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23" firstSheet="0" activeTab="3"/>
  </bookViews>
  <sheets>
    <sheet name="PRAZO_GRADE" sheetId="1" state="visible" r:id="rId3"/>
    <sheet name="MEDIA TRI" sheetId="2" state="hidden" r:id="rId4"/>
    <sheet name="Base 1" sheetId="3" state="hidden" r:id="rId5"/>
    <sheet name="SOMA" sheetId="4" state="visible" r:id="rId6"/>
    <sheet name="GMR" sheetId="5" state="visible" r:id="rId7"/>
    <sheet name="BANDEIRA" sheetId="6" state="visible" r:id="rId8"/>
    <sheet name=" VN" sheetId="7" state="visible" r:id="rId9"/>
    <sheet name="PRORROGAÇÃO" sheetId="8" state="visible" r:id="rId10"/>
    <sheet name="LISTAS SUSPENSAS" sheetId="9" state="hidden" r:id="rId11"/>
    <sheet name="RECÁLCULO DESCONTO" sheetId="10" state="visible" r:id="rId12"/>
    <sheet name="RECÁLCULO PREÇO FABRICA" sheetId="11" state="visible" r:id="rId13"/>
  </sheets>
  <externalReferences>
    <externalReference r:id="rId14"/>
  </externalReferences>
  <definedNames>
    <definedName function="false" hidden="false" name="FILIAIS" vbProcedure="false"/>
    <definedName function="false" hidden="false" localSheetId="3" name="FILIAIS" vbProcedure="false"/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<sst xmlns="http://schemas.openxmlformats.org/spreadsheetml/2006/main" count="24287" uniqueCount="4147">
  <si>
    <t xml:space="preserve">↓</t>
  </si>
  <si>
    <t xml:space="preserve">V. 4.0 08/04</t>
  </si>
  <si>
    <t xml:space="preserve">PREENCHER PARA IGUALAR AO CONTA CRÉDITO</t>
  </si>
  <si>
    <t xml:space="preserve">PREENCHER PARA ALTERAR GRADE</t>
  </si>
  <si>
    <t xml:space="preserve">PREENCHER PARA ALTERAR PRAZO</t>
  </si>
  <si>
    <t xml:space="preserve">ATUAL</t>
  </si>
  <si>
    <t xml:space="preserve">PROPOSTO</t>
  </si>
  <si>
    <t xml:space="preserve">PERÍODO NEGOCIAÇÃO INÍCIO</t>
  </si>
  <si>
    <t xml:space="preserve">PERÍODO NEGOCIAÇÃO FIM</t>
  </si>
  <si>
    <t xml:space="preserve">MARCA  SOLICITANTE</t>
  </si>
  <si>
    <t xml:space="preserve">FILIAL</t>
  </si>
  <si>
    <t xml:space="preserve">GV</t>
  </si>
  <si>
    <t xml:space="preserve">SUPERVISOR</t>
  </si>
  <si>
    <t xml:space="preserve">ORGANIZAÇÃO DE VENDAS</t>
  </si>
  <si>
    <t xml:space="preserve">CÓDIGO SAP CLIENTE</t>
  </si>
  <si>
    <t xml:space="preserve">CÓDIGO PFAT CLIENTE</t>
  </si>
  <si>
    <t xml:space="preserve">RAZÃO SOCIAL</t>
  </si>
  <si>
    <t xml:space="preserve">CNPJ</t>
  </si>
  <si>
    <t xml:space="preserve">CÓD. REDE</t>
  </si>
  <si>
    <t xml:space="preserve">NOME REDE</t>
  </si>
  <si>
    <t xml:space="preserve">CÓD. BAND</t>
  </si>
  <si>
    <t xml:space="preserve">NOME BANDEIRA</t>
  </si>
  <si>
    <t xml:space="preserve">AÇÃO PARA REDE OU CLIENTE?</t>
  </si>
  <si>
    <t xml:space="preserve">CONTA CRÉDITO</t>
  </si>
  <si>
    <t xml:space="preserve">IGUALAR COM CONTA CRÉDITO?</t>
  </si>
  <si>
    <t xml:space="preserve">GRADE ATUAL</t>
  </si>
  <si>
    <t xml:space="preserve">MÍDIA</t>
  </si>
  <si>
    <t xml:space="preserve">DESC. FIN CLI/REDE</t>
  </si>
  <si>
    <t xml:space="preserve">GRADE PROPOSTA</t>
  </si>
  <si>
    <t xml:space="preserve">PRAZO ATUAL CLI / REDE</t>
  </si>
  <si>
    <t xml:space="preserve">TIPO PARCELAMENTO / PRAZO PROPOSTO</t>
  </si>
  <si>
    <t xml:space="preserve">MATERIAL
BANDEIRA GMR
GERAL</t>
  </si>
  <si>
    <t xml:space="preserve">DESCRIÇÃO</t>
  </si>
  <si>
    <t xml:space="preserve">CANAL DE FATURAMENTO (EPAN , PE OU OL)</t>
  </si>
  <si>
    <t xml:space="preserve">MD TRIM</t>
  </si>
  <si>
    <t xml:space="preserve">VOLUME PROPOSTO PARA O PERÍODO</t>
  </si>
  <si>
    <t xml:space="preserve">OBS</t>
  </si>
  <si>
    <t xml:space="preserve">INDETERMINADO</t>
  </si>
  <si>
    <t xml:space="preserve">SANTA CRUZ</t>
  </si>
  <si>
    <t xml:space="preserve">Ano</t>
  </si>
  <si>
    <t xml:space="preserve">Mês</t>
  </si>
  <si>
    <t xml:space="preserve">Jan 2026</t>
  </si>
  <si>
    <t xml:space="preserve">Fev 2026</t>
  </si>
  <si>
    <t xml:space="preserve">Mar 2026</t>
  </si>
  <si>
    <t xml:space="preserve">Bandeira Agrupada</t>
  </si>
  <si>
    <t xml:space="preserve">Band Cliente</t>
  </si>
  <si>
    <t xml:space="preserve">Seg Cli</t>
  </si>
  <si>
    <t xml:space="preserve">CPF</t>
  </si>
  <si>
    <t xml:space="preserve">UF</t>
  </si>
  <si>
    <t xml:space="preserve">Meta VB</t>
  </si>
  <si>
    <t xml:space="preserve">Meta P.P. VB</t>
  </si>
  <si>
    <t xml:space="preserve">VB</t>
  </si>
  <si>
    <t xml:space="preserve">Desvio VB</t>
  </si>
  <si>
    <t xml:space="preserve">%</t>
  </si>
  <si>
    <t xml:space="preserve">Cresc %</t>
  </si>
  <si>
    <t xml:space="preserve">MEDIA TRI</t>
  </si>
  <si>
    <t xml:space="preserve">Total</t>
  </si>
  <si>
    <t xml:space="preserve">-</t>
  </si>
  <si>
    <t xml:space="preserve">INDIVIDUAL</t>
  </si>
  <si>
    <t xml:space="preserve">INDEPENDENTES</t>
  </si>
  <si>
    <t xml:space="preserve">00086860000190 - DROGARIA SERRA LTDA</t>
  </si>
  <si>
    <t xml:space="preserve">MG</t>
  </si>
  <si>
    <t xml:space="preserve">00112154000175 - DROGAZILLE LTDA ME</t>
  </si>
  <si>
    <t xml:space="preserve">00149893000131 - DROG E PERF TORRES E FILHO LTDA</t>
  </si>
  <si>
    <t xml:space="preserve">00204120000100 - REGINA RIBEIRO PEIXOTO ME</t>
  </si>
  <si>
    <t xml:space="preserve">00207500000107 - MULTIMEDIC COMERCIAL LTDA</t>
  </si>
  <si>
    <t xml:space="preserve">00268176000129 - DROG SAO JOSE DE NOVA ERA LTDA</t>
  </si>
  <si>
    <t xml:space="preserve">00325618000121 - DROGARIA JARA LTDA</t>
  </si>
  <si>
    <t xml:space="preserve">00363241000103 - DROG LIMA E BAIAO LTDA ME</t>
  </si>
  <si>
    <t xml:space="preserve">00374879000131 - ELIANE MARIA BICALHO</t>
  </si>
  <si>
    <t xml:space="preserve">00427688000190 - A &amp; D MEDICAMENTOS LTDA</t>
  </si>
  <si>
    <t xml:space="preserve">00517985000127 - JOSE CARNEIRO OS &amp; CIA LT ME</t>
  </si>
  <si>
    <t xml:space="preserve">00571664000100 - DROG MAGALHAES ARAUJO LT</t>
  </si>
  <si>
    <t xml:space="preserve">00592069000151 - FABIO FERREIRA DA SILVA</t>
  </si>
  <si>
    <t xml:space="preserve">00595692000168 - GILSON JOSE DE MATOS ME</t>
  </si>
  <si>
    <t xml:space="preserve">00600161000116 - FARMACIA GOMES &amp; OLIVEIRA LTDA</t>
  </si>
  <si>
    <t xml:space="preserve">00614946000148 - DROGA MED REIS LTDA</t>
  </si>
  <si>
    <t xml:space="preserve">00616871000134 - FARMACIA DO PAULINHO EIRELI</t>
  </si>
  <si>
    <t xml:space="preserve">00619378000178 - FCIA E DROG LUERSEN LT</t>
  </si>
  <si>
    <t xml:space="preserve">00624132000194 - SAULO BRUNO ALVES E CIA LTDA</t>
  </si>
  <si>
    <t xml:space="preserve">00794195000199 - DROGARIA MARILENE DRUGSTORE LTDA</t>
  </si>
  <si>
    <t xml:space="preserve">00808730000113 - ELEMENTAR DROGARIAS LTDA</t>
  </si>
  <si>
    <t xml:space="preserve">00808730000709 - ELEMENTAR DROGARIAS LTDA   EPP</t>
  </si>
  <si>
    <t xml:space="preserve">00823568000102 - ORG REIS ARAUJO LTDA ME</t>
  </si>
  <si>
    <t xml:space="preserve">00858625000199 - DROGARIA CAJU DE FRUTAL LTDA</t>
  </si>
  <si>
    <t xml:space="preserve">00861004000164 - CAROL MEDICAMENTOS LTDA</t>
  </si>
  <si>
    <t xml:space="preserve">00887337000162 - REIS &amp; MATOS LTDA</t>
  </si>
  <si>
    <t xml:space="preserve">00969186000191 - DROGARIA 3R &amp; V LTDA ME</t>
  </si>
  <si>
    <t xml:space="preserve">00981525000155 - MENDONCA &amp; MENDONCA LTDA ME</t>
  </si>
  <si>
    <t xml:space="preserve">01001654000100 - JOSE OSORIO FERREIRA &amp; CIA LT</t>
  </si>
  <si>
    <t xml:space="preserve">01091254000125 - ELIANA IGNACIO FERNANDES E SILVA</t>
  </si>
  <si>
    <t xml:space="preserve">01122922000134 - DROGALON LTDA ME</t>
  </si>
  <si>
    <t xml:space="preserve">01218314000128 - HELIO ANTONIO MACHADO LTDA</t>
  </si>
  <si>
    <t xml:space="preserve">01379836000101 - DROG PERF S R VITERBO LTDA ME</t>
  </si>
  <si>
    <t xml:space="preserve">01416103000108 - J E G MEDICAMENTOS E PERFUMARIA LTD</t>
  </si>
  <si>
    <t xml:space="preserve">01417694000120 - DISTRIMIX DIST DE MED LTDA</t>
  </si>
  <si>
    <t xml:space="preserve">01468894000101 - DROGARIA ANGELO RONCALLI LTDA</t>
  </si>
  <si>
    <t xml:space="preserve">01487601000133 - BH DIET A CASA DIABETICO LTDA</t>
  </si>
  <si>
    <t xml:space="preserve">01487601000303 - BH DIET A CASA DO DIABETICO LTDA</t>
  </si>
  <si>
    <t xml:space="preserve">01503902000103 - H D SOUZA E CIA LTDA</t>
  </si>
  <si>
    <t xml:space="preserve">01554175000103 - DROGARIA OLIVEIRA MENEZES LTDA</t>
  </si>
  <si>
    <t xml:space="preserve">01559907000158 - FARMALUZ FARMACIA LTDA</t>
  </si>
  <si>
    <t xml:space="preserve">01579758000199 - PERFUMARIA SUL AMERICANA LT</t>
  </si>
  <si>
    <t xml:space="preserve">01593817000183 - GIOVANI MANOEL DA SILVA ME</t>
  </si>
  <si>
    <t xml:space="preserve">01653069000187 - ROMULO SOARES FERREIRA JR ME</t>
  </si>
  <si>
    <t xml:space="preserve">01722349000108 - DROGARIA TAPIRA LTDA   ME</t>
  </si>
  <si>
    <t xml:space="preserve">01753162000163 - COMERCIAL VIANA E LANA LTDA</t>
  </si>
  <si>
    <t xml:space="preserve">01773180000107 - DROGARIA SOUZA E CASTRO LTDA</t>
  </si>
  <si>
    <t xml:space="preserve">01793079000118 - J M DUARTE &amp; V L BRAGA LTDA ME</t>
  </si>
  <si>
    <t xml:space="preserve">01803984000101 - DROG MARQUES &amp; PAULA LTDA ME</t>
  </si>
  <si>
    <t xml:space="preserve">01814357000176 - DROGARIA DIAS E LOPES LTDA</t>
  </si>
  <si>
    <t xml:space="preserve">01814832000104 - DROGACELIO LTDA ME</t>
  </si>
  <si>
    <t xml:space="preserve">01815812000158 - DROGARIA NOVA ALVORADA LTDA ME</t>
  </si>
  <si>
    <t xml:space="preserve">01833506000144 - MARIA ZILDA DA CRUZ ASSIS</t>
  </si>
  <si>
    <t xml:space="preserve">01839790000166 - DROG MARQUES VIEIRA LTDA</t>
  </si>
  <si>
    <t xml:space="preserve">01845535000126 - DROGARIA ALTO DA CRUZ LTDA</t>
  </si>
  <si>
    <t xml:space="preserve">01910759000174 - EDNALDO CARDOSO SILVA ME</t>
  </si>
  <si>
    <t xml:space="preserve">01912063000187 - DIMAS GONZAGA DA SILVA</t>
  </si>
  <si>
    <t xml:space="preserve">01917982000143 - MT DROG E PERF LTDA</t>
  </si>
  <si>
    <t xml:space="preserve">01937488000140 - NILDA FCA SILVA E CIA LTDA ME</t>
  </si>
  <si>
    <t xml:space="preserve">01946195000120 - FELISBERTO E BEM LTDA</t>
  </si>
  <si>
    <t xml:space="preserve">01946779000103 - DROGARIA DIARIA LTDA</t>
  </si>
  <si>
    <t xml:space="preserve">01958959000105 - DROGARIA JEQUERI LTDA</t>
  </si>
  <si>
    <t xml:space="preserve">01991040000105 - DROGARIA MM IPATINGA LTDA ME</t>
  </si>
  <si>
    <t xml:space="preserve">02055664000183 - SIMONE CRISTINA C M CIA LTDA</t>
  </si>
  <si>
    <t xml:space="preserve">02099282000151 - DROG AFONSO QUEIROZ LT ME</t>
  </si>
  <si>
    <t xml:space="preserve">02117038000174 - DROGARIA BOCAIUVA LTDA</t>
  </si>
  <si>
    <t xml:space="preserve">02231291000154 - DROGARIA SOUZA COSTA LTDA ME</t>
  </si>
  <si>
    <t xml:space="preserve">02250283000155 - DROGARIA RABELO E MARCAL LTDA</t>
  </si>
  <si>
    <t xml:space="preserve">02251802000108 - MERCHID MORAIS LTDA</t>
  </si>
  <si>
    <t xml:space="preserve">02262894000113 - DROGA NAVES LTDA</t>
  </si>
  <si>
    <t xml:space="preserve">02297735000154 - JOEL LUIS VELASCO ME</t>
  </si>
  <si>
    <t xml:space="preserve">02297735000235 - JOEL LUIS VELASCO</t>
  </si>
  <si>
    <t xml:space="preserve">02305091000107 - MEIRE BETANIA C  P  PINTO ME</t>
  </si>
  <si>
    <t xml:space="preserve">02305091000280 - DROGARIA CELESTINO LTDA</t>
  </si>
  <si>
    <t xml:space="preserve">02316243000169 - JAKSON LOPES MAIA</t>
  </si>
  <si>
    <t xml:space="preserve">02336828000140 - DROGARIA LM LTDA</t>
  </si>
  <si>
    <t xml:space="preserve">02346582000198 - DROG E CIRURGICA STA RITA DE SALINA</t>
  </si>
  <si>
    <t xml:space="preserve">02349790000140 - CLEUZA DOMINGUES ALVES E CIA</t>
  </si>
  <si>
    <t xml:space="preserve">02351726000102 - COSMETICA PERFUMARIA LTDA</t>
  </si>
  <si>
    <t xml:space="preserve">02351726000366 - COSMETICA PERFUMARIA LTDA</t>
  </si>
  <si>
    <t xml:space="preserve">02351726000447 - COSM PERF LT</t>
  </si>
  <si>
    <t xml:space="preserve">02374995000186 - FABIO ALEXANDRE BARBOSA</t>
  </si>
  <si>
    <t xml:space="preserve">02441215000173 - DROG RAMOS &amp; CARVALHO LT EPP</t>
  </si>
  <si>
    <t xml:space="preserve">02489195000100 - DROGARIA GONCALVES E BARBOSA LT</t>
  </si>
  <si>
    <t xml:space="preserve">02491217000177 - DROGARIA MATOLA LTDA</t>
  </si>
  <si>
    <t xml:space="preserve">02509530000195 - DROG ELDORADO MONTES CLAROS LT</t>
  </si>
  <si>
    <t xml:space="preserve">02524024000175 - DROGARIA FALCONIERE LTDA  ME</t>
  </si>
  <si>
    <t xml:space="preserve">02579089000118 - DROG E PERF LISBOA LT</t>
  </si>
  <si>
    <t xml:space="preserve">02598350000127 - DROGARIA ARAUJO E ANA LTDA</t>
  </si>
  <si>
    <t xml:space="preserve">02598760000178 - DOSE EFETIVA MED PERF E MANIP</t>
  </si>
  <si>
    <t xml:space="preserve">02712638000180 - GONCALVES E GONCALVES MED PERF</t>
  </si>
  <si>
    <t xml:space="preserve">02717804000131 - DROGARIA BORGES LTDA</t>
  </si>
  <si>
    <t xml:space="preserve">02727175000120 - GONCALVES &amp; LINHARES LTDA</t>
  </si>
  <si>
    <t xml:space="preserve">02763557000100 - FCIA ESSENCIA EIRELI ME</t>
  </si>
  <si>
    <t xml:space="preserve">02778141000165 - BRAULIO MAGELA ALVES BARBOSA E</t>
  </si>
  <si>
    <t xml:space="preserve">02863465000100 - FARMACIA SANTANA LIMITADA</t>
  </si>
  <si>
    <t xml:space="preserve">02920661000160 - ALMEIDA PINTO MED LTDA</t>
  </si>
  <si>
    <t xml:space="preserve">02940854000183 - CRUZEIRO MANIPULACAO EIRELI</t>
  </si>
  <si>
    <t xml:space="preserve">02992494000163 - DROGARIA ALQUIMIA LTDA   ME</t>
  </si>
  <si>
    <t xml:space="preserve">03002621000283 - NUCLEO AV EM OFTALMO SERV HOSP LT</t>
  </si>
  <si>
    <t xml:space="preserve">03016743000148 - MARIA JOSE MAGALHAES ARTHUSO C</t>
  </si>
  <si>
    <t xml:space="preserve">03023715000158 - DROGARIA LOANDA LTDA EPP</t>
  </si>
  <si>
    <t xml:space="preserve">03036782000107 - DROGARIA SANA LTDA</t>
  </si>
  <si>
    <t xml:space="preserve">03043990000133 - MATEUS MEDICAMENTOS LTDA ME</t>
  </si>
  <si>
    <t xml:space="preserve">03048676000143 - GARRIDO E FREITAS LTDA</t>
  </si>
  <si>
    <t xml:space="preserve">03059139000107 - ANTONIO PEREIRA CAMARGO</t>
  </si>
  <si>
    <t xml:space="preserve">03063768000100 - DROGARIA OLIVEIRA &amp; FERNANDES</t>
  </si>
  <si>
    <t xml:space="preserve">03080225000193 - DROGARIA A &amp; B LTDA   ME</t>
  </si>
  <si>
    <t xml:space="preserve">03094635000193 - DROG SANTANA FRADE LT EPP</t>
  </si>
  <si>
    <t xml:space="preserve">03138284000175 - AJA DROGARIA LTDA</t>
  </si>
  <si>
    <t xml:space="preserve">03168104000106 - ODILON FERREIRA DE OLIVEIRA JR CIA</t>
  </si>
  <si>
    <t xml:space="preserve">03208878000105 - LUZA DROG E PERF LT ME</t>
  </si>
  <si>
    <t xml:space="preserve">03218818000173 - SMART SOUZA SUPERMERCADO EIRELI</t>
  </si>
  <si>
    <t xml:space="preserve">03231216000156 - FARMACIA NOBEL LTDA</t>
  </si>
  <si>
    <t xml:space="preserve">03267805000275 - JV UNIVERSAL COMERCIO LTDA</t>
  </si>
  <si>
    <t xml:space="preserve">03323386000160 - BERALDO E REZENDE LTDA</t>
  </si>
  <si>
    <t xml:space="preserve">03340797000164 - DROGARIA FERREIRA COSTA LTDA</t>
  </si>
  <si>
    <t xml:space="preserve">03386540000143 - DROGARIA ECONOMICA DE MOC LTDA</t>
  </si>
  <si>
    <t xml:space="preserve">03414217000136 - PHARMA FELIX DROGARIA LTDA</t>
  </si>
  <si>
    <t xml:space="preserve">03423165000164 - OHFARMA DROGARIA LTDA EPP</t>
  </si>
  <si>
    <t xml:space="preserve">03447652000167 - ALOISIO C  SOARES &amp; SOARES LT</t>
  </si>
  <si>
    <t xml:space="preserve">03458345000181 - MATERMARIA FARMACIA LTDA  ME</t>
  </si>
  <si>
    <t xml:space="preserve">03504338000179 - JOEL JUBE MOREIRA</t>
  </si>
  <si>
    <t xml:space="preserve">03505970001451 - FARMACIA E DROGARIA UNIAO LTDA</t>
  </si>
  <si>
    <t xml:space="preserve">03514723000105 - DROGARIA SAUDE FARMA OLIVEIRA E PIN</t>
  </si>
  <si>
    <t xml:space="preserve">03539474000102 - ODO ELIAS &amp; CIA LTDA  ME</t>
  </si>
  <si>
    <t xml:space="preserve">03546724000123 - DROGARIA VITAL CENTER LTDA</t>
  </si>
  <si>
    <t xml:space="preserve">03549020000376 - MARCOS LEANDRO F SOARES</t>
  </si>
  <si>
    <t xml:space="preserve">03558281000190 - DROGALONE LTDA</t>
  </si>
  <si>
    <t xml:space="preserve">03604597000171 - R R  DROGARIA IDEAL LTDA</t>
  </si>
  <si>
    <t xml:space="preserve">03619330000158 - SUPERMERCADO P E F EIRELI</t>
  </si>
  <si>
    <t xml:space="preserve">03640549000139 - FERNANDA MARTINS DAMASCENO</t>
  </si>
  <si>
    <t xml:space="preserve">03665987000151 - FARMACIA JANATA LTDA</t>
  </si>
  <si>
    <t xml:space="preserve">03677244000100 - DROGARIA OLIVEIRA &amp; FIDELIS LT</t>
  </si>
  <si>
    <t xml:space="preserve">03742359000122 - DROGARIA DO CARMO LTDA</t>
  </si>
  <si>
    <t xml:space="preserve">03752913000152 - A  S  LAGE E CIA  LTDA</t>
  </si>
  <si>
    <t xml:space="preserve">03765287000139 - DROG S PEDRO DA ALDEIA LT   ME</t>
  </si>
  <si>
    <t xml:space="preserve">03768518000168 - DROGARIA COSTA E LIMA LTDA</t>
  </si>
  <si>
    <t xml:space="preserve">03797089000157 - CELSO VIANA LANA</t>
  </si>
  <si>
    <t xml:space="preserve">03821423000160 - DROG E PERF RYDE LT</t>
  </si>
  <si>
    <t xml:space="preserve">03827175000165 - WARD NACIB LAUAR</t>
  </si>
  <si>
    <t xml:space="preserve">03856121000128 - FERNANDO FERNANDES CPF 89944526649</t>
  </si>
  <si>
    <t xml:space="preserve">03872117000153 - S J T DROGARIA E PERFUMARIA LTDA</t>
  </si>
  <si>
    <t xml:space="preserve">03893477000131 - DROGARIA TRIANGULO LTDA</t>
  </si>
  <si>
    <t xml:space="preserve">03909245000124 - DROGANINA LTDA   ME</t>
  </si>
  <si>
    <t xml:space="preserve">03928932000197 - GILMAR ALVES DA SILVA</t>
  </si>
  <si>
    <t xml:space="preserve">03942668000146 - GISELIA GOMES BARROSO E CIA LT</t>
  </si>
  <si>
    <t xml:space="preserve">04011406000120 - FCIA SANTI &amp; RONCOLATO LT</t>
  </si>
  <si>
    <t xml:space="preserve">04042021000120 - DROGA ROSE LTDA. - ME</t>
  </si>
  <si>
    <t xml:space="preserve">04058843000108 - FARMACIA CORDEIRO E CORDEIRO LTDA</t>
  </si>
  <si>
    <t xml:space="preserve">04061345000106 - DROG FARMABERABA LTDA</t>
  </si>
  <si>
    <t xml:space="preserve">04100197000191 - VIVIANE GONZAGA DE AZEVEDO ME</t>
  </si>
  <si>
    <t xml:space="preserve">04101581000109 - DROGARIA BORGES E CUNHA LTDA</t>
  </si>
  <si>
    <t xml:space="preserve">04111232000178 - DROGARIA CHALE LTDA</t>
  </si>
  <si>
    <t xml:space="preserve">04118699000140 - MARIA AVENILDE LEITE GONCALVES</t>
  </si>
  <si>
    <t xml:space="preserve">04129301000170 - DROGALAGOS LTDA    ME</t>
  </si>
  <si>
    <t xml:space="preserve">04161358000157 - DROGACENTER MIRABELA LTDA</t>
  </si>
  <si>
    <t xml:space="preserve">04163108000156 - DROGARIA ALTINO LTDA</t>
  </si>
  <si>
    <t xml:space="preserve">04187525000139 - DROG E PERF STA INES LT   ME</t>
  </si>
  <si>
    <t xml:space="preserve">04190794000154 - LIVIA ERDUTES SOUSA QUEIROS</t>
  </si>
  <si>
    <t xml:space="preserve">04220907000117 - DROGARIA PANORAMA LTDA EPP</t>
  </si>
  <si>
    <t xml:space="preserve">04244884000180 - HEMIFARMA LTDA</t>
  </si>
  <si>
    <t xml:space="preserve">04263396000110 - JOSE CAETANO RODOVALHO   ME</t>
  </si>
  <si>
    <t xml:space="preserve">04266582000103 - COSM ALVES COMERCIO LTDA</t>
  </si>
  <si>
    <t xml:space="preserve">04289016000117 - FARMACIA BAIXO CUSTO LTDA ME</t>
  </si>
  <si>
    <t xml:space="preserve">04292121000105 - EPRC COMERCIAL LTDA</t>
  </si>
  <si>
    <t xml:space="preserve">04322310000183 - DROGARIA J  A  M  LTDA</t>
  </si>
  <si>
    <t xml:space="preserve">04326717000189 - GILVANE INACIA MOREIRA LEITE</t>
  </si>
  <si>
    <t xml:space="preserve">04330259000313 - DROGARIA IRMAOS VIEIRA LTDA</t>
  </si>
  <si>
    <t xml:space="preserve">04338842000109 - OSVALDO BARBOZA DE SOUZA &amp; CIA</t>
  </si>
  <si>
    <t xml:space="preserve">04338843000153 - EDILSON PAULO R DA SILVA</t>
  </si>
  <si>
    <t xml:space="preserve">04342595000114 - FARMATER MEDICAMENTOS LTDA</t>
  </si>
  <si>
    <t xml:space="preserve">04342595000203 - FARMATER MEDICAMENTOS LTDA</t>
  </si>
  <si>
    <t xml:space="preserve">04352355000109 - ARAUJO E SA LTDA</t>
  </si>
  <si>
    <t xml:space="preserve">04357625000166 - DROG  E FLORA G MARQUES LTDA</t>
  </si>
  <si>
    <t xml:space="preserve">04420301000125 - OTIMA DROGARIA LTDA   ME</t>
  </si>
  <si>
    <t xml:space="preserve">04426259000150 - MARIANA TOMAS CHICARINO EIRELI</t>
  </si>
  <si>
    <t xml:space="preserve">04467250000197 - MARIA VALESKA SANTOS ROCHA</t>
  </si>
  <si>
    <t xml:space="preserve">04478157000188 - FARMACIA LIRIOS DO VALE LTDA</t>
  </si>
  <si>
    <t xml:space="preserve">04480399000106 - DROGARIA SILVEIRA E ROCHA LTDA</t>
  </si>
  <si>
    <t xml:space="preserve">04503998000106 - FARMA SUL LTDA ME</t>
  </si>
  <si>
    <t xml:space="preserve">04523112000188 - SIMOFARMA COMERCIO LTDA - ME</t>
  </si>
  <si>
    <t xml:space="preserve">04540131000112 - FCIA DE MANIP E HOMEOPATIA ANAGALIS</t>
  </si>
  <si>
    <t xml:space="preserve">04541450000142 - DROGARIA DINIZ GUIMARAES LTDA</t>
  </si>
  <si>
    <t xml:space="preserve">04562061000101 - NILFARMA LTDA ME</t>
  </si>
  <si>
    <t xml:space="preserve">04612448000117 - PHARMA FLORA UNAI LTDA</t>
  </si>
  <si>
    <t xml:space="preserve">04628354000136 - DROG MAGALHAES LOPES E SOUZA LTDA M</t>
  </si>
  <si>
    <t xml:space="preserve">04705938000168 - SIMONE DAVID MENDES</t>
  </si>
  <si>
    <t xml:space="preserve">04711674000155 - DROGARIA FARMAVITOR LTDA ME</t>
  </si>
  <si>
    <t xml:space="preserve">04725929000139 - DROGARIA LUIZLANDIA LTDA ME</t>
  </si>
  <si>
    <t xml:space="preserve">04763418000101 - OLIVEIRA E BISPO FCIA LTDA</t>
  </si>
  <si>
    <t xml:space="preserve">04832104000113 - DROGARIA E PERF GONCALVES E SOARES</t>
  </si>
  <si>
    <t xml:space="preserve">04888555000172 - DROG MONSENHOR DIMAS LTDA</t>
  </si>
  <si>
    <t xml:space="preserve">04889443000136 - JOSMAR AP MORAES E CIA LTDA</t>
  </si>
  <si>
    <t xml:space="preserve">04941220000170 - DROGA CENTER DROG E DRUGSTORE LTDA</t>
  </si>
  <si>
    <t xml:space="preserve">04941921000100 - DROGARIA GOIABEIRA LTDA ME</t>
  </si>
  <si>
    <t xml:space="preserve">04953179000152 - ANTONIO CARLOS OLIVEIRA CHAVES</t>
  </si>
  <si>
    <t xml:space="preserve">04958194000193 - DROGARIA CARBELL LTDA   ME</t>
  </si>
  <si>
    <t xml:space="preserve">04979245000163 - DROGARIA BARBOSA &amp; GOMES LTDA</t>
  </si>
  <si>
    <t xml:space="preserve">04999802000108 - GAUDENCIO RAMOS DE OLIVEIRA</t>
  </si>
  <si>
    <t xml:space="preserve">05001087000135 - DROGARIA ITACOLOMY DRUGSTORE LTDA</t>
  </si>
  <si>
    <t xml:space="preserve">05018604000189 - DROGALESTE PERF &amp; COSMET LT ME</t>
  </si>
  <si>
    <t xml:space="preserve">05074886000131 - FARMA LINS LTDA</t>
  </si>
  <si>
    <t xml:space="preserve">05083957000162 - EDNEY NEVES PEREIRA</t>
  </si>
  <si>
    <t xml:space="preserve">05153985000109 - DROGARIA FS E CF LTDA</t>
  </si>
  <si>
    <t xml:space="preserve">05160789000161 - DROG NSA FCIA LT -ME</t>
  </si>
  <si>
    <t xml:space="preserve">05166298000128 - DROG MORADA DA SERRA LTDA ME</t>
  </si>
  <si>
    <t xml:space="preserve">05194396000179 - COMERCIAL LUDIMARA LTDA</t>
  </si>
  <si>
    <t xml:space="preserve">05234642000411 - ADERVAL RODRIGUES MOTOSO</t>
  </si>
  <si>
    <t xml:space="preserve">05240830000100 - FARMANAVES LTDA</t>
  </si>
  <si>
    <t xml:space="preserve">05245468000160 - DROG E PERF S RAFAEL LT</t>
  </si>
  <si>
    <t xml:space="preserve">05261974000142 - DROGARIA RENOVA MACUCO LTDA</t>
  </si>
  <si>
    <t xml:space="preserve">05295424000144 - DROGARIA SILVA E DIAS LTDA ME</t>
  </si>
  <si>
    <t xml:space="preserve">05295762000186 - DROGARIA BEZERRA 1 LTDA</t>
  </si>
  <si>
    <t xml:space="preserve">05312776000160 - EMERSON FABIO ASSIS ALTERA</t>
  </si>
  <si>
    <t xml:space="preserve">05407570000114 - DROG SAO JOSE EM COROMANDEL ME</t>
  </si>
  <si>
    <t xml:space="preserve">05409983000138 - DROG E PERF S GABRIEL LT</t>
  </si>
  <si>
    <t xml:space="preserve">05421126000153 - RUY SILVA SANTANA LTDA</t>
  </si>
  <si>
    <t xml:space="preserve">05436206000182 - DROGASOL LTDA</t>
  </si>
  <si>
    <t xml:space="preserve">05451842000183 - DROGARIA MERELES LTDA</t>
  </si>
  <si>
    <t xml:space="preserve">05465789000170 - FCIA DE MANIP HARMONIA LT - ME</t>
  </si>
  <si>
    <t xml:space="preserve">05467883000168 - VICENTE DE PAULA ROCHA</t>
  </si>
  <si>
    <t xml:space="preserve">05471520000104 - SAO JORGE MEDICAMENTOS LTDA ME</t>
  </si>
  <si>
    <t xml:space="preserve">05517029000169 - MUNDO DIET LTDA ME</t>
  </si>
  <si>
    <t xml:space="preserve">05539534000104 - MARQUES &amp; MARTINS LTDA</t>
  </si>
  <si>
    <t xml:space="preserve">05544949000176 - DROGA LUZ LTDA</t>
  </si>
  <si>
    <t xml:space="preserve">05554974000130 - ELIANE ANDRADE F DEMENEGHI ME</t>
  </si>
  <si>
    <t xml:space="preserve">05582550000180 - FARMACIA POPULAR JAMPRUCA LTDA</t>
  </si>
  <si>
    <t xml:space="preserve">05599272000173 - JOSE ALEXANDRE AGUIAR&amp;CIA LTDA</t>
  </si>
  <si>
    <t xml:space="preserve">05633519000120 - DROGARIA ESPACO CIDADE EIRELI</t>
  </si>
  <si>
    <t xml:space="preserve">05636214000172 - FCIA DE MANIP VALENTE DE MELO LTDA</t>
  </si>
  <si>
    <t xml:space="preserve">05669872000160 - W P  SANTOS E CIA  LTDA ME</t>
  </si>
  <si>
    <t xml:space="preserve">05776520000104 - DROG CAROLINA CARVALHO LTDA</t>
  </si>
  <si>
    <t xml:space="preserve">05787248000168 - MELILO E MENEZES MAN E COM MED</t>
  </si>
  <si>
    <t xml:space="preserve">05802577000130 - DROGARIA NATALANDIA LTDA</t>
  </si>
  <si>
    <t xml:space="preserve">05823022000175 - DROGARIA BELA VITORIA LTDA</t>
  </si>
  <si>
    <t xml:space="preserve">05861891000194 - DROGARIA CAMAGA LTDA</t>
  </si>
  <si>
    <t xml:space="preserve">05863208000158 - BIOFARMA COMERCIO DE MEDIC LT</t>
  </si>
  <si>
    <t xml:space="preserve">05864685000138 - OTHON OLIVEIRA JORGE   ME</t>
  </si>
  <si>
    <t xml:space="preserve">05895559000140 - DROGARIA DO MARCIANO LTDA   ME</t>
  </si>
  <si>
    <t xml:space="preserve">05917963000178 - EDLAMAR FERREIRA DA SILVA DROG LTDA</t>
  </si>
  <si>
    <t xml:space="preserve">05952781000138 - DROG.SAO CRISTOVAO T.OTONI LT.</t>
  </si>
  <si>
    <t xml:space="preserve">05963552000119 - DROGARIA GONCALVES E CURY LTDA</t>
  </si>
  <si>
    <t xml:space="preserve">06000893000151 - DROGARIA SANTA ANA LTDA</t>
  </si>
  <si>
    <t xml:space="preserve">06003224000133 - DROGARIA DONA JULIANA LTDA ME</t>
  </si>
  <si>
    <t xml:space="preserve">06050740000119 - GERALDO APARECIDO DIAS &amp; DIAS</t>
  </si>
  <si>
    <t xml:space="preserve">06073029000180 - SYLVANIA MARIA R S OLIVEIRA</t>
  </si>
  <si>
    <t xml:space="preserve">06087935000133 - JUNIO BERNARDES FROIS LTDA</t>
  </si>
  <si>
    <t xml:space="preserve">06130317000129 - FCIA DO TRAB DE MINAS MONTE AZUL LT</t>
  </si>
  <si>
    <t xml:space="preserve">06131914000178 - NUNES E SOUZA LTDA ME</t>
  </si>
  <si>
    <t xml:space="preserve">06154107000170 - DROGARIA GARDIMAN LTDA ME</t>
  </si>
  <si>
    <t xml:space="preserve">06165458000187 - DROG JACURI LTDA ME</t>
  </si>
  <si>
    <t xml:space="preserve">06181310000136 - DROG E PERF FONTES LT ME</t>
  </si>
  <si>
    <t xml:space="preserve">06195343000135 - LEONARDO ALMEIDA FERNANDES</t>
  </si>
  <si>
    <t xml:space="preserve">06202815000130 - SIQUEIRA E CRISOSTOMO PROD FARMACEU</t>
  </si>
  <si>
    <t xml:space="preserve">06208255000120 - DROG OLIVEIRA E RAMOS LT ME</t>
  </si>
  <si>
    <t xml:space="preserve">06230988000161 - ROBSON RONALDO RESENDE ME</t>
  </si>
  <si>
    <t xml:space="preserve">06238699000290 - DROGARIA FIGUEIRO LTDA ME</t>
  </si>
  <si>
    <t xml:space="preserve">06277896000137 - JORGE LUIZ OLIVEIRA MAGALHAES</t>
  </si>
  <si>
    <t xml:space="preserve">06288679000142 - GOMES E BARROS COM FARM LTDA M</t>
  </si>
  <si>
    <t xml:space="preserve">06292545000103 - SUPERMERCADO PAIVA LTDA</t>
  </si>
  <si>
    <t xml:space="preserve">06294259000179 - DROG E PERF MOREIRA CARNEIRO LTDA</t>
  </si>
  <si>
    <t xml:space="preserve">06299339000117 - TOTAL FARMA LTDA   ME</t>
  </si>
  <si>
    <t xml:space="preserve">06345034000102 - BIO FORMULA MANIPULACAO LTDA</t>
  </si>
  <si>
    <t xml:space="preserve">06353589000198 - BIO ESSENCIA DROGARIA LTDA ME</t>
  </si>
  <si>
    <t xml:space="preserve">06373875000115 - DROG PIO XII BURGARELLI VIEIRA</t>
  </si>
  <si>
    <t xml:space="preserve">06536450000180 - DROGARIA BEZERRA LTDA</t>
  </si>
  <si>
    <t xml:space="preserve">06579746000188 - HERMES LIMA MADUREIRA</t>
  </si>
  <si>
    <t xml:space="preserve">06795196000134 - DROG OLIVEIRA &amp; RESENDE LT</t>
  </si>
  <si>
    <t xml:space="preserve">06919943000107 - MARIZA M SARMENTO MENDONCA</t>
  </si>
  <si>
    <t xml:space="preserve">06934705000162 - DROGARIA AGUA BOA LTDA</t>
  </si>
  <si>
    <t xml:space="preserve">06940264000101 - DROG DRUMOND E VERSIANI LT</t>
  </si>
  <si>
    <t xml:space="preserve">06942311000156 - LUCIANO APARECIDO CORREA</t>
  </si>
  <si>
    <t xml:space="preserve">06948273000149 - DROGARIA MILLENE LTDA</t>
  </si>
  <si>
    <t xml:space="preserve">06991393000129 - SUPERMERCADO ANDRADE E MIRANDA LTDA</t>
  </si>
  <si>
    <t xml:space="preserve">07014180000100 - FARMACIA DO ALFREDO LTDA</t>
  </si>
  <si>
    <t xml:space="preserve">07044439000165 - DROGARIA CENTRALFARMA LT</t>
  </si>
  <si>
    <t xml:space="preserve">07046673000121 - FRANCOS E CIA LTDA</t>
  </si>
  <si>
    <t xml:space="preserve">07052185000127 - LEANDRO B ANDRADE MEDICAMENTOS</t>
  </si>
  <si>
    <t xml:space="preserve">07065539000178 - DROG E PERF OLIVEIRA E SILVA LTDA</t>
  </si>
  <si>
    <t xml:space="preserve">07083343000106 - PH FARMA LTDA</t>
  </si>
  <si>
    <t xml:space="preserve">07103150000170 - DROG PADOVANI &amp; VERDOLIN LT ME</t>
  </si>
  <si>
    <t xml:space="preserve">07139381000133 - DROGARIA DURAES LT</t>
  </si>
  <si>
    <t xml:space="preserve">07140365000160 - MACHADO E PORTES LTDA  ME</t>
  </si>
  <si>
    <t xml:space="preserve">07144240000109 - DROGARIA BAUFARMA LTDA</t>
  </si>
  <si>
    <t xml:space="preserve">07144513000115 - DROGARIA VERDELANDIA LTDA</t>
  </si>
  <si>
    <t xml:space="preserve">07174157000182 - CRISTIANO ALBERTO FAZOLO</t>
  </si>
  <si>
    <t xml:space="preserve">07175491000231 - FIDELINO CARVALHO FILHO</t>
  </si>
  <si>
    <t xml:space="preserve">07194932000161 - MARCOS PAULO F  MURCA</t>
  </si>
  <si>
    <t xml:space="preserve">07211319000105 - DROGARIA FERREIRA EIRELI</t>
  </si>
  <si>
    <t xml:space="preserve">07214964000181 - IVONILDO ALVES DOS SANTOS</t>
  </si>
  <si>
    <t xml:space="preserve">07225793000196 - FELIPE BENICA CAUS</t>
  </si>
  <si>
    <t xml:space="preserve">07231237000122 - JK DROGARIA LTDA   ME</t>
  </si>
  <si>
    <t xml:space="preserve">07232728000198 - MARCOS ALBERTO A  REIS   ME</t>
  </si>
  <si>
    <t xml:space="preserve">07241446000157 - DROGARIA NOVA ESPERANCA LTDA</t>
  </si>
  <si>
    <t xml:space="preserve">07260604000116 - VILMAR GONCALVES MACIEL</t>
  </si>
  <si>
    <t xml:space="preserve">07263762000715 - BIG MAIS SUPERMERCADOS LTDA</t>
  </si>
  <si>
    <t xml:space="preserve">07307761000130 - GIOVANNI GUIMARAES LOURENCO</t>
  </si>
  <si>
    <t xml:space="preserve">07311678000134 - DROGA RESENDE E RESENDE LTDA</t>
  </si>
  <si>
    <t xml:space="preserve">07331711000279 - MARCIO CONCEICAO ANTUNES DOS REIS</t>
  </si>
  <si>
    <t xml:space="preserve">07332427000136 - FABRICIO LAFETA TORRES ME</t>
  </si>
  <si>
    <t xml:space="preserve">07340994000134 - DROG ANDRADE E ASSIS LTDA</t>
  </si>
  <si>
    <t xml:space="preserve">07372772000101 - POSTO DE MEDS BETH PHARMA LTDA ME</t>
  </si>
  <si>
    <t xml:space="preserve">07438432000128 - RAFAEL PERTILE FELIPE   ME</t>
  </si>
  <si>
    <t xml:space="preserve">07446323000152 - RESENDE E CASTEJON LTDA</t>
  </si>
  <si>
    <t xml:space="preserve">07452740000108 - ANA DE ANDRADE BRITO</t>
  </si>
  <si>
    <t xml:space="preserve">07472142000281 - DROGARIA PIRES DORES DE GUANHAES</t>
  </si>
  <si>
    <t xml:space="preserve">07480919000330 - RAMON COSTA SOUZA FILIAL</t>
  </si>
  <si>
    <t xml:space="preserve">07521808000163 - ANDREA MARCIA C COELHO LACERDA</t>
  </si>
  <si>
    <t xml:space="preserve">07524811000130 - DROGARIA SOUZA E LIMA LTDA</t>
  </si>
  <si>
    <t xml:space="preserve">07569202000106 - TAYLON &amp; LACERDA DROG LT  ME</t>
  </si>
  <si>
    <t xml:space="preserve">07576006000150 - PINTO E CAMPOS DROGARIA LTDA</t>
  </si>
  <si>
    <t xml:space="preserve">07584210000113 - FARMA FOX MEDICAMENTOS LTDA</t>
  </si>
  <si>
    <t xml:space="preserve">07601204000127 - KAMT DROG E PERF LT ME</t>
  </si>
  <si>
    <t xml:space="preserve">07616557000109 - DROGARIA BUZELLI LTDA</t>
  </si>
  <si>
    <t xml:space="preserve">07625028000163 - DIOFARMED PRODUTOS FARMACEUTICOS LT</t>
  </si>
  <si>
    <t xml:space="preserve">07643948000104 - ANDRE SICUPIRA MURTA</t>
  </si>
  <si>
    <t xml:space="preserve">07646395000143 - BAHIMINAS DIST DE MED E PROD HOSP L</t>
  </si>
  <si>
    <t xml:space="preserve">07649078000180 - DROGARIA TEBAS LTDA</t>
  </si>
  <si>
    <t xml:space="preserve">07652565000100 - DROG E PERF GIANCOTTI LT</t>
  </si>
  <si>
    <t xml:space="preserve">07658469000161 - IVAN E MIRSANDRA PEREIRA DROG LTDA</t>
  </si>
  <si>
    <t xml:space="preserve">07691560000189 - JOAO PAULO GONCALVES DROGARIA LTDA</t>
  </si>
  <si>
    <t xml:space="preserve">07762103000138 - DROGARIA DOURADOQUARA LTDA ME</t>
  </si>
  <si>
    <t xml:space="preserve">07778882000160 - GABRIEL SOUSA BORGES</t>
  </si>
  <si>
    <t xml:space="preserve">07791939000160 - DROGARIA GERIZIM LTDA</t>
  </si>
  <si>
    <t xml:space="preserve">07816095000165 - AMAFARMA LTDA ME</t>
  </si>
  <si>
    <t xml:space="preserve">07841382000125 - RDC COMERCIO FARMACEUTICO LTDA</t>
  </si>
  <si>
    <t xml:space="preserve">07848592000145 - DROGARIA SAO JACINTO LTDA</t>
  </si>
  <si>
    <t xml:space="preserve">07856481000180 - DROGARIA IZADORA LTDA</t>
  </si>
  <si>
    <t xml:space="preserve">07860245000138 - AGUILAR E FILHO LTDA ME</t>
  </si>
  <si>
    <t xml:space="preserve">07860523000157 - DROGARIA RODOVALHO LTDA</t>
  </si>
  <si>
    <t xml:space="preserve">07892629000132 - MATEUS LOPES DA SILVA E CIA ME</t>
  </si>
  <si>
    <t xml:space="preserve">07895765000186 - CARLOS ROBERTO DA SILVA</t>
  </si>
  <si>
    <t xml:space="preserve">07909574000126 - DROG CTRL BELA VTA LT</t>
  </si>
  <si>
    <t xml:space="preserve">07938107000124 - NUBIA SILVA FREITAS MATOS ME</t>
  </si>
  <si>
    <t xml:space="preserve">07943296000123 - ZETTI FARMACIA E DROGARIA LTDA</t>
  </si>
  <si>
    <t xml:space="preserve">07954620000109 - ROBERTA TALITA CRUZ SOUZA E CIA LTD</t>
  </si>
  <si>
    <t xml:space="preserve">07964578000107 - ADRIANA BEATRIZ DE MELO CPF 00</t>
  </si>
  <si>
    <t xml:space="preserve">07965698000129 - DROGARIA ANDREZA LTDA ME</t>
  </si>
  <si>
    <t xml:space="preserve">07989505000170 - DROG E PERF CANTUARIA &amp; PAIVA</t>
  </si>
  <si>
    <t xml:space="preserve">08002459000489 - MUNDIAL HOSPITALAR PROD PARA SAUDE</t>
  </si>
  <si>
    <t xml:space="preserve">08027845000182 - ROCHA E DURAES LTDA</t>
  </si>
  <si>
    <t xml:space="preserve">08041665000155 - JOSE HENRIQUE DOS PASSOS</t>
  </si>
  <si>
    <t xml:space="preserve">08050079000177 - ALMEIDA E LIMA LTDA</t>
  </si>
  <si>
    <t xml:space="preserve">08067948000176 - DROG UNIAO DE BRASILIA DE MINAS LTD</t>
  </si>
  <si>
    <t xml:space="preserve">08077237000182 - MONTEIRO &amp; MUNDIM LTDA   ME</t>
  </si>
  <si>
    <t xml:space="preserve">08085886000125 - DROGARIA CEU AZUL LTDA</t>
  </si>
  <si>
    <t xml:space="preserve">08108937000197 - DROGARIA SANTOS &amp; SALES LTDA</t>
  </si>
  <si>
    <t xml:space="preserve">08198648000126 - GERVASIO FERNANDES</t>
  </si>
  <si>
    <t xml:space="preserve">08243737000147 - UILDO ALVES DE SOUZA &amp; CIA  LT</t>
  </si>
  <si>
    <t xml:space="preserve">08268679000106 - DROG E PERF MADRE PAULINA LT</t>
  </si>
  <si>
    <t xml:space="preserve">08282727000110 - LUCIANO SANTANA ROSA LTDA</t>
  </si>
  <si>
    <t xml:space="preserve">08336390000187 - FARMACIA POLARA LTDA ME</t>
  </si>
  <si>
    <t xml:space="preserve">08361118000157 - SANTIAGO &amp; SANTIAGO DROGARIA E</t>
  </si>
  <si>
    <t xml:space="preserve">08363100000194 - ANDRE SEBASTIAO F SIMOES ME</t>
  </si>
  <si>
    <t xml:space="preserve">08363542000130 - DROGARIA PERFUMARIA J E C LTDA</t>
  </si>
  <si>
    <t xml:space="preserve">08390079000116 - CAMILA Z GARCIA FARMACIA ME</t>
  </si>
  <si>
    <t xml:space="preserve">08405511000103 - GRAVINA &amp; GRAVINA DROG PERF LT</t>
  </si>
  <si>
    <t xml:space="preserve">08409444000197 - DROG E PERF MATIAS E LAURO LTDA ME</t>
  </si>
  <si>
    <t xml:space="preserve">08412707000117 - ADRIANO JARDIM DA ROCHA</t>
  </si>
  <si>
    <t xml:space="preserve">08415873000177 - EDIVALDO LUIZ P &amp;CIA LTDA ME</t>
  </si>
  <si>
    <t xml:space="preserve">08423777000170 - ROCHA &amp; MATOS MEDIC LT</t>
  </si>
  <si>
    <t xml:space="preserve">08424349000162 - DROGALESTE AIMORES LTDA</t>
  </si>
  <si>
    <t xml:space="preserve">08428927000139 - DROGARIA SANTO EXPEDIDO LTDA</t>
  </si>
  <si>
    <t xml:space="preserve">08434817000180 - DROGARIA ARANTES E CAMPOS LTDA</t>
  </si>
  <si>
    <t xml:space="preserve">08437221000133 - DROG PORTAL DA SAUDE LTDA</t>
  </si>
  <si>
    <t xml:space="preserve">08472019000142 - LUCIANY MAGNA GOMES MOREIRA</t>
  </si>
  <si>
    <t xml:space="preserve">08492624000185 - ALCANTARA E CIA LTDA</t>
  </si>
  <si>
    <t xml:space="preserve">08495373000192 - DROGARIA NANTES LTDA</t>
  </si>
  <si>
    <t xml:space="preserve">08528090000108 - TRIFARMA LTDA</t>
  </si>
  <si>
    <t xml:space="preserve">08541290000192 - DROGARIA E MANIP BARROS E BARBOSA L</t>
  </si>
  <si>
    <t xml:space="preserve">08542449000193 - VANDA MARTES DE LIMA ME</t>
  </si>
  <si>
    <t xml:space="preserve">08545669000170 - DROGARIA RIBE IRO ARAUJO EIRELI EPP</t>
  </si>
  <si>
    <t xml:space="preserve">08568365000129 - DROGARIA SOARES LTDA ME</t>
  </si>
  <si>
    <t xml:space="preserve">08598568000168 - GECIANA GONCALVES FERREIRA E CIA LT</t>
  </si>
  <si>
    <t xml:space="preserve">08631059000190 - FARMACIA TARU LTDA ME</t>
  </si>
  <si>
    <t xml:space="preserve">08633987000193 - DROGARIA PEREIRA E RAMOS LTDA</t>
  </si>
  <si>
    <t xml:space="preserve">08638079000192 - DROGARIA MAMONAS LTDA   ME</t>
  </si>
  <si>
    <t xml:space="preserve">08649473000126 - LINDAYANE MIRANDA ALVES BOR ME</t>
  </si>
  <si>
    <t xml:space="preserve">08655344000140 - DROGARIA R L LTDA</t>
  </si>
  <si>
    <t xml:space="preserve">08655344000221 - DROGARIA RL LTDA</t>
  </si>
  <si>
    <t xml:space="preserve">08661706000106 - CAMPOS ALMEIDA DROGARIA LTDA</t>
  </si>
  <si>
    <t xml:space="preserve">08663039000109 - CRESCERFARMA LTDA</t>
  </si>
  <si>
    <t xml:space="preserve">ES</t>
  </si>
  <si>
    <t xml:space="preserve">08663039000281 - CRESCERFARMA LTDA</t>
  </si>
  <si>
    <t xml:space="preserve">08663039000362 - CRESCERFARMA LTDA</t>
  </si>
  <si>
    <t xml:space="preserve">08663039000443 - CRESCERFARMA LTDA</t>
  </si>
  <si>
    <t xml:space="preserve">08663039000524 - CRESCERFARMA LTDA</t>
  </si>
  <si>
    <t xml:space="preserve">08663039000605 - CRESCERFARMA LTDA</t>
  </si>
  <si>
    <t xml:space="preserve">08663039000796 - CRESCERFARMA LTDA</t>
  </si>
  <si>
    <t xml:space="preserve">08663039000877 - CRESCERFARMA LTDA</t>
  </si>
  <si>
    <t xml:space="preserve">08663039001172 - CRESCERFARMA LTDA</t>
  </si>
  <si>
    <t xml:space="preserve">08663039001253 - CRESCERFARMA LTDA</t>
  </si>
  <si>
    <t xml:space="preserve">08663039001334 - CRESCERFARMA LTDA</t>
  </si>
  <si>
    <t xml:space="preserve">08666375000105 - DROGARIA MADUREIRA LTDA</t>
  </si>
  <si>
    <t xml:space="preserve">08692025000105 - THIAGO ANDRADE BOMFIM</t>
  </si>
  <si>
    <t xml:space="preserve">08695775000130 - FARMACIA E DROGARIA RODRIGUES LTDA</t>
  </si>
  <si>
    <t xml:space="preserve">08696663000102 - KIANE LARISSA SERAFIM GUIMARAE</t>
  </si>
  <si>
    <t xml:space="preserve">08710127000106 - MOREIRA&amp;LIMA COM DROGAS MED</t>
  </si>
  <si>
    <t xml:space="preserve">08718466000139 - DROGARIA MARTINELI &amp; MARTINELLI LTD</t>
  </si>
  <si>
    <t xml:space="preserve">08719675000105 - MAKKER COMERCIO DE PRODUTOS FARMAC</t>
  </si>
  <si>
    <t xml:space="preserve">08725041000157 - DROGARIA G G LTDA ME</t>
  </si>
  <si>
    <t xml:space="preserve">08727796000190 - RODRIGUES MEDICAMENTOS LTDA</t>
  </si>
  <si>
    <t xml:space="preserve">08729356000172 - CHRISTIANE ENGELHARDT BITTI</t>
  </si>
  <si>
    <t xml:space="preserve">08735935000128 - JAQUELINE MARIA DE FREITAS BARROS</t>
  </si>
  <si>
    <t xml:space="preserve">08745453000159 - ERVA DOCE MANIPULACAO LTDA ME</t>
  </si>
  <si>
    <t xml:space="preserve">08758706000129 - DROGARIA AGUIAR DURAES LTDA</t>
  </si>
  <si>
    <t xml:space="preserve">08763993000165 - D E M DROGARIA LTDA</t>
  </si>
  <si>
    <t xml:space="preserve">08771291000123 - ROSA BENTO DE QUEIROZ</t>
  </si>
  <si>
    <t xml:space="preserve">08798359000168 - DROG S GERALDO DE BR</t>
  </si>
  <si>
    <t xml:space="preserve">08803415000105 - C  R  NICOLATO E CIA LTDA</t>
  </si>
  <si>
    <t xml:space="preserve">08821610000168 - SUPER FARMA COMERCIAL LTDA</t>
  </si>
  <si>
    <t xml:space="preserve">08825182000141 - LICI TATIANE R SANTOS LTDA</t>
  </si>
  <si>
    <t xml:space="preserve">08840289000169 - RIBEIRO LANZA DROG E PERF LT</t>
  </si>
  <si>
    <t xml:space="preserve">08850209000156 - DANIEL DE ANDRADE OLIVEIRA</t>
  </si>
  <si>
    <t xml:space="preserve">08868279000131 - VALDIMAR BARBOSA DE LISBOA</t>
  </si>
  <si>
    <t xml:space="preserve">08868279000212 - VALDIMAR BARBOSA CARVALHO</t>
  </si>
  <si>
    <t xml:space="preserve">08868279000301 - VALDIMAR BARBOSA CARVALHO</t>
  </si>
  <si>
    <t xml:space="preserve">08886484000120 - DROGARIA SAO RAFAEL III LTDA</t>
  </si>
  <si>
    <t xml:space="preserve">08911264000109 - DROG SANTANA QUEIROZ LT ME</t>
  </si>
  <si>
    <t xml:space="preserve">08991216000178 - SMR MEDIC E PERFUMARIA LT</t>
  </si>
  <si>
    <t xml:space="preserve">09010487000168 - DROG VIEIRA E OLIVEIRA LT</t>
  </si>
  <si>
    <t xml:space="preserve">09019838000100 - NOVA FARMA MEDIC LT   ME</t>
  </si>
  <si>
    <t xml:space="preserve">09022284000191 - DROGARIA WL COSTA EIRELI</t>
  </si>
  <si>
    <t xml:space="preserve">09023894000100 - DROG WERNER &amp; BUTHERS LT</t>
  </si>
  <si>
    <t xml:space="preserve">09094055000182 - JOSE LUIZ FERREIRA DE RESENDE</t>
  </si>
  <si>
    <t xml:space="preserve">09096040000153 - DROGARIA ALVES &amp; LEAL LTDA</t>
  </si>
  <si>
    <t xml:space="preserve">09101701000191 - D S FARMACEUTICA LTDA</t>
  </si>
  <si>
    <t xml:space="preserve">09133749000181 - DROG E PERF GOLD FARMA LT</t>
  </si>
  <si>
    <t xml:space="preserve">09145101000125 - COMERCIAL BRAGANCA MACIEL LTDA</t>
  </si>
  <si>
    <t xml:space="preserve">09146005000100 - DROGARIA DARLENE LTDA</t>
  </si>
  <si>
    <t xml:space="preserve">09170282000140 - RL PRODUTOS FARMACEUTICOS LTDA</t>
  </si>
  <si>
    <t xml:space="preserve">09181369000112 - DROGARIA LEONARDO LTDA   ME</t>
  </si>
  <si>
    <t xml:space="preserve">09201994000189 - DROGARIA E PERFUMARIA ALIANCA LTDA</t>
  </si>
  <si>
    <t xml:space="preserve">09202610000142 - LS FARMACIAS LTDA ME</t>
  </si>
  <si>
    <t xml:space="preserve">09273492000163 - DROGABAETE LTDA</t>
  </si>
  <si>
    <t xml:space="preserve">09307607000193 - MATRIZ FARMA FRUTAL LTDA</t>
  </si>
  <si>
    <t xml:space="preserve">09314730000131 - DROG MAGALHAES DE MONTES CLARO</t>
  </si>
  <si>
    <t xml:space="preserve">09322282000118 - MONICA MARIA COURA E CIA LTDA</t>
  </si>
  <si>
    <t xml:space="preserve">09345482000196 - DROG PERF FONSECA &amp; SILVA LTDA</t>
  </si>
  <si>
    <t xml:space="preserve">09357069000141 - DROGARIA DROGATEM LTDA</t>
  </si>
  <si>
    <t xml:space="preserve">09396902000163 - ALEXVINI PEREIRA FARMA LTDA</t>
  </si>
  <si>
    <t xml:space="preserve">09398349000106 - DROG SILVA MARTINS &amp; CIA LTDA</t>
  </si>
  <si>
    <t xml:space="preserve">09402772000124 - DROG E PERF VDA &amp; SDE LT</t>
  </si>
  <si>
    <t xml:space="preserve">09403440000164 - JOSE DOMINGOS VIANA LOYOLA</t>
  </si>
  <si>
    <t xml:space="preserve">09409548000164 - DROGARIA TUTA S LTDA</t>
  </si>
  <si>
    <t xml:space="preserve">09425460000136 - DROGABI LTDA</t>
  </si>
  <si>
    <t xml:space="preserve">09437306000184 - WD MEDICAMENTOS LTDA</t>
  </si>
  <si>
    <t xml:space="preserve">09452980000138 - DROGARIA E PERF FACIL LTDA</t>
  </si>
  <si>
    <t xml:space="preserve">09456833000136 - DROGARIA LUCIANE VILA ISA LTDA</t>
  </si>
  <si>
    <t xml:space="preserve">09462835000138 - R P FARMA LTDA</t>
  </si>
  <si>
    <t xml:space="preserve">09463827000106 - DROGARIA FARMA SAJA LTDA</t>
  </si>
  <si>
    <t xml:space="preserve">09463827000297 - DROGARIA FARMA SAJA LTDA</t>
  </si>
  <si>
    <t xml:space="preserve">09469523000156 - FARMACIA INOVA LTDA</t>
  </si>
  <si>
    <t xml:space="preserve">09473063000130 - DROGARIA UBERVIDA LTDA</t>
  </si>
  <si>
    <t xml:space="preserve">09500823000150 - DROGARIA MAXIMIANA MACHADO LTDA</t>
  </si>
  <si>
    <t xml:space="preserve">09522571000160 - MANAR DROG E PERF LTDA</t>
  </si>
  <si>
    <t xml:space="preserve">09523369000153 - DROG MENDES FARMA LTDA</t>
  </si>
  <si>
    <t xml:space="preserve">09523693000171 - DROGARIA TOPAZIO LTDA ME</t>
  </si>
  <si>
    <t xml:space="preserve">09540602000106 - DROGARIA VILELA LTDA</t>
  </si>
  <si>
    <t xml:space="preserve">09550630000104 - DROG LIDER ITABIRINHA LT ME</t>
  </si>
  <si>
    <t xml:space="preserve">09553861000171 - DROG E PERF SANTO HIPOLITO LTD</t>
  </si>
  <si>
    <t xml:space="preserve">09554200000160 - CANDIDO DE O COM DE PROD FARM</t>
  </si>
  <si>
    <t xml:space="preserve">09557610000165 - DROGARIA IRMAOS MAIA LTDA ME</t>
  </si>
  <si>
    <t xml:space="preserve">09578207000112 - ALESSANDRA MARLIERE VIEIRA LOPES</t>
  </si>
  <si>
    <t xml:space="preserve">09590566000195 - DROGARIA LUCAS E DIAS LTDA ME</t>
  </si>
  <si>
    <t xml:space="preserve">09611215000113 - DROGARIA UNIAO DE MONTE CARMEL</t>
  </si>
  <si>
    <t xml:space="preserve">09631075000145 - DORG LIMA LTDA</t>
  </si>
  <si>
    <t xml:space="preserve">09655699000100 - DROG E PERF DROGADADE LT</t>
  </si>
  <si>
    <t xml:space="preserve">09664892000108 - CRV FARMA LTDA ME</t>
  </si>
  <si>
    <t xml:space="preserve">09687923000138 - DROGARIA FLORESTENSE LTDA</t>
  </si>
  <si>
    <t xml:space="preserve">09815329000185 - DROG E PERF ICAIVERA LTDA ME</t>
  </si>
  <si>
    <t xml:space="preserve">09912315000180 - POSTO DE MED M &amp; MONTEIRO LTDA</t>
  </si>
  <si>
    <t xml:space="preserve">09913045000121 - DROG ELDIMACIA LUCENA E ED</t>
  </si>
  <si>
    <t xml:space="preserve">10189060000158 - DROGARIA E PERFUMARIA PRIMOS LTDA</t>
  </si>
  <si>
    <t xml:space="preserve">10189539000194 - RCN COM DE MEDIC LT</t>
  </si>
  <si>
    <t xml:space="preserve">10189539000275 - RCN COMERCIO DE MEDICAMENTOS LTDA</t>
  </si>
  <si>
    <t xml:space="preserve">10189679000162 - DROGARIA GRANFAR LTDA ME</t>
  </si>
  <si>
    <t xml:space="preserve">10194021000149 - VIVABEM DROGARIA LTDA EPP</t>
  </si>
  <si>
    <t xml:space="preserve">10195390000156 - FARMARQUES LTDA</t>
  </si>
  <si>
    <t xml:space="preserve">10203855000173 - DANILO BENICA CAUS</t>
  </si>
  <si>
    <t xml:space="preserve">10212989000150 - DROGAVIVO LTDA</t>
  </si>
  <si>
    <t xml:space="preserve">10218668000163 - IRACEME SOUSA DE OLIVEIRA COST</t>
  </si>
  <si>
    <t xml:space="preserve">10223161000106 - DROGARIA MIRANDA E SOUSA LTDA</t>
  </si>
  <si>
    <t xml:space="preserve">10228471000105 - LOURENCO ALMEIDA COMERCIO LTDA</t>
  </si>
  <si>
    <t xml:space="preserve">10262668000160 - DEIVIONE GIL SOUZA PINHO</t>
  </si>
  <si>
    <t xml:space="preserve">10297103000119 - MA COSM LTDA</t>
  </si>
  <si>
    <t xml:space="preserve">10314134000130 - MIRTHES GARCEZ PATENTE</t>
  </si>
  <si>
    <t xml:space="preserve">10338062000161 - DROGARIA SOUSA NETO LTDA ME</t>
  </si>
  <si>
    <t xml:space="preserve">10340962000143 - JANAINA BOTELHO STOS CPF</t>
  </si>
  <si>
    <t xml:space="preserve">10345047000140 - JOSE EVANGELISTA FERREIRA</t>
  </si>
  <si>
    <t xml:space="preserve">10351996000133 - NOVA FARMA DROG E COSMET LT</t>
  </si>
  <si>
    <t xml:space="preserve">10419680000136 - DROGARIA LEBRAO &amp; OLIVEIRA LTDA</t>
  </si>
  <si>
    <t xml:space="preserve">10419680000217 - DROGARIA LEBRAO E OLIVEIRA LTDA</t>
  </si>
  <si>
    <t xml:space="preserve">10430962000134 - J M DE OLIVEIRA CLARA</t>
  </si>
  <si>
    <t xml:space="preserve">10431499000145 - IDEAL COM DE MEDIC LT</t>
  </si>
  <si>
    <t xml:space="preserve">10431817000259 - GIGANTE FARMA EIRELI</t>
  </si>
  <si>
    <t xml:space="preserve">10431817000330 - GIGANTE FARMA LTDA</t>
  </si>
  <si>
    <t xml:space="preserve">10431817000410 - GIGANTE FARMA LTDA</t>
  </si>
  <si>
    <t xml:space="preserve">10431817000500 - GIGANTE FARMA LTDA</t>
  </si>
  <si>
    <t xml:space="preserve">10467214000126 - DROGARIA FORTUNA DE MINAS LTDA</t>
  </si>
  <si>
    <t xml:space="preserve">10474867000132 - J H R PEREIRA ME</t>
  </si>
  <si>
    <t xml:space="preserve">10478361000100 - FARMACIA FSB LTDA</t>
  </si>
  <si>
    <t xml:space="preserve">10491244000178 - RD PHARMA LTDA</t>
  </si>
  <si>
    <t xml:space="preserve">10494349000180 - DROGARIA ROBERTA LTDA ME</t>
  </si>
  <si>
    <t xml:space="preserve">10524333000173 - DROGARIA VERISSIMO LTDA ME</t>
  </si>
  <si>
    <t xml:space="preserve">10528866000123 - DROGARIA LIDER DE IPIACU LTDA</t>
  </si>
  <si>
    <t xml:space="preserve">10530450000140 - DROGARIA E PERFUMARIA ESPERANCA LT</t>
  </si>
  <si>
    <t xml:space="preserve">10544532000143 - DROG ANGELICA SALES LT ME</t>
  </si>
  <si>
    <t xml:space="preserve">10572630000194 - DROGARIA LDA LTDA ME</t>
  </si>
  <si>
    <t xml:space="preserve">10598052000165 - FARMACHIC LTDA</t>
  </si>
  <si>
    <t xml:space="preserve">10614913000151 - DROGARIA SANTANA JP LTDA   ME</t>
  </si>
  <si>
    <t xml:space="preserve">10623645000134 - DROGARIA FARMANAVES LTDA</t>
  </si>
  <si>
    <t xml:space="preserve">10653682000195 - DROGARIA SENADOR LTDA ME</t>
  </si>
  <si>
    <t xml:space="preserve">10676091000133 - COMERCIAL LIDILIMA LTDA</t>
  </si>
  <si>
    <t xml:space="preserve">10684654000135 - FARMACENTER LTDA</t>
  </si>
  <si>
    <t xml:space="preserve">10698145000161 - GILBERTO APARECIDO SOUZA CPF 0</t>
  </si>
  <si>
    <t xml:space="preserve">10712304000135 - SOUZA E MAIA COMERCIO LTDA</t>
  </si>
  <si>
    <t xml:space="preserve">10809757000184 - DROG VIANA DE MIRABELA LT</t>
  </si>
  <si>
    <t xml:space="preserve">10825145000185 - DROG STA RITA DE MONTES CLAROS LTDA</t>
  </si>
  <si>
    <t xml:space="preserve">10830463000134 - DIAS E CARMO LTDA</t>
  </si>
  <si>
    <t xml:space="preserve">10832280000158 - DROGARIA NOVA GRANADA LTDA</t>
  </si>
  <si>
    <t xml:space="preserve">10833026000174 - DROGARIA ALTO JEQUITIBA LTDA</t>
  </si>
  <si>
    <t xml:space="preserve">10834223000108 - GOMES E RIBEIRO MEDIC LT ME</t>
  </si>
  <si>
    <t xml:space="preserve">10851349000190 - FCIA NSA SRA DO BOM REMED LT</t>
  </si>
  <si>
    <t xml:space="preserve">10881933000199 - SILVIA FERREIRA FALCAO DROG ME</t>
  </si>
  <si>
    <t xml:space="preserve">10885772000101 - FARMAGEMEAS LTDA ME</t>
  </si>
  <si>
    <t xml:space="preserve">10907997000111 - DROGARIA BIOFARMA LTDA</t>
  </si>
  <si>
    <t xml:space="preserve">10914852000148 - DROG E PERF ALVES E ALMEIDA LT</t>
  </si>
  <si>
    <t xml:space="preserve">10929617000140 - DROG E PERF DO VALE LT   ME</t>
  </si>
  <si>
    <t xml:space="preserve">10945759000109 - DROGARIA ANICIO LTDA</t>
  </si>
  <si>
    <t xml:space="preserve">10953809000191 - GISELE DIAS OLIVEIRA GONCALVES</t>
  </si>
  <si>
    <t xml:space="preserve">10970099000108 - ELIAS ROSA ELIZIARIO   ME</t>
  </si>
  <si>
    <t xml:space="preserve">10999643000144 - DROGARIA ANA MARINHO LTDA</t>
  </si>
  <si>
    <t xml:space="preserve">11072591000129 - AMC DROGARIA LTDA   ME</t>
  </si>
  <si>
    <t xml:space="preserve">11072680000175 - DROGARIA DA LAJINHA LTDA ME</t>
  </si>
  <si>
    <t xml:space="preserve">11083544000180 - PRODS FARM PEREIRA &amp; ROCHA LT</t>
  </si>
  <si>
    <t xml:space="preserve">11097753000183 - DROG E PERF OLIV &amp; PINHEIRO LT</t>
  </si>
  <si>
    <t xml:space="preserve">11129915000118 - DROG REZENDE E SGARBI LT ME</t>
  </si>
  <si>
    <t xml:space="preserve">11162249000110 - DROGARIA ABRAAO LTDA</t>
  </si>
  <si>
    <t xml:space="preserve">11184916000165 - JULCILEA DAVID MENDES &amp; CIA LT</t>
  </si>
  <si>
    <t xml:space="preserve">11198091000138 - MARCIA HELENA DE SA ME</t>
  </si>
  <si>
    <t xml:space="preserve">11207416000100 - DROGARIA ELIAS LTDA - ME</t>
  </si>
  <si>
    <t xml:space="preserve">11208979000104 - DROGARIA MOURA VAZ LTDA</t>
  </si>
  <si>
    <t xml:space="preserve">11214803000165 - DROG &amp; PERF FERREIRA MATTOS LT</t>
  </si>
  <si>
    <t xml:space="preserve">11235458000146 - COML BOSSE LTDA ME</t>
  </si>
  <si>
    <t xml:space="preserve">11300303000146 - DROGARIA ALVES DE MELO LTDA</t>
  </si>
  <si>
    <t xml:space="preserve">11304711000176 - DROG STOS REIS DE M CLAROS LTD</t>
  </si>
  <si>
    <t xml:space="preserve">11304739000103 - DROGARIA SOARES E SILVA LTDA</t>
  </si>
  <si>
    <t xml:space="preserve">11338483000155 - DROG FARMANOPOLIS COMERC DE MED E P</t>
  </si>
  <si>
    <t xml:space="preserve">11345779000101 - DROGARIA TOMAS RAMOS LTDA</t>
  </si>
  <si>
    <t xml:space="preserve">11435209000102 - DROG E PERF NSA FARMA LT</t>
  </si>
  <si>
    <t xml:space="preserve">11443117000166 - DROGARIA ASSIS E NETO LTDA</t>
  </si>
  <si>
    <t xml:space="preserve">11448614000157 - RAFAEL PLINIO MARTINS</t>
  </si>
  <si>
    <t xml:space="preserve">11458623000129 - GEYSON BATISTA DO COUTO ME</t>
  </si>
  <si>
    <t xml:space="preserve">11491060000170 - DROG MENDES E PAOLINELLI LT</t>
  </si>
  <si>
    <t xml:space="preserve">11491060000251 - DROGARIA MENDES E PAOLINELLI LTDA</t>
  </si>
  <si>
    <t xml:space="preserve">11502759000199 - DROGARIA E PERFUMARIA S E C LTDA</t>
  </si>
  <si>
    <t xml:space="preserve">11517506000199 - ADILSON BERNARDES DA SILVA EIRELI</t>
  </si>
  <si>
    <t xml:space="preserve">11538776000186 - DROGARIA FARMINAS LTDA</t>
  </si>
  <si>
    <t xml:space="preserve">11545481000137 - ADRIANO LEITE DE MATOS ME</t>
  </si>
  <si>
    <t xml:space="preserve">11616926000122 - DROGARIA BRFARMA LTDA</t>
  </si>
  <si>
    <t xml:space="preserve">11621425000215 - H PHARMA DROG E DIST</t>
  </si>
  <si>
    <t xml:space="preserve">11626803000172 - MARTINS DROGARIA E PERFUMARIA LTDA</t>
  </si>
  <si>
    <t xml:space="preserve">11748436000180 - COM DE PRODS FARM DROGAFE LT</t>
  </si>
  <si>
    <t xml:space="preserve">11750104000130 - G LUANA DA SILVA ME</t>
  </si>
  <si>
    <t xml:space="preserve">11752798000144 - FCIA NV HORIZONTE LT ME</t>
  </si>
  <si>
    <t xml:space="preserve">11791194000107 - DROGALEIA MEDIC LT  ME</t>
  </si>
  <si>
    <t xml:space="preserve">11849822000168 - RODRIGO NUNES SILVA ALMEIDA</t>
  </si>
  <si>
    <t xml:space="preserve">11867904000135 - DROGARIA GARCIA SOARES LTDA</t>
  </si>
  <si>
    <t xml:space="preserve">11877838000184 - DROG MENDES &amp; RUAS DE PORTEIRINHA L</t>
  </si>
  <si>
    <t xml:space="preserve">11877838000265 - DROG MENDES E RUAS</t>
  </si>
  <si>
    <t xml:space="preserve">11916556000149 - FARMACIA QUEIROZ CANEDO LTDA</t>
  </si>
  <si>
    <t xml:space="preserve">11922331000103 - DROG CONFIANCA OLIVEIRA E</t>
  </si>
  <si>
    <t xml:space="preserve">11934402000180 - COM COUTINHO E MATOS PROD ALIM LTDA</t>
  </si>
  <si>
    <t xml:space="preserve">11934594000124 - DROGARIA ARAUJO E ARGOLO LTDA</t>
  </si>
  <si>
    <t xml:space="preserve">11943621000125 - DROGARIA VIDA DE MONTES CLAROS LTDA</t>
  </si>
  <si>
    <t xml:space="preserve">11949584000162 - MARA CRISTINA DE AZEVEDO QUEIR</t>
  </si>
  <si>
    <t xml:space="preserve">11952285000187 - FRANCISCO DE OLIVEIRA GOMES DROGARI</t>
  </si>
  <si>
    <t xml:space="preserve">11960714000168 - DROG FERNANDES ERVALIA LTDA ME</t>
  </si>
  <si>
    <t xml:space="preserve">11975143000135 - DROGARIA ALVES DE OLIVEIRA LTDA</t>
  </si>
  <si>
    <t xml:space="preserve">12027437000106 - MARCO AURELIO MENDES DE MOURA</t>
  </si>
  <si>
    <t xml:space="preserve">12061277000103 - LUIZ MARIA ASTORI</t>
  </si>
  <si>
    <t xml:space="preserve">12066137000128 - DROG E PERF MARTINS E MARTINS LTDA</t>
  </si>
  <si>
    <t xml:space="preserve">12090870000188 - SHOP COM FARM LT   ME</t>
  </si>
  <si>
    <t xml:space="preserve">12105030000141 - SO SDE DROG E PERF LT</t>
  </si>
  <si>
    <t xml:space="preserve">12122252000172 - DROG PERF CRISTIANE LTDA   ME</t>
  </si>
  <si>
    <t xml:space="preserve">12211833000180 - DROGARIA TRES REIS DE UBERABA LTDA</t>
  </si>
  <si>
    <t xml:space="preserve">12215682000139 - DROGARIA VIEIRA E BARBOSA LTDA</t>
  </si>
  <si>
    <t xml:space="preserve">12232188000182 - FARMACIA SB LTDA</t>
  </si>
  <si>
    <t xml:space="preserve">12240994000100 - DROG &amp; PERF VIEIRA COSTA LT</t>
  </si>
  <si>
    <t xml:space="preserve">12253438000160 - DROGARIA BONINE VALENTE LTDA</t>
  </si>
  <si>
    <t xml:space="preserve">12253924000189 - DROGARIA RODRIGUES NOBRE LTDA</t>
  </si>
  <si>
    <t xml:space="preserve">12265060000115 - DROGARIA MARTINS FERREIRA LTDA</t>
  </si>
  <si>
    <t xml:space="preserve">12350623000173 - DROG E PERFUM OLIVEIRA LTDA ME</t>
  </si>
  <si>
    <t xml:space="preserve">12357793000180 - REDE PRIME FARMA LTDA</t>
  </si>
  <si>
    <t xml:space="preserve">12426006000104 - MED CARE ASSIST DOM LT ME</t>
  </si>
  <si>
    <t xml:space="preserve">12439013000140 - DROGARIA MARQUES GENELHU LTDA</t>
  </si>
  <si>
    <t xml:space="preserve">12468281000190 - DROGARIA 3 B LTDA</t>
  </si>
  <si>
    <t xml:space="preserve">12470978000104 - DROGARIA COSTA &amp; SANTOS LTDA</t>
  </si>
  <si>
    <t xml:space="preserve">12499933000154 - DROG PALARDO E LEAO LT ME</t>
  </si>
  <si>
    <t xml:space="preserve">12564208000112 - LIVIA ALANA SILVA DE SOUZA ME</t>
  </si>
  <si>
    <t xml:space="preserve">12581270000112 - FARMACIA E DROGARIA VITA LTDA</t>
  </si>
  <si>
    <t xml:space="preserve">12592006000184 - DROGARIA AGUILAR EIRELI</t>
  </si>
  <si>
    <t xml:space="preserve">12592040000159 - DROGARIA E ALMEIDA LTDA</t>
  </si>
  <si>
    <t xml:space="preserve">12693730000102 - RIBEIRO E GUIMARAES LTDA ME</t>
  </si>
  <si>
    <t xml:space="preserve">12772841000104 - FCIA E DROG VILA OLIVE</t>
  </si>
  <si>
    <t xml:space="preserve">12803740000145 - BARBOSA &amp; BARBOSA FCIA LTDA</t>
  </si>
  <si>
    <t xml:space="preserve">12832484000114 - DROGA VIP LTDA</t>
  </si>
  <si>
    <t xml:space="preserve">12877731000107 - DROGARIA OLIVEIRA E TEIXEIRA LTDA</t>
  </si>
  <si>
    <t xml:space="preserve">12929276000138 - DROG TRADICAO DE UBERABA LTDA</t>
  </si>
  <si>
    <t xml:space="preserve">12939421000242 - REGINALDO ANTONIO DA SILVA</t>
  </si>
  <si>
    <t xml:space="preserve">12958128000141 - DROGARAFA DROG E PERF LT ME</t>
  </si>
  <si>
    <t xml:space="preserve">12964696000155 - ML REZENDE DA SILVA ME</t>
  </si>
  <si>
    <t xml:space="preserve">12992019000140 - M S COSTA</t>
  </si>
  <si>
    <t xml:space="preserve">13010769000132 - DROGARIA E PERFUMARIA BOA VISTA LTD</t>
  </si>
  <si>
    <t xml:space="preserve">13028114000191 - VILAFARMA LTDA ME</t>
  </si>
  <si>
    <t xml:space="preserve">13046250000104 - K R DE OLIVEIRA ME</t>
  </si>
  <si>
    <t xml:space="preserve">13054148000150 - DROGARIA COLEN LTDA   ME</t>
  </si>
  <si>
    <t xml:space="preserve">13073855000194 - DROGARIA CAPOEIRAS LTDA</t>
  </si>
  <si>
    <t xml:space="preserve">13104360000185 - ADMILSON CUNHA DE ALENCAR</t>
  </si>
  <si>
    <t xml:space="preserve">13131778000181 - DROGARIA E PERFUMARIA XANGRI LA LTD</t>
  </si>
  <si>
    <t xml:space="preserve">13144041000101 - DRUGSTORE SARANDI LTDA</t>
  </si>
  <si>
    <t xml:space="preserve">13158246000138 - DROGARIA CANDIDO E SILVA LTDA</t>
  </si>
  <si>
    <t xml:space="preserve">13256908000102 - DROG E PERF SOUSA &amp; SOUSA</t>
  </si>
  <si>
    <t xml:space="preserve">13291015000106 - DROG IGUACU LTDA ME</t>
  </si>
  <si>
    <t xml:space="preserve">13318039000101 - DROGARIA CAMPOS SALES LTDA ME</t>
  </si>
  <si>
    <t xml:space="preserve">13326420000104 - DAIANE MEIRELLES CALDEIRA GOES</t>
  </si>
  <si>
    <t xml:space="preserve">13334058000113 - DROG SENHOR DOS PASSOS ENZZO</t>
  </si>
  <si>
    <t xml:space="preserve">13389003000100 - ROSILTO AUGUSTO DOS SANTOS</t>
  </si>
  <si>
    <t xml:space="preserve">13404598000126 - DROGARIA REDE NASCIMENTO LTDA</t>
  </si>
  <si>
    <t xml:space="preserve">13408213000107 - IRMAOS DORNELAS MEDICAMENTOS LTDA</t>
  </si>
  <si>
    <t xml:space="preserve">13414004000168 - MARTOS &amp; MATOS COM</t>
  </si>
  <si>
    <t xml:space="preserve">13430241000112 - BATISTA FIGUEIREDO MEDICAMENTO</t>
  </si>
  <si>
    <t xml:space="preserve">13436500000112 - DROGARIA WJ DE FRUTAL LTDA</t>
  </si>
  <si>
    <t xml:space="preserve">13488189000155 - DROGARIA SAO JOAO LTDA   ME</t>
  </si>
  <si>
    <t xml:space="preserve">13492360000108 - DROGARIA PEDRA DO ANTA LTDA</t>
  </si>
  <si>
    <t xml:space="preserve">13495723000150 - BEM VIVER FARMA DUGSTORE LTDA</t>
  </si>
  <si>
    <t xml:space="preserve">13498533000197 - DROGARIA JANAUBA LTDA</t>
  </si>
  <si>
    <t xml:space="preserve">13508119000111 - ARAGUARI MEDICAMENTOS EIRELI</t>
  </si>
  <si>
    <t xml:space="preserve">13524394000129 - DROGARIA &amp; PERFUMARIA MELLO LTDA</t>
  </si>
  <si>
    <t xml:space="preserve">13554467000125 - JULIANA GRECE</t>
  </si>
  <si>
    <t xml:space="preserve">13560000000198 - JULIANA AP ALVES DE SOUZA E CIA LT</t>
  </si>
  <si>
    <t xml:space="preserve">13582704000161 - DROGARIA CORREIA E DIAS DE JAIBA LT</t>
  </si>
  <si>
    <t xml:space="preserve">13586360000169 - SANDRO ARNAUD DIAS ME</t>
  </si>
  <si>
    <t xml:space="preserve">13609447000104 - DROGARIA CENTRO LTDA ME</t>
  </si>
  <si>
    <t xml:space="preserve">13627620000105 - DROGARIA CITY LTDA ME</t>
  </si>
  <si>
    <t xml:space="preserve">13668577000118 - DROG STA CECILIA DE UBERABA LT</t>
  </si>
  <si>
    <t xml:space="preserve">13696983000194 - DROGARIA A PERFUMARIA J B LTDA ME</t>
  </si>
  <si>
    <t xml:space="preserve">13761368000114 - DROGARIA POPULAR DA GENTE LTDA</t>
  </si>
  <si>
    <t xml:space="preserve">13802309000147 - DROG JDIM CELIA LT   ME</t>
  </si>
  <si>
    <t xml:space="preserve">13815059000937 - DECIO CONVENIENCIA LTDA</t>
  </si>
  <si>
    <t xml:space="preserve">13831846000115 - GODOY E ALVES LTDA ME</t>
  </si>
  <si>
    <t xml:space="preserve">13838868000107 - DROG E PERF PEDRA BR</t>
  </si>
  <si>
    <t xml:space="preserve">13843095000157 - DROG N SRA DE LOURDES LTDA ME</t>
  </si>
  <si>
    <t xml:space="preserve">13939312000107 - AMPAFARMA - FCIA E DROGARI</t>
  </si>
  <si>
    <t xml:space="preserve">13952043000119 - COM DE MEDICAMENTOS E PERF ELOX LTD</t>
  </si>
  <si>
    <t xml:space="preserve">13960618000145 - DROGAMAXX DE CRISTALIA LTDA</t>
  </si>
  <si>
    <t xml:space="preserve">14002693000166 - LEITAO &amp; AVANZA LTDA ME</t>
  </si>
  <si>
    <t xml:space="preserve">14032176000130 - G J M DROG LTDA</t>
  </si>
  <si>
    <t xml:space="preserve">14046033000187 - DROGARIA ANA JULIA LTDA</t>
  </si>
  <si>
    <t xml:space="preserve">14070327000144 - DROGARIA MANGA LTDA ME</t>
  </si>
  <si>
    <t xml:space="preserve">14097195000144 - DROG E PERF SANTA JUNIOR LTDA</t>
  </si>
  <si>
    <t xml:space="preserve">14105062000172 - FLAVIA ELISA DA SILVA LIMA ME</t>
  </si>
  <si>
    <t xml:space="preserve">14111881000122 - DROGARIA VIDA FARMA LTDA ME</t>
  </si>
  <si>
    <t xml:space="preserve">14111881000203 - DROGARIA VIDA FARMA LTDA ME</t>
  </si>
  <si>
    <t xml:space="preserve">14169021000140 - FARMA FLORAMAR LTDA</t>
  </si>
  <si>
    <t xml:space="preserve">14239885000190 - DROG E PERF PAGUE BEM MENOS LTDA</t>
  </si>
  <si>
    <t xml:space="preserve">14300568000132 - HUGO EUGENIO AZEVEDO ASSUNCAO</t>
  </si>
  <si>
    <t xml:space="preserve">14348177000198 - COMERCIAL DE MED OLIVEIRA E SOUZA L</t>
  </si>
  <si>
    <t xml:space="preserve">14368170000138 - ISA CARLA RODRIGUES</t>
  </si>
  <si>
    <t xml:space="preserve">14404270000172 - DROGARIA ZANEIVAN LTDA ME</t>
  </si>
  <si>
    <t xml:space="preserve">14528661000107 - FONTES BOTELHO LTDA ME</t>
  </si>
  <si>
    <t xml:space="preserve">14545492000105 - DROGARIA E DRUGSTORE SALMAP LTDA</t>
  </si>
  <si>
    <t xml:space="preserve">14579424000167 - DROGARIA TRANCOSO E SILVEIRA LTDA</t>
  </si>
  <si>
    <t xml:space="preserve">14586988000127 - DROGA MAIA CAMPINA VERDE LTDA</t>
  </si>
  <si>
    <t xml:space="preserve">14658641000142 - TAVARES E RODRIGUES DROG LT ME</t>
  </si>
  <si>
    <t xml:space="preserve">14677764000120 - ELIANDRA BARBOSA SARMENTO DE S</t>
  </si>
  <si>
    <t xml:space="preserve">14682027000116 - DROGARIA BETEL LTDA ME</t>
  </si>
  <si>
    <t xml:space="preserve">14696730000183 - DROGARIA MARACANA DE UBERABA LTDA</t>
  </si>
  <si>
    <t xml:space="preserve">14734771000117 - WARLEY PEREIRA SANTOS</t>
  </si>
  <si>
    <t xml:space="preserve">14742813000161 - SUPERMERCADO DAMASCENO E MARTINS LT</t>
  </si>
  <si>
    <t xml:space="preserve">14742844000112 - DROG SOUZA &amp; RODRIGUES LT ME</t>
  </si>
  <si>
    <t xml:space="preserve">14743669000188 - DROG E PERF MOURA E GOMES LTDA ME</t>
  </si>
  <si>
    <t xml:space="preserve">14780776000186 - DROG LUIZ E MEDINA LTDA ME</t>
  </si>
  <si>
    <t xml:space="preserve">14807541000130 - DROGARIA CARMOZINE LTDA ME</t>
  </si>
  <si>
    <t xml:space="preserve">14845828000155 - DROG E PERF N S FATIMA LTDA</t>
  </si>
  <si>
    <t xml:space="preserve">14860363000101 - D L A DROG E PERF LTDA ME</t>
  </si>
  <si>
    <t xml:space="preserve">14886982000175 - NOVAIS E FERREIRA LTDA</t>
  </si>
  <si>
    <t xml:space="preserve">14958576000170 - POSTO DE MEDICAMENTOS ARANA LTDA</t>
  </si>
  <si>
    <t xml:space="preserve">14983242000157 - DROGARIA JONAS VEIGA LTDA ME</t>
  </si>
  <si>
    <t xml:space="preserve">14990823000116 - DROG MODN DRUGS LT   ME</t>
  </si>
  <si>
    <t xml:space="preserve">15023699000182 - MARIA SELVINA ALVES BARBOSA ME</t>
  </si>
  <si>
    <t xml:space="preserve">15086477000109 - M X M DRUGSTORE E PERF LTDA ME</t>
  </si>
  <si>
    <t xml:space="preserve">15092524000127 - DROGARIA ALC EIRELI</t>
  </si>
  <si>
    <t xml:space="preserve">15107309000152 - ALEANDRA MARIA TOMAIN DOS SANTOS</t>
  </si>
  <si>
    <t xml:space="preserve">15167749000103 - DROGARIA PEREIRA LTDA</t>
  </si>
  <si>
    <t xml:space="preserve">15175507000153 - DDROGARIA BERNARDINO E CASTRO LTDA</t>
  </si>
  <si>
    <t xml:space="preserve">15175507000234 - DROGARIA BERNARDINO E CASTRO LT</t>
  </si>
  <si>
    <t xml:space="preserve">15179936000107 - JORGIANE SANTOS ARAUJO ME</t>
  </si>
  <si>
    <t xml:space="preserve">15209219000172 - DAMASFARMA LTDA ME</t>
  </si>
  <si>
    <t xml:space="preserve">15222385000109 - DROGARIA CENTRAL CAMPOS ALTOS</t>
  </si>
  <si>
    <t xml:space="preserve">15263347000102 - DROGARIA AMIGAO LTDA</t>
  </si>
  <si>
    <t xml:space="preserve">15263347000285 - DROGARIA AMIGAO LTDA ME</t>
  </si>
  <si>
    <t xml:space="preserve">15265211000123 - MINAS PHARMA DROGARIA LTDA ME</t>
  </si>
  <si>
    <t xml:space="preserve">15303710000168 - AFONSO ROCHA E CIA LTDA</t>
  </si>
  <si>
    <t xml:space="preserve">15304451000190 - DROGARIA LEDRES LTDA</t>
  </si>
  <si>
    <t xml:space="preserve">15317814000121 - DROGARIA E PERFUMARIA IPATINGA LTDA</t>
  </si>
  <si>
    <t xml:space="preserve">15318320000161 - FARMACIA MINAS NORTE LTDA</t>
  </si>
  <si>
    <t xml:space="preserve">15319448000140 - FABRICIA SILVA VIEIRA   ME</t>
  </si>
  <si>
    <t xml:space="preserve">15355678000164 - DROG VARGEM GDE LT   ME</t>
  </si>
  <si>
    <t xml:space="preserve">15369022000109 - DROGARIA ROCHA ALVES LTDA</t>
  </si>
  <si>
    <t xml:space="preserve">15408094000100 - DROG PERFUMARIA PLAZA LTDA</t>
  </si>
  <si>
    <t xml:space="preserve">15444302000126 - DROG WFF LTDA</t>
  </si>
  <si>
    <t xml:space="preserve">15453369000127 - DROGARIA PRECO POPULAR LTDA</t>
  </si>
  <si>
    <t xml:space="preserve">15461986000174 - WFARMA ITAMBE LTDA ME</t>
  </si>
  <si>
    <t xml:space="preserve">15500811000129 - DROG MED SERVICE LTDA ME</t>
  </si>
  <si>
    <t xml:space="preserve">15515874000159 - FARMACIA COLATTO LTDA ME</t>
  </si>
  <si>
    <t xml:space="preserve">15552586000174 - DROG MINAS DE TOMBOS LT   ME</t>
  </si>
  <si>
    <t xml:space="preserve">15596031000124 - DROGARIA AES LT</t>
  </si>
  <si>
    <t xml:space="preserve">15623683000100 - DROG E PERF SOUZA DE BURITIZEIRO LT</t>
  </si>
  <si>
    <t xml:space="preserve">15656195000523 - DROG RENATO E PAULA LTDA</t>
  </si>
  <si>
    <t xml:space="preserve">15656198000133 - VIEIRA DROGARIA E PERFUMARIA EIRELI</t>
  </si>
  <si>
    <t xml:space="preserve">15690080000121 - GODIFARMA MED E PERF LTDA ME</t>
  </si>
  <si>
    <t xml:space="preserve">15718286000112 - DROGARIA PECANHA LTDA ME</t>
  </si>
  <si>
    <t xml:space="preserve">15771396000148 - JONAS NEUMANN ME</t>
  </si>
  <si>
    <t xml:space="preserve">15777583000210 - NEREU JOAO DE CASTRO   ME</t>
  </si>
  <si>
    <t xml:space="preserve">15777583000309 - NEREU JOAO DE CASTRO ME</t>
  </si>
  <si>
    <t xml:space="preserve">15777583000481 - NEREU JOAO DE CASTRO</t>
  </si>
  <si>
    <t xml:space="preserve">15871712000153 - DROG E PERF GUARARAPES LT   ME</t>
  </si>
  <si>
    <t xml:space="preserve">16529050000109 - VANESSA A N DE SOUSA ME</t>
  </si>
  <si>
    <t xml:space="preserve">16570798000147 - CARLI JOSE SILVA ME</t>
  </si>
  <si>
    <t xml:space="preserve">16576118000100 - DROGARIA VALQUIRIA LTDA</t>
  </si>
  <si>
    <t xml:space="preserve">16583437000135 - BEAGA DROGAS LTDA</t>
  </si>
  <si>
    <t xml:space="preserve">16608231000112 - RAFAEL OLIVEIRA LEAO</t>
  </si>
  <si>
    <t xml:space="preserve">16623800000107 - MP DROG E PERF LT   ME</t>
  </si>
  <si>
    <t xml:space="preserve">16637096000133 - JANAINA CRISTINA NEVES</t>
  </si>
  <si>
    <t xml:space="preserve">16646606000139 - JOSE JESUS FERNANDES DA SILVA</t>
  </si>
  <si>
    <t xml:space="preserve">16694908000182 - MAXIMIANO FREITAS DROG E PERF LTDA</t>
  </si>
  <si>
    <t xml:space="preserve">16707804000165 - DROG MTE CRISTO LT   EPP</t>
  </si>
  <si>
    <t xml:space="preserve">16719502000107 - JOSE ELIZIO PINTO COELHO</t>
  </si>
  <si>
    <t xml:space="preserve">16724974000158 - A MENDES SILVA   ME</t>
  </si>
  <si>
    <t xml:space="preserve">16755344000140 - ORG EXITO KIFARMA LT   ME</t>
  </si>
  <si>
    <t xml:space="preserve">16767881000100 - DROG S FRANCISCO XAVIER LT ME</t>
  </si>
  <si>
    <t xml:space="preserve">16778366000126 - DROG E PERF PEREIRA E LEITE LTDA ME</t>
  </si>
  <si>
    <t xml:space="preserve">16793139000170 - DROG ASSIS E PIMENTEL LTDA ME</t>
  </si>
  <si>
    <t xml:space="preserve">16801706000192 - DROGARIA BELA VISTA LTDA</t>
  </si>
  <si>
    <t xml:space="preserve">16815734000169 - DROGARIA FARMA REIS LTDA</t>
  </si>
  <si>
    <t xml:space="preserve">16820813000168 - DROGARIA POPULAR LTDA</t>
  </si>
  <si>
    <t xml:space="preserve">16830413000133 - DROGACENTER PATIS LTDA</t>
  </si>
  <si>
    <t xml:space="preserve">16847592000464 - ASSOC SERV UNIVERS FEDERAL MG</t>
  </si>
  <si>
    <t xml:space="preserve">16856718000114 - DROGARIA TIRADENTES LIMITADA</t>
  </si>
  <si>
    <t xml:space="preserve">16856718000203 - DROGARIA TIRADENTES LIMITADA</t>
  </si>
  <si>
    <t xml:space="preserve">16860734000180 - DROG BIAS FORTES COM MED LTDA</t>
  </si>
  <si>
    <t xml:space="preserve">16861735000140 - DROGARIA PODE FARMA LTDA</t>
  </si>
  <si>
    <t xml:space="preserve">16884479000106 - DROG ELETO VILELA LT   ME</t>
  </si>
  <si>
    <t xml:space="preserve">16892226000184 - FARMACIA JOTA EME LTDA</t>
  </si>
  <si>
    <t xml:space="preserve">16940041000106 - DROGARIA BOM PRECO FSB LTDA</t>
  </si>
  <si>
    <t xml:space="preserve">16943151000113 - DROGARIA MOREIRA DRUMOND LT</t>
  </si>
  <si>
    <t xml:space="preserve">16957128000188 - DROGARIA MOTA LTDA</t>
  </si>
  <si>
    <t xml:space="preserve">16957128000269 - DROGARIA MOTA LTDA</t>
  </si>
  <si>
    <t xml:space="preserve">16973703000136 - FARMACIA SANTA RITA LTDA</t>
  </si>
  <si>
    <t xml:space="preserve">16991737000153 - ANA PAULA DE CASTRO FERREIRA M</t>
  </si>
  <si>
    <t xml:space="preserve">17003823000173 - DROGARIA XAVIER &amp; KASSIS LTDA</t>
  </si>
  <si>
    <t xml:space="preserve">17031480000150 - FELIPE PORTELLA TEIXEIRA ME</t>
  </si>
  <si>
    <t xml:space="preserve">17031480000231 - FELIPE PORTELLA TEIXEIRA   ME</t>
  </si>
  <si>
    <t xml:space="preserve">17063487000154 - AGUILAR E AGUILAR DROG LTDA</t>
  </si>
  <si>
    <t xml:space="preserve">17091175000154 - MARIANA CARDOSO DIAS EIRELI ME</t>
  </si>
  <si>
    <t xml:space="preserve">17103649000130 - DIETHAFARMA DISTDE PROD FAR</t>
  </si>
  <si>
    <t xml:space="preserve">17120992000193 - DROG SIMOES PEDROSA LT   ME</t>
  </si>
  <si>
    <t xml:space="preserve">17151515000195 - DROGARIA DONA EUTALIA LTDA</t>
  </si>
  <si>
    <t xml:space="preserve">17210848000148 - FARMACIA DROGAFARMA LTDA</t>
  </si>
  <si>
    <t xml:space="preserve">17211159000158 - DROG E PERF CONTRATO LT   ME</t>
  </si>
  <si>
    <t xml:space="preserve">17215419000163 - DROGAMARTE LTDA</t>
  </si>
  <si>
    <t xml:space="preserve">17229170000145 - TAYNARA GOMES MAIA E CIA LTDA ME</t>
  </si>
  <si>
    <t xml:space="preserve">17250366003722 - COOP CONS SERV DER MG LTDA</t>
  </si>
  <si>
    <t xml:space="preserve">17260321000128 - DROG REDE MAIS FARMA LTDA ME</t>
  </si>
  <si>
    <t xml:space="preserve">17265100000142 - DROG E PERF ASSIM &amp; ROD LT ME</t>
  </si>
  <si>
    <t xml:space="preserve">17269135000150 - DROG S GERALDO JACUI LT</t>
  </si>
  <si>
    <t xml:space="preserve">17270887000130 - DROG LEO E MARINA LTDA</t>
  </si>
  <si>
    <t xml:space="preserve">17302726000181 - SUPERM CENTRAL CANTUARIA LTDA</t>
  </si>
  <si>
    <t xml:space="preserve">17310055000109 - DROGARIA FARMAURORA LTDA</t>
  </si>
  <si>
    <t xml:space="preserve">17328268000150 - SINERGIA COM DE MEDICAMEN</t>
  </si>
  <si>
    <t xml:space="preserve">17333344000115 - GILSON LUCAS ARAUJO SILVA ME</t>
  </si>
  <si>
    <t xml:space="preserve">17344667000104 - MARCELO GUSMAO CARDOSO ME</t>
  </si>
  <si>
    <t xml:space="preserve">17354705000100 - DROGARIA COSTA LTDA</t>
  </si>
  <si>
    <t xml:space="preserve">17382099000136 - DROGAPRATA LTDA   ME</t>
  </si>
  <si>
    <t xml:space="preserve">17400144000138 - DROGANOSSA LTDA ME</t>
  </si>
  <si>
    <t xml:space="preserve">17401324000134 - DROGARIA KITTY LTDA</t>
  </si>
  <si>
    <t xml:space="preserve">17402967000100 - DROGARIA RIO PRETO LTDA</t>
  </si>
  <si>
    <t xml:space="preserve">17476888000136 - DROG JARDIM AMERICA LTDA</t>
  </si>
  <si>
    <t xml:space="preserve">17479080000102 - DROGAVITA LTDA</t>
  </si>
  <si>
    <t xml:space="preserve">17505876000192 - DROGARIA NOVA SUISSA LTDA</t>
  </si>
  <si>
    <t xml:space="preserve">17518671000141 - DROGAFONE LTDA ME</t>
  </si>
  <si>
    <t xml:space="preserve">17582578000104 - DROGA PERF BOTELHO E SILVEIRA</t>
  </si>
  <si>
    <t xml:space="preserve">17633165000101 - DROGANOSSA FARM MANIPULACAO ME</t>
  </si>
  <si>
    <t xml:space="preserve">17645359000119 - DROGA CAMPOS LTDA</t>
  </si>
  <si>
    <t xml:space="preserve">17645565000129 - DROG LUIZ A PINTO COELHO LT</t>
  </si>
  <si>
    <t xml:space="preserve">17646888000137 - DROGARIA METROPOLE LTDA   ME</t>
  </si>
  <si>
    <t xml:space="preserve">17683942000114 - FARMACIA BOM JESUS LTDA</t>
  </si>
  <si>
    <t xml:space="preserve">17684358000183 - PAULO DIAS MOREIRA   ME</t>
  </si>
  <si>
    <t xml:space="preserve">17696276000159 - MARTINS BREGUEZ DROGARIA LTDA</t>
  </si>
  <si>
    <t xml:space="preserve">17726647000106 - FARMACIA DO ROBERTO LTDA EPP</t>
  </si>
  <si>
    <t xml:space="preserve">17774738001504 - UNIMED UBERABA COOP DE TRABALHO MED</t>
  </si>
  <si>
    <t xml:space="preserve">17795949000128 - DROGARIA DOIS IRMAOS LTDA ME</t>
  </si>
  <si>
    <t xml:space="preserve">17813967000276 - INTERPHARMA CCIO DE PRODUTOS FARMAC</t>
  </si>
  <si>
    <t xml:space="preserve">17851891000192 - DROG VIVA DE MONTES CLAROS</t>
  </si>
  <si>
    <t xml:space="preserve">17866514000127 - DROG KATIA DRUGS LT   ME</t>
  </si>
  <si>
    <t xml:space="preserve">17883562000123 - DROGAMARIO FCIA E DROG LT EPP</t>
  </si>
  <si>
    <t xml:space="preserve">17888702000156 - DROG E PERF VALE DO ACO</t>
  </si>
  <si>
    <t xml:space="preserve">17890893000190 - MONIQUE APARECIDA O FINOTTI ME</t>
  </si>
  <si>
    <t xml:space="preserve">17932021000148 - DROGARIA COSME DAMIAO LTDA</t>
  </si>
  <si>
    <t xml:space="preserve">17933058000190 - FARMASHOW FCIA POP CARANGOLA L</t>
  </si>
  <si>
    <t xml:space="preserve">17939945000176 - GHIDINI E FARIA DROGARIA LTDA</t>
  </si>
  <si>
    <t xml:space="preserve">17982640000147 - DROGARIA MEDVIDA DE JANAUBA LT</t>
  </si>
  <si>
    <t xml:space="preserve">17995119000144 - DROG GUIMARAES E ORNELS LT EPP</t>
  </si>
  <si>
    <t xml:space="preserve">17999111000156 - AZIZ JABUR MALUF ME</t>
  </si>
  <si>
    <t xml:space="preserve">18000080000140 - FCIA DO POVO BRASILEIRO LTDA</t>
  </si>
  <si>
    <t xml:space="preserve">18000080000221 - FCIA DO POVO BRASILEIRO LTDA</t>
  </si>
  <si>
    <t xml:space="preserve">18009893000100 - DROG TAQUARA DE TEOFILO OTONI</t>
  </si>
  <si>
    <t xml:space="preserve">18019935000185 - POSTO DE MED STO ANTONIO LTDA</t>
  </si>
  <si>
    <t xml:space="preserve">18042515000110 - MAURILIO JEFFERSON VIEIRA DE ARAUJO</t>
  </si>
  <si>
    <t xml:space="preserve">18098954000144 - ANTONIO CARNEIRO M FILHO ME</t>
  </si>
  <si>
    <t xml:space="preserve">18107045000206 - ORGANIZACAO DE CEREAIS MONLEVADE LT</t>
  </si>
  <si>
    <t xml:space="preserve">18112154000130 - LEONARDO GOMES PEREIRA</t>
  </si>
  <si>
    <t xml:space="preserve">18120089000195 - DROGARIA JULIANA LTDA ME</t>
  </si>
  <si>
    <t xml:space="preserve">18130757000327 - DROGARIA LAGOCENTER LTDA</t>
  </si>
  <si>
    <t xml:space="preserve">18147555000550 - S A L  COM DE MEDIC LTDA ME</t>
  </si>
  <si>
    <t xml:space="preserve">18152590000133 - DROGARIA TRIGUEIRO LTDA</t>
  </si>
  <si>
    <t xml:space="preserve">18158840000142 - LEITE &amp; MUNDIM LTDA</t>
  </si>
  <si>
    <t xml:space="preserve">18165803000161 - GASPAR FERREIRA JUNIOR E CIA LTDA M</t>
  </si>
  <si>
    <t xml:space="preserve">18184574000122 - DROG MARQUES MONTEIRO LTDA ME</t>
  </si>
  <si>
    <t xml:space="preserve">18211085000112 - FARMACIA DO VAVA LTDA ME</t>
  </si>
  <si>
    <t xml:space="preserve">18224236000177 - LILIANE FER VIE 04497896676 ME</t>
  </si>
  <si>
    <t xml:space="preserve">18272552000114 - DROGARIA GUANHAES LTDA   ME</t>
  </si>
  <si>
    <t xml:space="preserve">18303135000191 - DROGARIA BRITO E RAMOS LTDA</t>
  </si>
  <si>
    <t xml:space="preserve">18304327000112 - MARAH MILEIB V GONCALVES EIREL</t>
  </si>
  <si>
    <t xml:space="preserve">18331426000193 - FARMA QUEIROZ E NARCISO LTDA</t>
  </si>
  <si>
    <t xml:space="preserve">18333138000178 - DROGARIA BELEM LTDA</t>
  </si>
  <si>
    <t xml:space="preserve">18345872000157 - DROGARIA LUCENA LTDA   ME</t>
  </si>
  <si>
    <t xml:space="preserve">18411181000104 - BRAGA VILELA LTDA</t>
  </si>
  <si>
    <t xml:space="preserve">18420277000139 - DROGARIA SANTA MARGARIDA LTDA</t>
  </si>
  <si>
    <t xml:space="preserve">18424613000111 - DROG E PERF SOUSA LTDA ME</t>
  </si>
  <si>
    <t xml:space="preserve">18435186000177 - DROG COELHO &amp; HIPOLITO LTDA ME</t>
  </si>
  <si>
    <t xml:space="preserve">18469209000164 - DROGARIA DROGAMAXI 30 LTDA</t>
  </si>
  <si>
    <t xml:space="preserve">18499720000109 - DROGARIA PACHECO E PAIVA LTDA</t>
  </si>
  <si>
    <t xml:space="preserve">18533654000146 - DROG E PERF VIDA E SAUDE LTDA</t>
  </si>
  <si>
    <t xml:space="preserve">18556834000143 - ROBSON ROBERTO BALDUINO   ME</t>
  </si>
  <si>
    <t xml:space="preserve">18562203000137 - M E G DROGARIAS LTDA</t>
  </si>
  <si>
    <t xml:space="preserve">18568345000101 - RODRIGUES E MENDES LTDA</t>
  </si>
  <si>
    <t xml:space="preserve">18575036000169 - DROGARIA BEM ESTAR MOA LTDA</t>
  </si>
  <si>
    <t xml:space="preserve">18606251000180 - DROGARIA JOYCE LTDA</t>
  </si>
  <si>
    <t xml:space="preserve">18613075000103 - ARAUJO &amp; BRAGA LTDA ME</t>
  </si>
  <si>
    <t xml:space="preserve">18650236000139 - FARMACIA PIRACICABA LTDA   ME</t>
  </si>
  <si>
    <t xml:space="preserve">18760589000191 - PONTUAL FARMA DRUGS LTDA ME</t>
  </si>
  <si>
    <t xml:space="preserve">18764886000105 - AZOFARMA LTDA   EPP</t>
  </si>
  <si>
    <t xml:space="preserve">18784715000148 - DROGARIA S PEDRO DE STA HELENA LT</t>
  </si>
  <si>
    <t xml:space="preserve">18785786000165 - BETANIA A A CIRIACO DROGARIA LTDA</t>
  </si>
  <si>
    <t xml:space="preserve">18806430000160 - DROGARIA USIFARMA LTDA   EPP</t>
  </si>
  <si>
    <t xml:space="preserve">18816512000196 - DROGARIA PRINCEZA LTDA</t>
  </si>
  <si>
    <t xml:space="preserve">18834593000157 - DROG FERNANDES</t>
  </si>
  <si>
    <t xml:space="preserve">18858110000154 - DROGARIA E PERFUMARIA GUSMAO LTDA</t>
  </si>
  <si>
    <t xml:space="preserve">18883405000180 - DROGARIA LETICIA LTDA</t>
  </si>
  <si>
    <t xml:space="preserve">18885186000179 - DROGARIA MUTUM LTDA</t>
  </si>
  <si>
    <t xml:space="preserve">18891398000169 - DROGARIA F F E F LTDA</t>
  </si>
  <si>
    <t xml:space="preserve">18913266000190 - DROGARIA AC LTDA - ME</t>
  </si>
  <si>
    <t xml:space="preserve">18917657000183 - MEDH DISTRIBUIDORA DE MEDICAMENTOS</t>
  </si>
  <si>
    <t xml:space="preserve">18953121000113 - EHS PRODS FARM LTDA ME</t>
  </si>
  <si>
    <t xml:space="preserve">18953364000151 - FARMALUZ MEDRADO LTDA</t>
  </si>
  <si>
    <t xml:space="preserve">18969685000144 - DROG DANILO &amp; EMANUEL LT   ME</t>
  </si>
  <si>
    <t xml:space="preserve">18985085000170 - DROGARIA DIVISA ALEGRE LTDA</t>
  </si>
  <si>
    <t xml:space="preserve">19019201000169 - MARQUES &amp; ANJOS LTDA   ME</t>
  </si>
  <si>
    <t xml:space="preserve">19026618000159 - SCHWARTZ MIRANDA LTDA   ME</t>
  </si>
  <si>
    <t xml:space="preserve">19050663000149 - AMARILDO ARAUJO ME</t>
  </si>
  <si>
    <t xml:space="preserve">19054259000143 - DROG E PERF BOAZ LTDA ME</t>
  </si>
  <si>
    <t xml:space="preserve">19070561000195 - FARMACIA DO POVO E FARMACENTER LTDA</t>
  </si>
  <si>
    <t xml:space="preserve">19106764000194 - REGINALDO FERREIRA CAETANO E CIA LT</t>
  </si>
  <si>
    <t xml:space="preserve">19107632000187 - DROG G D M LTDA ME</t>
  </si>
  <si>
    <t xml:space="preserve">19112381000129 - FARMA CORTES LTDA</t>
  </si>
  <si>
    <t xml:space="preserve">19135365000151 - C C CAMPOS DROG ME</t>
  </si>
  <si>
    <t xml:space="preserve">19155560000143 - DROGARIA LAGE MUZZI LTDA ME</t>
  </si>
  <si>
    <t xml:space="preserve">19156805000157 - CRISLEY JOSE MARTINS ME</t>
  </si>
  <si>
    <t xml:space="preserve">19191097000195 - DROG CAMPOS ALTOS LTDA ME</t>
  </si>
  <si>
    <t xml:space="preserve">19206317000107 - FARMACIA IDEAL LTDA ME</t>
  </si>
  <si>
    <t xml:space="preserve">19210989000196 - FCIA DO TRABALHADOR DE NOV</t>
  </si>
  <si>
    <t xml:space="preserve">19219262000170 - DROGARIA INOVACAO LTDA</t>
  </si>
  <si>
    <t xml:space="preserve">19246651000194 - AROLDO ANTONIO LISBOA ME</t>
  </si>
  <si>
    <t xml:space="preserve">19272846000109 - DROG RAMOS E MOTA LT   ME</t>
  </si>
  <si>
    <t xml:space="preserve">19284199000155 - DROGA EDEL LTDA ME</t>
  </si>
  <si>
    <t xml:space="preserve">19344666000195 - SIMONE MIRANDA BARBOSA BESSA M</t>
  </si>
  <si>
    <t xml:space="preserve">19388305000140 - FARMACIA CENTRAL DS LTDA</t>
  </si>
  <si>
    <t xml:space="preserve">19396910000163 - DROGARIA NACIONAL DO POVO LTDA</t>
  </si>
  <si>
    <t xml:space="preserve">19432212000176 - DROG E PERF RAYDENSE LTDA ME</t>
  </si>
  <si>
    <t xml:space="preserve">19460373000173 - MANOEL JAIR CAIRES RIBEIRO 05941072</t>
  </si>
  <si>
    <t xml:space="preserve">19464236000107 - NUBIA INACIO N O PEIXOTO EIREL</t>
  </si>
  <si>
    <t xml:space="preserve">19464236000298 - NUBIA INACIO NOVAIS</t>
  </si>
  <si>
    <t xml:space="preserve">19471333000127 - DROGALIEL LTDA ME</t>
  </si>
  <si>
    <t xml:space="preserve">19509735000173 - DROGARIA ATALAIA MINAS LTDA</t>
  </si>
  <si>
    <t xml:space="preserve">19520969000111 - GRACIELA DO CARMO OLIVEIRA</t>
  </si>
  <si>
    <t xml:space="preserve">19529405000140 - LEONARDO FERREIRA DRUMOND ME</t>
  </si>
  <si>
    <t xml:space="preserve">19574409000140 - GENTIL ESTEVES DE OLIVEIRA</t>
  </si>
  <si>
    <t xml:space="preserve">19588395000113 - DROGARIA CAMPOS LTDA ME</t>
  </si>
  <si>
    <t xml:space="preserve">19589993000107 - DROG E PERF COELHO E SILVA LTD</t>
  </si>
  <si>
    <t xml:space="preserve">19617372000190 - DROGADISQUE LTDA</t>
  </si>
  <si>
    <t xml:space="preserve">19645002000166 - DROGARIA USA FARMA SANTA RITA LT</t>
  </si>
  <si>
    <t xml:space="preserve">19653682000160 - GOUVEA CARVALHO &amp; MORAES LTDA</t>
  </si>
  <si>
    <t xml:space="preserve">19666403000100 - DROGARIA E PERFUMARIA JC LTDA</t>
  </si>
  <si>
    <t xml:space="preserve">19688141000177 - SABRINA BOTELHO DA C S EIRELI</t>
  </si>
  <si>
    <t xml:space="preserve">19718735000183 - DROG E PERF GUIMARAES OLIVEIRA EIRE</t>
  </si>
  <si>
    <t xml:space="preserve">19751962000100 - DROGARIA SOUZA LTDA ME</t>
  </si>
  <si>
    <t xml:space="preserve">19773883000109 - DROG MENDES E DUARTE LTDA ME</t>
  </si>
  <si>
    <t xml:space="preserve">19793654000148 - DROGAFARMA OLIVEIRA E OLIVEIRA</t>
  </si>
  <si>
    <t xml:space="preserve">19819945000168 - NATUFARMA LTDA</t>
  </si>
  <si>
    <t xml:space="preserve">19822949000103 - JOSE MENDES NETO</t>
  </si>
  <si>
    <t xml:space="preserve">19824853000176 - BEM VIVER DRUGSTORE ME</t>
  </si>
  <si>
    <t xml:space="preserve">19848118000100 - DROGARIA STA TEREZINHA COROMANDEL L</t>
  </si>
  <si>
    <t xml:space="preserve">19858851000106 - DROGARIA MARIANO LTDA ME</t>
  </si>
  <si>
    <t xml:space="preserve">19860683000185 - COOP CONS EMPREG USIMINAS LTDA</t>
  </si>
  <si>
    <t xml:space="preserve">19860683000347 - COOP CONS EMPR USIMINAS LT FL</t>
  </si>
  <si>
    <t xml:space="preserve">19860683000690 - COOP CONS EMP DA USIMINAS LTDA</t>
  </si>
  <si>
    <t xml:space="preserve">19860683001408 - COOPERATIVA DE CONSUMO DOS EMP</t>
  </si>
  <si>
    <t xml:space="preserve">19867758000150 - DROG E PERF WER LTDA</t>
  </si>
  <si>
    <t xml:space="preserve">19868320000196 - DROG PRIMAVERA DE MONTES CLAROS LT</t>
  </si>
  <si>
    <t xml:space="preserve">19871371000177 - VIEIRA &amp; STOCK LTDA   ME</t>
  </si>
  <si>
    <t xml:space="preserve">19880711000126 - DROG E PERF UNIAO LTDA</t>
  </si>
  <si>
    <t xml:space="preserve">19895998000168 - MEL E MIL DROGARIA LTDA ME</t>
  </si>
  <si>
    <t xml:space="preserve">19896386000190 - WFARMA LTDA ME</t>
  </si>
  <si>
    <t xml:space="preserve">19919387000102 - DROGA BLITZ LTDA   ME</t>
  </si>
  <si>
    <t xml:space="preserve">19930536000134 - DROGABABY LTDA ME</t>
  </si>
  <si>
    <t xml:space="preserve">19933726000105 - UPA FARMA LTDA   ME</t>
  </si>
  <si>
    <t xml:space="preserve">19937579000141 - DROGARIA CAMARGO LTDA ME</t>
  </si>
  <si>
    <t xml:space="preserve">19959402000146 - DROG SAO JORGE LTDA</t>
  </si>
  <si>
    <t xml:space="preserve">19986033000180 - CAMARGOS &amp; RODRIGUES LTDA EPP</t>
  </si>
  <si>
    <t xml:space="preserve">19988431000136 - FARMACLUB DROG PERF LT - ME</t>
  </si>
  <si>
    <t xml:space="preserve">19992130000186 - NAPOLEAO E CIA LTDA</t>
  </si>
  <si>
    <t xml:space="preserve">19992130000267 - NAPOLEAO E CIA LTDA</t>
  </si>
  <si>
    <t xml:space="preserve">20016309000187 - DROGARIA JARDIM VITORIA LTDA</t>
  </si>
  <si>
    <t xml:space="preserve">20019914000101 - DROGARIA ORCINI E OLIVEIRA</t>
  </si>
  <si>
    <t xml:space="preserve">20053754000206 - JUPIA FARMA LTDA</t>
  </si>
  <si>
    <t xml:space="preserve">20058128000113 - DIAS LOPES E CIA LTDA ME</t>
  </si>
  <si>
    <t xml:space="preserve">20115432000155 - LUIZ ANTONIO CORREA</t>
  </si>
  <si>
    <t xml:space="preserve">20141188000103 - VIVA BRASIL DROGARIAS LTDA</t>
  </si>
  <si>
    <t xml:space="preserve">20148565000128 - DROGARIA REAL LTDA</t>
  </si>
  <si>
    <t xml:space="preserve">20168579000103 - ALINE CARNEIRO LACERDA ME</t>
  </si>
  <si>
    <t xml:space="preserve">20171823000197 - DROG BRUSSILIANA LTDA</t>
  </si>
  <si>
    <t xml:space="preserve">20194200000130 - DROG PALMEIRA DE RESPLENDOR LT</t>
  </si>
  <si>
    <t xml:space="preserve">20237814000151 - DROGARIA CANAAN LTDA    EPP</t>
  </si>
  <si>
    <t xml:space="preserve">20253324000149 - DROG ALINE E PERF LTDA EPP</t>
  </si>
  <si>
    <t xml:space="preserve">20265384000181 - BIOFARMACOS FARMACIA DE MANIPULACAO</t>
  </si>
  <si>
    <t xml:space="preserve">20299466000147 - SHOP FARM A DROGARIA E PERFUMARIA L</t>
  </si>
  <si>
    <t xml:space="preserve">20299591000157 - JOSE VILELA CARDOZO   ME</t>
  </si>
  <si>
    <t xml:space="preserve">20304700000187 - JADER EMILIO SOARES ALVES</t>
  </si>
  <si>
    <t xml:space="preserve">20331732000171 - DROG E PERF GANDRA LT</t>
  </si>
  <si>
    <t xml:space="preserve">20387488000169 - DROGARIA BONSUCESSO LTDA ME</t>
  </si>
  <si>
    <t xml:space="preserve">20412374000121 - DROG CARVALHO CORREA LTDA</t>
  </si>
  <si>
    <t xml:space="preserve">20416855000105 - DROGARIA RIO LTDA ME</t>
  </si>
  <si>
    <t xml:space="preserve">20431869000106 - DROG CARVALHO E MAGALHAES LTDA</t>
  </si>
  <si>
    <t xml:space="preserve">20464292000120 - DROGARIA BARBOSA BM LTDA ME</t>
  </si>
  <si>
    <t xml:space="preserve">20468583000197 - DROG E PERF DORNELA LT</t>
  </si>
  <si>
    <t xml:space="preserve">20485876000182 - DROGARIA PIEDADE LTDA   ME</t>
  </si>
  <si>
    <t xml:space="preserve">20511317000108 - AUGUSTUS PHARMA LTDA</t>
  </si>
  <si>
    <t xml:space="preserve">20520289000187 - VJAO DOS REMEDIOS E PERFUMA</t>
  </si>
  <si>
    <t xml:space="preserve">20521555000196 - DROGARIA BRASILIA LIMITADA</t>
  </si>
  <si>
    <t xml:space="preserve">20530234000158 - DROGAJAN LIMITADA</t>
  </si>
  <si>
    <t xml:space="preserve">20530234000310 - FARMACIA MENDES LTDA</t>
  </si>
  <si>
    <t xml:space="preserve">20535704000176 - PRODUTOS FARMA NOSSA SRA DAS GRA CA</t>
  </si>
  <si>
    <t xml:space="preserve">20538663000171 - MELHOR FARMA DROGARIA LTDA ME</t>
  </si>
  <si>
    <t xml:space="preserve">20541227000151 - D C TEIXEIRA</t>
  </si>
  <si>
    <t xml:space="preserve">20547654000147 - DANIELA DA SILVA ME</t>
  </si>
  <si>
    <t xml:space="preserve">20560843000150 - SUPER AVIAO LTDA</t>
  </si>
  <si>
    <t xml:space="preserve">20560843000230 - SUPERMERCADO AVIAO LTDA</t>
  </si>
  <si>
    <t xml:space="preserve">20574596000140 - DROGARIA EDIONE VALBUSA LTDA</t>
  </si>
  <si>
    <t xml:space="preserve">20618820000159 - FARMACIA MEDRADO LTDA</t>
  </si>
  <si>
    <t xml:space="preserve">20622528000100 - DROGARIA NOVO HORIZONTE LTDA</t>
  </si>
  <si>
    <t xml:space="preserve">20627808000100 - DROGARIA SANTOS DUMONT LTDA</t>
  </si>
  <si>
    <t xml:space="preserve">20635517000164 - CICI DROG E PERF LTDA ME</t>
  </si>
  <si>
    <t xml:space="preserve">20639965000136 - SOARES E FRANCA DROG LTDA</t>
  </si>
  <si>
    <t xml:space="preserve">20640415000137 - DROGA MAIS ARAGUARI LTDA   ME</t>
  </si>
  <si>
    <t xml:space="preserve">20769980000107 - DROGARIA ALTO VERA CRUZ LTDA</t>
  </si>
  <si>
    <t xml:space="preserve">20784849000100 - DROGAVALE DROG E PERF LTDA</t>
  </si>
  <si>
    <t xml:space="preserve">20791075000226 - JOSE DONIZETE VIEIRA LUCAS</t>
  </si>
  <si>
    <t xml:space="preserve">20832978000127 - DROGARIA RIO BAHIA LTDA</t>
  </si>
  <si>
    <t xml:space="preserve">20838595000166 - IMG IRMAOS M GUIMARAES LTDA</t>
  </si>
  <si>
    <t xml:space="preserve">20883914000155 - DROG SERRAVITA LTDA ME</t>
  </si>
  <si>
    <t xml:space="preserve">20889775000177 - DROGAVIDA DRUGSTORE COMERCIO LTDA</t>
  </si>
  <si>
    <t xml:space="preserve">20922300000135 - IZABELLA CAROL ROD DO NASC ME</t>
  </si>
  <si>
    <t xml:space="preserve">20940403000128 - DROG E PERF GOMES BRANDAO LTDA ME</t>
  </si>
  <si>
    <t xml:space="preserve">20955381000170 - DROGARIA COELHO E COELHO LTDA</t>
  </si>
  <si>
    <t xml:space="preserve">20959524000383 - SIND.TR.IND.EXT.EMB.ITABIRA.</t>
  </si>
  <si>
    <t xml:space="preserve">20973319000100 - DROGARIA FERREIRA E SALES LTDA</t>
  </si>
  <si>
    <t xml:space="preserve">20976387000123 - DROGA ACUCENA EIRELI</t>
  </si>
  <si>
    <t xml:space="preserve">20988739000160 - DROGARIA AGUA SANTA LTDA</t>
  </si>
  <si>
    <t xml:space="preserve">21035217000107 - DROGARIA CYNTIA LTDA</t>
  </si>
  <si>
    <t xml:space="preserve">21075593000125 - ASS DE AMPARO AOS DOENTES MENTAI</t>
  </si>
  <si>
    <t xml:space="preserve">21086168000131 - DROG PONTE ALTA DE MINAS L</t>
  </si>
  <si>
    <t xml:space="preserve">21116833000192 - DROG BALTAZAR MOREIRA LTDA</t>
  </si>
  <si>
    <t xml:space="preserve">21135884000161 - DROG ESTELAMARIS LTDA</t>
  </si>
  <si>
    <t xml:space="preserve">CODIGO</t>
  </si>
  <si>
    <t xml:space="preserve">COD SAP CLIENTE</t>
  </si>
  <si>
    <t xml:space="preserve">SET</t>
  </si>
  <si>
    <t xml:space="preserve">COD. BAND.</t>
  </si>
  <si>
    <t xml:space="preserve">BANDEIRA</t>
  </si>
  <si>
    <t xml:space="preserve">COND PZ</t>
  </si>
  <si>
    <t xml:space="preserve">DIAS PZ</t>
  </si>
  <si>
    <t xml:space="preserve">COND AV</t>
  </si>
  <si>
    <t xml:space="preserve">DIAS AV</t>
  </si>
  <si>
    <t xml:space="preserve">MATRIZ</t>
  </si>
  <si>
    <t xml:space="preserve">STATUS</t>
  </si>
  <si>
    <t xml:space="preserve">NOME GV</t>
  </si>
  <si>
    <t xml:space="preserve">NOME SUP</t>
  </si>
  <si>
    <t xml:space="preserve">COD REDE</t>
  </si>
  <si>
    <t xml:space="preserve">REDE</t>
  </si>
  <si>
    <t xml:space="preserve">ORG VENDAS</t>
  </si>
  <si>
    <t xml:space="preserve">Grp.preço</t>
  </si>
  <si>
    <t xml:space="preserve">Den.Grp.Preços</t>
  </si>
  <si>
    <t xml:space="preserve">B00006</t>
  </si>
  <si>
    <t xml:space="preserve">DROGARIA NESTORAO LTDA</t>
  </si>
  <si>
    <t xml:space="preserve">ATIVO  </t>
  </si>
  <si>
    <t xml:space="preserve">GABRIEL GONCALVES FONSECA</t>
  </si>
  <si>
    <t xml:space="preserve">ALEX DE SOUSA PEREIRA</t>
  </si>
  <si>
    <t xml:space="preserve">MG    </t>
  </si>
  <si>
    <t xml:space="preserve">O4</t>
  </si>
  <si>
    <t xml:space="preserve">DROGARIA TOTAL</t>
  </si>
  <si>
    <t xml:space="preserve">B00014</t>
  </si>
  <si>
    <t xml:space="preserve">DROGARIA AMARANTE LTDA</t>
  </si>
  <si>
    <t xml:space="preserve">ANDRE DIAS DE OLIVEIRA</t>
  </si>
  <si>
    <t xml:space="preserve">B00016</t>
  </si>
  <si>
    <t xml:space="preserve">DROGARIA BORBOLETA LTDA</t>
  </si>
  <si>
    <t xml:space="preserve">ABRAFAD REDE SOMA</t>
  </si>
  <si>
    <t xml:space="preserve">JULIANO DE MOURA HIDAKA</t>
  </si>
  <si>
    <t xml:space="preserve">VAGO - ZONA DA MATA - MG</t>
  </si>
  <si>
    <t xml:space="preserve">MGI   </t>
  </si>
  <si>
    <t xml:space="preserve">1P</t>
  </si>
  <si>
    <t xml:space="preserve">MIX FARMA</t>
  </si>
  <si>
    <t xml:space="preserve">B00018</t>
  </si>
  <si>
    <t xml:space="preserve">DROGARIA E FARMACIA LOGOS LTDA</t>
  </si>
  <si>
    <t xml:space="preserve">INATIVO - MG3</t>
  </si>
  <si>
    <t xml:space="preserve">B00021</t>
  </si>
  <si>
    <t xml:space="preserve">NOSSAS ERVAS PROD NATURIAS LTD</t>
  </si>
  <si>
    <t xml:space="preserve">REDEFARMA</t>
  </si>
  <si>
    <t xml:space="preserve">B07670</t>
  </si>
  <si>
    <t xml:space="preserve">LUIS CARLOS SILVEIRA</t>
  </si>
  <si>
    <t xml:space="preserve">B00022</t>
  </si>
  <si>
    <t xml:space="preserve">DROGARIA LPP LTDA EPP</t>
  </si>
  <si>
    <t xml:space="preserve">HIPER SAUDE</t>
  </si>
  <si>
    <t xml:space="preserve">VAGNER LUIZ BUENO CAMBRAIA</t>
  </si>
  <si>
    <t xml:space="preserve">B00023</t>
  </si>
  <si>
    <t xml:space="preserve">PLENA DROG E COM LT</t>
  </si>
  <si>
    <t xml:space="preserve">ABRAFAD MELHORCOMPRA</t>
  </si>
  <si>
    <t xml:space="preserve">5H</t>
  </si>
  <si>
    <t xml:space="preserve">UNIMED MG</t>
  </si>
  <si>
    <t xml:space="preserve">B00024</t>
  </si>
  <si>
    <t xml:space="preserve">DROGARIA ALVARENGA E FERREIRA</t>
  </si>
  <si>
    <t xml:space="preserve">B00025</t>
  </si>
  <si>
    <t xml:space="preserve">DROGARIA TUTA S LTDA</t>
  </si>
  <si>
    <t xml:space="preserve">CIRO DE CARVALHO MIRANDA</t>
  </si>
  <si>
    <t xml:space="preserve">HW</t>
  </si>
  <si>
    <t xml:space="preserve">REDE UNIMED SAO CARL</t>
  </si>
  <si>
    <t xml:space="preserve">B00026</t>
  </si>
  <si>
    <t xml:space="preserve">DROGARIA MATOS LTDA</t>
  </si>
  <si>
    <t xml:space="preserve">FARMELHOR</t>
  </si>
  <si>
    <t xml:space="preserve">DOUGLAS ALCANTARA PEREIRA</t>
  </si>
  <si>
    <t xml:space="preserve">B00027</t>
  </si>
  <si>
    <t xml:space="preserve">DROGA MELLO LTDA</t>
  </si>
  <si>
    <t xml:space="preserve">B26225</t>
  </si>
  <si>
    <t xml:space="preserve">INATIVO - MG4</t>
  </si>
  <si>
    <t xml:space="preserve">B00028</t>
  </si>
  <si>
    <t xml:space="preserve">CENTRO ESP N SRA D ASSUNCAO LT</t>
  </si>
  <si>
    <t xml:space="preserve">B00029</t>
  </si>
  <si>
    <t xml:space="preserve">DROG MARTINS E GARDIMAN LT ME</t>
  </si>
  <si>
    <t xml:space="preserve">B00032</t>
  </si>
  <si>
    <t xml:space="preserve">VALERIA DA SILVA ABDO E CIA LT</t>
  </si>
  <si>
    <t xml:space="preserve">FECOFAR AMERICANA</t>
  </si>
  <si>
    <t xml:space="preserve">B00033</t>
  </si>
  <si>
    <t xml:space="preserve">FARMACIA MAYSA LTDA ME</t>
  </si>
  <si>
    <t xml:space="preserve">MINAS MASTER</t>
  </si>
  <si>
    <t xml:space="preserve">B34344</t>
  </si>
  <si>
    <t xml:space="preserve">D9</t>
  </si>
  <si>
    <t xml:space="preserve">REDE UNIMED</t>
  </si>
  <si>
    <t xml:space="preserve">B00038</t>
  </si>
  <si>
    <t xml:space="preserve">DROGARIA S J T LTDA ME</t>
  </si>
  <si>
    <t xml:space="preserve">B00041</t>
  </si>
  <si>
    <t xml:space="preserve">DROGARIA SOUZA MOURA LTDA</t>
  </si>
  <si>
    <t xml:space="preserve">B00055</t>
  </si>
  <si>
    <t xml:space="preserve">COMERCIAL BARRON LTDA</t>
  </si>
  <si>
    <t xml:space="preserve">LUMAF</t>
  </si>
  <si>
    <t xml:space="preserve">THIAGO DE CASTRO MARIA</t>
  </si>
  <si>
    <t xml:space="preserve">B00063</t>
  </si>
  <si>
    <t xml:space="preserve">DROG PASSAGEM DE MARIANA LT ME</t>
  </si>
  <si>
    <t xml:space="preserve">MIX FARMA B</t>
  </si>
  <si>
    <t xml:space="preserve">B00071</t>
  </si>
  <si>
    <t xml:space="preserve">DROGARIA BARROS E GOMES LTDA</t>
  </si>
  <si>
    <t xml:space="preserve">B00121</t>
  </si>
  <si>
    <t xml:space="preserve">DROGARIA KARISHA LTDA ME</t>
  </si>
  <si>
    <t xml:space="preserve">GUSTAVO GONCALVES</t>
  </si>
  <si>
    <t xml:space="preserve">XZ</t>
  </si>
  <si>
    <t xml:space="preserve">B00162</t>
  </si>
  <si>
    <t xml:space="preserve">DROGARIA E DRUGSTORE FERNANDO</t>
  </si>
  <si>
    <t xml:space="preserve">B00188</t>
  </si>
  <si>
    <t xml:space="preserve">EFEITTO FCIA E MANIP LT</t>
  </si>
  <si>
    <t xml:space="preserve">B00279</t>
  </si>
  <si>
    <t xml:space="preserve">DROGARIA USIFARMA LTDA EPP</t>
  </si>
  <si>
    <t xml:space="preserve">B00287</t>
  </si>
  <si>
    <t xml:space="preserve">DROG SAO FELIX LTDA EPP</t>
  </si>
  <si>
    <t xml:space="preserve">B26951</t>
  </si>
  <si>
    <t xml:space="preserve">B00337</t>
  </si>
  <si>
    <t xml:space="preserve">DROGARIA FERRAZ DE RECREIO LT</t>
  </si>
  <si>
    <t xml:space="preserve">INOVA DROGARIA</t>
  </si>
  <si>
    <t xml:space="preserve">B00410</t>
  </si>
  <si>
    <t xml:space="preserve">DROGARIA FRAGA &amp; BARROS LTDA</t>
  </si>
  <si>
    <t xml:space="preserve">B00444</t>
  </si>
  <si>
    <t xml:space="preserve">DROGARIA VIEIRA E BERNO LTDA</t>
  </si>
  <si>
    <t xml:space="preserve">B00477</t>
  </si>
  <si>
    <t xml:space="preserve">DROG CENTRAL DE MONTE CARMELO</t>
  </si>
  <si>
    <t xml:space="preserve">B00501</t>
  </si>
  <si>
    <t xml:space="preserve">ALVIM E LIMA LTDA</t>
  </si>
  <si>
    <t xml:space="preserve">B00543</t>
  </si>
  <si>
    <t xml:space="preserve">DROGARIA ATLAS LTDA</t>
  </si>
  <si>
    <t xml:space="preserve">SE</t>
  </si>
  <si>
    <t xml:space="preserve">REDE UNIMED SOROCABA</t>
  </si>
  <si>
    <t xml:space="preserve">B00550</t>
  </si>
  <si>
    <t xml:space="preserve">RICCO DROGARIA LTDA</t>
  </si>
  <si>
    <t xml:space="preserve">GRUPOFARMA</t>
  </si>
  <si>
    <t xml:space="preserve">B00618</t>
  </si>
  <si>
    <t xml:space="preserve">DROGARIA GIMIRIM LTDA ME</t>
  </si>
  <si>
    <t xml:space="preserve">SMALL FARMA</t>
  </si>
  <si>
    <t xml:space="preserve">SD</t>
  </si>
  <si>
    <t xml:space="preserve">UNIMED AVARE</t>
  </si>
  <si>
    <t xml:space="preserve">B00642</t>
  </si>
  <si>
    <t xml:space="preserve">DROGARIA ORIENTE LTDA ME</t>
  </si>
  <si>
    <t xml:space="preserve">ASFAD</t>
  </si>
  <si>
    <t xml:space="preserve">B00675</t>
  </si>
  <si>
    <t xml:space="preserve">DROGARIA SERRANO LTDA</t>
  </si>
  <si>
    <t xml:space="preserve">B00683</t>
  </si>
  <si>
    <t xml:space="preserve">DROG RIBEIRO REIS &amp; FILHOS LTD</t>
  </si>
  <si>
    <t xml:space="preserve">B00709</t>
  </si>
  <si>
    <t xml:space="preserve">DROGARIA PONTE ALTA LTDA ME</t>
  </si>
  <si>
    <t xml:space="preserve">RF</t>
  </si>
  <si>
    <t xml:space="preserve">REDE UNIMED SJRPRETO</t>
  </si>
  <si>
    <t xml:space="preserve">B00733</t>
  </si>
  <si>
    <t xml:space="preserve">DROGARIA PADRE PINTO LTDA</t>
  </si>
  <si>
    <t xml:space="preserve">B00840</t>
  </si>
  <si>
    <t xml:space="preserve">DROGA VILELA E REZENDE LTDA ME</t>
  </si>
  <si>
    <t xml:space="preserve">UAI FARMA</t>
  </si>
  <si>
    <t xml:space="preserve">B00857</t>
  </si>
  <si>
    <t xml:space="preserve">DROGARIA HORIZONTE LTDA</t>
  </si>
  <si>
    <t xml:space="preserve">ABRAFAD GRUPO MF</t>
  </si>
  <si>
    <t xml:space="preserve">B00873</t>
  </si>
  <si>
    <t xml:space="preserve">DROGARIA CONQUISTA LTDA ME</t>
  </si>
  <si>
    <t xml:space="preserve">B43543</t>
  </si>
  <si>
    <t xml:space="preserve">HZ</t>
  </si>
  <si>
    <t xml:space="preserve">REDE UNIMED ASSIS</t>
  </si>
  <si>
    <t xml:space="preserve">B00881</t>
  </si>
  <si>
    <t xml:space="preserve">DROG CTRL LEOPOLDINA LT</t>
  </si>
  <si>
    <t xml:space="preserve">B00907</t>
  </si>
  <si>
    <t xml:space="preserve">CASAGRANDE &amp; AREDES LTDA</t>
  </si>
  <si>
    <t xml:space="preserve">B00949</t>
  </si>
  <si>
    <t xml:space="preserve">DROGAFAT LTDA ME</t>
  </si>
  <si>
    <t xml:space="preserve">B00972</t>
  </si>
  <si>
    <t xml:space="preserve">FARMACIA BITTENCOURT LTDA</t>
  </si>
  <si>
    <t xml:space="preserve">ENTREFARMA FARMARCAS</t>
  </si>
  <si>
    <t xml:space="preserve">B00998</t>
  </si>
  <si>
    <t xml:space="preserve">DROG E PERF CARBONITA LT</t>
  </si>
  <si>
    <t xml:space="preserve">B01004</t>
  </si>
  <si>
    <t xml:space="preserve">DROGARIA PIRAUBA LTDA</t>
  </si>
  <si>
    <t xml:space="preserve">B01020</t>
  </si>
  <si>
    <t xml:space="preserve">DROGARIA FRANERI LTDA</t>
  </si>
  <si>
    <t xml:space="preserve">B01061</t>
  </si>
  <si>
    <t xml:space="preserve">FARMACIA BOY E ALVES LTDA</t>
  </si>
  <si>
    <t xml:space="preserve">B01103</t>
  </si>
  <si>
    <t xml:space="preserve">ALTIVO RICARDO ROCHA</t>
  </si>
  <si>
    <t xml:space="preserve">B01111</t>
  </si>
  <si>
    <t xml:space="preserve">J CORREA DE FARIA E CIA LTDA</t>
  </si>
  <si>
    <t xml:space="preserve">B01160</t>
  </si>
  <si>
    <t xml:space="preserve">DROGAEFICAZ LTDA</t>
  </si>
  <si>
    <t xml:space="preserve">MINASDROGAS</t>
  </si>
  <si>
    <t xml:space="preserve">B49896</t>
  </si>
  <si>
    <t xml:space="preserve">B01178</t>
  </si>
  <si>
    <t xml:space="preserve">JOSIANE MONTEIRO B OLIVEIRA ME</t>
  </si>
  <si>
    <t xml:space="preserve">B01186</t>
  </si>
  <si>
    <t xml:space="preserve">FARMACIA BARBOSA LTDA</t>
  </si>
  <si>
    <t xml:space="preserve">VI</t>
  </si>
  <si>
    <t xml:space="preserve">REDE UNIMED LIMEIRA</t>
  </si>
  <si>
    <t xml:space="preserve">B01202</t>
  </si>
  <si>
    <t xml:space="preserve">DROGARIA GARCIAS LTDA</t>
  </si>
  <si>
    <t xml:space="preserve">DSG MAIS BRASIL</t>
  </si>
  <si>
    <t xml:space="preserve">B01228</t>
  </si>
  <si>
    <t xml:space="preserve">DIAS E ROCHA LTDA</t>
  </si>
  <si>
    <t xml:space="preserve">UNIFABRA NATUS FARMA</t>
  </si>
  <si>
    <t xml:space="preserve">B99057</t>
  </si>
  <si>
    <t xml:space="preserve">ALEXANDRO CAIREZ BRIANEZ</t>
  </si>
  <si>
    <t xml:space="preserve">GISELLE AMORIM</t>
  </si>
  <si>
    <t xml:space="preserve">B01244</t>
  </si>
  <si>
    <t xml:space="preserve">MONICA DAS GRACAS RAIMUNDO BER</t>
  </si>
  <si>
    <t xml:space="preserve">B01269</t>
  </si>
  <si>
    <t xml:space="preserve">VALADAO &amp; GUERRA LTDA ME</t>
  </si>
  <si>
    <t xml:space="preserve">B18255</t>
  </si>
  <si>
    <t xml:space="preserve">B01327</t>
  </si>
  <si>
    <t xml:space="preserve">DROGARIA GLEBA LTDA</t>
  </si>
  <si>
    <t xml:space="preserve">MG FARMA</t>
  </si>
  <si>
    <t xml:space="preserve">B01343</t>
  </si>
  <si>
    <t xml:space="preserve">FELIPE ANDRADE CARNEIRO E CIA</t>
  </si>
  <si>
    <t xml:space="preserve">9O</t>
  </si>
  <si>
    <t xml:space="preserve">REDE UNIMED SP</t>
  </si>
  <si>
    <t xml:space="preserve">B01368</t>
  </si>
  <si>
    <t xml:space="preserve">LEODROGAS LTDA</t>
  </si>
  <si>
    <t xml:space="preserve">B01392</t>
  </si>
  <si>
    <t xml:space="preserve">DROGARIA CHALE LTDA</t>
  </si>
  <si>
    <t xml:space="preserve">AG</t>
  </si>
  <si>
    <t xml:space="preserve">UNIMED TRIANGULO</t>
  </si>
  <si>
    <t xml:space="preserve">B01434</t>
  </si>
  <si>
    <t xml:space="preserve">DROGARIA DE MEDICAMENTOS DE CL</t>
  </si>
  <si>
    <t xml:space="preserve">L02905</t>
  </si>
  <si>
    <t xml:space="preserve">B01459</t>
  </si>
  <si>
    <t xml:space="preserve">DROG NOSSA SRA APARECIDA DE LU</t>
  </si>
  <si>
    <t xml:space="preserve">B01509</t>
  </si>
  <si>
    <t xml:space="preserve">MARCO TULIO NASCIMENTO SILVA</t>
  </si>
  <si>
    <t xml:space="preserve">B01517</t>
  </si>
  <si>
    <t xml:space="preserve">MV COMERCIAL FARMACEUTICA LTDA</t>
  </si>
  <si>
    <t xml:space="preserve">B01541</t>
  </si>
  <si>
    <t xml:space="preserve">DROGARIA PONTUAL LTDA ME</t>
  </si>
  <si>
    <t xml:space="preserve">B01558</t>
  </si>
  <si>
    <t xml:space="preserve">DROGARIA PONTUAL GUANHAES HUM</t>
  </si>
  <si>
    <t xml:space="preserve">B01582</t>
  </si>
  <si>
    <t xml:space="preserve">SANTA GEMA COMERCIAL LTDA</t>
  </si>
  <si>
    <t xml:space="preserve">DROGANORTE</t>
  </si>
  <si>
    <t xml:space="preserve">B02366</t>
  </si>
  <si>
    <t xml:space="preserve">B01616</t>
  </si>
  <si>
    <t xml:space="preserve">DROGARIA CIDADE ALTA LTDA</t>
  </si>
  <si>
    <t xml:space="preserve">L03473</t>
  </si>
  <si>
    <t xml:space="preserve">B01624</t>
  </si>
  <si>
    <t xml:space="preserve">DROGARIA VALENTE LTDA</t>
  </si>
  <si>
    <t xml:space="preserve">B01632</t>
  </si>
  <si>
    <t xml:space="preserve">M F DEOLIVEIRA MIRANDA E CIA L</t>
  </si>
  <si>
    <t xml:space="preserve">B01657</t>
  </si>
  <si>
    <t xml:space="preserve">DROG NV MILENIO LT ME</t>
  </si>
  <si>
    <t xml:space="preserve">B01665</t>
  </si>
  <si>
    <t xml:space="preserve">DROGAMINAS LTDA</t>
  </si>
  <si>
    <t xml:space="preserve">HX</t>
  </si>
  <si>
    <t xml:space="preserve"> REDE UNIMED ANDRADI</t>
  </si>
  <si>
    <t xml:space="preserve">B01673</t>
  </si>
  <si>
    <t xml:space="preserve">ROSANGELA ALVES DE LIMA ME</t>
  </si>
  <si>
    <t xml:space="preserve">B01681</t>
  </si>
  <si>
    <t xml:space="preserve">ANDRE FELIPE LAET SOUZA E CIA</t>
  </si>
  <si>
    <t xml:space="preserve">HT</t>
  </si>
  <si>
    <t xml:space="preserve">REDE UNIMED RIO CLAR</t>
  </si>
  <si>
    <t xml:space="preserve">B01707</t>
  </si>
  <si>
    <t xml:space="preserve">DROGARIA AVENIDA COTEGIPE LTDA</t>
  </si>
  <si>
    <t xml:space="preserve">B01749</t>
  </si>
  <si>
    <t xml:space="preserve">NEUZA MARIA NEV OLIV EIRELI ME</t>
  </si>
  <si>
    <t xml:space="preserve">B01756</t>
  </si>
  <si>
    <t xml:space="preserve">FCIA CONGONHAS DO CAMPO LT</t>
  </si>
  <si>
    <t xml:space="preserve">B01772</t>
  </si>
  <si>
    <t xml:space="preserve">DROGARIA GLOBO LTDA</t>
  </si>
  <si>
    <t xml:space="preserve">B01780</t>
  </si>
  <si>
    <t xml:space="preserve">DROGUELY LTDA</t>
  </si>
  <si>
    <t xml:space="preserve">B01798</t>
  </si>
  <si>
    <t xml:space="preserve">FARMACIA BRASIL LTDA</t>
  </si>
  <si>
    <t xml:space="preserve">B01822</t>
  </si>
  <si>
    <t xml:space="preserve">MATERMARIA FARMACIA LTDA ME</t>
  </si>
  <si>
    <t xml:space="preserve">B01855</t>
  </si>
  <si>
    <t xml:space="preserve">DROGARIA LEOPOLDINA LTDA</t>
  </si>
  <si>
    <t xml:space="preserve">B01863</t>
  </si>
  <si>
    <t xml:space="preserve">DROGA LIVA LTDA</t>
  </si>
  <si>
    <t xml:space="preserve">B01897</t>
  </si>
  <si>
    <t xml:space="preserve">L S R PRATA &amp; CIA LTDA</t>
  </si>
  <si>
    <t xml:space="preserve">B01970</t>
  </si>
  <si>
    <t xml:space="preserve">FARMAREI LTDA EPP</t>
  </si>
  <si>
    <t xml:space="preserve">B02002</t>
  </si>
  <si>
    <t xml:space="preserve">DROGARIA SAUDE NEPOMUCENO LTDA</t>
  </si>
  <si>
    <t xml:space="preserve">B02010</t>
  </si>
  <si>
    <t xml:space="preserve">MELANIA E SANTANNA COM DE MED</t>
  </si>
  <si>
    <t xml:space="preserve">ABRAFAD META DROGARIAS</t>
  </si>
  <si>
    <t xml:space="preserve">L09724</t>
  </si>
  <si>
    <t xml:space="preserve">B02028</t>
  </si>
  <si>
    <t xml:space="preserve">DROG BAIRRO BELA VTA LT</t>
  </si>
  <si>
    <t xml:space="preserve">B02044</t>
  </si>
  <si>
    <t xml:space="preserve">CLAUDIO LOPES DE LANA</t>
  </si>
  <si>
    <t xml:space="preserve">B02093</t>
  </si>
  <si>
    <t xml:space="preserve">PAULO A DE OL CARVALHO &amp; CIA</t>
  </si>
  <si>
    <t xml:space="preserve">B02127</t>
  </si>
  <si>
    <t xml:space="preserve">ZANOTTI MEDICAMENTOS LTDA</t>
  </si>
  <si>
    <t xml:space="preserve">B02135</t>
  </si>
  <si>
    <t xml:space="preserve">DROGARIA FAMILIAR LTDA ME</t>
  </si>
  <si>
    <t xml:space="preserve">L07895</t>
  </si>
  <si>
    <t xml:space="preserve">B02143</t>
  </si>
  <si>
    <t xml:space="preserve">DROGALMEIDA LTDA</t>
  </si>
  <si>
    <t xml:space="preserve">B02150</t>
  </si>
  <si>
    <t xml:space="preserve">VILLANI MEDICAMENTOS LTDA ME</t>
  </si>
  <si>
    <t xml:space="preserve">B02168</t>
  </si>
  <si>
    <t xml:space="preserve">DROGARIA D LIVEIRA LTDA</t>
  </si>
  <si>
    <t xml:space="preserve">ULTRAPOPULAR FARMARCAS</t>
  </si>
  <si>
    <t xml:space="preserve">B02176</t>
  </si>
  <si>
    <t xml:space="preserve">DROGA FARMA SHOPPING LTDA ME</t>
  </si>
  <si>
    <t xml:space="preserve">ABRAFAD UNIVERSAL</t>
  </si>
  <si>
    <t xml:space="preserve">B48328</t>
  </si>
  <si>
    <t xml:space="preserve">B02184</t>
  </si>
  <si>
    <t xml:space="preserve">DROG SAO GERALDO LEOPOLDIN LTD</t>
  </si>
  <si>
    <t xml:space="preserve">B02242</t>
  </si>
  <si>
    <t xml:space="preserve">C A DROGARIA LTDA</t>
  </si>
  <si>
    <t xml:space="preserve">B02267</t>
  </si>
  <si>
    <t xml:space="preserve">DROGANELK LTDA</t>
  </si>
  <si>
    <t xml:space="preserve">IS</t>
  </si>
  <si>
    <t xml:space="preserve">REDE SAO VICENTE</t>
  </si>
  <si>
    <t xml:space="preserve">B02275</t>
  </si>
  <si>
    <t xml:space="preserve">DROGARIA SAUDE VARGENSE LTDA</t>
  </si>
  <si>
    <t xml:space="preserve">B02283</t>
  </si>
  <si>
    <t xml:space="preserve">DROG E FCIA DE MANIPULACAO SAO</t>
  </si>
  <si>
    <t xml:space="preserve">B02291</t>
  </si>
  <si>
    <t xml:space="preserve">DROG S SEBASTIAO DE BICAS LT</t>
  </si>
  <si>
    <t xml:space="preserve">B02325</t>
  </si>
  <si>
    <t xml:space="preserve">GIOVANNA SILVA MUSARRA</t>
  </si>
  <si>
    <t xml:space="preserve">B02341</t>
  </si>
  <si>
    <t xml:space="preserve">FARMACIA CENTRAL MACHADO EIREL</t>
  </si>
  <si>
    <t xml:space="preserve">DRUGSTAR LTDA</t>
  </si>
  <si>
    <t xml:space="preserve">B02390</t>
  </si>
  <si>
    <t xml:space="preserve">DROGARIA FAZOLLO LTDA</t>
  </si>
  <si>
    <t xml:space="preserve">REDE FARMACRO</t>
  </si>
  <si>
    <t xml:space="preserve">B02408</t>
  </si>
  <si>
    <t xml:space="preserve">FARM PAGUE FACIL MANHUMIRIM L</t>
  </si>
  <si>
    <t xml:space="preserve">DSG POUPE BRASIL</t>
  </si>
  <si>
    <t xml:space="preserve">L05914</t>
  </si>
  <si>
    <t xml:space="preserve">B02416</t>
  </si>
  <si>
    <t xml:space="preserve">ANTONIO RAFAEL ROELLA ME</t>
  </si>
  <si>
    <t xml:space="preserve">DROG FONSECA LTDA</t>
  </si>
  <si>
    <t xml:space="preserve">B02515</t>
  </si>
  <si>
    <t xml:space="preserve">DROGASERV DROGARIA LTDA ME</t>
  </si>
  <si>
    <t xml:space="preserve">B05898</t>
  </si>
  <si>
    <t xml:space="preserve">B02523</t>
  </si>
  <si>
    <t xml:space="preserve">DROGARIA DO POVAO LTDA-ME</t>
  </si>
  <si>
    <t xml:space="preserve">B02549</t>
  </si>
  <si>
    <t xml:space="preserve">SOLIS FARMA DROGARIA E DRUGSTO</t>
  </si>
  <si>
    <t xml:space="preserve">IB</t>
  </si>
  <si>
    <t xml:space="preserve">REDE UNIMED OURINHOS</t>
  </si>
  <si>
    <t xml:space="preserve">B02572</t>
  </si>
  <si>
    <t xml:space="preserve">DROG DROGAMARA DE BICAS LT</t>
  </si>
  <si>
    <t xml:space="preserve">B02606</t>
  </si>
  <si>
    <t xml:space="preserve">DROGARIA TURVOLANDIA LTDA</t>
  </si>
  <si>
    <t xml:space="preserve">B02648</t>
  </si>
  <si>
    <t xml:space="preserve">CARMELL PRODS FARM LT</t>
  </si>
  <si>
    <t xml:space="preserve">B02663</t>
  </si>
  <si>
    <t xml:space="preserve">DROG MELQUITA LTDA</t>
  </si>
  <si>
    <t xml:space="preserve">B02697</t>
  </si>
  <si>
    <t xml:space="preserve">DROGA CENTRO LIMITADA ME</t>
  </si>
  <si>
    <t xml:space="preserve">REDEMAIS MINAS</t>
  </si>
  <si>
    <t xml:space="preserve">B02721</t>
  </si>
  <si>
    <t xml:space="preserve">DROGARIA SANTOS DUMONT LTDA</t>
  </si>
  <si>
    <t xml:space="preserve">B02739</t>
  </si>
  <si>
    <t xml:space="preserve">DROGA PARAISO LTDA ME</t>
  </si>
  <si>
    <t xml:space="preserve">B02762</t>
  </si>
  <si>
    <t xml:space="preserve">DROGA TAP LTDA</t>
  </si>
  <si>
    <t xml:space="preserve">B13157</t>
  </si>
  <si>
    <t xml:space="preserve">B02788</t>
  </si>
  <si>
    <t xml:space="preserve">DROGARIA ANDRADE LIMA LTDA ME</t>
  </si>
  <si>
    <t xml:space="preserve">B02804</t>
  </si>
  <si>
    <t xml:space="preserve">DROGARIA PRESIDENTE LTDA</t>
  </si>
  <si>
    <t xml:space="preserve">B02820</t>
  </si>
  <si>
    <t xml:space="preserve">DIONE RIBEIRO DE SOUZA</t>
  </si>
  <si>
    <t xml:space="preserve">B02846</t>
  </si>
  <si>
    <t xml:space="preserve">DROG BANDTE DO BR LT</t>
  </si>
  <si>
    <t xml:space="preserve">B02879</t>
  </si>
  <si>
    <t xml:space="preserve">DROGARIA LORENA GRANATO LTDA</t>
  </si>
  <si>
    <t xml:space="preserve">B02895</t>
  </si>
  <si>
    <t xml:space="preserve">DROG G B LTDA</t>
  </si>
  <si>
    <t xml:space="preserve">L05155</t>
  </si>
  <si>
    <t xml:space="preserve">B02929</t>
  </si>
  <si>
    <t xml:space="preserve">EDUARDO F DE PAULA CARVALHO E</t>
  </si>
  <si>
    <t xml:space="preserve">B02952</t>
  </si>
  <si>
    <t xml:space="preserve">ANA PAULA MACIEL BARROSO ME</t>
  </si>
  <si>
    <t xml:space="preserve">B02986</t>
  </si>
  <si>
    <t xml:space="preserve">BIOMAXFARMA BUENOPOLIS LTDA</t>
  </si>
  <si>
    <t xml:space="preserve">NATURA</t>
  </si>
  <si>
    <t xml:space="preserve">B97606</t>
  </si>
  <si>
    <t xml:space="preserve">ALEXANDRE AMARAL CUNHA</t>
  </si>
  <si>
    <t xml:space="preserve">LAIANE VELOSO DA SILVA</t>
  </si>
  <si>
    <t xml:space="preserve">B03000</t>
  </si>
  <si>
    <t xml:space="preserve">FARMACIA CENTRAL MARCONDES LTD</t>
  </si>
  <si>
    <t xml:space="preserve">B03026</t>
  </si>
  <si>
    <t xml:space="preserve">REAL LUX LTDA</t>
  </si>
  <si>
    <t xml:space="preserve">B06912</t>
  </si>
  <si>
    <t xml:space="preserve">B03042</t>
  </si>
  <si>
    <t xml:space="preserve">DROGARIA ROSA MARIA LTDA</t>
  </si>
  <si>
    <t xml:space="preserve">B03067</t>
  </si>
  <si>
    <t xml:space="preserve">DROG E PERF N SRA DA GUIA LTDA</t>
  </si>
  <si>
    <t xml:space="preserve">B03125</t>
  </si>
  <si>
    <t xml:space="preserve">DROGARIA FARMANOVA LTDA ME</t>
  </si>
  <si>
    <t xml:space="preserve">B03158</t>
  </si>
  <si>
    <t xml:space="preserve">ROBERTO F SILVA &amp; SILVA LTDA</t>
  </si>
  <si>
    <t xml:space="preserve">B03166</t>
  </si>
  <si>
    <t xml:space="preserve">DROGARIA SANTA HELENA LTDA</t>
  </si>
  <si>
    <t xml:space="preserve">B03182</t>
  </si>
  <si>
    <t xml:space="preserve">DROGARIA IRMAOS LIMA LTDA ME</t>
  </si>
  <si>
    <t xml:space="preserve">B03281</t>
  </si>
  <si>
    <t xml:space="preserve">PI DROGARIA LTDA</t>
  </si>
  <si>
    <t xml:space="preserve">B03315</t>
  </si>
  <si>
    <t xml:space="preserve">DROGARIA SAO JOSE LTDA</t>
  </si>
  <si>
    <t xml:space="preserve">DROGA REDE</t>
  </si>
  <si>
    <t xml:space="preserve">B03323</t>
  </si>
  <si>
    <t xml:space="preserve">MARCONDES E SALGADO LTDA</t>
  </si>
  <si>
    <t xml:space="preserve">B03349</t>
  </si>
  <si>
    <t xml:space="preserve">SANTA CLARA PHARMA LTDA EPP</t>
  </si>
  <si>
    <t xml:space="preserve">B03372</t>
  </si>
  <si>
    <t xml:space="preserve">FARMAVIT LTDA EPP</t>
  </si>
  <si>
    <t xml:space="preserve">GRAN FARMA MG</t>
  </si>
  <si>
    <t xml:space="preserve">B25920</t>
  </si>
  <si>
    <t xml:space="preserve">B03398</t>
  </si>
  <si>
    <t xml:space="preserve">DROG E PERF SABE LT</t>
  </si>
  <si>
    <t xml:space="preserve">B03422</t>
  </si>
  <si>
    <t xml:space="preserve">DROGALINS LTDA</t>
  </si>
  <si>
    <t xml:space="preserve">B03430</t>
  </si>
  <si>
    <t xml:space="preserve">DROG DA ALINE LTDA ME</t>
  </si>
  <si>
    <t xml:space="preserve">B03471</t>
  </si>
  <si>
    <t xml:space="preserve">DROGARIA JARDIM ESPERANCA LTDA</t>
  </si>
  <si>
    <t xml:space="preserve">B03513</t>
  </si>
  <si>
    <t xml:space="preserve">DROG.E FCIA.VENDA NOVA LTDA.</t>
  </si>
  <si>
    <t xml:space="preserve">B03521</t>
  </si>
  <si>
    <t xml:space="preserve">EMBRAMED LTDA</t>
  </si>
  <si>
    <t xml:space="preserve">B44095</t>
  </si>
  <si>
    <t xml:space="preserve">B03539</t>
  </si>
  <si>
    <t xml:space="preserve">DROGARIA EXPEDICIONARIOS LTDA</t>
  </si>
  <si>
    <t xml:space="preserve">B03554</t>
  </si>
  <si>
    <t xml:space="preserve">GENTILINA ALVES RODRIGUES ME</t>
  </si>
  <si>
    <t xml:space="preserve">B03588</t>
  </si>
  <si>
    <t xml:space="preserve">DROGAS MEDALHA II LTDA</t>
  </si>
  <si>
    <t xml:space="preserve">B03596</t>
  </si>
  <si>
    <t xml:space="preserve">SAULO JOSE DE OLIVEIRA CAMELLO</t>
  </si>
  <si>
    <t xml:space="preserve">B03604</t>
  </si>
  <si>
    <t xml:space="preserve">CASTRO E GRACANO LTDA ME</t>
  </si>
  <si>
    <t xml:space="preserve">B03612</t>
  </si>
  <si>
    <t xml:space="preserve">DROGARIA KIKO LTDA</t>
  </si>
  <si>
    <t xml:space="preserve">B03638</t>
  </si>
  <si>
    <t xml:space="preserve">DROGARIA ECONOMICA DE VOLTA GR</t>
  </si>
  <si>
    <t xml:space="preserve">B03661</t>
  </si>
  <si>
    <t xml:space="preserve">FCIA E DROG ALEM PARAIBA LT</t>
  </si>
  <si>
    <t xml:space="preserve">B03703</t>
  </si>
  <si>
    <t xml:space="preserve">DROG E PERF TORRES LTDA ME</t>
  </si>
  <si>
    <t xml:space="preserve">B03711</t>
  </si>
  <si>
    <t xml:space="preserve">JOSE ONEZIO MOTA</t>
  </si>
  <si>
    <t xml:space="preserve">B03729</t>
  </si>
  <si>
    <t xml:space="preserve">DARCIOFARMA LTDA</t>
  </si>
  <si>
    <t xml:space="preserve">L04288</t>
  </si>
  <si>
    <t xml:space="preserve">B03752</t>
  </si>
  <si>
    <t xml:space="preserve">DOMINGOS SAVIO SANTOS DIAS C L</t>
  </si>
  <si>
    <t xml:space="preserve">B03778</t>
  </si>
  <si>
    <t xml:space="preserve">MENDES E ZAMPIER LTDA ME</t>
  </si>
  <si>
    <t xml:space="preserve">B03786</t>
  </si>
  <si>
    <t xml:space="preserve">DROGALTA LTDA</t>
  </si>
  <si>
    <t xml:space="preserve">B03794</t>
  </si>
  <si>
    <t xml:space="preserve">GALVAO &amp; RODRIGUES LTDA</t>
  </si>
  <si>
    <t xml:space="preserve">B03802</t>
  </si>
  <si>
    <t xml:space="preserve">CENTER MEDICAMENTOS LTDA ME</t>
  </si>
  <si>
    <t xml:space="preserve">B71577</t>
  </si>
  <si>
    <t xml:space="preserve">B03810</t>
  </si>
  <si>
    <t xml:space="preserve">DROGARIA SAO BRAZ LTDA EPP</t>
  </si>
  <si>
    <t xml:space="preserve">B03828</t>
  </si>
  <si>
    <t xml:space="preserve">GUARAPIRANGA MEDICAME LTDA ME</t>
  </si>
  <si>
    <t xml:space="preserve">B03844</t>
  </si>
  <si>
    <t xml:space="preserve">DROGARIA TSM LTDA ME</t>
  </si>
  <si>
    <t xml:space="preserve">B03851</t>
  </si>
  <si>
    <t xml:space="preserve">FARMACIA BARBOSA LTDA EPP</t>
  </si>
  <si>
    <t xml:space="preserve">B03877</t>
  </si>
  <si>
    <t xml:space="preserve">DROG S VICENTE FERRER LT</t>
  </si>
  <si>
    <t xml:space="preserve">B03885</t>
  </si>
  <si>
    <t xml:space="preserve">DROGARIA LARI LTDA ME</t>
  </si>
  <si>
    <t xml:space="preserve">DROGAMAXI</t>
  </si>
  <si>
    <t xml:space="preserve">B51249</t>
  </si>
  <si>
    <t xml:space="preserve">B03893</t>
  </si>
  <si>
    <t xml:space="preserve">DROGARIA EUCLIDES LTDA ME</t>
  </si>
  <si>
    <t xml:space="preserve">B03919</t>
  </si>
  <si>
    <t xml:space="preserve">DROG E PERF LUZ DO CEU LT ME</t>
  </si>
  <si>
    <t xml:space="preserve">B03927</t>
  </si>
  <si>
    <t xml:space="preserve">DROG E PERF BRENDA LTDA ME</t>
  </si>
  <si>
    <t xml:space="preserve">B03992</t>
  </si>
  <si>
    <t xml:space="preserve">DROGARIA BELA VIDA LTDA ME</t>
  </si>
  <si>
    <t xml:space="preserve">B04024</t>
  </si>
  <si>
    <t xml:space="preserve">FARMARILANDIA DROGACERTA LTDA</t>
  </si>
  <si>
    <t xml:space="preserve">B04032</t>
  </si>
  <si>
    <t xml:space="preserve">DROGARIA CABRAL LTDA</t>
  </si>
  <si>
    <t xml:space="preserve">B04040</t>
  </si>
  <si>
    <t xml:space="preserve">DROGARIA IRMAOS PENASSO LTDA</t>
  </si>
  <si>
    <t xml:space="preserve">B04057</t>
  </si>
  <si>
    <t xml:space="preserve">SUL DROGAS LTDA ME</t>
  </si>
  <si>
    <t xml:space="preserve">B04073</t>
  </si>
  <si>
    <t xml:space="preserve">DROGARIA ROMANUS LTDA</t>
  </si>
  <si>
    <t xml:space="preserve">B04081</t>
  </si>
  <si>
    <t xml:space="preserve">DROGANANDA LTDA</t>
  </si>
  <si>
    <t xml:space="preserve">B04099</t>
  </si>
  <si>
    <t xml:space="preserve">DROGARIA VEETAL LTDA</t>
  </si>
  <si>
    <t xml:space="preserve">L06456</t>
  </si>
  <si>
    <t xml:space="preserve">B04107</t>
  </si>
  <si>
    <t xml:space="preserve">DROG CTRL STOS DUMONT LT</t>
  </si>
  <si>
    <t xml:space="preserve">B04123</t>
  </si>
  <si>
    <t xml:space="preserve">ADRIANA LUZIA P GONZAGA ME</t>
  </si>
  <si>
    <t xml:space="preserve">B04131</t>
  </si>
  <si>
    <t xml:space="preserve">DROGAPHARMACY LTDA ME</t>
  </si>
  <si>
    <t xml:space="preserve">B04164</t>
  </si>
  <si>
    <t xml:space="preserve">DROG E PERF SANTANA LTDA ME</t>
  </si>
  <si>
    <t xml:space="preserve">B04180</t>
  </si>
  <si>
    <t xml:space="preserve">DROG NILMARA LTDA</t>
  </si>
  <si>
    <t xml:space="preserve">B04206</t>
  </si>
  <si>
    <t xml:space="preserve">DROGARIA PRINCIPAL LTDA ME</t>
  </si>
  <si>
    <t xml:space="preserve">B04214</t>
  </si>
  <si>
    <t xml:space="preserve">LUCILIA MARIA BTOS BERNARDES D</t>
  </si>
  <si>
    <t xml:space="preserve">L05137</t>
  </si>
  <si>
    <t xml:space="preserve">B04230</t>
  </si>
  <si>
    <t xml:space="preserve">DROGARIA IRMAOS CARDOSO LTDA</t>
  </si>
  <si>
    <t xml:space="preserve">B04248</t>
  </si>
  <si>
    <t xml:space="preserve">COM DE MEDIC RITAPOLIS LTDA ME</t>
  </si>
  <si>
    <t xml:space="preserve">B04255</t>
  </si>
  <si>
    <t xml:space="preserve">DROGAVELO LTDA ME</t>
  </si>
  <si>
    <t xml:space="preserve">B04263</t>
  </si>
  <si>
    <t xml:space="preserve">DROGARIA JUNIOR CAIRES LTDA</t>
  </si>
  <si>
    <t xml:space="preserve">B04271</t>
  </si>
  <si>
    <t xml:space="preserve">DROGANORTE LTDA</t>
  </si>
  <si>
    <t xml:space="preserve">B04289</t>
  </si>
  <si>
    <t xml:space="preserve">DROGARIA BORDONI LTDA ME</t>
  </si>
  <si>
    <t xml:space="preserve">L00464</t>
  </si>
  <si>
    <t xml:space="preserve">B04305</t>
  </si>
  <si>
    <t xml:space="preserve">DROGARIA GS BRASIL EIRELI</t>
  </si>
  <si>
    <t xml:space="preserve">B04313</t>
  </si>
  <si>
    <t xml:space="preserve">CELSO ALVES BARBOSA</t>
  </si>
  <si>
    <t xml:space="preserve">B04347</t>
  </si>
  <si>
    <t xml:space="preserve">FARMACIA SAO JOSE LTDA</t>
  </si>
  <si>
    <t xml:space="preserve">B04354</t>
  </si>
  <si>
    <t xml:space="preserve">DROGARIA SARICA LTDA ME</t>
  </si>
  <si>
    <t xml:space="preserve">B04362</t>
  </si>
  <si>
    <t xml:space="preserve">DROGARIA KOKOTO MATIAS LTDA</t>
  </si>
  <si>
    <t xml:space="preserve">B04420</t>
  </si>
  <si>
    <t xml:space="preserve">DROMAGUI DROG E PERF MAGUI LT</t>
  </si>
  <si>
    <t xml:space="preserve">B04453</t>
  </si>
  <si>
    <t xml:space="preserve">RODRIGUES E XAVIER PRODUTOS FA</t>
  </si>
  <si>
    <t xml:space="preserve">B04503</t>
  </si>
  <si>
    <t xml:space="preserve">DROGARIA PLINIO LTDA</t>
  </si>
  <si>
    <t xml:space="preserve">B04511</t>
  </si>
  <si>
    <t xml:space="preserve">DROG LUIZ A PINTO COELHO LT</t>
  </si>
  <si>
    <t xml:space="preserve">B04537</t>
  </si>
  <si>
    <t xml:space="preserve">COMERCIAL PENELOPE LTDA ME</t>
  </si>
  <si>
    <t xml:space="preserve">B05617</t>
  </si>
  <si>
    <t xml:space="preserve">B04602</t>
  </si>
  <si>
    <t xml:space="preserve">FARMACIA ETELVOLD LTDA</t>
  </si>
  <si>
    <t xml:space="preserve">B24709</t>
  </si>
  <si>
    <t xml:space="preserve">B04610</t>
  </si>
  <si>
    <t xml:space="preserve">FARMACIA ITAUNA LTDA ME</t>
  </si>
  <si>
    <t xml:space="preserve">B04651</t>
  </si>
  <si>
    <t xml:space="preserve">PAULO N D FERREIRA</t>
  </si>
  <si>
    <t xml:space="preserve">B04669</t>
  </si>
  <si>
    <t xml:space="preserve">DROGARIA ARAUJO COSTA LTDA</t>
  </si>
  <si>
    <t xml:space="preserve">B87607</t>
  </si>
  <si>
    <t xml:space="preserve">B04719</t>
  </si>
  <si>
    <t xml:space="preserve">DROG SILVA E LIMA LTDA</t>
  </si>
  <si>
    <t xml:space="preserve">B04727</t>
  </si>
  <si>
    <t xml:space="preserve">DROGARIA FIGUEIREDO RIBEIRO LT</t>
  </si>
  <si>
    <t xml:space="preserve">L04545</t>
  </si>
  <si>
    <t xml:space="preserve">B04735</t>
  </si>
  <si>
    <t xml:space="preserve">DROG SILVEIRA E VIEIRA LTDA ME</t>
  </si>
  <si>
    <t xml:space="preserve">B26290</t>
  </si>
  <si>
    <t xml:space="preserve">B04743</t>
  </si>
  <si>
    <t xml:space="preserve">DROG CENTRAL DE BAMBUI LTDA ME</t>
  </si>
  <si>
    <t xml:space="preserve">B04750</t>
  </si>
  <si>
    <t xml:space="preserve">LUCIANO QUEIROZ E CIA LTDA</t>
  </si>
  <si>
    <t xml:space="preserve">B04768</t>
  </si>
  <si>
    <t xml:space="preserve">ALMEIDA &amp; FORTES CIA LTDA</t>
  </si>
  <si>
    <t xml:space="preserve">B04776</t>
  </si>
  <si>
    <t xml:space="preserve">DROGALEM LTDA</t>
  </si>
  <si>
    <t xml:space="preserve">B04792</t>
  </si>
  <si>
    <t xml:space="preserve">LIDER ORG COML LT</t>
  </si>
  <si>
    <t xml:space="preserve">ASSIF REDE LIDER</t>
  </si>
  <si>
    <t xml:space="preserve">L07814</t>
  </si>
  <si>
    <t xml:space="preserve">B04818</t>
  </si>
  <si>
    <t xml:space="preserve">DROGARIA JUNIOR LTDA ME</t>
  </si>
  <si>
    <t xml:space="preserve">B04826</t>
  </si>
  <si>
    <t xml:space="preserve">DROGARIA JEOVA SHALON LTDA ME</t>
  </si>
  <si>
    <t xml:space="preserve">B04842</t>
  </si>
  <si>
    <t xml:space="preserve">DROGARIA UNIAO DE MURIAE LTDA</t>
  </si>
  <si>
    <t xml:space="preserve">B04867</t>
  </si>
  <si>
    <t xml:space="preserve">DROG E PERFUM BAHIA LTDA ME</t>
  </si>
  <si>
    <t xml:space="preserve">B04883</t>
  </si>
  <si>
    <t xml:space="preserve">DSG FARMA DE ABAETE LTDA ME</t>
  </si>
  <si>
    <t xml:space="preserve">B04933</t>
  </si>
  <si>
    <t xml:space="preserve">PACHECO PITTA LTDA</t>
  </si>
  <si>
    <t xml:space="preserve">B04958</t>
  </si>
  <si>
    <t xml:space="preserve">DROGARIA VITOI LTDA</t>
  </si>
  <si>
    <t xml:space="preserve">B05005</t>
  </si>
  <si>
    <t xml:space="preserve">DROGARIA SAO BENEDITO EIRELI</t>
  </si>
  <si>
    <t xml:space="preserve">UNIFABRA REDE LUCENA</t>
  </si>
  <si>
    <t xml:space="preserve">B39103</t>
  </si>
  <si>
    <t xml:space="preserve">B05039</t>
  </si>
  <si>
    <t xml:space="preserve">ANDRE VARGAS SILVA E CIA LTDA</t>
  </si>
  <si>
    <t xml:space="preserve">B05047</t>
  </si>
  <si>
    <t xml:space="preserve">DROG CANAA DE MED LTDA ME</t>
  </si>
  <si>
    <t xml:space="preserve">B05054</t>
  </si>
  <si>
    <t xml:space="preserve">DROG BELLO ALEM PB LTDA ME</t>
  </si>
  <si>
    <t xml:space="preserve">B32611</t>
  </si>
  <si>
    <t xml:space="preserve">B05062</t>
  </si>
  <si>
    <t xml:space="preserve">DROGARIA DA SERRA LT</t>
  </si>
  <si>
    <t xml:space="preserve">B05070</t>
  </si>
  <si>
    <t xml:space="preserve">DROGARIA ARIJOM LTDA ME</t>
  </si>
  <si>
    <t xml:space="preserve">B05088</t>
  </si>
  <si>
    <t xml:space="preserve">DROGARIA J I LTDA ME</t>
  </si>
  <si>
    <t xml:space="preserve">B05096</t>
  </si>
  <si>
    <t xml:space="preserve">NUCLEO FARMACEUTICO LTDA</t>
  </si>
  <si>
    <t xml:space="preserve">B05146</t>
  </si>
  <si>
    <t xml:space="preserve">DROGARIA JEQUERI LTDA</t>
  </si>
  <si>
    <t xml:space="preserve">B05161</t>
  </si>
  <si>
    <t xml:space="preserve">MARCONI COSENZA</t>
  </si>
  <si>
    <t xml:space="preserve">B05179</t>
  </si>
  <si>
    <t xml:space="preserve">GOUVEA CARVALHO &amp; MORAES LTDA</t>
  </si>
  <si>
    <t xml:space="preserve">B05203</t>
  </si>
  <si>
    <t xml:space="preserve">DROGARIA E PERFUMARIA JAZON LT</t>
  </si>
  <si>
    <t xml:space="preserve">B05211</t>
  </si>
  <si>
    <t xml:space="preserve">DROGARIA A R T LTDA ME</t>
  </si>
  <si>
    <t xml:space="preserve">B05328</t>
  </si>
  <si>
    <t xml:space="preserve">DROGAVILEM LTDA</t>
  </si>
  <si>
    <t xml:space="preserve">SANTOS &amp; ABREU</t>
  </si>
  <si>
    <t xml:space="preserve">B05344</t>
  </si>
  <si>
    <t xml:space="preserve">DROGARIA BELLA LTDA</t>
  </si>
  <si>
    <t xml:space="preserve">L02367</t>
  </si>
  <si>
    <t xml:space="preserve">B05419</t>
  </si>
  <si>
    <t xml:space="preserve">ORESTIDES A FERREIRA CARNEIRO</t>
  </si>
  <si>
    <t xml:space="preserve">B05427</t>
  </si>
  <si>
    <t xml:space="preserve">FARMACIA DO ROBERTO LTDA EPP</t>
  </si>
  <si>
    <t xml:space="preserve">B05435</t>
  </si>
  <si>
    <t xml:space="preserve">R LOBATO CIA EIRELI</t>
  </si>
  <si>
    <t xml:space="preserve">B05450</t>
  </si>
  <si>
    <t xml:space="preserve">DROGARIA IMPERIAL LTDA</t>
  </si>
  <si>
    <t xml:space="preserve">B05468</t>
  </si>
  <si>
    <t xml:space="preserve">FREITAS E LEAL LTDA</t>
  </si>
  <si>
    <t xml:space="preserve">B05518</t>
  </si>
  <si>
    <t xml:space="preserve">DROGARIA SANTANENSE LTDA ME</t>
  </si>
  <si>
    <t xml:space="preserve">B68474</t>
  </si>
  <si>
    <t xml:space="preserve">B05526</t>
  </si>
  <si>
    <t xml:space="preserve">DROGARIA SAO JANUARIO LTDA</t>
  </si>
  <si>
    <t xml:space="preserve">B05559</t>
  </si>
  <si>
    <t xml:space="preserve">DROGARIA RAFAELA LTDA</t>
  </si>
  <si>
    <t xml:space="preserve">B50522</t>
  </si>
  <si>
    <t xml:space="preserve">B05567</t>
  </si>
  <si>
    <t xml:space="preserve">SOUZA DRUGSTORE LTDA</t>
  </si>
  <si>
    <t xml:space="preserve">BRUNO A R SOUZA</t>
  </si>
  <si>
    <t xml:space="preserve">B98067</t>
  </si>
  <si>
    <t xml:space="preserve">B05591</t>
  </si>
  <si>
    <t xml:space="preserve">DROG E PERF PAULA RIBEIRO LTDA</t>
  </si>
  <si>
    <t xml:space="preserve">COML PENELOPI LTDA ME</t>
  </si>
  <si>
    <t xml:space="preserve">B05633</t>
  </si>
  <si>
    <t xml:space="preserve">DROGARIA VENEZA II LTDA</t>
  </si>
  <si>
    <t xml:space="preserve">B07894</t>
  </si>
  <si>
    <t xml:space="preserve">B05666</t>
  </si>
  <si>
    <t xml:space="preserve">DROGARIA FORTALEZA LTDA ME</t>
  </si>
  <si>
    <t xml:space="preserve">B05682</t>
  </si>
  <si>
    <t xml:space="preserve">J E FARMACEUTICA LTDA</t>
  </si>
  <si>
    <t xml:space="preserve">B20012</t>
  </si>
  <si>
    <t xml:space="preserve">B05708</t>
  </si>
  <si>
    <t xml:space="preserve">DROGABETI LTDA</t>
  </si>
  <si>
    <t xml:space="preserve">B05716</t>
  </si>
  <si>
    <t xml:space="preserve">CELIO TOLEDO VILL E CIA LTDA</t>
  </si>
  <si>
    <t xml:space="preserve">B96301</t>
  </si>
  <si>
    <t xml:space="preserve">B05732</t>
  </si>
  <si>
    <t xml:space="preserve">DROGARIA UNIVERSAL LTDA</t>
  </si>
  <si>
    <t xml:space="preserve">B63582</t>
  </si>
  <si>
    <t xml:space="preserve">B05757</t>
  </si>
  <si>
    <t xml:space="preserve">DROGARIA TRIANGULO LTDA</t>
  </si>
  <si>
    <t xml:space="preserve">B05773</t>
  </si>
  <si>
    <t xml:space="preserve">DROG SOARES E OLIVEIRA LTDA</t>
  </si>
  <si>
    <t xml:space="preserve">B05831</t>
  </si>
  <si>
    <t xml:space="preserve">DROGARIA JOSE BRANDAO LTDA</t>
  </si>
  <si>
    <t xml:space="preserve">REDE CLARET</t>
  </si>
  <si>
    <t xml:space="preserve">B05856</t>
  </si>
  <si>
    <t xml:space="preserve">DROGARIA COOPERATIVA LTDA</t>
  </si>
  <si>
    <t xml:space="preserve">B05872</t>
  </si>
  <si>
    <t xml:space="preserve">DROGARIA SAO GONCALO LTDA</t>
  </si>
  <si>
    <t xml:space="preserve">B05880</t>
  </si>
  <si>
    <t xml:space="preserve">NAPOLEAO E CIA LTDA</t>
  </si>
  <si>
    <t xml:space="preserve">DROGARIA BAIRRO DA SAUDE LTDA</t>
  </si>
  <si>
    <t xml:space="preserve">B05914</t>
  </si>
  <si>
    <t xml:space="preserve">DROGARIA DO ROSARIO LTDA ME</t>
  </si>
  <si>
    <t xml:space="preserve">B05948</t>
  </si>
  <si>
    <t xml:space="preserve">ELCIO ANTONIO DE OLIVEIRA</t>
  </si>
  <si>
    <t xml:space="preserve">B05955</t>
  </si>
  <si>
    <t xml:space="preserve">FARMACIA E DROGARIA POCOS FARM</t>
  </si>
  <si>
    <t xml:space="preserve">B05963</t>
  </si>
  <si>
    <t xml:space="preserve">FARMACIA CARNEIRO LTDA</t>
  </si>
  <si>
    <t xml:space="preserve">B05989</t>
  </si>
  <si>
    <t xml:space="preserve">DROG MANCHESTER LTDA</t>
  </si>
  <si>
    <t xml:space="preserve">B06003</t>
  </si>
  <si>
    <t xml:space="preserve">JORGE GONCALVES DE LACERDA</t>
  </si>
  <si>
    <t xml:space="preserve">B06011</t>
  </si>
  <si>
    <t xml:space="preserve">DROG E PERF CRISTINA LTDA</t>
  </si>
  <si>
    <t xml:space="preserve">L06477</t>
  </si>
  <si>
    <t xml:space="preserve">B06086</t>
  </si>
  <si>
    <t xml:space="preserve">LEONARDO RIBEIRO QUEIROZ</t>
  </si>
  <si>
    <t xml:space="preserve">B06094</t>
  </si>
  <si>
    <t xml:space="preserve">DROGARIA MICURI LTDA</t>
  </si>
  <si>
    <t xml:space="preserve">B06110</t>
  </si>
  <si>
    <t xml:space="preserve">QUINTAO FURTADO E CIA LTDA</t>
  </si>
  <si>
    <t xml:space="preserve">B06177</t>
  </si>
  <si>
    <t xml:space="preserve">DROGAELISA SANTO ANTONIO LTDA</t>
  </si>
  <si>
    <t xml:space="preserve">B05724</t>
  </si>
  <si>
    <t xml:space="preserve">B06201</t>
  </si>
  <si>
    <t xml:space="preserve">DROGARIA BOM JESUS SOCIEDADE L</t>
  </si>
  <si>
    <t xml:space="preserve">L02894</t>
  </si>
  <si>
    <t xml:space="preserve">B06219</t>
  </si>
  <si>
    <t xml:space="preserve">DROGARIA MARUMBI LTDA ME</t>
  </si>
  <si>
    <t xml:space="preserve">B06235</t>
  </si>
  <si>
    <t xml:space="preserve">FARMACIA PINTO COELHO LTDA ME</t>
  </si>
  <si>
    <t xml:space="preserve">B06243</t>
  </si>
  <si>
    <t xml:space="preserve">SERGIO EMANUEL DE NORONHA MACH</t>
  </si>
  <si>
    <t xml:space="preserve">B06250</t>
  </si>
  <si>
    <t xml:space="preserve">B06276</t>
  </si>
  <si>
    <t xml:space="preserve">DROG SAO JORGE DE BOM JARDIM L</t>
  </si>
  <si>
    <t xml:space="preserve">B06284</t>
  </si>
  <si>
    <t xml:space="preserve">DROG JULIANA DE IPATINGA LT</t>
  </si>
  <si>
    <t xml:space="preserve">B06292</t>
  </si>
  <si>
    <t xml:space="preserve">DROGARIA BIOCELL LTDA</t>
  </si>
  <si>
    <t xml:space="preserve">B06300</t>
  </si>
  <si>
    <t xml:space="preserve">COSTA E SILVA LTDA</t>
  </si>
  <si>
    <t xml:space="preserve">B07449</t>
  </si>
  <si>
    <t xml:space="preserve">B06318</t>
  </si>
  <si>
    <t xml:space="preserve">DROGARIA DIAMANTINA LTDA</t>
  </si>
  <si>
    <t xml:space="preserve">B06334</t>
  </si>
  <si>
    <t xml:space="preserve">DROGARIA DOM JOAO LTDA</t>
  </si>
  <si>
    <t xml:space="preserve">B06359</t>
  </si>
  <si>
    <t xml:space="preserve">DROG FONTES E FONTES LTDA ME</t>
  </si>
  <si>
    <t xml:space="preserve">B06391</t>
  </si>
  <si>
    <t xml:space="preserve">DROG COUTO E PAIVA LTDA ME</t>
  </si>
  <si>
    <t xml:space="preserve">B06441</t>
  </si>
  <si>
    <t xml:space="preserve">JOSE CARLOS RODRIGUES DUARTE E</t>
  </si>
  <si>
    <t xml:space="preserve">B46785</t>
  </si>
  <si>
    <t xml:space="preserve">B06482</t>
  </si>
  <si>
    <t xml:space="preserve">DROGARIA SAO BENTO LTDA ME</t>
  </si>
  <si>
    <t xml:space="preserve">B06490</t>
  </si>
  <si>
    <t xml:space="preserve">DROG E PERF BELO VALE LT</t>
  </si>
  <si>
    <t xml:space="preserve">B06524</t>
  </si>
  <si>
    <t xml:space="preserve">OLIVEIRA E FERRAZ MED LTDA ME</t>
  </si>
  <si>
    <t xml:space="preserve">B06540</t>
  </si>
  <si>
    <t xml:space="preserve">DROG E FCIA ROSARIO LT</t>
  </si>
  <si>
    <t xml:space="preserve">B06565</t>
  </si>
  <si>
    <t xml:space="preserve">FARMACENTRO MEDIC E PERF LT</t>
  </si>
  <si>
    <t xml:space="preserve">B06573</t>
  </si>
  <si>
    <t xml:space="preserve">FARMACIA SANTO ANTONIO LTDA</t>
  </si>
  <si>
    <t xml:space="preserve">B06599</t>
  </si>
  <si>
    <t xml:space="preserve">O C FCIA DROG LT ME</t>
  </si>
  <si>
    <t xml:space="preserve">L02723</t>
  </si>
  <si>
    <t xml:space="preserve">B06607</t>
  </si>
  <si>
    <t xml:space="preserve">FARMACIA FRANCO PRADO LTDA</t>
  </si>
  <si>
    <t xml:space="preserve">B06656</t>
  </si>
  <si>
    <t xml:space="preserve">DROGARIA ABREU SOBRINHO LTDA</t>
  </si>
  <si>
    <t xml:space="preserve">B06664</t>
  </si>
  <si>
    <t xml:space="preserve">B06672</t>
  </si>
  <si>
    <t xml:space="preserve">DROG E PERF PERNAMBUCO LT ME</t>
  </si>
  <si>
    <t xml:space="preserve">B06680</t>
  </si>
  <si>
    <t xml:space="preserve">DROGARIA SANTA CECILIA LTDA</t>
  </si>
  <si>
    <t xml:space="preserve">B06748</t>
  </si>
  <si>
    <t xml:space="preserve">VALLE &amp; COSTA LTDA</t>
  </si>
  <si>
    <t xml:space="preserve">B06755</t>
  </si>
  <si>
    <t xml:space="preserve">ANA DE ANDRADE BRITO</t>
  </si>
  <si>
    <t xml:space="preserve">B06763</t>
  </si>
  <si>
    <t xml:space="preserve">DROG MOURA DE ABAETE LTDA ME</t>
  </si>
  <si>
    <t xml:space="preserve">B06789</t>
  </si>
  <si>
    <t xml:space="preserve">DROG E PERF MAURILIO LT</t>
  </si>
  <si>
    <t xml:space="preserve">B06805</t>
  </si>
  <si>
    <t xml:space="preserve">PHARMATIVA LTDA EPP</t>
  </si>
  <si>
    <t xml:space="preserve">ABRAFAD ELLOMAIS</t>
  </si>
  <si>
    <t xml:space="preserve">B06847</t>
  </si>
  <si>
    <t xml:space="preserve">DROGA DINO LTDA ME</t>
  </si>
  <si>
    <t xml:space="preserve">B51926</t>
  </si>
  <si>
    <t xml:space="preserve">B06904</t>
  </si>
  <si>
    <t xml:space="preserve">DROG N SRA GRACAS ABAETE LTDA</t>
  </si>
  <si>
    <t xml:space="preserve">FARMALUZ LTDA</t>
  </si>
  <si>
    <t xml:space="preserve">B06920</t>
  </si>
  <si>
    <t xml:space="preserve">DROG GETULIO VARGAS LTDA EPP</t>
  </si>
  <si>
    <t xml:space="preserve">B06961</t>
  </si>
  <si>
    <t xml:space="preserve">FCIA DE MANIP UNI LT</t>
  </si>
  <si>
    <t xml:space="preserve">L06869</t>
  </si>
  <si>
    <t xml:space="preserve">B06979</t>
  </si>
  <si>
    <t xml:space="preserve">LIVIO SENA DE AZEVEDO ME</t>
  </si>
  <si>
    <t xml:space="preserve">B06995</t>
  </si>
  <si>
    <t xml:space="preserve">TIRADENTES DROG E PERF LT</t>
  </si>
  <si>
    <t xml:space="preserve">B07027</t>
  </si>
  <si>
    <t xml:space="preserve">MARLY PINHEIRO</t>
  </si>
  <si>
    <t xml:space="preserve">B07035</t>
  </si>
  <si>
    <t xml:space="preserve">DROGAITA LTDA</t>
  </si>
  <si>
    <t xml:space="preserve">B07068</t>
  </si>
  <si>
    <t xml:space="preserve">FRANCOS E CIA LTDA</t>
  </si>
  <si>
    <t xml:space="preserve">B07142</t>
  </si>
  <si>
    <t xml:space="preserve">DROGARIA VITASANA LTDA ME</t>
  </si>
  <si>
    <t xml:space="preserve">B07175</t>
  </si>
  <si>
    <t xml:space="preserve">E S LAGE EPP</t>
  </si>
  <si>
    <t xml:space="preserve">REDE COMPRE CERTO</t>
  </si>
  <si>
    <t xml:space="preserve">B07183</t>
  </si>
  <si>
    <t xml:space="preserve">DROGARIA ABAETE LTDA ME</t>
  </si>
  <si>
    <t xml:space="preserve">B07191</t>
  </si>
  <si>
    <t xml:space="preserve">DROGA AMIGA LTDA ME</t>
  </si>
  <si>
    <t xml:space="preserve">B07209</t>
  </si>
  <si>
    <t xml:space="preserve">BARAO FARMA LTDA ME</t>
  </si>
  <si>
    <t xml:space="preserve">L06190</t>
  </si>
  <si>
    <t xml:space="preserve">B07217</t>
  </si>
  <si>
    <t xml:space="preserve">JOSE A P MOREIRA E CIA LTDA</t>
  </si>
  <si>
    <t xml:space="preserve">B07225</t>
  </si>
  <si>
    <t xml:space="preserve">DROGAJAU LTDA</t>
  </si>
  <si>
    <t xml:space="preserve">B46371</t>
  </si>
  <si>
    <t xml:space="preserve">B07241</t>
  </si>
  <si>
    <t xml:space="preserve">DROG CTRL DE ITAMONTE LT</t>
  </si>
  <si>
    <t xml:space="preserve">B07258</t>
  </si>
  <si>
    <t xml:space="preserve">FARMACIA LEAL LTDA</t>
  </si>
  <si>
    <t xml:space="preserve">B07266</t>
  </si>
  <si>
    <t xml:space="preserve">DROG E PERF VILA OLGA LTDA ME</t>
  </si>
  <si>
    <t xml:space="preserve">B07274</t>
  </si>
  <si>
    <t xml:space="preserve">DROGAMAIS LTDA</t>
  </si>
  <si>
    <t xml:space="preserve">B07290</t>
  </si>
  <si>
    <t xml:space="preserve">ECONOMICA DROGARIA E PERFUMARI</t>
  </si>
  <si>
    <t xml:space="preserve">B07308</t>
  </si>
  <si>
    <t xml:space="preserve">DROGARIA ATLAS DE MURIAE LTDA</t>
  </si>
  <si>
    <t xml:space="preserve">B07332</t>
  </si>
  <si>
    <t xml:space="preserve">DROGARIA NASCIMENTO DE JESUS L</t>
  </si>
  <si>
    <t xml:space="preserve">B07365</t>
  </si>
  <si>
    <t xml:space="preserve">DROGALESSA LTDA</t>
  </si>
  <si>
    <t xml:space="preserve">B07381</t>
  </si>
  <si>
    <t xml:space="preserve">UNIMED UBERABA CCOP DE T MED L</t>
  </si>
  <si>
    <t xml:space="preserve">L10142</t>
  </si>
  <si>
    <t xml:space="preserve">B07407</t>
  </si>
  <si>
    <t xml:space="preserve">CLOVIS AUGUSTO GARCIA ME</t>
  </si>
  <si>
    <t xml:space="preserve">DROGARIA PARATODOS LTDA</t>
  </si>
  <si>
    <t xml:space="preserve">B07464</t>
  </si>
  <si>
    <t xml:space="preserve">FCIA STA RITA DE MINAS LT</t>
  </si>
  <si>
    <t xml:space="preserve">B07514</t>
  </si>
  <si>
    <t xml:space="preserve">DROGARIA MUNIZ DE EUGENOPOLIS</t>
  </si>
  <si>
    <t xml:space="preserve">B07530</t>
  </si>
  <si>
    <t xml:space="preserve">CASA DE MED M E F LTDA</t>
  </si>
  <si>
    <t xml:space="preserve">B07555</t>
  </si>
  <si>
    <t xml:space="preserve">DROGARIA CAIXETA NOGUEIRA LTDA</t>
  </si>
  <si>
    <t xml:space="preserve">B07563</t>
  </si>
  <si>
    <t xml:space="preserve">DROGARIA SILVA SG LTDA</t>
  </si>
  <si>
    <t xml:space="preserve">L05829</t>
  </si>
  <si>
    <t xml:space="preserve">B07589</t>
  </si>
  <si>
    <t xml:space="preserve">DROGARIA MATRIZ LTDA</t>
  </si>
  <si>
    <t xml:space="preserve">B07597</t>
  </si>
  <si>
    <t xml:space="preserve">DROG E PERF TORRES E FILHO LTD</t>
  </si>
  <si>
    <t xml:space="preserve">B07654</t>
  </si>
  <si>
    <t xml:space="preserve">VENTURA E MOITINHO LTDA ME</t>
  </si>
  <si>
    <t xml:space="preserve">NOSSAS ERVAS PRODS NATURAIS LT</t>
  </si>
  <si>
    <t xml:space="preserve">B07753</t>
  </si>
  <si>
    <t xml:space="preserve">FARM DE MANIP E DROG RAISSA LT</t>
  </si>
  <si>
    <t xml:space="preserve">B07795</t>
  </si>
  <si>
    <t xml:space="preserve">LABORCENTER LTDA</t>
  </si>
  <si>
    <t xml:space="preserve">B07803</t>
  </si>
  <si>
    <t xml:space="preserve">BUENO &amp; SILVA FARM LT</t>
  </si>
  <si>
    <t xml:space="preserve">B07837</t>
  </si>
  <si>
    <t xml:space="preserve">DROG POP SAOJOANENSE LT</t>
  </si>
  <si>
    <t xml:space="preserve">B36281</t>
  </si>
  <si>
    <t xml:space="preserve">B07852</t>
  </si>
  <si>
    <t xml:space="preserve">DROGARIA PARADELA LTDA</t>
  </si>
  <si>
    <t xml:space="preserve">DROGARIA VENEZA I LTDA</t>
  </si>
  <si>
    <t xml:space="preserve">B07902</t>
  </si>
  <si>
    <t xml:space="preserve">CAROL MEDICAMENTOS LTDA</t>
  </si>
  <si>
    <t xml:space="preserve">B07944</t>
  </si>
  <si>
    <t xml:space="preserve">MARCOS ANT V LIMA E CIA LTDA</t>
  </si>
  <si>
    <t xml:space="preserve">B07969</t>
  </si>
  <si>
    <t xml:space="preserve">MANIPHARM FCIA DE MANIP LTDA</t>
  </si>
  <si>
    <t xml:space="preserve">B08017</t>
  </si>
  <si>
    <t xml:space="preserve">DROGAVAZ CENTRO</t>
  </si>
  <si>
    <t xml:space="preserve">B08090</t>
  </si>
  <si>
    <t xml:space="preserve">DROG STA CRUZ POCOS DE CALDAS</t>
  </si>
  <si>
    <t xml:space="preserve">B08132</t>
  </si>
  <si>
    <t xml:space="preserve">DROGARIA MAGISTRAL LTDA</t>
  </si>
  <si>
    <t xml:space="preserve">B08140</t>
  </si>
  <si>
    <t xml:space="preserve">DROGA PASSOS LTDA</t>
  </si>
  <si>
    <t xml:space="preserve">B08157</t>
  </si>
  <si>
    <t xml:space="preserve">DROGARIA VIPS LTDA</t>
  </si>
  <si>
    <t xml:space="preserve">B08181</t>
  </si>
  <si>
    <t xml:space="preserve">ANDREIA RAMIRO CESAR ME</t>
  </si>
  <si>
    <t xml:space="preserve">B08207</t>
  </si>
  <si>
    <t xml:space="preserve">SANDRO DROGARIA LTDA ME</t>
  </si>
  <si>
    <t xml:space="preserve">B08231</t>
  </si>
  <si>
    <t xml:space="preserve">DROG MAE E RAINHA LTDA</t>
  </si>
  <si>
    <t xml:space="preserve">B08249</t>
  </si>
  <si>
    <t xml:space="preserve">JK DROG E PERF LTDA EPP</t>
  </si>
  <si>
    <t xml:space="preserve">B08272</t>
  </si>
  <si>
    <t xml:space="preserve">DROGARIA FENIX LTDA</t>
  </si>
  <si>
    <t xml:space="preserve">B08280</t>
  </si>
  <si>
    <t xml:space="preserve">JC PRODUTOS FARMACEUTICOS LTDA</t>
  </si>
  <si>
    <t xml:space="preserve">B78911</t>
  </si>
  <si>
    <t xml:space="preserve">B08306</t>
  </si>
  <si>
    <t xml:space="preserve">JOSEANE NERI SILVA EPP</t>
  </si>
  <si>
    <t xml:space="preserve">B08322</t>
  </si>
  <si>
    <t xml:space="preserve">SIQUEIRA E DUARTE LTDA EPP</t>
  </si>
  <si>
    <t xml:space="preserve">B08348</t>
  </si>
  <si>
    <t xml:space="preserve">PRODS FARM ACL LT</t>
  </si>
  <si>
    <t xml:space="preserve">B08355</t>
  </si>
  <si>
    <t xml:space="preserve">FARMACIA GALENO LTDA</t>
  </si>
  <si>
    <t xml:space="preserve">B08397</t>
  </si>
  <si>
    <t xml:space="preserve">DROGARIA SAO CLEMENTE LTDA</t>
  </si>
  <si>
    <t xml:space="preserve">B08405</t>
  </si>
  <si>
    <t xml:space="preserve">DROGARIA ELDORADO DE JUIZ DE F</t>
  </si>
  <si>
    <t xml:space="preserve">B08413</t>
  </si>
  <si>
    <t xml:space="preserve">DROGARIA XAUMAR LTDA</t>
  </si>
  <si>
    <t xml:space="preserve">B08439</t>
  </si>
  <si>
    <t xml:space="preserve">DROG SAO FRANCISCO ITAUNA LTDA</t>
  </si>
  <si>
    <t xml:space="preserve">B08462</t>
  </si>
  <si>
    <t xml:space="preserve">DROG NASCIMENTO &amp; SILVA LT</t>
  </si>
  <si>
    <t xml:space="preserve">B08488</t>
  </si>
  <si>
    <t xml:space="preserve">FARMACIA CEZAR LTDA EPP</t>
  </si>
  <si>
    <t xml:space="preserve">B08512</t>
  </si>
  <si>
    <t xml:space="preserve">MUTERLE &amp; PAULA LTDA ME</t>
  </si>
  <si>
    <t xml:space="preserve">B08520</t>
  </si>
  <si>
    <t xml:space="preserve">BENTO E DE OLIVEIRA E CIA LTDA</t>
  </si>
  <si>
    <t xml:space="preserve">B08553</t>
  </si>
  <si>
    <t xml:space="preserve">FCIA OSWALDO CRUZ LTDA</t>
  </si>
  <si>
    <t xml:space="preserve">B08579</t>
  </si>
  <si>
    <t xml:space="preserve">DAYANE ROD ROCHA</t>
  </si>
  <si>
    <t xml:space="preserve">B08603</t>
  </si>
  <si>
    <t xml:space="preserve">DROGARIA ICARAI LTDA</t>
  </si>
  <si>
    <t xml:space="preserve">B08611</t>
  </si>
  <si>
    <t xml:space="preserve">FARMA SALLES COM DE PROD FARM</t>
  </si>
  <si>
    <t xml:space="preserve">B08678</t>
  </si>
  <si>
    <t xml:space="preserve">DROG E PERF FIALHO LTDA EPP</t>
  </si>
  <si>
    <t xml:space="preserve">B08694</t>
  </si>
  <si>
    <t xml:space="preserve">FARMACIA SANTA RITA LTDA</t>
  </si>
  <si>
    <t xml:space="preserve">B08702</t>
  </si>
  <si>
    <t xml:space="preserve">DROGARIA E E L LTDA</t>
  </si>
  <si>
    <t xml:space="preserve">B08710</t>
  </si>
  <si>
    <t xml:space="preserve">DRUGSTORE FUMIAN E SILVA LTDA</t>
  </si>
  <si>
    <t xml:space="preserve">B08728</t>
  </si>
  <si>
    <t xml:space="preserve">LUIZ ANTONIO DE QUEIROZ JUNIOR</t>
  </si>
  <si>
    <t xml:space="preserve">B08777</t>
  </si>
  <si>
    <t xml:space="preserve">JOAO BOSCO DE ANDRADE E CIA LT</t>
  </si>
  <si>
    <t xml:space="preserve">B08801</t>
  </si>
  <si>
    <t xml:space="preserve">DROGAFER LTDA</t>
  </si>
  <si>
    <t xml:space="preserve">B08843</t>
  </si>
  <si>
    <t xml:space="preserve">DROG CARVALHO PASSOS LT ME</t>
  </si>
  <si>
    <t xml:space="preserve">B08850</t>
  </si>
  <si>
    <t xml:space="preserve">DROGARIA SANTO ANDRE LTDA ME</t>
  </si>
  <si>
    <t xml:space="preserve">B50514</t>
  </si>
  <si>
    <t xml:space="preserve">B08892</t>
  </si>
  <si>
    <t xml:space="preserve">DROG STA RITA DE LEOPOLDINA LT</t>
  </si>
  <si>
    <t xml:space="preserve">B08900</t>
  </si>
  <si>
    <t xml:space="preserve">LUCIANA ALVES SILVA EPP</t>
  </si>
  <si>
    <t xml:space="preserve">B08991</t>
  </si>
  <si>
    <t xml:space="preserve">STARLING E SOARES LTDA EPP</t>
  </si>
  <si>
    <t xml:space="preserve">B09015</t>
  </si>
  <si>
    <t xml:space="preserve">FARMACIA SAO MATEUS LTDA</t>
  </si>
  <si>
    <t xml:space="preserve">B09031</t>
  </si>
  <si>
    <t xml:space="preserve">SILVA DIBO &amp; CIA LTDA</t>
  </si>
  <si>
    <t xml:space="preserve">B09049</t>
  </si>
  <si>
    <t xml:space="preserve">DROGARIA JOMASI LTDA</t>
  </si>
  <si>
    <t xml:space="preserve">B09056</t>
  </si>
  <si>
    <t xml:space="preserve">DROGARIA CARLOS LUZ LTDA</t>
  </si>
  <si>
    <t xml:space="preserve">B09148</t>
  </si>
  <si>
    <t xml:space="preserve">TEIXEIRA PATARO &amp; CIA LTDA</t>
  </si>
  <si>
    <t xml:space="preserve">B09189</t>
  </si>
  <si>
    <t xml:space="preserve">COM FARM REZENDE LT</t>
  </si>
  <si>
    <t xml:space="preserve">B09205</t>
  </si>
  <si>
    <t xml:space="preserve">DROGARIA JR LTDA</t>
  </si>
  <si>
    <t xml:space="preserve">B09262</t>
  </si>
  <si>
    <t xml:space="preserve">DROGARIA MG BRASIL LTDA ME</t>
  </si>
  <si>
    <t xml:space="preserve">B09288</t>
  </si>
  <si>
    <t xml:space="preserve">FARMACIA VIEGAS LTDA</t>
  </si>
  <si>
    <t xml:space="preserve">B89348</t>
  </si>
  <si>
    <t xml:space="preserve">B09312</t>
  </si>
  <si>
    <t xml:space="preserve">DROGARIA OLHOS D AGUA LTDA ME</t>
  </si>
  <si>
    <t xml:space="preserve">B09338</t>
  </si>
  <si>
    <t xml:space="preserve">DROGARIA NELITO LTDA</t>
  </si>
  <si>
    <t xml:space="preserve">B09346</t>
  </si>
  <si>
    <t xml:space="preserve">RENATA FERREIRA GRIJO ME</t>
  </si>
  <si>
    <t xml:space="preserve">B09353</t>
  </si>
  <si>
    <t xml:space="preserve">DROGARIA E PERFUMARIA G G LTDA</t>
  </si>
  <si>
    <t xml:space="preserve">B09395</t>
  </si>
  <si>
    <t xml:space="preserve">REGINA RIBEIRO PEIXOTO ME</t>
  </si>
  <si>
    <t xml:space="preserve">B09411</t>
  </si>
  <si>
    <t xml:space="preserve">DROGARIA SAO LEOPOLDO LTDA</t>
  </si>
  <si>
    <t xml:space="preserve">B09429</t>
  </si>
  <si>
    <t xml:space="preserve">CENTRAL FARMA LTDA ME</t>
  </si>
  <si>
    <t xml:space="preserve">B14346</t>
  </si>
  <si>
    <t xml:space="preserve">B09528</t>
  </si>
  <si>
    <t xml:space="preserve">FARMACIA CENTRAL DS LTDA</t>
  </si>
  <si>
    <t xml:space="preserve">B09544</t>
  </si>
  <si>
    <t xml:space="preserve">DROG E PERF FG LTDA ME</t>
  </si>
  <si>
    <t xml:space="preserve">B09577</t>
  </si>
  <si>
    <t xml:space="preserve">SOUZA E IRMAS LTDA</t>
  </si>
  <si>
    <t xml:space="preserve">B09692</t>
  </si>
  <si>
    <t xml:space="preserve">A B S DROGARIA LTDA ME</t>
  </si>
  <si>
    <t xml:space="preserve">L01800</t>
  </si>
  <si>
    <t xml:space="preserve">B09742</t>
  </si>
  <si>
    <t xml:space="preserve">DEMETRIUS TADEU SARTORIS</t>
  </si>
  <si>
    <t xml:space="preserve">B09759</t>
  </si>
  <si>
    <t xml:space="preserve">DROGARIA POMPEIA LTDA</t>
  </si>
  <si>
    <t xml:space="preserve">B09767</t>
  </si>
  <si>
    <t xml:space="preserve">DROGARIA SENHORA DOS REMEDIOS</t>
  </si>
  <si>
    <t xml:space="preserve">B09783</t>
  </si>
  <si>
    <t xml:space="preserve">DROG TRINDADE E STA TEREZINHA</t>
  </si>
  <si>
    <t xml:space="preserve">B09833</t>
  </si>
  <si>
    <t xml:space="preserve">B09858</t>
  </si>
  <si>
    <t xml:space="preserve">DROGARIA E PERFUMARIA SEMPRE V</t>
  </si>
  <si>
    <t xml:space="preserve">B09866</t>
  </si>
  <si>
    <t xml:space="preserve">B09874</t>
  </si>
  <si>
    <t xml:space="preserve">FAR MOC DROG LTDA</t>
  </si>
  <si>
    <t xml:space="preserve">B09882</t>
  </si>
  <si>
    <t xml:space="preserve">DROGARIAS RIBEIRO E RIBEIRO LT</t>
  </si>
  <si>
    <t xml:space="preserve">L03151</t>
  </si>
  <si>
    <t xml:space="preserve">B09973</t>
  </si>
  <si>
    <t xml:space="preserve">DRUGSTORE MARIA E ALEXANDRE LT</t>
  </si>
  <si>
    <t xml:space="preserve">B09981</t>
  </si>
  <si>
    <t xml:space="preserve">DROGARIA PONTILHAO LTDA</t>
  </si>
  <si>
    <t xml:space="preserve">B10070</t>
  </si>
  <si>
    <t xml:space="preserve">GIOVANI MANOEL DA SILVA ME</t>
  </si>
  <si>
    <t xml:space="preserve">B10096</t>
  </si>
  <si>
    <t xml:space="preserve">DROGARIA COELHO E COELHO LTDA</t>
  </si>
  <si>
    <t xml:space="preserve">B10120</t>
  </si>
  <si>
    <t xml:space="preserve">NOVA DROGA LIMITADA ME</t>
  </si>
  <si>
    <t xml:space="preserve">B10138</t>
  </si>
  <si>
    <t xml:space="preserve">DROG E PERFUMARIA ELEUTERIO LT</t>
  </si>
  <si>
    <t xml:space="preserve">B10187</t>
  </si>
  <si>
    <t xml:space="preserve">DROGARIA F CARVALHO LTDA ME</t>
  </si>
  <si>
    <t xml:space="preserve">B10252</t>
  </si>
  <si>
    <t xml:space="preserve">DROGARIA GARBOSA LTDA</t>
  </si>
  <si>
    <t xml:space="preserve">B10260</t>
  </si>
  <si>
    <t xml:space="preserve">DROGARIA E PERFUMARIA JSC LTDA</t>
  </si>
  <si>
    <t xml:space="preserve">B10286</t>
  </si>
  <si>
    <t xml:space="preserve">DROGARIA NIQUINHO LTDA</t>
  </si>
  <si>
    <t xml:space="preserve">B10294</t>
  </si>
  <si>
    <t xml:space="preserve">DROGALENE DE MURIAE LTDA.</t>
  </si>
  <si>
    <t xml:space="preserve">B10351</t>
  </si>
  <si>
    <t xml:space="preserve">DROG S JOAO DE MURIAE LT</t>
  </si>
  <si>
    <t xml:space="preserve">B10369</t>
  </si>
  <si>
    <t xml:space="preserve">FCIA DE MANIP CORINTO LT ME</t>
  </si>
  <si>
    <t xml:space="preserve">B10377</t>
  </si>
  <si>
    <t xml:space="preserve">DROGARIA SAO PASCHOAL LTDA.</t>
  </si>
  <si>
    <t xml:space="preserve">L04714</t>
  </si>
  <si>
    <t xml:space="preserve">B10385</t>
  </si>
  <si>
    <t xml:space="preserve">DROGARIA DESCONTAO DE LEOPOLDI</t>
  </si>
  <si>
    <t xml:space="preserve">B10427</t>
  </si>
  <si>
    <t xml:space="preserve">DROGARIA SAO SEBASTIAO LTDA</t>
  </si>
  <si>
    <t xml:space="preserve">B10492</t>
  </si>
  <si>
    <t xml:space="preserve">FARMACIA ALMEIDA LTDA</t>
  </si>
  <si>
    <t xml:space="preserve">B10500</t>
  </si>
  <si>
    <t xml:space="preserve">DROGANOSSA FARM MANIPULACAO ME</t>
  </si>
  <si>
    <t xml:space="preserve">B10567</t>
  </si>
  <si>
    <t xml:space="preserve">JONES DROGA E PERFUMARIA LTDA</t>
  </si>
  <si>
    <t xml:space="preserve">B10575</t>
  </si>
  <si>
    <t xml:space="preserve">DROG E PERFUM MATUTINA LTDA</t>
  </si>
  <si>
    <t xml:space="preserve">B10583</t>
  </si>
  <si>
    <t xml:space="preserve">ALVES &amp; PERPETUO LTDA ME</t>
  </si>
  <si>
    <t xml:space="preserve">L04741</t>
  </si>
  <si>
    <t xml:space="preserve">B10617</t>
  </si>
  <si>
    <t xml:space="preserve">DROGARIA MIRANDA &amp; SILVEIRA LT</t>
  </si>
  <si>
    <t xml:space="preserve">B11490</t>
  </si>
  <si>
    <t xml:space="preserve">B10625</t>
  </si>
  <si>
    <t xml:space="preserve">PHARMATOTTI LTDA</t>
  </si>
  <si>
    <t xml:space="preserve">B10633</t>
  </si>
  <si>
    <t xml:space="preserve">JONAS LOPES DA SILVA E CIA LT</t>
  </si>
  <si>
    <t xml:space="preserve">B10666</t>
  </si>
  <si>
    <t xml:space="preserve">DROG RODRIGUES E PEREIRA LTDA</t>
  </si>
  <si>
    <t xml:space="preserve">L00646</t>
  </si>
  <si>
    <t xml:space="preserve">B10716</t>
  </si>
  <si>
    <t xml:space="preserve">DROGARIA CARMEN LTDA ME</t>
  </si>
  <si>
    <t xml:space="preserve">B10724</t>
  </si>
  <si>
    <t xml:space="preserve">SUPERBET DROGARIA LTDA ME</t>
  </si>
  <si>
    <t xml:space="preserve">B10732</t>
  </si>
  <si>
    <t xml:space="preserve">DROGARIA IRMAOS PENA LTDA ME</t>
  </si>
  <si>
    <t xml:space="preserve">L03058</t>
  </si>
  <si>
    <t xml:space="preserve">B10757</t>
  </si>
  <si>
    <t xml:space="preserve">DROG E PERF APOCALIPSE LTDA ME</t>
  </si>
  <si>
    <t xml:space="preserve">B10781</t>
  </si>
  <si>
    <t xml:space="preserve">MADUFARMA MEDICAMENTOS LTDA</t>
  </si>
  <si>
    <t xml:space="preserve">B10831</t>
  </si>
  <si>
    <t xml:space="preserve">SIQUEIRA &amp; ZORATINI LTDA</t>
  </si>
  <si>
    <t xml:space="preserve">B10849</t>
  </si>
  <si>
    <t xml:space="preserve">ARY WILLIANS DE LIMA ME</t>
  </si>
  <si>
    <t xml:space="preserve">B10856</t>
  </si>
  <si>
    <t xml:space="preserve">EDUARDO A LELLIS ME</t>
  </si>
  <si>
    <t xml:space="preserve">B10880</t>
  </si>
  <si>
    <t xml:space="preserve">DROGARIA AVENIDA F B LTDA</t>
  </si>
  <si>
    <t xml:space="preserve">B10898</t>
  </si>
  <si>
    <t xml:space="preserve">DROGARIA DO CAMPINHO LTDA</t>
  </si>
  <si>
    <t xml:space="preserve">B10906</t>
  </si>
  <si>
    <t xml:space="preserve">DROGABARROS ITABIRA LTDA ME</t>
  </si>
  <si>
    <t xml:space="preserve">B10922</t>
  </si>
  <si>
    <t xml:space="preserve">B10948</t>
  </si>
  <si>
    <t xml:space="preserve">GILSON DOS SANTOS LIMA</t>
  </si>
  <si>
    <t xml:space="preserve">B10963</t>
  </si>
  <si>
    <t xml:space="preserve">DROG S SEBASTIAO DE MIRAHY LT</t>
  </si>
  <si>
    <t xml:space="preserve">B10997</t>
  </si>
  <si>
    <t xml:space="preserve">DROG PERF NASCIMENTO E CUNHA L</t>
  </si>
  <si>
    <t xml:space="preserve">B11094</t>
  </si>
  <si>
    <t xml:space="preserve">DSG FARMA CABO VERDE LTDA</t>
  </si>
  <si>
    <t xml:space="preserve">B11110</t>
  </si>
  <si>
    <t xml:space="preserve">SOUZAFARMA LTDA</t>
  </si>
  <si>
    <t xml:space="preserve">B11151</t>
  </si>
  <si>
    <t xml:space="preserve">DROGARIA PAJJO LTDA</t>
  </si>
  <si>
    <t xml:space="preserve">B11177</t>
  </si>
  <si>
    <t xml:space="preserve">DROGARIA GUIDO MARLIERE LTDA</t>
  </si>
  <si>
    <t xml:space="preserve">B11185</t>
  </si>
  <si>
    <t xml:space="preserve">DROGARIA MANGIA RIBEIRO LTDA</t>
  </si>
  <si>
    <t xml:space="preserve">B11201</t>
  </si>
  <si>
    <t xml:space="preserve">MATIAS M DROGARIA E PERFUMARIA</t>
  </si>
  <si>
    <t xml:space="preserve">L04428</t>
  </si>
  <si>
    <t xml:space="preserve">B11250</t>
  </si>
  <si>
    <t xml:space="preserve">MUNIZ &amp; CASSIANO LTDA ME</t>
  </si>
  <si>
    <t xml:space="preserve">B11300</t>
  </si>
  <si>
    <t xml:space="preserve">PHARMAGEM LTDA</t>
  </si>
  <si>
    <t xml:space="preserve">B11326</t>
  </si>
  <si>
    <t xml:space="preserve">FRANCISCO CESAR CORDEIRO E CIA</t>
  </si>
  <si>
    <t xml:space="preserve">MARIA SUELISA</t>
  </si>
  <si>
    <t xml:space="preserve">B59143</t>
  </si>
  <si>
    <t xml:space="preserve">B11359</t>
  </si>
  <si>
    <t xml:space="preserve">DROGARIA RIO LTDA ME</t>
  </si>
  <si>
    <t xml:space="preserve">B11375</t>
  </si>
  <si>
    <t xml:space="preserve">DROGARIA MODELO DE MURIAE LTDA</t>
  </si>
  <si>
    <t xml:space="preserve">B11391</t>
  </si>
  <si>
    <t xml:space="preserve">BEAGA DROGAS LTDA</t>
  </si>
  <si>
    <t xml:space="preserve">B11409</t>
  </si>
  <si>
    <t xml:space="preserve">POCRANE DRUGSTORE LTDA ME</t>
  </si>
  <si>
    <t xml:space="preserve">B11417</t>
  </si>
  <si>
    <t xml:space="preserve">FIALHO &amp; XAVIER LTDA</t>
  </si>
  <si>
    <t xml:space="preserve">B11425</t>
  </si>
  <si>
    <t xml:space="preserve">DROGARIA TUTUNAS LTDA</t>
  </si>
  <si>
    <t xml:space="preserve">B11433</t>
  </si>
  <si>
    <t xml:space="preserve">DROGAGON DROG GONTIJO LTDA</t>
  </si>
  <si>
    <t xml:space="preserve">B11441</t>
  </si>
  <si>
    <t xml:space="preserve">DROGA LUSA LTDA</t>
  </si>
  <si>
    <t xml:space="preserve">ULTRAFARMA FRANQUIA</t>
  </si>
  <si>
    <t xml:space="preserve">B11458</t>
  </si>
  <si>
    <t xml:space="preserve">DROGARIA PRONTO MAIS LT</t>
  </si>
  <si>
    <t xml:space="preserve">B59408</t>
  </si>
  <si>
    <t xml:space="preserve">B11474</t>
  </si>
  <si>
    <t xml:space="preserve">DROGARIA NAIR LTDA ME</t>
  </si>
  <si>
    <t xml:space="preserve">DROGARIA MANSUR MIRANDA LTDA M</t>
  </si>
  <si>
    <t xml:space="preserve">B11557</t>
  </si>
  <si>
    <t xml:space="preserve">DROGARIA IRMAOS ALVES LTDA</t>
  </si>
  <si>
    <t xml:space="preserve">B04545</t>
  </si>
  <si>
    <t xml:space="preserve">B11573</t>
  </si>
  <si>
    <t xml:space="preserve">DROGALVIM COM FARM LT</t>
  </si>
  <si>
    <t xml:space="preserve">B98109</t>
  </si>
  <si>
    <t xml:space="preserve">B11607</t>
  </si>
  <si>
    <t xml:space="preserve">DROG RODRIGUES &amp; MOURA LT EPP</t>
  </si>
  <si>
    <t xml:space="preserve">B11623</t>
  </si>
  <si>
    <t xml:space="preserve">DROGARIA SOARES &amp; RANGEL LTDA</t>
  </si>
  <si>
    <t xml:space="preserve">B11649</t>
  </si>
  <si>
    <t xml:space="preserve">DROGARIA PIRES MATERLANDIA LTD</t>
  </si>
  <si>
    <t xml:space="preserve">L01749</t>
  </si>
  <si>
    <t xml:space="preserve">B11698</t>
  </si>
  <si>
    <t xml:space="preserve">DROGARIA VIENA LTDA</t>
  </si>
  <si>
    <t xml:space="preserve">B47684</t>
  </si>
  <si>
    <t xml:space="preserve">B11706</t>
  </si>
  <si>
    <t xml:space="preserve">DROGARIA GONTIJO E SANTOS LTDA</t>
  </si>
  <si>
    <t xml:space="preserve">B11730</t>
  </si>
  <si>
    <t xml:space="preserve">DROGARIA AECIO LIMITADA</t>
  </si>
  <si>
    <t xml:space="preserve">B11748</t>
  </si>
  <si>
    <t xml:space="preserve">DROGARIA SANTA EUGENIA LTDA</t>
  </si>
  <si>
    <t xml:space="preserve">B11771</t>
  </si>
  <si>
    <t xml:space="preserve">DROG FERREIRA TELLES LTDA ME</t>
  </si>
  <si>
    <t xml:space="preserve">L03650</t>
  </si>
  <si>
    <t xml:space="preserve">B11789</t>
  </si>
  <si>
    <t xml:space="preserve">IMG IRMAOS M GUIMARAES LTDA</t>
  </si>
  <si>
    <t xml:space="preserve">B61941</t>
  </si>
  <si>
    <t xml:space="preserve">B11813</t>
  </si>
  <si>
    <t xml:space="preserve">AUGUSTO E MARCIA MEDIC LT</t>
  </si>
  <si>
    <t xml:space="preserve">B26001</t>
  </si>
  <si>
    <t xml:space="preserve">B11821</t>
  </si>
  <si>
    <t xml:space="preserve">DSG FARMA COIMBRAS LTDA EPP</t>
  </si>
  <si>
    <t xml:space="preserve">B11854</t>
  </si>
  <si>
    <t xml:space="preserve">DROG E PERF ROCHA LT</t>
  </si>
  <si>
    <t xml:space="preserve">L04209</t>
  </si>
  <si>
    <t xml:space="preserve">B11896</t>
  </si>
  <si>
    <t xml:space="preserve">BEM VIVER DRUGSTORE ME</t>
  </si>
  <si>
    <t xml:space="preserve">B11979</t>
  </si>
  <si>
    <t xml:space="preserve">DROG VERA CRUZ MARTINS VITA LT</t>
  </si>
  <si>
    <t xml:space="preserve">B11995</t>
  </si>
  <si>
    <t xml:space="preserve">DROGARIA RIBEIRO E SANTOS LTDA</t>
  </si>
  <si>
    <t xml:space="preserve">B12019</t>
  </si>
  <si>
    <t xml:space="preserve">FARMACIA DE LUCCA LTDA EPP</t>
  </si>
  <si>
    <t xml:space="preserve">B12035</t>
  </si>
  <si>
    <t xml:space="preserve">DROGARIA CAMPOS E CAMPOS LTDA</t>
  </si>
  <si>
    <t xml:space="preserve">B12050</t>
  </si>
  <si>
    <t xml:space="preserve">ROGERIO BARBOSA MALTA &amp; CIA LT</t>
  </si>
  <si>
    <t xml:space="preserve">B12068</t>
  </si>
  <si>
    <t xml:space="preserve">FURLANI E PEREIRA LTDA</t>
  </si>
  <si>
    <t xml:space="preserve">SILVEIRA MG</t>
  </si>
  <si>
    <t xml:space="preserve">L08174</t>
  </si>
  <si>
    <t xml:space="preserve">B12076</t>
  </si>
  <si>
    <t xml:space="preserve">DROG E FCIA NUNES PEREIRA LTDA</t>
  </si>
  <si>
    <t xml:space="preserve">B12084</t>
  </si>
  <si>
    <t xml:space="preserve">FAVENI FARMA MANIPULACAO LTDA</t>
  </si>
  <si>
    <t xml:space="preserve">B12092</t>
  </si>
  <si>
    <t xml:space="preserve">DROGARIA MARONE LTDA ME</t>
  </si>
  <si>
    <t xml:space="preserve">B12118</t>
  </si>
  <si>
    <t xml:space="preserve">SERGIO KENNEDY SALES CPF 73454</t>
  </si>
  <si>
    <t xml:space="preserve">B12159</t>
  </si>
  <si>
    <t xml:space="preserve">DROGARIA BARAO LTDA ME</t>
  </si>
  <si>
    <t xml:space="preserve">B12209</t>
  </si>
  <si>
    <t xml:space="preserve">DROGA RIBAS LTDA</t>
  </si>
  <si>
    <t xml:space="preserve">B12233</t>
  </si>
  <si>
    <t xml:space="preserve">CASSIA SIMONE CALDEIRA</t>
  </si>
  <si>
    <t xml:space="preserve">B12241</t>
  </si>
  <si>
    <t xml:space="preserve">BATISTA &amp; GONCALVES LTDA</t>
  </si>
  <si>
    <t xml:space="preserve">B12266</t>
  </si>
  <si>
    <t xml:space="preserve">DROGARIA BOA VISTA LTDA</t>
  </si>
  <si>
    <t xml:space="preserve">B12340</t>
  </si>
  <si>
    <t xml:space="preserve">DROGARIA MELHOR DESCONTO LTDA</t>
  </si>
  <si>
    <t xml:space="preserve">B12357</t>
  </si>
  <si>
    <t xml:space="preserve">DROGARIA LAGOCENTER LTDA</t>
  </si>
  <si>
    <t xml:space="preserve">B12373</t>
  </si>
  <si>
    <t xml:space="preserve">DROGARIA CANAAN LTDA EPP</t>
  </si>
  <si>
    <t xml:space="preserve">B12415</t>
  </si>
  <si>
    <t xml:space="preserve">HELTON DE PAIVA</t>
  </si>
  <si>
    <t xml:space="preserve">B12431</t>
  </si>
  <si>
    <t xml:space="preserve">SOCIEDADE COML STA HELENA LTDA</t>
  </si>
  <si>
    <t xml:space="preserve">B12449</t>
  </si>
  <si>
    <t xml:space="preserve">FARMA SANTA HELENA LTDA</t>
  </si>
  <si>
    <t xml:space="preserve">B12456</t>
  </si>
  <si>
    <t xml:space="preserve">SANTA MARIA ROSA MOLLAS LTDA</t>
  </si>
  <si>
    <t xml:space="preserve">B12472</t>
  </si>
  <si>
    <t xml:space="preserve">DROG TUPINAMBA E STOS LT</t>
  </si>
  <si>
    <t xml:space="preserve">DROG TUPINAMBA E SANTOS</t>
  </si>
  <si>
    <t xml:space="preserve">B12480</t>
  </si>
  <si>
    <t xml:space="preserve">DROGARIA POCO FUNDO LTDA</t>
  </si>
  <si>
    <t xml:space="preserve">B12498</t>
  </si>
  <si>
    <t xml:space="preserve">DROGARIA PRO SAUDE MONSENHOR P</t>
  </si>
  <si>
    <t xml:space="preserve">B12506</t>
  </si>
  <si>
    <t xml:space="preserve">DROGARIA JANSEN LTDA</t>
  </si>
  <si>
    <t xml:space="preserve">B12530</t>
  </si>
  <si>
    <t xml:space="preserve">DROG ULTRAPOPULAR OURO FINO DR</t>
  </si>
  <si>
    <t xml:space="preserve">B12548</t>
  </si>
  <si>
    <t xml:space="preserve">FARMACIA SAO JORGE LTDA</t>
  </si>
  <si>
    <t xml:space="preserve">B12563</t>
  </si>
  <si>
    <t xml:space="preserve">AMARAL COM DE MED LTDA ME</t>
  </si>
  <si>
    <t xml:space="preserve">B12613</t>
  </si>
  <si>
    <t xml:space="preserve">GERALDA M DA FONSECA E FILHOS</t>
  </si>
  <si>
    <t xml:space="preserve">B12662</t>
  </si>
  <si>
    <t xml:space="preserve">VALERIA COTTA DE ARAUJO ME</t>
  </si>
  <si>
    <t xml:space="preserve">B12688</t>
  </si>
  <si>
    <t xml:space="preserve">DROG MAGALHAES ARAUJO LT</t>
  </si>
  <si>
    <t xml:space="preserve">B12696</t>
  </si>
  <si>
    <t xml:space="preserve">HELY PESSOA DE ARAUJO &amp; CIA LT</t>
  </si>
  <si>
    <t xml:space="preserve">B12704</t>
  </si>
  <si>
    <t xml:space="preserve">DROGARIA VALERON LTDA</t>
  </si>
  <si>
    <t xml:space="preserve">B12712</t>
  </si>
  <si>
    <t xml:space="preserve">AMARANTE &amp; COSTA LTDA ME</t>
  </si>
  <si>
    <t xml:space="preserve">BEMBRASIL</t>
  </si>
  <si>
    <t xml:space="preserve">B38147</t>
  </si>
  <si>
    <t xml:space="preserve">B12720</t>
  </si>
  <si>
    <t xml:space="preserve">DROGARIA SANTOS E RODRIGUES LT</t>
  </si>
  <si>
    <t xml:space="preserve">B12746</t>
  </si>
  <si>
    <t xml:space="preserve">DROG INDEPENDENCIA LTDA</t>
  </si>
  <si>
    <t xml:space="preserve">B12787</t>
  </si>
  <si>
    <t xml:space="preserve">NIRLEINE TEREZINHA RAMALHO</t>
  </si>
  <si>
    <t xml:space="preserve">B12795</t>
  </si>
  <si>
    <t xml:space="preserve">MATUTINA FCIA DE MANIP LT ME</t>
  </si>
  <si>
    <t xml:space="preserve">B12837</t>
  </si>
  <si>
    <t xml:space="preserve">DSG FARMA SF LTDA ME</t>
  </si>
  <si>
    <t xml:space="preserve">B12860</t>
  </si>
  <si>
    <t xml:space="preserve">DROGACOSTA LTDA EPP</t>
  </si>
  <si>
    <t xml:space="preserve">B12878</t>
  </si>
  <si>
    <t xml:space="preserve">CLAUDIA LEOPOLDINA R &amp; CIA LTD</t>
  </si>
  <si>
    <t xml:space="preserve">B12886</t>
  </si>
  <si>
    <t xml:space="preserve">DROGAMAJ LTDA</t>
  </si>
  <si>
    <t xml:space="preserve">B12951</t>
  </si>
  <si>
    <t xml:space="preserve">ROSALINA DA ASSUNCAO GROSSI ME</t>
  </si>
  <si>
    <t xml:space="preserve">B12969</t>
  </si>
  <si>
    <t xml:space="preserve">DROGARIA SAO RAFAEL BOM REPOUS</t>
  </si>
  <si>
    <t xml:space="preserve">B13058</t>
  </si>
  <si>
    <t xml:space="preserve">DROG SAO JOSE DE NOVA ERA LTDA</t>
  </si>
  <si>
    <t xml:space="preserve">B24345</t>
  </si>
  <si>
    <t xml:space="preserve">B13074</t>
  </si>
  <si>
    <t xml:space="preserve">DROGARIA S G FARMA LTDA</t>
  </si>
  <si>
    <t xml:space="preserve">B13090</t>
  </si>
  <si>
    <t xml:space="preserve">DROGARIA DUARTE &amp; SOUZA LTDA</t>
  </si>
  <si>
    <t xml:space="preserve">DROG. CARDOSO</t>
  </si>
  <si>
    <t xml:space="preserve">B13132</t>
  </si>
  <si>
    <t xml:space="preserve">ROBSON STARLING &amp; CIA LTDA ME</t>
  </si>
  <si>
    <t xml:space="preserve">DROG CENTRAL DE ERVALIA LTDA</t>
  </si>
  <si>
    <t xml:space="preserve">B13181</t>
  </si>
  <si>
    <t xml:space="preserve">DROGARIA SAO VICENTE LTDA ME</t>
  </si>
  <si>
    <t xml:space="preserve">B13223</t>
  </si>
  <si>
    <t xml:space="preserve">DROGARIA MAGANHOTO LTDA</t>
  </si>
  <si>
    <t xml:space="preserve">B13256</t>
  </si>
  <si>
    <t xml:space="preserve">DROGARIA PROFETA LTDA ME</t>
  </si>
  <si>
    <t xml:space="preserve">L00227</t>
  </si>
  <si>
    <t xml:space="preserve">B13298</t>
  </si>
  <si>
    <t xml:space="preserve">DROGARIA SANTA GEMA LTDA</t>
  </si>
  <si>
    <t xml:space="preserve">L02016</t>
  </si>
  <si>
    <t xml:space="preserve">B13306</t>
  </si>
  <si>
    <t xml:space="preserve">SOARES SANTOS DROGARIA LTDA</t>
  </si>
  <si>
    <t xml:space="preserve">L01825</t>
  </si>
  <si>
    <t xml:space="preserve">B13397</t>
  </si>
  <si>
    <t xml:space="preserve">DAV MEDICAMENTOS LTDA</t>
  </si>
  <si>
    <t xml:space="preserve">B13413</t>
  </si>
  <si>
    <t xml:space="preserve">DROGARIA FLORENCE LTDA</t>
  </si>
  <si>
    <t xml:space="preserve">B13421</t>
  </si>
  <si>
    <t xml:space="preserve">DROGA DORES DO INDAIA LTDA</t>
  </si>
  <si>
    <t xml:space="preserve">B13447</t>
  </si>
  <si>
    <t xml:space="preserve">DROGARIA GURGEL LTDA</t>
  </si>
  <si>
    <t xml:space="preserve">B13470</t>
  </si>
  <si>
    <t xml:space="preserve">DROG TRES K EIRELI ME</t>
  </si>
  <si>
    <t xml:space="preserve">B13504</t>
  </si>
  <si>
    <t xml:space="preserve">FCIA TEIXEIRA E PAULINO LTDA</t>
  </si>
  <si>
    <t xml:space="preserve">B13538</t>
  </si>
  <si>
    <t xml:space="preserve">DROGARIA A NOVA LTDA</t>
  </si>
  <si>
    <t xml:space="preserve">B13546</t>
  </si>
  <si>
    <t xml:space="preserve">CURARE LIMITADA</t>
  </si>
  <si>
    <t xml:space="preserve">B13561</t>
  </si>
  <si>
    <t xml:space="preserve">R R DROGARIA IDEAL LTDA</t>
  </si>
  <si>
    <t xml:space="preserve">B13595</t>
  </si>
  <si>
    <t xml:space="preserve">DROGAVAP LTDA</t>
  </si>
  <si>
    <t xml:space="preserve">DROGA HEMIL</t>
  </si>
  <si>
    <t xml:space="preserve">B13652</t>
  </si>
  <si>
    <t xml:space="preserve">ANA CLAUDIA CAMPOS SOARES EIRE</t>
  </si>
  <si>
    <t xml:space="preserve">B13660</t>
  </si>
  <si>
    <t xml:space="preserve">DROGARIA CAPITAL LIMITADA</t>
  </si>
  <si>
    <t xml:space="preserve">B13710</t>
  </si>
  <si>
    <t xml:space="preserve">FCIA CENTRAL ESTRELA BRILHANTE</t>
  </si>
  <si>
    <t xml:space="preserve">B13736</t>
  </si>
  <si>
    <t xml:space="preserve">DROGARIA LIMA &amp; PRADO LTDA</t>
  </si>
  <si>
    <t xml:space="preserve">B13777</t>
  </si>
  <si>
    <t xml:space="preserve">DROGARIA VEREDA LTDA</t>
  </si>
  <si>
    <t xml:space="preserve">B13793</t>
  </si>
  <si>
    <t xml:space="preserve">DROG E PERF CARVALHO E SANTOS</t>
  </si>
  <si>
    <t xml:space="preserve">B87425</t>
  </si>
  <si>
    <t xml:space="preserve">B13850</t>
  </si>
  <si>
    <t xml:space="preserve">DROGARIA LARANJAL LTDA</t>
  </si>
  <si>
    <t xml:space="preserve">B13918</t>
  </si>
  <si>
    <t xml:space="preserve">DROGARIA BERNARDES LTDA</t>
  </si>
  <si>
    <t xml:space="preserve">B13934</t>
  </si>
  <si>
    <t xml:space="preserve">DROGARIA SS LTDA</t>
  </si>
  <si>
    <t xml:space="preserve">B14023</t>
  </si>
  <si>
    <t xml:space="preserve">BENEDITO PORFIRIO BORGES</t>
  </si>
  <si>
    <t xml:space="preserve">B14031</t>
  </si>
  <si>
    <t xml:space="preserve">SOC GONCALVES MENDES LTDA</t>
  </si>
  <si>
    <t xml:space="preserve">B14072</t>
  </si>
  <si>
    <t xml:space="preserve">DROG ESPIRITO STO DOURADO LTDA</t>
  </si>
  <si>
    <t xml:space="preserve">B14080</t>
  </si>
  <si>
    <t xml:space="preserve">ANA TEREZA MOREIRA &amp; CIA LT</t>
  </si>
  <si>
    <t xml:space="preserve">B14098</t>
  </si>
  <si>
    <t xml:space="preserve">K R COM DE MEDIC E PERF LT</t>
  </si>
  <si>
    <t xml:space="preserve">B14163</t>
  </si>
  <si>
    <t xml:space="preserve">DROGARIA SILVA DORENSE EIRELI</t>
  </si>
  <si>
    <t xml:space="preserve">B14171</t>
  </si>
  <si>
    <t xml:space="preserve">DROG S GERALDO JACUI LT</t>
  </si>
  <si>
    <t xml:space="preserve">B14205</t>
  </si>
  <si>
    <t xml:space="preserve">EVELINE IARA AVELAR CARVALHO</t>
  </si>
  <si>
    <t xml:space="preserve">B14221</t>
  </si>
  <si>
    <t xml:space="preserve">DROG NSA SRA APARECIDA LT</t>
  </si>
  <si>
    <t xml:space="preserve">B14304</t>
  </si>
  <si>
    <t xml:space="preserve">DROGARIA NOVO HORIZONTE LTDA</t>
  </si>
  <si>
    <t xml:space="preserve">B14312</t>
  </si>
  <si>
    <t xml:space="preserve">DROGARIA JM LTDA</t>
  </si>
  <si>
    <t xml:space="preserve">DROGAFARMA MG</t>
  </si>
  <si>
    <t xml:space="preserve">B99123</t>
  </si>
  <si>
    <t xml:space="preserve">DROGARIA DA ECONOMIA LTDA ME</t>
  </si>
  <si>
    <t xml:space="preserve">B14353</t>
  </si>
  <si>
    <t xml:space="preserve">DROG PERF IRMAOS FERNANDES LT</t>
  </si>
  <si>
    <t xml:space="preserve">B14379</t>
  </si>
  <si>
    <t xml:space="preserve">ALVES &amp; PEIXOTO LTDA EPP</t>
  </si>
  <si>
    <t xml:space="preserve">B14411</t>
  </si>
  <si>
    <t xml:space="preserve">COELHO &amp; LIMA LTDA</t>
  </si>
  <si>
    <t xml:space="preserve">B14437</t>
  </si>
  <si>
    <t xml:space="preserve">DROGARIA GUP LTDA ME</t>
  </si>
  <si>
    <t xml:space="preserve">B14445</t>
  </si>
  <si>
    <t xml:space="preserve">PERFUMARIA PRISCILA LTDA</t>
  </si>
  <si>
    <t xml:space="preserve">B14452</t>
  </si>
  <si>
    <t xml:space="preserve">DROGARIA PONTO CERTO LTDA ME</t>
  </si>
  <si>
    <t xml:space="preserve">B14478</t>
  </si>
  <si>
    <t xml:space="preserve">DSG FARMA MONTE DE MINAS LTDA</t>
  </si>
  <si>
    <t xml:space="preserve">L00309</t>
  </si>
  <si>
    <t xml:space="preserve">BANDEIRAS DIVERSAS</t>
  </si>
  <si>
    <t xml:space="preserve">B14486</t>
  </si>
  <si>
    <t xml:space="preserve">PRODS FARM BORGES LT</t>
  </si>
  <si>
    <t xml:space="preserve">UNIFABRA NACIONAL</t>
  </si>
  <si>
    <t xml:space="preserve">B14536</t>
  </si>
  <si>
    <t xml:space="preserve">DROGARIA FREI ORLANDO ABAETE L</t>
  </si>
  <si>
    <t xml:space="preserve">B14544</t>
  </si>
  <si>
    <t xml:space="preserve">DROGARIA LIFE LTDA</t>
  </si>
  <si>
    <t xml:space="preserve">B14585</t>
  </si>
  <si>
    <t xml:space="preserve">DROG CARVALHO &amp; FREITAS LT</t>
  </si>
  <si>
    <t xml:space="preserve">B14593</t>
  </si>
  <si>
    <t xml:space="preserve">TALMAN FONSECA ME</t>
  </si>
  <si>
    <t xml:space="preserve">B14601</t>
  </si>
  <si>
    <t xml:space="preserve">DROGARIA BOM PASTOR FERREIRA L</t>
  </si>
  <si>
    <t xml:space="preserve">L04339</t>
  </si>
  <si>
    <t xml:space="preserve">B14627</t>
  </si>
  <si>
    <t xml:space="preserve">DROG PERF THOMAZINHO LTDA</t>
  </si>
  <si>
    <t xml:space="preserve">B14643</t>
  </si>
  <si>
    <t xml:space="preserve">FCIA SANTA TEREZINHA LTDA</t>
  </si>
  <si>
    <t xml:space="preserve">L04090</t>
  </si>
  <si>
    <t xml:space="preserve">B14676</t>
  </si>
  <si>
    <t xml:space="preserve">TECNIFARMA LTDA ME</t>
  </si>
  <si>
    <t xml:space="preserve">B14684</t>
  </si>
  <si>
    <t xml:space="preserve">DROG E PERF BATISTA E OLIVEIRA</t>
  </si>
  <si>
    <t xml:space="preserve">B14726</t>
  </si>
  <si>
    <t xml:space="preserve">MARIA APARECIDA T DOS SANTOS</t>
  </si>
  <si>
    <t xml:space="preserve">B14791</t>
  </si>
  <si>
    <t xml:space="preserve">DROG OLIVEIRA E BITTENCOURT LT</t>
  </si>
  <si>
    <t xml:space="preserve">B14833</t>
  </si>
  <si>
    <t xml:space="preserve">BIG FARMA LTDA ME</t>
  </si>
  <si>
    <t xml:space="preserve">B14858</t>
  </si>
  <si>
    <t xml:space="preserve">DROGARIA MARIENSE LTDA</t>
  </si>
  <si>
    <t xml:space="preserve">B14866</t>
  </si>
  <si>
    <t xml:space="preserve">DROGARIA NORMAFARMA LTDA</t>
  </si>
  <si>
    <t xml:space="preserve">L01910</t>
  </si>
  <si>
    <t xml:space="preserve">B14882</t>
  </si>
  <si>
    <t xml:space="preserve">DROGARIA E PERFUMARIA GODINHO</t>
  </si>
  <si>
    <t xml:space="preserve">B14932</t>
  </si>
  <si>
    <t xml:space="preserve">DROGARIA VENANCIO OLIVEIRA LTD</t>
  </si>
  <si>
    <t xml:space="preserve">B14965</t>
  </si>
  <si>
    <t xml:space="preserve">DROGARIA GALGANI LTDA ME</t>
  </si>
  <si>
    <t xml:space="preserve">B15004</t>
  </si>
  <si>
    <t xml:space="preserve">FCIA ESTRELA DA MATA LT ME</t>
  </si>
  <si>
    <t xml:space="preserve">B15020</t>
  </si>
  <si>
    <t xml:space="preserve">DROGARIA APARECIDA LTDA</t>
  </si>
  <si>
    <t xml:space="preserve">B15046</t>
  </si>
  <si>
    <t xml:space="preserve">DROGARIA DA PAZ LTDA ME</t>
  </si>
  <si>
    <t xml:space="preserve">B15061</t>
  </si>
  <si>
    <t xml:space="preserve">DROGAMOR LTDA - ME</t>
  </si>
  <si>
    <t xml:space="preserve">B15079</t>
  </si>
  <si>
    <t xml:space="preserve">DROG IDEAL PATROCINIO LT ME</t>
  </si>
  <si>
    <t xml:space="preserve">B15087</t>
  </si>
  <si>
    <t xml:space="preserve">DROGALAB LTDA ME</t>
  </si>
  <si>
    <t xml:space="preserve">L04994</t>
  </si>
  <si>
    <t xml:space="preserve">B15111</t>
  </si>
  <si>
    <t xml:space="preserve">DROGARIA SATHLER LTDA ME</t>
  </si>
  <si>
    <t xml:space="preserve">B15137</t>
  </si>
  <si>
    <t xml:space="preserve">DROGARIA E FARMACIA CENTRAL LT</t>
  </si>
  <si>
    <t xml:space="preserve">B15145</t>
  </si>
  <si>
    <t xml:space="preserve">DROG LAGOA DA PRATA LT ME</t>
  </si>
  <si>
    <t xml:space="preserve">B15152</t>
  </si>
  <si>
    <t xml:space="preserve">DROGARIA LLA LTDA</t>
  </si>
  <si>
    <t xml:space="preserve">B15160</t>
  </si>
  <si>
    <t xml:space="preserve">DROGARIA OPCAO LTDA ME</t>
  </si>
  <si>
    <t xml:space="preserve">B30367</t>
  </si>
  <si>
    <t xml:space="preserve">B15186</t>
  </si>
  <si>
    <t xml:space="preserve">IRMAOS COSTA LOPES LTDA</t>
  </si>
  <si>
    <t xml:space="preserve">B15194</t>
  </si>
  <si>
    <t xml:space="preserve">DROGARIA PRIMUS LTDA</t>
  </si>
  <si>
    <t xml:space="preserve">B15202</t>
  </si>
  <si>
    <t xml:space="preserve">DROGARIA ORPS LTDA</t>
  </si>
  <si>
    <t xml:space="preserve">B15236</t>
  </si>
  <si>
    <t xml:space="preserve">DROGARIA SILVA E FREITAS LTDA</t>
  </si>
  <si>
    <t xml:space="preserve">B15244</t>
  </si>
  <si>
    <t xml:space="preserve">DROG NSA SRA DE LOURDES LTDA</t>
  </si>
  <si>
    <t xml:space="preserve">MAIS FARMA UBA</t>
  </si>
  <si>
    <t xml:space="preserve">L04424</t>
  </si>
  <si>
    <t xml:space="preserve">B15285</t>
  </si>
  <si>
    <t xml:space="preserve">DROGARIA RUI BARBOSA LTDA EPP</t>
  </si>
  <si>
    <t xml:space="preserve">B15301</t>
  </si>
  <si>
    <t xml:space="preserve">ALCANTARA DE OLIVEIRA E CIA LT</t>
  </si>
  <si>
    <t xml:space="preserve">B15343</t>
  </si>
  <si>
    <t xml:space="preserve">ADRIANE RIBEIRO DA SILVA ME</t>
  </si>
  <si>
    <t xml:space="preserve">B15350</t>
  </si>
  <si>
    <t xml:space="preserve">DROGARIA E PERFUMARIA NOGUEIRA</t>
  </si>
  <si>
    <t xml:space="preserve">B15418</t>
  </si>
  <si>
    <t xml:space="preserve">DROGARIA GAVEA LTDA</t>
  </si>
  <si>
    <t xml:space="preserve">B46876</t>
  </si>
  <si>
    <t xml:space="preserve">B15426</t>
  </si>
  <si>
    <t xml:space="preserve">DROGARIA INDIANA LTDA ME</t>
  </si>
  <si>
    <t xml:space="preserve">B65058</t>
  </si>
  <si>
    <t xml:space="preserve">B15467</t>
  </si>
  <si>
    <t xml:space="preserve">DROG GUIMARAES BITTENCOURT LTD</t>
  </si>
  <si>
    <t xml:space="preserve">B15483</t>
  </si>
  <si>
    <t xml:space="preserve">DROGARIA LUIZA LTDA</t>
  </si>
  <si>
    <t xml:space="preserve">B15517</t>
  </si>
  <si>
    <t xml:space="preserve">SALUFARMA LTDA</t>
  </si>
  <si>
    <t xml:space="preserve">B15608</t>
  </si>
  <si>
    <t xml:space="preserve">REIS CAMPOS LTDA</t>
  </si>
  <si>
    <t xml:space="preserve">B15699</t>
  </si>
  <si>
    <t xml:space="preserve">PERFUMARIA SUL AMERICANA LT</t>
  </si>
  <si>
    <t xml:space="preserve">B15707</t>
  </si>
  <si>
    <t xml:space="preserve">DROG SERRAVITA LTDA ME</t>
  </si>
  <si>
    <t xml:space="preserve">B15715</t>
  </si>
  <si>
    <t xml:space="preserve">BRAULIO MAGELA ALVES BARBOSA E</t>
  </si>
  <si>
    <t xml:space="preserve">B15764</t>
  </si>
  <si>
    <t xml:space="preserve">DROGARIA PRATA E RIBEIRO LTDA</t>
  </si>
  <si>
    <t xml:space="preserve">B15772</t>
  </si>
  <si>
    <t xml:space="preserve">DROPEM DORG PERF MOREIRA LTDA</t>
  </si>
  <si>
    <t xml:space="preserve">B15814</t>
  </si>
  <si>
    <t xml:space="preserve">ERYCINA HELOISA V LAURENTE</t>
  </si>
  <si>
    <t xml:space="preserve">B15848</t>
  </si>
  <si>
    <t xml:space="preserve">DROGARIA RIBEIRO LTDA</t>
  </si>
  <si>
    <t xml:space="preserve">B15855</t>
  </si>
  <si>
    <t xml:space="preserve">AZOFARMA LTDA EPP</t>
  </si>
  <si>
    <t xml:space="preserve">B15863</t>
  </si>
  <si>
    <t xml:space="preserve">DROGARIA CENTRAL CARRANCAS LTD</t>
  </si>
  <si>
    <t xml:space="preserve">B15871</t>
  </si>
  <si>
    <t xml:space="preserve">DROG E PERF SAPORI LT</t>
  </si>
  <si>
    <t xml:space="preserve">B15889</t>
  </si>
  <si>
    <t xml:space="preserve">HUMBERTO OLIVEIRA SILVA</t>
  </si>
  <si>
    <t xml:space="preserve">B15905</t>
  </si>
  <si>
    <t xml:space="preserve">ANTONIO JARBAS DE SOUZA LIMA</t>
  </si>
  <si>
    <t xml:space="preserve">B15921</t>
  </si>
  <si>
    <t xml:space="preserve">DROGALELLI LTDA ME</t>
  </si>
  <si>
    <t xml:space="preserve">B15939</t>
  </si>
  <si>
    <t xml:space="preserve">DROGARIA PEDRO IV LTDA</t>
  </si>
  <si>
    <t xml:space="preserve">B26977</t>
  </si>
  <si>
    <t xml:space="preserve">B15947</t>
  </si>
  <si>
    <t xml:space="preserve">DROG GALVAO E AMORIM LT ME</t>
  </si>
  <si>
    <t xml:space="preserve">B15954</t>
  </si>
  <si>
    <t xml:space="preserve">E GUEDES &amp; CIA LTDA</t>
  </si>
  <si>
    <t xml:space="preserve">B15996</t>
  </si>
  <si>
    <t xml:space="preserve">ZELENA COM PROD FARMAC LTDA</t>
  </si>
  <si>
    <t xml:space="preserve">B16002</t>
  </si>
  <si>
    <t xml:space="preserve">GARCIA FERREIRA &amp; MEDICAMENTOS</t>
  </si>
  <si>
    <t xml:space="preserve">B16028</t>
  </si>
  <si>
    <t xml:space="preserve">DROGARIA SAO FRANCISCO LTDA</t>
  </si>
  <si>
    <t xml:space="preserve">B16085</t>
  </si>
  <si>
    <t xml:space="preserve">DROG VILA TANQUE EIRELI</t>
  </si>
  <si>
    <t xml:space="preserve">B16135</t>
  </si>
  <si>
    <t xml:space="preserve">DROGARIA ROBSON CARDOSO LTDA</t>
  </si>
  <si>
    <t xml:space="preserve">B63632</t>
  </si>
  <si>
    <t xml:space="preserve">B16176</t>
  </si>
  <si>
    <t xml:space="preserve">DROG E PERF QG FARMA LTDA</t>
  </si>
  <si>
    <t xml:space="preserve">B16184</t>
  </si>
  <si>
    <t xml:space="preserve">DROGARIA ROSA E ROCHA LTDA</t>
  </si>
  <si>
    <t xml:space="preserve">L06522</t>
  </si>
  <si>
    <t xml:space="preserve">B16192</t>
  </si>
  <si>
    <t xml:space="preserve">FARMACIA NOGUEIRA SOUSA LTDA</t>
  </si>
  <si>
    <t xml:space="preserve">B16226</t>
  </si>
  <si>
    <t xml:space="preserve">OLIVEIRA RIBEIRO DROGARIA LTDA</t>
  </si>
  <si>
    <t xml:space="preserve">B16259</t>
  </si>
  <si>
    <t xml:space="preserve">DROG STA MARTHA DE ITUIUTABA L</t>
  </si>
  <si>
    <t xml:space="preserve">B16275</t>
  </si>
  <si>
    <t xml:space="preserve">BORGES SOUZA COM FARM LTDA ME</t>
  </si>
  <si>
    <t xml:space="preserve">B16291</t>
  </si>
  <si>
    <t xml:space="preserve">DROGARIA P H S LIMITADA</t>
  </si>
  <si>
    <t xml:space="preserve">B16317</t>
  </si>
  <si>
    <t xml:space="preserve">GILBERTO BRUNO XAVIER &amp; C LT M</t>
  </si>
  <si>
    <t xml:space="preserve">B16341</t>
  </si>
  <si>
    <t xml:space="preserve">R C S GOMES &amp; CIA LTDA ME</t>
  </si>
  <si>
    <t xml:space="preserve">B16366</t>
  </si>
  <si>
    <t xml:space="preserve">DROG E PERF STA RITA MN LTDA M</t>
  </si>
  <si>
    <t xml:space="preserve">B16382</t>
  </si>
  <si>
    <t xml:space="preserve">DROGAFARTO ANDRADE LTDA</t>
  </si>
  <si>
    <t xml:space="preserve">L07202</t>
  </si>
  <si>
    <t xml:space="preserve">B16416</t>
  </si>
  <si>
    <t xml:space="preserve">DROGARIA MIRIM LTDA</t>
  </si>
  <si>
    <t xml:space="preserve">B16440</t>
  </si>
  <si>
    <t xml:space="preserve">DROGARIA DA ESTACAO LTDA</t>
  </si>
  <si>
    <t xml:space="preserve">B16457</t>
  </si>
  <si>
    <t xml:space="preserve">DROGARIA MOTA OLIVEIRA LTDA</t>
  </si>
  <si>
    <t xml:space="preserve">B16465</t>
  </si>
  <si>
    <t xml:space="preserve">DROG E PERF FLAMIL LT</t>
  </si>
  <si>
    <t xml:space="preserve">B16499</t>
  </si>
  <si>
    <t xml:space="preserve">DROGARIA SAO CAETANO PARAISO L</t>
  </si>
  <si>
    <t xml:space="preserve">B16515</t>
  </si>
  <si>
    <t xml:space="preserve">DROG SILVEIRA DE CATAGUASES LT</t>
  </si>
  <si>
    <t xml:space="preserve">B16531</t>
  </si>
  <si>
    <t xml:space="preserve">DROGARIA ALTO DA CRUZ LTDA</t>
  </si>
  <si>
    <t xml:space="preserve">B16549</t>
  </si>
  <si>
    <t xml:space="preserve">HEBE GONZAGA DE OLIVEIRA ME</t>
  </si>
  <si>
    <t xml:space="preserve">B16572</t>
  </si>
  <si>
    <t xml:space="preserve">DROG E PERF LUCIANA LT</t>
  </si>
  <si>
    <t xml:space="preserve">B16598</t>
  </si>
  <si>
    <t xml:space="preserve">H D SOUZA E CIA LTDA</t>
  </si>
  <si>
    <t xml:space="preserve">B16622</t>
  </si>
  <si>
    <t xml:space="preserve">DROG FERREIRA &amp; FARIA LT ME</t>
  </si>
  <si>
    <t xml:space="preserve">B16655</t>
  </si>
  <si>
    <t xml:space="preserve">DROGARIA FRANCA LTDA</t>
  </si>
  <si>
    <t xml:space="preserve">B16671</t>
  </si>
  <si>
    <t xml:space="preserve">LUCIDALVA FERREIRA SA</t>
  </si>
  <si>
    <t xml:space="preserve">B16689</t>
  </si>
  <si>
    <t xml:space="preserve">CASAROTTO &amp; ROSA LTDA ME</t>
  </si>
  <si>
    <t xml:space="preserve">B16697</t>
  </si>
  <si>
    <t xml:space="preserve">ANGELA M CAPISTRANO ADAMI ME</t>
  </si>
  <si>
    <t xml:space="preserve">B16721</t>
  </si>
  <si>
    <t xml:space="preserve">DROGARIA H M LTDA ME</t>
  </si>
  <si>
    <t xml:space="preserve">B16739</t>
  </si>
  <si>
    <t xml:space="preserve">B16762</t>
  </si>
  <si>
    <t xml:space="preserve">RENATO TEODORO DA SILVA E CIA</t>
  </si>
  <si>
    <t xml:space="preserve">B16820</t>
  </si>
  <si>
    <t xml:space="preserve">DROGALICE LTDA</t>
  </si>
  <si>
    <t xml:space="preserve">B16929</t>
  </si>
  <si>
    <t xml:space="preserve">DROG E PERF SANTOS E SOARES LT</t>
  </si>
  <si>
    <t xml:space="preserve">L03476</t>
  </si>
  <si>
    <t xml:space="preserve">B16945</t>
  </si>
  <si>
    <t xml:space="preserve">DROG CASTRO MARQUES LT ME</t>
  </si>
  <si>
    <t xml:space="preserve">MAXIMED BH</t>
  </si>
  <si>
    <t xml:space="preserve">B16986</t>
  </si>
  <si>
    <t xml:space="preserve">CAIXA ASSIST ADVOGADOS MINAS G</t>
  </si>
  <si>
    <t xml:space="preserve">CAIXA ASS ADVOG MG</t>
  </si>
  <si>
    <t xml:space="preserve">L06864</t>
  </si>
  <si>
    <t xml:space="preserve">B17000</t>
  </si>
  <si>
    <t xml:space="preserve">DROGARIA CENTRAL DORENSE LTDA</t>
  </si>
  <si>
    <t xml:space="preserve">B17018</t>
  </si>
  <si>
    <t xml:space="preserve">MARQUES E AGUIAR LTDA ME</t>
  </si>
  <si>
    <t xml:space="preserve">B17059</t>
  </si>
  <si>
    <t xml:space="preserve">ROCHA RIVETTI &amp; CIA LTDA</t>
  </si>
  <si>
    <t xml:space="preserve">B17067</t>
  </si>
  <si>
    <t xml:space="preserve">DROGARIA PADRE VITOR LTDA</t>
  </si>
  <si>
    <t xml:space="preserve">B17083</t>
  </si>
  <si>
    <t xml:space="preserve">DROG E PERF CURVELO LT</t>
  </si>
  <si>
    <t xml:space="preserve">L01979</t>
  </si>
  <si>
    <t xml:space="preserve">B17125</t>
  </si>
  <si>
    <t xml:space="preserve">DROG TIRADENTES LTDA</t>
  </si>
  <si>
    <t xml:space="preserve">B17133</t>
  </si>
  <si>
    <t xml:space="preserve">DROG SAO JORGE LTDA</t>
  </si>
  <si>
    <t xml:space="preserve">B17158</t>
  </si>
  <si>
    <t xml:space="preserve">FARMACIA DO DARIO LTDA</t>
  </si>
  <si>
    <t xml:space="preserve">B17166</t>
  </si>
  <si>
    <t xml:space="preserve">DROGARIA AGUIAR MOREIRA LTDA</t>
  </si>
  <si>
    <t xml:space="preserve">B17182</t>
  </si>
  <si>
    <t xml:space="preserve">DROG OLIVEIRENSE LT EPP</t>
  </si>
  <si>
    <t xml:space="preserve">B17190</t>
  </si>
  <si>
    <t xml:space="preserve">MAXIFAR DRUGSTORE LTDA ME</t>
  </si>
  <si>
    <t xml:space="preserve">B17224</t>
  </si>
  <si>
    <t xml:space="preserve">DROGARIA FIUZA LTDA ME</t>
  </si>
  <si>
    <t xml:space="preserve">B17232</t>
  </si>
  <si>
    <t xml:space="preserve">DROGARIA CACHOEIRENSE LTDA</t>
  </si>
  <si>
    <t xml:space="preserve">REDE COMPRE BEM</t>
  </si>
  <si>
    <t xml:space="preserve">B17257</t>
  </si>
  <si>
    <t xml:space="preserve">ISMO LTDA</t>
  </si>
  <si>
    <t xml:space="preserve">B17265</t>
  </si>
  <si>
    <t xml:space="preserve">ETICA DROG E PERF LT ME</t>
  </si>
  <si>
    <t xml:space="preserve">ABRAFAD REDE 2000</t>
  </si>
  <si>
    <t xml:space="preserve">B17349</t>
  </si>
  <si>
    <t xml:space="preserve">DROG E PERF AEROPORTO LT</t>
  </si>
  <si>
    <t xml:space="preserve">B17380</t>
  </si>
  <si>
    <t xml:space="preserve">FARM E DROG ESTRELA DA MANHA L</t>
  </si>
  <si>
    <t xml:space="preserve">B17398</t>
  </si>
  <si>
    <t xml:space="preserve">DROGARIA DROGADONE LTDA ME</t>
  </si>
  <si>
    <t xml:space="preserve">B17406</t>
  </si>
  <si>
    <t xml:space="preserve">PINHEIROS DRUGSTORE LTDA</t>
  </si>
  <si>
    <t xml:space="preserve">B17422</t>
  </si>
  <si>
    <t xml:space="preserve">DROG N SRA DA MEDALHA MILAGROS</t>
  </si>
  <si>
    <t xml:space="preserve">B17448</t>
  </si>
  <si>
    <t xml:space="preserve">FCIA E DROG VIDE BULA LT EPP</t>
  </si>
  <si>
    <t xml:space="preserve">B17455</t>
  </si>
  <si>
    <t xml:space="preserve">CENDROL CENTRAL DROGAS LTDA</t>
  </si>
  <si>
    <t xml:space="preserve">B17497</t>
  </si>
  <si>
    <t xml:space="preserve">COOPERFARMA LTDA EPP</t>
  </si>
  <si>
    <t xml:space="preserve">B17554</t>
  </si>
  <si>
    <t xml:space="preserve">DROGARIA METROPOLITANA LTDA ME</t>
  </si>
  <si>
    <t xml:space="preserve">B17653</t>
  </si>
  <si>
    <t xml:space="preserve">MARIA APARECIDA ROCHA BATISTA</t>
  </si>
  <si>
    <t xml:space="preserve">B17695</t>
  </si>
  <si>
    <t xml:space="preserve">DROGARIA XAVIER &amp; KASSIS LTDA</t>
  </si>
  <si>
    <t xml:space="preserve">B17711</t>
  </si>
  <si>
    <t xml:space="preserve">DROG CTRL DE DIVINOPOLIS LTDA</t>
  </si>
  <si>
    <t xml:space="preserve">B17752</t>
  </si>
  <si>
    <t xml:space="preserve">DROG E PERF S VICENTE LT</t>
  </si>
  <si>
    <t xml:space="preserve">B17778</t>
  </si>
  <si>
    <t xml:space="preserve">DROG.PERF.PHARMAVITA BAETA LT</t>
  </si>
  <si>
    <t xml:space="preserve">B17786</t>
  </si>
  <si>
    <t xml:space="preserve">DROGARIA PERO LTDA ME</t>
  </si>
  <si>
    <t xml:space="preserve">B17794</t>
  </si>
  <si>
    <t xml:space="preserve">DROGACHAME LTDA ME</t>
  </si>
  <si>
    <t xml:space="preserve">B17844</t>
  </si>
  <si>
    <t xml:space="preserve">NATUREPHARMA DROGARIA E FARMAC</t>
  </si>
  <si>
    <t xml:space="preserve">B17869</t>
  </si>
  <si>
    <t xml:space="preserve">DROGARIA E PERFUMARIA ML LTDA</t>
  </si>
  <si>
    <t xml:space="preserve">B17877</t>
  </si>
  <si>
    <t xml:space="preserve">DROGAFLORA REGINA LTDA ME</t>
  </si>
  <si>
    <t xml:space="preserve">B17901</t>
  </si>
  <si>
    <t xml:space="preserve">DROGARIA SOLEDADE LTDA ME</t>
  </si>
  <si>
    <t xml:space="preserve">B17943</t>
  </si>
  <si>
    <t xml:space="preserve">DROG E PERF SILVEIRA LTDA</t>
  </si>
  <si>
    <t xml:space="preserve">B17984</t>
  </si>
  <si>
    <t xml:space="preserve">DROGARIA THAILINE LTDA</t>
  </si>
  <si>
    <t xml:space="preserve">REDE UNION FARMA</t>
  </si>
  <si>
    <t xml:space="preserve">B18016</t>
  </si>
  <si>
    <t xml:space="preserve">DROGARIA CAMPAMAR LTDA</t>
  </si>
  <si>
    <t xml:space="preserve">B18040</t>
  </si>
  <si>
    <t xml:space="preserve">DROGARIA COELHO LTDA</t>
  </si>
  <si>
    <t xml:space="preserve">B18057</t>
  </si>
  <si>
    <t xml:space="preserve">DROGARIA C J A LTDA</t>
  </si>
  <si>
    <t xml:space="preserve">B18149</t>
  </si>
  <si>
    <t xml:space="preserve">ASSOC SERV UNIVERS FEDERAL MG</t>
  </si>
  <si>
    <t xml:space="preserve">B18172</t>
  </si>
  <si>
    <t xml:space="preserve">DSG FARMA SAO BENEDITO LTDA ME</t>
  </si>
  <si>
    <t xml:space="preserve">B18180</t>
  </si>
  <si>
    <t xml:space="preserve">ALFENAS OLIVEIRA DROG PERF LTD</t>
  </si>
  <si>
    <t xml:space="preserve">B18214</t>
  </si>
  <si>
    <t xml:space="preserve">DROG E PERF PAINEIRAS LT</t>
  </si>
  <si>
    <t xml:space="preserve">B18248</t>
  </si>
  <si>
    <t xml:space="preserve">INES ROSIJANE C DE CARVALHO</t>
  </si>
  <si>
    <t xml:space="preserve">B77160</t>
  </si>
  <si>
    <t xml:space="preserve">B18289</t>
  </si>
  <si>
    <t xml:space="preserve">DROGARIA DIMAS LTDA</t>
  </si>
  <si>
    <t xml:space="preserve">B18297</t>
  </si>
  <si>
    <t xml:space="preserve">RMB FARMA LTDA</t>
  </si>
  <si>
    <t xml:space="preserve">B18313</t>
  </si>
  <si>
    <t xml:space="preserve">DROG E PERF COLORADO LTDA ME</t>
  </si>
  <si>
    <t xml:space="preserve">B18370</t>
  </si>
  <si>
    <t xml:space="preserve">DROGAGEMA LTDA</t>
  </si>
  <si>
    <t xml:space="preserve">B18446</t>
  </si>
  <si>
    <t xml:space="preserve">SOC COM SANTA HELENA PRAES LT</t>
  </si>
  <si>
    <t xml:space="preserve">B19113</t>
  </si>
  <si>
    <t xml:space="preserve">B18495</t>
  </si>
  <si>
    <t xml:space="preserve">DROG RESENDE MAGALHAES LT ME</t>
  </si>
  <si>
    <t xml:space="preserve">B18560</t>
  </si>
  <si>
    <t xml:space="preserve">DROGARIA CORBELLI LTDA EPP</t>
  </si>
  <si>
    <t xml:space="preserve">B18586</t>
  </si>
  <si>
    <t xml:space="preserve">MESSIAS E MELO LTDA</t>
  </si>
  <si>
    <t xml:space="preserve">B18693</t>
  </si>
  <si>
    <t xml:space="preserve">DROGARIA MONTE SIAO LTDA ME</t>
  </si>
  <si>
    <t xml:space="preserve">B18743</t>
  </si>
  <si>
    <t xml:space="preserve">DROGARIA FARMALU LTDA ME</t>
  </si>
  <si>
    <t xml:space="preserve">B18800</t>
  </si>
  <si>
    <t xml:space="preserve">FARMACIA RSF LTDA</t>
  </si>
  <si>
    <t xml:space="preserve">B18826</t>
  </si>
  <si>
    <t xml:space="preserve">DROGARIA POLIDROGAS LTDA ME</t>
  </si>
  <si>
    <t xml:space="preserve">B18909</t>
  </si>
  <si>
    <t xml:space="preserve">FCIA S IZABEL BORDA MATA LT ME</t>
  </si>
  <si>
    <t xml:space="preserve">B18933</t>
  </si>
  <si>
    <t xml:space="preserve">FARMACIA EQUILIBRIUM LTDA ME</t>
  </si>
  <si>
    <t xml:space="preserve">B19006</t>
  </si>
  <si>
    <t xml:space="preserve">DROGARIA IPIRANGA LTDA</t>
  </si>
  <si>
    <t xml:space="preserve">B19022</t>
  </si>
  <si>
    <t xml:space="preserve">FARMACIA RABELLO E RABELLO LTD</t>
  </si>
  <si>
    <t xml:space="preserve">B19097</t>
  </si>
  <si>
    <t xml:space="preserve">RENILDA ELISETH COSTA E CIA LT</t>
  </si>
  <si>
    <t xml:space="preserve">SOCIEDADE COML PRAES LT ME</t>
  </si>
  <si>
    <t xml:space="preserve">B19162</t>
  </si>
  <si>
    <t xml:space="preserve">PROD FARMA SAO JUDAS TADEU LTD</t>
  </si>
  <si>
    <t xml:space="preserve">B19188</t>
  </si>
  <si>
    <t xml:space="preserve">DROGAD ELLAS LTDA ME</t>
  </si>
  <si>
    <t xml:space="preserve">B19220</t>
  </si>
  <si>
    <t xml:space="preserve">DROGARIA GONCALVES E BARBOSA L</t>
  </si>
  <si>
    <t xml:space="preserve">B19253</t>
  </si>
  <si>
    <t xml:space="preserve">B19261</t>
  </si>
  <si>
    <t xml:space="preserve">DROGARIA LIRIM LTDA</t>
  </si>
  <si>
    <t xml:space="preserve">B19279</t>
  </si>
  <si>
    <t xml:space="preserve">DROGARIA E PERFUMARIA DIAS E L</t>
  </si>
  <si>
    <t xml:space="preserve">B19295</t>
  </si>
  <si>
    <t xml:space="preserve">DROGABABY LTDA ME</t>
  </si>
  <si>
    <t xml:space="preserve">B19311</t>
  </si>
  <si>
    <t xml:space="preserve">DROGARIA GRAUNA LTDA</t>
  </si>
  <si>
    <t xml:space="preserve">B19329</t>
  </si>
  <si>
    <t xml:space="preserve">FARMAGRI LTDA ME</t>
  </si>
  <si>
    <t xml:space="preserve">B19337</t>
  </si>
  <si>
    <t xml:space="preserve">DROGARIA SAO RAFAEL LTDA ME</t>
  </si>
  <si>
    <t xml:space="preserve">B35713</t>
  </si>
  <si>
    <t xml:space="preserve">B19402</t>
  </si>
  <si>
    <t xml:space="preserve">DROGARIA FIDALGA LTDA</t>
  </si>
  <si>
    <t xml:space="preserve">B19485</t>
  </si>
  <si>
    <t xml:space="preserve">FONSECA E BAETA LTDA ME</t>
  </si>
  <si>
    <t xml:space="preserve">B19501</t>
  </si>
  <si>
    <t xml:space="preserve">DROGARIA DAMIAO LTDA</t>
  </si>
  <si>
    <t xml:space="preserve">L02535</t>
  </si>
  <si>
    <t xml:space="preserve">B19576</t>
  </si>
  <si>
    <t xml:space="preserve">DROG E PERF BARBOSA E SANTOS L</t>
  </si>
  <si>
    <t xml:space="preserve">6X</t>
  </si>
  <si>
    <t xml:space="preserve">B19584</t>
  </si>
  <si>
    <t xml:space="preserve">DROGA FARMA FORTALEZA LTDA ME</t>
  </si>
  <si>
    <t xml:space="preserve">B47007</t>
  </si>
  <si>
    <t xml:space="preserve">B19626</t>
  </si>
  <si>
    <t xml:space="preserve">MARIA A OLIVEIRA E CIA LTDA</t>
  </si>
  <si>
    <t xml:space="preserve">B8</t>
  </si>
  <si>
    <t xml:space="preserve">FECOFAR MASTERFARMA</t>
  </si>
  <si>
    <t xml:space="preserve">B19642</t>
  </si>
  <si>
    <t xml:space="preserve">DROG S JOSE DE CRISTINA LT ME</t>
  </si>
  <si>
    <t xml:space="preserve">B19675</t>
  </si>
  <si>
    <t xml:space="preserve">DROGARIA LOMONTE LTDA ME</t>
  </si>
  <si>
    <t xml:space="preserve">NOVA REDE</t>
  </si>
  <si>
    <t xml:space="preserve">B19691</t>
  </si>
  <si>
    <t xml:space="preserve">IRINEU ALMEIDA JORDAO LTDA</t>
  </si>
  <si>
    <t xml:space="preserve">B19717</t>
  </si>
  <si>
    <t xml:space="preserve">FARMACIA LAMIM E FERREIRA LTDA</t>
  </si>
  <si>
    <t xml:space="preserve">B19733</t>
  </si>
  <si>
    <t xml:space="preserve">SILVIA REGINA NASC RIBEIRO</t>
  </si>
  <si>
    <t xml:space="preserve">B19774</t>
  </si>
  <si>
    <t xml:space="preserve">DROGARIA FLAVICASSIS LTDA</t>
  </si>
  <si>
    <t xml:space="preserve">B19840</t>
  </si>
  <si>
    <t xml:space="preserve">DROGARIA CRESCENTE LTDA</t>
  </si>
  <si>
    <t xml:space="preserve">B19865</t>
  </si>
  <si>
    <t xml:space="preserve">DROGARIA NOVA VISTA LTDA</t>
  </si>
  <si>
    <t xml:space="preserve">B19873</t>
  </si>
  <si>
    <t xml:space="preserve">DROGARIA GNC LTDA ME</t>
  </si>
  <si>
    <t xml:space="preserve">B19881</t>
  </si>
  <si>
    <t xml:space="preserve">DROGARIA PEREIRA &amp; PEREIRA LTD</t>
  </si>
  <si>
    <t xml:space="preserve">B53617</t>
  </si>
  <si>
    <t xml:space="preserve">B19899</t>
  </si>
  <si>
    <t xml:space="preserve">DROGARIA FARIA E SILVA LTDA</t>
  </si>
  <si>
    <t xml:space="preserve">B19907</t>
  </si>
  <si>
    <t xml:space="preserve">FARMACIAS DROGAQUI EIRELI</t>
  </si>
  <si>
    <t xml:space="preserve">B19915</t>
  </si>
  <si>
    <t xml:space="preserve">GRACIANO &amp; SILVA LTDA ME</t>
  </si>
  <si>
    <t xml:space="preserve">B19923</t>
  </si>
  <si>
    <t xml:space="preserve">DROGARIA VARGEM LINDA LTDA</t>
  </si>
  <si>
    <t xml:space="preserve">B19931</t>
  </si>
  <si>
    <t xml:space="preserve">FARMACIA OURO VERDE LTDA</t>
  </si>
  <si>
    <t xml:space="preserve">B20020</t>
  </si>
  <si>
    <t xml:space="preserve">DROG E PERF DORNELA LT</t>
  </si>
  <si>
    <t xml:space="preserve">B20038</t>
  </si>
  <si>
    <t xml:space="preserve">ENTREFARMA DROGARIA SAO JOAO L</t>
  </si>
  <si>
    <t xml:space="preserve">B20046</t>
  </si>
  <si>
    <t xml:space="preserve">DROGARIAS IMPERATRIZ DO SUL DE</t>
  </si>
  <si>
    <t xml:space="preserve">L09669</t>
  </si>
  <si>
    <t xml:space="preserve">B20103</t>
  </si>
  <si>
    <t xml:space="preserve">DROG MAIS POP DE BOM REPOUSO L</t>
  </si>
  <si>
    <t xml:space="preserve">B20129</t>
  </si>
  <si>
    <t xml:space="preserve">DROG CAFARO E PERF LT</t>
  </si>
  <si>
    <t xml:space="preserve">B20137</t>
  </si>
  <si>
    <t xml:space="preserve">COMERCIAL VIANA E LANA LTDA</t>
  </si>
  <si>
    <t xml:space="preserve">B20152</t>
  </si>
  <si>
    <t xml:space="preserve">JESIVAL JADSON MARQUES</t>
  </si>
  <si>
    <t xml:space="preserve">B20178</t>
  </si>
  <si>
    <t xml:space="preserve">PAULO DIAS MOREIRA ME</t>
  </si>
  <si>
    <t xml:space="preserve">B20269</t>
  </si>
  <si>
    <t xml:space="preserve">DROG E PERF STARLING LT ME</t>
  </si>
  <si>
    <t xml:space="preserve">B20293</t>
  </si>
  <si>
    <t xml:space="preserve">FCIA RENATO SERGIO DE FARIA LT</t>
  </si>
  <si>
    <t xml:space="preserve">B20301</t>
  </si>
  <si>
    <t xml:space="preserve">DROGARIA SAUDE LTDA</t>
  </si>
  <si>
    <t xml:space="preserve">B20343</t>
  </si>
  <si>
    <t xml:space="preserve">DROGA ALPHA LTDA</t>
  </si>
  <si>
    <t xml:space="preserve">B20400</t>
  </si>
  <si>
    <t xml:space="preserve">LIDER ORGANIZACAO COMERCIAL LT</t>
  </si>
  <si>
    <t xml:space="preserve">B20434</t>
  </si>
  <si>
    <t xml:space="preserve">DROG POPULAR PRAES LTDA ME</t>
  </si>
  <si>
    <t xml:space="preserve">B20459</t>
  </si>
  <si>
    <t xml:space="preserve">PATROCINIO COML FARM LT ME</t>
  </si>
  <si>
    <t xml:space="preserve">B20483</t>
  </si>
  <si>
    <t xml:space="preserve">FONTES RIBEIRO COM DE DROG LT</t>
  </si>
  <si>
    <t xml:space="preserve">B20491</t>
  </si>
  <si>
    <t xml:space="preserve">DSG FARMA DE ALTEROSA LTDA ME</t>
  </si>
  <si>
    <t xml:space="preserve">B20525</t>
  </si>
  <si>
    <t xml:space="preserve">DROG BARBOSA E ANTUNES LT</t>
  </si>
  <si>
    <t xml:space="preserve">B20558</t>
  </si>
  <si>
    <t xml:space="preserve">DROGASILVA LTDA LTDA</t>
  </si>
  <si>
    <t xml:space="preserve">B20566</t>
  </si>
  <si>
    <t xml:space="preserve">DROG MINAS GERAIS DE MOC LTDA</t>
  </si>
  <si>
    <t xml:space="preserve">B20608</t>
  </si>
  <si>
    <t xml:space="preserve">DROGARIA SETE LAGOAS LTDA</t>
  </si>
  <si>
    <t xml:space="preserve">B20632</t>
  </si>
  <si>
    <t xml:space="preserve">BH FARMA COMERCIO LTDA</t>
  </si>
  <si>
    <t xml:space="preserve">B20673</t>
  </si>
  <si>
    <t xml:space="preserve">LUCIMARA RIBEIRO &amp; CIA LT EPP</t>
  </si>
  <si>
    <t xml:space="preserve">L05847</t>
  </si>
  <si>
    <t xml:space="preserve">B20699</t>
  </si>
  <si>
    <t xml:space="preserve">WANDERSON GERALDO MACHADO SILV</t>
  </si>
  <si>
    <t xml:space="preserve">B20822</t>
  </si>
  <si>
    <t xml:space="preserve">JOSE TADEU DE AZEVEDO</t>
  </si>
  <si>
    <t xml:space="preserve">B20871</t>
  </si>
  <si>
    <t xml:space="preserve">VIVA MELHOR DROGARIA DRUGSTORE</t>
  </si>
  <si>
    <t xml:space="preserve">B20897</t>
  </si>
  <si>
    <t xml:space="preserve">DROG E PERF DO GEN</t>
  </si>
  <si>
    <t xml:space="preserve">B20913</t>
  </si>
  <si>
    <t xml:space="preserve">JOSE ELIZIO PINTO COELHO</t>
  </si>
  <si>
    <t xml:space="preserve">B20921</t>
  </si>
  <si>
    <t xml:space="preserve">ALVARENGA E REAL LTDA</t>
  </si>
  <si>
    <t xml:space="preserve">B20970</t>
  </si>
  <si>
    <t xml:space="preserve">MAIA &amp; PELOSO LTDA</t>
  </si>
  <si>
    <t xml:space="preserve">B21010</t>
  </si>
  <si>
    <t xml:space="preserve">FRANCISCO JOSE RIBEIRO ME</t>
  </si>
  <si>
    <t xml:space="preserve">B21036</t>
  </si>
  <si>
    <t xml:space="preserve">JULIO MARIO MAIA</t>
  </si>
  <si>
    <t xml:space="preserve">B21077</t>
  </si>
  <si>
    <t xml:space="preserve">DROGARIA COQUEIRAL LTDA</t>
  </si>
  <si>
    <t xml:space="preserve">B21085</t>
  </si>
  <si>
    <t xml:space="preserve">FRANCISCO SID DE ALVARENGA E C</t>
  </si>
  <si>
    <t xml:space="preserve">B21101</t>
  </si>
  <si>
    <t xml:space="preserve">DROG ALVES LEITE COSTA &amp; CIA L</t>
  </si>
  <si>
    <t xml:space="preserve">L04310</t>
  </si>
  <si>
    <t xml:space="preserve">B21119</t>
  </si>
  <si>
    <t xml:space="preserve">DROG S JOSE DA BARRA LT ME</t>
  </si>
  <si>
    <t xml:space="preserve">B21259</t>
  </si>
  <si>
    <t xml:space="preserve">DROGARIA ERVALIA LTDA</t>
  </si>
  <si>
    <t xml:space="preserve">B21275</t>
  </si>
  <si>
    <t xml:space="preserve">DROG JOAO PAULO II DELFIM MORE</t>
  </si>
  <si>
    <t xml:space="preserve">L04942</t>
  </si>
  <si>
    <t xml:space="preserve">B21317</t>
  </si>
  <si>
    <t xml:space="preserve">LAURO CARLOS DE SOUZA E CIA LT</t>
  </si>
  <si>
    <t xml:space="preserve">B21358</t>
  </si>
  <si>
    <t xml:space="preserve">ROGERIO RABELO E CIA LTDA</t>
  </si>
  <si>
    <t xml:space="preserve">B21390</t>
  </si>
  <si>
    <t xml:space="preserve">DROGARIA SAMAR LTDA ME</t>
  </si>
  <si>
    <t xml:space="preserve">B21424</t>
  </si>
  <si>
    <t xml:space="preserve">DROGARIA SAO MIGUEL LTDA</t>
  </si>
  <si>
    <t xml:space="preserve">B21432</t>
  </si>
  <si>
    <t xml:space="preserve">FLAVIO DOS SANTOS TRESINARI</t>
  </si>
  <si>
    <t xml:space="preserve">B21465</t>
  </si>
  <si>
    <t xml:space="preserve">PEREIRA E CELESTINO LTDA</t>
  </si>
  <si>
    <t xml:space="preserve">B33460</t>
  </si>
  <si>
    <t xml:space="preserve">B21507</t>
  </si>
  <si>
    <t xml:space="preserve">DROG E PERF BALNEARIO LT</t>
  </si>
  <si>
    <t xml:space="preserve">B21549</t>
  </si>
  <si>
    <t xml:space="preserve">DROGARIA E PERF SANTOS E COSTA</t>
  </si>
  <si>
    <t xml:space="preserve">B21556</t>
  </si>
  <si>
    <t xml:space="preserve">DROGACITRO DROG CITROLANDIA LT</t>
  </si>
  <si>
    <t xml:space="preserve">B22174</t>
  </si>
  <si>
    <t xml:space="preserve">B21564</t>
  </si>
  <si>
    <t xml:space="preserve">DROG E PERF BARAO HOMEN MELO</t>
  </si>
  <si>
    <t xml:space="preserve">B21580</t>
  </si>
  <si>
    <t xml:space="preserve">FARMACIA S CHAVES LTDA EPP</t>
  </si>
  <si>
    <t xml:space="preserve">L05836</t>
  </si>
  <si>
    <t xml:space="preserve">B21622</t>
  </si>
  <si>
    <t xml:space="preserve">DROGARIA SETE LTDA ME</t>
  </si>
  <si>
    <t xml:space="preserve">B21648</t>
  </si>
  <si>
    <t xml:space="preserve">DROGARIA ROCHA LIMITADA</t>
  </si>
  <si>
    <t xml:space="preserve">B21697</t>
  </si>
  <si>
    <t xml:space="preserve">DROG N SRA ROSARIO LEO LTDA ME</t>
  </si>
  <si>
    <t xml:space="preserve">B21705</t>
  </si>
  <si>
    <t xml:space="preserve">COM NOSSA SRA APARECIDA SVM LT</t>
  </si>
  <si>
    <t xml:space="preserve">B21721</t>
  </si>
  <si>
    <t xml:space="preserve">C L S FARMA LTDA</t>
  </si>
  <si>
    <t xml:space="preserve">B21754</t>
  </si>
  <si>
    <t xml:space="preserve">CARLOS ANTONIO DE OLIV &amp; CIA L</t>
  </si>
  <si>
    <t xml:space="preserve">B21788</t>
  </si>
  <si>
    <t xml:space="preserve">S O S SAUDE FARMACIA LTDA ME</t>
  </si>
  <si>
    <t xml:space="preserve">B21796</t>
  </si>
  <si>
    <t xml:space="preserve">DROG E PERF NOSSA SRA APARECID</t>
  </si>
  <si>
    <t xml:space="preserve">B36745</t>
  </si>
  <si>
    <t xml:space="preserve">B21812</t>
  </si>
  <si>
    <t xml:space="preserve">NUNES E MAIA LT</t>
  </si>
  <si>
    <t xml:space="preserve">B21820</t>
  </si>
  <si>
    <t xml:space="preserve">DROGARIA RENATO LTDA</t>
  </si>
  <si>
    <t xml:space="preserve">B21838</t>
  </si>
  <si>
    <t xml:space="preserve">MONICA M NOGUEI CRUVINEL SILVA</t>
  </si>
  <si>
    <t xml:space="preserve">B21846</t>
  </si>
  <si>
    <t xml:space="preserve">COOP CONS EMP DA USIMINAS LTDA</t>
  </si>
  <si>
    <t xml:space="preserve">B63350</t>
  </si>
  <si>
    <t xml:space="preserve">B21853</t>
  </si>
  <si>
    <t xml:space="preserve">DROGARIA RIO BAHIA LTDA</t>
  </si>
  <si>
    <t xml:space="preserve">B21960</t>
  </si>
  <si>
    <t xml:space="preserve">DROGARIA UNIVERSO LTDA</t>
  </si>
  <si>
    <t xml:space="preserve">B22018</t>
  </si>
  <si>
    <t xml:space="preserve">JOSE ALUISIO AMADEU ESTEVES</t>
  </si>
  <si>
    <t xml:space="preserve">B22026</t>
  </si>
  <si>
    <t xml:space="preserve">DROG E PERF VIDAFARMA LTDA</t>
  </si>
  <si>
    <t xml:space="preserve">B22059</t>
  </si>
  <si>
    <t xml:space="preserve">DROGARIA RAIMUNDO S LTDA</t>
  </si>
  <si>
    <t xml:space="preserve">B22125</t>
  </si>
  <si>
    <t xml:space="preserve">DROGARIA VALVERDE LTDA - ME</t>
  </si>
  <si>
    <t xml:space="preserve">B22190</t>
  </si>
  <si>
    <t xml:space="preserve">WILLER REIS</t>
  </si>
  <si>
    <t xml:space="preserve">B22216</t>
  </si>
  <si>
    <t xml:space="preserve">DROG DESCONTAO DE UBA LT</t>
  </si>
  <si>
    <t xml:space="preserve">B22232</t>
  </si>
  <si>
    <t xml:space="preserve">JULIO CESAR COSTA DROGARIA</t>
  </si>
  <si>
    <t xml:space="preserve">B22240</t>
  </si>
  <si>
    <t xml:space="preserve">CASTRO E MORAIS LTDA ME</t>
  </si>
  <si>
    <t xml:space="preserve">B22307</t>
  </si>
  <si>
    <t xml:space="preserve">NOVA DROGAHEMIL LTDA</t>
  </si>
  <si>
    <t xml:space="preserve">B22331</t>
  </si>
  <si>
    <t xml:space="preserve">ANDRE LUIZ CUNHA &amp; CIA LTDA EP</t>
  </si>
  <si>
    <t xml:space="preserve">B22372</t>
  </si>
  <si>
    <t xml:space="preserve">JULIO CESAR MAIA &amp; CIA LTDA ME</t>
  </si>
  <si>
    <t xml:space="preserve">B22406</t>
  </si>
  <si>
    <t xml:space="preserve">FARMACIA S&amp;G FERREIRA LTDA</t>
  </si>
  <si>
    <t xml:space="preserve">B22448</t>
  </si>
  <si>
    <t xml:space="preserve">FCIA E DROG MAFRA LT ME</t>
  </si>
  <si>
    <t xml:space="preserve">B22471</t>
  </si>
  <si>
    <t xml:space="preserve">DROGARIA NACIONAL DO POVO LTDA</t>
  </si>
  <si>
    <t xml:space="preserve">B22489</t>
  </si>
  <si>
    <t xml:space="preserve">DROGA ROMA LTDA</t>
  </si>
  <si>
    <t xml:space="preserve">B22513</t>
  </si>
  <si>
    <t xml:space="preserve">DROGARIA PINHO LTDA</t>
  </si>
  <si>
    <t xml:space="preserve">L05962</t>
  </si>
  <si>
    <t xml:space="preserve">B22612</t>
  </si>
  <si>
    <t xml:space="preserve">DROGARIA BELEM LTDA</t>
  </si>
  <si>
    <t xml:space="preserve">B22620</t>
  </si>
  <si>
    <t xml:space="preserve">DROGAVANDER LTDA</t>
  </si>
  <si>
    <t xml:space="preserve">B22653</t>
  </si>
  <si>
    <t xml:space="preserve">REDE DE DROGARIAS UNISAUDE LTD</t>
  </si>
  <si>
    <t xml:space="preserve">B22711</t>
  </si>
  <si>
    <t xml:space="preserve">DROGARIA OLIVEIRA DUARTE EIREL</t>
  </si>
  <si>
    <t xml:space="preserve">B22729</t>
  </si>
  <si>
    <t xml:space="preserve">FARMACIA PAZI LTDA EPP</t>
  </si>
  <si>
    <t xml:space="preserve">B22737</t>
  </si>
  <si>
    <t xml:space="preserve">B22752</t>
  </si>
  <si>
    <t xml:space="preserve">DROGARIA PREDILETA LTDA</t>
  </si>
  <si>
    <t xml:space="preserve">B22919</t>
  </si>
  <si>
    <t xml:space="preserve">B22760</t>
  </si>
  <si>
    <t xml:space="preserve">DROGARIA HOMEOLABOR LTDA ME</t>
  </si>
  <si>
    <t xml:space="preserve">L05038</t>
  </si>
  <si>
    <t xml:space="preserve">B22786</t>
  </si>
  <si>
    <t xml:space="preserve">DROGARIA DARLUCY LTDA</t>
  </si>
  <si>
    <t xml:space="preserve">B22802</t>
  </si>
  <si>
    <t xml:space="preserve">DROGARIA MINERVA LTDA ME</t>
  </si>
  <si>
    <t xml:space="preserve">B22828</t>
  </si>
  <si>
    <t xml:space="preserve">FARMAMEDICA</t>
  </si>
  <si>
    <t xml:space="preserve">B22844</t>
  </si>
  <si>
    <t xml:space="preserve">RAMOS DROGARIA LTDA ME</t>
  </si>
  <si>
    <t xml:space="preserve">B22877</t>
  </si>
  <si>
    <t xml:space="preserve">DROGARIA HENRIQUES LTDA</t>
  </si>
  <si>
    <t xml:space="preserve">B22893</t>
  </si>
  <si>
    <t xml:space="preserve">DROGARIA JHONATA LTDA ME</t>
  </si>
  <si>
    <t xml:space="preserve">B22901</t>
  </si>
  <si>
    <t xml:space="preserve">DROG E PERF LORRAINE LT</t>
  </si>
  <si>
    <t xml:space="preserve">DROGARIA LOURDES LTDA</t>
  </si>
  <si>
    <t xml:space="preserve">B22935</t>
  </si>
  <si>
    <t xml:space="preserve">MARTINS GUERRA &amp; THOMAZ LTDA</t>
  </si>
  <si>
    <t xml:space="preserve">B57576</t>
  </si>
  <si>
    <t xml:space="preserve">B22943</t>
  </si>
  <si>
    <t xml:space="preserve">ITACOLOMI EMPRESAS DE IPATINGA</t>
  </si>
  <si>
    <t xml:space="preserve">B22968</t>
  </si>
  <si>
    <t xml:space="preserve">DROGARIA MM IPATINGA LTDA ME</t>
  </si>
  <si>
    <t xml:space="preserve">B22976</t>
  </si>
  <si>
    <t xml:space="preserve">DROGARIA BOM PRECO FSB LTDA</t>
  </si>
  <si>
    <t xml:space="preserve">B36216</t>
  </si>
  <si>
    <t xml:space="preserve">B23040</t>
  </si>
  <si>
    <t xml:space="preserve">CAROLI PRODS FARM LT</t>
  </si>
  <si>
    <t xml:space="preserve">B23057</t>
  </si>
  <si>
    <t xml:space="preserve">EPRC COMERCIAL LTDA</t>
  </si>
  <si>
    <t xml:space="preserve">B23073</t>
  </si>
  <si>
    <t xml:space="preserve">DROG S GERALDO DE BH LTDA</t>
  </si>
  <si>
    <t xml:space="preserve">B23156</t>
  </si>
  <si>
    <t xml:space="preserve">DROGARIA PARREIRA LTDA</t>
  </si>
  <si>
    <t xml:space="preserve">B23180</t>
  </si>
  <si>
    <t xml:space="preserve">DROG ANA E ANA JF LTDA</t>
  </si>
  <si>
    <t xml:space="preserve">L03073</t>
  </si>
  <si>
    <t xml:space="preserve">B23198</t>
  </si>
  <si>
    <t xml:space="preserve">FARMACIA VILA NOVA LTDA</t>
  </si>
  <si>
    <t xml:space="preserve">B86823</t>
  </si>
  <si>
    <t xml:space="preserve">B23214</t>
  </si>
  <si>
    <t xml:space="preserve">DROG PCA DA BAND LT ME</t>
  </si>
  <si>
    <t xml:space="preserve">B23263</t>
  </si>
  <si>
    <t xml:space="preserve">PAVIONE &amp; ROCHA COMERCIO LTDA</t>
  </si>
  <si>
    <t xml:space="preserve">B23297</t>
  </si>
  <si>
    <t xml:space="preserve">DROG PERF CONTAGEM LTDA ME</t>
  </si>
  <si>
    <t xml:space="preserve">B23321</t>
  </si>
  <si>
    <t xml:space="preserve">DROGARIA DULCIMAR LTDA</t>
  </si>
  <si>
    <t xml:space="preserve">B23339</t>
  </si>
  <si>
    <t xml:space="preserve">DROGARIA BONFIM LOPES LTDA</t>
  </si>
  <si>
    <t xml:space="preserve">B23362</t>
  </si>
  <si>
    <t xml:space="preserve">OLIVEIRA AMARAL E AMARAL LTDA</t>
  </si>
  <si>
    <t xml:space="preserve">B23388</t>
  </si>
  <si>
    <t xml:space="preserve">D BELLE FARMACIA LTDA ME</t>
  </si>
  <si>
    <t xml:space="preserve">B23446</t>
  </si>
  <si>
    <t xml:space="preserve">POUPE MAIS FARMA LTDA ME</t>
  </si>
  <si>
    <t xml:space="preserve">B23453</t>
  </si>
  <si>
    <t xml:space="preserve">PHARMAKIA LTDA</t>
  </si>
  <si>
    <t xml:space="preserve">B23503</t>
  </si>
  <si>
    <t xml:space="preserve">B23479</t>
  </si>
  <si>
    <t xml:space="preserve">DROGARIA URIEL LTDA</t>
  </si>
  <si>
    <t xml:space="preserve">DROGARIA D J LTDA</t>
  </si>
  <si>
    <t xml:space="preserve">B23511</t>
  </si>
  <si>
    <t xml:space="preserve">DROGARIA SANTA TEREZINHA LTDA</t>
  </si>
  <si>
    <t xml:space="preserve">B23537</t>
  </si>
  <si>
    <t xml:space="preserve">ALYSSON SAMPAIO F MORAES E CIA</t>
  </si>
  <si>
    <t xml:space="preserve">B23552</t>
  </si>
  <si>
    <t xml:space="preserve">DROGARIA DO LU LTDA</t>
  </si>
  <si>
    <t xml:space="preserve">B23560</t>
  </si>
  <si>
    <t xml:space="preserve">MGM DROGARIA E PERFUMARIA LTDA</t>
  </si>
  <si>
    <t xml:space="preserve">B26530</t>
  </si>
  <si>
    <t xml:space="preserve">B23677</t>
  </si>
  <si>
    <t xml:space="preserve">FARMACIA IANNARELLI LTDA EPP</t>
  </si>
  <si>
    <t xml:space="preserve">B23701</t>
  </si>
  <si>
    <t xml:space="preserve">FARMALUZ MEDRADO LTDA</t>
  </si>
  <si>
    <t xml:space="preserve">B50704</t>
  </si>
  <si>
    <t xml:space="preserve">B23719</t>
  </si>
  <si>
    <t xml:space="preserve">ELIANA IGNACIO FERNANDES E SIL</t>
  </si>
  <si>
    <t xml:space="preserve">B23727</t>
  </si>
  <si>
    <t xml:space="preserve">DROGARIA BMS LTDA</t>
  </si>
  <si>
    <t xml:space="preserve">B23735</t>
  </si>
  <si>
    <t xml:space="preserve">ELIANA M S OLIVEIRA E CIA LTDA</t>
  </si>
  <si>
    <t xml:space="preserve">B23743</t>
  </si>
  <si>
    <t xml:space="preserve">FARMACIA SANTA TEREZINHA LTDA</t>
  </si>
  <si>
    <t xml:space="preserve">B23750</t>
  </si>
  <si>
    <t xml:space="preserve">DROG DROGALURDES DE UBERABA LT</t>
  </si>
  <si>
    <t xml:space="preserve">B23776</t>
  </si>
  <si>
    <t xml:space="preserve">FARMACIA SAO JOSE EIRELI EPP</t>
  </si>
  <si>
    <t xml:space="preserve">B23826</t>
  </si>
  <si>
    <t xml:space="preserve">DROGALE MEDIC E PERF LT</t>
  </si>
  <si>
    <t xml:space="preserve">B23834</t>
  </si>
  <si>
    <t xml:space="preserve">DROGARIA DJALMA LTDA ME</t>
  </si>
  <si>
    <t xml:space="preserve">B23842</t>
  </si>
  <si>
    <t xml:space="preserve">A SR TONICO LTDA</t>
  </si>
  <si>
    <t xml:space="preserve">B23859</t>
  </si>
  <si>
    <t xml:space="preserve">DROGARIA JERONIMO LTDA</t>
  </si>
  <si>
    <t xml:space="preserve">B23875</t>
  </si>
  <si>
    <t xml:space="preserve">DROGARIA MINAS BRASIL LTDA M</t>
  </si>
  <si>
    <t xml:space="preserve">B23883</t>
  </si>
  <si>
    <t xml:space="preserve">CARVALHO E BERNARDES LTDA</t>
  </si>
  <si>
    <t xml:space="preserve">B69597</t>
  </si>
  <si>
    <t xml:space="preserve">B23891</t>
  </si>
  <si>
    <t xml:space="preserve">DROGARIA MATOLA LTDA</t>
  </si>
  <si>
    <t xml:space="preserve">B23917</t>
  </si>
  <si>
    <t xml:space="preserve">DROG E PERF DIAS LT ME</t>
  </si>
  <si>
    <t xml:space="preserve">B23933</t>
  </si>
  <si>
    <t xml:space="preserve">JOTAMEDI LTDA ME</t>
  </si>
  <si>
    <t xml:space="preserve">B68789</t>
  </si>
  <si>
    <t xml:space="preserve">B23966</t>
  </si>
  <si>
    <t xml:space="preserve">NORTEDROGA LTDA</t>
  </si>
  <si>
    <t xml:space="preserve">B24022</t>
  </si>
  <si>
    <t xml:space="preserve">SONIA A DE CARVALHO ME</t>
  </si>
  <si>
    <t xml:space="preserve">B24048</t>
  </si>
  <si>
    <t xml:space="preserve">SALDANHA DROGARIA E DRUGSTORE</t>
  </si>
  <si>
    <t xml:space="preserve">B24055</t>
  </si>
  <si>
    <t xml:space="preserve">DROG E PERF JABO LT</t>
  </si>
  <si>
    <t xml:space="preserve">B24113</t>
  </si>
  <si>
    <t xml:space="preserve">DROG SANTA TEREZINHA PATROCINE</t>
  </si>
  <si>
    <t xml:space="preserve">B24162</t>
  </si>
  <si>
    <t xml:space="preserve">DROGARIA GADE FARMA LTDA</t>
  </si>
  <si>
    <t xml:space="preserve">B24204</t>
  </si>
  <si>
    <t xml:space="preserve">DROGARIA GLORIA LTDA</t>
  </si>
  <si>
    <t xml:space="preserve">B24220</t>
  </si>
  <si>
    <t xml:space="preserve">DROGARIA BARBACENENSE LTDA</t>
  </si>
  <si>
    <t xml:space="preserve">B24311</t>
  </si>
  <si>
    <t xml:space="preserve">DROGARIA PONTUAL 2024 LTDA</t>
  </si>
  <si>
    <t xml:space="preserve">B24329</t>
  </si>
  <si>
    <t xml:space="preserve">DROGARIA ALELUIA LTDA</t>
  </si>
  <si>
    <t xml:space="preserve">DROG CENTRAL DE NOVA ERA LT ME</t>
  </si>
  <si>
    <t xml:space="preserve">B24378</t>
  </si>
  <si>
    <t xml:space="preserve">DROG PERF BARROSALVARENGA LT</t>
  </si>
  <si>
    <t xml:space="preserve">B24394</t>
  </si>
  <si>
    <t xml:space="preserve">DROGARIA LILIANE LTDA</t>
  </si>
  <si>
    <t xml:space="preserve">B24410</t>
  </si>
  <si>
    <t xml:space="preserve">BIOMAXFARMA JOTA LTDA</t>
  </si>
  <si>
    <t xml:space="preserve">B24436</t>
  </si>
  <si>
    <t xml:space="preserve">IRMAS MARQUES COMERCIO DE MED</t>
  </si>
  <si>
    <t xml:space="preserve">B24444</t>
  </si>
  <si>
    <t xml:space="preserve">B24477</t>
  </si>
  <si>
    <t xml:space="preserve">DROGARIA ANDRELANDIA LTDA ME</t>
  </si>
  <si>
    <t xml:space="preserve">B24493</t>
  </si>
  <si>
    <t xml:space="preserve">CAMARGOS &amp; RODRIGUES LTDA EPP</t>
  </si>
  <si>
    <t xml:space="preserve">B24519</t>
  </si>
  <si>
    <t xml:space="preserve">M F COMERCIO MEDICAMENTOS LTDA</t>
  </si>
  <si>
    <t xml:space="preserve">B24527</t>
  </si>
  <si>
    <t xml:space="preserve">ADRIANE MARIA PELOSO MAIA</t>
  </si>
  <si>
    <t xml:space="preserve">B24568</t>
  </si>
  <si>
    <t xml:space="preserve">DROG.STA.RITA BOA ESPERANCA LT</t>
  </si>
  <si>
    <t xml:space="preserve">B24667</t>
  </si>
  <si>
    <t xml:space="preserve">DROGAPORTES LIMITADA ME</t>
  </si>
  <si>
    <t xml:space="preserve">B24675</t>
  </si>
  <si>
    <t xml:space="preserve">AJA DROGARIA LTDA</t>
  </si>
  <si>
    <t xml:space="preserve">B24691</t>
  </si>
  <si>
    <t xml:space="preserve">DROG PRISCILLA CAMPOS LTDA</t>
  </si>
  <si>
    <t xml:space="preserve">DROGARIA ETELVOLD LTDA</t>
  </si>
  <si>
    <t xml:space="preserve">B24725</t>
  </si>
  <si>
    <t xml:space="preserve">DROG DCARMO E LIMA LTDA ME</t>
  </si>
  <si>
    <t xml:space="preserve">B24733</t>
  </si>
  <si>
    <t xml:space="preserve">C S ROCHA E CIA LTDA</t>
  </si>
  <si>
    <t xml:space="preserve">B24741</t>
  </si>
  <si>
    <t xml:space="preserve">NICURGO FARMACEUTICO LTDA ME</t>
  </si>
  <si>
    <t xml:space="preserve">B24758</t>
  </si>
  <si>
    <t xml:space="preserve">CENTRAL DROGAS LTDA</t>
  </si>
  <si>
    <t xml:space="preserve">B24774</t>
  </si>
  <si>
    <t xml:space="preserve">DROGARIA PORTO DO GLORIA LTDA</t>
  </si>
  <si>
    <t xml:space="preserve">B24865</t>
  </si>
  <si>
    <t xml:space="preserve">NACUR NAGEM LTDA</t>
  </si>
  <si>
    <t xml:space="preserve">B24907</t>
  </si>
  <si>
    <t xml:space="preserve">DROGARIA TOMBENSE LTDA ME</t>
  </si>
  <si>
    <t xml:space="preserve">B24949</t>
  </si>
  <si>
    <t xml:space="preserve">DROGA CAMPOS LTDA</t>
  </si>
  <si>
    <t xml:space="preserve">B24998</t>
  </si>
  <si>
    <t xml:space="preserve">DROGARIA FORTE CAMPOS GERAIS L</t>
  </si>
  <si>
    <t xml:space="preserve">B25011</t>
  </si>
  <si>
    <t xml:space="preserve">FARMACIA ERBET LTDA</t>
  </si>
  <si>
    <t xml:space="preserve">B25045</t>
  </si>
  <si>
    <t xml:space="preserve">DROG JOAO XXIII MTES CLAROS LT</t>
  </si>
  <si>
    <t xml:space="preserve">B25078</t>
  </si>
  <si>
    <t xml:space="preserve">MAXFARMA LTDA</t>
  </si>
  <si>
    <t xml:space="preserve">B25102</t>
  </si>
  <si>
    <t xml:space="preserve">DROGARIA TAVINHO LTDA</t>
  </si>
  <si>
    <t xml:space="preserve">B25185</t>
  </si>
  <si>
    <t xml:space="preserve">DROGARIA SILVEIRA DE UBA LTDA</t>
  </si>
  <si>
    <t xml:space="preserve">B25201</t>
  </si>
  <si>
    <t xml:space="preserve">DROG E PERF DO PTO LT</t>
  </si>
  <si>
    <t xml:space="preserve">B25219</t>
  </si>
  <si>
    <t xml:space="preserve">DROGARIA ALVIM &amp; ALVIM LTDA</t>
  </si>
  <si>
    <t xml:space="preserve">B25235</t>
  </si>
  <si>
    <t xml:space="preserve">TANIA MARA LOPES</t>
  </si>
  <si>
    <t xml:space="preserve">B25250</t>
  </si>
  <si>
    <t xml:space="preserve">B25284</t>
  </si>
  <si>
    <t xml:space="preserve">SALOMAO E STAUT DROG LTDA</t>
  </si>
  <si>
    <t xml:space="preserve">B25359</t>
  </si>
  <si>
    <t xml:space="preserve">DROGARIA IRMAOS RAMOS LTDA</t>
  </si>
  <si>
    <t xml:space="preserve">B25375</t>
  </si>
  <si>
    <t xml:space="preserve">DROGARIA FONTE DA SAUDE LTDA</t>
  </si>
  <si>
    <t xml:space="preserve">B25383</t>
  </si>
  <si>
    <t xml:space="preserve">DROGARIA ALLEN LTDA ME</t>
  </si>
  <si>
    <t xml:space="preserve">B25409</t>
  </si>
  <si>
    <t xml:space="preserve">DROGARIA PROGRESSO LTDA ME</t>
  </si>
  <si>
    <t xml:space="preserve">B25441</t>
  </si>
  <si>
    <t xml:space="preserve">DROGARIA CARVALHO LTDA</t>
  </si>
  <si>
    <t xml:space="preserve">B72922</t>
  </si>
  <si>
    <t xml:space="preserve">B25458</t>
  </si>
  <si>
    <t xml:space="preserve">RONALDO JOSE GONCALVES E CIA</t>
  </si>
  <si>
    <t xml:space="preserve">B25466</t>
  </si>
  <si>
    <t xml:space="preserve">DROGA IDEAL LTDA ME</t>
  </si>
  <si>
    <t xml:space="preserve">B25565</t>
  </si>
  <si>
    <t xml:space="preserve">FLAVIO LINS DA SILVA ME</t>
  </si>
  <si>
    <t xml:space="preserve">B25573</t>
  </si>
  <si>
    <t xml:space="preserve">FELISBERTO E BEM LTDA</t>
  </si>
  <si>
    <t xml:space="preserve">B25581</t>
  </si>
  <si>
    <t xml:space="preserve">DROGARIA LIDER PONTUAL LTDA</t>
  </si>
  <si>
    <t xml:space="preserve">B25599</t>
  </si>
  <si>
    <t xml:space="preserve">JOKLEVIN LTDA</t>
  </si>
  <si>
    <t xml:space="preserve">B25615</t>
  </si>
  <si>
    <t xml:space="preserve">FARMACIA EMANUEL BRAGA LTDA ME</t>
  </si>
  <si>
    <t xml:space="preserve">B25623</t>
  </si>
  <si>
    <t xml:space="preserve">DROGARIA PEROLA LTDA</t>
  </si>
  <si>
    <t xml:space="preserve">B25631</t>
  </si>
  <si>
    <t xml:space="preserve">DROGARIA LEMOS LTDA</t>
  </si>
  <si>
    <t xml:space="preserve">B25664</t>
  </si>
  <si>
    <t xml:space="preserve">DROGARIA RABELO E MARCAL LTDA</t>
  </si>
  <si>
    <t xml:space="preserve">B25714</t>
  </si>
  <si>
    <t xml:space="preserve">UBERLANDIA ULTRA POP MED LTDA</t>
  </si>
  <si>
    <t xml:space="preserve">L01175</t>
  </si>
  <si>
    <t xml:space="preserve">B25722</t>
  </si>
  <si>
    <t xml:space="preserve">DROGARIA STAR LTDA ME</t>
  </si>
  <si>
    <t xml:space="preserve">B25763</t>
  </si>
  <si>
    <t xml:space="preserve">DROGARIA FIALHO RAMOS LTDA</t>
  </si>
  <si>
    <t xml:space="preserve">B25771</t>
  </si>
  <si>
    <t xml:space="preserve">VIC DROGARIA E PERF LTDA ME</t>
  </si>
  <si>
    <t xml:space="preserve">B25789</t>
  </si>
  <si>
    <t xml:space="preserve">DROG SAN PAR LTDA</t>
  </si>
  <si>
    <t xml:space="preserve">B25805</t>
  </si>
  <si>
    <t xml:space="preserve">DROGARIA DONA EUTALIA LTDA</t>
  </si>
  <si>
    <t xml:space="preserve">B25821</t>
  </si>
  <si>
    <t xml:space="preserve">DROG ITAU SOCIEDADE LT EPP</t>
  </si>
  <si>
    <t xml:space="preserve">L00765</t>
  </si>
  <si>
    <t xml:space="preserve">B25847</t>
  </si>
  <si>
    <t xml:space="preserve">DROGARIA LELIS E ROCHA LTDA</t>
  </si>
  <si>
    <t xml:space="preserve">B25862</t>
  </si>
  <si>
    <t xml:space="preserve">DROGARIA III IRMAOS LTDA ME</t>
  </si>
  <si>
    <t xml:space="preserve">B25870</t>
  </si>
  <si>
    <t xml:space="preserve">DROGARIA DO GERSON LTDA</t>
  </si>
  <si>
    <t xml:space="preserve">B25896</t>
  </si>
  <si>
    <t xml:space="preserve">DROGALONE LTDA</t>
  </si>
  <si>
    <t xml:space="preserve">B25912</t>
  </si>
  <si>
    <t xml:space="preserve">JUNIA CRISTINA RESENDE MACHADO</t>
  </si>
  <si>
    <t xml:space="preserve">DROG E PERF JESSICA LT ME</t>
  </si>
  <si>
    <t xml:space="preserve">B25946</t>
  </si>
  <si>
    <t xml:space="preserve">FARMACIA SABARENSE LTDA EPP</t>
  </si>
  <si>
    <t xml:space="preserve">DROG RIBEIRO E FONSECA LT</t>
  </si>
  <si>
    <t xml:space="preserve">B26050</t>
  </si>
  <si>
    <t xml:space="preserve">DROGARIA SANTO ANTONIO LTDA</t>
  </si>
  <si>
    <t xml:space="preserve">B26068</t>
  </si>
  <si>
    <t xml:space="preserve">DROGARIA PRADENSE LTDA</t>
  </si>
  <si>
    <t xml:space="preserve">B26084</t>
  </si>
  <si>
    <t xml:space="preserve">DROGARIA LAGOENSE LTDA</t>
  </si>
  <si>
    <t xml:space="preserve">B26092</t>
  </si>
  <si>
    <t xml:space="preserve">FARMACIA FITARVIDA LTDA FL 1</t>
  </si>
  <si>
    <t xml:space="preserve">B53724</t>
  </si>
  <si>
    <t xml:space="preserve">B26100</t>
  </si>
  <si>
    <t xml:space="preserve">DROGARIA MAGNO LTDA EPP</t>
  </si>
  <si>
    <t xml:space="preserve">B26126</t>
  </si>
  <si>
    <t xml:space="preserve">DIVIFAR LTDA</t>
  </si>
  <si>
    <t xml:space="preserve">B35846</t>
  </si>
  <si>
    <t xml:space="preserve">B26134</t>
  </si>
  <si>
    <t xml:space="preserve">DROGA ROGER EIRELI</t>
  </si>
  <si>
    <t xml:space="preserve">USAR PONTO ( . ) NAS DATAS</t>
  </si>
  <si>
    <t xml:space="preserve">PREENCHER PARA CADASTRAR SOMA</t>
  </si>
  <si>
    <t xml:space="preserve">% SOMA TOTAL</t>
  </si>
  <si>
    <t xml:space="preserve">% COMERCIAL</t>
  </si>
  <si>
    <t xml:space="preserve">% FINANCEIRO</t>
  </si>
  <si>
    <t xml:space="preserve">Descrição Bandeira GMR</t>
  </si>
  <si>
    <t xml:space="preserve">Subsor</t>
  </si>
  <si>
    <t xml:space="preserve">NomeFornec</t>
  </si>
  <si>
    <t xml:space="preserve">Grupo</t>
  </si>
  <si>
    <t xml:space="preserve">GRUPO SIMUL</t>
  </si>
  <si>
    <t xml:space="preserve">ABBOTT DIAG</t>
  </si>
  <si>
    <t xml:space="preserve">F01495</t>
  </si>
  <si>
    <t xml:space="preserve">ABBOTT LABORATORIOS DO BRASIL LTDA</t>
  </si>
  <si>
    <t xml:space="preserve">G4</t>
  </si>
  <si>
    <t xml:space="preserve">ABBOTT NUT</t>
  </si>
  <si>
    <t xml:space="preserve">F00357</t>
  </si>
  <si>
    <t xml:space="preserve">ABBOTT LABORATORIOS BRASIL LTDA</t>
  </si>
  <si>
    <t xml:space="preserve">G8</t>
  </si>
  <si>
    <t xml:space="preserve">G5</t>
  </si>
  <si>
    <t xml:space="preserve">ABBOTT RX</t>
  </si>
  <si>
    <t xml:space="preserve">F00556</t>
  </si>
  <si>
    <t xml:space="preserve">F01227</t>
  </si>
  <si>
    <t xml:space="preserve">F00588</t>
  </si>
  <si>
    <t xml:space="preserve">F01032</t>
  </si>
  <si>
    <t xml:space="preserve">G6</t>
  </si>
  <si>
    <t xml:space="preserve">ABBVIE RX</t>
  </si>
  <si>
    <t xml:space="preserve">F01546</t>
  </si>
  <si>
    <t xml:space="preserve">ABBVIE FARMACEUTICA LTDA</t>
  </si>
  <si>
    <t xml:space="preserve">ACCUMED CONS</t>
  </si>
  <si>
    <t xml:space="preserve">F01327</t>
  </si>
  <si>
    <t xml:space="preserve">ACCUMED PRODUTOS MEDICO HOSPITALARE</t>
  </si>
  <si>
    <t xml:space="preserve">G42</t>
  </si>
  <si>
    <t xml:space="preserve">F01343</t>
  </si>
  <si>
    <t xml:space="preserve">ACHE GEN</t>
  </si>
  <si>
    <t xml:space="preserve">F01645</t>
  </si>
  <si>
    <t xml:space="preserve">LABOFARMA PRODUTOS FARMACEUTICOS LT</t>
  </si>
  <si>
    <t xml:space="preserve">F00915</t>
  </si>
  <si>
    <t xml:space="preserve">ACHE LABORATORIOS FARMACEUTICOS SA</t>
  </si>
  <si>
    <t xml:space="preserve">ACHE OTC</t>
  </si>
  <si>
    <t xml:space="preserve">F01646</t>
  </si>
  <si>
    <t xml:space="preserve">G3</t>
  </si>
  <si>
    <t xml:space="preserve">F14123</t>
  </si>
  <si>
    <t xml:space="preserve">F01690</t>
  </si>
  <si>
    <t xml:space="preserve">ACHE RX</t>
  </si>
  <si>
    <t xml:space="preserve">F22910</t>
  </si>
  <si>
    <t xml:space="preserve">F01639</t>
  </si>
  <si>
    <t xml:space="preserve">ADIUM(ZODIAC)</t>
  </si>
  <si>
    <t xml:space="preserve">F13349</t>
  </si>
  <si>
    <t xml:space="preserve">ADIUM S.A</t>
  </si>
  <si>
    <t xml:space="preserve">F01604</t>
  </si>
  <si>
    <t xml:space="preserve">ADIUM S A</t>
  </si>
  <si>
    <t xml:space="preserve">ADVERTISING</t>
  </si>
  <si>
    <t xml:space="preserve">F01589</t>
  </si>
  <si>
    <t xml:space="preserve">ADVERTISING OPERATIONS ASS PLAN E P</t>
  </si>
  <si>
    <t xml:space="preserve">F02896</t>
  </si>
  <si>
    <t xml:space="preserve">ADVERTISING OPERATIONS ASS. PLAN. P</t>
  </si>
  <si>
    <t xml:space="preserve">ALCON</t>
  </si>
  <si>
    <t xml:space="preserve">F01701</t>
  </si>
  <si>
    <t xml:space="preserve">ALCON BRASIL CUIDADOS COM A SAUDE L</t>
  </si>
  <si>
    <t xml:space="preserve">F01743</t>
  </si>
  <si>
    <t xml:space="preserve">F01710</t>
  </si>
  <si>
    <t xml:space="preserve">ALMEIDA PR</t>
  </si>
  <si>
    <t xml:space="preserve">F55654</t>
  </si>
  <si>
    <t xml:space="preserve">FCIA.E LAB.HOM.ALMEIDA PRADO L</t>
  </si>
  <si>
    <t xml:space="preserve">ALTHAIA</t>
  </si>
  <si>
    <t xml:space="preserve">F01421</t>
  </si>
  <si>
    <t xml:space="preserve">ALTHAIA S.A. INDUSTRIA FARMACEUTICA</t>
  </si>
  <si>
    <t xml:space="preserve">APSEN RX</t>
  </si>
  <si>
    <t xml:space="preserve">F01640</t>
  </si>
  <si>
    <t xml:space="preserve">APSEN FARMACEUTICA S A</t>
  </si>
  <si>
    <t xml:space="preserve">ARESE</t>
  </si>
  <si>
    <t xml:space="preserve">F01558</t>
  </si>
  <si>
    <t xml:space="preserve">ARESE PHARMA LTDA</t>
  </si>
  <si>
    <t xml:space="preserve">F00922</t>
  </si>
  <si>
    <t xml:space="preserve">ARESE NUTRITION LTDA</t>
  </si>
  <si>
    <t xml:space="preserve">ASPEN</t>
  </si>
  <si>
    <t xml:space="preserve">F00417</t>
  </si>
  <si>
    <t xml:space="preserve">A PHARMA DISTRIBUIDORA LTDA</t>
  </si>
  <si>
    <t xml:space="preserve">F28404</t>
  </si>
  <si>
    <t xml:space="preserve">ASPEN PHARMA INDUSTRIA FARMACEUTICA</t>
  </si>
  <si>
    <t xml:space="preserve">F01334</t>
  </si>
  <si>
    <t xml:space="preserve">F00558</t>
  </si>
  <si>
    <t xml:space="preserve">ASTELLAS</t>
  </si>
  <si>
    <t xml:space="preserve">F00265</t>
  </si>
  <si>
    <t xml:space="preserve">ASTELLAS FARMA BRASIL IMP DIST LTDA</t>
  </si>
  <si>
    <t xml:space="preserve">ASTRAZENECA</t>
  </si>
  <si>
    <t xml:space="preserve">F46455</t>
  </si>
  <si>
    <t xml:space="preserve">ASTRAZENECA DO BRASIL LTDA</t>
  </si>
  <si>
    <t xml:space="preserve">G2</t>
  </si>
  <si>
    <t xml:space="preserve">BAGO</t>
  </si>
  <si>
    <t xml:space="preserve">F00405</t>
  </si>
  <si>
    <t xml:space="preserve">LABORATORIOS BAGO DO BRASIL SA</t>
  </si>
  <si>
    <t xml:space="preserve">F01322</t>
  </si>
  <si>
    <t xml:space="preserve">BALDACCI</t>
  </si>
  <si>
    <t xml:space="preserve">F01502</t>
  </si>
  <si>
    <t xml:space="preserve">LABORATORIOS BALDACCI S A</t>
  </si>
  <si>
    <t xml:space="preserve">F18249</t>
  </si>
  <si>
    <t xml:space="preserve">BAUSCH OTC</t>
  </si>
  <si>
    <t xml:space="preserve">F01783</t>
  </si>
  <si>
    <t xml:space="preserve">BL INDUSTRIA OTICA LTDA</t>
  </si>
  <si>
    <t xml:space="preserve">G1</t>
  </si>
  <si>
    <t xml:space="preserve">F01409</t>
  </si>
  <si>
    <t xml:space="preserve">F01410</t>
  </si>
  <si>
    <t xml:space="preserve">BAYER CONS</t>
  </si>
  <si>
    <t xml:space="preserve">F01098</t>
  </si>
  <si>
    <t xml:space="preserve">BAYER S A</t>
  </si>
  <si>
    <t xml:space="preserve">BAYER OTC</t>
  </si>
  <si>
    <t xml:space="preserve">F01099</t>
  </si>
  <si>
    <t xml:space="preserve">BAYER RX</t>
  </si>
  <si>
    <t xml:space="preserve">F01089</t>
  </si>
  <si>
    <t xml:space="preserve">F01092</t>
  </si>
  <si>
    <t xml:space="preserve">F01087</t>
  </si>
  <si>
    <t xml:space="preserve">BD</t>
  </si>
  <si>
    <t xml:space="preserve">F25079</t>
  </si>
  <si>
    <t xml:space="preserve">BECTON DICKISON IND CIR LTDA</t>
  </si>
  <si>
    <t xml:space="preserve">BESINS</t>
  </si>
  <si>
    <t xml:space="preserve">F00985</t>
  </si>
  <si>
    <t xml:space="preserve">BESINS HEALTHCARE BRASIL COM DIST M</t>
  </si>
  <si>
    <t xml:space="preserve">BIOCHIMICO</t>
  </si>
  <si>
    <t xml:space="preserve">F01552</t>
  </si>
  <si>
    <t xml:space="preserve">INSTITUTO BIOCHIMICO IND FARMA LTDA</t>
  </si>
  <si>
    <t xml:space="preserve">BIODERMA</t>
  </si>
  <si>
    <t xml:space="preserve">F00582</t>
  </si>
  <si>
    <t xml:space="preserve">LABORATORIOS NAOS DO BRASIL LTDA</t>
  </si>
  <si>
    <t xml:space="preserve">BIOLAB GEN</t>
  </si>
  <si>
    <t xml:space="preserve">F01725</t>
  </si>
  <si>
    <t xml:space="preserve">BIOLAB FARMA GENERICOS LTDA</t>
  </si>
  <si>
    <t xml:space="preserve">F01216</t>
  </si>
  <si>
    <t xml:space="preserve">BIOLAB RX</t>
  </si>
  <si>
    <t xml:space="preserve">F01215</t>
  </si>
  <si>
    <t xml:space="preserve">BIOLAB SANUS FARMACEUTICA LTDA</t>
  </si>
  <si>
    <t xml:space="preserve">F01217</t>
  </si>
  <si>
    <t xml:space="preserve">F01647</t>
  </si>
  <si>
    <t xml:space="preserve">F01643</t>
  </si>
  <si>
    <t xml:space="preserve">BIOMM</t>
  </si>
  <si>
    <t xml:space="preserve">F01767</t>
  </si>
  <si>
    <t xml:space="preserve">BIOMM SA</t>
  </si>
  <si>
    <t xml:space="preserve">BIOPAS</t>
  </si>
  <si>
    <t xml:space="preserve">F01354</t>
  </si>
  <si>
    <t xml:space="preserve">BIOPAS BRASIL PRODUTOS FARMACEUTICO</t>
  </si>
  <si>
    <t xml:space="preserve">BIOSINTETICA RX</t>
  </si>
  <si>
    <t xml:space="preserve">F01446</t>
  </si>
  <si>
    <t xml:space="preserve">F01642</t>
  </si>
  <si>
    <t xml:space="preserve">BLANVER</t>
  </si>
  <si>
    <t xml:space="preserve">F01414</t>
  </si>
  <si>
    <t xml:space="preserve">BLANVER FARMOQUIMICA E FARMACEUTICA</t>
  </si>
  <si>
    <t xml:space="preserve">F01774</t>
  </si>
  <si>
    <t xml:space="preserve">BLOWTEX</t>
  </si>
  <si>
    <t xml:space="preserve">F12077</t>
  </si>
  <si>
    <t xml:space="preserve">FABRICA ARTEF.LATEX BLOWTEX LT</t>
  </si>
  <si>
    <t xml:space="preserve">BOEHRINGER RX</t>
  </si>
  <si>
    <t xml:space="preserve">F01597</t>
  </si>
  <si>
    <t xml:space="preserve">BOEHRINGER INGELHEIM DO BRASIL QUIM</t>
  </si>
  <si>
    <t xml:space="preserve">F01553</t>
  </si>
  <si>
    <t xml:space="preserve">F01570</t>
  </si>
  <si>
    <t xml:space="preserve">BOTICARIO</t>
  </si>
  <si>
    <t xml:space="preserve">F01691</t>
  </si>
  <si>
    <t xml:space="preserve">BOTICARIO PRODUTOS DE BELEZA LTDA</t>
  </si>
  <si>
    <t xml:space="preserve">F01752</t>
  </si>
  <si>
    <t xml:space="preserve">F01689</t>
  </si>
  <si>
    <t xml:space="preserve">CATARINENSE</t>
  </si>
  <si>
    <t xml:space="preserve">F01282</t>
  </si>
  <si>
    <t xml:space="preserve">LABORATORIO CATARINENSE LTDA</t>
  </si>
  <si>
    <t xml:space="preserve">CELLERA RX</t>
  </si>
  <si>
    <t xml:space="preserve">F00682</t>
  </si>
  <si>
    <t xml:space="preserve">CELLERA CONSUMO LTDA</t>
  </si>
  <si>
    <t xml:space="preserve">F01623</t>
  </si>
  <si>
    <t xml:space="preserve">F01679</t>
  </si>
  <si>
    <t xml:space="preserve">CELLERA FARMACEUTICA S.A.</t>
  </si>
  <si>
    <t xml:space="preserve">CERAS JOHNSON</t>
  </si>
  <si>
    <t xml:space="preserve">F00798</t>
  </si>
  <si>
    <t xml:space="preserve">CERAS JOHNSON LTDA</t>
  </si>
  <si>
    <t xml:space="preserve">F00800</t>
  </si>
  <si>
    <t xml:space="preserve">CHIESI RX</t>
  </si>
  <si>
    <t xml:space="preserve">F01378</t>
  </si>
  <si>
    <t xml:space="preserve">CHIESI FARMACEUTICA LTDA</t>
  </si>
  <si>
    <t xml:space="preserve">F01556</t>
  </si>
  <si>
    <t xml:space="preserve">COLGATE</t>
  </si>
  <si>
    <t xml:space="preserve">F01024</t>
  </si>
  <si>
    <t xml:space="preserve">COLGATE-PALMOLIVE COMERCIAL LTDA</t>
  </si>
  <si>
    <t xml:space="preserve">F26432</t>
  </si>
  <si>
    <t xml:space="preserve">COLGATE-PALMOLIVE IND E COM LT</t>
  </si>
  <si>
    <t xml:space="preserve">F01144</t>
  </si>
  <si>
    <t xml:space="preserve">F01206</t>
  </si>
  <si>
    <t xml:space="preserve">COTY</t>
  </si>
  <si>
    <t xml:space="preserve">F00476</t>
  </si>
  <si>
    <t xml:space="preserve">COTY BRASIL COMERCIO LTDA</t>
  </si>
  <si>
    <t xml:space="preserve">F01424</t>
  </si>
  <si>
    <t xml:space="preserve">F00519</t>
  </si>
  <si>
    <t xml:space="preserve">CREMER</t>
  </si>
  <si>
    <t xml:space="preserve">F00228</t>
  </si>
  <si>
    <t xml:space="preserve">CREMER S A</t>
  </si>
  <si>
    <t xml:space="preserve">F00390</t>
  </si>
  <si>
    <t xml:space="preserve">F39971</t>
  </si>
  <si>
    <t xml:space="preserve">CRISTALIA RX</t>
  </si>
  <si>
    <t xml:space="preserve">F01299</t>
  </si>
  <si>
    <t xml:space="preserve">CRISTALIA PRODS QUIMICOS FARMACEUT</t>
  </si>
  <si>
    <t xml:space="preserve">F01772</t>
  </si>
  <si>
    <t xml:space="preserve">DAIICHI SANKYO RX</t>
  </si>
  <si>
    <t xml:space="preserve">F01684</t>
  </si>
  <si>
    <t xml:space="preserve">DAIICHI SANKYO BRASIL FARMACEUTICA</t>
  </si>
  <si>
    <t xml:space="preserve">DANONE</t>
  </si>
  <si>
    <t xml:space="preserve">F00436</t>
  </si>
  <si>
    <t xml:space="preserve">DANONE LTDA</t>
  </si>
  <si>
    <t xml:space="preserve">F01516</t>
  </si>
  <si>
    <t xml:space="preserve">DELTA</t>
  </si>
  <si>
    <t xml:space="preserve">F00382</t>
  </si>
  <si>
    <t xml:space="preserve">COMERCIO E  DISTRIBUIDORA DELTA LTD</t>
  </si>
  <si>
    <t xml:space="preserve">DERMAGE</t>
  </si>
  <si>
    <t xml:space="preserve">F01744</t>
  </si>
  <si>
    <t xml:space="preserve">DISTRIPRIME DISTRIBUIDORA DE COSMET</t>
  </si>
  <si>
    <t xml:space="preserve">DIFFUCAP</t>
  </si>
  <si>
    <t xml:space="preserve">F21151</t>
  </si>
  <si>
    <t xml:space="preserve">DIFFUCAP CHEMOBRAS</t>
  </si>
  <si>
    <t xml:space="preserve">EASELABS /CBD</t>
  </si>
  <si>
    <t xml:space="preserve">F01694</t>
  </si>
  <si>
    <t xml:space="preserve">EASELABS LABORATORIO FARMACEUTICO L</t>
  </si>
  <si>
    <t xml:space="preserve">EMBECTA</t>
  </si>
  <si>
    <t xml:space="preserve">F01681</t>
  </si>
  <si>
    <t xml:space="preserve">EMBECTA BRASIL LTDA</t>
  </si>
  <si>
    <t xml:space="preserve">EMS BRACE PHARMA</t>
  </si>
  <si>
    <t xml:space="preserve">F01296</t>
  </si>
  <si>
    <t xml:space="preserve">EMS S A</t>
  </si>
  <si>
    <t xml:space="preserve">F01721</t>
  </si>
  <si>
    <t xml:space="preserve">EMS S/A</t>
  </si>
  <si>
    <t xml:space="preserve">F01704</t>
  </si>
  <si>
    <t xml:space="preserve">F01600</t>
  </si>
  <si>
    <t xml:space="preserve">F01297</t>
  </si>
  <si>
    <t xml:space="preserve">GERMED FARMACEUTICA LTDA</t>
  </si>
  <si>
    <t xml:space="preserve">F01718</t>
  </si>
  <si>
    <t xml:space="preserve">F00621</t>
  </si>
  <si>
    <t xml:space="preserve">F01407</t>
  </si>
  <si>
    <t xml:space="preserve">LUXBIOTECH FARMACEUTICA LTDA</t>
  </si>
  <si>
    <t xml:space="preserve">EMS GEN</t>
  </si>
  <si>
    <t xml:space="preserve">F14396</t>
  </si>
  <si>
    <t xml:space="preserve">F01676</t>
  </si>
  <si>
    <t xml:space="preserve">F01587</t>
  </si>
  <si>
    <t xml:space="preserve">F01780</t>
  </si>
  <si>
    <t xml:space="preserve">F01628</t>
  </si>
  <si>
    <t xml:space="preserve">LAFIMAN DISTRIBUIDORA DE MEDICAMENT</t>
  </si>
  <si>
    <t xml:space="preserve">F01707</t>
  </si>
  <si>
    <t xml:space="preserve">EMS OTC</t>
  </si>
  <si>
    <t xml:space="preserve">F01675</t>
  </si>
  <si>
    <t xml:space="preserve">F01295</t>
  </si>
  <si>
    <t xml:space="preserve">F01293</t>
  </si>
  <si>
    <t xml:space="preserve">MULTILAB IND COM PROD FARM LTDA</t>
  </si>
  <si>
    <t xml:space="preserve">F01373</t>
  </si>
  <si>
    <t xml:space="preserve">EMS RX</t>
  </si>
  <si>
    <t xml:space="preserve">F01673</t>
  </si>
  <si>
    <t xml:space="preserve">F19759</t>
  </si>
  <si>
    <t xml:space="preserve">F01287</t>
  </si>
  <si>
    <t xml:space="preserve">F01601</t>
  </si>
  <si>
    <t xml:space="preserve">F01782</t>
  </si>
  <si>
    <t xml:space="preserve">F01580</t>
  </si>
  <si>
    <t xml:space="preserve">EUCERIN</t>
  </si>
  <si>
    <t xml:space="preserve">F00396</t>
  </si>
  <si>
    <t xml:space="preserve">BDF NIVEA LTDA</t>
  </si>
  <si>
    <t xml:space="preserve">F01167</t>
  </si>
  <si>
    <t xml:space="preserve">F00508</t>
  </si>
  <si>
    <t xml:space="preserve">F01168</t>
  </si>
  <si>
    <t xml:space="preserve">EUROART</t>
  </si>
  <si>
    <t xml:space="preserve">F15518</t>
  </si>
  <si>
    <t xml:space="preserve">EUROART COM DE PRODS DE BLZ LT</t>
  </si>
  <si>
    <t xml:space="preserve">EUROFARMA GEN</t>
  </si>
  <si>
    <t xml:space="preserve">F01662</t>
  </si>
  <si>
    <t xml:space="preserve">EUROFARMA LABORATORIOS SA</t>
  </si>
  <si>
    <t xml:space="preserve">F00824</t>
  </si>
  <si>
    <t xml:space="preserve">F00054</t>
  </si>
  <si>
    <t xml:space="preserve">F01760</t>
  </si>
  <si>
    <t xml:space="preserve">F01763</t>
  </si>
  <si>
    <t xml:space="preserve">F01759</t>
  </si>
  <si>
    <t xml:space="preserve">EUROFARMA OTC</t>
  </si>
  <si>
    <t xml:space="preserve">F01263</t>
  </si>
  <si>
    <t xml:space="preserve">F01460</t>
  </si>
  <si>
    <t xml:space="preserve">F01566</t>
  </si>
  <si>
    <t xml:space="preserve">F01739</t>
  </si>
  <si>
    <t xml:space="preserve">EUROFARMA RX</t>
  </si>
  <si>
    <t xml:space="preserve">F00838</t>
  </si>
  <si>
    <t xml:space="preserve">F00053</t>
  </si>
  <si>
    <t xml:space="preserve">F00904</t>
  </si>
  <si>
    <t xml:space="preserve">F01247</t>
  </si>
  <si>
    <t xml:space="preserve">F01785</t>
  </si>
  <si>
    <t xml:space="preserve">EXELTIS FARMA</t>
  </si>
  <si>
    <t xml:space="preserve">F00835</t>
  </si>
  <si>
    <t xml:space="preserve">EXELTIS LABORATORIO FARMACEUTICO LT</t>
  </si>
  <si>
    <t xml:space="preserve">F.B.M RX</t>
  </si>
  <si>
    <t xml:space="preserve">F01693</t>
  </si>
  <si>
    <t xml:space="preserve">F.B.M. INDUSTRIA FARMACEUTICA LTDA</t>
  </si>
  <si>
    <t xml:space="preserve">FERRING</t>
  </si>
  <si>
    <t xml:space="preserve">F01085</t>
  </si>
  <si>
    <t xml:space="preserve">LABORATORIOS FERRING LTDA</t>
  </si>
  <si>
    <t xml:space="preserve">F01097</t>
  </si>
  <si>
    <t xml:space="preserve">FQM / ASTRA NOVARTIS</t>
  </si>
  <si>
    <t xml:space="preserve">F01148</t>
  </si>
  <si>
    <t xml:space="preserve">DIVCOM S A</t>
  </si>
  <si>
    <t xml:space="preserve">F01370</t>
  </si>
  <si>
    <t xml:space="preserve">FQM / ROCHE</t>
  </si>
  <si>
    <t xml:space="preserve">F01114</t>
  </si>
  <si>
    <t xml:space="preserve">FQM DIVCOM</t>
  </si>
  <si>
    <t xml:space="preserve">F01330</t>
  </si>
  <si>
    <t xml:space="preserve">F00820</t>
  </si>
  <si>
    <t xml:space="preserve">F00810</t>
  </si>
  <si>
    <t xml:space="preserve">FQM RX</t>
  </si>
  <si>
    <t xml:space="preserve">F00843</t>
  </si>
  <si>
    <t xml:space="preserve">F00808</t>
  </si>
  <si>
    <t xml:space="preserve">F00842</t>
  </si>
  <si>
    <t xml:space="preserve">GALDERMA CONS</t>
  </si>
  <si>
    <t xml:space="preserve">F01669</t>
  </si>
  <si>
    <t xml:space="preserve">GALDERMA DISTRIBUIDORA DO BRASIL LT</t>
  </si>
  <si>
    <t xml:space="preserve">F01667</t>
  </si>
  <si>
    <t xml:space="preserve">GBIO/RX</t>
  </si>
  <si>
    <t xml:space="preserve">F01775</t>
  </si>
  <si>
    <t xml:space="preserve">GEOLAB INDUSTRIA FARMACEUTICA S/A</t>
  </si>
  <si>
    <t xml:space="preserve">F01457</t>
  </si>
  <si>
    <t xml:space="preserve">GEDEON RICHTER</t>
  </si>
  <si>
    <t xml:space="preserve">F01458</t>
  </si>
  <si>
    <t xml:space="preserve">GEDEON RICHTER DO BRASIL IMP EXP DI</t>
  </si>
  <si>
    <t xml:space="preserve">GENOM</t>
  </si>
  <si>
    <t xml:space="preserve">F00788</t>
  </si>
  <si>
    <t xml:space="preserve">UNIAO QUIMICA FARMACEUTICA NACIONAL</t>
  </si>
  <si>
    <t xml:space="preserve">GENOMMA</t>
  </si>
  <si>
    <t xml:space="preserve">F01264</t>
  </si>
  <si>
    <t xml:space="preserve">GENOMMA LABORATORIES DO BRASIL LTDA</t>
  </si>
  <si>
    <t xml:space="preserve">F01223</t>
  </si>
  <si>
    <t xml:space="preserve">GERMED GEN</t>
  </si>
  <si>
    <t xml:space="preserve">F01677</t>
  </si>
  <si>
    <t xml:space="preserve">F01714</t>
  </si>
  <si>
    <t xml:space="preserve">F01588</t>
  </si>
  <si>
    <t xml:space="preserve">F20278</t>
  </si>
  <si>
    <t xml:space="preserve">F01627</t>
  </si>
  <si>
    <t xml:space="preserve">F00547</t>
  </si>
  <si>
    <t xml:space="preserve">GEYER</t>
  </si>
  <si>
    <t xml:space="preserve">F18520</t>
  </si>
  <si>
    <t xml:space="preserve">GEYER MEDICAMENTOS SA</t>
  </si>
  <si>
    <t xml:space="preserve">GLENMARK</t>
  </si>
  <si>
    <t xml:space="preserve">F00003</t>
  </si>
  <si>
    <t xml:space="preserve">GLENMARK FARMACEUTICA LTDA</t>
  </si>
  <si>
    <t xml:space="preserve">GRANADO</t>
  </si>
  <si>
    <t xml:space="preserve">F20542</t>
  </si>
  <si>
    <t xml:space="preserve">PONTELAND DISTRIBUICAO SA</t>
  </si>
  <si>
    <t xml:space="preserve">GREENCARE / RX</t>
  </si>
  <si>
    <t xml:space="preserve">F01686</t>
  </si>
  <si>
    <t xml:space="preserve">GREENCARE PHARMA COMERCIO LTDA</t>
  </si>
  <si>
    <t xml:space="preserve">GROSS RX</t>
  </si>
  <si>
    <t xml:space="preserve">F18546</t>
  </si>
  <si>
    <t xml:space="preserve">LABORATORIO GROSS S A</t>
  </si>
  <si>
    <t xml:space="preserve">F00958</t>
  </si>
  <si>
    <t xml:space="preserve">F01654</t>
  </si>
  <si>
    <t xml:space="preserve">WASSER FARMA LTDA</t>
  </si>
  <si>
    <t xml:space="preserve">GRUNENTHAL</t>
  </si>
  <si>
    <t xml:space="preserve">F00881</t>
  </si>
  <si>
    <t xml:space="preserve">GRUNENTHAL DO BRASIL FARMACEUTICA L</t>
  </si>
  <si>
    <t xml:space="preserve">GSK RX</t>
  </si>
  <si>
    <t xml:space="preserve">F01777</t>
  </si>
  <si>
    <t xml:space="preserve">GLAXOSMITHKLINE BRASIL LTDA</t>
  </si>
  <si>
    <t xml:space="preserve">F00966</t>
  </si>
  <si>
    <t xml:space="preserve">F00962</t>
  </si>
  <si>
    <t xml:space="preserve">F00967</t>
  </si>
  <si>
    <t xml:space="preserve">HALEON CONS</t>
  </si>
  <si>
    <t xml:space="preserve">F00930</t>
  </si>
  <si>
    <t xml:space="preserve">HALEON BRASIL DISTRIBUIDORA LTDA</t>
  </si>
  <si>
    <t xml:space="preserve">F00937</t>
  </si>
  <si>
    <t xml:space="preserve">HALEON OTC</t>
  </si>
  <si>
    <t xml:space="preserve">F01776</t>
  </si>
  <si>
    <t xml:space="preserve">F00934</t>
  </si>
  <si>
    <t xml:space="preserve">F00936</t>
  </si>
  <si>
    <t xml:space="preserve">F01185</t>
  </si>
  <si>
    <t xml:space="preserve">F00931</t>
  </si>
  <si>
    <t xml:space="preserve">F01276</t>
  </si>
  <si>
    <t xml:space="preserve">F00933</t>
  </si>
  <si>
    <t xml:space="preserve">HEBRON OTC</t>
  </si>
  <si>
    <t xml:space="preserve">F01307</t>
  </si>
  <si>
    <t xml:space="preserve">QUESALON DIST DE PROD FARM LTDA</t>
  </si>
  <si>
    <t xml:space="preserve">F24445</t>
  </si>
  <si>
    <t xml:space="preserve">F01622</t>
  </si>
  <si>
    <t xml:space="preserve">INFAN INDUSTRIA QUIMICA FARMA NAC S</t>
  </si>
  <si>
    <t xml:space="preserve">HEMAFARMA</t>
  </si>
  <si>
    <t xml:space="preserve">F01766</t>
  </si>
  <si>
    <t xml:space="preserve">HEMAFARMA COM. E IND. FARMA. LTDA</t>
  </si>
  <si>
    <t xml:space="preserve">F00776</t>
  </si>
  <si>
    <t xml:space="preserve">HERBARIUM RX</t>
  </si>
  <si>
    <t xml:space="preserve">F01109</t>
  </si>
  <si>
    <t xml:space="preserve">HERBARIUM</t>
  </si>
  <si>
    <t xml:space="preserve">F01416</t>
  </si>
  <si>
    <t xml:space="preserve">F01107</t>
  </si>
  <si>
    <t xml:space="preserve">F01371</t>
  </si>
  <si>
    <t xml:space="preserve">HISAMITSU</t>
  </si>
  <si>
    <t xml:space="preserve">F15443</t>
  </si>
  <si>
    <t xml:space="preserve">HISAMITSU FARM DO BR LT</t>
  </si>
  <si>
    <t xml:space="preserve">HYPERA CH</t>
  </si>
  <si>
    <t xml:space="preserve">F01186</t>
  </si>
  <si>
    <t xml:space="preserve">HYPERMARCAS S/A</t>
  </si>
  <si>
    <t xml:space="preserve">F01188</t>
  </si>
  <si>
    <t xml:space="preserve">HYPERA S.A</t>
  </si>
  <si>
    <t xml:space="preserve">F01525</t>
  </si>
  <si>
    <t xml:space="preserve">HYPERA S A</t>
  </si>
  <si>
    <t xml:space="preserve">F00066</t>
  </si>
  <si>
    <t xml:space="preserve">F00068</t>
  </si>
  <si>
    <t xml:space="preserve">F01624</t>
  </si>
  <si>
    <t xml:space="preserve">F01273</t>
  </si>
  <si>
    <t xml:space="preserve">F01274</t>
  </si>
  <si>
    <t xml:space="preserve">F01527</t>
  </si>
  <si>
    <t xml:space="preserve">F00186</t>
  </si>
  <si>
    <t xml:space="preserve">F01258</t>
  </si>
  <si>
    <t xml:space="preserve">HYPERA PP RX</t>
  </si>
  <si>
    <t xml:space="preserve">F01271</t>
  </si>
  <si>
    <t xml:space="preserve">F01272</t>
  </si>
  <si>
    <t xml:space="preserve">F00070</t>
  </si>
  <si>
    <t xml:space="preserve">F00071</t>
  </si>
  <si>
    <t xml:space="preserve">F01521</t>
  </si>
  <si>
    <t xml:space="preserve">F00991</t>
  </si>
  <si>
    <t xml:space="preserve">F00992</t>
  </si>
  <si>
    <t xml:space="preserve">F01381</t>
  </si>
  <si>
    <t xml:space="preserve">F01528</t>
  </si>
  <si>
    <t xml:space="preserve">ISDIN</t>
  </si>
  <si>
    <t xml:space="preserve">F00298</t>
  </si>
  <si>
    <t xml:space="preserve">ISDIN PRODUTOS F LTDA</t>
  </si>
  <si>
    <t xml:space="preserve">F00366</t>
  </si>
  <si>
    <t xml:space="preserve">JANSSEN</t>
  </si>
  <si>
    <t xml:space="preserve">F22829</t>
  </si>
  <si>
    <t xml:space="preserve">JOHNSON &amp; JOHNSON BRASIL IND LTDA</t>
  </si>
  <si>
    <t xml:space="preserve">KENVUE DERMO</t>
  </si>
  <si>
    <t xml:space="preserve">F01479</t>
  </si>
  <si>
    <t xml:space="preserve">JNTL CONSUMER HEALTH (BRAZIL) LTDA</t>
  </si>
  <si>
    <t xml:space="preserve">F01485</t>
  </si>
  <si>
    <t xml:space="preserve">F01486</t>
  </si>
  <si>
    <t xml:space="preserve">KENVUE HB</t>
  </si>
  <si>
    <t xml:space="preserve">F01472</t>
  </si>
  <si>
    <t xml:space="preserve">F01478</t>
  </si>
  <si>
    <t xml:space="preserve">F01483</t>
  </si>
  <si>
    <t xml:space="preserve">KENVUE OTC</t>
  </si>
  <si>
    <t xml:space="preserve">F01465</t>
  </si>
  <si>
    <t xml:space="preserve">F01467</t>
  </si>
  <si>
    <t xml:space="preserve">F01470</t>
  </si>
  <si>
    <t xml:space="preserve">KENVUE SOLAR</t>
  </si>
  <si>
    <t xml:space="preserve">F01477</t>
  </si>
  <si>
    <t xml:space="preserve">F01482</t>
  </si>
  <si>
    <t xml:space="preserve">F01488</t>
  </si>
  <si>
    <t xml:space="preserve">F01473</t>
  </si>
  <si>
    <t xml:space="preserve">F01474</t>
  </si>
  <si>
    <t xml:space="preserve">F01480</t>
  </si>
  <si>
    <t xml:space="preserve">F01475</t>
  </si>
  <si>
    <t xml:space="preserve">F01481</t>
  </si>
  <si>
    <t xml:space="preserve">F01487</t>
  </si>
  <si>
    <t xml:space="preserve">KIMBERLY</t>
  </si>
  <si>
    <t xml:space="preserve">F21011</t>
  </si>
  <si>
    <t xml:space="preserve">KIMBERLY CLARK IND COM PROD HIGIENE</t>
  </si>
  <si>
    <t xml:space="preserve">F00276</t>
  </si>
  <si>
    <t xml:space="preserve">K-Y SEMINA</t>
  </si>
  <si>
    <t xml:space="preserve">F00604</t>
  </si>
  <si>
    <t xml:space="preserve">SEMINA INDUSTRIA E COMERCIO LTDA</t>
  </si>
  <si>
    <t xml:space="preserve">F01683</t>
  </si>
  <si>
    <t xml:space="preserve">LEGRAND OFTA</t>
  </si>
  <si>
    <t xml:space="preserve">F01194</t>
  </si>
  <si>
    <t xml:space="preserve">LEGRAND PHARMA IND FARM LT</t>
  </si>
  <si>
    <t xml:space="preserve">F01193</t>
  </si>
  <si>
    <t xml:space="preserve">F01720</t>
  </si>
  <si>
    <t xml:space="preserve">F01406</t>
  </si>
  <si>
    <t xml:space="preserve">F01602</t>
  </si>
  <si>
    <t xml:space="preserve">LEO PHARMA RX</t>
  </si>
  <si>
    <t xml:space="preserve">F00263</t>
  </si>
  <si>
    <t xml:space="preserve">LEO PHARMA LTDA</t>
  </si>
  <si>
    <t xml:space="preserve">LIBBS RX</t>
  </si>
  <si>
    <t xml:space="preserve">F01157</t>
  </si>
  <si>
    <t xml:space="preserve">LIBBS FARMACEUTICA LTDA</t>
  </si>
  <si>
    <t xml:space="preserve">F01256</t>
  </si>
  <si>
    <t xml:space="preserve">F01778</t>
  </si>
  <si>
    <t xml:space="preserve">F01259</t>
  </si>
  <si>
    <t xml:space="preserve">LILLY</t>
  </si>
  <si>
    <t xml:space="preserve">F15344</t>
  </si>
  <si>
    <t xml:space="preserve">ELI LILLY DO BRASIL LTDA</t>
  </si>
  <si>
    <t xml:space="preserve">F01771</t>
  </si>
  <si>
    <t xml:space="preserve">F19783</t>
  </si>
  <si>
    <t xml:space="preserve">F00079</t>
  </si>
  <si>
    <t xml:space="preserve">LOREAL GP</t>
  </si>
  <si>
    <t xml:space="preserve">F01389</t>
  </si>
  <si>
    <t xml:space="preserve">L'OREAL BRASIL COM DE COSMETICOS LT</t>
  </si>
  <si>
    <t xml:space="preserve">F18942</t>
  </si>
  <si>
    <t xml:space="preserve">L'OREAL BRASIL COMERCIAL COSMETICOS</t>
  </si>
  <si>
    <t xml:space="preserve">F01394</t>
  </si>
  <si>
    <t xml:space="preserve">LOREAL LBD</t>
  </si>
  <si>
    <t xml:space="preserve">F01404</t>
  </si>
  <si>
    <t xml:space="preserve">F01405</t>
  </si>
  <si>
    <t xml:space="preserve">F01402</t>
  </si>
  <si>
    <t xml:space="preserve">F01403</t>
  </si>
  <si>
    <t xml:space="preserve">F01399</t>
  </si>
  <si>
    <t xml:space="preserve">LUNDBECK</t>
  </si>
  <si>
    <t xml:space="preserve">F22720</t>
  </si>
  <si>
    <t xml:space="preserve">LUNDBECK BRASIL LTDA</t>
  </si>
  <si>
    <t xml:space="preserve">MANTECORP HYPERA DERMO</t>
  </si>
  <si>
    <t xml:space="preserve">F00334</t>
  </si>
  <si>
    <t xml:space="preserve">F00335</t>
  </si>
  <si>
    <t xml:space="preserve">F01529</t>
  </si>
  <si>
    <t xml:space="preserve">F01582</t>
  </si>
  <si>
    <t xml:space="preserve">F01581</t>
  </si>
  <si>
    <t xml:space="preserve">MARJAN</t>
  </si>
  <si>
    <t xml:space="preserve">F01254</t>
  </si>
  <si>
    <t xml:space="preserve">MARJAN INDUSTRIA E COMERCIO LTDA</t>
  </si>
  <si>
    <t xml:space="preserve">F18603</t>
  </si>
  <si>
    <t xml:space="preserve">MAWDSLEYS</t>
  </si>
  <si>
    <t xml:space="preserve">F01433</t>
  </si>
  <si>
    <t xml:space="preserve">MAWDSLEYS PHARMACEUTICALS DO BRASIL</t>
  </si>
  <si>
    <t xml:space="preserve">MEAD JOHNS</t>
  </si>
  <si>
    <t xml:space="preserve">F45705</t>
  </si>
  <si>
    <t xml:space="preserve">MEAD JOHNSON DO BR COMERCI</t>
  </si>
  <si>
    <t xml:space="preserve">MEDLEY GEN</t>
  </si>
  <si>
    <t xml:space="preserve">F01182</t>
  </si>
  <si>
    <t xml:space="preserve">MEDLEY FARMACEUTICA LTDA</t>
  </si>
  <si>
    <t xml:space="preserve">F01650</t>
  </si>
  <si>
    <t xml:space="preserve">SANOFI MEDLEY FARMACEUTICA LTDA</t>
  </si>
  <si>
    <t xml:space="preserve">F01181</t>
  </si>
  <si>
    <t xml:space="preserve">MEDLEY RX</t>
  </si>
  <si>
    <t xml:space="preserve">F01184</t>
  </si>
  <si>
    <t xml:space="preserve">MEGALABS</t>
  </si>
  <si>
    <t xml:space="preserve">F18488</t>
  </si>
  <si>
    <t xml:space="preserve">MEGALABS FARMACEUTICA S A</t>
  </si>
  <si>
    <t xml:space="preserve">F01250</t>
  </si>
  <si>
    <t xml:space="preserve">F01741</t>
  </si>
  <si>
    <t xml:space="preserve">MEGALABS FARMA</t>
  </si>
  <si>
    <t xml:space="preserve">F01726</t>
  </si>
  <si>
    <t xml:space="preserve">MEGALABS FARMACEUTICA S.A.</t>
  </si>
  <si>
    <t xml:space="preserve">MEGALABS OTC</t>
  </si>
  <si>
    <t xml:space="preserve">F01749</t>
  </si>
  <si>
    <t xml:space="preserve">MELPOEJO</t>
  </si>
  <si>
    <t xml:space="preserve">F18645</t>
  </si>
  <si>
    <t xml:space="preserve">LABORATORIO MELPOEJO LTDA</t>
  </si>
  <si>
    <t xml:space="preserve">MERCK GEN</t>
  </si>
  <si>
    <t xml:space="preserve">F00251</t>
  </si>
  <si>
    <t xml:space="preserve">MERCK S/A</t>
  </si>
  <si>
    <t xml:space="preserve">MERCK RX</t>
  </si>
  <si>
    <t xml:space="preserve">F00249</t>
  </si>
  <si>
    <t xml:space="preserve">F00271</t>
  </si>
  <si>
    <t xml:space="preserve">MINANCORA</t>
  </si>
  <si>
    <t xml:space="preserve">F00631</t>
  </si>
  <si>
    <t xml:space="preserve">MINANCORA E CIA LTDA</t>
  </si>
  <si>
    <t xml:space="preserve">MOKSHA8</t>
  </si>
  <si>
    <t xml:space="preserve">F00563</t>
  </si>
  <si>
    <t xml:space="preserve">MOKSHA8 BR IND E COM DE MEDICAMENTO</t>
  </si>
  <si>
    <t xml:space="preserve">MOMENTA RX</t>
  </si>
  <si>
    <t xml:space="preserve">F01266</t>
  </si>
  <si>
    <t xml:space="preserve">F01212</t>
  </si>
  <si>
    <t xml:space="preserve">MONDELEZ</t>
  </si>
  <si>
    <t xml:space="preserve">F01787</t>
  </si>
  <si>
    <t xml:space="preserve">MONDELEZ BRASIL LTDA</t>
  </si>
  <si>
    <t xml:space="preserve">MSD</t>
  </si>
  <si>
    <t xml:space="preserve">F00026</t>
  </si>
  <si>
    <t xml:space="preserve">MERCK SHARP &amp; DOHME FARMACEUTICA LT</t>
  </si>
  <si>
    <t xml:space="preserve">MUNDIPHARMA</t>
  </si>
  <si>
    <t xml:space="preserve">F00868</t>
  </si>
  <si>
    <t xml:space="preserve">MUNDIPHARMA BRASIL PRODS MEDICOS E</t>
  </si>
  <si>
    <t xml:space="preserve">MYRALIS</t>
  </si>
  <si>
    <t xml:space="preserve">F01246</t>
  </si>
  <si>
    <t xml:space="preserve">MYRALIS INDUSTRIA FARMACEUTICA LTDA</t>
  </si>
  <si>
    <t xml:space="preserve">F01025</t>
  </si>
  <si>
    <t xml:space="preserve">NATCOFARMA</t>
  </si>
  <si>
    <t xml:space="preserve">F01046</t>
  </si>
  <si>
    <t xml:space="preserve">NATCOFARMA DO BRASIL LTDA</t>
  </si>
  <si>
    <t xml:space="preserve">F01723</t>
  </si>
  <si>
    <t xml:space="preserve">NESTLE</t>
  </si>
  <si>
    <t xml:space="preserve">F01332</t>
  </si>
  <si>
    <t xml:space="preserve">NESTLE BRASIL LTDA</t>
  </si>
  <si>
    <t xml:space="preserve">F01608</t>
  </si>
  <si>
    <t xml:space="preserve">F06418</t>
  </si>
  <si>
    <t xml:space="preserve">F13331</t>
  </si>
  <si>
    <t xml:space="preserve">F23975</t>
  </si>
  <si>
    <t xml:space="preserve">F26465</t>
  </si>
  <si>
    <t xml:space="preserve">F01501</t>
  </si>
  <si>
    <t xml:space="preserve">F01533</t>
  </si>
  <si>
    <t xml:space="preserve">F01536</t>
  </si>
  <si>
    <t xml:space="preserve">F12374</t>
  </si>
  <si>
    <t xml:space="preserve">NEURAXPHARM</t>
  </si>
  <si>
    <t xml:space="preserve">F01729</t>
  </si>
  <si>
    <t xml:space="preserve">NEURAXPHARM BRASIL IMP DIST MED LTD</t>
  </si>
  <si>
    <t xml:space="preserve">NIVEA</t>
  </si>
  <si>
    <t xml:space="preserve">F00283</t>
  </si>
  <si>
    <t xml:space="preserve">F01165</t>
  </si>
  <si>
    <t xml:space="preserve">F01164</t>
  </si>
  <si>
    <t xml:space="preserve">F20427</t>
  </si>
  <si>
    <t xml:space="preserve">F01031</t>
  </si>
  <si>
    <t xml:space="preserve">F01166</t>
  </si>
  <si>
    <t xml:space="preserve">NOVAQUIMICA GEN</t>
  </si>
  <si>
    <t xml:space="preserve">F01428</t>
  </si>
  <si>
    <t xml:space="preserve">MULTILAB INDUSTRIA E COM DE PROD FA</t>
  </si>
  <si>
    <t xml:space="preserve">F01709</t>
  </si>
  <si>
    <t xml:space="preserve">F01209</t>
  </si>
  <si>
    <t xml:space="preserve">F01599</t>
  </si>
  <si>
    <t xml:space="preserve">F01598</t>
  </si>
  <si>
    <t xml:space="preserve">F01705</t>
  </si>
  <si>
    <t xml:space="preserve">F01202</t>
  </si>
  <si>
    <t xml:space="preserve">F01629</t>
  </si>
  <si>
    <t xml:space="preserve">F22621</t>
  </si>
  <si>
    <t xml:space="preserve">NOVA QUIMICA FARMACEUTICA LTDA</t>
  </si>
  <si>
    <t xml:space="preserve">NOVARTIS RX</t>
  </si>
  <si>
    <t xml:space="preserve">F00636</t>
  </si>
  <si>
    <t xml:space="preserve">NOVARTIS BIOCIENCIAS S/A</t>
  </si>
  <si>
    <t xml:space="preserve">F00638</t>
  </si>
  <si>
    <t xml:space="preserve">F00639</t>
  </si>
  <si>
    <t xml:space="preserve">NOVO NORDISK</t>
  </si>
  <si>
    <t xml:space="preserve">F01169</t>
  </si>
  <si>
    <t xml:space="preserve">NOVO NORDISK FARMACEUTICA DO BRASIL</t>
  </si>
  <si>
    <t xml:space="preserve">F01283</t>
  </si>
  <si>
    <t xml:space="preserve">F01770</t>
  </si>
  <si>
    <t xml:space="preserve">F01418</t>
  </si>
  <si>
    <t xml:space="preserve">ONTEX</t>
  </si>
  <si>
    <t xml:space="preserve">F01762</t>
  </si>
  <si>
    <t xml:space="preserve">FALCON DISTRIBUICAO ARM E TRANSPORT</t>
  </si>
  <si>
    <t xml:space="preserve">F00561</t>
  </si>
  <si>
    <t xml:space="preserve">OPELLA</t>
  </si>
  <si>
    <t xml:space="preserve">F01531</t>
  </si>
  <si>
    <t xml:space="preserve">OPELLA HEALTHCARE BRAZIL LTDA</t>
  </si>
  <si>
    <t xml:space="preserve">ORGANON</t>
  </si>
  <si>
    <t xml:space="preserve">F00025</t>
  </si>
  <si>
    <t xml:space="preserve">ORGANON FARMACEUTICA LTDA</t>
  </si>
  <si>
    <t xml:space="preserve">F01768</t>
  </si>
  <si>
    <t xml:space="preserve">OSORIO</t>
  </si>
  <si>
    <t xml:space="preserve">F18678</t>
  </si>
  <si>
    <t xml:space="preserve">LAB OSORIO DE MORAES LTD</t>
  </si>
  <si>
    <t xml:space="preserve">OUTROS</t>
  </si>
  <si>
    <t xml:space="preserve">F00702</t>
  </si>
  <si>
    <t xml:space="preserve">G9</t>
  </si>
  <si>
    <t xml:space="preserve">F00419</t>
  </si>
  <si>
    <t xml:space="preserve">LABORATORIO INDUST FARM LIFAR LTDA</t>
  </si>
  <si>
    <t xml:space="preserve">F00669</t>
  </si>
  <si>
    <t xml:space="preserve">BIOGEN IDEC BRASIL PROD FARMC LTDA</t>
  </si>
  <si>
    <t xml:space="preserve">F00600</t>
  </si>
  <si>
    <t xml:space="preserve">ONCO PROD DIST DE PROD HOSP E ONCO</t>
  </si>
  <si>
    <t xml:space="preserve">F00670</t>
  </si>
  <si>
    <t xml:space="preserve">BEAUFOUR IPSEN FARMACEUTICA LTDA</t>
  </si>
  <si>
    <t xml:space="preserve">F00418</t>
  </si>
  <si>
    <t xml:space="preserve">GEDEON RICHTER BRASIL IMPORT SA</t>
  </si>
  <si>
    <t xml:space="preserve">F07457</t>
  </si>
  <si>
    <t xml:space="preserve">LUNAMED DIST.PROD.MED.LTDA</t>
  </si>
  <si>
    <t xml:space="preserve">F32513</t>
  </si>
  <si>
    <t xml:space="preserve">F35409</t>
  </si>
  <si>
    <t xml:space="preserve">MERCOFARMA INDUSTRIA E COMERCI</t>
  </si>
  <si>
    <t xml:space="preserve">F47461</t>
  </si>
  <si>
    <t xml:space="preserve">EQUALIV PHARMA INDUSTRIA, COME</t>
  </si>
  <si>
    <t xml:space="preserve">PFIZER RX</t>
  </si>
  <si>
    <t xml:space="preserve">F00095</t>
  </si>
  <si>
    <t xml:space="preserve">PFIZER BRASIL LTDA</t>
  </si>
  <si>
    <t xml:space="preserve">F15807</t>
  </si>
  <si>
    <t xml:space="preserve">PIERRE</t>
  </si>
  <si>
    <t xml:space="preserve">F00784</t>
  </si>
  <si>
    <t xml:space="preserve">LABORATORIOS PIERRE FABRE DO BRASIL</t>
  </si>
  <si>
    <t xml:space="preserve">F01080</t>
  </si>
  <si>
    <t xml:space="preserve">F18199</t>
  </si>
  <si>
    <t xml:space="preserve">LABORATORIOS PIERRE FABRE BRASIL</t>
  </si>
  <si>
    <t xml:space="preserve">F01079</t>
  </si>
  <si>
    <t xml:space="preserve">F01448</t>
  </si>
  <si>
    <t xml:space="preserve">PRATI DONADUZZI</t>
  </si>
  <si>
    <t xml:space="preserve">F00763</t>
  </si>
  <si>
    <t xml:space="preserve">PRATI DONADUZZI CIA LTDA</t>
  </si>
  <si>
    <t xml:space="preserve">F01162</t>
  </si>
  <si>
    <t xml:space="preserve">PRINCIPIA</t>
  </si>
  <si>
    <t xml:space="preserve">F01736</t>
  </si>
  <si>
    <t xml:space="preserve">PRINCIPIA ES COMERCIO DE COSMETICOS</t>
  </si>
  <si>
    <t xml:space="preserve">PROCTER HB</t>
  </si>
  <si>
    <t xml:space="preserve">F38577</t>
  </si>
  <si>
    <t xml:space="preserve">PROCTER &amp; GAMBLE IND E COM LTDA</t>
  </si>
  <si>
    <t xml:space="preserve">F33461</t>
  </si>
  <si>
    <t xml:space="preserve">F00393</t>
  </si>
  <si>
    <t xml:space="preserve">PROCTER OTC</t>
  </si>
  <si>
    <t xml:space="preserve">F00428</t>
  </si>
  <si>
    <t xml:space="preserve">F00607</t>
  </si>
  <si>
    <t xml:space="preserve">F01207</t>
  </si>
  <si>
    <t xml:space="preserve">PROCTER RX</t>
  </si>
  <si>
    <t xml:space="preserve">F01265</t>
  </si>
  <si>
    <t xml:space="preserve">PROHOSP</t>
  </si>
  <si>
    <t xml:space="preserve">F01131</t>
  </si>
  <si>
    <t xml:space="preserve">PROHOSP DISTRIBUIDORA DE MEDICAMENT</t>
  </si>
  <si>
    <t xml:space="preserve">PRONATU</t>
  </si>
  <si>
    <t xml:space="preserve">F11806</t>
  </si>
  <si>
    <t xml:space="preserve">PRONATU LAB.PROD.NATURAIS LTDA</t>
  </si>
  <si>
    <t xml:space="preserve">QUIFA</t>
  </si>
  <si>
    <t xml:space="preserve">F00902</t>
  </si>
  <si>
    <t xml:space="preserve">QUIFA FARMACEUTICA DO BRASIL LTDA</t>
  </si>
  <si>
    <t xml:space="preserve">RANBAXY</t>
  </si>
  <si>
    <t xml:space="preserve">F01454</t>
  </si>
  <si>
    <t xml:space="preserve">RANBAXY FARMACEUTICA LTDA</t>
  </si>
  <si>
    <t xml:space="preserve">F01713</t>
  </si>
  <si>
    <t xml:space="preserve">F19486</t>
  </si>
  <si>
    <t xml:space="preserve">RB CONS</t>
  </si>
  <si>
    <t xml:space="preserve">F01210</t>
  </si>
  <si>
    <t xml:space="preserve">RECKITT BENCKISER HEALTH COMERCIAL</t>
  </si>
  <si>
    <t xml:space="preserve">RB OTC</t>
  </si>
  <si>
    <t xml:space="preserve">F01041</t>
  </si>
  <si>
    <t xml:space="preserve">F01014</t>
  </si>
  <si>
    <t xml:space="preserve">RB REPELENTES</t>
  </si>
  <si>
    <t xml:space="preserve">F00867</t>
  </si>
  <si>
    <t xml:space="preserve">RECKITT BENCKISER COM DE PROD HIGIE</t>
  </si>
  <si>
    <t xml:space="preserve">F01494</t>
  </si>
  <si>
    <t xml:space="preserve">RECKITT BENCKISER (BRASIL) COMERCIA</t>
  </si>
  <si>
    <t xml:space="preserve">ROCHE DIAG</t>
  </si>
  <si>
    <t xml:space="preserve">F00565</t>
  </si>
  <si>
    <t xml:space="preserve">ROCHE DIABETES CARE BRASIL LTDA</t>
  </si>
  <si>
    <t xml:space="preserve">ROCHE RX</t>
  </si>
  <si>
    <t xml:space="preserve">F00403</t>
  </si>
  <si>
    <t xml:space="preserve">PROD ROCHE QUIM FARM S A</t>
  </si>
  <si>
    <t xml:space="preserve">SANDOZ GEN</t>
  </si>
  <si>
    <t xml:space="preserve">F00727</t>
  </si>
  <si>
    <t xml:space="preserve">SANDOZ DO BRASIL IND FARMACEUTICA L</t>
  </si>
  <si>
    <t xml:space="preserve">F00724</t>
  </si>
  <si>
    <t xml:space="preserve">SANDOZ RX</t>
  </si>
  <si>
    <t xml:space="preserve">F00871</t>
  </si>
  <si>
    <t xml:space="preserve">F01413</t>
  </si>
  <si>
    <t xml:space="preserve">SANOFI RX</t>
  </si>
  <si>
    <t xml:space="preserve">F01649</t>
  </si>
  <si>
    <t xml:space="preserve">F00949</t>
  </si>
  <si>
    <t xml:space="preserve">F01779</t>
  </si>
  <si>
    <t xml:space="preserve">F01652</t>
  </si>
  <si>
    <t xml:space="preserve">F01699</t>
  </si>
  <si>
    <t xml:space="preserve">SCHWABE HERBARIUM</t>
  </si>
  <si>
    <t xml:space="preserve">F01680</t>
  </si>
  <si>
    <t xml:space="preserve">SCHWABE-HERBARIUM PROD NAT P A SAUD</t>
  </si>
  <si>
    <t xml:space="preserve">SERVIER</t>
  </si>
  <si>
    <t xml:space="preserve">F01105</t>
  </si>
  <si>
    <t xml:space="preserve">LABORATORIOS SERVIER DO BRASIL LTDA</t>
  </si>
  <si>
    <t xml:space="preserve">F06319</t>
  </si>
  <si>
    <t xml:space="preserve">LAB SERVIER DO BRASIL LTDA</t>
  </si>
  <si>
    <t xml:space="preserve">SUPERA RX</t>
  </si>
  <si>
    <t xml:space="preserve">F01761</t>
  </si>
  <si>
    <t xml:space="preserve">SUPERA RX MEDICAMENTOS LTDA.</t>
  </si>
  <si>
    <t xml:space="preserve">F01764</t>
  </si>
  <si>
    <t xml:space="preserve">TAKEDA RX</t>
  </si>
  <si>
    <t xml:space="preserve">F00712</t>
  </si>
  <si>
    <t xml:space="preserve">TAKEDA DISTRIBUIDORA LT</t>
  </si>
  <si>
    <t xml:space="preserve">F00017</t>
  </si>
  <si>
    <t xml:space="preserve">TEUTO</t>
  </si>
  <si>
    <t xml:space="preserve">F13547</t>
  </si>
  <si>
    <t xml:space="preserve">LABORATORIO TEUTO BRASILEIRO SA</t>
  </si>
  <si>
    <t xml:space="preserve">F31762</t>
  </si>
  <si>
    <t xml:space="preserve">TEVA</t>
  </si>
  <si>
    <t xml:space="preserve">F01151</t>
  </si>
  <si>
    <t xml:space="preserve">TEVA FARMACEUTICA LTDA</t>
  </si>
  <si>
    <t xml:space="preserve">THERAMEX</t>
  </si>
  <si>
    <t xml:space="preserve">F01325</t>
  </si>
  <si>
    <t xml:space="preserve">THERAMEX FARMACEUTICA LTDA</t>
  </si>
  <si>
    <t xml:space="preserve">THERASKIN CONS</t>
  </si>
  <si>
    <t xml:space="preserve">F01234</t>
  </si>
  <si>
    <t xml:space="preserve">THERASKIN FARMACEUTICA LTDA</t>
  </si>
  <si>
    <t xml:space="preserve">F00383</t>
  </si>
  <si>
    <t xml:space="preserve">TORRENT GEN</t>
  </si>
  <si>
    <t xml:space="preserve">F01697</t>
  </si>
  <si>
    <t xml:space="preserve">TORRENT DO BRASIL LTDA</t>
  </si>
  <si>
    <t xml:space="preserve">TORRENT RX</t>
  </si>
  <si>
    <t xml:space="preserve">F01698</t>
  </si>
  <si>
    <t xml:space="preserve">F24395</t>
  </si>
  <si>
    <t xml:space="preserve">UCB</t>
  </si>
  <si>
    <t xml:space="preserve">F00385</t>
  </si>
  <si>
    <t xml:space="preserve">UCB BIOPHARMA LTDA</t>
  </si>
  <si>
    <t xml:space="preserve">UNILEVER</t>
  </si>
  <si>
    <t xml:space="preserve">F00162</t>
  </si>
  <si>
    <t xml:space="preserve">UNILEVER BRASIL LTDA</t>
  </si>
  <si>
    <t xml:space="preserve">F00499</t>
  </si>
  <si>
    <t xml:space="preserve">F00498</t>
  </si>
  <si>
    <t xml:space="preserve">F01541</t>
  </si>
  <si>
    <t xml:space="preserve">F00493</t>
  </si>
  <si>
    <t xml:space="preserve">F01540</t>
  </si>
  <si>
    <t xml:space="preserve">F00828</t>
  </si>
  <si>
    <t xml:space="preserve">F01544</t>
  </si>
  <si>
    <t xml:space="preserve">F00826</t>
  </si>
  <si>
    <t xml:space="preserve">UNITED RX</t>
  </si>
  <si>
    <t xml:space="preserve">F00552</t>
  </si>
  <si>
    <t xml:space="preserve">UNITED MEDICAL LTDA</t>
  </si>
  <si>
    <t xml:space="preserve">VIATRIS</t>
  </si>
  <si>
    <t xml:space="preserve">F01695</t>
  </si>
  <si>
    <t xml:space="preserve">VIATRIS FARMACEUTICA DO BRASIL LTDA</t>
  </si>
  <si>
    <t xml:space="preserve">F01769</t>
  </si>
  <si>
    <t xml:space="preserve">WALDEMIRO</t>
  </si>
  <si>
    <t xml:space="preserve">F14164</t>
  </si>
  <si>
    <t xml:space="preserve">HOMEOPATIA WALD.P.LAB.IND.F.LT</t>
  </si>
  <si>
    <t xml:space="preserve">WESP</t>
  </si>
  <si>
    <t xml:space="preserve">F00337</t>
  </si>
  <si>
    <t xml:space="preserve">LABORATORIO WESP LTDA</t>
  </si>
  <si>
    <t xml:space="preserve">ZAMBON</t>
  </si>
  <si>
    <t xml:space="preserve">F01437</t>
  </si>
  <si>
    <t xml:space="preserve">ZAMBON LABORATORIOS FARMACEUTICOS L</t>
  </si>
  <si>
    <t xml:space="preserve">F01439</t>
  </si>
  <si>
    <t xml:space="preserve">F01432</t>
  </si>
  <si>
    <t xml:space="preserve">ZYDUS</t>
  </si>
  <si>
    <t xml:space="preserve">F01123</t>
  </si>
  <si>
    <t xml:space="preserve">ZYDUS NIKKHO FARMACEUTICA LTDA</t>
  </si>
  <si>
    <t xml:space="preserve">ALTERAÇÃO DE BANDEIRA-REDE</t>
  </si>
  <si>
    <t xml:space="preserve">AÇÃO</t>
  </si>
  <si>
    <t xml:space="preserve">GRUPO DE PREÇO</t>
  </si>
  <si>
    <t xml:space="preserve">NOME GP</t>
  </si>
  <si>
    <t xml:space="preserve">                                                                  NOTA DE CREDITO</t>
  </si>
  <si>
    <t xml:space="preserve">VN e NOTA DE CRÉDITO</t>
  </si>
  <si>
    <t xml:space="preserve">Cliente (Farmácia):</t>
  </si>
  <si>
    <t xml:space="preserve">CNPJ: </t>
  </si>
  <si>
    <t xml:space="preserve">Banco: </t>
  </si>
  <si>
    <t xml:space="preserve">AG: </t>
  </si>
  <si>
    <t xml:space="preserve">Conta:</t>
  </si>
  <si>
    <t xml:space="preserve">Valor VN: </t>
  </si>
  <si>
    <t xml:space="preserve">Nome Indústria :</t>
  </si>
  <si>
    <t xml:space="preserve">Código F:</t>
  </si>
  <si>
    <t xml:space="preserve">Cód do Fornecedor Cliente: </t>
  </si>
  <si>
    <t xml:space="preserve">Solicitado por: </t>
  </si>
  <si>
    <t xml:space="preserve">Marca para Abertura da VN:</t>
  </si>
  <si>
    <t xml:space="preserve">Periodo Negociação: </t>
  </si>
  <si>
    <t xml:space="preserve">Justificativa: </t>
  </si>
  <si>
    <t xml:space="preserve">AUTORIZAÇÃO PARA PRORROGAÇÃO E PARCELAMENTO </t>
  </si>
  <si>
    <t xml:space="preserve">TÍTULOS</t>
  </si>
  <si>
    <t xml:space="preserve">( 01 ) Prazo cadastrado incorretamente </t>
  </si>
  <si>
    <t xml:space="preserve">( 04 ) Pedido Negociado faturado com prazo errado</t>
  </si>
  <si>
    <t xml:space="preserve">( 02) Negociação com cliente </t>
  </si>
  <si>
    <t xml:space="preserve">( 05 ) Outros - Especificar</t>
  </si>
  <si>
    <t xml:space="preserve">( 03 ) Pedido duplicado, negociação p/ evitar devolução</t>
  </si>
  <si>
    <t xml:space="preserve">ESCLARECIMENTO (obrigatório)</t>
  </si>
  <si>
    <t xml:space="preserve">CLIENTE / TÍTULOS</t>
  </si>
  <si>
    <t xml:space="preserve">CONDIÇÕES DA PRORROGAÇÃO</t>
  </si>
  <si>
    <t xml:space="preserve">NomeSupervisor</t>
  </si>
  <si>
    <t xml:space="preserve">CD/ FILIAL </t>
  </si>
  <si>
    <t xml:space="preserve">Código SAP </t>
  </si>
  <si>
    <t xml:space="preserve">Razão Social</t>
  </si>
  <si>
    <t xml:space="preserve">Nº                          do boleto</t>
  </si>
  <si>
    <t xml:space="preserve">Parcela </t>
  </si>
  <si>
    <t xml:space="preserve">Emissão Original</t>
  </si>
  <si>
    <t xml:space="preserve">Vencimento Original</t>
  </si>
  <si>
    <t xml:space="preserve">Prazo faturamento</t>
  </si>
  <si>
    <t xml:space="preserve">Valor                 Original</t>
  </si>
  <si>
    <t xml:space="preserve">Nº Motivo</t>
  </si>
  <si>
    <t xml:space="preserve">Prorrogar para</t>
  </si>
  <si>
    <t xml:space="preserve">Novo prazo prorrogação</t>
  </si>
  <si>
    <t xml:space="preserve">Novo prazo parcelamento </t>
  </si>
  <si>
    <t xml:space="preserve">nº Parcelas </t>
  </si>
  <si>
    <t xml:space="preserve">Valor parcelamento </t>
  </si>
  <si>
    <t xml:space="preserve">Novo prazo prorrogado </t>
  </si>
  <si>
    <t xml:space="preserve">26/008/2024</t>
  </si>
  <si>
    <t xml:space="preserve">TOTAL</t>
  </si>
  <si>
    <t xml:space="preserve">AMBAS</t>
  </si>
  <si>
    <t xml:space="preserve">SIM</t>
  </si>
  <si>
    <t xml:space="preserve">EPAN</t>
  </si>
  <si>
    <t xml:space="preserve">EXCLUSÃO</t>
  </si>
  <si>
    <t xml:space="preserve">PANPHARMA</t>
  </si>
  <si>
    <t xml:space="preserve">NÃO</t>
  </si>
  <si>
    <t xml:space="preserve">CLIENTE</t>
  </si>
  <si>
    <t xml:space="preserve">TVL</t>
  </si>
  <si>
    <t xml:space="preserve">INCLUSÃO</t>
  </si>
  <si>
    <t xml:space="preserve">OL</t>
  </si>
  <si>
    <t xml:space="preserve">TODOS</t>
  </si>
  <si>
    <t xml:space="preserve">RECALCULO PARA REEMBOLSO DE CREDITO</t>
  </si>
  <si>
    <t xml:space="preserve">DATA:</t>
  </si>
  <si>
    <t xml:space="preserve">JUSTIFICATIVA PARA O CREDITO</t>
  </si>
  <si>
    <t xml:space="preserve">Ctrl.</t>
  </si>
  <si>
    <t xml:space="preserve">Solicitante</t>
  </si>
  <si>
    <t xml:space="preserve">Marca Solicitante</t>
  </si>
  <si>
    <t xml:space="preserve">Filial/CD</t>
  </si>
  <si>
    <t xml:space="preserve">Codigo Cliente</t>
  </si>
  <si>
    <t xml:space="preserve">N° Danfe (NF)</t>
  </si>
  <si>
    <t xml:space="preserve">Data Danfe (NF)</t>
  </si>
  <si>
    <t xml:space="preserve">Cod. Produto</t>
  </si>
  <si>
    <t xml:space="preserve">Produto</t>
  </si>
  <si>
    <t xml:space="preserve">Desc. Concedido (incorreto)</t>
  </si>
  <si>
    <t xml:space="preserve">Desc. Correto</t>
  </si>
  <si>
    <t xml:space="preserve">Preço Fábrica (incorreto)</t>
  </si>
  <si>
    <t xml:space="preserve">Preço Fábrica Correto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</si>
</sst>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_-* #,##0.00_-;\-* #,##0.00_-;_-* \-??_-;_-@_-"/>
    <numFmt numFmtId="166" formatCode="00000000000000"/>
    <numFmt numFmtId="167" formatCode="_-* #,##0_-;\-* #,##0_-;_-* \-??_-;_-@_-"/>
    <numFmt numFmtId="168" formatCode="mmm\-yy"/>
    <numFmt numFmtId="169" formatCode="dd\.mm\.yyyy"/>
    <numFmt numFmtId="170" formatCode="m/d/yyyy"/>
    <numFmt numFmtId="171" formatCode="General"/>
    <numFmt numFmtId="172" formatCode="#,##0"/>
    <numFmt numFmtId="173" formatCode="###0"/>
    <numFmt numFmtId="174" formatCode="#,##0.0%"/>
    <numFmt numFmtId="175" formatCode="0"/>
    <numFmt numFmtId="176" formatCode="0.00"/>
    <numFmt numFmtId="177" formatCode="#,##0.00;[RED]#,##0.00"/>
    <numFmt numFmtId="178" formatCode="0%"/>
    <numFmt numFmtId="179" formatCode="0.00%"/>
    <numFmt numFmtId="180" formatCode="d\-mmm"/>
    <numFmt numFmtId="181" formatCode="0.0%"/>
    <numFmt numFmtId="182" formatCode="#,##0.00"/>
    <numFmt numFmtId="183" formatCode="dd/mm/yy;@"/>
    <numFmt numFmtId="184" formatCode="#,##0_ ;\-#,##0\ "/>
    <numFmt numFmtId="185" formatCode="@"/>
    <numFmt numFmtId="186" formatCode="00"/>
    <numFmt numFmtId="187" formatCode="_-&quot;R$ &quot;* #,##0.00_-;&quot;-R$ &quot;* #,##0.00_-;_-&quot;R$ &quot;* \-??_-;_-@_-"/>
  </numFmts>
  <fonts count="5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8"/>
      <color theme="3"/>
      <name val="Calibri Light"/>
      <family val="2"/>
    </font>
    <font>
      <sz val="8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11"/>
      <color rgb="FFFF0000"/>
      <name val="Calibri"/>
      <family val="2"/>
    </font>
    <font>
      <b val="true"/>
      <sz val="10"/>
      <color rgb="FFFF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rgb="FF00B050"/>
      <name val="Calibri"/>
      <family val="2"/>
    </font>
    <font>
      <b val="true"/>
      <sz val="12"/>
      <color rgb="FFFF0000"/>
      <name val="Calibri"/>
      <family val="2"/>
    </font>
    <font>
      <b val="true"/>
      <sz val="11"/>
      <color theme="0"/>
      <name val="Calibri"/>
      <family val="2"/>
    </font>
    <font>
      <b val="true"/>
      <sz val="11"/>
      <color rgb="FFFFFF00"/>
      <name val="Calibri"/>
      <family val="2"/>
    </font>
    <font>
      <sz val="8"/>
      <color theme="2"/>
      <name val="Calibri"/>
      <family val="2"/>
    </font>
    <font>
      <b val="true"/>
      <sz val="8"/>
      <name val="Arial"/>
      <family val="2"/>
    </font>
    <font>
      <b val="true"/>
      <sz val="10"/>
      <name val="Calibri"/>
      <family val="2"/>
    </font>
    <font>
      <sz val="8"/>
      <name val="Arial"/>
      <family val="2"/>
    </font>
    <font>
      <b val="true"/>
      <sz val="8"/>
      <color rgb="FFFF0000"/>
      <name val="Arial"/>
      <family val="2"/>
    </font>
    <font>
      <sz val="8"/>
      <color rgb="FFFF0000"/>
      <name val="Arial"/>
      <family val="2"/>
    </font>
    <font>
      <sz val="11"/>
      <color theme="3"/>
      <name val="Calibri"/>
      <family val="2"/>
    </font>
    <font>
      <sz val="9"/>
      <color theme="1"/>
      <name val="Calibri"/>
      <family val="0"/>
    </font>
    <font>
      <sz val="11"/>
      <color theme="0"/>
      <name val="Calibri"/>
      <family val="0"/>
    </font>
    <font>
      <b val="true"/>
      <sz val="10"/>
      <color rgb="FF363636"/>
      <name val="Calibri"/>
      <family val="2"/>
    </font>
    <font>
      <sz val="10"/>
      <color rgb="FF363636"/>
      <name val="Calibri"/>
      <family val="2"/>
    </font>
    <font>
      <b val="true"/>
      <sz val="10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</font>
    <font>
      <b val="true"/>
      <sz val="12"/>
      <name val="Arial"/>
      <family val="2"/>
    </font>
    <font>
      <b val="true"/>
      <sz val="16"/>
      <color rgb="FFFFFFFF"/>
      <name val="Calibri"/>
      <family val="2"/>
    </font>
    <font>
      <b val="true"/>
      <sz val="11"/>
      <color rgb="FF003366"/>
      <name val="Calibri"/>
      <family val="2"/>
    </font>
    <font>
      <b val="true"/>
      <sz val="12"/>
      <color rgb="FFFF0000"/>
      <name val="Arial Narrow"/>
      <family val="2"/>
    </font>
    <font>
      <b val="true"/>
      <sz val="14"/>
      <color rgb="FFFF0000"/>
      <name val="Arial Narrow"/>
      <family val="2"/>
    </font>
    <font>
      <sz val="11"/>
      <name val="Arial"/>
      <family val="2"/>
    </font>
    <font>
      <b val="true"/>
      <sz val="11"/>
      <name val="Arial"/>
      <family val="2"/>
    </font>
    <font>
      <u val="single"/>
      <sz val="11"/>
      <name val="Arial"/>
      <family val="2"/>
    </font>
    <font>
      <b val="true"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sz val="12"/>
      <name val="Arial"/>
      <family val="2"/>
    </font>
    <font>
      <b val="true"/>
      <sz val="11"/>
      <color rgb="FFFF0000"/>
      <name val="Arial"/>
      <family val="2"/>
    </font>
    <font>
      <b val="true"/>
      <u val="single"/>
      <sz val="11"/>
      <name val="Arial"/>
      <family val="2"/>
    </font>
    <font>
      <b val="true"/>
      <sz val="9"/>
      <color theme="1"/>
      <name val="Arial"/>
      <family val="2"/>
    </font>
    <font>
      <sz val="9"/>
      <color rgb="FF181818"/>
      <name val="Arial"/>
      <family val="2"/>
    </font>
    <font>
      <b val="true"/>
      <sz val="9"/>
      <color rgb="FFFF0000"/>
      <name val="Arial"/>
      <family val="2"/>
    </font>
    <font>
      <sz val="9"/>
      <color theme="1"/>
      <name val="Arial"/>
      <family val="2"/>
    </font>
    <font>
      <b val="true"/>
      <sz val="16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 val="true"/>
      <sz val="18"/>
      <name val="Arial"/>
      <family val="2"/>
    </font>
    <font>
      <b val="true"/>
      <sz val="10"/>
      <color theme="1"/>
      <name val="Arial"/>
      <family val="2"/>
    </font>
    <font>
      <sz val="10"/>
      <color rgb="FFFF0000"/>
      <name val="Arial"/>
      <family val="2"/>
    </font>
    <font>
      <b val="true"/>
      <sz val="10"/>
      <color rgb="FFFF0000"/>
      <name val="Arial"/>
      <family val="2"/>
    </font>
    <font>
      <sz val="10"/>
      <color rgb="FF66666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05"/>
        <bgColor rgb="FFF5F5F5"/>
      </patternFill>
    </fill>
    <fill>
      <patternFill patternType="solid">
        <fgColor theme="0"/>
        <bgColor rgb="FFF5F5F5"/>
      </patternFill>
    </fill>
    <fill>
      <patternFill patternType="solid">
        <fgColor rgb="FFFFFF00"/>
        <bgColor rgb="FFFFFFCC"/>
      </patternFill>
    </fill>
    <fill>
      <patternFill patternType="solid">
        <fgColor rgb="FF002060"/>
        <bgColor rgb="FF003366"/>
      </patternFill>
    </fill>
    <fill>
      <patternFill patternType="solid">
        <fgColor theme="2" tint="-0.25"/>
        <bgColor rgb="FFBFBFBF"/>
      </patternFill>
    </fill>
    <fill>
      <patternFill patternType="solid">
        <fgColor rgb="FFFFFFCC"/>
        <bgColor rgb="FFF5F5F5"/>
      </patternFill>
    </fill>
    <fill>
      <patternFill patternType="solid">
        <fgColor rgb="FFC00000"/>
        <bgColor rgb="FF9C0006"/>
      </patternFill>
    </fill>
    <fill>
      <patternFill patternType="solid">
        <fgColor rgb="FFC0C0C0"/>
        <bgColor rgb="FFBFBFBF"/>
      </patternFill>
    </fill>
    <fill>
      <patternFill patternType="solid">
        <fgColor rgb="FFEFEFEF"/>
        <bgColor rgb="FFEDEDED"/>
      </patternFill>
    </fill>
    <fill>
      <patternFill patternType="solid">
        <fgColor rgb="FFF5F5F5"/>
        <bgColor rgb="FFF2F2F2"/>
      </patternFill>
    </fill>
    <fill>
      <patternFill patternType="solid">
        <fgColor rgb="FFE8EEEE"/>
        <bgColor rgb="FFEDEDED"/>
      </patternFill>
    </fill>
    <fill>
      <patternFill patternType="solid">
        <fgColor rgb="FFF50000"/>
        <bgColor rgb="FFFF0000"/>
      </patternFill>
    </fill>
    <fill>
      <patternFill patternType="solid">
        <fgColor rgb="FF00BF00"/>
        <bgColor rgb="FF00B050"/>
      </patternFill>
    </fill>
    <fill>
      <patternFill patternType="solid">
        <fgColor rgb="FFFF0000"/>
        <bgColor rgb="FFF50000"/>
      </patternFill>
    </fill>
    <fill>
      <patternFill patternType="solid">
        <fgColor rgb="FF00B0F0"/>
        <bgColor rgb="FF33CCCC"/>
      </patternFill>
    </fill>
    <fill>
      <patternFill patternType="solid">
        <fgColor theme="4" tint="-0.5"/>
        <bgColor rgb="FF003366"/>
      </patternFill>
    </fill>
    <fill>
      <patternFill patternType="solid">
        <fgColor theme="5" tint="0.5999"/>
        <bgColor rgb="FFFFC7CE"/>
      </patternFill>
    </fill>
    <fill>
      <patternFill patternType="solid">
        <fgColor rgb="FFEDEDED"/>
        <bgColor rgb="FFEFEFEF"/>
      </patternFill>
    </fill>
    <fill>
      <patternFill patternType="solid">
        <fgColor rgb="FFFCE4D6"/>
        <bgColor rgb="FFE7E6E6"/>
      </patternFill>
    </fill>
    <fill>
      <patternFill patternType="solid">
        <fgColor rgb="FF003366"/>
        <bgColor rgb="FF002060"/>
      </patternFill>
    </fill>
    <fill>
      <patternFill patternType="solid">
        <fgColor theme="1"/>
        <bgColor rgb="FF181818"/>
      </patternFill>
    </fill>
    <fill>
      <patternFill patternType="solid">
        <fgColor theme="4" tint="0.5999"/>
        <bgColor rgb="FFC0C0C0"/>
      </patternFill>
    </fill>
    <fill>
      <patternFill patternType="solid">
        <fgColor theme="4" tint="0.7999"/>
        <bgColor rgb="FFE7E6E6"/>
      </patternFill>
    </fill>
    <fill>
      <patternFill patternType="solid">
        <fgColor theme="0" tint="-0.15"/>
        <bgColor rgb="FFDCDCDC"/>
      </patternFill>
    </fill>
  </fills>
  <borders count="9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/>
      <right style="medium"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medium"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CDCDC"/>
      </left>
      <right style="medium">
        <color rgb="FFDCDCDC"/>
      </right>
      <top style="thin">
        <color rgb="FFDCDCDC"/>
      </top>
      <bottom style="medium">
        <color rgb="FFDCDCDC"/>
      </bottom>
      <diagonal/>
    </border>
    <border diagonalUp="false" diagonalDown="false"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 diagonalUp="false" diagonalDown="false"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 diagonalUp="false" diagonalDown="false">
      <left style="thin">
        <color rgb="FFDCDCDC"/>
      </left>
      <right style="thin">
        <color rgb="FFDCDCDC"/>
      </right>
      <top/>
      <bottom/>
      <diagonal/>
    </border>
    <border diagonalUp="false" diagonalDown="false">
      <left style="thin">
        <color rgb="FFDCDCDC"/>
      </left>
      <right/>
      <top style="thin">
        <color rgb="FFDCDCDC"/>
      </top>
      <bottom style="thin">
        <color rgb="FFDCDCDC"/>
      </bottom>
      <diagonal/>
    </border>
    <border diagonalUp="false" diagonalDown="false">
      <left/>
      <right/>
      <top style="thin">
        <color rgb="FFDCDCDC"/>
      </top>
      <bottom style="thin">
        <color rgb="FFDCDCDC"/>
      </bottom>
      <diagonal/>
    </border>
    <border diagonalUp="false" diagonalDown="false">
      <left/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hair"/>
      <top style="medium"/>
      <bottom style="thin"/>
      <diagonal/>
    </border>
    <border diagonalUp="false" diagonalDown="false">
      <left style="hair"/>
      <right style="hair"/>
      <top style="medium"/>
      <bottom style="thin"/>
      <diagonal/>
    </border>
    <border diagonalUp="false" diagonalDown="false">
      <left style="hair"/>
      <right/>
      <top style="medium"/>
      <bottom style="thin"/>
      <diagonal/>
    </border>
    <border diagonalUp="false" diagonalDown="false">
      <left style="hair"/>
      <right style="medium"/>
      <top style="medium"/>
      <bottom style="thin"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7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7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8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6" fillId="7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8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8" fillId="0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7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8" fillId="0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7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7" borderId="2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7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8" fillId="0" borderId="3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7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7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7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20" fillId="7" borderId="3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20" fillId="7" borderId="3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5" fillId="10" borderId="3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0" borderId="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12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13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6" fillId="1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11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1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1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12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14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15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6" fillId="1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0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1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12" fillId="4" borderId="4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3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5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5" borderId="4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9" fontId="14" fillId="5" borderId="46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5" borderId="4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6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9" fontId="14" fillId="6" borderId="18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9" fontId="14" fillId="6" borderId="0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9" fontId="14" fillId="6" borderId="49" xfId="1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6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30" fillId="3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7" fillId="7" borderId="5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7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19" fillId="18" borderId="26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19" fillId="7" borderId="2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19" fillId="7" borderId="5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5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3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3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8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1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6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3" borderId="6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" borderId="6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3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7" fillId="3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7" fillId="3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5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3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35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35" fillId="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0" fillId="22" borderId="35" xfId="0" applyFont="true" applyBorder="true" applyAlignment="true" applyProtection="true">
      <alignment horizontal="right" vertical="center" textRotation="0" wrapText="false" indent="0" shrinkToFit="false"/>
      <protection locked="false" hidden="true"/>
    </xf>
    <xf numFmtId="170" fontId="30" fillId="3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6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0" fillId="3" borderId="0" xfId="0" applyFont="true" applyBorder="false" applyAlignment="true" applyProtection="true">
      <alignment horizontal="right" vertical="center" textRotation="0" wrapText="false" indent="0" shrinkToFit="false"/>
      <protection locked="false" hidden="true"/>
    </xf>
    <xf numFmtId="164" fontId="30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8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3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3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2" fontId="35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41" fillId="3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41" fillId="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4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41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3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5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1" fontId="41" fillId="3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41" fillId="3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1" fontId="35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" borderId="71" xfId="0" applyFont="true" applyBorder="true" applyAlignment="true" applyProtection="true">
      <alignment horizontal="left" vertical="top" textRotation="0" wrapText="true" indent="0" shrinkToFit="false"/>
      <protection locked="false" hidden="true"/>
    </xf>
    <xf numFmtId="164" fontId="43" fillId="2" borderId="56" xfId="0" applyFont="true" applyBorder="true" applyAlignment="true" applyProtection="true">
      <alignment horizontal="left" vertical="top" textRotation="0" wrapText="true" indent="0" shrinkToFit="false"/>
      <protection locked="false" hidden="true"/>
    </xf>
    <xf numFmtId="164" fontId="43" fillId="2" borderId="72" xfId="0" applyFont="true" applyBorder="true" applyAlignment="true" applyProtection="true">
      <alignment horizontal="left" vertical="top" textRotation="0" wrapText="true" indent="0" shrinkToFit="false"/>
      <protection locked="false" hidden="true"/>
    </xf>
    <xf numFmtId="164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1" fontId="4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45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3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3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3" borderId="2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6" fillId="2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3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3" borderId="2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0" borderId="2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41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83" fontId="41" fillId="3" borderId="28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84" fontId="41" fillId="3" borderId="2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41" fillId="3" borderId="28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48" fillId="3" borderId="29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70" fontId="41" fillId="3" borderId="30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83" fontId="4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41" fillId="3" borderId="28" xfId="0" applyFont="true" applyBorder="true" applyAlignment="true" applyProtection="true">
      <alignment horizontal="center" vertical="center" textRotation="0" wrapText="true" indent="0" shrinkToFit="true"/>
      <protection locked="false" hidden="true"/>
    </xf>
    <xf numFmtId="164" fontId="41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1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83" fontId="41" fillId="3" borderId="2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1" fillId="3" borderId="7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3" borderId="8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3" borderId="8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1" fillId="3" borderId="81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75" fontId="41" fillId="3" borderId="8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83" fontId="41" fillId="3" borderId="81" xfId="0" applyFont="true" applyBorder="true" applyAlignment="true" applyProtection="true">
      <alignment horizontal="center" vertical="center" textRotation="0" wrapText="true" indent="0" shrinkToFit="true"/>
      <protection locked="false" hidden="true"/>
    </xf>
    <xf numFmtId="183" fontId="41" fillId="3" borderId="81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84" fontId="41" fillId="3" borderId="8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41" fillId="3" borderId="81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48" fillId="3" borderId="82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70" fontId="41" fillId="3" borderId="79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83" fontId="41" fillId="3" borderId="8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1" fillId="3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50" fillId="2" borderId="8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4" fillId="3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5" fillId="2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5" fillId="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5" fillId="2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24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24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2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4" fillId="24" borderId="8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25" borderId="8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6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2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52" fillId="0" borderId="3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2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6" fontId="52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52" fillId="0" borderId="3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2" fillId="0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52" fillId="0" borderId="5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52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24" borderId="6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5" fillId="24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24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2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5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24" borderId="8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5" fillId="24" borderId="8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24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3" xfId="20"/>
    <cellStyle name="Normal 3" xfId="21"/>
    <cellStyle name="Título 5" xfId="22"/>
    <cellStyle name="Vírgula 2" xfId="23"/>
    <cellStyle name="Vírgula 2 2" xfId="24"/>
    <cellStyle name="Vírgula 2 2 2" xfId="25"/>
    <cellStyle name="Vírgula 2 3" xfId="26"/>
    <cellStyle name="Vírgula 2 3 2" xfId="27"/>
    <cellStyle name="Vírgula 2 4" xfId="28"/>
    <cellStyle name="Vírgula 2 4 2" xfId="29"/>
    <cellStyle name="Vírgula 2 5" xfId="30"/>
    <cellStyle name="Vírgula 2 6" xfId="31"/>
    <cellStyle name="Vírgula 2 7" xfId="32"/>
    <cellStyle name="Vírgula 3" xfId="33"/>
    <cellStyle name="Vírgula 3 2" xfId="34"/>
    <cellStyle name="Vírgula 4" xfId="35"/>
    <cellStyle name="Vírgula 4 2" xfId="36"/>
    <cellStyle name="Vírgula 5" xfId="37"/>
    <cellStyle name="Vírgula 5 2" xfId="38"/>
    <cellStyle name="Vírgula 6" xfId="39"/>
    <cellStyle name="Vírgula 7" xfId="40"/>
    <cellStyle name="Vírgula 8" xfId="41"/>
  </cellStyles>
  <dxfs count="2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BF00"/>
      <rgbColor rgb="FF002060"/>
      <rgbColor rgb="FF808000"/>
      <rgbColor rgb="FF800080"/>
      <rgbColor rgb="FF008080"/>
      <rgbColor rgb="FFC0C0C0"/>
      <rgbColor rgb="FF808080"/>
      <rgbColor rgb="FFDCDCDC"/>
      <rgbColor rgb="FF993366"/>
      <rgbColor rgb="FFFFFFCC"/>
      <rgbColor rgb="FFE8EEEE"/>
      <rgbColor rgb="FF660066"/>
      <rgbColor rgb="FFF2F2F2"/>
      <rgbColor rgb="FF0066CC"/>
      <rgbColor rgb="FFB4C7E7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B0F0"/>
      <rgbColor rgb="FFDAE3F3"/>
      <rgbColor rgb="FFEDEDED"/>
      <rgbColor rgb="FFFCE4D6"/>
      <rgbColor rgb="FFBFBFBF"/>
      <rgbColor rgb="FFFFC7CE"/>
      <rgbColor rgb="FFD9D9D9"/>
      <rgbColor rgb="FFF8CBAD"/>
      <rgbColor rgb="FF3366FF"/>
      <rgbColor rgb="FF33CCCC"/>
      <rgbColor rgb="FFF5F5F5"/>
      <rgbColor rgb="FFEFEFEF"/>
      <rgbColor rgb="FFFF9900"/>
      <rgbColor rgb="FFFF6600"/>
      <rgbColor rgb="FF666666"/>
      <rgbColor rgb="FFAFABAB"/>
      <rgbColor rgb="FF003366"/>
      <rgbColor rgb="FF00B050"/>
      <rgbColor rgb="FF181818"/>
      <rgbColor rgb="FF44546A"/>
      <rgbColor rgb="FFF50000"/>
      <rgbColor rgb="FF993366"/>
      <rgbColor rgb="FF203864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2.jpeg"/><Relationship Id="rId4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24</xdr:col>
      <xdr:colOff>1233720</xdr:colOff>
      <xdr:row>0</xdr:row>
      <xdr:rowOff>0</xdr:rowOff>
    </xdr:from>
    <xdr:to>
      <xdr:col>27</xdr:col>
      <xdr:colOff>8640</xdr:colOff>
      <xdr:row>1</xdr:row>
      <xdr:rowOff>471240</xdr:rowOff>
    </xdr:to>
    <xdr:sp>
      <xdr:nvSpPr>
        <xdr:cNvPr id="0" name="CaixaDeTexto 1"/>
        <xdr:cNvSpPr/>
      </xdr:nvSpPr>
      <xdr:spPr>
        <a:xfrm>
          <a:off x="30664080" y="0"/>
          <a:ext cx="2701080" cy="66168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900" spc="-1" strike="noStrike">
              <a:solidFill>
                <a:schemeClr val="dk1"/>
              </a:solidFill>
              <a:latin typeface="Calibri"/>
            </a:rPr>
            <a:t>AO INSERIR A BAND GMR OU ITEM, COLOQUE LINHA ABAIXO DE LINHA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104760</xdr:colOff>
      <xdr:row>0</xdr:row>
      <xdr:rowOff>0</xdr:rowOff>
    </xdr:from>
    <xdr:to>
      <xdr:col>2</xdr:col>
      <xdr:colOff>1103760</xdr:colOff>
      <xdr:row>2</xdr:row>
      <xdr:rowOff>86400</xdr:rowOff>
    </xdr:to>
    <xdr:sp>
      <xdr:nvSpPr>
        <xdr:cNvPr id="1" name="Imagem 2"/>
        <xdr:cNvSpPr/>
      </xdr:nvSpPr>
      <xdr:spPr>
        <a:xfrm>
          <a:off x="104760" y="0"/>
          <a:ext cx="2529360" cy="89424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</xdr:col>
      <xdr:colOff>1195920</xdr:colOff>
      <xdr:row>1</xdr:row>
      <xdr:rowOff>42480</xdr:rowOff>
    </xdr:from>
    <xdr:to>
      <xdr:col>4</xdr:col>
      <xdr:colOff>126720</xdr:colOff>
      <xdr:row>2</xdr:row>
      <xdr:rowOff>105480</xdr:rowOff>
    </xdr:to>
    <xdr:sp>
      <xdr:nvSpPr>
        <xdr:cNvPr id="2" name="Retângulo 3"/>
        <xdr:cNvSpPr/>
      </xdr:nvSpPr>
      <xdr:spPr>
        <a:xfrm>
          <a:off x="2726280" y="232920"/>
          <a:ext cx="1508760" cy="68040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b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SELECIONAR NA LISTA SUSPENSA!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867960</xdr:colOff>
      <xdr:row>1</xdr:row>
      <xdr:rowOff>84600</xdr:rowOff>
    </xdr:from>
    <xdr:to>
      <xdr:col>10</xdr:col>
      <xdr:colOff>179640</xdr:colOff>
      <xdr:row>2</xdr:row>
      <xdr:rowOff>147600</xdr:rowOff>
    </xdr:to>
    <xdr:sp>
      <xdr:nvSpPr>
        <xdr:cNvPr id="3" name="Retângulo 4"/>
        <xdr:cNvSpPr/>
      </xdr:nvSpPr>
      <xdr:spPr>
        <a:xfrm>
          <a:off x="10283040" y="275040"/>
          <a:ext cx="1295640" cy="68040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b">
          <a:noAutofit/>
        </a:bodyPr>
        <a:p>
          <a:pPr>
            <a:lnSpc>
              <a:spcPct val="100000"/>
            </a:lnSpc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PREENCHER COM O CODIGO PFAT!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726840</xdr:colOff>
      <xdr:row>3</xdr:row>
      <xdr:rowOff>159480</xdr:rowOff>
    </xdr:from>
    <xdr:to>
      <xdr:col>3</xdr:col>
      <xdr:colOff>987480</xdr:colOff>
      <xdr:row>4</xdr:row>
      <xdr:rowOff>182880</xdr:rowOff>
    </xdr:to>
    <xdr:sp>
      <xdr:nvSpPr>
        <xdr:cNvPr id="4" name="Seta: para Baixo 5"/>
        <xdr:cNvSpPr/>
      </xdr:nvSpPr>
      <xdr:spPr>
        <a:xfrm flipH="1" flipV="1" rot="10800000">
          <a:off x="3285720" y="943920"/>
          <a:ext cx="260640" cy="213840"/>
        </a:xfrm>
        <a:prstGeom prst="downArrow">
          <a:avLst>
            <a:gd name="adj1" fmla="val 50000"/>
            <a:gd name="adj2" fmla="val 44894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9</xdr:col>
      <xdr:colOff>589320</xdr:colOff>
      <xdr:row>4</xdr:row>
      <xdr:rowOff>11520</xdr:rowOff>
    </xdr:from>
    <xdr:to>
      <xdr:col>9</xdr:col>
      <xdr:colOff>849960</xdr:colOff>
      <xdr:row>4</xdr:row>
      <xdr:rowOff>225360</xdr:rowOff>
    </xdr:to>
    <xdr:sp>
      <xdr:nvSpPr>
        <xdr:cNvPr id="5" name="Seta: para Baixo 6"/>
        <xdr:cNvSpPr/>
      </xdr:nvSpPr>
      <xdr:spPr>
        <a:xfrm flipH="1" flipV="1" rot="10800000">
          <a:off x="10801080" y="986400"/>
          <a:ext cx="260640" cy="213840"/>
        </a:xfrm>
        <a:prstGeom prst="downArrow">
          <a:avLst>
            <a:gd name="adj1" fmla="val 50000"/>
            <a:gd name="adj2" fmla="val 44894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16</xdr:col>
      <xdr:colOff>127080</xdr:colOff>
      <xdr:row>1</xdr:row>
      <xdr:rowOff>31680</xdr:rowOff>
    </xdr:from>
    <xdr:to>
      <xdr:col>16</xdr:col>
      <xdr:colOff>1491840</xdr:colOff>
      <xdr:row>2</xdr:row>
      <xdr:rowOff>94680</xdr:rowOff>
    </xdr:to>
    <xdr:sp>
      <xdr:nvSpPr>
        <xdr:cNvPr id="6" name="Retângulo 7"/>
        <xdr:cNvSpPr/>
      </xdr:nvSpPr>
      <xdr:spPr>
        <a:xfrm>
          <a:off x="20748240" y="222120"/>
          <a:ext cx="1364760" cy="68040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b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SELECIONAR NA LISTA SUSPENSA!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16</xdr:col>
      <xdr:colOff>1001880</xdr:colOff>
      <xdr:row>3</xdr:row>
      <xdr:rowOff>170280</xdr:rowOff>
    </xdr:from>
    <xdr:to>
      <xdr:col>16</xdr:col>
      <xdr:colOff>1262520</xdr:colOff>
      <xdr:row>4</xdr:row>
      <xdr:rowOff>193680</xdr:rowOff>
    </xdr:to>
    <xdr:sp>
      <xdr:nvSpPr>
        <xdr:cNvPr id="7" name="Seta: para Baixo 8"/>
        <xdr:cNvSpPr/>
      </xdr:nvSpPr>
      <xdr:spPr>
        <a:xfrm flipH="1" flipV="1" rot="10800000">
          <a:off x="21362400" y="954720"/>
          <a:ext cx="260640" cy="213840"/>
        </a:xfrm>
        <a:prstGeom prst="downArrow">
          <a:avLst>
            <a:gd name="adj1" fmla="val 50000"/>
            <a:gd name="adj2" fmla="val 44894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</xdr:col>
      <xdr:colOff>991440</xdr:colOff>
      <xdr:row>2</xdr:row>
      <xdr:rowOff>151920</xdr:rowOff>
    </xdr:from>
    <xdr:to>
      <xdr:col>3</xdr:col>
      <xdr:colOff>49320</xdr:colOff>
      <xdr:row>3</xdr:row>
      <xdr:rowOff>163080</xdr:rowOff>
    </xdr:to>
    <xdr:sp>
      <xdr:nvSpPr>
        <xdr:cNvPr id="8" name="Seta: para Baixo 9"/>
        <xdr:cNvSpPr/>
      </xdr:nvSpPr>
      <xdr:spPr>
        <a:xfrm flipV="1" rot="13612800">
          <a:off x="2594520" y="886680"/>
          <a:ext cx="201600" cy="347040"/>
        </a:xfrm>
        <a:prstGeom prst="downArrow">
          <a:avLst>
            <a:gd name="adj1" fmla="val 50000"/>
            <a:gd name="adj2" fmla="val 50000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19</xdr:col>
      <xdr:colOff>0</xdr:colOff>
      <xdr:row>0</xdr:row>
      <xdr:rowOff>0</xdr:rowOff>
    </xdr:from>
    <xdr:to>
      <xdr:col>20</xdr:col>
      <xdr:colOff>2446200</xdr:colOff>
      <xdr:row>1</xdr:row>
      <xdr:rowOff>471240</xdr:rowOff>
    </xdr:to>
    <xdr:sp>
      <xdr:nvSpPr>
        <xdr:cNvPr id="9" name="CaixaDeTexto 1"/>
        <xdr:cNvSpPr/>
      </xdr:nvSpPr>
      <xdr:spPr>
        <a:xfrm>
          <a:off x="40412520" y="0"/>
          <a:ext cx="4893120" cy="66168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900" spc="-1" strike="noStrike">
              <a:solidFill>
                <a:schemeClr val="dk1"/>
              </a:solidFill>
              <a:latin typeface="Calibri"/>
            </a:rPr>
            <a:t>AO INSERIR A BAND GMR OU ITEM, COLOQUE LINHA ABAIXO DE LINHA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18</xdr:col>
      <xdr:colOff>1233720</xdr:colOff>
      <xdr:row>0</xdr:row>
      <xdr:rowOff>0</xdr:rowOff>
    </xdr:from>
    <xdr:to>
      <xdr:col>20</xdr:col>
      <xdr:colOff>2446200</xdr:colOff>
      <xdr:row>1</xdr:row>
      <xdr:rowOff>471240</xdr:rowOff>
    </xdr:to>
    <xdr:sp>
      <xdr:nvSpPr>
        <xdr:cNvPr id="10" name="CaixaDeTexto 2"/>
        <xdr:cNvSpPr/>
      </xdr:nvSpPr>
      <xdr:spPr>
        <a:xfrm>
          <a:off x="39199680" y="0"/>
          <a:ext cx="6105960" cy="66168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900" spc="-1" strike="noStrike">
              <a:solidFill>
                <a:schemeClr val="dk1"/>
              </a:solidFill>
              <a:latin typeface="Calibri"/>
            </a:rPr>
            <a:t>AO INSERIR A BAND GMR OU ITEM, COLOQUE LINHA ABAIXO DE LINHA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9000</xdr:colOff>
      <xdr:row>0</xdr:row>
      <xdr:rowOff>136080</xdr:rowOff>
    </xdr:from>
    <xdr:to>
      <xdr:col>2</xdr:col>
      <xdr:colOff>786240</xdr:colOff>
      <xdr:row>1</xdr:row>
      <xdr:rowOff>970200</xdr:rowOff>
    </xdr:to>
    <xdr:sp>
      <xdr:nvSpPr>
        <xdr:cNvPr id="11" name="Imagem 3"/>
        <xdr:cNvSpPr/>
      </xdr:nvSpPr>
      <xdr:spPr>
        <a:xfrm>
          <a:off x="620640" y="136080"/>
          <a:ext cx="2901960" cy="102456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2162880</xdr:colOff>
      <xdr:row>1</xdr:row>
      <xdr:rowOff>302400</xdr:rowOff>
    </xdr:from>
    <xdr:to>
      <xdr:col>10</xdr:col>
      <xdr:colOff>55800</xdr:colOff>
      <xdr:row>3</xdr:row>
      <xdr:rowOff>89280</xdr:rowOff>
    </xdr:to>
    <xdr:sp>
      <xdr:nvSpPr>
        <xdr:cNvPr id="12" name="Retângulo 4"/>
        <xdr:cNvSpPr/>
      </xdr:nvSpPr>
      <xdr:spPr>
        <a:xfrm>
          <a:off x="16830000" y="492840"/>
          <a:ext cx="1618560" cy="101556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PREENCHER COM O CODIGO PFAT!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9</xdr:col>
      <xdr:colOff>739440</xdr:colOff>
      <xdr:row>5</xdr:row>
      <xdr:rowOff>20880</xdr:rowOff>
    </xdr:from>
    <xdr:to>
      <xdr:col>9</xdr:col>
      <xdr:colOff>1008000</xdr:colOff>
      <xdr:row>5</xdr:row>
      <xdr:rowOff>330840</xdr:rowOff>
    </xdr:to>
    <xdr:sp>
      <xdr:nvSpPr>
        <xdr:cNvPr id="13" name="Seta: para Baixo 5"/>
        <xdr:cNvSpPr/>
      </xdr:nvSpPr>
      <xdr:spPr>
        <a:xfrm flipV="1" rot="10800000">
          <a:off x="17584920" y="1519560"/>
          <a:ext cx="268560" cy="309960"/>
        </a:xfrm>
        <a:prstGeom prst="downArrow">
          <a:avLst>
            <a:gd name="adj1" fmla="val 50000"/>
            <a:gd name="adj2" fmla="val 50000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15</xdr:col>
      <xdr:colOff>414720</xdr:colOff>
      <xdr:row>1</xdr:row>
      <xdr:rowOff>325080</xdr:rowOff>
    </xdr:from>
    <xdr:to>
      <xdr:col>15</xdr:col>
      <xdr:colOff>1736640</xdr:colOff>
      <xdr:row>3</xdr:row>
      <xdr:rowOff>111960</xdr:rowOff>
    </xdr:to>
    <xdr:sp>
      <xdr:nvSpPr>
        <xdr:cNvPr id="14" name="Retângulo 6"/>
        <xdr:cNvSpPr/>
      </xdr:nvSpPr>
      <xdr:spPr>
        <a:xfrm>
          <a:off x="31040640" y="515520"/>
          <a:ext cx="1321920" cy="101556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SELECIONAR NA LISTA SUSPENSA!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15</xdr:col>
      <xdr:colOff>1243800</xdr:colOff>
      <xdr:row>4</xdr:row>
      <xdr:rowOff>155880</xdr:rowOff>
    </xdr:from>
    <xdr:to>
      <xdr:col>15</xdr:col>
      <xdr:colOff>1512360</xdr:colOff>
      <xdr:row>5</xdr:row>
      <xdr:rowOff>151920</xdr:rowOff>
    </xdr:to>
    <xdr:sp>
      <xdr:nvSpPr>
        <xdr:cNvPr id="15" name="Seta: para Baixo 7"/>
        <xdr:cNvSpPr/>
      </xdr:nvSpPr>
      <xdr:spPr>
        <a:xfrm flipV="1" rot="10800000">
          <a:off x="31601160" y="1586880"/>
          <a:ext cx="268560" cy="186840"/>
        </a:xfrm>
        <a:prstGeom prst="downArrow">
          <a:avLst>
            <a:gd name="adj1" fmla="val 50000"/>
            <a:gd name="adj2" fmla="val 50000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</xdr:col>
      <xdr:colOff>212760</xdr:colOff>
      <xdr:row>1</xdr:row>
      <xdr:rowOff>414720</xdr:rowOff>
    </xdr:from>
    <xdr:to>
      <xdr:col>3</xdr:col>
      <xdr:colOff>1506240</xdr:colOff>
      <xdr:row>3</xdr:row>
      <xdr:rowOff>3240</xdr:rowOff>
    </xdr:to>
    <xdr:sp>
      <xdr:nvSpPr>
        <xdr:cNvPr id="16" name="Retângulo 8"/>
        <xdr:cNvSpPr/>
      </xdr:nvSpPr>
      <xdr:spPr>
        <a:xfrm>
          <a:off x="4177080" y="605160"/>
          <a:ext cx="1293480" cy="817200"/>
        </a:xfrm>
        <a:prstGeom prst="rect">
          <a:avLst/>
        </a:prstGeom>
        <a:gradFill rotWithShape="0">
          <a:gsLst>
            <a:gs pos="0">
              <a:srgbClr val="f08c56"/>
            </a:gs>
            <a:gs pos="50000">
              <a:srgbClr val="f57a27"/>
            </a:gs>
            <a:gs pos="100000">
              <a:srgbClr val="e46b19"/>
            </a:gs>
          </a:gsLst>
          <a:lin ang="5400000"/>
        </a:gradFill>
        <a:ln w="0">
          <a:noFill/>
        </a:ln>
        <a:effectLst>
          <a:outerShdw algn="ctr" blurRad="57240" dir="5400000" dist="19080" rotWithShape="0">
            <a:srgbClr val="000000">
              <a:alpha val="63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1100" spc="-1" strike="noStrike">
              <a:solidFill>
                <a:schemeClr val="lt1"/>
              </a:solidFill>
              <a:latin typeface="Calibri"/>
            </a:rPr>
            <a:t>SELECIONAR NA LISTA SUSPENSA!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918720</xdr:colOff>
      <xdr:row>5</xdr:row>
      <xdr:rowOff>29520</xdr:rowOff>
    </xdr:from>
    <xdr:to>
      <xdr:col>3</xdr:col>
      <xdr:colOff>1187280</xdr:colOff>
      <xdr:row>5</xdr:row>
      <xdr:rowOff>437040</xdr:rowOff>
    </xdr:to>
    <xdr:sp>
      <xdr:nvSpPr>
        <xdr:cNvPr id="17" name="Seta: para Baixo 9"/>
        <xdr:cNvSpPr/>
      </xdr:nvSpPr>
      <xdr:spPr>
        <a:xfrm flipV="1" rot="10800000">
          <a:off x="4614480" y="1430640"/>
          <a:ext cx="268560" cy="407520"/>
        </a:xfrm>
        <a:prstGeom prst="downArrow">
          <a:avLst>
            <a:gd name="adj1" fmla="val 50000"/>
            <a:gd name="adj2" fmla="val 50000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</xdr:col>
      <xdr:colOff>840960</xdr:colOff>
      <xdr:row>3</xdr:row>
      <xdr:rowOff>19080</xdr:rowOff>
    </xdr:from>
    <xdr:to>
      <xdr:col>3</xdr:col>
      <xdr:colOff>321120</xdr:colOff>
      <xdr:row>4</xdr:row>
      <xdr:rowOff>106920</xdr:rowOff>
    </xdr:to>
    <xdr:sp>
      <xdr:nvSpPr>
        <xdr:cNvPr id="18" name="Seta: para Baixo 10"/>
        <xdr:cNvSpPr/>
      </xdr:nvSpPr>
      <xdr:spPr>
        <a:xfrm rot="3056400">
          <a:off x="3787920" y="1227240"/>
          <a:ext cx="286560" cy="708120"/>
        </a:xfrm>
        <a:prstGeom prst="downArrow">
          <a:avLst>
            <a:gd name="adj1" fmla="val 50286"/>
            <a:gd name="adj2" fmla="val 50000"/>
          </a:avLst>
        </a:prstGeom>
        <a:solidFill>
          <a:srgbClr val="4472c4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841680</xdr:colOff>
      <xdr:row>4</xdr:row>
      <xdr:rowOff>172080</xdr:rowOff>
    </xdr:to>
    <xdr:sp>
      <xdr:nvSpPr>
        <xdr:cNvPr id="19" name="Imagem 1"/>
        <xdr:cNvSpPr/>
      </xdr:nvSpPr>
      <xdr:spPr>
        <a:xfrm>
          <a:off x="70560" y="0"/>
          <a:ext cx="2553480" cy="91296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3715200</xdr:colOff>
      <xdr:row>11</xdr:row>
      <xdr:rowOff>40680</xdr:rowOff>
    </xdr:from>
    <xdr:to>
      <xdr:col>3</xdr:col>
      <xdr:colOff>1281960</xdr:colOff>
      <xdr:row>13</xdr:row>
      <xdr:rowOff>720</xdr:rowOff>
    </xdr:to>
    <xdr:sp>
      <xdr:nvSpPr>
        <xdr:cNvPr id="20" name="CaixaDeTexto 1"/>
        <xdr:cNvSpPr/>
      </xdr:nvSpPr>
      <xdr:spPr>
        <a:xfrm>
          <a:off x="4490640" y="2842920"/>
          <a:ext cx="4745160" cy="34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b">
          <a:spAutoFit/>
        </a:bodyPr>
        <a:p>
          <a:pPr algn="ctr">
            <a:lnSpc>
              <a:spcPct val="100000"/>
            </a:lnSpc>
          </a:pPr>
          <a:r>
            <a:rPr b="1" lang="pt-BR" sz="1200" spc="-1" strike="noStrike">
              <a:solidFill>
                <a:srgbClr val="ff0000"/>
              </a:solidFill>
              <a:latin typeface="Arial Narrow"/>
            </a:rPr>
            <a:t>Para fazer a solicitação o formulário deve estar totalmente </a:t>
          </a:r>
          <a:r>
            <a:rPr b="1" lang="pt-BR" sz="1400" spc="-1" strike="noStrike">
              <a:solidFill>
                <a:srgbClr val="ff0000"/>
              </a:solidFill>
              <a:latin typeface="Arial Narrow"/>
            </a:rPr>
            <a:t>preenchido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2494440</xdr:colOff>
      <xdr:row>2</xdr:row>
      <xdr:rowOff>124200</xdr:rowOff>
    </xdr:to>
    <xdr:sp>
      <xdr:nvSpPr>
        <xdr:cNvPr id="21" name="Imagem 4"/>
        <xdr:cNvSpPr/>
      </xdr:nvSpPr>
      <xdr:spPr>
        <a:xfrm>
          <a:off x="775440" y="0"/>
          <a:ext cx="2494440" cy="90072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3738600</xdr:colOff>
      <xdr:row>12</xdr:row>
      <xdr:rowOff>142200</xdr:rowOff>
    </xdr:from>
    <xdr:to>
      <xdr:col>3</xdr:col>
      <xdr:colOff>1346040</xdr:colOff>
      <xdr:row>14</xdr:row>
      <xdr:rowOff>101880</xdr:rowOff>
    </xdr:to>
    <xdr:sp>
      <xdr:nvSpPr>
        <xdr:cNvPr id="22" name="CaixaDeTexto 5"/>
        <xdr:cNvSpPr/>
      </xdr:nvSpPr>
      <xdr:spPr>
        <a:xfrm>
          <a:off x="4514040" y="3134880"/>
          <a:ext cx="4785840" cy="34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b">
          <a:spAutoFit/>
        </a:bodyPr>
        <a:p>
          <a:pPr algn="ctr">
            <a:lnSpc>
              <a:spcPct val="100000"/>
            </a:lnSpc>
          </a:pPr>
          <a:r>
            <a:rPr b="1" lang="pt-BR" sz="1200" spc="-1" strike="noStrike">
              <a:solidFill>
                <a:srgbClr val="ff0000"/>
              </a:solidFill>
              <a:latin typeface="Arial Narrow"/>
            </a:rPr>
            <a:t>Sempre informar um código F junto a </a:t>
          </a:r>
          <a:r>
            <a:rPr b="1" lang="pt-BR" sz="1400" spc="-1" strike="noStrike">
              <a:solidFill>
                <a:srgbClr val="ff0000"/>
              </a:solidFill>
              <a:latin typeface="Arial Narrow"/>
            </a:rPr>
            <a:t>industria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3881880</xdr:colOff>
      <xdr:row>7</xdr:row>
      <xdr:rowOff>126720</xdr:rowOff>
    </xdr:from>
    <xdr:to>
      <xdr:col>3</xdr:col>
      <xdr:colOff>1448640</xdr:colOff>
      <xdr:row>9</xdr:row>
      <xdr:rowOff>14040</xdr:rowOff>
    </xdr:to>
    <xdr:sp>
      <xdr:nvSpPr>
        <xdr:cNvPr id="23" name="CaixaDeTexto 6"/>
        <xdr:cNvSpPr/>
      </xdr:nvSpPr>
      <xdr:spPr>
        <a:xfrm>
          <a:off x="4657320" y="2166840"/>
          <a:ext cx="4745160" cy="268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2238480</xdr:colOff>
      <xdr:row>8</xdr:row>
      <xdr:rowOff>181080</xdr:rowOff>
    </xdr:from>
    <xdr:to>
      <xdr:col>4</xdr:col>
      <xdr:colOff>2240640</xdr:colOff>
      <xdr:row>9</xdr:row>
      <xdr:rowOff>178920</xdr:rowOff>
    </xdr:to>
    <xdr:pic>
      <xdr:nvPicPr>
        <xdr:cNvPr id="24" name="Imagem 11" descr="Marca com relevo sem fundo.jpg"/>
        <xdr:cNvPicPr/>
      </xdr:nvPicPr>
      <xdr:blipFill>
        <a:blip r:embed="rId2"/>
        <a:stretch/>
      </xdr:blipFill>
      <xdr:spPr>
        <a:xfrm>
          <a:off x="12336840" y="2412000"/>
          <a:ext cx="2160" cy="188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2238480</xdr:colOff>
      <xdr:row>8</xdr:row>
      <xdr:rowOff>181080</xdr:rowOff>
    </xdr:from>
    <xdr:to>
      <xdr:col>4</xdr:col>
      <xdr:colOff>2240640</xdr:colOff>
      <xdr:row>9</xdr:row>
      <xdr:rowOff>178920</xdr:rowOff>
    </xdr:to>
    <xdr:pic>
      <xdr:nvPicPr>
        <xdr:cNvPr id="25" name="Imagem 11" descr="Marca com relevo sem fundo.jpg"/>
        <xdr:cNvPicPr/>
      </xdr:nvPicPr>
      <xdr:blipFill>
        <a:blip r:embed="rId3"/>
        <a:stretch/>
      </xdr:blipFill>
      <xdr:spPr>
        <a:xfrm>
          <a:off x="12336840" y="2412000"/>
          <a:ext cx="2160" cy="188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2494440</xdr:colOff>
      <xdr:row>2</xdr:row>
      <xdr:rowOff>113040</xdr:rowOff>
    </xdr:to>
    <xdr:sp>
      <xdr:nvSpPr>
        <xdr:cNvPr id="26" name="Imagem 9"/>
        <xdr:cNvSpPr/>
      </xdr:nvSpPr>
      <xdr:spPr>
        <a:xfrm>
          <a:off x="775440" y="0"/>
          <a:ext cx="2494440" cy="889560"/>
        </a:xfrm>
        <a:prstGeom prst="roundRect">
          <a:avLst>
            <a:gd name="adj" fmla="val 10983"/>
          </a:avLst>
        </a:prstGeom>
        <a:blipFill rotWithShape="0">
          <a:blip r:embed="rId4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9360</xdr:rowOff>
    </xdr:from>
    <xdr:to>
      <xdr:col>0</xdr:col>
      <xdr:colOff>2425320</xdr:colOff>
      <xdr:row>6</xdr:row>
      <xdr:rowOff>19440</xdr:rowOff>
    </xdr:to>
    <xdr:sp>
      <xdr:nvSpPr>
        <xdr:cNvPr id="27" name="Imagem 1"/>
        <xdr:cNvSpPr/>
      </xdr:nvSpPr>
      <xdr:spPr>
        <a:xfrm>
          <a:off x="0" y="133200"/>
          <a:ext cx="2425320" cy="91116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</xdr:row>
      <xdr:rowOff>9360</xdr:rowOff>
    </xdr:from>
    <xdr:to>
      <xdr:col>0</xdr:col>
      <xdr:colOff>2425320</xdr:colOff>
      <xdr:row>6</xdr:row>
      <xdr:rowOff>19440</xdr:rowOff>
    </xdr:to>
    <xdr:sp>
      <xdr:nvSpPr>
        <xdr:cNvPr id="28" name="Imagem 2"/>
        <xdr:cNvSpPr/>
      </xdr:nvSpPr>
      <xdr:spPr>
        <a:xfrm>
          <a:off x="0" y="133200"/>
          <a:ext cx="2425320" cy="911160"/>
        </a:xfrm>
        <a:prstGeom prst="roundRect">
          <a:avLst>
            <a:gd name="adj" fmla="val 10983"/>
          </a:avLst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9360</xdr:rowOff>
    </xdr:from>
    <xdr:to>
      <xdr:col>4</xdr:col>
      <xdr:colOff>636840</xdr:colOff>
      <xdr:row>5</xdr:row>
      <xdr:rowOff>120240</xdr:rowOff>
    </xdr:to>
    <xdr:sp>
      <xdr:nvSpPr>
        <xdr:cNvPr id="29" name="Imagem 1"/>
        <xdr:cNvSpPr/>
      </xdr:nvSpPr>
      <xdr:spPr>
        <a:xfrm>
          <a:off x="0" y="9360"/>
          <a:ext cx="2529000" cy="88632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594000</xdr:colOff>
      <xdr:row>3</xdr:row>
      <xdr:rowOff>19800</xdr:rowOff>
    </xdr:from>
    <xdr:to>
      <xdr:col>11</xdr:col>
      <xdr:colOff>526320</xdr:colOff>
      <xdr:row>5</xdr:row>
      <xdr:rowOff>36720</xdr:rowOff>
    </xdr:to>
    <xdr:sp>
      <xdr:nvSpPr>
        <xdr:cNvPr id="30" name="CaixaDeTexto 2"/>
        <xdr:cNvSpPr/>
      </xdr:nvSpPr>
      <xdr:spPr>
        <a:xfrm>
          <a:off x="5073840" y="471240"/>
          <a:ext cx="4745160" cy="34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b">
          <a:spAutoFit/>
        </a:bodyPr>
        <a:p>
          <a:pPr algn="ctr">
            <a:lnSpc>
              <a:spcPct val="100000"/>
            </a:lnSpc>
          </a:pPr>
          <a:r>
            <a:rPr b="1" lang="pt-BR" sz="1200" spc="-1" strike="noStrike">
              <a:solidFill>
                <a:srgbClr val="ff0000"/>
              </a:solidFill>
              <a:latin typeface="Arial Narrow"/>
            </a:rPr>
            <a:t>Para fazer a solicitação o formulário deve estar totalmente </a:t>
          </a:r>
          <a:r>
            <a:rPr b="1" lang="pt-BR" sz="1400" spc="-1" strike="noStrike">
              <a:solidFill>
                <a:srgbClr val="ff0000"/>
              </a:solidFill>
              <a:latin typeface="Arial Narrow"/>
            </a:rPr>
            <a:t>preenchido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605880</xdr:colOff>
      <xdr:row>7</xdr:row>
      <xdr:rowOff>27360</xdr:rowOff>
    </xdr:from>
    <xdr:to>
      <xdr:col>11</xdr:col>
      <xdr:colOff>538200</xdr:colOff>
      <xdr:row>9</xdr:row>
      <xdr:rowOff>1440</xdr:rowOff>
    </xdr:to>
    <xdr:sp>
      <xdr:nvSpPr>
        <xdr:cNvPr id="31" name="CaixaDeTexto 3"/>
        <xdr:cNvSpPr/>
      </xdr:nvSpPr>
      <xdr:spPr>
        <a:xfrm>
          <a:off x="5085720" y="1126440"/>
          <a:ext cx="4745160" cy="298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9360</xdr:rowOff>
    </xdr:from>
    <xdr:to>
      <xdr:col>4</xdr:col>
      <xdr:colOff>684360</xdr:colOff>
      <xdr:row>5</xdr:row>
      <xdr:rowOff>120240</xdr:rowOff>
    </xdr:to>
    <xdr:sp>
      <xdr:nvSpPr>
        <xdr:cNvPr id="32" name="Imagem 4"/>
        <xdr:cNvSpPr/>
      </xdr:nvSpPr>
      <xdr:spPr>
        <a:xfrm>
          <a:off x="0" y="9360"/>
          <a:ext cx="2576520" cy="886320"/>
        </a:xfrm>
        <a:prstGeom prst="roundRect">
          <a:avLst>
            <a:gd name="adj" fmla="val 10983"/>
          </a:avLst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1284840</xdr:colOff>
      <xdr:row>3</xdr:row>
      <xdr:rowOff>43560</xdr:rowOff>
    </xdr:from>
    <xdr:to>
      <xdr:col>11</xdr:col>
      <xdr:colOff>1217160</xdr:colOff>
      <xdr:row>5</xdr:row>
      <xdr:rowOff>60480</xdr:rowOff>
    </xdr:to>
    <xdr:sp>
      <xdr:nvSpPr>
        <xdr:cNvPr id="33" name="CaixaDeTexto 1"/>
        <xdr:cNvSpPr/>
      </xdr:nvSpPr>
      <xdr:spPr>
        <a:xfrm>
          <a:off x="5764680" y="495000"/>
          <a:ext cx="4745160" cy="34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b">
          <a:spAutoFit/>
        </a:bodyPr>
        <a:p>
          <a:pPr algn="ctr">
            <a:lnSpc>
              <a:spcPct val="100000"/>
            </a:lnSpc>
          </a:pPr>
          <a:r>
            <a:rPr b="1" lang="pt-BR" sz="1200" spc="-1" strike="noStrike">
              <a:solidFill>
                <a:srgbClr val="ff0000"/>
              </a:solidFill>
              <a:latin typeface="Arial Narrow"/>
            </a:rPr>
            <a:t>Para fazer a solicitação o formulário deve estar totalmente </a:t>
          </a:r>
          <a:r>
            <a:rPr b="1" lang="pt-BR" sz="1400" spc="-1" strike="noStrike">
              <a:solidFill>
                <a:srgbClr val="ff0000"/>
              </a:solidFill>
              <a:latin typeface="Arial Narrow"/>
            </a:rPr>
            <a:t>preenchido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23760</xdr:colOff>
      <xdr:row>0</xdr:row>
      <xdr:rowOff>0</xdr:rowOff>
    </xdr:from>
    <xdr:to>
      <xdr:col>4</xdr:col>
      <xdr:colOff>705960</xdr:colOff>
      <xdr:row>5</xdr:row>
      <xdr:rowOff>110880</xdr:rowOff>
    </xdr:to>
    <xdr:sp>
      <xdr:nvSpPr>
        <xdr:cNvPr id="34" name="Imagem 2"/>
        <xdr:cNvSpPr/>
      </xdr:nvSpPr>
      <xdr:spPr>
        <a:xfrm>
          <a:off x="23760" y="0"/>
          <a:ext cx="2574360" cy="886320"/>
        </a:xfrm>
        <a:prstGeom prst="roundRect">
          <a:avLst>
            <a:gd name="adj" fmla="val 10983"/>
          </a:avLst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0</xdr:colOff>
      <xdr:row>7</xdr:row>
      <xdr:rowOff>15480</xdr:rowOff>
    </xdr:from>
    <xdr:to>
      <xdr:col>10</xdr:col>
      <xdr:colOff>506520</xdr:colOff>
      <xdr:row>8</xdr:row>
      <xdr:rowOff>151560</xdr:rowOff>
    </xdr:to>
    <xdr:sp>
      <xdr:nvSpPr>
        <xdr:cNvPr id="35" name="CaixaDeTexto 3"/>
        <xdr:cNvSpPr/>
      </xdr:nvSpPr>
      <xdr:spPr>
        <a:xfrm>
          <a:off x="4479840" y="1114560"/>
          <a:ext cx="4745160" cy="298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S7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I31" activeCellId="0" sqref="I3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18.29"/>
    <col collapsed="false" customWidth="true" hidden="false" outlineLevel="0" max="4" min="3" style="1" width="18.29"/>
    <col collapsed="false" customWidth="true" hidden="false" outlineLevel="0" max="5" min="5" style="1" width="9.14"/>
    <col collapsed="false" customWidth="true" hidden="false" outlineLevel="0" max="6" min="6" style="1" width="27.15"/>
    <col collapsed="false" customWidth="true" hidden="false" outlineLevel="0" max="7" min="7" style="1" width="25.29"/>
    <col collapsed="false" customWidth="true" hidden="false" outlineLevel="0" max="8" min="8" style="1" width="13.71"/>
    <col collapsed="false" customWidth="true" hidden="false" outlineLevel="0" max="9" min="9" style="1" width="15"/>
    <col collapsed="false" customWidth="true" hidden="false" outlineLevel="0" max="10" min="10" style="1" width="13.15"/>
    <col collapsed="false" customWidth="true" hidden="false" outlineLevel="0" max="11" min="11" style="1" width="36.57"/>
    <col collapsed="false" customWidth="true" hidden="false" outlineLevel="0" max="12" min="12" style="1" width="16.14"/>
    <col collapsed="false" customWidth="true" hidden="false" outlineLevel="0" max="13" min="13" style="1" width="18.42"/>
    <col collapsed="false" customWidth="true" hidden="false" outlineLevel="0" max="14" min="14" style="1" width="20.57"/>
    <col collapsed="false" customWidth="true" hidden="false" outlineLevel="0" max="15" min="15" style="1" width="14.42"/>
    <col collapsed="false" customWidth="true" hidden="false" outlineLevel="0" max="16" min="16" style="1" width="24.71"/>
    <col collapsed="false" customWidth="true" hidden="false" outlineLevel="0" max="17" min="17" style="1" width="25.71"/>
    <col collapsed="false" customWidth="true" hidden="false" outlineLevel="0" max="18" min="18" style="1" width="8.57"/>
    <col collapsed="false" customWidth="true" hidden="false" outlineLevel="0" max="19" min="19" style="1" width="17.29"/>
    <col collapsed="false" customWidth="true" hidden="false" outlineLevel="0" max="20" min="20" style="1" width="11.43"/>
    <col collapsed="false" customWidth="true" hidden="false" outlineLevel="0" max="21" min="21" style="1" width="11.14"/>
    <col collapsed="false" customWidth="true" hidden="false" outlineLevel="0" max="22" min="22" style="1" width="16.57"/>
    <col collapsed="false" customWidth="true" hidden="false" outlineLevel="0" max="23" min="23" style="1" width="18.86"/>
    <col collapsed="false" customWidth="true" hidden="false" outlineLevel="0" max="24" min="24" style="1" width="15.42"/>
    <col collapsed="false" customWidth="true" hidden="false" outlineLevel="0" max="25" min="25" style="1" width="20.71"/>
    <col collapsed="false" customWidth="true" hidden="false" outlineLevel="0" max="26" min="26" style="1" width="18.42"/>
    <col collapsed="false" customWidth="true" hidden="false" outlineLevel="0" max="27" min="27" style="1" width="16.57"/>
    <col collapsed="false" customWidth="true" hidden="false" outlineLevel="0" max="28" min="28" style="1" width="14.71"/>
    <col collapsed="false" customWidth="true" hidden="false" outlineLevel="0" max="29" min="29" style="1" width="13"/>
    <col collapsed="false" customWidth="true" hidden="false" outlineLevel="0" max="30" min="30" style="1" width="16.29"/>
    <col collapsed="false" customWidth="true" hidden="false" outlineLevel="0" max="31" min="31" style="1" width="37.71"/>
  </cols>
  <sheetData>
    <row r="1" customFormat="false" ht="15" hidden="false" customHeight="true" outlineLevel="0" collapsed="false"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3"/>
      <c r="R1" s="3"/>
      <c r="S1" s="3"/>
      <c r="T1" s="5"/>
      <c r="U1" s="5"/>
      <c r="V1" s="5"/>
      <c r="W1" s="5"/>
      <c r="X1" s="5"/>
      <c r="Y1" s="3"/>
      <c r="Z1" s="6"/>
      <c r="AA1" s="7"/>
      <c r="AB1" s="7"/>
      <c r="AC1" s="7"/>
      <c r="AD1" s="7"/>
      <c r="AE1" s="8"/>
    </row>
    <row r="2" customFormat="false" ht="48.6" hidden="false" customHeight="true" outlineLevel="0" collapsed="false">
      <c r="B2" s="9"/>
      <c r="C2" s="9"/>
      <c r="D2" s="10"/>
      <c r="E2" s="0"/>
      <c r="F2" s="0"/>
      <c r="G2" s="0"/>
      <c r="H2" s="0"/>
      <c r="I2" s="0"/>
      <c r="J2" s="0"/>
      <c r="K2" s="0"/>
      <c r="L2" s="11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12"/>
      <c r="Y2" s="0"/>
      <c r="Z2" s="13" t="s">
        <v>0</v>
      </c>
      <c r="AA2" s="13" t="s">
        <v>0</v>
      </c>
      <c r="AB2" s="13" t="s">
        <v>0</v>
      </c>
      <c r="AC2" s="13"/>
      <c r="AD2" s="14"/>
      <c r="AE2" s="15"/>
    </row>
    <row r="3" customFormat="false" ht="15" hidden="false" customHeight="true" outlineLevel="0" collapsed="false">
      <c r="B3" s="16" t="s">
        <v>1</v>
      </c>
      <c r="C3" s="17" t="n">
        <v>46120</v>
      </c>
      <c r="D3" s="18"/>
      <c r="E3" s="0"/>
      <c r="F3" s="0"/>
      <c r="G3" s="0"/>
      <c r="H3" s="0"/>
      <c r="I3" s="0"/>
      <c r="J3" s="0"/>
      <c r="K3" s="0"/>
      <c r="L3" s="11"/>
      <c r="M3" s="0"/>
      <c r="N3" s="0"/>
      <c r="O3" s="0"/>
      <c r="P3" s="0"/>
      <c r="Q3" s="0"/>
      <c r="R3" s="19" t="s">
        <v>2</v>
      </c>
      <c r="S3" s="19"/>
      <c r="T3" s="20" t="s">
        <v>3</v>
      </c>
      <c r="U3" s="20"/>
      <c r="V3" s="20"/>
      <c r="W3" s="20"/>
      <c r="X3" s="21" t="s">
        <v>4</v>
      </c>
      <c r="Y3" s="21"/>
      <c r="Z3" s="21"/>
      <c r="AA3" s="21"/>
      <c r="AB3" s="21"/>
      <c r="AC3" s="14"/>
      <c r="AD3" s="14"/>
      <c r="AE3" s="15"/>
    </row>
    <row r="4" customFormat="false" ht="15" hidden="false" customHeight="false" outlineLevel="0" collapsed="false">
      <c r="B4" s="22"/>
      <c r="C4" s="23"/>
      <c r="D4" s="23"/>
      <c r="E4" s="24"/>
      <c r="F4" s="24"/>
      <c r="G4" s="24"/>
      <c r="H4" s="24"/>
      <c r="I4" s="23"/>
      <c r="J4" s="23"/>
      <c r="K4" s="24"/>
      <c r="L4" s="23" t="s">
        <v>0</v>
      </c>
      <c r="M4" s="23"/>
      <c r="N4" s="23"/>
      <c r="O4" s="23"/>
      <c r="P4" s="24"/>
      <c r="Q4" s="23"/>
      <c r="R4" s="19"/>
      <c r="S4" s="19"/>
      <c r="T4" s="25" t="s">
        <v>5</v>
      </c>
      <c r="U4" s="25"/>
      <c r="V4" s="25"/>
      <c r="W4" s="26" t="s">
        <v>6</v>
      </c>
      <c r="X4" s="27" t="s">
        <v>5</v>
      </c>
      <c r="Y4" s="26" t="s">
        <v>6</v>
      </c>
      <c r="Z4" s="28"/>
      <c r="AA4" s="29"/>
      <c r="AB4" s="30"/>
      <c r="AC4" s="23" t="s">
        <v>0</v>
      </c>
      <c r="AD4" s="23" t="s">
        <v>0</v>
      </c>
      <c r="AE4" s="31" t="s">
        <v>0</v>
      </c>
    </row>
    <row r="5" customFormat="false" ht="55.2" hidden="false" customHeight="false" outlineLevel="0" collapsed="false">
      <c r="B5" s="32" t="s">
        <v>7</v>
      </c>
      <c r="C5" s="32" t="s">
        <v>8</v>
      </c>
      <c r="D5" s="33" t="s">
        <v>9</v>
      </c>
      <c r="E5" s="33" t="s">
        <v>10</v>
      </c>
      <c r="F5" s="33" t="s">
        <v>11</v>
      </c>
      <c r="G5" s="33" t="s">
        <v>12</v>
      </c>
      <c r="H5" s="33" t="s">
        <v>13</v>
      </c>
      <c r="I5" s="33" t="s">
        <v>14</v>
      </c>
      <c r="J5" s="33" t="s">
        <v>15</v>
      </c>
      <c r="K5" s="33" t="s">
        <v>16</v>
      </c>
      <c r="L5" s="34" t="s">
        <v>17</v>
      </c>
      <c r="M5" s="33" t="s">
        <v>18</v>
      </c>
      <c r="N5" s="33" t="s">
        <v>19</v>
      </c>
      <c r="O5" s="33" t="s">
        <v>20</v>
      </c>
      <c r="P5" s="33" t="s">
        <v>21</v>
      </c>
      <c r="Q5" s="33" t="s">
        <v>22</v>
      </c>
      <c r="R5" s="33" t="s">
        <v>23</v>
      </c>
      <c r="S5" s="35" t="s">
        <v>24</v>
      </c>
      <c r="T5" s="33" t="s">
        <v>25</v>
      </c>
      <c r="U5" s="33" t="s">
        <v>26</v>
      </c>
      <c r="V5" s="33" t="s">
        <v>27</v>
      </c>
      <c r="W5" s="36" t="s">
        <v>28</v>
      </c>
      <c r="X5" s="37" t="s">
        <v>29</v>
      </c>
      <c r="Y5" s="36" t="s">
        <v>30</v>
      </c>
      <c r="Z5" s="36" t="s">
        <v>31</v>
      </c>
      <c r="AA5" s="36" t="s">
        <v>32</v>
      </c>
      <c r="AB5" s="36" t="s">
        <v>33</v>
      </c>
      <c r="AC5" s="36" t="s">
        <v>34</v>
      </c>
      <c r="AD5" s="36" t="s">
        <v>35</v>
      </c>
      <c r="AE5" s="36" t="s">
        <v>36</v>
      </c>
    </row>
    <row r="6" customFormat="false" ht="12" hidden="false" customHeight="true" outlineLevel="0" collapsed="false">
      <c r="B6" s="38"/>
      <c r="C6" s="39"/>
      <c r="D6" s="39"/>
      <c r="E6" s="39"/>
      <c r="F6" s="39"/>
      <c r="G6" s="39"/>
      <c r="H6" s="39"/>
      <c r="I6" s="39"/>
      <c r="J6" s="39"/>
      <c r="K6" s="39"/>
      <c r="L6" s="40"/>
      <c r="M6" s="39"/>
      <c r="N6" s="39"/>
      <c r="O6" s="39"/>
      <c r="P6" s="39"/>
      <c r="Q6" s="39"/>
      <c r="R6" s="39"/>
      <c r="S6" s="39"/>
      <c r="T6" s="39"/>
      <c r="U6" s="39"/>
      <c r="V6" s="39"/>
      <c r="W6" s="41"/>
      <c r="X6" s="42"/>
      <c r="Y6" s="41"/>
      <c r="Z6" s="43"/>
      <c r="AA6" s="44"/>
      <c r="AB6" s="44"/>
      <c r="AC6" s="44"/>
      <c r="AD6" s="44"/>
      <c r="AE6" s="45"/>
    </row>
    <row r="7" s="66" customFormat="true" ht="14.25" hidden="false" customHeight="true" outlineLevel="0" collapsed="false">
      <c r="A7" s="46"/>
      <c r="B7" s="47" t="n">
        <f aca="true">TODAY()</f>
        <v>46135</v>
      </c>
      <c r="C7" s="48" t="s">
        <v>37</v>
      </c>
      <c r="D7" s="49" t="s">
        <v>38</v>
      </c>
      <c r="E7" s="50" t="str">
        <f aca="false">IFERROR(VLOOKUP($J7,'Base 1'!A:S,19,0),"-")</f>
        <v>-</v>
      </c>
      <c r="F7" s="50" t="str">
        <f aca="false">IFERROR(VLOOKUP($J7,'Base 1'!$A:$N,14,0),"-")</f>
        <v>-</v>
      </c>
      <c r="G7" s="50" t="str">
        <f aca="false">IFERROR(VLOOKUP($J7,'Base 1'!$A:$O,15,0),"-")</f>
        <v>-</v>
      </c>
      <c r="H7" s="50" t="str">
        <f aca="false">IFERROR(VLOOKUP($J7,'Base 1'!$A:$T,20,0),"-")</f>
        <v>-</v>
      </c>
      <c r="I7" s="51" t="str">
        <f aca="false">IFERROR(VLOOKUP($J7,'Base 1'!$A:$C,3,0),"-")</f>
        <v>-</v>
      </c>
      <c r="J7" s="51"/>
      <c r="K7" s="50" t="str">
        <f aca="false">IFERROR(VLOOKUP($J7,'Base 1'!$A:$E,5,0),"-")</f>
        <v>-</v>
      </c>
      <c r="L7" s="52" t="str">
        <f aca="false">IFERROR(VLOOKUP($J7,'Base 1'!$A:$B,2,0),"-")</f>
        <v>-</v>
      </c>
      <c r="M7" s="50" t="str">
        <f aca="false">IFERROR(VLOOKUP($J7,'Base 1'!$A:$Q,17,0),"-")</f>
        <v>-</v>
      </c>
      <c r="N7" s="50" t="str">
        <f aca="false">IFERROR(VLOOKUP($J7,'Base 1'!$A:$R,18,0),"-")</f>
        <v>-</v>
      </c>
      <c r="O7" s="50" t="str">
        <f aca="false">IFERROR(VLOOKUP($J7,'Base 1'!$A:$F,6,0),"-")</f>
        <v>-</v>
      </c>
      <c r="P7" s="53" t="str">
        <f aca="false">IFERROR(VLOOKUP($J7,'Base 1'!$A:$G,7,0),"-")</f>
        <v>-</v>
      </c>
      <c r="Q7" s="54"/>
      <c r="R7" s="50" t="str">
        <f aca="false">IFERROR(VLOOKUP(J7,'Base 1'!$A:$L,12,0),"-")</f>
        <v>-</v>
      </c>
      <c r="S7" s="54"/>
      <c r="T7" s="55" t="str">
        <f aca="false">IFERROR(VLOOKUP(J7,'Base 1'!$A:$J,10,0),"-")</f>
        <v>-</v>
      </c>
      <c r="U7" s="56"/>
      <c r="V7" s="57"/>
      <c r="W7" s="58"/>
      <c r="X7" s="59" t="str">
        <f aca="false">IFERROR(VLOOKUP(J7,'Base 1'!$A:$I,9,0),"-")</f>
        <v>-</v>
      </c>
      <c r="Y7" s="58"/>
      <c r="Z7" s="60"/>
      <c r="AA7" s="61"/>
      <c r="AB7" s="62"/>
      <c r="AC7" s="63" t="str">
        <f aca="false">IFERROR(VLOOKUP($J7,'Base 1'!$A:$Q,16,0),"-")</f>
        <v>-</v>
      </c>
      <c r="AD7" s="63"/>
      <c r="AE7" s="64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</row>
    <row r="8" s="66" customFormat="true" ht="14.25" hidden="false" customHeight="true" outlineLevel="0" collapsed="false">
      <c r="A8" s="46"/>
      <c r="B8" s="47" t="n">
        <f aca="true">TODAY()</f>
        <v>46135</v>
      </c>
      <c r="C8" s="48" t="s">
        <v>37</v>
      </c>
      <c r="D8" s="49" t="s">
        <v>38</v>
      </c>
      <c r="E8" s="50" t="str">
        <f aca="false">IFERROR(VLOOKUP($J8,'Base 1'!A:S,19,0),"-")</f>
        <v>-</v>
      </c>
      <c r="F8" s="50" t="str">
        <f aca="false">IFERROR(VLOOKUP($J8,'Base 1'!$A:$N,14,0),"-")</f>
        <v>-</v>
      </c>
      <c r="G8" s="50" t="str">
        <f aca="false">IFERROR(VLOOKUP($J8,'Base 1'!$A:$O,15,0),"-")</f>
        <v>-</v>
      </c>
      <c r="H8" s="50" t="str">
        <f aca="false">IFERROR(VLOOKUP($J8,'Base 1'!$A:$T,20,0),"-")</f>
        <v>-</v>
      </c>
      <c r="I8" s="51" t="str">
        <f aca="false">IFERROR(VLOOKUP($J8,'Base 1'!$A:$C,3,0),"-")</f>
        <v>-</v>
      </c>
      <c r="J8" s="51"/>
      <c r="K8" s="50" t="str">
        <f aca="false">IFERROR(VLOOKUP($J8,'Base 1'!$A:$E,5,0),"-")</f>
        <v>-</v>
      </c>
      <c r="L8" s="52" t="str">
        <f aca="false">IFERROR(VLOOKUP($J8,'Base 1'!$A:$B,2,0),"-")</f>
        <v>-</v>
      </c>
      <c r="M8" s="50" t="str">
        <f aca="false">IFERROR(VLOOKUP($J8,'Base 1'!$A:$Q,17,0),"-")</f>
        <v>-</v>
      </c>
      <c r="N8" s="50" t="str">
        <f aca="false">IFERROR(VLOOKUP($J8,'Base 1'!$A:$R,18,0),"-")</f>
        <v>-</v>
      </c>
      <c r="O8" s="50" t="str">
        <f aca="false">IFERROR(VLOOKUP($J8,'Base 1'!$A:$F,6,0),"-")</f>
        <v>-</v>
      </c>
      <c r="P8" s="53" t="str">
        <f aca="false">IFERROR(VLOOKUP($J8,'Base 1'!$A:$G,7,0),"-")</f>
        <v>-</v>
      </c>
      <c r="Q8" s="54"/>
      <c r="R8" s="50" t="str">
        <f aca="false">IFERROR(VLOOKUP(J8,'Base 1'!$A:$L,12,0),"-")</f>
        <v>-</v>
      </c>
      <c r="S8" s="54"/>
      <c r="T8" s="55" t="str">
        <f aca="false">IFERROR(VLOOKUP(J8,'Base 1'!$A:$J,10,0),"-")</f>
        <v>-</v>
      </c>
      <c r="U8" s="56"/>
      <c r="V8" s="57"/>
      <c r="W8" s="58"/>
      <c r="X8" s="59" t="str">
        <f aca="false">IFERROR(VLOOKUP(J8,'Base 1'!$A:$I,9,0),"-")</f>
        <v>-</v>
      </c>
      <c r="Y8" s="58"/>
      <c r="Z8" s="60"/>
      <c r="AA8" s="61"/>
      <c r="AB8" s="62"/>
      <c r="AC8" s="63" t="str">
        <f aca="false">IFERROR(VLOOKUP($J8,'Base 1'!$A:$Q,16,0),"-")</f>
        <v>-</v>
      </c>
      <c r="AD8" s="63"/>
      <c r="AE8" s="64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</row>
    <row r="9" s="66" customFormat="true" ht="14.25" hidden="false" customHeight="true" outlineLevel="0" collapsed="false">
      <c r="A9" s="46"/>
      <c r="B9" s="47" t="n">
        <f aca="true">TODAY()</f>
        <v>46135</v>
      </c>
      <c r="C9" s="48" t="s">
        <v>37</v>
      </c>
      <c r="D9" s="49" t="s">
        <v>38</v>
      </c>
      <c r="E9" s="50" t="str">
        <f aca="false">IFERROR(VLOOKUP($J9,'Base 1'!A:S,19,0),"-")</f>
        <v>-</v>
      </c>
      <c r="F9" s="50" t="str">
        <f aca="false">IFERROR(VLOOKUP($J9,'Base 1'!$A:$N,14,0),"-")</f>
        <v>-</v>
      </c>
      <c r="G9" s="50" t="str">
        <f aca="false">IFERROR(VLOOKUP($J9,'Base 1'!$A:$O,15,0),"-")</f>
        <v>-</v>
      </c>
      <c r="H9" s="50" t="str">
        <f aca="false">IFERROR(VLOOKUP($J9,'Base 1'!$A:$T,20,0),"-")</f>
        <v>-</v>
      </c>
      <c r="I9" s="51" t="str">
        <f aca="false">IFERROR(VLOOKUP($J9,'Base 1'!$A:$C,3,0),"-")</f>
        <v>-</v>
      </c>
      <c r="J9" s="51"/>
      <c r="K9" s="50" t="str">
        <f aca="false">IFERROR(VLOOKUP($J9,'Base 1'!$A:$E,5,0),"-")</f>
        <v>-</v>
      </c>
      <c r="L9" s="52" t="str">
        <f aca="false">IFERROR(VLOOKUP($J9,'Base 1'!$A:$B,2,0),"-")</f>
        <v>-</v>
      </c>
      <c r="M9" s="50" t="str">
        <f aca="false">IFERROR(VLOOKUP($J9,'Base 1'!$A:$Q,17,0),"-")</f>
        <v>-</v>
      </c>
      <c r="N9" s="50" t="str">
        <f aca="false">IFERROR(VLOOKUP($J9,'Base 1'!$A:$R,18,0),"-")</f>
        <v>-</v>
      </c>
      <c r="O9" s="50" t="str">
        <f aca="false">IFERROR(VLOOKUP($J9,'Base 1'!$A:$F,6,0),"-")</f>
        <v>-</v>
      </c>
      <c r="P9" s="53" t="str">
        <f aca="false">IFERROR(VLOOKUP($J9,'Base 1'!$A:$G,7,0),"-")</f>
        <v>-</v>
      </c>
      <c r="Q9" s="54"/>
      <c r="R9" s="50" t="str">
        <f aca="false">IFERROR(VLOOKUP(J9,'Base 1'!$A:$L,12,0),"-")</f>
        <v>-</v>
      </c>
      <c r="S9" s="54"/>
      <c r="T9" s="55" t="str">
        <f aca="false">IFERROR(VLOOKUP(J9,'Base 1'!$A:$J,10,0),"-")</f>
        <v>-</v>
      </c>
      <c r="U9" s="56"/>
      <c r="V9" s="57"/>
      <c r="W9" s="58"/>
      <c r="X9" s="59" t="str">
        <f aca="false">IFERROR(VLOOKUP(J9,'Base 1'!$A:$I,9,0),"-")</f>
        <v>-</v>
      </c>
      <c r="Y9" s="58"/>
      <c r="Z9" s="60"/>
      <c r="AA9" s="61"/>
      <c r="AB9" s="62"/>
      <c r="AC9" s="63" t="str">
        <f aca="false">IFERROR(VLOOKUP($J9,'Base 1'!$A:$Q,16,0),"-")</f>
        <v>-</v>
      </c>
      <c r="AD9" s="63"/>
      <c r="AE9" s="64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</row>
    <row r="10" s="66" customFormat="true" ht="14.25" hidden="false" customHeight="true" outlineLevel="0" collapsed="false">
      <c r="A10" s="46"/>
      <c r="B10" s="47" t="n">
        <f aca="true">TODAY()</f>
        <v>46135</v>
      </c>
      <c r="C10" s="48" t="s">
        <v>37</v>
      </c>
      <c r="D10" s="49" t="s">
        <v>38</v>
      </c>
      <c r="E10" s="50" t="str">
        <f aca="false">IFERROR(VLOOKUP($J10,'Base 1'!A:S,19,0),"-")</f>
        <v>-</v>
      </c>
      <c r="F10" s="50" t="str">
        <f aca="false">IFERROR(VLOOKUP($J10,'Base 1'!$A:$N,14,0),"-")</f>
        <v>-</v>
      </c>
      <c r="G10" s="50" t="str">
        <f aca="false">IFERROR(VLOOKUP($J10,'Base 1'!$A:$O,15,0),"-")</f>
        <v>-</v>
      </c>
      <c r="H10" s="50" t="str">
        <f aca="false">IFERROR(VLOOKUP($J10,'Base 1'!$A:$T,20,0),"-")</f>
        <v>-</v>
      </c>
      <c r="I10" s="51" t="str">
        <f aca="false">IFERROR(VLOOKUP($J10,'Base 1'!$A:$C,3,0),"-")</f>
        <v>-</v>
      </c>
      <c r="J10" s="51"/>
      <c r="K10" s="50" t="str">
        <f aca="false">IFERROR(VLOOKUP($J10,'Base 1'!$A:$E,5,0),"-")</f>
        <v>-</v>
      </c>
      <c r="L10" s="52" t="str">
        <f aca="false">IFERROR(VLOOKUP($J10,'Base 1'!$A:$B,2,0),"-")</f>
        <v>-</v>
      </c>
      <c r="M10" s="50" t="str">
        <f aca="false">IFERROR(VLOOKUP($J10,'Base 1'!$A:$Q,17,0),"-")</f>
        <v>-</v>
      </c>
      <c r="N10" s="50" t="str">
        <f aca="false">IFERROR(VLOOKUP($J10,'Base 1'!$A:$R,18,0),"-")</f>
        <v>-</v>
      </c>
      <c r="O10" s="50" t="str">
        <f aca="false">IFERROR(VLOOKUP($J10,'Base 1'!$A:$F,6,0),"-")</f>
        <v>-</v>
      </c>
      <c r="P10" s="53" t="str">
        <f aca="false">IFERROR(VLOOKUP($J10,'Base 1'!$A:$G,7,0),"-")</f>
        <v>-</v>
      </c>
      <c r="Q10" s="54"/>
      <c r="R10" s="50" t="str">
        <f aca="false">IFERROR(VLOOKUP(J10,'Base 1'!$A:$L,12,0),"-")</f>
        <v>-</v>
      </c>
      <c r="S10" s="54"/>
      <c r="T10" s="55" t="str">
        <f aca="false">IFERROR(VLOOKUP(J10,'Base 1'!$A:$J,10,0),"-")</f>
        <v>-</v>
      </c>
      <c r="U10" s="56"/>
      <c r="V10" s="57"/>
      <c r="W10" s="58"/>
      <c r="X10" s="59" t="str">
        <f aca="false">IFERROR(VLOOKUP(J10,'Base 1'!$A:$I,9,0),"-")</f>
        <v>-</v>
      </c>
      <c r="Y10" s="58"/>
      <c r="Z10" s="60"/>
      <c r="AA10" s="61"/>
      <c r="AB10" s="62"/>
      <c r="AC10" s="63" t="str">
        <f aca="false">IFERROR(VLOOKUP($J10,'Base 1'!$A:$Q,16,0),"-")</f>
        <v>-</v>
      </c>
      <c r="AD10" s="63"/>
      <c r="AE10" s="64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</row>
    <row r="11" s="66" customFormat="true" ht="14.25" hidden="false" customHeight="true" outlineLevel="0" collapsed="false">
      <c r="A11" s="46"/>
      <c r="B11" s="47" t="n">
        <f aca="true">TODAY()</f>
        <v>46135</v>
      </c>
      <c r="C11" s="48" t="s">
        <v>37</v>
      </c>
      <c r="D11" s="49" t="s">
        <v>38</v>
      </c>
      <c r="E11" s="50" t="str">
        <f aca="false">IFERROR(VLOOKUP($J11,'Base 1'!A:S,19,0),"-")</f>
        <v>-</v>
      </c>
      <c r="F11" s="50" t="str">
        <f aca="false">IFERROR(VLOOKUP($J11,'Base 1'!$A:$N,14,0),"-")</f>
        <v>-</v>
      </c>
      <c r="G11" s="50" t="str">
        <f aca="false">IFERROR(VLOOKUP($J11,'Base 1'!$A:$O,15,0),"-")</f>
        <v>-</v>
      </c>
      <c r="H11" s="50" t="str">
        <f aca="false">IFERROR(VLOOKUP($J11,'Base 1'!$A:$T,20,0),"-")</f>
        <v>-</v>
      </c>
      <c r="I11" s="51" t="str">
        <f aca="false">IFERROR(VLOOKUP($J11,'Base 1'!$A:$C,3,0),"-")</f>
        <v>-</v>
      </c>
      <c r="J11" s="51"/>
      <c r="K11" s="50" t="str">
        <f aca="false">IFERROR(VLOOKUP($J11,'Base 1'!$A:$E,5,0),"-")</f>
        <v>-</v>
      </c>
      <c r="L11" s="52" t="str">
        <f aca="false">IFERROR(VLOOKUP($J11,'Base 1'!$A:$B,2,0),"-")</f>
        <v>-</v>
      </c>
      <c r="M11" s="50" t="str">
        <f aca="false">IFERROR(VLOOKUP($J11,'Base 1'!$A:$Q,17,0),"-")</f>
        <v>-</v>
      </c>
      <c r="N11" s="50" t="str">
        <f aca="false">IFERROR(VLOOKUP($J11,'Base 1'!$A:$R,18,0),"-")</f>
        <v>-</v>
      </c>
      <c r="O11" s="50" t="str">
        <f aca="false">IFERROR(VLOOKUP($J11,'Base 1'!$A:$F,6,0),"-")</f>
        <v>-</v>
      </c>
      <c r="P11" s="53" t="str">
        <f aca="false">IFERROR(VLOOKUP($J11,'Base 1'!$A:$G,7,0),"-")</f>
        <v>-</v>
      </c>
      <c r="Q11" s="54"/>
      <c r="R11" s="50" t="str">
        <f aca="false">IFERROR(VLOOKUP(J11,'Base 1'!$A:$L,12,0),"-")</f>
        <v>-</v>
      </c>
      <c r="S11" s="54"/>
      <c r="T11" s="55" t="str">
        <f aca="false">IFERROR(VLOOKUP(J11,'Base 1'!$A:$J,10,0),"-")</f>
        <v>-</v>
      </c>
      <c r="U11" s="56"/>
      <c r="V11" s="57"/>
      <c r="W11" s="58"/>
      <c r="X11" s="59" t="str">
        <f aca="false">IFERROR(VLOOKUP(J11,'Base 1'!$A:$I,9,0),"-")</f>
        <v>-</v>
      </c>
      <c r="Y11" s="58"/>
      <c r="Z11" s="60"/>
      <c r="AA11" s="61"/>
      <c r="AB11" s="62"/>
      <c r="AC11" s="63" t="str">
        <f aca="false">IFERROR(VLOOKUP($J11,'Base 1'!$A:$Q,16,0),"-")</f>
        <v>-</v>
      </c>
      <c r="AD11" s="63"/>
      <c r="AE11" s="64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</row>
    <row r="12" s="66" customFormat="true" ht="14.25" hidden="false" customHeight="true" outlineLevel="0" collapsed="false">
      <c r="A12" s="46"/>
      <c r="B12" s="47" t="n">
        <f aca="true">TODAY()</f>
        <v>46135</v>
      </c>
      <c r="C12" s="48" t="s">
        <v>37</v>
      </c>
      <c r="D12" s="49" t="s">
        <v>38</v>
      </c>
      <c r="E12" s="50" t="str">
        <f aca="false">IFERROR(VLOOKUP($J12,'Base 1'!A:S,19,0),"-")</f>
        <v>-</v>
      </c>
      <c r="F12" s="50" t="str">
        <f aca="false">IFERROR(VLOOKUP($J12,'Base 1'!$A:$N,14,0),"-")</f>
        <v>-</v>
      </c>
      <c r="G12" s="50" t="str">
        <f aca="false">IFERROR(VLOOKUP($J12,'Base 1'!$A:$O,15,0),"-")</f>
        <v>-</v>
      </c>
      <c r="H12" s="50" t="str">
        <f aca="false">IFERROR(VLOOKUP($J12,'Base 1'!$A:$T,20,0),"-")</f>
        <v>-</v>
      </c>
      <c r="I12" s="51" t="str">
        <f aca="false">IFERROR(VLOOKUP($J12,'Base 1'!$A:$C,3,0),"-")</f>
        <v>-</v>
      </c>
      <c r="J12" s="51"/>
      <c r="K12" s="50" t="str">
        <f aca="false">IFERROR(VLOOKUP($J12,'Base 1'!$A:$E,5,0),"-")</f>
        <v>-</v>
      </c>
      <c r="L12" s="52" t="str">
        <f aca="false">IFERROR(VLOOKUP($J12,'Base 1'!$A:$B,2,0),"-")</f>
        <v>-</v>
      </c>
      <c r="M12" s="50" t="str">
        <f aca="false">IFERROR(VLOOKUP($J12,'Base 1'!$A:$Q,17,0),"-")</f>
        <v>-</v>
      </c>
      <c r="N12" s="50" t="str">
        <f aca="false">IFERROR(VLOOKUP($J12,'Base 1'!$A:$R,18,0),"-")</f>
        <v>-</v>
      </c>
      <c r="O12" s="50" t="str">
        <f aca="false">IFERROR(VLOOKUP($J12,'Base 1'!$A:$F,6,0),"-")</f>
        <v>-</v>
      </c>
      <c r="P12" s="53" t="str">
        <f aca="false">IFERROR(VLOOKUP($J12,'Base 1'!$A:$G,7,0),"-")</f>
        <v>-</v>
      </c>
      <c r="Q12" s="54"/>
      <c r="R12" s="50" t="str">
        <f aca="false">IFERROR(VLOOKUP(J12,'Base 1'!$A:$L,12,0),"-")</f>
        <v>-</v>
      </c>
      <c r="S12" s="54"/>
      <c r="T12" s="55" t="str">
        <f aca="false">IFERROR(VLOOKUP(J12,'Base 1'!$A:$J,10,0),"-")</f>
        <v>-</v>
      </c>
      <c r="U12" s="56"/>
      <c r="V12" s="57"/>
      <c r="W12" s="58"/>
      <c r="X12" s="59" t="str">
        <f aca="false">IFERROR(VLOOKUP(J12,'Base 1'!$A:$I,9,0),"-")</f>
        <v>-</v>
      </c>
      <c r="Y12" s="58"/>
      <c r="Z12" s="60"/>
      <c r="AA12" s="61"/>
      <c r="AB12" s="62"/>
      <c r="AC12" s="63" t="str">
        <f aca="false">IFERROR(VLOOKUP($J12,'Base 1'!$A:$Q,16,0),"-")</f>
        <v>-</v>
      </c>
      <c r="AD12" s="63"/>
      <c r="AE12" s="64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65"/>
      <c r="JQ12" s="65"/>
      <c r="JR12" s="65"/>
      <c r="JS12" s="65"/>
    </row>
    <row r="13" s="66" customFormat="true" ht="14.25" hidden="false" customHeight="true" outlineLevel="0" collapsed="false">
      <c r="A13" s="46"/>
      <c r="B13" s="47" t="n">
        <f aca="true">TODAY()</f>
        <v>46135</v>
      </c>
      <c r="C13" s="48" t="s">
        <v>37</v>
      </c>
      <c r="D13" s="49" t="s">
        <v>38</v>
      </c>
      <c r="E13" s="50" t="str">
        <f aca="false">IFERROR(VLOOKUP($J13,'Base 1'!A:S,19,0),"-")</f>
        <v>-</v>
      </c>
      <c r="F13" s="50" t="str">
        <f aca="false">IFERROR(VLOOKUP($J13,'Base 1'!$A:$N,14,0),"-")</f>
        <v>-</v>
      </c>
      <c r="G13" s="50" t="str">
        <f aca="false">IFERROR(VLOOKUP($J13,'Base 1'!$A:$O,15,0),"-")</f>
        <v>-</v>
      </c>
      <c r="H13" s="50" t="str">
        <f aca="false">IFERROR(VLOOKUP($J13,'Base 1'!$A:$T,20,0),"-")</f>
        <v>-</v>
      </c>
      <c r="I13" s="51" t="str">
        <f aca="false">IFERROR(VLOOKUP($J13,'Base 1'!$A:$C,3,0),"-")</f>
        <v>-</v>
      </c>
      <c r="J13" s="51"/>
      <c r="K13" s="50" t="str">
        <f aca="false">IFERROR(VLOOKUP($J13,'Base 1'!$A:$E,5,0),"-")</f>
        <v>-</v>
      </c>
      <c r="L13" s="52" t="str">
        <f aca="false">IFERROR(VLOOKUP($J13,'Base 1'!$A:$B,2,0),"-")</f>
        <v>-</v>
      </c>
      <c r="M13" s="50" t="str">
        <f aca="false">IFERROR(VLOOKUP($J13,'Base 1'!$A:$Q,17,0),"-")</f>
        <v>-</v>
      </c>
      <c r="N13" s="50" t="str">
        <f aca="false">IFERROR(VLOOKUP($J13,'Base 1'!$A:$R,18,0),"-")</f>
        <v>-</v>
      </c>
      <c r="O13" s="50" t="str">
        <f aca="false">IFERROR(VLOOKUP($J13,'Base 1'!$A:$F,6,0),"-")</f>
        <v>-</v>
      </c>
      <c r="P13" s="53" t="str">
        <f aca="false">IFERROR(VLOOKUP($J13,'Base 1'!$A:$G,7,0),"-")</f>
        <v>-</v>
      </c>
      <c r="Q13" s="54"/>
      <c r="R13" s="50" t="str">
        <f aca="false">IFERROR(VLOOKUP(J13,'Base 1'!$A:$L,12,0),"-")</f>
        <v>-</v>
      </c>
      <c r="S13" s="54"/>
      <c r="T13" s="55" t="str">
        <f aca="false">IFERROR(VLOOKUP(J13,'Base 1'!$A:$J,10,0),"-")</f>
        <v>-</v>
      </c>
      <c r="U13" s="56"/>
      <c r="V13" s="57"/>
      <c r="W13" s="58"/>
      <c r="X13" s="59" t="str">
        <f aca="false">IFERROR(VLOOKUP(J13,'Base 1'!$A:$I,9,0),"-")</f>
        <v>-</v>
      </c>
      <c r="Y13" s="58"/>
      <c r="Z13" s="60"/>
      <c r="AA13" s="61"/>
      <c r="AB13" s="62"/>
      <c r="AC13" s="63" t="str">
        <f aca="false">IFERROR(VLOOKUP($J13,'Base 1'!$A:$Q,16,0),"-")</f>
        <v>-</v>
      </c>
      <c r="AD13" s="63"/>
      <c r="AE13" s="64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</row>
    <row r="14" s="66" customFormat="true" ht="14.25" hidden="false" customHeight="true" outlineLevel="0" collapsed="false">
      <c r="A14" s="46"/>
      <c r="B14" s="47" t="n">
        <f aca="true">TODAY()</f>
        <v>46135</v>
      </c>
      <c r="C14" s="48" t="s">
        <v>37</v>
      </c>
      <c r="D14" s="49" t="s">
        <v>38</v>
      </c>
      <c r="E14" s="50" t="str">
        <f aca="false">IFERROR(VLOOKUP($J14,'Base 1'!A:S,19,0),"-")</f>
        <v>-</v>
      </c>
      <c r="F14" s="50" t="str">
        <f aca="false">IFERROR(VLOOKUP($J14,'Base 1'!$A:$N,14,0),"-")</f>
        <v>-</v>
      </c>
      <c r="G14" s="50" t="str">
        <f aca="false">IFERROR(VLOOKUP($J14,'Base 1'!$A:$O,15,0),"-")</f>
        <v>-</v>
      </c>
      <c r="H14" s="50" t="str">
        <f aca="false">IFERROR(VLOOKUP($J14,'Base 1'!$A:$T,20,0),"-")</f>
        <v>-</v>
      </c>
      <c r="I14" s="51" t="str">
        <f aca="false">IFERROR(VLOOKUP($J14,'Base 1'!$A:$C,3,0),"-")</f>
        <v>-</v>
      </c>
      <c r="J14" s="51"/>
      <c r="K14" s="50" t="str">
        <f aca="false">IFERROR(VLOOKUP($J14,'Base 1'!$A:$E,5,0),"-")</f>
        <v>-</v>
      </c>
      <c r="L14" s="52" t="str">
        <f aca="false">IFERROR(VLOOKUP($J14,'Base 1'!$A:$B,2,0),"-")</f>
        <v>-</v>
      </c>
      <c r="M14" s="50" t="str">
        <f aca="false">IFERROR(VLOOKUP($J14,'Base 1'!$A:$Q,17,0),"-")</f>
        <v>-</v>
      </c>
      <c r="N14" s="50" t="str">
        <f aca="false">IFERROR(VLOOKUP($J14,'Base 1'!$A:$R,18,0),"-")</f>
        <v>-</v>
      </c>
      <c r="O14" s="50" t="str">
        <f aca="false">IFERROR(VLOOKUP($J14,'Base 1'!$A:$F,6,0),"-")</f>
        <v>-</v>
      </c>
      <c r="P14" s="53" t="str">
        <f aca="false">IFERROR(VLOOKUP($J14,'Base 1'!$A:$G,7,0),"-")</f>
        <v>-</v>
      </c>
      <c r="Q14" s="54"/>
      <c r="R14" s="50" t="str">
        <f aca="false">IFERROR(VLOOKUP(J14,'Base 1'!$A:$L,12,0),"-")</f>
        <v>-</v>
      </c>
      <c r="S14" s="54"/>
      <c r="T14" s="55" t="str">
        <f aca="false">IFERROR(VLOOKUP(J14,'Base 1'!$A:$J,10,0),"-")</f>
        <v>-</v>
      </c>
      <c r="U14" s="56"/>
      <c r="V14" s="57"/>
      <c r="W14" s="58"/>
      <c r="X14" s="59" t="str">
        <f aca="false">IFERROR(VLOOKUP(J14,'Base 1'!$A:$I,9,0),"-")</f>
        <v>-</v>
      </c>
      <c r="Y14" s="58"/>
      <c r="Z14" s="60"/>
      <c r="AA14" s="61"/>
      <c r="AB14" s="62"/>
      <c r="AC14" s="63" t="str">
        <f aca="false">IFERROR(VLOOKUP($J14,'Base 1'!$A:$Q,16,0),"-")</f>
        <v>-</v>
      </c>
      <c r="AD14" s="63"/>
      <c r="AE14" s="64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65"/>
      <c r="JQ14" s="65"/>
      <c r="JR14" s="65"/>
      <c r="JS14" s="65"/>
    </row>
    <row r="15" s="66" customFormat="true" ht="14.25" hidden="false" customHeight="true" outlineLevel="0" collapsed="false">
      <c r="A15" s="46"/>
      <c r="B15" s="47" t="n">
        <f aca="true">TODAY()</f>
        <v>46135</v>
      </c>
      <c r="C15" s="48" t="s">
        <v>37</v>
      </c>
      <c r="D15" s="49" t="s">
        <v>38</v>
      </c>
      <c r="E15" s="50" t="str">
        <f aca="false">IFERROR(VLOOKUP($J15,'Base 1'!A:S,19,0),"-")</f>
        <v>-</v>
      </c>
      <c r="F15" s="50" t="str">
        <f aca="false">IFERROR(VLOOKUP($J15,'Base 1'!$A:$N,14,0),"-")</f>
        <v>-</v>
      </c>
      <c r="G15" s="50" t="str">
        <f aca="false">IFERROR(VLOOKUP($J15,'Base 1'!$A:$O,15,0),"-")</f>
        <v>-</v>
      </c>
      <c r="H15" s="50" t="str">
        <f aca="false">IFERROR(VLOOKUP($J15,'Base 1'!$A:$T,20,0),"-")</f>
        <v>-</v>
      </c>
      <c r="I15" s="51" t="str">
        <f aca="false">IFERROR(VLOOKUP($J15,'Base 1'!$A:$C,3,0),"-")</f>
        <v>-</v>
      </c>
      <c r="J15" s="51"/>
      <c r="K15" s="50" t="str">
        <f aca="false">IFERROR(VLOOKUP($J15,'Base 1'!$A:$E,5,0),"-")</f>
        <v>-</v>
      </c>
      <c r="L15" s="52" t="str">
        <f aca="false">IFERROR(VLOOKUP($J15,'Base 1'!$A:$B,2,0),"-")</f>
        <v>-</v>
      </c>
      <c r="M15" s="50" t="str">
        <f aca="false">IFERROR(VLOOKUP($J15,'Base 1'!$A:$Q,17,0),"-")</f>
        <v>-</v>
      </c>
      <c r="N15" s="50" t="str">
        <f aca="false">IFERROR(VLOOKUP($J15,'Base 1'!$A:$R,18,0),"-")</f>
        <v>-</v>
      </c>
      <c r="O15" s="50" t="str">
        <f aca="false">IFERROR(VLOOKUP($J15,'Base 1'!$A:$F,6,0),"-")</f>
        <v>-</v>
      </c>
      <c r="P15" s="53" t="str">
        <f aca="false">IFERROR(VLOOKUP($J15,'Base 1'!$A:$G,7,0),"-")</f>
        <v>-</v>
      </c>
      <c r="Q15" s="54"/>
      <c r="R15" s="50" t="str">
        <f aca="false">IFERROR(VLOOKUP(J15,'Base 1'!$A:$L,12,0),"-")</f>
        <v>-</v>
      </c>
      <c r="S15" s="54"/>
      <c r="T15" s="55" t="str">
        <f aca="false">IFERROR(VLOOKUP(J15,'Base 1'!$A:$J,10,0),"-")</f>
        <v>-</v>
      </c>
      <c r="U15" s="56"/>
      <c r="V15" s="57"/>
      <c r="W15" s="58"/>
      <c r="X15" s="59" t="str">
        <f aca="false">IFERROR(VLOOKUP(J15,'Base 1'!$A:$I,9,0),"-")</f>
        <v>-</v>
      </c>
      <c r="Y15" s="58"/>
      <c r="Z15" s="60"/>
      <c r="AA15" s="61"/>
      <c r="AB15" s="62"/>
      <c r="AC15" s="63" t="str">
        <f aca="false">IFERROR(VLOOKUP($J15,'Base 1'!$A:$Q,16,0),"-")</f>
        <v>-</v>
      </c>
      <c r="AD15" s="63"/>
      <c r="AE15" s="64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65"/>
      <c r="JQ15" s="65"/>
      <c r="JR15" s="65"/>
      <c r="JS15" s="65"/>
    </row>
    <row r="16" s="66" customFormat="true" ht="14.25" hidden="false" customHeight="true" outlineLevel="0" collapsed="false">
      <c r="A16" s="46"/>
      <c r="B16" s="47" t="n">
        <f aca="true">TODAY()</f>
        <v>46135</v>
      </c>
      <c r="C16" s="48" t="s">
        <v>37</v>
      </c>
      <c r="D16" s="49" t="s">
        <v>38</v>
      </c>
      <c r="E16" s="50" t="str">
        <f aca="false">IFERROR(VLOOKUP($J16,'Base 1'!A:S,19,0),"-")</f>
        <v>-</v>
      </c>
      <c r="F16" s="50" t="str">
        <f aca="false">IFERROR(VLOOKUP($J16,'Base 1'!$A:$N,14,0),"-")</f>
        <v>-</v>
      </c>
      <c r="G16" s="50" t="str">
        <f aca="false">IFERROR(VLOOKUP($J16,'Base 1'!$A:$O,15,0),"-")</f>
        <v>-</v>
      </c>
      <c r="H16" s="50" t="str">
        <f aca="false">IFERROR(VLOOKUP($J16,'Base 1'!$A:$T,20,0),"-")</f>
        <v>-</v>
      </c>
      <c r="I16" s="51" t="str">
        <f aca="false">IFERROR(VLOOKUP($J16,'Base 1'!$A:$C,3,0),"-")</f>
        <v>-</v>
      </c>
      <c r="J16" s="51"/>
      <c r="K16" s="50" t="str">
        <f aca="false">IFERROR(VLOOKUP($J16,'Base 1'!$A:$E,5,0),"-")</f>
        <v>-</v>
      </c>
      <c r="L16" s="52" t="str">
        <f aca="false">IFERROR(VLOOKUP($J16,'Base 1'!$A:$B,2,0),"-")</f>
        <v>-</v>
      </c>
      <c r="M16" s="50" t="str">
        <f aca="false">IFERROR(VLOOKUP($J16,'Base 1'!$A:$Q,17,0),"-")</f>
        <v>-</v>
      </c>
      <c r="N16" s="50" t="str">
        <f aca="false">IFERROR(VLOOKUP($J16,'Base 1'!$A:$R,18,0),"-")</f>
        <v>-</v>
      </c>
      <c r="O16" s="50" t="str">
        <f aca="false">IFERROR(VLOOKUP($J16,'Base 1'!$A:$F,6,0),"-")</f>
        <v>-</v>
      </c>
      <c r="P16" s="53" t="str">
        <f aca="false">IFERROR(VLOOKUP($J16,'Base 1'!$A:$G,7,0),"-")</f>
        <v>-</v>
      </c>
      <c r="Q16" s="54"/>
      <c r="R16" s="50" t="str">
        <f aca="false">IFERROR(VLOOKUP(J16,'Base 1'!$A:$L,12,0),"-")</f>
        <v>-</v>
      </c>
      <c r="S16" s="54"/>
      <c r="T16" s="55" t="str">
        <f aca="false">IFERROR(VLOOKUP(J16,'Base 1'!$A:$J,10,0),"-")</f>
        <v>-</v>
      </c>
      <c r="U16" s="56"/>
      <c r="V16" s="57"/>
      <c r="W16" s="58"/>
      <c r="X16" s="59" t="str">
        <f aca="false">IFERROR(VLOOKUP(J16,'Base 1'!$A:$I,9,0),"-")</f>
        <v>-</v>
      </c>
      <c r="Y16" s="58"/>
      <c r="Z16" s="60"/>
      <c r="AA16" s="61"/>
      <c r="AB16" s="62"/>
      <c r="AC16" s="63" t="str">
        <f aca="false">IFERROR(VLOOKUP($J16,'Base 1'!$A:$Q,16,0),"-")</f>
        <v>-</v>
      </c>
      <c r="AD16" s="63"/>
      <c r="AE16" s="64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</row>
    <row r="17" s="66" customFormat="true" ht="14.25" hidden="false" customHeight="true" outlineLevel="0" collapsed="false">
      <c r="A17" s="46"/>
      <c r="B17" s="47" t="n">
        <f aca="true">TODAY()</f>
        <v>46135</v>
      </c>
      <c r="C17" s="48" t="s">
        <v>37</v>
      </c>
      <c r="D17" s="49" t="s">
        <v>38</v>
      </c>
      <c r="E17" s="50" t="str">
        <f aca="false">IFERROR(VLOOKUP($J17,'Base 1'!A:S,19,0),"-")</f>
        <v>-</v>
      </c>
      <c r="F17" s="50" t="str">
        <f aca="false">IFERROR(VLOOKUP($J17,'Base 1'!$A:$N,14,0),"-")</f>
        <v>-</v>
      </c>
      <c r="G17" s="50" t="str">
        <f aca="false">IFERROR(VLOOKUP($J17,'Base 1'!$A:$O,15,0),"-")</f>
        <v>-</v>
      </c>
      <c r="H17" s="50" t="str">
        <f aca="false">IFERROR(VLOOKUP($J17,'Base 1'!$A:$T,20,0),"-")</f>
        <v>-</v>
      </c>
      <c r="I17" s="51" t="str">
        <f aca="false">IFERROR(VLOOKUP($J17,'Base 1'!$A:$C,3,0),"-")</f>
        <v>-</v>
      </c>
      <c r="J17" s="51"/>
      <c r="K17" s="50" t="str">
        <f aca="false">IFERROR(VLOOKUP($J17,'Base 1'!$A:$E,5,0),"-")</f>
        <v>-</v>
      </c>
      <c r="L17" s="52" t="str">
        <f aca="false">IFERROR(VLOOKUP($J17,'Base 1'!$A:$B,2,0),"-")</f>
        <v>-</v>
      </c>
      <c r="M17" s="50" t="str">
        <f aca="false">IFERROR(VLOOKUP($J17,'Base 1'!$A:$Q,17,0),"-")</f>
        <v>-</v>
      </c>
      <c r="N17" s="50" t="str">
        <f aca="false">IFERROR(VLOOKUP($J17,'Base 1'!$A:$R,18,0),"-")</f>
        <v>-</v>
      </c>
      <c r="O17" s="50" t="str">
        <f aca="false">IFERROR(VLOOKUP($J17,'Base 1'!$A:$F,6,0),"-")</f>
        <v>-</v>
      </c>
      <c r="P17" s="53" t="str">
        <f aca="false">IFERROR(VLOOKUP($J17,'Base 1'!$A:$G,7,0),"-")</f>
        <v>-</v>
      </c>
      <c r="Q17" s="54"/>
      <c r="R17" s="50" t="str">
        <f aca="false">IFERROR(VLOOKUP(J17,'Base 1'!$A:$L,12,0),"-")</f>
        <v>-</v>
      </c>
      <c r="S17" s="54"/>
      <c r="T17" s="55" t="str">
        <f aca="false">IFERROR(VLOOKUP(J17,'Base 1'!$A:$J,10,0),"-")</f>
        <v>-</v>
      </c>
      <c r="U17" s="56"/>
      <c r="V17" s="57"/>
      <c r="W17" s="58"/>
      <c r="X17" s="59" t="str">
        <f aca="false">IFERROR(VLOOKUP(J17,'Base 1'!$A:$I,9,0),"-")</f>
        <v>-</v>
      </c>
      <c r="Y17" s="58"/>
      <c r="Z17" s="60"/>
      <c r="AA17" s="61"/>
      <c r="AB17" s="62"/>
      <c r="AC17" s="63" t="str">
        <f aca="false">IFERROR(VLOOKUP($J17,'Base 1'!$A:$Q,16,0),"-")</f>
        <v>-</v>
      </c>
      <c r="AD17" s="63"/>
      <c r="AE17" s="64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</row>
    <row r="18" s="66" customFormat="true" ht="14.25" hidden="false" customHeight="true" outlineLevel="0" collapsed="false">
      <c r="A18" s="46"/>
      <c r="B18" s="47" t="n">
        <f aca="true">TODAY()</f>
        <v>46135</v>
      </c>
      <c r="C18" s="48" t="s">
        <v>37</v>
      </c>
      <c r="D18" s="49" t="s">
        <v>38</v>
      </c>
      <c r="E18" s="50" t="str">
        <f aca="false">IFERROR(VLOOKUP($J18,'Base 1'!A:S,19,0),"-")</f>
        <v>-</v>
      </c>
      <c r="F18" s="50" t="str">
        <f aca="false">IFERROR(VLOOKUP($J18,'Base 1'!$A:$N,14,0),"-")</f>
        <v>-</v>
      </c>
      <c r="G18" s="50" t="str">
        <f aca="false">IFERROR(VLOOKUP($J18,'Base 1'!$A:$O,15,0),"-")</f>
        <v>-</v>
      </c>
      <c r="H18" s="50" t="str">
        <f aca="false">IFERROR(VLOOKUP($J18,'Base 1'!$A:$T,20,0),"-")</f>
        <v>-</v>
      </c>
      <c r="I18" s="51" t="str">
        <f aca="false">IFERROR(VLOOKUP($J18,'Base 1'!$A:$C,3,0),"-")</f>
        <v>-</v>
      </c>
      <c r="J18" s="51"/>
      <c r="K18" s="50" t="str">
        <f aca="false">IFERROR(VLOOKUP($J18,'Base 1'!$A:$E,5,0),"-")</f>
        <v>-</v>
      </c>
      <c r="L18" s="52" t="str">
        <f aca="false">IFERROR(VLOOKUP($J18,'Base 1'!$A:$B,2,0),"-")</f>
        <v>-</v>
      </c>
      <c r="M18" s="50" t="str">
        <f aca="false">IFERROR(VLOOKUP($J18,'Base 1'!$A:$Q,17,0),"-")</f>
        <v>-</v>
      </c>
      <c r="N18" s="50" t="str">
        <f aca="false">IFERROR(VLOOKUP($J18,'Base 1'!$A:$R,18,0),"-")</f>
        <v>-</v>
      </c>
      <c r="O18" s="50" t="str">
        <f aca="false">IFERROR(VLOOKUP($J18,'Base 1'!$A:$F,6,0),"-")</f>
        <v>-</v>
      </c>
      <c r="P18" s="53" t="str">
        <f aca="false">IFERROR(VLOOKUP($J18,'Base 1'!$A:$G,7,0),"-")</f>
        <v>-</v>
      </c>
      <c r="Q18" s="54"/>
      <c r="R18" s="50" t="str">
        <f aca="false">IFERROR(VLOOKUP(J18,'Base 1'!$A:$L,12,0),"-")</f>
        <v>-</v>
      </c>
      <c r="S18" s="54"/>
      <c r="T18" s="55" t="str">
        <f aca="false">IFERROR(VLOOKUP(J18,'Base 1'!$A:$J,10,0),"-")</f>
        <v>-</v>
      </c>
      <c r="U18" s="56"/>
      <c r="V18" s="57"/>
      <c r="W18" s="58"/>
      <c r="X18" s="59" t="str">
        <f aca="false">IFERROR(VLOOKUP(J18,'Base 1'!$A:$I,9,0),"-")</f>
        <v>-</v>
      </c>
      <c r="Y18" s="58"/>
      <c r="Z18" s="60"/>
      <c r="AA18" s="61"/>
      <c r="AB18" s="62"/>
      <c r="AC18" s="63" t="str">
        <f aca="false">IFERROR(VLOOKUP($J18,'Base 1'!$A:$Q,16,0),"-")</f>
        <v>-</v>
      </c>
      <c r="AD18" s="63"/>
      <c r="AE18" s="64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</row>
    <row r="19" s="66" customFormat="true" ht="14.25" hidden="false" customHeight="true" outlineLevel="0" collapsed="false">
      <c r="A19" s="46"/>
      <c r="B19" s="47" t="n">
        <f aca="true">TODAY()</f>
        <v>46135</v>
      </c>
      <c r="C19" s="48" t="s">
        <v>37</v>
      </c>
      <c r="D19" s="49" t="s">
        <v>38</v>
      </c>
      <c r="E19" s="50" t="str">
        <f aca="false">IFERROR(VLOOKUP($J19,'Base 1'!A:S,19,0),"-")</f>
        <v>-</v>
      </c>
      <c r="F19" s="50" t="str">
        <f aca="false">IFERROR(VLOOKUP($J19,'Base 1'!$A:$N,14,0),"-")</f>
        <v>-</v>
      </c>
      <c r="G19" s="50" t="str">
        <f aca="false">IFERROR(VLOOKUP($J19,'Base 1'!$A:$O,15,0),"-")</f>
        <v>-</v>
      </c>
      <c r="H19" s="50" t="str">
        <f aca="false">IFERROR(VLOOKUP($J19,'Base 1'!$A:$T,20,0),"-")</f>
        <v>-</v>
      </c>
      <c r="I19" s="51" t="str">
        <f aca="false">IFERROR(VLOOKUP($J19,'Base 1'!$A:$C,3,0),"-")</f>
        <v>-</v>
      </c>
      <c r="J19" s="51"/>
      <c r="K19" s="50" t="str">
        <f aca="false">IFERROR(VLOOKUP($J19,'Base 1'!$A:$E,5,0),"-")</f>
        <v>-</v>
      </c>
      <c r="L19" s="52" t="str">
        <f aca="false">IFERROR(VLOOKUP($J19,'Base 1'!$A:$B,2,0),"-")</f>
        <v>-</v>
      </c>
      <c r="M19" s="50" t="str">
        <f aca="false">IFERROR(VLOOKUP($J19,'Base 1'!$A:$Q,17,0),"-")</f>
        <v>-</v>
      </c>
      <c r="N19" s="50" t="str">
        <f aca="false">IFERROR(VLOOKUP($J19,'Base 1'!$A:$R,18,0),"-")</f>
        <v>-</v>
      </c>
      <c r="O19" s="50" t="str">
        <f aca="false">IFERROR(VLOOKUP($J19,'Base 1'!$A:$F,6,0),"-")</f>
        <v>-</v>
      </c>
      <c r="P19" s="53" t="str">
        <f aca="false">IFERROR(VLOOKUP($J19,'Base 1'!$A:$G,7,0),"-")</f>
        <v>-</v>
      </c>
      <c r="Q19" s="54"/>
      <c r="R19" s="50" t="str">
        <f aca="false">IFERROR(VLOOKUP(J19,'Base 1'!$A:$L,12,0),"-")</f>
        <v>-</v>
      </c>
      <c r="S19" s="54"/>
      <c r="T19" s="55" t="str">
        <f aca="false">IFERROR(VLOOKUP(J19,'Base 1'!$A:$J,10,0),"-")</f>
        <v>-</v>
      </c>
      <c r="U19" s="56"/>
      <c r="V19" s="57"/>
      <c r="W19" s="58"/>
      <c r="X19" s="59" t="str">
        <f aca="false">IFERROR(VLOOKUP(J19,'Base 1'!$A:$I,9,0),"-")</f>
        <v>-</v>
      </c>
      <c r="Y19" s="58"/>
      <c r="Z19" s="60"/>
      <c r="AA19" s="61"/>
      <c r="AB19" s="62"/>
      <c r="AC19" s="63" t="str">
        <f aca="false">IFERROR(VLOOKUP($J19,'Base 1'!$A:$Q,16,0),"-")</f>
        <v>-</v>
      </c>
      <c r="AD19" s="63"/>
      <c r="AE19" s="64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65"/>
      <c r="JQ19" s="65"/>
      <c r="JR19" s="65"/>
      <c r="JS19" s="65"/>
    </row>
    <row r="20" s="66" customFormat="true" ht="14.25" hidden="false" customHeight="true" outlineLevel="0" collapsed="false">
      <c r="A20" s="46"/>
      <c r="B20" s="47" t="n">
        <f aca="true">TODAY()</f>
        <v>46135</v>
      </c>
      <c r="C20" s="48" t="s">
        <v>37</v>
      </c>
      <c r="D20" s="49" t="s">
        <v>38</v>
      </c>
      <c r="E20" s="50" t="str">
        <f aca="false">IFERROR(VLOOKUP($J20,'Base 1'!A:S,19,0),"-")</f>
        <v>-</v>
      </c>
      <c r="F20" s="50" t="str">
        <f aca="false">IFERROR(VLOOKUP($J20,'Base 1'!$A:$N,14,0),"-")</f>
        <v>-</v>
      </c>
      <c r="G20" s="50" t="str">
        <f aca="false">IFERROR(VLOOKUP($J20,'Base 1'!$A:$O,15,0),"-")</f>
        <v>-</v>
      </c>
      <c r="H20" s="50" t="str">
        <f aca="false">IFERROR(VLOOKUP($J20,'Base 1'!$A:$T,20,0),"-")</f>
        <v>-</v>
      </c>
      <c r="I20" s="51" t="str">
        <f aca="false">IFERROR(VLOOKUP($J20,'Base 1'!$A:$C,3,0),"-")</f>
        <v>-</v>
      </c>
      <c r="J20" s="51"/>
      <c r="K20" s="50" t="str">
        <f aca="false">IFERROR(VLOOKUP($J20,'Base 1'!$A:$E,5,0),"-")</f>
        <v>-</v>
      </c>
      <c r="L20" s="52" t="str">
        <f aca="false">IFERROR(VLOOKUP($J20,'Base 1'!$A:$B,2,0),"-")</f>
        <v>-</v>
      </c>
      <c r="M20" s="50" t="str">
        <f aca="false">IFERROR(VLOOKUP($J20,'Base 1'!$A:$Q,17,0),"-")</f>
        <v>-</v>
      </c>
      <c r="N20" s="50" t="str">
        <f aca="false">IFERROR(VLOOKUP($J20,'Base 1'!$A:$R,18,0),"-")</f>
        <v>-</v>
      </c>
      <c r="O20" s="50" t="str">
        <f aca="false">IFERROR(VLOOKUP($J20,'Base 1'!$A:$F,6,0),"-")</f>
        <v>-</v>
      </c>
      <c r="P20" s="53" t="str">
        <f aca="false">IFERROR(VLOOKUP($J20,'Base 1'!$A:$G,7,0),"-")</f>
        <v>-</v>
      </c>
      <c r="Q20" s="54"/>
      <c r="R20" s="50" t="str">
        <f aca="false">IFERROR(VLOOKUP(J20,'Base 1'!$A:$L,12,0),"-")</f>
        <v>-</v>
      </c>
      <c r="S20" s="54"/>
      <c r="T20" s="55" t="str">
        <f aca="false">IFERROR(VLOOKUP(J20,'Base 1'!$A:$J,10,0),"-")</f>
        <v>-</v>
      </c>
      <c r="U20" s="56"/>
      <c r="V20" s="57"/>
      <c r="W20" s="58"/>
      <c r="X20" s="59" t="str">
        <f aca="false">IFERROR(VLOOKUP(J20,'Base 1'!$A:$I,9,0),"-")</f>
        <v>-</v>
      </c>
      <c r="Y20" s="58"/>
      <c r="Z20" s="60"/>
      <c r="AA20" s="61"/>
      <c r="AB20" s="62"/>
      <c r="AC20" s="63" t="str">
        <f aca="false">IFERROR(VLOOKUP($J20,'Base 1'!$A:$Q,16,0),"-")</f>
        <v>-</v>
      </c>
      <c r="AD20" s="63"/>
      <c r="AE20" s="64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65"/>
      <c r="JQ20" s="65"/>
      <c r="JR20" s="65"/>
      <c r="JS20" s="65"/>
    </row>
    <row r="21" s="66" customFormat="true" ht="14.25" hidden="false" customHeight="true" outlineLevel="0" collapsed="false">
      <c r="A21" s="46"/>
      <c r="B21" s="47" t="n">
        <f aca="true">TODAY()</f>
        <v>46135</v>
      </c>
      <c r="C21" s="48" t="s">
        <v>37</v>
      </c>
      <c r="D21" s="49" t="s">
        <v>38</v>
      </c>
      <c r="E21" s="50" t="str">
        <f aca="false">IFERROR(VLOOKUP($J21,'Base 1'!A:S,19,0),"-")</f>
        <v>-</v>
      </c>
      <c r="F21" s="50" t="str">
        <f aca="false">IFERROR(VLOOKUP($J21,'Base 1'!$A:$N,14,0),"-")</f>
        <v>-</v>
      </c>
      <c r="G21" s="50" t="str">
        <f aca="false">IFERROR(VLOOKUP($J21,'Base 1'!$A:$O,15,0),"-")</f>
        <v>-</v>
      </c>
      <c r="H21" s="50" t="str">
        <f aca="false">IFERROR(VLOOKUP($J21,'Base 1'!$A:$T,20,0),"-")</f>
        <v>-</v>
      </c>
      <c r="I21" s="51" t="str">
        <f aca="false">IFERROR(VLOOKUP($J21,'Base 1'!$A:$C,3,0),"-")</f>
        <v>-</v>
      </c>
      <c r="J21" s="51"/>
      <c r="K21" s="50" t="str">
        <f aca="false">IFERROR(VLOOKUP($J21,'Base 1'!$A:$E,5,0),"-")</f>
        <v>-</v>
      </c>
      <c r="L21" s="52" t="str">
        <f aca="false">IFERROR(VLOOKUP($J21,'Base 1'!$A:$B,2,0),"-")</f>
        <v>-</v>
      </c>
      <c r="M21" s="50" t="str">
        <f aca="false">IFERROR(VLOOKUP($J21,'Base 1'!$A:$Q,17,0),"-")</f>
        <v>-</v>
      </c>
      <c r="N21" s="50" t="str">
        <f aca="false">IFERROR(VLOOKUP($J21,'Base 1'!$A:$R,18,0),"-")</f>
        <v>-</v>
      </c>
      <c r="O21" s="50" t="str">
        <f aca="false">IFERROR(VLOOKUP($J21,'Base 1'!$A:$F,6,0),"-")</f>
        <v>-</v>
      </c>
      <c r="P21" s="53" t="str">
        <f aca="false">IFERROR(VLOOKUP($J21,'Base 1'!$A:$G,7,0),"-")</f>
        <v>-</v>
      </c>
      <c r="Q21" s="54"/>
      <c r="R21" s="50" t="str">
        <f aca="false">IFERROR(VLOOKUP(J21,'Base 1'!$A:$L,12,0),"-")</f>
        <v>-</v>
      </c>
      <c r="S21" s="54"/>
      <c r="T21" s="55" t="str">
        <f aca="false">IFERROR(VLOOKUP(J21,'Base 1'!$A:$J,10,0),"-")</f>
        <v>-</v>
      </c>
      <c r="U21" s="56"/>
      <c r="V21" s="57"/>
      <c r="W21" s="58"/>
      <c r="X21" s="59" t="str">
        <f aca="false">IFERROR(VLOOKUP(J21,'Base 1'!$A:$I,9,0),"-")</f>
        <v>-</v>
      </c>
      <c r="Y21" s="58"/>
      <c r="Z21" s="60"/>
      <c r="AA21" s="61"/>
      <c r="AB21" s="62"/>
      <c r="AC21" s="63" t="str">
        <f aca="false">IFERROR(VLOOKUP($J21,'Base 1'!$A:$Q,16,0),"-")</f>
        <v>-</v>
      </c>
      <c r="AD21" s="63"/>
      <c r="AE21" s="64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65"/>
      <c r="IP21" s="65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  <c r="JM21" s="65"/>
      <c r="JN21" s="65"/>
      <c r="JO21" s="65"/>
      <c r="JP21" s="65"/>
      <c r="JQ21" s="65"/>
      <c r="JR21" s="65"/>
      <c r="JS21" s="65"/>
    </row>
    <row r="22" s="66" customFormat="true" ht="14.25" hidden="false" customHeight="true" outlineLevel="0" collapsed="false">
      <c r="A22" s="46"/>
      <c r="B22" s="47" t="n">
        <f aca="true">TODAY()</f>
        <v>46135</v>
      </c>
      <c r="C22" s="48" t="s">
        <v>37</v>
      </c>
      <c r="D22" s="49" t="s">
        <v>38</v>
      </c>
      <c r="E22" s="50" t="str">
        <f aca="false">IFERROR(VLOOKUP($J22,'Base 1'!A:S,19,0),"-")</f>
        <v>-</v>
      </c>
      <c r="F22" s="50" t="str">
        <f aca="false">IFERROR(VLOOKUP($J22,'Base 1'!$A:$N,14,0),"-")</f>
        <v>-</v>
      </c>
      <c r="G22" s="50" t="str">
        <f aca="false">IFERROR(VLOOKUP($J22,'Base 1'!$A:$O,15,0),"-")</f>
        <v>-</v>
      </c>
      <c r="H22" s="50" t="str">
        <f aca="false">IFERROR(VLOOKUP($J22,'Base 1'!$A:$T,20,0),"-")</f>
        <v>-</v>
      </c>
      <c r="I22" s="51" t="str">
        <f aca="false">IFERROR(VLOOKUP($J22,'Base 1'!$A:$C,3,0),"-")</f>
        <v>-</v>
      </c>
      <c r="J22" s="51"/>
      <c r="K22" s="50" t="str">
        <f aca="false">IFERROR(VLOOKUP($J22,'Base 1'!$A:$E,5,0),"-")</f>
        <v>-</v>
      </c>
      <c r="L22" s="52" t="str">
        <f aca="false">IFERROR(VLOOKUP($J22,'Base 1'!$A:$B,2,0),"-")</f>
        <v>-</v>
      </c>
      <c r="M22" s="50" t="str">
        <f aca="false">IFERROR(VLOOKUP($J22,'Base 1'!$A:$Q,17,0),"-")</f>
        <v>-</v>
      </c>
      <c r="N22" s="50" t="str">
        <f aca="false">IFERROR(VLOOKUP($J22,'Base 1'!$A:$R,18,0),"-")</f>
        <v>-</v>
      </c>
      <c r="O22" s="50" t="str">
        <f aca="false">IFERROR(VLOOKUP($J22,'Base 1'!$A:$F,6,0),"-")</f>
        <v>-</v>
      </c>
      <c r="P22" s="53" t="str">
        <f aca="false">IFERROR(VLOOKUP($J22,'Base 1'!$A:$G,7,0),"-")</f>
        <v>-</v>
      </c>
      <c r="Q22" s="54"/>
      <c r="R22" s="50" t="str">
        <f aca="false">IFERROR(VLOOKUP(J22,'Base 1'!$A:$L,12,0),"-")</f>
        <v>-</v>
      </c>
      <c r="S22" s="54"/>
      <c r="T22" s="55" t="str">
        <f aca="false">IFERROR(VLOOKUP(J22,'Base 1'!$A:$J,10,0),"-")</f>
        <v>-</v>
      </c>
      <c r="U22" s="56"/>
      <c r="V22" s="57"/>
      <c r="W22" s="58"/>
      <c r="X22" s="59" t="str">
        <f aca="false">IFERROR(VLOOKUP(J22,'Base 1'!$A:$I,9,0),"-")</f>
        <v>-</v>
      </c>
      <c r="Y22" s="58"/>
      <c r="Z22" s="60"/>
      <c r="AA22" s="61"/>
      <c r="AB22" s="62"/>
      <c r="AC22" s="63" t="str">
        <f aca="false">IFERROR(VLOOKUP($J22,'Base 1'!$A:$Q,16,0),"-")</f>
        <v>-</v>
      </c>
      <c r="AD22" s="63"/>
      <c r="AE22" s="64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65"/>
      <c r="JQ22" s="65"/>
      <c r="JR22" s="65"/>
      <c r="JS22" s="65"/>
    </row>
    <row r="23" s="66" customFormat="true" ht="14.25" hidden="false" customHeight="true" outlineLevel="0" collapsed="false">
      <c r="A23" s="46"/>
      <c r="B23" s="47" t="n">
        <f aca="true">TODAY()</f>
        <v>46135</v>
      </c>
      <c r="C23" s="48" t="s">
        <v>37</v>
      </c>
      <c r="D23" s="49" t="s">
        <v>38</v>
      </c>
      <c r="E23" s="50" t="str">
        <f aca="false">IFERROR(VLOOKUP($J23,'Base 1'!A:S,19,0),"-")</f>
        <v>-</v>
      </c>
      <c r="F23" s="50" t="str">
        <f aca="false">IFERROR(VLOOKUP($J23,'Base 1'!$A:$N,14,0),"-")</f>
        <v>-</v>
      </c>
      <c r="G23" s="50" t="str">
        <f aca="false">IFERROR(VLOOKUP($J23,'Base 1'!$A:$O,15,0),"-")</f>
        <v>-</v>
      </c>
      <c r="H23" s="50" t="str">
        <f aca="false">IFERROR(VLOOKUP($J23,'Base 1'!$A:$T,20,0),"-")</f>
        <v>-</v>
      </c>
      <c r="I23" s="51" t="str">
        <f aca="false">IFERROR(VLOOKUP($J23,'Base 1'!$A:$C,3,0),"-")</f>
        <v>-</v>
      </c>
      <c r="J23" s="51"/>
      <c r="K23" s="50" t="str">
        <f aca="false">IFERROR(VLOOKUP($J23,'Base 1'!$A:$E,5,0),"-")</f>
        <v>-</v>
      </c>
      <c r="L23" s="52" t="str">
        <f aca="false">IFERROR(VLOOKUP($J23,'Base 1'!$A:$B,2,0),"-")</f>
        <v>-</v>
      </c>
      <c r="M23" s="50" t="str">
        <f aca="false">IFERROR(VLOOKUP($J23,'Base 1'!$A:$Q,17,0),"-")</f>
        <v>-</v>
      </c>
      <c r="N23" s="50" t="str">
        <f aca="false">IFERROR(VLOOKUP($J23,'Base 1'!$A:$R,18,0),"-")</f>
        <v>-</v>
      </c>
      <c r="O23" s="50" t="str">
        <f aca="false">IFERROR(VLOOKUP($J23,'Base 1'!$A:$F,6,0),"-")</f>
        <v>-</v>
      </c>
      <c r="P23" s="53" t="str">
        <f aca="false">IFERROR(VLOOKUP($J23,'Base 1'!$A:$G,7,0),"-")</f>
        <v>-</v>
      </c>
      <c r="Q23" s="54"/>
      <c r="R23" s="50" t="str">
        <f aca="false">IFERROR(VLOOKUP(J23,'Base 1'!$A:$L,12,0),"-")</f>
        <v>-</v>
      </c>
      <c r="S23" s="54"/>
      <c r="T23" s="55" t="str">
        <f aca="false">IFERROR(VLOOKUP(J23,'Base 1'!$A:$J,10,0),"-")</f>
        <v>-</v>
      </c>
      <c r="U23" s="56"/>
      <c r="V23" s="57"/>
      <c r="W23" s="58"/>
      <c r="X23" s="59" t="str">
        <f aca="false">IFERROR(VLOOKUP(J23,'Base 1'!$A:$I,9,0),"-")</f>
        <v>-</v>
      </c>
      <c r="Y23" s="58"/>
      <c r="Z23" s="60"/>
      <c r="AA23" s="61"/>
      <c r="AB23" s="62"/>
      <c r="AC23" s="63" t="str">
        <f aca="false">IFERROR(VLOOKUP($J23,'Base 1'!$A:$Q,16,0),"-")</f>
        <v>-</v>
      </c>
      <c r="AD23" s="63"/>
      <c r="AE23" s="64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65"/>
      <c r="JQ23" s="65"/>
      <c r="JR23" s="65"/>
      <c r="JS23" s="65"/>
    </row>
    <row r="24" s="66" customFormat="true" ht="14.25" hidden="false" customHeight="true" outlineLevel="0" collapsed="false">
      <c r="A24" s="46"/>
      <c r="B24" s="47" t="n">
        <f aca="true">TODAY()</f>
        <v>46135</v>
      </c>
      <c r="C24" s="48" t="s">
        <v>37</v>
      </c>
      <c r="D24" s="49" t="s">
        <v>38</v>
      </c>
      <c r="E24" s="50" t="str">
        <f aca="false">IFERROR(VLOOKUP($J24,'Base 1'!A:S,19,0),"-")</f>
        <v>-</v>
      </c>
      <c r="F24" s="50" t="str">
        <f aca="false">IFERROR(VLOOKUP($J24,'Base 1'!$A:$N,14,0),"-")</f>
        <v>-</v>
      </c>
      <c r="G24" s="50" t="str">
        <f aca="false">IFERROR(VLOOKUP($J24,'Base 1'!$A:$O,15,0),"-")</f>
        <v>-</v>
      </c>
      <c r="H24" s="50" t="str">
        <f aca="false">IFERROR(VLOOKUP($J24,'Base 1'!$A:$T,20,0),"-")</f>
        <v>-</v>
      </c>
      <c r="I24" s="51" t="str">
        <f aca="false">IFERROR(VLOOKUP($J24,'Base 1'!$A:$C,3,0),"-")</f>
        <v>-</v>
      </c>
      <c r="J24" s="51"/>
      <c r="K24" s="50" t="str">
        <f aca="false">IFERROR(VLOOKUP($J24,'Base 1'!$A:$E,5,0),"-")</f>
        <v>-</v>
      </c>
      <c r="L24" s="52" t="str">
        <f aca="false">IFERROR(VLOOKUP($J24,'Base 1'!$A:$B,2,0),"-")</f>
        <v>-</v>
      </c>
      <c r="M24" s="50" t="str">
        <f aca="false">IFERROR(VLOOKUP($J24,'Base 1'!$A:$Q,17,0),"-")</f>
        <v>-</v>
      </c>
      <c r="N24" s="50" t="str">
        <f aca="false">IFERROR(VLOOKUP($J24,'Base 1'!$A:$R,18,0),"-")</f>
        <v>-</v>
      </c>
      <c r="O24" s="50" t="str">
        <f aca="false">IFERROR(VLOOKUP($J24,'Base 1'!$A:$F,6,0),"-")</f>
        <v>-</v>
      </c>
      <c r="P24" s="53" t="str">
        <f aca="false">IFERROR(VLOOKUP($J24,'Base 1'!$A:$G,7,0),"-")</f>
        <v>-</v>
      </c>
      <c r="Q24" s="54"/>
      <c r="R24" s="50" t="str">
        <f aca="false">IFERROR(VLOOKUP(J24,'Base 1'!$A:$L,12,0),"-")</f>
        <v>-</v>
      </c>
      <c r="S24" s="54"/>
      <c r="T24" s="55" t="str">
        <f aca="false">IFERROR(VLOOKUP(J24,'Base 1'!$A:$J,10,0),"-")</f>
        <v>-</v>
      </c>
      <c r="U24" s="56"/>
      <c r="V24" s="57"/>
      <c r="W24" s="58"/>
      <c r="X24" s="59" t="str">
        <f aca="false">IFERROR(VLOOKUP(J24,'Base 1'!$A:$I,9,0),"-")</f>
        <v>-</v>
      </c>
      <c r="Y24" s="58"/>
      <c r="Z24" s="60"/>
      <c r="AA24" s="61"/>
      <c r="AB24" s="62"/>
      <c r="AC24" s="63" t="str">
        <f aca="false">IFERROR(VLOOKUP($J24,'Base 1'!$A:$Q,16,0),"-")</f>
        <v>-</v>
      </c>
      <c r="AD24" s="63"/>
      <c r="AE24" s="64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</row>
    <row r="25" s="66" customFormat="true" ht="14.25" hidden="false" customHeight="true" outlineLevel="0" collapsed="false">
      <c r="A25" s="46"/>
      <c r="B25" s="47" t="n">
        <f aca="true">TODAY()</f>
        <v>46135</v>
      </c>
      <c r="C25" s="48" t="s">
        <v>37</v>
      </c>
      <c r="D25" s="49" t="s">
        <v>38</v>
      </c>
      <c r="E25" s="50" t="str">
        <f aca="false">IFERROR(VLOOKUP($J25,'Base 1'!A:S,19,0),"-")</f>
        <v>-</v>
      </c>
      <c r="F25" s="50" t="str">
        <f aca="false">IFERROR(VLOOKUP($J25,'Base 1'!$A:$N,14,0),"-")</f>
        <v>-</v>
      </c>
      <c r="G25" s="50" t="str">
        <f aca="false">IFERROR(VLOOKUP($J25,'Base 1'!$A:$O,15,0),"-")</f>
        <v>-</v>
      </c>
      <c r="H25" s="50" t="str">
        <f aca="false">IFERROR(VLOOKUP($J25,'Base 1'!$A:$T,20,0),"-")</f>
        <v>-</v>
      </c>
      <c r="I25" s="51" t="str">
        <f aca="false">IFERROR(VLOOKUP($J25,'Base 1'!$A:$C,3,0),"-")</f>
        <v>-</v>
      </c>
      <c r="J25" s="51"/>
      <c r="K25" s="50" t="str">
        <f aca="false">IFERROR(VLOOKUP($J25,'Base 1'!$A:$E,5,0),"-")</f>
        <v>-</v>
      </c>
      <c r="L25" s="52" t="str">
        <f aca="false">IFERROR(VLOOKUP($J25,'Base 1'!$A:$B,2,0),"-")</f>
        <v>-</v>
      </c>
      <c r="M25" s="50" t="str">
        <f aca="false">IFERROR(VLOOKUP($J25,'Base 1'!$A:$Q,17,0),"-")</f>
        <v>-</v>
      </c>
      <c r="N25" s="50" t="str">
        <f aca="false">IFERROR(VLOOKUP($J25,'Base 1'!$A:$R,18,0),"-")</f>
        <v>-</v>
      </c>
      <c r="O25" s="50" t="str">
        <f aca="false">IFERROR(VLOOKUP($J25,'Base 1'!$A:$F,6,0),"-")</f>
        <v>-</v>
      </c>
      <c r="P25" s="53" t="str">
        <f aca="false">IFERROR(VLOOKUP($J25,'Base 1'!$A:$G,7,0),"-")</f>
        <v>-</v>
      </c>
      <c r="Q25" s="54"/>
      <c r="R25" s="50" t="str">
        <f aca="false">IFERROR(VLOOKUP(J25,'Base 1'!$A:$L,12,0),"-")</f>
        <v>-</v>
      </c>
      <c r="S25" s="54"/>
      <c r="T25" s="55" t="str">
        <f aca="false">IFERROR(VLOOKUP(J25,'Base 1'!$A:$J,10,0),"-")</f>
        <v>-</v>
      </c>
      <c r="U25" s="56"/>
      <c r="V25" s="57"/>
      <c r="W25" s="58"/>
      <c r="X25" s="59" t="str">
        <f aca="false">IFERROR(VLOOKUP(J25,'Base 1'!$A:$I,9,0),"-")</f>
        <v>-</v>
      </c>
      <c r="Y25" s="58"/>
      <c r="Z25" s="60"/>
      <c r="AA25" s="61"/>
      <c r="AB25" s="62"/>
      <c r="AC25" s="63" t="str">
        <f aca="false">IFERROR(VLOOKUP($J25,'Base 1'!$A:$Q,16,0),"-")</f>
        <v>-</v>
      </c>
      <c r="AD25" s="63"/>
      <c r="AE25" s="64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  <c r="JM25" s="65"/>
      <c r="JN25" s="65"/>
      <c r="JO25" s="65"/>
      <c r="JP25" s="65"/>
      <c r="JQ25" s="65"/>
      <c r="JR25" s="65"/>
      <c r="JS25" s="65"/>
    </row>
    <row r="26" s="66" customFormat="true" ht="14.25" hidden="false" customHeight="true" outlineLevel="0" collapsed="false">
      <c r="A26" s="46"/>
      <c r="B26" s="47" t="n">
        <f aca="true">TODAY()</f>
        <v>46135</v>
      </c>
      <c r="C26" s="48" t="s">
        <v>37</v>
      </c>
      <c r="D26" s="49" t="s">
        <v>38</v>
      </c>
      <c r="E26" s="50" t="str">
        <f aca="false">IFERROR(VLOOKUP($J26,'Base 1'!A:S,19,0),"-")</f>
        <v>-</v>
      </c>
      <c r="F26" s="50" t="str">
        <f aca="false">IFERROR(VLOOKUP($J26,'Base 1'!$A:$N,14,0),"-")</f>
        <v>-</v>
      </c>
      <c r="G26" s="50" t="str">
        <f aca="false">IFERROR(VLOOKUP($J26,'Base 1'!$A:$O,15,0),"-")</f>
        <v>-</v>
      </c>
      <c r="H26" s="50" t="str">
        <f aca="false">IFERROR(VLOOKUP($J26,'Base 1'!$A:$T,20,0),"-")</f>
        <v>-</v>
      </c>
      <c r="I26" s="51" t="str">
        <f aca="false">IFERROR(VLOOKUP($J26,'Base 1'!$A:$C,3,0),"-")</f>
        <v>-</v>
      </c>
      <c r="J26" s="51"/>
      <c r="K26" s="50" t="str">
        <f aca="false">IFERROR(VLOOKUP($J26,'Base 1'!$A:$E,5,0),"-")</f>
        <v>-</v>
      </c>
      <c r="L26" s="52" t="str">
        <f aca="false">IFERROR(VLOOKUP($J26,'Base 1'!$A:$B,2,0),"-")</f>
        <v>-</v>
      </c>
      <c r="M26" s="50" t="str">
        <f aca="false">IFERROR(VLOOKUP($J26,'Base 1'!$A:$Q,17,0),"-")</f>
        <v>-</v>
      </c>
      <c r="N26" s="50" t="str">
        <f aca="false">IFERROR(VLOOKUP($J26,'Base 1'!$A:$R,18,0),"-")</f>
        <v>-</v>
      </c>
      <c r="O26" s="50" t="str">
        <f aca="false">IFERROR(VLOOKUP($J26,'Base 1'!$A:$F,6,0),"-")</f>
        <v>-</v>
      </c>
      <c r="P26" s="53" t="str">
        <f aca="false">IFERROR(VLOOKUP($J26,'Base 1'!$A:$G,7,0),"-")</f>
        <v>-</v>
      </c>
      <c r="Q26" s="54"/>
      <c r="R26" s="50" t="str">
        <f aca="false">IFERROR(VLOOKUP(J26,'Base 1'!$A:$L,12,0),"-")</f>
        <v>-</v>
      </c>
      <c r="S26" s="54"/>
      <c r="T26" s="55" t="str">
        <f aca="false">IFERROR(VLOOKUP(J26,'Base 1'!$A:$J,10,0),"-")</f>
        <v>-</v>
      </c>
      <c r="U26" s="56"/>
      <c r="V26" s="57"/>
      <c r="W26" s="58"/>
      <c r="X26" s="59" t="str">
        <f aca="false">IFERROR(VLOOKUP(J26,'Base 1'!$A:$I,9,0),"-")</f>
        <v>-</v>
      </c>
      <c r="Y26" s="58"/>
      <c r="Z26" s="60"/>
      <c r="AA26" s="61"/>
      <c r="AB26" s="62"/>
      <c r="AC26" s="63" t="str">
        <f aca="false">IFERROR(VLOOKUP($J26,'Base 1'!$A:$Q,16,0),"-")</f>
        <v>-</v>
      </c>
      <c r="AD26" s="63"/>
      <c r="AE26" s="64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  <c r="IY26" s="65"/>
      <c r="IZ26" s="65"/>
      <c r="JA26" s="65"/>
      <c r="JB26" s="65"/>
      <c r="JC26" s="65"/>
      <c r="JD26" s="65"/>
      <c r="JE26" s="65"/>
      <c r="JF26" s="65"/>
      <c r="JG26" s="65"/>
      <c r="JH26" s="65"/>
      <c r="JI26" s="65"/>
      <c r="JJ26" s="65"/>
      <c r="JK26" s="65"/>
      <c r="JL26" s="65"/>
      <c r="JM26" s="65"/>
      <c r="JN26" s="65"/>
      <c r="JO26" s="65"/>
      <c r="JP26" s="65"/>
      <c r="JQ26" s="65"/>
      <c r="JR26" s="65"/>
      <c r="JS26" s="65"/>
    </row>
    <row r="27" s="66" customFormat="true" ht="14.25" hidden="false" customHeight="true" outlineLevel="0" collapsed="false">
      <c r="A27" s="46"/>
      <c r="B27" s="47" t="n">
        <f aca="true">TODAY()</f>
        <v>46135</v>
      </c>
      <c r="C27" s="48" t="s">
        <v>37</v>
      </c>
      <c r="D27" s="49" t="s">
        <v>38</v>
      </c>
      <c r="E27" s="50" t="str">
        <f aca="false">IFERROR(VLOOKUP($J27,'Base 1'!A:S,19,0),"-")</f>
        <v>-</v>
      </c>
      <c r="F27" s="50" t="str">
        <f aca="false">IFERROR(VLOOKUP($J27,'Base 1'!$A:$N,14,0),"-")</f>
        <v>-</v>
      </c>
      <c r="G27" s="50" t="str">
        <f aca="false">IFERROR(VLOOKUP($J27,'Base 1'!$A:$O,15,0),"-")</f>
        <v>-</v>
      </c>
      <c r="H27" s="50" t="str">
        <f aca="false">IFERROR(VLOOKUP($J27,'Base 1'!$A:$T,20,0),"-")</f>
        <v>-</v>
      </c>
      <c r="I27" s="51" t="str">
        <f aca="false">IFERROR(VLOOKUP($J27,'Base 1'!$A:$C,3,0),"-")</f>
        <v>-</v>
      </c>
      <c r="J27" s="51"/>
      <c r="K27" s="50" t="str">
        <f aca="false">IFERROR(VLOOKUP($J27,'Base 1'!$A:$E,5,0),"-")</f>
        <v>-</v>
      </c>
      <c r="L27" s="52" t="str">
        <f aca="false">IFERROR(VLOOKUP($J27,'Base 1'!$A:$B,2,0),"-")</f>
        <v>-</v>
      </c>
      <c r="M27" s="50" t="str">
        <f aca="false">IFERROR(VLOOKUP($J27,'Base 1'!$A:$Q,17,0),"-")</f>
        <v>-</v>
      </c>
      <c r="N27" s="50" t="str">
        <f aca="false">IFERROR(VLOOKUP($J27,'Base 1'!$A:$R,18,0),"-")</f>
        <v>-</v>
      </c>
      <c r="O27" s="50" t="str">
        <f aca="false">IFERROR(VLOOKUP($J27,'Base 1'!$A:$F,6,0),"-")</f>
        <v>-</v>
      </c>
      <c r="P27" s="53" t="str">
        <f aca="false">IFERROR(VLOOKUP($J27,'Base 1'!$A:$G,7,0),"-")</f>
        <v>-</v>
      </c>
      <c r="Q27" s="54"/>
      <c r="R27" s="50" t="str">
        <f aca="false">IFERROR(VLOOKUP(J27,'Base 1'!$A:$L,12,0),"-")</f>
        <v>-</v>
      </c>
      <c r="S27" s="54"/>
      <c r="T27" s="55" t="str">
        <f aca="false">IFERROR(VLOOKUP(J27,'Base 1'!$A:$J,10,0),"-")</f>
        <v>-</v>
      </c>
      <c r="U27" s="56"/>
      <c r="V27" s="57"/>
      <c r="W27" s="58"/>
      <c r="X27" s="59" t="str">
        <f aca="false">IFERROR(VLOOKUP(J27,'Base 1'!$A:$I,9,0),"-")</f>
        <v>-</v>
      </c>
      <c r="Y27" s="58"/>
      <c r="Z27" s="60"/>
      <c r="AA27" s="61"/>
      <c r="AB27" s="62"/>
      <c r="AC27" s="63" t="str">
        <f aca="false">IFERROR(VLOOKUP($J27,'Base 1'!$A:$Q,16,0),"-")</f>
        <v>-</v>
      </c>
      <c r="AD27" s="63"/>
      <c r="AE27" s="64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  <c r="IW27" s="65"/>
      <c r="IX27" s="65"/>
      <c r="IY27" s="65"/>
      <c r="IZ27" s="65"/>
      <c r="JA27" s="65"/>
      <c r="JB27" s="65"/>
      <c r="JC27" s="65"/>
      <c r="JD27" s="65"/>
      <c r="JE27" s="65"/>
      <c r="JF27" s="65"/>
      <c r="JG27" s="65"/>
      <c r="JH27" s="65"/>
      <c r="JI27" s="65"/>
      <c r="JJ27" s="65"/>
      <c r="JK27" s="65"/>
      <c r="JL27" s="65"/>
      <c r="JM27" s="65"/>
      <c r="JN27" s="65"/>
      <c r="JO27" s="65"/>
      <c r="JP27" s="65"/>
      <c r="JQ27" s="65"/>
      <c r="JR27" s="65"/>
      <c r="JS27" s="65"/>
    </row>
    <row r="28" s="66" customFormat="true" ht="14.25" hidden="false" customHeight="true" outlineLevel="0" collapsed="false">
      <c r="A28" s="46"/>
      <c r="B28" s="47" t="n">
        <f aca="true">TODAY()</f>
        <v>46135</v>
      </c>
      <c r="C28" s="48" t="s">
        <v>37</v>
      </c>
      <c r="D28" s="49" t="s">
        <v>38</v>
      </c>
      <c r="E28" s="50" t="str">
        <f aca="false">IFERROR(VLOOKUP($J28,'Base 1'!A:S,19,0),"-")</f>
        <v>-</v>
      </c>
      <c r="F28" s="50" t="str">
        <f aca="false">IFERROR(VLOOKUP($J28,'Base 1'!$A:$N,14,0),"-")</f>
        <v>-</v>
      </c>
      <c r="G28" s="50" t="str">
        <f aca="false">IFERROR(VLOOKUP($J28,'Base 1'!$A:$O,15,0),"-")</f>
        <v>-</v>
      </c>
      <c r="H28" s="50" t="str">
        <f aca="false">IFERROR(VLOOKUP($J28,'Base 1'!$A:$T,20,0),"-")</f>
        <v>-</v>
      </c>
      <c r="I28" s="51" t="str">
        <f aca="false">IFERROR(VLOOKUP($J28,'Base 1'!$A:$C,3,0),"-")</f>
        <v>-</v>
      </c>
      <c r="J28" s="51"/>
      <c r="K28" s="50" t="str">
        <f aca="false">IFERROR(VLOOKUP($J28,'Base 1'!$A:$E,5,0),"-")</f>
        <v>-</v>
      </c>
      <c r="L28" s="52" t="str">
        <f aca="false">IFERROR(VLOOKUP($J28,'Base 1'!$A:$B,2,0),"-")</f>
        <v>-</v>
      </c>
      <c r="M28" s="50" t="str">
        <f aca="false">IFERROR(VLOOKUP($J28,'Base 1'!$A:$Q,17,0),"-")</f>
        <v>-</v>
      </c>
      <c r="N28" s="50" t="str">
        <f aca="false">IFERROR(VLOOKUP($J28,'Base 1'!$A:$R,18,0),"-")</f>
        <v>-</v>
      </c>
      <c r="O28" s="50" t="str">
        <f aca="false">IFERROR(VLOOKUP($J28,'Base 1'!$A:$F,6,0),"-")</f>
        <v>-</v>
      </c>
      <c r="P28" s="53" t="str">
        <f aca="false">IFERROR(VLOOKUP($J28,'Base 1'!$A:$G,7,0),"-")</f>
        <v>-</v>
      </c>
      <c r="Q28" s="54"/>
      <c r="R28" s="50" t="str">
        <f aca="false">IFERROR(VLOOKUP(J28,'Base 1'!$A:$L,12,0),"-")</f>
        <v>-</v>
      </c>
      <c r="S28" s="54"/>
      <c r="T28" s="55" t="str">
        <f aca="false">IFERROR(VLOOKUP(J28,'Base 1'!$A:$J,10,0),"-")</f>
        <v>-</v>
      </c>
      <c r="U28" s="56"/>
      <c r="V28" s="57"/>
      <c r="W28" s="58"/>
      <c r="X28" s="59" t="str">
        <f aca="false">IFERROR(VLOOKUP(J28,'Base 1'!$A:$I,9,0),"-")</f>
        <v>-</v>
      </c>
      <c r="Y28" s="58"/>
      <c r="Z28" s="60"/>
      <c r="AA28" s="61"/>
      <c r="AB28" s="62"/>
      <c r="AC28" s="63" t="str">
        <f aca="false">IFERROR(VLOOKUP($J28,'Base 1'!$A:$Q,16,0),"-")</f>
        <v>-</v>
      </c>
      <c r="AD28" s="63"/>
      <c r="AE28" s="64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  <c r="IY28" s="65"/>
      <c r="IZ28" s="65"/>
      <c r="JA28" s="65"/>
      <c r="JB28" s="65"/>
      <c r="JC28" s="65"/>
      <c r="JD28" s="65"/>
      <c r="JE28" s="65"/>
      <c r="JF28" s="65"/>
      <c r="JG28" s="65"/>
      <c r="JH28" s="65"/>
      <c r="JI28" s="65"/>
      <c r="JJ28" s="65"/>
      <c r="JK28" s="65"/>
      <c r="JL28" s="65"/>
      <c r="JM28" s="65"/>
      <c r="JN28" s="65"/>
      <c r="JO28" s="65"/>
      <c r="JP28" s="65"/>
      <c r="JQ28" s="65"/>
      <c r="JR28" s="65"/>
      <c r="JS28" s="65"/>
    </row>
    <row r="29" s="66" customFormat="true" ht="14.25" hidden="false" customHeight="true" outlineLevel="0" collapsed="false">
      <c r="A29" s="46"/>
      <c r="B29" s="47" t="n">
        <f aca="true">TODAY()</f>
        <v>46135</v>
      </c>
      <c r="C29" s="48" t="s">
        <v>37</v>
      </c>
      <c r="D29" s="49" t="s">
        <v>38</v>
      </c>
      <c r="E29" s="50" t="str">
        <f aca="false">IFERROR(VLOOKUP($J29,'Base 1'!A:S,19,0),"-")</f>
        <v>-</v>
      </c>
      <c r="F29" s="50" t="str">
        <f aca="false">IFERROR(VLOOKUP($J29,'Base 1'!$A:$N,14,0),"-")</f>
        <v>-</v>
      </c>
      <c r="G29" s="50" t="str">
        <f aca="false">IFERROR(VLOOKUP($J29,'Base 1'!$A:$O,15,0),"-")</f>
        <v>-</v>
      </c>
      <c r="H29" s="50" t="str">
        <f aca="false">IFERROR(VLOOKUP($J29,'Base 1'!$A:$T,20,0),"-")</f>
        <v>-</v>
      </c>
      <c r="I29" s="51" t="str">
        <f aca="false">IFERROR(VLOOKUP($J29,'Base 1'!$A:$C,3,0),"-")</f>
        <v>-</v>
      </c>
      <c r="J29" s="51"/>
      <c r="K29" s="50" t="str">
        <f aca="false">IFERROR(VLOOKUP($J29,'Base 1'!$A:$E,5,0),"-")</f>
        <v>-</v>
      </c>
      <c r="L29" s="52" t="str">
        <f aca="false">IFERROR(VLOOKUP($J29,'Base 1'!$A:$B,2,0),"-")</f>
        <v>-</v>
      </c>
      <c r="M29" s="50" t="str">
        <f aca="false">IFERROR(VLOOKUP($J29,'Base 1'!$A:$Q,17,0),"-")</f>
        <v>-</v>
      </c>
      <c r="N29" s="50" t="str">
        <f aca="false">IFERROR(VLOOKUP($J29,'Base 1'!$A:$R,18,0),"-")</f>
        <v>-</v>
      </c>
      <c r="O29" s="50" t="str">
        <f aca="false">IFERROR(VLOOKUP($J29,'Base 1'!$A:$F,6,0),"-")</f>
        <v>-</v>
      </c>
      <c r="P29" s="53" t="str">
        <f aca="false">IFERROR(VLOOKUP($J29,'Base 1'!$A:$G,7,0),"-")</f>
        <v>-</v>
      </c>
      <c r="Q29" s="54"/>
      <c r="R29" s="50" t="str">
        <f aca="false">IFERROR(VLOOKUP(J29,'Base 1'!$A:$L,12,0),"-")</f>
        <v>-</v>
      </c>
      <c r="S29" s="54"/>
      <c r="T29" s="55" t="str">
        <f aca="false">IFERROR(VLOOKUP(J29,'Base 1'!$A:$J,10,0),"-")</f>
        <v>-</v>
      </c>
      <c r="U29" s="56"/>
      <c r="V29" s="57"/>
      <c r="W29" s="58"/>
      <c r="X29" s="59" t="str">
        <f aca="false">IFERROR(VLOOKUP(J29,'Base 1'!$A:$I,9,0),"-")</f>
        <v>-</v>
      </c>
      <c r="Y29" s="58"/>
      <c r="Z29" s="60"/>
      <c r="AA29" s="61"/>
      <c r="AB29" s="62"/>
      <c r="AC29" s="63" t="str">
        <f aca="false">IFERROR(VLOOKUP($J29,'Base 1'!$A:$Q,16,0),"-")</f>
        <v>-</v>
      </c>
      <c r="AD29" s="63"/>
      <c r="AE29" s="64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  <c r="IY29" s="65"/>
      <c r="IZ29" s="65"/>
      <c r="JA29" s="65"/>
      <c r="JB29" s="65"/>
      <c r="JC29" s="65"/>
      <c r="JD29" s="65"/>
      <c r="JE29" s="65"/>
      <c r="JF29" s="65"/>
      <c r="JG29" s="65"/>
      <c r="JH29" s="65"/>
      <c r="JI29" s="65"/>
      <c r="JJ29" s="65"/>
      <c r="JK29" s="65"/>
      <c r="JL29" s="65"/>
      <c r="JM29" s="65"/>
      <c r="JN29" s="65"/>
      <c r="JO29" s="65"/>
      <c r="JP29" s="65"/>
      <c r="JQ29" s="65"/>
      <c r="JR29" s="65"/>
      <c r="JS29" s="65"/>
    </row>
    <row r="30" s="66" customFormat="true" ht="14.25" hidden="false" customHeight="true" outlineLevel="0" collapsed="false">
      <c r="A30" s="46"/>
      <c r="B30" s="47" t="n">
        <f aca="true">TODAY()</f>
        <v>46135</v>
      </c>
      <c r="C30" s="48" t="s">
        <v>37</v>
      </c>
      <c r="D30" s="49" t="s">
        <v>38</v>
      </c>
      <c r="E30" s="50" t="str">
        <f aca="false">IFERROR(VLOOKUP($J30,'Base 1'!A:S,19,0),"-")</f>
        <v>-</v>
      </c>
      <c r="F30" s="50" t="str">
        <f aca="false">IFERROR(VLOOKUP($J30,'Base 1'!$A:$N,14,0),"-")</f>
        <v>-</v>
      </c>
      <c r="G30" s="50" t="str">
        <f aca="false">IFERROR(VLOOKUP($J30,'Base 1'!$A:$O,15,0),"-")</f>
        <v>-</v>
      </c>
      <c r="H30" s="50" t="str">
        <f aca="false">IFERROR(VLOOKUP($J30,'Base 1'!$A:$T,20,0),"-")</f>
        <v>-</v>
      </c>
      <c r="I30" s="51" t="str">
        <f aca="false">IFERROR(VLOOKUP($J30,'Base 1'!$A:$C,3,0),"-")</f>
        <v>-</v>
      </c>
      <c r="J30" s="51"/>
      <c r="K30" s="50" t="str">
        <f aca="false">IFERROR(VLOOKUP($J30,'Base 1'!$A:$E,5,0),"-")</f>
        <v>-</v>
      </c>
      <c r="L30" s="52" t="str">
        <f aca="false">IFERROR(VLOOKUP($J30,'Base 1'!$A:$B,2,0),"-")</f>
        <v>-</v>
      </c>
      <c r="M30" s="50" t="str">
        <f aca="false">IFERROR(VLOOKUP($J30,'Base 1'!$A:$Q,17,0),"-")</f>
        <v>-</v>
      </c>
      <c r="N30" s="50" t="str">
        <f aca="false">IFERROR(VLOOKUP($J30,'Base 1'!$A:$R,18,0),"-")</f>
        <v>-</v>
      </c>
      <c r="O30" s="50" t="str">
        <f aca="false">IFERROR(VLOOKUP($J30,'Base 1'!$A:$F,6,0),"-")</f>
        <v>-</v>
      </c>
      <c r="P30" s="53" t="str">
        <f aca="false">IFERROR(VLOOKUP($J30,'Base 1'!$A:$G,7,0),"-")</f>
        <v>-</v>
      </c>
      <c r="Q30" s="54"/>
      <c r="R30" s="50" t="str">
        <f aca="false">IFERROR(VLOOKUP(J30,'Base 1'!$A:$L,12,0),"-")</f>
        <v>-</v>
      </c>
      <c r="S30" s="54"/>
      <c r="T30" s="55" t="str">
        <f aca="false">IFERROR(VLOOKUP(J30,'Base 1'!$A:$J,10,0),"-")</f>
        <v>-</v>
      </c>
      <c r="U30" s="56"/>
      <c r="V30" s="57"/>
      <c r="W30" s="58"/>
      <c r="X30" s="59" t="str">
        <f aca="false">IFERROR(VLOOKUP(J30,'Base 1'!$A:$I,9,0),"-")</f>
        <v>-</v>
      </c>
      <c r="Y30" s="58"/>
      <c r="Z30" s="60"/>
      <c r="AA30" s="61"/>
      <c r="AB30" s="62"/>
      <c r="AC30" s="63" t="str">
        <f aca="false">IFERROR(VLOOKUP($J30,'Base 1'!$A:$Q,16,0),"-")</f>
        <v>-</v>
      </c>
      <c r="AD30" s="63"/>
      <c r="AE30" s="64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  <c r="JM30" s="65"/>
      <c r="JN30" s="65"/>
      <c r="JO30" s="65"/>
      <c r="JP30" s="65"/>
      <c r="JQ30" s="65"/>
      <c r="JR30" s="65"/>
      <c r="JS30" s="65"/>
    </row>
    <row r="31" s="66" customFormat="true" ht="14.25" hidden="false" customHeight="true" outlineLevel="0" collapsed="false">
      <c r="A31" s="46"/>
      <c r="B31" s="47" t="n">
        <f aca="true">TODAY()</f>
        <v>46135</v>
      </c>
      <c r="C31" s="48" t="s">
        <v>37</v>
      </c>
      <c r="D31" s="49" t="s">
        <v>38</v>
      </c>
      <c r="E31" s="50" t="str">
        <f aca="false">IFERROR(VLOOKUP($J31,'Base 1'!A:S,19,0),"-")</f>
        <v>-</v>
      </c>
      <c r="F31" s="50" t="str">
        <f aca="false">IFERROR(VLOOKUP($J31,'Base 1'!$A:$N,14,0),"-")</f>
        <v>-</v>
      </c>
      <c r="G31" s="50" t="str">
        <f aca="false">IFERROR(VLOOKUP($J31,'Base 1'!$A:$O,15,0),"-")</f>
        <v>-</v>
      </c>
      <c r="H31" s="50" t="str">
        <f aca="false">IFERROR(VLOOKUP($J31,'Base 1'!$A:$T,20,0),"-")</f>
        <v>-</v>
      </c>
      <c r="I31" s="51" t="str">
        <f aca="false">IFERROR(VLOOKUP($J31,'Base 1'!$A:$C,3,0),"-")</f>
        <v>-</v>
      </c>
      <c r="J31" s="51"/>
      <c r="K31" s="50" t="str">
        <f aca="false">IFERROR(VLOOKUP($J31,'Base 1'!$A:$E,5,0),"-")</f>
        <v>-</v>
      </c>
      <c r="L31" s="52" t="str">
        <f aca="false">IFERROR(VLOOKUP($J31,'Base 1'!$A:$B,2,0),"-")</f>
        <v>-</v>
      </c>
      <c r="M31" s="50" t="str">
        <f aca="false">IFERROR(VLOOKUP($J31,'Base 1'!$A:$Q,17,0),"-")</f>
        <v>-</v>
      </c>
      <c r="N31" s="50" t="str">
        <f aca="false">IFERROR(VLOOKUP($J31,'Base 1'!$A:$R,18,0),"-")</f>
        <v>-</v>
      </c>
      <c r="O31" s="50" t="str">
        <f aca="false">IFERROR(VLOOKUP($J31,'Base 1'!$A:$F,6,0),"-")</f>
        <v>-</v>
      </c>
      <c r="P31" s="53" t="str">
        <f aca="false">IFERROR(VLOOKUP($J31,'Base 1'!$A:$G,7,0),"-")</f>
        <v>-</v>
      </c>
      <c r="Q31" s="54"/>
      <c r="R31" s="50" t="str">
        <f aca="false">IFERROR(VLOOKUP(J31,'Base 1'!$A:$L,12,0),"-")</f>
        <v>-</v>
      </c>
      <c r="S31" s="54"/>
      <c r="T31" s="55" t="str">
        <f aca="false">IFERROR(VLOOKUP(J31,'Base 1'!$A:$J,10,0),"-")</f>
        <v>-</v>
      </c>
      <c r="U31" s="56"/>
      <c r="V31" s="57"/>
      <c r="W31" s="58"/>
      <c r="X31" s="59" t="str">
        <f aca="false">IFERROR(VLOOKUP(J31,'Base 1'!$A:$I,9,0),"-")</f>
        <v>-</v>
      </c>
      <c r="Y31" s="58"/>
      <c r="Z31" s="60"/>
      <c r="AA31" s="61"/>
      <c r="AB31" s="62"/>
      <c r="AC31" s="63" t="str">
        <f aca="false">IFERROR(VLOOKUP($J31,'Base 1'!$A:$Q,16,0),"-")</f>
        <v>-</v>
      </c>
      <c r="AD31" s="63"/>
      <c r="AE31" s="64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  <c r="IY31" s="65"/>
      <c r="IZ31" s="65"/>
      <c r="JA31" s="65"/>
      <c r="JB31" s="65"/>
      <c r="JC31" s="65"/>
      <c r="JD31" s="65"/>
      <c r="JE31" s="65"/>
      <c r="JF31" s="65"/>
      <c r="JG31" s="65"/>
      <c r="JH31" s="65"/>
      <c r="JI31" s="65"/>
      <c r="JJ31" s="65"/>
      <c r="JK31" s="65"/>
      <c r="JL31" s="65"/>
      <c r="JM31" s="65"/>
      <c r="JN31" s="65"/>
      <c r="JO31" s="65"/>
      <c r="JP31" s="65"/>
      <c r="JQ31" s="65"/>
      <c r="JR31" s="65"/>
      <c r="JS31" s="65"/>
    </row>
    <row r="32" s="66" customFormat="true" ht="14.25" hidden="false" customHeight="true" outlineLevel="0" collapsed="false">
      <c r="A32" s="46"/>
      <c r="B32" s="47" t="n">
        <f aca="true">TODAY()</f>
        <v>46135</v>
      </c>
      <c r="C32" s="48" t="s">
        <v>37</v>
      </c>
      <c r="D32" s="49" t="s">
        <v>38</v>
      </c>
      <c r="E32" s="50" t="str">
        <f aca="false">IFERROR(VLOOKUP($J32,'Base 1'!A:S,19,0),"-")</f>
        <v>-</v>
      </c>
      <c r="F32" s="50" t="str">
        <f aca="false">IFERROR(VLOOKUP($J32,'Base 1'!$A:$N,14,0),"-")</f>
        <v>-</v>
      </c>
      <c r="G32" s="50" t="str">
        <f aca="false">IFERROR(VLOOKUP($J32,'Base 1'!$A:$O,15,0),"-")</f>
        <v>-</v>
      </c>
      <c r="H32" s="50" t="str">
        <f aca="false">IFERROR(VLOOKUP($J32,'Base 1'!$A:$T,20,0),"-")</f>
        <v>-</v>
      </c>
      <c r="I32" s="51" t="str">
        <f aca="false">IFERROR(VLOOKUP($J32,'Base 1'!$A:$C,3,0),"-")</f>
        <v>-</v>
      </c>
      <c r="J32" s="51"/>
      <c r="K32" s="50" t="str">
        <f aca="false">IFERROR(VLOOKUP($J32,'Base 1'!$A:$E,5,0),"-")</f>
        <v>-</v>
      </c>
      <c r="L32" s="52" t="str">
        <f aca="false">IFERROR(VLOOKUP($J32,'Base 1'!$A:$B,2,0),"-")</f>
        <v>-</v>
      </c>
      <c r="M32" s="50" t="str">
        <f aca="false">IFERROR(VLOOKUP($J32,'Base 1'!$A:$Q,17,0),"-")</f>
        <v>-</v>
      </c>
      <c r="N32" s="50" t="str">
        <f aca="false">IFERROR(VLOOKUP($J32,'Base 1'!$A:$R,18,0),"-")</f>
        <v>-</v>
      </c>
      <c r="O32" s="50" t="str">
        <f aca="false">IFERROR(VLOOKUP($J32,'Base 1'!$A:$F,6,0),"-")</f>
        <v>-</v>
      </c>
      <c r="P32" s="53" t="str">
        <f aca="false">IFERROR(VLOOKUP($J32,'Base 1'!$A:$G,7,0),"-")</f>
        <v>-</v>
      </c>
      <c r="Q32" s="54"/>
      <c r="R32" s="50" t="str">
        <f aca="false">IFERROR(VLOOKUP(J32,'Base 1'!$A:$L,12,0),"-")</f>
        <v>-</v>
      </c>
      <c r="S32" s="54"/>
      <c r="T32" s="55" t="str">
        <f aca="false">IFERROR(VLOOKUP(J32,'Base 1'!$A:$J,10,0),"-")</f>
        <v>-</v>
      </c>
      <c r="U32" s="56"/>
      <c r="V32" s="57"/>
      <c r="W32" s="58"/>
      <c r="X32" s="59" t="str">
        <f aca="false">IFERROR(VLOOKUP(J32,'Base 1'!$A:$I,9,0),"-")</f>
        <v>-</v>
      </c>
      <c r="Y32" s="58"/>
      <c r="Z32" s="60"/>
      <c r="AA32" s="61"/>
      <c r="AB32" s="62"/>
      <c r="AC32" s="63" t="str">
        <f aca="false">IFERROR(VLOOKUP($J32,'Base 1'!$A:$Q,16,0),"-")</f>
        <v>-</v>
      </c>
      <c r="AD32" s="63"/>
      <c r="AE32" s="64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  <c r="IY32" s="65"/>
      <c r="IZ32" s="65"/>
      <c r="JA32" s="65"/>
      <c r="JB32" s="65"/>
      <c r="JC32" s="65"/>
      <c r="JD32" s="65"/>
      <c r="JE32" s="65"/>
      <c r="JF32" s="65"/>
      <c r="JG32" s="65"/>
      <c r="JH32" s="65"/>
      <c r="JI32" s="65"/>
      <c r="JJ32" s="65"/>
      <c r="JK32" s="65"/>
      <c r="JL32" s="65"/>
      <c r="JM32" s="65"/>
      <c r="JN32" s="65"/>
      <c r="JO32" s="65"/>
      <c r="JP32" s="65"/>
      <c r="JQ32" s="65"/>
      <c r="JR32" s="65"/>
      <c r="JS32" s="65"/>
    </row>
    <row r="33" s="66" customFormat="true" ht="14.25" hidden="false" customHeight="true" outlineLevel="0" collapsed="false">
      <c r="A33" s="46"/>
      <c r="B33" s="47" t="n">
        <f aca="true">TODAY()</f>
        <v>46135</v>
      </c>
      <c r="C33" s="48" t="s">
        <v>37</v>
      </c>
      <c r="D33" s="49" t="s">
        <v>38</v>
      </c>
      <c r="E33" s="50" t="str">
        <f aca="false">IFERROR(VLOOKUP($J33,'Base 1'!A:S,19,0),"-")</f>
        <v>-</v>
      </c>
      <c r="F33" s="50" t="str">
        <f aca="false">IFERROR(VLOOKUP($J33,'Base 1'!$A:$N,14,0),"-")</f>
        <v>-</v>
      </c>
      <c r="G33" s="50" t="str">
        <f aca="false">IFERROR(VLOOKUP($J33,'Base 1'!$A:$O,15,0),"-")</f>
        <v>-</v>
      </c>
      <c r="H33" s="50" t="str">
        <f aca="false">IFERROR(VLOOKUP($J33,'Base 1'!$A:$T,20,0),"-")</f>
        <v>-</v>
      </c>
      <c r="I33" s="51" t="str">
        <f aca="false">IFERROR(VLOOKUP($J33,'Base 1'!$A:$C,3,0),"-")</f>
        <v>-</v>
      </c>
      <c r="J33" s="51"/>
      <c r="K33" s="50" t="str">
        <f aca="false">IFERROR(VLOOKUP($J33,'Base 1'!$A:$E,5,0),"-")</f>
        <v>-</v>
      </c>
      <c r="L33" s="52" t="str">
        <f aca="false">IFERROR(VLOOKUP($J33,'Base 1'!$A:$B,2,0),"-")</f>
        <v>-</v>
      </c>
      <c r="M33" s="50" t="str">
        <f aca="false">IFERROR(VLOOKUP($J33,'Base 1'!$A:$Q,17,0),"-")</f>
        <v>-</v>
      </c>
      <c r="N33" s="50" t="str">
        <f aca="false">IFERROR(VLOOKUP($J33,'Base 1'!$A:$R,18,0),"-")</f>
        <v>-</v>
      </c>
      <c r="O33" s="50" t="str">
        <f aca="false">IFERROR(VLOOKUP($J33,'Base 1'!$A:$F,6,0),"-")</f>
        <v>-</v>
      </c>
      <c r="P33" s="53" t="str">
        <f aca="false">IFERROR(VLOOKUP($J33,'Base 1'!$A:$G,7,0),"-")</f>
        <v>-</v>
      </c>
      <c r="Q33" s="54"/>
      <c r="R33" s="50" t="str">
        <f aca="false">IFERROR(VLOOKUP(J33,'Base 1'!$A:$L,12,0),"-")</f>
        <v>-</v>
      </c>
      <c r="S33" s="54"/>
      <c r="T33" s="55" t="str">
        <f aca="false">IFERROR(VLOOKUP(J33,'Base 1'!$A:$J,10,0),"-")</f>
        <v>-</v>
      </c>
      <c r="U33" s="56"/>
      <c r="V33" s="57"/>
      <c r="W33" s="58"/>
      <c r="X33" s="59" t="str">
        <f aca="false">IFERROR(VLOOKUP(J33,'Base 1'!$A:$I,9,0),"-")</f>
        <v>-</v>
      </c>
      <c r="Y33" s="58"/>
      <c r="Z33" s="60"/>
      <c r="AA33" s="61"/>
      <c r="AB33" s="62"/>
      <c r="AC33" s="63" t="str">
        <f aca="false">IFERROR(VLOOKUP($J33,'Base 1'!$A:$Q,16,0),"-")</f>
        <v>-</v>
      </c>
      <c r="AD33" s="63"/>
      <c r="AE33" s="64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  <c r="IW33" s="65"/>
      <c r="IX33" s="65"/>
      <c r="IY33" s="65"/>
      <c r="IZ33" s="65"/>
      <c r="JA33" s="65"/>
      <c r="JB33" s="65"/>
      <c r="JC33" s="65"/>
      <c r="JD33" s="65"/>
      <c r="JE33" s="65"/>
      <c r="JF33" s="65"/>
      <c r="JG33" s="65"/>
      <c r="JH33" s="65"/>
      <c r="JI33" s="65"/>
      <c r="JJ33" s="65"/>
      <c r="JK33" s="65"/>
      <c r="JL33" s="65"/>
      <c r="JM33" s="65"/>
      <c r="JN33" s="65"/>
      <c r="JO33" s="65"/>
      <c r="JP33" s="65"/>
      <c r="JQ33" s="65"/>
      <c r="JR33" s="65"/>
      <c r="JS33" s="65"/>
    </row>
    <row r="34" s="66" customFormat="true" ht="14.25" hidden="false" customHeight="true" outlineLevel="0" collapsed="false">
      <c r="A34" s="46"/>
      <c r="B34" s="47" t="n">
        <f aca="true">TODAY()</f>
        <v>46135</v>
      </c>
      <c r="C34" s="48" t="s">
        <v>37</v>
      </c>
      <c r="D34" s="49" t="s">
        <v>38</v>
      </c>
      <c r="E34" s="50" t="str">
        <f aca="false">IFERROR(VLOOKUP($J34,'Base 1'!A:S,19,0),"-")</f>
        <v>-</v>
      </c>
      <c r="F34" s="50" t="str">
        <f aca="false">IFERROR(VLOOKUP($J34,'Base 1'!$A:$N,14,0),"-")</f>
        <v>-</v>
      </c>
      <c r="G34" s="50" t="str">
        <f aca="false">IFERROR(VLOOKUP($J34,'Base 1'!$A:$O,15,0),"-")</f>
        <v>-</v>
      </c>
      <c r="H34" s="50" t="str">
        <f aca="false">IFERROR(VLOOKUP($J34,'Base 1'!$A:$T,20,0),"-")</f>
        <v>-</v>
      </c>
      <c r="I34" s="51" t="str">
        <f aca="false">IFERROR(VLOOKUP($J34,'Base 1'!$A:$C,3,0),"-")</f>
        <v>-</v>
      </c>
      <c r="J34" s="51"/>
      <c r="K34" s="50" t="str">
        <f aca="false">IFERROR(VLOOKUP($J34,'Base 1'!$A:$E,5,0),"-")</f>
        <v>-</v>
      </c>
      <c r="L34" s="52" t="str">
        <f aca="false">IFERROR(VLOOKUP($J34,'Base 1'!$A:$B,2,0),"-")</f>
        <v>-</v>
      </c>
      <c r="M34" s="50" t="str">
        <f aca="false">IFERROR(VLOOKUP($J34,'Base 1'!$A:$Q,17,0),"-")</f>
        <v>-</v>
      </c>
      <c r="N34" s="50" t="str">
        <f aca="false">IFERROR(VLOOKUP($J34,'Base 1'!$A:$R,18,0),"-")</f>
        <v>-</v>
      </c>
      <c r="O34" s="50" t="str">
        <f aca="false">IFERROR(VLOOKUP($J34,'Base 1'!$A:$F,6,0),"-")</f>
        <v>-</v>
      </c>
      <c r="P34" s="53" t="str">
        <f aca="false">IFERROR(VLOOKUP($J34,'Base 1'!$A:$G,7,0),"-")</f>
        <v>-</v>
      </c>
      <c r="Q34" s="54"/>
      <c r="R34" s="50" t="str">
        <f aca="false">IFERROR(VLOOKUP(J34,'Base 1'!$A:$L,12,0),"-")</f>
        <v>-</v>
      </c>
      <c r="S34" s="54"/>
      <c r="T34" s="55" t="str">
        <f aca="false">IFERROR(VLOOKUP(J34,'Base 1'!$A:$J,10,0),"-")</f>
        <v>-</v>
      </c>
      <c r="U34" s="56"/>
      <c r="V34" s="57"/>
      <c r="W34" s="58"/>
      <c r="X34" s="59" t="str">
        <f aca="false">IFERROR(VLOOKUP(J34,'Base 1'!$A:$I,9,0),"-")</f>
        <v>-</v>
      </c>
      <c r="Y34" s="58"/>
      <c r="Z34" s="60"/>
      <c r="AA34" s="61"/>
      <c r="AB34" s="62"/>
      <c r="AC34" s="63" t="str">
        <f aca="false">IFERROR(VLOOKUP($J34,'Base 1'!$A:$Q,16,0),"-")</f>
        <v>-</v>
      </c>
      <c r="AD34" s="63"/>
      <c r="AE34" s="64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</row>
    <row r="35" s="66" customFormat="true" ht="14.25" hidden="false" customHeight="true" outlineLevel="0" collapsed="false">
      <c r="A35" s="46"/>
      <c r="B35" s="47" t="n">
        <f aca="true">TODAY()</f>
        <v>46135</v>
      </c>
      <c r="C35" s="48" t="s">
        <v>37</v>
      </c>
      <c r="D35" s="49" t="s">
        <v>38</v>
      </c>
      <c r="E35" s="50" t="str">
        <f aca="false">IFERROR(VLOOKUP($J35,'Base 1'!A:S,19,0),"-")</f>
        <v>-</v>
      </c>
      <c r="F35" s="50" t="str">
        <f aca="false">IFERROR(VLOOKUP($J35,'Base 1'!$A:$N,14,0),"-")</f>
        <v>-</v>
      </c>
      <c r="G35" s="50" t="str">
        <f aca="false">IFERROR(VLOOKUP($J35,'Base 1'!$A:$O,15,0),"-")</f>
        <v>-</v>
      </c>
      <c r="H35" s="50" t="str">
        <f aca="false">IFERROR(VLOOKUP($J35,'Base 1'!$A:$T,20,0),"-")</f>
        <v>-</v>
      </c>
      <c r="I35" s="51" t="str">
        <f aca="false">IFERROR(VLOOKUP($J35,'Base 1'!$A:$C,3,0),"-")</f>
        <v>-</v>
      </c>
      <c r="J35" s="51"/>
      <c r="K35" s="50" t="str">
        <f aca="false">IFERROR(VLOOKUP($J35,'Base 1'!$A:$E,5,0),"-")</f>
        <v>-</v>
      </c>
      <c r="L35" s="52" t="str">
        <f aca="false">IFERROR(VLOOKUP($J35,'Base 1'!$A:$B,2,0),"-")</f>
        <v>-</v>
      </c>
      <c r="M35" s="50" t="str">
        <f aca="false">IFERROR(VLOOKUP($J35,'Base 1'!$A:$Q,17,0),"-")</f>
        <v>-</v>
      </c>
      <c r="N35" s="50" t="str">
        <f aca="false">IFERROR(VLOOKUP($J35,'Base 1'!$A:$R,18,0),"-")</f>
        <v>-</v>
      </c>
      <c r="O35" s="50" t="str">
        <f aca="false">IFERROR(VLOOKUP($J35,'Base 1'!$A:$F,6,0),"-")</f>
        <v>-</v>
      </c>
      <c r="P35" s="53" t="str">
        <f aca="false">IFERROR(VLOOKUP($J35,'Base 1'!$A:$G,7,0),"-")</f>
        <v>-</v>
      </c>
      <c r="Q35" s="54"/>
      <c r="R35" s="50" t="str">
        <f aca="false">IFERROR(VLOOKUP(J35,'Base 1'!$A:$L,12,0),"-")</f>
        <v>-</v>
      </c>
      <c r="S35" s="54"/>
      <c r="T35" s="55" t="str">
        <f aca="false">IFERROR(VLOOKUP(J35,'Base 1'!$A:$J,10,0),"-")</f>
        <v>-</v>
      </c>
      <c r="U35" s="56"/>
      <c r="V35" s="57"/>
      <c r="W35" s="58"/>
      <c r="X35" s="59" t="str">
        <f aca="false">IFERROR(VLOOKUP(J35,'Base 1'!$A:$I,9,0),"-")</f>
        <v>-</v>
      </c>
      <c r="Y35" s="58"/>
      <c r="Z35" s="60"/>
      <c r="AA35" s="61"/>
      <c r="AB35" s="62"/>
      <c r="AC35" s="63" t="str">
        <f aca="false">IFERROR(VLOOKUP($J35,'Base 1'!$A:$Q,16,0),"-")</f>
        <v>-</v>
      </c>
      <c r="AD35" s="63"/>
      <c r="AE35" s="64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</row>
    <row r="36" s="66" customFormat="true" ht="14.25" hidden="false" customHeight="true" outlineLevel="0" collapsed="false">
      <c r="A36" s="46"/>
      <c r="B36" s="47" t="n">
        <f aca="true">TODAY()</f>
        <v>46135</v>
      </c>
      <c r="C36" s="48" t="s">
        <v>37</v>
      </c>
      <c r="D36" s="49" t="s">
        <v>38</v>
      </c>
      <c r="E36" s="50" t="str">
        <f aca="false">IFERROR(VLOOKUP($J36,'Base 1'!A:S,19,0),"-")</f>
        <v>-</v>
      </c>
      <c r="F36" s="50" t="str">
        <f aca="false">IFERROR(VLOOKUP($J36,'Base 1'!$A:$N,14,0),"-")</f>
        <v>-</v>
      </c>
      <c r="G36" s="50" t="str">
        <f aca="false">IFERROR(VLOOKUP($J36,'Base 1'!$A:$O,15,0),"-")</f>
        <v>-</v>
      </c>
      <c r="H36" s="50" t="str">
        <f aca="false">IFERROR(VLOOKUP($J36,'Base 1'!$A:$T,20,0),"-")</f>
        <v>-</v>
      </c>
      <c r="I36" s="51" t="str">
        <f aca="false">IFERROR(VLOOKUP($J36,'Base 1'!$A:$C,3,0),"-")</f>
        <v>-</v>
      </c>
      <c r="J36" s="51"/>
      <c r="K36" s="50" t="str">
        <f aca="false">IFERROR(VLOOKUP($J36,'Base 1'!$A:$E,5,0),"-")</f>
        <v>-</v>
      </c>
      <c r="L36" s="52" t="str">
        <f aca="false">IFERROR(VLOOKUP($J36,'Base 1'!$A:$B,2,0),"-")</f>
        <v>-</v>
      </c>
      <c r="M36" s="50" t="str">
        <f aca="false">IFERROR(VLOOKUP($J36,'Base 1'!$A:$Q,17,0),"-")</f>
        <v>-</v>
      </c>
      <c r="N36" s="50" t="str">
        <f aca="false">IFERROR(VLOOKUP($J36,'Base 1'!$A:$R,18,0),"-")</f>
        <v>-</v>
      </c>
      <c r="O36" s="50" t="str">
        <f aca="false">IFERROR(VLOOKUP($J36,'Base 1'!$A:$F,6,0),"-")</f>
        <v>-</v>
      </c>
      <c r="P36" s="53" t="str">
        <f aca="false">IFERROR(VLOOKUP($J36,'Base 1'!$A:$G,7,0),"-")</f>
        <v>-</v>
      </c>
      <c r="Q36" s="54"/>
      <c r="R36" s="50" t="str">
        <f aca="false">IFERROR(VLOOKUP(J36,'Base 1'!$A:$L,12,0),"-")</f>
        <v>-</v>
      </c>
      <c r="S36" s="54"/>
      <c r="T36" s="55" t="str">
        <f aca="false">IFERROR(VLOOKUP(J36,'Base 1'!$A:$J,10,0),"-")</f>
        <v>-</v>
      </c>
      <c r="U36" s="56"/>
      <c r="V36" s="57"/>
      <c r="W36" s="58"/>
      <c r="X36" s="59" t="str">
        <f aca="false">IFERROR(VLOOKUP(J36,'Base 1'!$A:$I,9,0),"-")</f>
        <v>-</v>
      </c>
      <c r="Y36" s="58"/>
      <c r="Z36" s="60"/>
      <c r="AA36" s="61"/>
      <c r="AB36" s="62"/>
      <c r="AC36" s="63" t="str">
        <f aca="false">IFERROR(VLOOKUP($J36,'Base 1'!$A:$Q,16,0),"-")</f>
        <v>-</v>
      </c>
      <c r="AD36" s="63"/>
      <c r="AE36" s="64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  <c r="IY36" s="65"/>
      <c r="IZ36" s="65"/>
      <c r="JA36" s="65"/>
      <c r="JB36" s="65"/>
      <c r="JC36" s="65"/>
      <c r="JD36" s="65"/>
      <c r="JE36" s="65"/>
      <c r="JF36" s="65"/>
      <c r="JG36" s="65"/>
      <c r="JH36" s="65"/>
      <c r="JI36" s="65"/>
      <c r="JJ36" s="65"/>
      <c r="JK36" s="65"/>
      <c r="JL36" s="65"/>
      <c r="JM36" s="65"/>
      <c r="JN36" s="65"/>
      <c r="JO36" s="65"/>
      <c r="JP36" s="65"/>
      <c r="JQ36" s="65"/>
      <c r="JR36" s="65"/>
      <c r="JS36" s="65"/>
    </row>
    <row r="37" s="66" customFormat="true" ht="14.25" hidden="false" customHeight="true" outlineLevel="0" collapsed="false">
      <c r="A37" s="46"/>
      <c r="B37" s="47" t="n">
        <f aca="true">TODAY()</f>
        <v>46135</v>
      </c>
      <c r="C37" s="48" t="s">
        <v>37</v>
      </c>
      <c r="D37" s="49" t="s">
        <v>38</v>
      </c>
      <c r="E37" s="50" t="str">
        <f aca="false">IFERROR(VLOOKUP($J37,'Base 1'!A:S,19,0),"-")</f>
        <v>-</v>
      </c>
      <c r="F37" s="50" t="str">
        <f aca="false">IFERROR(VLOOKUP($J37,'Base 1'!$A:$N,14,0),"-")</f>
        <v>-</v>
      </c>
      <c r="G37" s="50" t="str">
        <f aca="false">IFERROR(VLOOKUP($J37,'Base 1'!$A:$O,15,0),"-")</f>
        <v>-</v>
      </c>
      <c r="H37" s="50" t="str">
        <f aca="false">IFERROR(VLOOKUP($J37,'Base 1'!$A:$T,20,0),"-")</f>
        <v>-</v>
      </c>
      <c r="I37" s="51" t="str">
        <f aca="false">IFERROR(VLOOKUP($J37,'Base 1'!$A:$C,3,0),"-")</f>
        <v>-</v>
      </c>
      <c r="J37" s="51"/>
      <c r="K37" s="50" t="str">
        <f aca="false">IFERROR(VLOOKUP($J37,'Base 1'!$A:$E,5,0),"-")</f>
        <v>-</v>
      </c>
      <c r="L37" s="52" t="str">
        <f aca="false">IFERROR(VLOOKUP($J37,'Base 1'!$A:$B,2,0),"-")</f>
        <v>-</v>
      </c>
      <c r="M37" s="50" t="str">
        <f aca="false">IFERROR(VLOOKUP($J37,'Base 1'!$A:$Q,17,0),"-")</f>
        <v>-</v>
      </c>
      <c r="N37" s="50" t="str">
        <f aca="false">IFERROR(VLOOKUP($J37,'Base 1'!$A:$R,18,0),"-")</f>
        <v>-</v>
      </c>
      <c r="O37" s="50" t="str">
        <f aca="false">IFERROR(VLOOKUP($J37,'Base 1'!$A:$F,6,0),"-")</f>
        <v>-</v>
      </c>
      <c r="P37" s="53" t="str">
        <f aca="false">IFERROR(VLOOKUP($J37,'Base 1'!$A:$G,7,0),"-")</f>
        <v>-</v>
      </c>
      <c r="Q37" s="54"/>
      <c r="R37" s="50" t="str">
        <f aca="false">IFERROR(VLOOKUP(J37,'Base 1'!$A:$L,12,0),"-")</f>
        <v>-</v>
      </c>
      <c r="S37" s="54"/>
      <c r="T37" s="55" t="str">
        <f aca="false">IFERROR(VLOOKUP(J37,'Base 1'!$A:$J,10,0),"-")</f>
        <v>-</v>
      </c>
      <c r="U37" s="56"/>
      <c r="V37" s="57"/>
      <c r="W37" s="58"/>
      <c r="X37" s="59" t="str">
        <f aca="false">IFERROR(VLOOKUP(J37,'Base 1'!$A:$I,9,0),"-")</f>
        <v>-</v>
      </c>
      <c r="Y37" s="58"/>
      <c r="Z37" s="60"/>
      <c r="AA37" s="61"/>
      <c r="AB37" s="62"/>
      <c r="AC37" s="63" t="str">
        <f aca="false">IFERROR(VLOOKUP($J37,'Base 1'!$A:$Q,16,0),"-")</f>
        <v>-</v>
      </c>
      <c r="AD37" s="63"/>
      <c r="AE37" s="64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  <c r="JM37" s="65"/>
      <c r="JN37" s="65"/>
      <c r="JO37" s="65"/>
      <c r="JP37" s="65"/>
      <c r="JQ37" s="65"/>
      <c r="JR37" s="65"/>
      <c r="JS37" s="65"/>
    </row>
    <row r="38" s="66" customFormat="true" ht="14.25" hidden="false" customHeight="true" outlineLevel="0" collapsed="false">
      <c r="A38" s="46"/>
      <c r="B38" s="47" t="n">
        <f aca="true">TODAY()</f>
        <v>46135</v>
      </c>
      <c r="C38" s="48" t="s">
        <v>37</v>
      </c>
      <c r="D38" s="49" t="s">
        <v>38</v>
      </c>
      <c r="E38" s="50" t="str">
        <f aca="false">IFERROR(VLOOKUP($J38,'Base 1'!A:S,19,0),"-")</f>
        <v>-</v>
      </c>
      <c r="F38" s="50" t="str">
        <f aca="false">IFERROR(VLOOKUP($J38,'Base 1'!$A:$N,14,0),"-")</f>
        <v>-</v>
      </c>
      <c r="G38" s="50" t="str">
        <f aca="false">IFERROR(VLOOKUP($J38,'Base 1'!$A:$O,15,0),"-")</f>
        <v>-</v>
      </c>
      <c r="H38" s="50" t="str">
        <f aca="false">IFERROR(VLOOKUP($J38,'Base 1'!$A:$T,20,0),"-")</f>
        <v>-</v>
      </c>
      <c r="I38" s="51" t="str">
        <f aca="false">IFERROR(VLOOKUP($J38,'Base 1'!$A:$C,3,0),"-")</f>
        <v>-</v>
      </c>
      <c r="J38" s="51"/>
      <c r="K38" s="50" t="str">
        <f aca="false">IFERROR(VLOOKUP($J38,'Base 1'!$A:$E,5,0),"-")</f>
        <v>-</v>
      </c>
      <c r="L38" s="52" t="str">
        <f aca="false">IFERROR(VLOOKUP($J38,'Base 1'!$A:$B,2,0),"-")</f>
        <v>-</v>
      </c>
      <c r="M38" s="50" t="str">
        <f aca="false">IFERROR(VLOOKUP($J38,'Base 1'!$A:$Q,17,0),"-")</f>
        <v>-</v>
      </c>
      <c r="N38" s="50" t="str">
        <f aca="false">IFERROR(VLOOKUP($J38,'Base 1'!$A:$R,18,0),"-")</f>
        <v>-</v>
      </c>
      <c r="O38" s="50" t="str">
        <f aca="false">IFERROR(VLOOKUP($J38,'Base 1'!$A:$F,6,0),"-")</f>
        <v>-</v>
      </c>
      <c r="P38" s="53" t="str">
        <f aca="false">IFERROR(VLOOKUP($J38,'Base 1'!$A:$G,7,0),"-")</f>
        <v>-</v>
      </c>
      <c r="Q38" s="54"/>
      <c r="R38" s="50" t="str">
        <f aca="false">IFERROR(VLOOKUP(J38,'Base 1'!$A:$L,12,0),"-")</f>
        <v>-</v>
      </c>
      <c r="S38" s="54"/>
      <c r="T38" s="55" t="str">
        <f aca="false">IFERROR(VLOOKUP(J38,'Base 1'!$A:$J,10,0),"-")</f>
        <v>-</v>
      </c>
      <c r="U38" s="56"/>
      <c r="V38" s="57"/>
      <c r="W38" s="58"/>
      <c r="X38" s="59" t="str">
        <f aca="false">IFERROR(VLOOKUP(J38,'Base 1'!$A:$I,9,0),"-")</f>
        <v>-</v>
      </c>
      <c r="Y38" s="58"/>
      <c r="Z38" s="60"/>
      <c r="AA38" s="61"/>
      <c r="AB38" s="62"/>
      <c r="AC38" s="63" t="str">
        <f aca="false">IFERROR(VLOOKUP($J38,'Base 1'!$A:$Q,16,0),"-")</f>
        <v>-</v>
      </c>
      <c r="AD38" s="63"/>
      <c r="AE38" s="64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  <c r="JM38" s="65"/>
      <c r="JN38" s="65"/>
      <c r="JO38" s="65"/>
      <c r="JP38" s="65"/>
      <c r="JQ38" s="65"/>
      <c r="JR38" s="65"/>
      <c r="JS38" s="65"/>
    </row>
    <row r="39" s="66" customFormat="true" ht="14.25" hidden="false" customHeight="true" outlineLevel="0" collapsed="false">
      <c r="A39" s="46"/>
      <c r="B39" s="47" t="n">
        <f aca="true">TODAY()</f>
        <v>46135</v>
      </c>
      <c r="C39" s="48" t="s">
        <v>37</v>
      </c>
      <c r="D39" s="49" t="s">
        <v>38</v>
      </c>
      <c r="E39" s="50" t="str">
        <f aca="false">IFERROR(VLOOKUP($J39,'Base 1'!A:S,19,0),"-")</f>
        <v>-</v>
      </c>
      <c r="F39" s="50" t="str">
        <f aca="false">IFERROR(VLOOKUP($J39,'Base 1'!$A:$N,14,0),"-")</f>
        <v>-</v>
      </c>
      <c r="G39" s="50" t="str">
        <f aca="false">IFERROR(VLOOKUP($J39,'Base 1'!$A:$O,15,0),"-")</f>
        <v>-</v>
      </c>
      <c r="H39" s="50" t="str">
        <f aca="false">IFERROR(VLOOKUP($J39,'Base 1'!$A:$T,20,0),"-")</f>
        <v>-</v>
      </c>
      <c r="I39" s="51" t="str">
        <f aca="false">IFERROR(VLOOKUP($J39,'Base 1'!$A:$C,3,0),"-")</f>
        <v>-</v>
      </c>
      <c r="J39" s="51"/>
      <c r="K39" s="50" t="str">
        <f aca="false">IFERROR(VLOOKUP($J39,'Base 1'!$A:$E,5,0),"-")</f>
        <v>-</v>
      </c>
      <c r="L39" s="52" t="str">
        <f aca="false">IFERROR(VLOOKUP($J39,'Base 1'!$A:$B,2,0),"-")</f>
        <v>-</v>
      </c>
      <c r="M39" s="50" t="str">
        <f aca="false">IFERROR(VLOOKUP($J39,'Base 1'!$A:$Q,17,0),"-")</f>
        <v>-</v>
      </c>
      <c r="N39" s="50" t="str">
        <f aca="false">IFERROR(VLOOKUP($J39,'Base 1'!$A:$R,18,0),"-")</f>
        <v>-</v>
      </c>
      <c r="O39" s="50" t="str">
        <f aca="false">IFERROR(VLOOKUP($J39,'Base 1'!$A:$F,6,0),"-")</f>
        <v>-</v>
      </c>
      <c r="P39" s="53" t="str">
        <f aca="false">IFERROR(VLOOKUP($J39,'Base 1'!$A:$G,7,0),"-")</f>
        <v>-</v>
      </c>
      <c r="Q39" s="54"/>
      <c r="R39" s="50" t="str">
        <f aca="false">IFERROR(VLOOKUP(J39,'Base 1'!$A:$L,12,0),"-")</f>
        <v>-</v>
      </c>
      <c r="S39" s="54"/>
      <c r="T39" s="55" t="str">
        <f aca="false">IFERROR(VLOOKUP(J39,'Base 1'!$A:$J,10,0),"-")</f>
        <v>-</v>
      </c>
      <c r="U39" s="56"/>
      <c r="V39" s="57"/>
      <c r="W39" s="58"/>
      <c r="X39" s="59" t="str">
        <f aca="false">IFERROR(VLOOKUP(J39,'Base 1'!$A:$I,9,0),"-")</f>
        <v>-</v>
      </c>
      <c r="Y39" s="58"/>
      <c r="Z39" s="60"/>
      <c r="AA39" s="61"/>
      <c r="AB39" s="62"/>
      <c r="AC39" s="63" t="str">
        <f aca="false">IFERROR(VLOOKUP($J39,'Base 1'!$A:$Q,16,0),"-")</f>
        <v>-</v>
      </c>
      <c r="AD39" s="63"/>
      <c r="AE39" s="64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</row>
    <row r="40" s="66" customFormat="true" ht="14.25" hidden="false" customHeight="true" outlineLevel="0" collapsed="false">
      <c r="A40" s="46"/>
      <c r="B40" s="47" t="n">
        <f aca="true">TODAY()</f>
        <v>46135</v>
      </c>
      <c r="C40" s="48" t="s">
        <v>37</v>
      </c>
      <c r="D40" s="49" t="s">
        <v>38</v>
      </c>
      <c r="E40" s="50" t="str">
        <f aca="false">IFERROR(VLOOKUP($J40,'Base 1'!A:S,19,0),"-")</f>
        <v>-</v>
      </c>
      <c r="F40" s="50" t="str">
        <f aca="false">IFERROR(VLOOKUP($J40,'Base 1'!$A:$N,14,0),"-")</f>
        <v>-</v>
      </c>
      <c r="G40" s="50" t="str">
        <f aca="false">IFERROR(VLOOKUP($J40,'Base 1'!$A:$O,15,0),"-")</f>
        <v>-</v>
      </c>
      <c r="H40" s="50" t="str">
        <f aca="false">IFERROR(VLOOKUP($J40,'Base 1'!$A:$T,20,0),"-")</f>
        <v>-</v>
      </c>
      <c r="I40" s="51" t="str">
        <f aca="false">IFERROR(VLOOKUP($J40,'Base 1'!$A:$C,3,0),"-")</f>
        <v>-</v>
      </c>
      <c r="J40" s="51"/>
      <c r="K40" s="50" t="str">
        <f aca="false">IFERROR(VLOOKUP($J40,'Base 1'!$A:$E,5,0),"-")</f>
        <v>-</v>
      </c>
      <c r="L40" s="52" t="str">
        <f aca="false">IFERROR(VLOOKUP($J40,'Base 1'!$A:$B,2,0),"-")</f>
        <v>-</v>
      </c>
      <c r="M40" s="50" t="str">
        <f aca="false">IFERROR(VLOOKUP($J40,'Base 1'!$A:$Q,17,0),"-")</f>
        <v>-</v>
      </c>
      <c r="N40" s="50" t="str">
        <f aca="false">IFERROR(VLOOKUP($J40,'Base 1'!$A:$R,18,0),"-")</f>
        <v>-</v>
      </c>
      <c r="O40" s="50" t="str">
        <f aca="false">IFERROR(VLOOKUP($J40,'Base 1'!$A:$F,6,0),"-")</f>
        <v>-</v>
      </c>
      <c r="P40" s="53" t="str">
        <f aca="false">IFERROR(VLOOKUP($J40,'Base 1'!$A:$G,7,0),"-")</f>
        <v>-</v>
      </c>
      <c r="Q40" s="54"/>
      <c r="R40" s="50" t="str">
        <f aca="false">IFERROR(VLOOKUP(J40,'Base 1'!$A:$L,12,0),"-")</f>
        <v>-</v>
      </c>
      <c r="S40" s="54"/>
      <c r="T40" s="55" t="str">
        <f aca="false">IFERROR(VLOOKUP(J40,'Base 1'!$A:$J,10,0),"-")</f>
        <v>-</v>
      </c>
      <c r="U40" s="56"/>
      <c r="V40" s="57"/>
      <c r="W40" s="58"/>
      <c r="X40" s="59" t="str">
        <f aca="false">IFERROR(VLOOKUP(J40,'Base 1'!$A:$I,9,0),"-")</f>
        <v>-</v>
      </c>
      <c r="Y40" s="58"/>
      <c r="Z40" s="60"/>
      <c r="AA40" s="61"/>
      <c r="AB40" s="62"/>
      <c r="AC40" s="63" t="str">
        <f aca="false">IFERROR(VLOOKUP($J40,'Base 1'!$A:$Q,16,0),"-")</f>
        <v>-</v>
      </c>
      <c r="AD40" s="63"/>
      <c r="AE40" s="64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</row>
    <row r="41" s="66" customFormat="true" ht="14.25" hidden="false" customHeight="true" outlineLevel="0" collapsed="false">
      <c r="A41" s="46"/>
      <c r="B41" s="47" t="n">
        <f aca="true">TODAY()</f>
        <v>46135</v>
      </c>
      <c r="C41" s="48" t="s">
        <v>37</v>
      </c>
      <c r="D41" s="49" t="s">
        <v>38</v>
      </c>
      <c r="E41" s="50" t="str">
        <f aca="false">IFERROR(VLOOKUP($J41,'Base 1'!A:S,19,0),"-")</f>
        <v>-</v>
      </c>
      <c r="F41" s="50" t="str">
        <f aca="false">IFERROR(VLOOKUP($J41,'Base 1'!$A:$N,14,0),"-")</f>
        <v>-</v>
      </c>
      <c r="G41" s="50" t="str">
        <f aca="false">IFERROR(VLOOKUP($J41,'Base 1'!$A:$O,15,0),"-")</f>
        <v>-</v>
      </c>
      <c r="H41" s="50" t="str">
        <f aca="false">IFERROR(VLOOKUP($J41,'Base 1'!$A:$T,20,0),"-")</f>
        <v>-</v>
      </c>
      <c r="I41" s="51" t="str">
        <f aca="false">IFERROR(VLOOKUP($J41,'Base 1'!$A:$C,3,0),"-")</f>
        <v>-</v>
      </c>
      <c r="J41" s="51"/>
      <c r="K41" s="50" t="str">
        <f aca="false">IFERROR(VLOOKUP($J41,'Base 1'!$A:$E,5,0),"-")</f>
        <v>-</v>
      </c>
      <c r="L41" s="52" t="str">
        <f aca="false">IFERROR(VLOOKUP($J41,'Base 1'!$A:$B,2,0),"-")</f>
        <v>-</v>
      </c>
      <c r="M41" s="50" t="str">
        <f aca="false">IFERROR(VLOOKUP($J41,'Base 1'!$A:$Q,17,0),"-")</f>
        <v>-</v>
      </c>
      <c r="N41" s="50" t="str">
        <f aca="false">IFERROR(VLOOKUP($J41,'Base 1'!$A:$R,18,0),"-")</f>
        <v>-</v>
      </c>
      <c r="O41" s="50" t="str">
        <f aca="false">IFERROR(VLOOKUP($J41,'Base 1'!$A:$F,6,0),"-")</f>
        <v>-</v>
      </c>
      <c r="P41" s="53" t="str">
        <f aca="false">IFERROR(VLOOKUP($J41,'Base 1'!$A:$G,7,0),"-")</f>
        <v>-</v>
      </c>
      <c r="Q41" s="54"/>
      <c r="R41" s="50" t="str">
        <f aca="false">IFERROR(VLOOKUP(J41,'Base 1'!$A:$L,12,0),"-")</f>
        <v>-</v>
      </c>
      <c r="S41" s="54"/>
      <c r="T41" s="55" t="str">
        <f aca="false">IFERROR(VLOOKUP(J41,'Base 1'!$A:$J,10,0),"-")</f>
        <v>-</v>
      </c>
      <c r="U41" s="56"/>
      <c r="V41" s="57"/>
      <c r="W41" s="58"/>
      <c r="X41" s="59" t="str">
        <f aca="false">IFERROR(VLOOKUP(J41,'Base 1'!$A:$I,9,0),"-")</f>
        <v>-</v>
      </c>
      <c r="Y41" s="58"/>
      <c r="Z41" s="60"/>
      <c r="AA41" s="61"/>
      <c r="AB41" s="62"/>
      <c r="AC41" s="63" t="str">
        <f aca="false">IFERROR(VLOOKUP($J41,'Base 1'!$A:$Q,16,0),"-")</f>
        <v>-</v>
      </c>
      <c r="AD41" s="63"/>
      <c r="AE41" s="64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</row>
    <row r="42" s="66" customFormat="true" ht="14.25" hidden="false" customHeight="true" outlineLevel="0" collapsed="false">
      <c r="A42" s="46"/>
      <c r="B42" s="47" t="n">
        <f aca="true">TODAY()</f>
        <v>46135</v>
      </c>
      <c r="C42" s="48" t="s">
        <v>37</v>
      </c>
      <c r="D42" s="49" t="s">
        <v>38</v>
      </c>
      <c r="E42" s="50" t="str">
        <f aca="false">IFERROR(VLOOKUP($J42,'Base 1'!A:S,19,0),"-")</f>
        <v>-</v>
      </c>
      <c r="F42" s="50" t="str">
        <f aca="false">IFERROR(VLOOKUP($J42,'Base 1'!$A:$N,14,0),"-")</f>
        <v>-</v>
      </c>
      <c r="G42" s="50" t="str">
        <f aca="false">IFERROR(VLOOKUP($J42,'Base 1'!$A:$O,15,0),"-")</f>
        <v>-</v>
      </c>
      <c r="H42" s="50" t="str">
        <f aca="false">IFERROR(VLOOKUP($J42,'Base 1'!$A:$T,20,0),"-")</f>
        <v>-</v>
      </c>
      <c r="I42" s="51" t="str">
        <f aca="false">IFERROR(VLOOKUP($J42,'Base 1'!$A:$C,3,0),"-")</f>
        <v>-</v>
      </c>
      <c r="J42" s="51"/>
      <c r="K42" s="50" t="str">
        <f aca="false">IFERROR(VLOOKUP($J42,'Base 1'!$A:$E,5,0),"-")</f>
        <v>-</v>
      </c>
      <c r="L42" s="52" t="str">
        <f aca="false">IFERROR(VLOOKUP($J42,'Base 1'!$A:$B,2,0),"-")</f>
        <v>-</v>
      </c>
      <c r="M42" s="50" t="str">
        <f aca="false">IFERROR(VLOOKUP($J42,'Base 1'!$A:$Q,17,0),"-")</f>
        <v>-</v>
      </c>
      <c r="N42" s="50" t="str">
        <f aca="false">IFERROR(VLOOKUP($J42,'Base 1'!$A:$R,18,0),"-")</f>
        <v>-</v>
      </c>
      <c r="O42" s="50" t="str">
        <f aca="false">IFERROR(VLOOKUP($J42,'Base 1'!$A:$F,6,0),"-")</f>
        <v>-</v>
      </c>
      <c r="P42" s="53" t="str">
        <f aca="false">IFERROR(VLOOKUP($J42,'Base 1'!$A:$G,7,0),"-")</f>
        <v>-</v>
      </c>
      <c r="Q42" s="54"/>
      <c r="R42" s="50" t="str">
        <f aca="false">IFERROR(VLOOKUP(J42,'Base 1'!$A:$L,12,0),"-")</f>
        <v>-</v>
      </c>
      <c r="S42" s="54"/>
      <c r="T42" s="55" t="str">
        <f aca="false">IFERROR(VLOOKUP(J42,'Base 1'!$A:$J,10,0),"-")</f>
        <v>-</v>
      </c>
      <c r="U42" s="56"/>
      <c r="V42" s="57"/>
      <c r="W42" s="58"/>
      <c r="X42" s="59" t="str">
        <f aca="false">IFERROR(VLOOKUP(J42,'Base 1'!$A:$I,9,0),"-")</f>
        <v>-</v>
      </c>
      <c r="Y42" s="58"/>
      <c r="Z42" s="60"/>
      <c r="AA42" s="61"/>
      <c r="AB42" s="62"/>
      <c r="AC42" s="63" t="str">
        <f aca="false">IFERROR(VLOOKUP($J42,'Base 1'!$A:$Q,16,0),"-")</f>
        <v>-</v>
      </c>
      <c r="AD42" s="63"/>
      <c r="AE42" s="64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</row>
    <row r="43" s="66" customFormat="true" ht="14.25" hidden="false" customHeight="true" outlineLevel="0" collapsed="false">
      <c r="A43" s="46"/>
      <c r="B43" s="47" t="n">
        <f aca="true">TODAY()</f>
        <v>46135</v>
      </c>
      <c r="C43" s="48" t="s">
        <v>37</v>
      </c>
      <c r="D43" s="49" t="s">
        <v>38</v>
      </c>
      <c r="E43" s="50" t="str">
        <f aca="false">IFERROR(VLOOKUP($J43,'Base 1'!A:S,19,0),"-")</f>
        <v>-</v>
      </c>
      <c r="F43" s="50" t="str">
        <f aca="false">IFERROR(VLOOKUP($J43,'Base 1'!$A:$N,14,0),"-")</f>
        <v>-</v>
      </c>
      <c r="G43" s="50" t="str">
        <f aca="false">IFERROR(VLOOKUP($J43,'Base 1'!$A:$O,15,0),"-")</f>
        <v>-</v>
      </c>
      <c r="H43" s="50" t="str">
        <f aca="false">IFERROR(VLOOKUP($J43,'Base 1'!$A:$T,20,0),"-")</f>
        <v>-</v>
      </c>
      <c r="I43" s="51" t="str">
        <f aca="false">IFERROR(VLOOKUP($J43,'Base 1'!$A:$C,3,0),"-")</f>
        <v>-</v>
      </c>
      <c r="J43" s="51"/>
      <c r="K43" s="50" t="str">
        <f aca="false">IFERROR(VLOOKUP($J43,'Base 1'!$A:$E,5,0),"-")</f>
        <v>-</v>
      </c>
      <c r="L43" s="52" t="str">
        <f aca="false">IFERROR(VLOOKUP($J43,'Base 1'!$A:$B,2,0),"-")</f>
        <v>-</v>
      </c>
      <c r="M43" s="50" t="str">
        <f aca="false">IFERROR(VLOOKUP($J43,'Base 1'!$A:$Q,17,0),"-")</f>
        <v>-</v>
      </c>
      <c r="N43" s="50" t="str">
        <f aca="false">IFERROR(VLOOKUP($J43,'Base 1'!$A:$R,18,0),"-")</f>
        <v>-</v>
      </c>
      <c r="O43" s="50" t="str">
        <f aca="false">IFERROR(VLOOKUP($J43,'Base 1'!$A:$F,6,0),"-")</f>
        <v>-</v>
      </c>
      <c r="P43" s="53" t="str">
        <f aca="false">IFERROR(VLOOKUP($J43,'Base 1'!$A:$G,7,0),"-")</f>
        <v>-</v>
      </c>
      <c r="Q43" s="54"/>
      <c r="R43" s="50" t="str">
        <f aca="false">IFERROR(VLOOKUP(J43,'Base 1'!$A:$L,12,0),"-")</f>
        <v>-</v>
      </c>
      <c r="S43" s="54"/>
      <c r="T43" s="55" t="str">
        <f aca="false">IFERROR(VLOOKUP(J43,'Base 1'!$A:$J,10,0),"-")</f>
        <v>-</v>
      </c>
      <c r="U43" s="56"/>
      <c r="V43" s="57"/>
      <c r="W43" s="58"/>
      <c r="X43" s="59" t="str">
        <f aca="false">IFERROR(VLOOKUP(J43,'Base 1'!$A:$I,9,0),"-")</f>
        <v>-</v>
      </c>
      <c r="Y43" s="58"/>
      <c r="Z43" s="60"/>
      <c r="AA43" s="61"/>
      <c r="AB43" s="62"/>
      <c r="AC43" s="63" t="str">
        <f aca="false">IFERROR(VLOOKUP($J43,'Base 1'!$A:$Q,16,0),"-")</f>
        <v>-</v>
      </c>
      <c r="AD43" s="63"/>
      <c r="AE43" s="64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</row>
    <row r="44" s="66" customFormat="true" ht="14.25" hidden="false" customHeight="true" outlineLevel="0" collapsed="false">
      <c r="A44" s="46"/>
      <c r="B44" s="47" t="n">
        <f aca="true">TODAY()</f>
        <v>46135</v>
      </c>
      <c r="C44" s="48" t="s">
        <v>37</v>
      </c>
      <c r="D44" s="49" t="s">
        <v>38</v>
      </c>
      <c r="E44" s="50" t="str">
        <f aca="false">IFERROR(VLOOKUP($J44,'Base 1'!A:S,19,0),"-")</f>
        <v>-</v>
      </c>
      <c r="F44" s="50" t="str">
        <f aca="false">IFERROR(VLOOKUP($J44,'Base 1'!$A:$N,14,0),"-")</f>
        <v>-</v>
      </c>
      <c r="G44" s="50" t="str">
        <f aca="false">IFERROR(VLOOKUP($J44,'Base 1'!$A:$O,15,0),"-")</f>
        <v>-</v>
      </c>
      <c r="H44" s="50" t="str">
        <f aca="false">IFERROR(VLOOKUP($J44,'Base 1'!$A:$T,20,0),"-")</f>
        <v>-</v>
      </c>
      <c r="I44" s="51" t="str">
        <f aca="false">IFERROR(VLOOKUP($J44,'Base 1'!$A:$C,3,0),"-")</f>
        <v>-</v>
      </c>
      <c r="J44" s="51"/>
      <c r="K44" s="50" t="str">
        <f aca="false">IFERROR(VLOOKUP($J44,'Base 1'!$A:$E,5,0),"-")</f>
        <v>-</v>
      </c>
      <c r="L44" s="52" t="str">
        <f aca="false">IFERROR(VLOOKUP($J44,'Base 1'!$A:$B,2,0),"-")</f>
        <v>-</v>
      </c>
      <c r="M44" s="50" t="str">
        <f aca="false">IFERROR(VLOOKUP($J44,'Base 1'!$A:$Q,17,0),"-")</f>
        <v>-</v>
      </c>
      <c r="N44" s="50" t="str">
        <f aca="false">IFERROR(VLOOKUP($J44,'Base 1'!$A:$R,18,0),"-")</f>
        <v>-</v>
      </c>
      <c r="O44" s="50" t="str">
        <f aca="false">IFERROR(VLOOKUP($J44,'Base 1'!$A:$F,6,0),"-")</f>
        <v>-</v>
      </c>
      <c r="P44" s="53" t="str">
        <f aca="false">IFERROR(VLOOKUP($J44,'Base 1'!$A:$G,7,0),"-")</f>
        <v>-</v>
      </c>
      <c r="Q44" s="54"/>
      <c r="R44" s="50" t="str">
        <f aca="false">IFERROR(VLOOKUP(J44,'Base 1'!$A:$L,12,0),"-")</f>
        <v>-</v>
      </c>
      <c r="S44" s="54"/>
      <c r="T44" s="55" t="str">
        <f aca="false">IFERROR(VLOOKUP(J44,'Base 1'!$A:$J,10,0),"-")</f>
        <v>-</v>
      </c>
      <c r="U44" s="56"/>
      <c r="V44" s="57"/>
      <c r="W44" s="58"/>
      <c r="X44" s="59" t="str">
        <f aca="false">IFERROR(VLOOKUP(J44,'Base 1'!$A:$I,9,0),"-")</f>
        <v>-</v>
      </c>
      <c r="Y44" s="58"/>
      <c r="Z44" s="60"/>
      <c r="AA44" s="61"/>
      <c r="AB44" s="62"/>
      <c r="AC44" s="63" t="str">
        <f aca="false">IFERROR(VLOOKUP($J44,'Base 1'!$A:$Q,16,0),"-")</f>
        <v>-</v>
      </c>
      <c r="AD44" s="63"/>
      <c r="AE44" s="64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</row>
    <row r="45" s="66" customFormat="true" ht="14.25" hidden="false" customHeight="true" outlineLevel="0" collapsed="false">
      <c r="A45" s="46"/>
      <c r="B45" s="47" t="n">
        <f aca="true">TODAY()</f>
        <v>46135</v>
      </c>
      <c r="C45" s="48" t="s">
        <v>37</v>
      </c>
      <c r="D45" s="49" t="s">
        <v>38</v>
      </c>
      <c r="E45" s="50" t="str">
        <f aca="false">IFERROR(VLOOKUP($J45,'Base 1'!A:S,19,0),"-")</f>
        <v>-</v>
      </c>
      <c r="F45" s="50" t="str">
        <f aca="false">IFERROR(VLOOKUP($J45,'Base 1'!$A:$N,14,0),"-")</f>
        <v>-</v>
      </c>
      <c r="G45" s="50" t="str">
        <f aca="false">IFERROR(VLOOKUP($J45,'Base 1'!$A:$O,15,0),"-")</f>
        <v>-</v>
      </c>
      <c r="H45" s="50" t="str">
        <f aca="false">IFERROR(VLOOKUP($J45,'Base 1'!$A:$T,20,0),"-")</f>
        <v>-</v>
      </c>
      <c r="I45" s="51" t="str">
        <f aca="false">IFERROR(VLOOKUP($J45,'Base 1'!$A:$C,3,0),"-")</f>
        <v>-</v>
      </c>
      <c r="J45" s="51"/>
      <c r="K45" s="50" t="str">
        <f aca="false">IFERROR(VLOOKUP($J45,'Base 1'!$A:$E,5,0),"-")</f>
        <v>-</v>
      </c>
      <c r="L45" s="52" t="str">
        <f aca="false">IFERROR(VLOOKUP($J45,'Base 1'!$A:$B,2,0),"-")</f>
        <v>-</v>
      </c>
      <c r="M45" s="50" t="str">
        <f aca="false">IFERROR(VLOOKUP($J45,'Base 1'!$A:$Q,17,0),"-")</f>
        <v>-</v>
      </c>
      <c r="N45" s="50" t="str">
        <f aca="false">IFERROR(VLOOKUP($J45,'Base 1'!$A:$R,18,0),"-")</f>
        <v>-</v>
      </c>
      <c r="O45" s="50" t="str">
        <f aca="false">IFERROR(VLOOKUP($J45,'Base 1'!$A:$F,6,0),"-")</f>
        <v>-</v>
      </c>
      <c r="P45" s="53" t="str">
        <f aca="false">IFERROR(VLOOKUP($J45,'Base 1'!$A:$G,7,0),"-")</f>
        <v>-</v>
      </c>
      <c r="Q45" s="54"/>
      <c r="R45" s="50" t="str">
        <f aca="false">IFERROR(VLOOKUP(J45,'Base 1'!$A:$L,12,0),"-")</f>
        <v>-</v>
      </c>
      <c r="S45" s="54"/>
      <c r="T45" s="55" t="str">
        <f aca="false">IFERROR(VLOOKUP(J45,'Base 1'!$A:$J,10,0),"-")</f>
        <v>-</v>
      </c>
      <c r="U45" s="56"/>
      <c r="V45" s="57"/>
      <c r="W45" s="58"/>
      <c r="X45" s="59" t="str">
        <f aca="false">IFERROR(VLOOKUP(J45,'Base 1'!$A:$I,9,0),"-")</f>
        <v>-</v>
      </c>
      <c r="Y45" s="58"/>
      <c r="Z45" s="60"/>
      <c r="AA45" s="61"/>
      <c r="AB45" s="62"/>
      <c r="AC45" s="63" t="str">
        <f aca="false">IFERROR(VLOOKUP($J45,'Base 1'!$A:$Q,16,0),"-")</f>
        <v>-</v>
      </c>
      <c r="AD45" s="63"/>
      <c r="AE45" s="64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</row>
    <row r="46" s="66" customFormat="true" ht="14.25" hidden="false" customHeight="true" outlineLevel="0" collapsed="false">
      <c r="A46" s="46"/>
      <c r="B46" s="47" t="n">
        <f aca="true">TODAY()</f>
        <v>46135</v>
      </c>
      <c r="C46" s="48" t="s">
        <v>37</v>
      </c>
      <c r="D46" s="49" t="s">
        <v>38</v>
      </c>
      <c r="E46" s="50" t="str">
        <f aca="false">IFERROR(VLOOKUP($J46,'Base 1'!A:S,19,0),"-")</f>
        <v>-</v>
      </c>
      <c r="F46" s="50" t="str">
        <f aca="false">IFERROR(VLOOKUP($J46,'Base 1'!$A:$N,14,0),"-")</f>
        <v>-</v>
      </c>
      <c r="G46" s="50" t="str">
        <f aca="false">IFERROR(VLOOKUP($J46,'Base 1'!$A:$O,15,0),"-")</f>
        <v>-</v>
      </c>
      <c r="H46" s="50" t="str">
        <f aca="false">IFERROR(VLOOKUP($J46,'Base 1'!$A:$T,20,0),"-")</f>
        <v>-</v>
      </c>
      <c r="I46" s="51" t="str">
        <f aca="false">IFERROR(VLOOKUP($J46,'Base 1'!$A:$C,3,0),"-")</f>
        <v>-</v>
      </c>
      <c r="J46" s="51"/>
      <c r="K46" s="50" t="str">
        <f aca="false">IFERROR(VLOOKUP($J46,'Base 1'!$A:$E,5,0),"-")</f>
        <v>-</v>
      </c>
      <c r="L46" s="52" t="str">
        <f aca="false">IFERROR(VLOOKUP($J46,'Base 1'!$A:$B,2,0),"-")</f>
        <v>-</v>
      </c>
      <c r="M46" s="50" t="str">
        <f aca="false">IFERROR(VLOOKUP($J46,'Base 1'!$A:$Q,17,0),"-")</f>
        <v>-</v>
      </c>
      <c r="N46" s="50" t="str">
        <f aca="false">IFERROR(VLOOKUP($J46,'Base 1'!$A:$R,18,0),"-")</f>
        <v>-</v>
      </c>
      <c r="O46" s="50" t="str">
        <f aca="false">IFERROR(VLOOKUP($J46,'Base 1'!$A:$F,6,0),"-")</f>
        <v>-</v>
      </c>
      <c r="P46" s="53" t="str">
        <f aca="false">IFERROR(VLOOKUP($J46,'Base 1'!$A:$G,7,0),"-")</f>
        <v>-</v>
      </c>
      <c r="Q46" s="54"/>
      <c r="R46" s="50" t="str">
        <f aca="false">IFERROR(VLOOKUP(J46,'Base 1'!$A:$L,12,0),"-")</f>
        <v>-</v>
      </c>
      <c r="S46" s="54"/>
      <c r="T46" s="55" t="str">
        <f aca="false">IFERROR(VLOOKUP(J46,'Base 1'!$A:$J,10,0),"-")</f>
        <v>-</v>
      </c>
      <c r="U46" s="56"/>
      <c r="V46" s="57"/>
      <c r="W46" s="58"/>
      <c r="X46" s="59" t="str">
        <f aca="false">IFERROR(VLOOKUP(J46,'Base 1'!$A:$I,9,0),"-")</f>
        <v>-</v>
      </c>
      <c r="Y46" s="58"/>
      <c r="Z46" s="60"/>
      <c r="AA46" s="61"/>
      <c r="AB46" s="62"/>
      <c r="AC46" s="63" t="str">
        <f aca="false">IFERROR(VLOOKUP($J46,'Base 1'!$A:$Q,16,0),"-")</f>
        <v>-</v>
      </c>
      <c r="AD46" s="63"/>
      <c r="AE46" s="64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</row>
    <row r="47" s="66" customFormat="true" ht="14.25" hidden="false" customHeight="true" outlineLevel="0" collapsed="false">
      <c r="A47" s="46"/>
      <c r="B47" s="47" t="n">
        <f aca="true">TODAY()</f>
        <v>46135</v>
      </c>
      <c r="C47" s="48" t="s">
        <v>37</v>
      </c>
      <c r="D47" s="49" t="s">
        <v>38</v>
      </c>
      <c r="E47" s="50" t="str">
        <f aca="false">IFERROR(VLOOKUP($J47,'Base 1'!A:S,19,0),"-")</f>
        <v>-</v>
      </c>
      <c r="F47" s="50" t="str">
        <f aca="false">IFERROR(VLOOKUP($J47,'Base 1'!$A:$N,14,0),"-")</f>
        <v>-</v>
      </c>
      <c r="G47" s="50" t="str">
        <f aca="false">IFERROR(VLOOKUP($J47,'Base 1'!$A:$O,15,0),"-")</f>
        <v>-</v>
      </c>
      <c r="H47" s="50" t="str">
        <f aca="false">IFERROR(VLOOKUP($J47,'Base 1'!$A:$T,20,0),"-")</f>
        <v>-</v>
      </c>
      <c r="I47" s="51" t="str">
        <f aca="false">IFERROR(VLOOKUP($J47,'Base 1'!$A:$C,3,0),"-")</f>
        <v>-</v>
      </c>
      <c r="J47" s="51"/>
      <c r="K47" s="50" t="str">
        <f aca="false">IFERROR(VLOOKUP($J47,'Base 1'!$A:$E,5,0),"-")</f>
        <v>-</v>
      </c>
      <c r="L47" s="52" t="str">
        <f aca="false">IFERROR(VLOOKUP($J47,'Base 1'!$A:$B,2,0),"-")</f>
        <v>-</v>
      </c>
      <c r="M47" s="50" t="str">
        <f aca="false">IFERROR(VLOOKUP($J47,'Base 1'!$A:$Q,17,0),"-")</f>
        <v>-</v>
      </c>
      <c r="N47" s="50" t="str">
        <f aca="false">IFERROR(VLOOKUP($J47,'Base 1'!$A:$R,18,0),"-")</f>
        <v>-</v>
      </c>
      <c r="O47" s="50" t="str">
        <f aca="false">IFERROR(VLOOKUP($J47,'Base 1'!$A:$F,6,0),"-")</f>
        <v>-</v>
      </c>
      <c r="P47" s="53" t="str">
        <f aca="false">IFERROR(VLOOKUP($J47,'Base 1'!$A:$G,7,0),"-")</f>
        <v>-</v>
      </c>
      <c r="Q47" s="54"/>
      <c r="R47" s="50" t="str">
        <f aca="false">IFERROR(VLOOKUP(J47,'Base 1'!$A:$L,12,0),"-")</f>
        <v>-</v>
      </c>
      <c r="S47" s="54"/>
      <c r="T47" s="55" t="str">
        <f aca="false">IFERROR(VLOOKUP(J47,'Base 1'!$A:$J,10,0),"-")</f>
        <v>-</v>
      </c>
      <c r="U47" s="56"/>
      <c r="V47" s="57"/>
      <c r="W47" s="58"/>
      <c r="X47" s="59" t="str">
        <f aca="false">IFERROR(VLOOKUP(J47,'Base 1'!$A:$I,9,0),"-")</f>
        <v>-</v>
      </c>
      <c r="Y47" s="58"/>
      <c r="Z47" s="60"/>
      <c r="AA47" s="61"/>
      <c r="AB47" s="62"/>
      <c r="AC47" s="63" t="str">
        <f aca="false">IFERROR(VLOOKUP($J47,'Base 1'!$A:$Q,16,0),"-")</f>
        <v>-</v>
      </c>
      <c r="AD47" s="63"/>
      <c r="AE47" s="64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</row>
    <row r="48" s="66" customFormat="true" ht="14.25" hidden="false" customHeight="true" outlineLevel="0" collapsed="false">
      <c r="A48" s="46"/>
      <c r="B48" s="47" t="n">
        <f aca="true">TODAY()</f>
        <v>46135</v>
      </c>
      <c r="C48" s="48" t="s">
        <v>37</v>
      </c>
      <c r="D48" s="49" t="s">
        <v>38</v>
      </c>
      <c r="E48" s="50" t="str">
        <f aca="false">IFERROR(VLOOKUP($J48,'Base 1'!A:S,19,0),"-")</f>
        <v>-</v>
      </c>
      <c r="F48" s="50" t="str">
        <f aca="false">IFERROR(VLOOKUP($J48,'Base 1'!$A:$N,14,0),"-")</f>
        <v>-</v>
      </c>
      <c r="G48" s="50" t="str">
        <f aca="false">IFERROR(VLOOKUP($J48,'Base 1'!$A:$O,15,0),"-")</f>
        <v>-</v>
      </c>
      <c r="H48" s="50" t="str">
        <f aca="false">IFERROR(VLOOKUP($J48,'Base 1'!$A:$T,20,0),"-")</f>
        <v>-</v>
      </c>
      <c r="I48" s="51" t="str">
        <f aca="false">IFERROR(VLOOKUP($J48,'Base 1'!$A:$C,3,0),"-")</f>
        <v>-</v>
      </c>
      <c r="J48" s="51"/>
      <c r="K48" s="50" t="str">
        <f aca="false">IFERROR(VLOOKUP($J48,'Base 1'!$A:$E,5,0),"-")</f>
        <v>-</v>
      </c>
      <c r="L48" s="52" t="str">
        <f aca="false">IFERROR(VLOOKUP($J48,'Base 1'!$A:$B,2,0),"-")</f>
        <v>-</v>
      </c>
      <c r="M48" s="50" t="str">
        <f aca="false">IFERROR(VLOOKUP($J48,'Base 1'!$A:$Q,17,0),"-")</f>
        <v>-</v>
      </c>
      <c r="N48" s="50" t="str">
        <f aca="false">IFERROR(VLOOKUP($J48,'Base 1'!$A:$R,18,0),"-")</f>
        <v>-</v>
      </c>
      <c r="O48" s="50" t="str">
        <f aca="false">IFERROR(VLOOKUP($J48,'Base 1'!$A:$F,6,0),"-")</f>
        <v>-</v>
      </c>
      <c r="P48" s="53" t="str">
        <f aca="false">IFERROR(VLOOKUP($J48,'Base 1'!$A:$G,7,0),"-")</f>
        <v>-</v>
      </c>
      <c r="Q48" s="54"/>
      <c r="R48" s="50" t="str">
        <f aca="false">IFERROR(VLOOKUP(J48,'Base 1'!$A:$L,12,0),"-")</f>
        <v>-</v>
      </c>
      <c r="S48" s="54"/>
      <c r="T48" s="55" t="str">
        <f aca="false">IFERROR(VLOOKUP(J48,'Base 1'!$A:$J,10,0),"-")</f>
        <v>-</v>
      </c>
      <c r="U48" s="56"/>
      <c r="V48" s="57"/>
      <c r="W48" s="58"/>
      <c r="X48" s="59" t="str">
        <f aca="false">IFERROR(VLOOKUP(J48,'Base 1'!$A:$I,9,0),"-")</f>
        <v>-</v>
      </c>
      <c r="Y48" s="58"/>
      <c r="Z48" s="60"/>
      <c r="AA48" s="61"/>
      <c r="AB48" s="62"/>
      <c r="AC48" s="63" t="str">
        <f aca="false">IFERROR(VLOOKUP($J48,'Base 1'!$A:$Q,16,0),"-")</f>
        <v>-</v>
      </c>
      <c r="AD48" s="63"/>
      <c r="AE48" s="64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</row>
    <row r="49" s="66" customFormat="true" ht="14.25" hidden="false" customHeight="true" outlineLevel="0" collapsed="false">
      <c r="A49" s="46"/>
      <c r="B49" s="47" t="n">
        <f aca="true">TODAY()</f>
        <v>46135</v>
      </c>
      <c r="C49" s="48" t="s">
        <v>37</v>
      </c>
      <c r="D49" s="49" t="s">
        <v>38</v>
      </c>
      <c r="E49" s="50" t="str">
        <f aca="false">IFERROR(VLOOKUP($J49,'Base 1'!A:S,19,0),"-")</f>
        <v>-</v>
      </c>
      <c r="F49" s="50" t="str">
        <f aca="false">IFERROR(VLOOKUP($J49,'Base 1'!$A:$N,14,0),"-")</f>
        <v>-</v>
      </c>
      <c r="G49" s="50" t="str">
        <f aca="false">IFERROR(VLOOKUP($J49,'Base 1'!$A:$O,15,0),"-")</f>
        <v>-</v>
      </c>
      <c r="H49" s="50" t="str">
        <f aca="false">IFERROR(VLOOKUP($J49,'Base 1'!$A:$T,20,0),"-")</f>
        <v>-</v>
      </c>
      <c r="I49" s="51" t="str">
        <f aca="false">IFERROR(VLOOKUP($J49,'Base 1'!$A:$C,3,0),"-")</f>
        <v>-</v>
      </c>
      <c r="J49" s="51"/>
      <c r="K49" s="50" t="str">
        <f aca="false">IFERROR(VLOOKUP($J49,'Base 1'!$A:$E,5,0),"-")</f>
        <v>-</v>
      </c>
      <c r="L49" s="52" t="str">
        <f aca="false">IFERROR(VLOOKUP($J49,'Base 1'!$A:$B,2,0),"-")</f>
        <v>-</v>
      </c>
      <c r="M49" s="50" t="str">
        <f aca="false">IFERROR(VLOOKUP($J49,'Base 1'!$A:$Q,17,0),"-")</f>
        <v>-</v>
      </c>
      <c r="N49" s="50" t="str">
        <f aca="false">IFERROR(VLOOKUP($J49,'Base 1'!$A:$R,18,0),"-")</f>
        <v>-</v>
      </c>
      <c r="O49" s="50" t="str">
        <f aca="false">IFERROR(VLOOKUP($J49,'Base 1'!$A:$F,6,0),"-")</f>
        <v>-</v>
      </c>
      <c r="P49" s="53" t="str">
        <f aca="false">IFERROR(VLOOKUP($J49,'Base 1'!$A:$G,7,0),"-")</f>
        <v>-</v>
      </c>
      <c r="Q49" s="54"/>
      <c r="R49" s="50" t="str">
        <f aca="false">IFERROR(VLOOKUP(J49,'Base 1'!$A:$L,12,0),"-")</f>
        <v>-</v>
      </c>
      <c r="S49" s="54"/>
      <c r="T49" s="55" t="str">
        <f aca="false">IFERROR(VLOOKUP(J49,'Base 1'!$A:$J,10,0),"-")</f>
        <v>-</v>
      </c>
      <c r="U49" s="56"/>
      <c r="V49" s="57"/>
      <c r="W49" s="58"/>
      <c r="X49" s="59" t="str">
        <f aca="false">IFERROR(VLOOKUP(J49,'Base 1'!$A:$I,9,0),"-")</f>
        <v>-</v>
      </c>
      <c r="Y49" s="58"/>
      <c r="Z49" s="60"/>
      <c r="AA49" s="61"/>
      <c r="AB49" s="62"/>
      <c r="AC49" s="63" t="str">
        <f aca="false">IFERROR(VLOOKUP($J49,'Base 1'!$A:$Q,16,0),"-")</f>
        <v>-</v>
      </c>
      <c r="AD49" s="63"/>
      <c r="AE49" s="64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  <c r="IY49" s="65"/>
      <c r="IZ49" s="65"/>
      <c r="JA49" s="65"/>
      <c r="JB49" s="65"/>
      <c r="JC49" s="65"/>
      <c r="JD49" s="65"/>
      <c r="JE49" s="65"/>
      <c r="JF49" s="65"/>
      <c r="JG49" s="65"/>
      <c r="JH49" s="65"/>
      <c r="JI49" s="65"/>
      <c r="JJ49" s="65"/>
      <c r="JK49" s="65"/>
      <c r="JL49" s="65"/>
      <c r="JM49" s="65"/>
      <c r="JN49" s="65"/>
      <c r="JO49" s="65"/>
      <c r="JP49" s="65"/>
      <c r="JQ49" s="65"/>
      <c r="JR49" s="65"/>
      <c r="JS49" s="65"/>
    </row>
    <row r="50" s="66" customFormat="true" ht="14.25" hidden="false" customHeight="true" outlineLevel="0" collapsed="false">
      <c r="A50" s="46"/>
      <c r="B50" s="47" t="n">
        <f aca="true">TODAY()</f>
        <v>46135</v>
      </c>
      <c r="C50" s="48" t="s">
        <v>37</v>
      </c>
      <c r="D50" s="49" t="s">
        <v>38</v>
      </c>
      <c r="E50" s="50" t="str">
        <f aca="false">IFERROR(VLOOKUP($J50,'Base 1'!A:S,19,0),"-")</f>
        <v>-</v>
      </c>
      <c r="F50" s="50" t="str">
        <f aca="false">IFERROR(VLOOKUP($J50,'Base 1'!$A:$N,14,0),"-")</f>
        <v>-</v>
      </c>
      <c r="G50" s="50" t="str">
        <f aca="false">IFERROR(VLOOKUP($J50,'Base 1'!$A:$O,15,0),"-")</f>
        <v>-</v>
      </c>
      <c r="H50" s="50" t="str">
        <f aca="false">IFERROR(VLOOKUP($J50,'Base 1'!$A:$T,20,0),"-")</f>
        <v>-</v>
      </c>
      <c r="I50" s="51" t="str">
        <f aca="false">IFERROR(VLOOKUP($J50,'Base 1'!$A:$C,3,0),"-")</f>
        <v>-</v>
      </c>
      <c r="J50" s="51"/>
      <c r="K50" s="50" t="str">
        <f aca="false">IFERROR(VLOOKUP($J50,'Base 1'!$A:$E,5,0),"-")</f>
        <v>-</v>
      </c>
      <c r="L50" s="52" t="str">
        <f aca="false">IFERROR(VLOOKUP($J50,'Base 1'!$A:$B,2,0),"-")</f>
        <v>-</v>
      </c>
      <c r="M50" s="50" t="str">
        <f aca="false">IFERROR(VLOOKUP($J50,'Base 1'!$A:$Q,17,0),"-")</f>
        <v>-</v>
      </c>
      <c r="N50" s="50" t="str">
        <f aca="false">IFERROR(VLOOKUP($J50,'Base 1'!$A:$R,18,0),"-")</f>
        <v>-</v>
      </c>
      <c r="O50" s="50" t="str">
        <f aca="false">IFERROR(VLOOKUP($J50,'Base 1'!$A:$F,6,0),"-")</f>
        <v>-</v>
      </c>
      <c r="P50" s="53" t="str">
        <f aca="false">IFERROR(VLOOKUP($J50,'Base 1'!$A:$G,7,0),"-")</f>
        <v>-</v>
      </c>
      <c r="Q50" s="54"/>
      <c r="R50" s="50" t="str">
        <f aca="false">IFERROR(VLOOKUP(J50,'Base 1'!$A:$L,12,0),"-")</f>
        <v>-</v>
      </c>
      <c r="S50" s="54"/>
      <c r="T50" s="55" t="str">
        <f aca="false">IFERROR(VLOOKUP(J50,'Base 1'!$A:$J,10,0),"-")</f>
        <v>-</v>
      </c>
      <c r="U50" s="56"/>
      <c r="V50" s="57"/>
      <c r="W50" s="58"/>
      <c r="X50" s="59" t="str">
        <f aca="false">IFERROR(VLOOKUP(J50,'Base 1'!$A:$I,9,0),"-")</f>
        <v>-</v>
      </c>
      <c r="Y50" s="58"/>
      <c r="Z50" s="60"/>
      <c r="AA50" s="61"/>
      <c r="AB50" s="62"/>
      <c r="AC50" s="63" t="str">
        <f aca="false">IFERROR(VLOOKUP($J50,'Base 1'!$A:$Q,16,0),"-")</f>
        <v>-</v>
      </c>
      <c r="AD50" s="63"/>
      <c r="AE50" s="64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  <c r="IY50" s="65"/>
      <c r="IZ50" s="65"/>
      <c r="JA50" s="65"/>
      <c r="JB50" s="65"/>
      <c r="JC50" s="65"/>
      <c r="JD50" s="65"/>
      <c r="JE50" s="65"/>
      <c r="JF50" s="65"/>
      <c r="JG50" s="65"/>
      <c r="JH50" s="65"/>
      <c r="JI50" s="65"/>
      <c r="JJ50" s="65"/>
      <c r="JK50" s="65"/>
      <c r="JL50" s="65"/>
      <c r="JM50" s="65"/>
      <c r="JN50" s="65"/>
      <c r="JO50" s="65"/>
      <c r="JP50" s="65"/>
      <c r="JQ50" s="65"/>
      <c r="JR50" s="65"/>
      <c r="JS50" s="65"/>
    </row>
    <row r="51" s="66" customFormat="true" ht="14.25" hidden="false" customHeight="true" outlineLevel="0" collapsed="false">
      <c r="A51" s="46"/>
      <c r="B51" s="47" t="n">
        <f aca="true">TODAY()</f>
        <v>46135</v>
      </c>
      <c r="C51" s="48" t="s">
        <v>37</v>
      </c>
      <c r="D51" s="49" t="s">
        <v>38</v>
      </c>
      <c r="E51" s="50" t="str">
        <f aca="false">IFERROR(VLOOKUP($J51,'Base 1'!A:S,19,0),"-")</f>
        <v>-</v>
      </c>
      <c r="F51" s="50" t="str">
        <f aca="false">IFERROR(VLOOKUP($J51,'Base 1'!$A:$N,14,0),"-")</f>
        <v>-</v>
      </c>
      <c r="G51" s="50" t="str">
        <f aca="false">IFERROR(VLOOKUP($J51,'Base 1'!$A:$O,15,0),"-")</f>
        <v>-</v>
      </c>
      <c r="H51" s="50" t="str">
        <f aca="false">IFERROR(VLOOKUP($J51,'Base 1'!$A:$T,20,0),"-")</f>
        <v>-</v>
      </c>
      <c r="I51" s="51" t="str">
        <f aca="false">IFERROR(VLOOKUP($J51,'Base 1'!$A:$C,3,0),"-")</f>
        <v>-</v>
      </c>
      <c r="J51" s="51"/>
      <c r="K51" s="50" t="str">
        <f aca="false">IFERROR(VLOOKUP($J51,'Base 1'!$A:$E,5,0),"-")</f>
        <v>-</v>
      </c>
      <c r="L51" s="52" t="str">
        <f aca="false">IFERROR(VLOOKUP($J51,'Base 1'!$A:$B,2,0),"-")</f>
        <v>-</v>
      </c>
      <c r="M51" s="50" t="str">
        <f aca="false">IFERROR(VLOOKUP($J51,'Base 1'!$A:$Q,17,0),"-")</f>
        <v>-</v>
      </c>
      <c r="N51" s="50" t="str">
        <f aca="false">IFERROR(VLOOKUP($J51,'Base 1'!$A:$R,18,0),"-")</f>
        <v>-</v>
      </c>
      <c r="O51" s="50" t="str">
        <f aca="false">IFERROR(VLOOKUP($J51,'Base 1'!$A:$F,6,0),"-")</f>
        <v>-</v>
      </c>
      <c r="P51" s="53" t="str">
        <f aca="false">IFERROR(VLOOKUP($J51,'Base 1'!$A:$G,7,0),"-")</f>
        <v>-</v>
      </c>
      <c r="Q51" s="54"/>
      <c r="R51" s="50" t="str">
        <f aca="false">IFERROR(VLOOKUP(J51,'Base 1'!$A:$L,12,0),"-")</f>
        <v>-</v>
      </c>
      <c r="S51" s="54"/>
      <c r="T51" s="55" t="str">
        <f aca="false">IFERROR(VLOOKUP(J51,'Base 1'!$A:$J,10,0),"-")</f>
        <v>-</v>
      </c>
      <c r="U51" s="56"/>
      <c r="V51" s="57"/>
      <c r="W51" s="58"/>
      <c r="X51" s="59" t="str">
        <f aca="false">IFERROR(VLOOKUP(J51,'Base 1'!$A:$I,9,0),"-")</f>
        <v>-</v>
      </c>
      <c r="Y51" s="58"/>
      <c r="Z51" s="60"/>
      <c r="AA51" s="61"/>
      <c r="AB51" s="62"/>
      <c r="AC51" s="63" t="str">
        <f aca="false">IFERROR(VLOOKUP($J51,'Base 1'!$A:$Q,16,0),"-")</f>
        <v>-</v>
      </c>
      <c r="AD51" s="63"/>
      <c r="AE51" s="64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</row>
    <row r="52" s="66" customFormat="true" ht="14.25" hidden="false" customHeight="true" outlineLevel="0" collapsed="false">
      <c r="A52" s="46"/>
      <c r="B52" s="47" t="n">
        <f aca="true">TODAY()</f>
        <v>46135</v>
      </c>
      <c r="C52" s="48" t="s">
        <v>37</v>
      </c>
      <c r="D52" s="49" t="s">
        <v>38</v>
      </c>
      <c r="E52" s="50" t="str">
        <f aca="false">IFERROR(VLOOKUP($J52,'Base 1'!A:S,19,0),"-")</f>
        <v>-</v>
      </c>
      <c r="F52" s="50" t="str">
        <f aca="false">IFERROR(VLOOKUP($J52,'Base 1'!$A:$N,14,0),"-")</f>
        <v>-</v>
      </c>
      <c r="G52" s="50" t="str">
        <f aca="false">IFERROR(VLOOKUP($J52,'Base 1'!$A:$O,15,0),"-")</f>
        <v>-</v>
      </c>
      <c r="H52" s="50" t="str">
        <f aca="false">IFERROR(VLOOKUP($J52,'Base 1'!$A:$T,20,0),"-")</f>
        <v>-</v>
      </c>
      <c r="I52" s="51" t="str">
        <f aca="false">IFERROR(VLOOKUP($J52,'Base 1'!$A:$C,3,0),"-")</f>
        <v>-</v>
      </c>
      <c r="J52" s="51"/>
      <c r="K52" s="50" t="str">
        <f aca="false">IFERROR(VLOOKUP($J52,'Base 1'!$A:$E,5,0),"-")</f>
        <v>-</v>
      </c>
      <c r="L52" s="52" t="str">
        <f aca="false">IFERROR(VLOOKUP($J52,'Base 1'!$A:$B,2,0),"-")</f>
        <v>-</v>
      </c>
      <c r="M52" s="50" t="str">
        <f aca="false">IFERROR(VLOOKUP($J52,'Base 1'!$A:$Q,17,0),"-")</f>
        <v>-</v>
      </c>
      <c r="N52" s="50" t="str">
        <f aca="false">IFERROR(VLOOKUP($J52,'Base 1'!$A:$R,18,0),"-")</f>
        <v>-</v>
      </c>
      <c r="O52" s="50" t="str">
        <f aca="false">IFERROR(VLOOKUP($J52,'Base 1'!$A:$F,6,0),"-")</f>
        <v>-</v>
      </c>
      <c r="P52" s="53" t="str">
        <f aca="false">IFERROR(VLOOKUP($J52,'Base 1'!$A:$G,7,0),"-")</f>
        <v>-</v>
      </c>
      <c r="Q52" s="54"/>
      <c r="R52" s="50" t="str">
        <f aca="false">IFERROR(VLOOKUP(J52,'Base 1'!$A:$L,12,0),"-")</f>
        <v>-</v>
      </c>
      <c r="S52" s="54"/>
      <c r="T52" s="55" t="str">
        <f aca="false">IFERROR(VLOOKUP(J52,'Base 1'!$A:$J,10,0),"-")</f>
        <v>-</v>
      </c>
      <c r="U52" s="56"/>
      <c r="V52" s="57"/>
      <c r="W52" s="58"/>
      <c r="X52" s="59" t="str">
        <f aca="false">IFERROR(VLOOKUP(J52,'Base 1'!$A:$I,9,0),"-")</f>
        <v>-</v>
      </c>
      <c r="Y52" s="58"/>
      <c r="Z52" s="60"/>
      <c r="AA52" s="61"/>
      <c r="AB52" s="62"/>
      <c r="AC52" s="63" t="str">
        <f aca="false">IFERROR(VLOOKUP($J52,'Base 1'!$A:$Q,16,0),"-")</f>
        <v>-</v>
      </c>
      <c r="AD52" s="63"/>
      <c r="AE52" s="64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</row>
    <row r="53" s="66" customFormat="true" ht="14.25" hidden="false" customHeight="true" outlineLevel="0" collapsed="false">
      <c r="A53" s="46"/>
      <c r="B53" s="47" t="n">
        <f aca="true">TODAY()</f>
        <v>46135</v>
      </c>
      <c r="C53" s="48" t="s">
        <v>37</v>
      </c>
      <c r="D53" s="49" t="s">
        <v>38</v>
      </c>
      <c r="E53" s="50" t="str">
        <f aca="false">IFERROR(VLOOKUP($J53,'Base 1'!A:S,19,0),"-")</f>
        <v>-</v>
      </c>
      <c r="F53" s="50" t="str">
        <f aca="false">IFERROR(VLOOKUP($J53,'Base 1'!$A:$N,14,0),"-")</f>
        <v>-</v>
      </c>
      <c r="G53" s="50" t="str">
        <f aca="false">IFERROR(VLOOKUP($J53,'Base 1'!$A:$O,15,0),"-")</f>
        <v>-</v>
      </c>
      <c r="H53" s="50" t="str">
        <f aca="false">IFERROR(VLOOKUP($J53,'Base 1'!$A:$T,20,0),"-")</f>
        <v>-</v>
      </c>
      <c r="I53" s="51" t="str">
        <f aca="false">IFERROR(VLOOKUP($J53,'Base 1'!$A:$C,3,0),"-")</f>
        <v>-</v>
      </c>
      <c r="J53" s="51"/>
      <c r="K53" s="50" t="str">
        <f aca="false">IFERROR(VLOOKUP($J53,'Base 1'!$A:$E,5,0),"-")</f>
        <v>-</v>
      </c>
      <c r="L53" s="52" t="str">
        <f aca="false">IFERROR(VLOOKUP($J53,'Base 1'!$A:$B,2,0),"-")</f>
        <v>-</v>
      </c>
      <c r="M53" s="50" t="str">
        <f aca="false">IFERROR(VLOOKUP($J53,'Base 1'!$A:$Q,17,0),"-")</f>
        <v>-</v>
      </c>
      <c r="N53" s="50" t="str">
        <f aca="false">IFERROR(VLOOKUP($J53,'Base 1'!$A:$R,18,0),"-")</f>
        <v>-</v>
      </c>
      <c r="O53" s="50" t="str">
        <f aca="false">IFERROR(VLOOKUP($J53,'Base 1'!$A:$F,6,0),"-")</f>
        <v>-</v>
      </c>
      <c r="P53" s="53" t="str">
        <f aca="false">IFERROR(VLOOKUP($J53,'Base 1'!$A:$G,7,0),"-")</f>
        <v>-</v>
      </c>
      <c r="Q53" s="54"/>
      <c r="R53" s="50" t="str">
        <f aca="false">IFERROR(VLOOKUP(J53,'Base 1'!$A:$L,12,0),"-")</f>
        <v>-</v>
      </c>
      <c r="S53" s="54"/>
      <c r="T53" s="55" t="str">
        <f aca="false">IFERROR(VLOOKUP(J53,'Base 1'!$A:$J,10,0),"-")</f>
        <v>-</v>
      </c>
      <c r="U53" s="56"/>
      <c r="V53" s="57"/>
      <c r="W53" s="58"/>
      <c r="X53" s="59" t="str">
        <f aca="false">IFERROR(VLOOKUP(J53,'Base 1'!$A:$I,9,0),"-")</f>
        <v>-</v>
      </c>
      <c r="Y53" s="58"/>
      <c r="Z53" s="60"/>
      <c r="AA53" s="61"/>
      <c r="AB53" s="62"/>
      <c r="AC53" s="63" t="str">
        <f aca="false">IFERROR(VLOOKUP($J53,'Base 1'!$A:$Q,16,0),"-")</f>
        <v>-</v>
      </c>
      <c r="AD53" s="63"/>
      <c r="AE53" s="64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</row>
    <row r="54" s="66" customFormat="true" ht="14.25" hidden="false" customHeight="true" outlineLevel="0" collapsed="false">
      <c r="A54" s="46"/>
      <c r="B54" s="47" t="n">
        <f aca="true">TODAY()</f>
        <v>46135</v>
      </c>
      <c r="C54" s="48" t="s">
        <v>37</v>
      </c>
      <c r="D54" s="49" t="s">
        <v>38</v>
      </c>
      <c r="E54" s="50" t="str">
        <f aca="false">IFERROR(VLOOKUP($J54,'Base 1'!A:S,19,0),"-")</f>
        <v>-</v>
      </c>
      <c r="F54" s="50" t="str">
        <f aca="false">IFERROR(VLOOKUP($J54,'Base 1'!$A:$N,14,0),"-")</f>
        <v>-</v>
      </c>
      <c r="G54" s="50" t="str">
        <f aca="false">IFERROR(VLOOKUP($J54,'Base 1'!$A:$O,15,0),"-")</f>
        <v>-</v>
      </c>
      <c r="H54" s="50" t="str">
        <f aca="false">IFERROR(VLOOKUP($J54,'Base 1'!$A:$T,20,0),"-")</f>
        <v>-</v>
      </c>
      <c r="I54" s="51" t="str">
        <f aca="false">IFERROR(VLOOKUP($J54,'Base 1'!$A:$C,3,0),"-")</f>
        <v>-</v>
      </c>
      <c r="J54" s="51"/>
      <c r="K54" s="50" t="str">
        <f aca="false">IFERROR(VLOOKUP($J54,'Base 1'!$A:$E,5,0),"-")</f>
        <v>-</v>
      </c>
      <c r="L54" s="52" t="str">
        <f aca="false">IFERROR(VLOOKUP($J54,'Base 1'!$A:$B,2,0),"-")</f>
        <v>-</v>
      </c>
      <c r="M54" s="50" t="str">
        <f aca="false">IFERROR(VLOOKUP($J54,'Base 1'!$A:$Q,17,0),"-")</f>
        <v>-</v>
      </c>
      <c r="N54" s="50" t="str">
        <f aca="false">IFERROR(VLOOKUP($J54,'Base 1'!$A:$R,18,0),"-")</f>
        <v>-</v>
      </c>
      <c r="O54" s="50" t="str">
        <f aca="false">IFERROR(VLOOKUP($J54,'Base 1'!$A:$F,6,0),"-")</f>
        <v>-</v>
      </c>
      <c r="P54" s="53" t="str">
        <f aca="false">IFERROR(VLOOKUP($J54,'Base 1'!$A:$G,7,0),"-")</f>
        <v>-</v>
      </c>
      <c r="Q54" s="54"/>
      <c r="R54" s="50" t="str">
        <f aca="false">IFERROR(VLOOKUP(J54,'Base 1'!$A:$L,12,0),"-")</f>
        <v>-</v>
      </c>
      <c r="S54" s="54"/>
      <c r="T54" s="55" t="str">
        <f aca="false">IFERROR(VLOOKUP(J54,'Base 1'!$A:$J,10,0),"-")</f>
        <v>-</v>
      </c>
      <c r="U54" s="56"/>
      <c r="V54" s="57"/>
      <c r="W54" s="58"/>
      <c r="X54" s="59" t="str">
        <f aca="false">IFERROR(VLOOKUP(J54,'Base 1'!$A:$I,9,0),"-")</f>
        <v>-</v>
      </c>
      <c r="Y54" s="58"/>
      <c r="Z54" s="60"/>
      <c r="AA54" s="61"/>
      <c r="AB54" s="62"/>
      <c r="AC54" s="63" t="str">
        <f aca="false">IFERROR(VLOOKUP($J54,'Base 1'!$A:$Q,16,0),"-")</f>
        <v>-</v>
      </c>
      <c r="AD54" s="63"/>
      <c r="AE54" s="64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</row>
    <row r="55" s="66" customFormat="true" ht="14.25" hidden="false" customHeight="true" outlineLevel="0" collapsed="false">
      <c r="A55" s="46"/>
      <c r="B55" s="47" t="n">
        <f aca="true">TODAY()</f>
        <v>46135</v>
      </c>
      <c r="C55" s="48" t="s">
        <v>37</v>
      </c>
      <c r="D55" s="49" t="s">
        <v>38</v>
      </c>
      <c r="E55" s="50" t="str">
        <f aca="false">IFERROR(VLOOKUP($J55,'Base 1'!A:S,19,0),"-")</f>
        <v>-</v>
      </c>
      <c r="F55" s="50" t="str">
        <f aca="false">IFERROR(VLOOKUP($J55,'Base 1'!$A:$N,14,0),"-")</f>
        <v>-</v>
      </c>
      <c r="G55" s="50" t="str">
        <f aca="false">IFERROR(VLOOKUP($J55,'Base 1'!$A:$O,15,0),"-")</f>
        <v>-</v>
      </c>
      <c r="H55" s="50" t="str">
        <f aca="false">IFERROR(VLOOKUP($J55,'Base 1'!$A:$T,20,0),"-")</f>
        <v>-</v>
      </c>
      <c r="I55" s="51" t="str">
        <f aca="false">IFERROR(VLOOKUP($J55,'Base 1'!$A:$C,3,0),"-")</f>
        <v>-</v>
      </c>
      <c r="J55" s="51"/>
      <c r="K55" s="50" t="str">
        <f aca="false">IFERROR(VLOOKUP($J55,'Base 1'!$A:$E,5,0),"-")</f>
        <v>-</v>
      </c>
      <c r="L55" s="52" t="str">
        <f aca="false">IFERROR(VLOOKUP($J55,'Base 1'!$A:$B,2,0),"-")</f>
        <v>-</v>
      </c>
      <c r="M55" s="50" t="str">
        <f aca="false">IFERROR(VLOOKUP($J55,'Base 1'!$A:$Q,17,0),"-")</f>
        <v>-</v>
      </c>
      <c r="N55" s="50" t="str">
        <f aca="false">IFERROR(VLOOKUP($J55,'Base 1'!$A:$R,18,0),"-")</f>
        <v>-</v>
      </c>
      <c r="O55" s="50" t="str">
        <f aca="false">IFERROR(VLOOKUP($J55,'Base 1'!$A:$F,6,0),"-")</f>
        <v>-</v>
      </c>
      <c r="P55" s="53" t="str">
        <f aca="false">IFERROR(VLOOKUP($J55,'Base 1'!$A:$G,7,0),"-")</f>
        <v>-</v>
      </c>
      <c r="Q55" s="54"/>
      <c r="R55" s="50" t="str">
        <f aca="false">IFERROR(VLOOKUP(J55,'Base 1'!$A:$L,12,0),"-")</f>
        <v>-</v>
      </c>
      <c r="S55" s="54"/>
      <c r="T55" s="55" t="str">
        <f aca="false">IFERROR(VLOOKUP(J55,'Base 1'!$A:$J,10,0),"-")</f>
        <v>-</v>
      </c>
      <c r="U55" s="56"/>
      <c r="V55" s="57"/>
      <c r="W55" s="58"/>
      <c r="X55" s="59" t="str">
        <f aca="false">IFERROR(VLOOKUP(J55,'Base 1'!$A:$I,9,0),"-")</f>
        <v>-</v>
      </c>
      <c r="Y55" s="58"/>
      <c r="Z55" s="60"/>
      <c r="AA55" s="61"/>
      <c r="AB55" s="62"/>
      <c r="AC55" s="63" t="str">
        <f aca="false">IFERROR(VLOOKUP($J55,'Base 1'!$A:$Q,16,0),"-")</f>
        <v>-</v>
      </c>
      <c r="AD55" s="63"/>
      <c r="AE55" s="64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</row>
    <row r="56" s="66" customFormat="true" ht="14.25" hidden="false" customHeight="true" outlineLevel="0" collapsed="false">
      <c r="A56" s="46"/>
      <c r="B56" s="47" t="n">
        <f aca="true">TODAY()</f>
        <v>46135</v>
      </c>
      <c r="C56" s="48" t="s">
        <v>37</v>
      </c>
      <c r="D56" s="49" t="s">
        <v>38</v>
      </c>
      <c r="E56" s="50" t="str">
        <f aca="false">IFERROR(VLOOKUP($J56,'Base 1'!A:S,19,0),"-")</f>
        <v>-</v>
      </c>
      <c r="F56" s="50" t="str">
        <f aca="false">IFERROR(VLOOKUP($J56,'Base 1'!$A:$N,14,0),"-")</f>
        <v>-</v>
      </c>
      <c r="G56" s="50" t="str">
        <f aca="false">IFERROR(VLOOKUP($J56,'Base 1'!$A:$O,15,0),"-")</f>
        <v>-</v>
      </c>
      <c r="H56" s="50" t="str">
        <f aca="false">IFERROR(VLOOKUP($J56,'Base 1'!$A:$T,20,0),"-")</f>
        <v>-</v>
      </c>
      <c r="I56" s="51" t="str">
        <f aca="false">IFERROR(VLOOKUP($J56,'Base 1'!$A:$C,3,0),"-")</f>
        <v>-</v>
      </c>
      <c r="J56" s="51"/>
      <c r="K56" s="50" t="str">
        <f aca="false">IFERROR(VLOOKUP($J56,'Base 1'!$A:$E,5,0),"-")</f>
        <v>-</v>
      </c>
      <c r="L56" s="52" t="str">
        <f aca="false">IFERROR(VLOOKUP($J56,'Base 1'!$A:$B,2,0),"-")</f>
        <v>-</v>
      </c>
      <c r="M56" s="50" t="str">
        <f aca="false">IFERROR(VLOOKUP($J56,'Base 1'!$A:$Q,17,0),"-")</f>
        <v>-</v>
      </c>
      <c r="N56" s="50" t="str">
        <f aca="false">IFERROR(VLOOKUP($J56,'Base 1'!$A:$R,18,0),"-")</f>
        <v>-</v>
      </c>
      <c r="O56" s="50" t="str">
        <f aca="false">IFERROR(VLOOKUP($J56,'Base 1'!$A:$F,6,0),"-")</f>
        <v>-</v>
      </c>
      <c r="P56" s="53" t="str">
        <f aca="false">IFERROR(VLOOKUP($J56,'Base 1'!$A:$G,7,0),"-")</f>
        <v>-</v>
      </c>
      <c r="Q56" s="54"/>
      <c r="R56" s="50" t="str">
        <f aca="false">IFERROR(VLOOKUP(J56,'Base 1'!$A:$L,12,0),"-")</f>
        <v>-</v>
      </c>
      <c r="S56" s="54"/>
      <c r="T56" s="55" t="str">
        <f aca="false">IFERROR(VLOOKUP(J56,'Base 1'!$A:$J,10,0),"-")</f>
        <v>-</v>
      </c>
      <c r="U56" s="56"/>
      <c r="V56" s="57"/>
      <c r="W56" s="58"/>
      <c r="X56" s="59" t="str">
        <f aca="false">IFERROR(VLOOKUP(J56,'Base 1'!$A:$I,9,0),"-")</f>
        <v>-</v>
      </c>
      <c r="Y56" s="58"/>
      <c r="Z56" s="60"/>
      <c r="AA56" s="61"/>
      <c r="AB56" s="62"/>
      <c r="AC56" s="63" t="str">
        <f aca="false">IFERROR(VLOOKUP($J56,'Base 1'!$A:$Q,16,0),"-")</f>
        <v>-</v>
      </c>
      <c r="AD56" s="63"/>
      <c r="AE56" s="64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</row>
    <row r="57" s="66" customFormat="true" ht="14.25" hidden="false" customHeight="true" outlineLevel="0" collapsed="false">
      <c r="A57" s="46"/>
      <c r="B57" s="47" t="n">
        <f aca="true">TODAY()</f>
        <v>46135</v>
      </c>
      <c r="C57" s="48" t="s">
        <v>37</v>
      </c>
      <c r="D57" s="49" t="s">
        <v>38</v>
      </c>
      <c r="E57" s="50" t="str">
        <f aca="false">IFERROR(VLOOKUP($J57,'Base 1'!A:S,19,0),"-")</f>
        <v>-</v>
      </c>
      <c r="F57" s="50" t="str">
        <f aca="false">IFERROR(VLOOKUP($J57,'Base 1'!$A:$N,14,0),"-")</f>
        <v>-</v>
      </c>
      <c r="G57" s="50" t="str">
        <f aca="false">IFERROR(VLOOKUP($J57,'Base 1'!$A:$O,15,0),"-")</f>
        <v>-</v>
      </c>
      <c r="H57" s="50" t="str">
        <f aca="false">IFERROR(VLOOKUP($J57,'Base 1'!$A:$T,20,0),"-")</f>
        <v>-</v>
      </c>
      <c r="I57" s="51" t="str">
        <f aca="false">IFERROR(VLOOKUP($J57,'Base 1'!$A:$C,3,0),"-")</f>
        <v>-</v>
      </c>
      <c r="J57" s="51"/>
      <c r="K57" s="50" t="str">
        <f aca="false">IFERROR(VLOOKUP($J57,'Base 1'!$A:$E,5,0),"-")</f>
        <v>-</v>
      </c>
      <c r="L57" s="52" t="str">
        <f aca="false">IFERROR(VLOOKUP($J57,'Base 1'!$A:$B,2,0),"-")</f>
        <v>-</v>
      </c>
      <c r="M57" s="50" t="str">
        <f aca="false">IFERROR(VLOOKUP($J57,'Base 1'!$A:$Q,17,0),"-")</f>
        <v>-</v>
      </c>
      <c r="N57" s="50" t="str">
        <f aca="false">IFERROR(VLOOKUP($J57,'Base 1'!$A:$R,18,0),"-")</f>
        <v>-</v>
      </c>
      <c r="O57" s="50" t="str">
        <f aca="false">IFERROR(VLOOKUP($J57,'Base 1'!$A:$F,6,0),"-")</f>
        <v>-</v>
      </c>
      <c r="P57" s="53" t="str">
        <f aca="false">IFERROR(VLOOKUP($J57,'Base 1'!$A:$G,7,0),"-")</f>
        <v>-</v>
      </c>
      <c r="Q57" s="54"/>
      <c r="R57" s="50" t="str">
        <f aca="false">IFERROR(VLOOKUP(J57,'Base 1'!$A:$L,12,0),"-")</f>
        <v>-</v>
      </c>
      <c r="S57" s="54"/>
      <c r="T57" s="55" t="str">
        <f aca="false">IFERROR(VLOOKUP(J57,'Base 1'!$A:$J,10,0),"-")</f>
        <v>-</v>
      </c>
      <c r="U57" s="56"/>
      <c r="V57" s="57"/>
      <c r="W57" s="58"/>
      <c r="X57" s="59" t="str">
        <f aca="false">IFERROR(VLOOKUP(J57,'Base 1'!$A:$I,9,0),"-")</f>
        <v>-</v>
      </c>
      <c r="Y57" s="58"/>
      <c r="Z57" s="60"/>
      <c r="AA57" s="61"/>
      <c r="AB57" s="62"/>
      <c r="AC57" s="63" t="str">
        <f aca="false">IFERROR(VLOOKUP($J57,'Base 1'!$A:$Q,16,0),"-")</f>
        <v>-</v>
      </c>
      <c r="AD57" s="63"/>
      <c r="AE57" s="64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</row>
    <row r="58" s="66" customFormat="true" ht="14.25" hidden="false" customHeight="true" outlineLevel="0" collapsed="false">
      <c r="A58" s="46"/>
      <c r="B58" s="47" t="n">
        <f aca="true">TODAY()</f>
        <v>46135</v>
      </c>
      <c r="C58" s="48" t="s">
        <v>37</v>
      </c>
      <c r="D58" s="49" t="s">
        <v>38</v>
      </c>
      <c r="E58" s="50" t="str">
        <f aca="false">IFERROR(VLOOKUP($J58,'Base 1'!A:S,19,0),"-")</f>
        <v>-</v>
      </c>
      <c r="F58" s="50" t="str">
        <f aca="false">IFERROR(VLOOKUP($J58,'Base 1'!$A:$N,14,0),"-")</f>
        <v>-</v>
      </c>
      <c r="G58" s="50" t="str">
        <f aca="false">IFERROR(VLOOKUP($J58,'Base 1'!$A:$O,15,0),"-")</f>
        <v>-</v>
      </c>
      <c r="H58" s="50" t="str">
        <f aca="false">IFERROR(VLOOKUP($J58,'Base 1'!$A:$T,20,0),"-")</f>
        <v>-</v>
      </c>
      <c r="I58" s="51" t="str">
        <f aca="false">IFERROR(VLOOKUP($J58,'Base 1'!$A:$C,3,0),"-")</f>
        <v>-</v>
      </c>
      <c r="J58" s="51"/>
      <c r="K58" s="50" t="str">
        <f aca="false">IFERROR(VLOOKUP($J58,'Base 1'!$A:$E,5,0),"-")</f>
        <v>-</v>
      </c>
      <c r="L58" s="52" t="str">
        <f aca="false">IFERROR(VLOOKUP($J58,'Base 1'!$A:$B,2,0),"-")</f>
        <v>-</v>
      </c>
      <c r="M58" s="50" t="str">
        <f aca="false">IFERROR(VLOOKUP($J58,'Base 1'!$A:$Q,17,0),"-")</f>
        <v>-</v>
      </c>
      <c r="N58" s="50" t="str">
        <f aca="false">IFERROR(VLOOKUP($J58,'Base 1'!$A:$R,18,0),"-")</f>
        <v>-</v>
      </c>
      <c r="O58" s="50" t="str">
        <f aca="false">IFERROR(VLOOKUP($J58,'Base 1'!$A:$F,6,0),"-")</f>
        <v>-</v>
      </c>
      <c r="P58" s="53" t="str">
        <f aca="false">IFERROR(VLOOKUP($J58,'Base 1'!$A:$G,7,0),"-")</f>
        <v>-</v>
      </c>
      <c r="Q58" s="54"/>
      <c r="R58" s="50" t="str">
        <f aca="false">IFERROR(VLOOKUP(J58,'Base 1'!$A:$L,12,0),"-")</f>
        <v>-</v>
      </c>
      <c r="S58" s="54"/>
      <c r="T58" s="55" t="str">
        <f aca="false">IFERROR(VLOOKUP(J58,'Base 1'!$A:$J,10,0),"-")</f>
        <v>-</v>
      </c>
      <c r="U58" s="56"/>
      <c r="V58" s="57"/>
      <c r="W58" s="58"/>
      <c r="X58" s="59" t="str">
        <f aca="false">IFERROR(VLOOKUP(J58,'Base 1'!$A:$I,9,0),"-")</f>
        <v>-</v>
      </c>
      <c r="Y58" s="58"/>
      <c r="Z58" s="60"/>
      <c r="AA58" s="61"/>
      <c r="AB58" s="62"/>
      <c r="AC58" s="63" t="str">
        <f aca="false">IFERROR(VLOOKUP($J58,'Base 1'!$A:$Q,16,0),"-")</f>
        <v>-</v>
      </c>
      <c r="AD58" s="63"/>
      <c r="AE58" s="64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</row>
    <row r="59" s="66" customFormat="true" ht="14.25" hidden="false" customHeight="true" outlineLevel="0" collapsed="false">
      <c r="A59" s="46"/>
      <c r="B59" s="47" t="n">
        <f aca="true">TODAY()</f>
        <v>46135</v>
      </c>
      <c r="C59" s="48" t="s">
        <v>37</v>
      </c>
      <c r="D59" s="49" t="s">
        <v>38</v>
      </c>
      <c r="E59" s="50" t="str">
        <f aca="false">IFERROR(VLOOKUP($J59,'Base 1'!A:S,19,0),"-")</f>
        <v>-</v>
      </c>
      <c r="F59" s="50" t="str">
        <f aca="false">IFERROR(VLOOKUP($J59,'Base 1'!$A:$N,14,0),"-")</f>
        <v>-</v>
      </c>
      <c r="G59" s="50" t="str">
        <f aca="false">IFERROR(VLOOKUP($J59,'Base 1'!$A:$O,15,0),"-")</f>
        <v>-</v>
      </c>
      <c r="H59" s="50" t="str">
        <f aca="false">IFERROR(VLOOKUP($J59,'Base 1'!$A:$T,20,0),"-")</f>
        <v>-</v>
      </c>
      <c r="I59" s="51" t="str">
        <f aca="false">IFERROR(VLOOKUP($J59,'Base 1'!$A:$C,3,0),"-")</f>
        <v>-</v>
      </c>
      <c r="J59" s="51"/>
      <c r="K59" s="50" t="str">
        <f aca="false">IFERROR(VLOOKUP($J59,'Base 1'!$A:$E,5,0),"-")</f>
        <v>-</v>
      </c>
      <c r="L59" s="52" t="str">
        <f aca="false">IFERROR(VLOOKUP($J59,'Base 1'!$A:$B,2,0),"-")</f>
        <v>-</v>
      </c>
      <c r="M59" s="50" t="str">
        <f aca="false">IFERROR(VLOOKUP($J59,'Base 1'!$A:$Q,17,0),"-")</f>
        <v>-</v>
      </c>
      <c r="N59" s="50" t="str">
        <f aca="false">IFERROR(VLOOKUP($J59,'Base 1'!$A:$R,18,0),"-")</f>
        <v>-</v>
      </c>
      <c r="O59" s="50" t="str">
        <f aca="false">IFERROR(VLOOKUP($J59,'Base 1'!$A:$F,6,0),"-")</f>
        <v>-</v>
      </c>
      <c r="P59" s="53" t="str">
        <f aca="false">IFERROR(VLOOKUP($J59,'Base 1'!$A:$G,7,0),"-")</f>
        <v>-</v>
      </c>
      <c r="Q59" s="54"/>
      <c r="R59" s="50" t="str">
        <f aca="false">IFERROR(VLOOKUP(J59,'Base 1'!$A:$L,12,0),"-")</f>
        <v>-</v>
      </c>
      <c r="S59" s="54"/>
      <c r="T59" s="55" t="str">
        <f aca="false">IFERROR(VLOOKUP(J59,'Base 1'!$A:$J,10,0),"-")</f>
        <v>-</v>
      </c>
      <c r="U59" s="56"/>
      <c r="V59" s="57"/>
      <c r="W59" s="58"/>
      <c r="X59" s="59" t="str">
        <f aca="false">IFERROR(VLOOKUP(J59,'Base 1'!$A:$I,9,0),"-")</f>
        <v>-</v>
      </c>
      <c r="Y59" s="58"/>
      <c r="Z59" s="60"/>
      <c r="AA59" s="61"/>
      <c r="AB59" s="62"/>
      <c r="AC59" s="63" t="str">
        <f aca="false">IFERROR(VLOOKUP($J59,'Base 1'!$A:$Q,16,0),"-")</f>
        <v>-</v>
      </c>
      <c r="AD59" s="63"/>
      <c r="AE59" s="64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</row>
    <row r="60" s="66" customFormat="true" ht="14.25" hidden="false" customHeight="true" outlineLevel="0" collapsed="false">
      <c r="A60" s="46"/>
      <c r="B60" s="47" t="n">
        <f aca="true">TODAY()</f>
        <v>46135</v>
      </c>
      <c r="C60" s="48" t="s">
        <v>37</v>
      </c>
      <c r="D60" s="49" t="s">
        <v>38</v>
      </c>
      <c r="E60" s="50" t="str">
        <f aca="false">IFERROR(VLOOKUP($J60,'Base 1'!A:S,19,0),"-")</f>
        <v>-</v>
      </c>
      <c r="F60" s="50" t="str">
        <f aca="false">IFERROR(VLOOKUP($J60,'Base 1'!$A:$N,14,0),"-")</f>
        <v>-</v>
      </c>
      <c r="G60" s="50" t="str">
        <f aca="false">IFERROR(VLOOKUP($J60,'Base 1'!$A:$O,15,0),"-")</f>
        <v>-</v>
      </c>
      <c r="H60" s="50" t="str">
        <f aca="false">IFERROR(VLOOKUP($J60,'Base 1'!$A:$T,20,0),"-")</f>
        <v>-</v>
      </c>
      <c r="I60" s="51" t="str">
        <f aca="false">IFERROR(VLOOKUP($J60,'Base 1'!$A:$C,3,0),"-")</f>
        <v>-</v>
      </c>
      <c r="J60" s="51"/>
      <c r="K60" s="50" t="str">
        <f aca="false">IFERROR(VLOOKUP($J60,'Base 1'!$A:$E,5,0),"-")</f>
        <v>-</v>
      </c>
      <c r="L60" s="52" t="str">
        <f aca="false">IFERROR(VLOOKUP($J60,'Base 1'!$A:$B,2,0),"-")</f>
        <v>-</v>
      </c>
      <c r="M60" s="50" t="str">
        <f aca="false">IFERROR(VLOOKUP($J60,'Base 1'!$A:$Q,17,0),"-")</f>
        <v>-</v>
      </c>
      <c r="N60" s="50" t="str">
        <f aca="false">IFERROR(VLOOKUP($J60,'Base 1'!$A:$R,18,0),"-")</f>
        <v>-</v>
      </c>
      <c r="O60" s="50" t="str">
        <f aca="false">IFERROR(VLOOKUP($J60,'Base 1'!$A:$F,6,0),"-")</f>
        <v>-</v>
      </c>
      <c r="P60" s="53" t="str">
        <f aca="false">IFERROR(VLOOKUP($J60,'Base 1'!$A:$G,7,0),"-")</f>
        <v>-</v>
      </c>
      <c r="Q60" s="54"/>
      <c r="R60" s="50" t="str">
        <f aca="false">IFERROR(VLOOKUP(J60,'Base 1'!$A:$L,12,0),"-")</f>
        <v>-</v>
      </c>
      <c r="S60" s="54"/>
      <c r="T60" s="55" t="str">
        <f aca="false">IFERROR(VLOOKUP(J60,'Base 1'!$A:$J,10,0),"-")</f>
        <v>-</v>
      </c>
      <c r="U60" s="56"/>
      <c r="V60" s="57"/>
      <c r="W60" s="58"/>
      <c r="X60" s="59" t="str">
        <f aca="false">IFERROR(VLOOKUP(J60,'Base 1'!$A:$I,9,0),"-")</f>
        <v>-</v>
      </c>
      <c r="Y60" s="58"/>
      <c r="Z60" s="60"/>
      <c r="AA60" s="61"/>
      <c r="AB60" s="62"/>
      <c r="AC60" s="63" t="str">
        <f aca="false">IFERROR(VLOOKUP($J60,'Base 1'!$A:$Q,16,0),"-")</f>
        <v>-</v>
      </c>
      <c r="AD60" s="63"/>
      <c r="AE60" s="64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</row>
    <row r="61" s="66" customFormat="true" ht="14.25" hidden="false" customHeight="true" outlineLevel="0" collapsed="false">
      <c r="A61" s="46"/>
      <c r="B61" s="47" t="n">
        <f aca="true">TODAY()</f>
        <v>46135</v>
      </c>
      <c r="C61" s="48" t="s">
        <v>37</v>
      </c>
      <c r="D61" s="49" t="s">
        <v>38</v>
      </c>
      <c r="E61" s="50" t="str">
        <f aca="false">IFERROR(VLOOKUP($J61,'Base 1'!A:S,19,0),"-")</f>
        <v>-</v>
      </c>
      <c r="F61" s="50" t="str">
        <f aca="false">IFERROR(VLOOKUP($J61,'Base 1'!$A:$N,14,0),"-")</f>
        <v>-</v>
      </c>
      <c r="G61" s="50" t="str">
        <f aca="false">IFERROR(VLOOKUP($J61,'Base 1'!$A:$O,15,0),"-")</f>
        <v>-</v>
      </c>
      <c r="H61" s="50" t="str">
        <f aca="false">IFERROR(VLOOKUP($J61,'Base 1'!$A:$T,20,0),"-")</f>
        <v>-</v>
      </c>
      <c r="I61" s="51" t="str">
        <f aca="false">IFERROR(VLOOKUP($J61,'Base 1'!$A:$C,3,0),"-")</f>
        <v>-</v>
      </c>
      <c r="J61" s="51"/>
      <c r="K61" s="50" t="str">
        <f aca="false">IFERROR(VLOOKUP($J61,'Base 1'!$A:$E,5,0),"-")</f>
        <v>-</v>
      </c>
      <c r="L61" s="52" t="str">
        <f aca="false">IFERROR(VLOOKUP($J61,'Base 1'!$A:$B,2,0),"-")</f>
        <v>-</v>
      </c>
      <c r="M61" s="50" t="str">
        <f aca="false">IFERROR(VLOOKUP($J61,'Base 1'!$A:$Q,17,0),"-")</f>
        <v>-</v>
      </c>
      <c r="N61" s="50" t="str">
        <f aca="false">IFERROR(VLOOKUP($J61,'Base 1'!$A:$R,18,0),"-")</f>
        <v>-</v>
      </c>
      <c r="O61" s="50" t="str">
        <f aca="false">IFERROR(VLOOKUP($J61,'Base 1'!$A:$F,6,0),"-")</f>
        <v>-</v>
      </c>
      <c r="P61" s="53" t="str">
        <f aca="false">IFERROR(VLOOKUP($J61,'Base 1'!$A:$G,7,0),"-")</f>
        <v>-</v>
      </c>
      <c r="Q61" s="54"/>
      <c r="R61" s="50" t="str">
        <f aca="false">IFERROR(VLOOKUP(J61,'Base 1'!$A:$L,12,0),"-")</f>
        <v>-</v>
      </c>
      <c r="S61" s="54"/>
      <c r="T61" s="55" t="str">
        <f aca="false">IFERROR(VLOOKUP(J61,'Base 1'!$A:$J,10,0),"-")</f>
        <v>-</v>
      </c>
      <c r="U61" s="56"/>
      <c r="V61" s="57"/>
      <c r="W61" s="58"/>
      <c r="X61" s="59" t="str">
        <f aca="false">IFERROR(VLOOKUP(J61,'Base 1'!$A:$I,9,0),"-")</f>
        <v>-</v>
      </c>
      <c r="Y61" s="58"/>
      <c r="Z61" s="60"/>
      <c r="AA61" s="61"/>
      <c r="AB61" s="62"/>
      <c r="AC61" s="63" t="str">
        <f aca="false">IFERROR(VLOOKUP($J61,'Base 1'!$A:$Q,16,0),"-")</f>
        <v>-</v>
      </c>
      <c r="AD61" s="63"/>
      <c r="AE61" s="64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</row>
    <row r="62" s="66" customFormat="true" ht="14.25" hidden="false" customHeight="true" outlineLevel="0" collapsed="false">
      <c r="A62" s="46"/>
      <c r="B62" s="47" t="n">
        <f aca="true">TODAY()</f>
        <v>46135</v>
      </c>
      <c r="C62" s="48" t="s">
        <v>37</v>
      </c>
      <c r="D62" s="49" t="s">
        <v>38</v>
      </c>
      <c r="E62" s="50" t="str">
        <f aca="false">IFERROR(VLOOKUP($J62,'Base 1'!A:S,19,0),"-")</f>
        <v>-</v>
      </c>
      <c r="F62" s="50" t="str">
        <f aca="false">IFERROR(VLOOKUP($J62,'Base 1'!$A:$N,14,0),"-")</f>
        <v>-</v>
      </c>
      <c r="G62" s="50" t="str">
        <f aca="false">IFERROR(VLOOKUP($J62,'Base 1'!$A:$O,15,0),"-")</f>
        <v>-</v>
      </c>
      <c r="H62" s="50" t="str">
        <f aca="false">IFERROR(VLOOKUP($J62,'Base 1'!$A:$T,20,0),"-")</f>
        <v>-</v>
      </c>
      <c r="I62" s="51" t="str">
        <f aca="false">IFERROR(VLOOKUP($J62,'Base 1'!$A:$C,3,0),"-")</f>
        <v>-</v>
      </c>
      <c r="J62" s="51"/>
      <c r="K62" s="50" t="str">
        <f aca="false">IFERROR(VLOOKUP($J62,'Base 1'!$A:$E,5,0),"-")</f>
        <v>-</v>
      </c>
      <c r="L62" s="52" t="str">
        <f aca="false">IFERROR(VLOOKUP($J62,'Base 1'!$A:$B,2,0),"-")</f>
        <v>-</v>
      </c>
      <c r="M62" s="50" t="str">
        <f aca="false">IFERROR(VLOOKUP($J62,'Base 1'!$A:$Q,17,0),"-")</f>
        <v>-</v>
      </c>
      <c r="N62" s="50" t="str">
        <f aca="false">IFERROR(VLOOKUP($J62,'Base 1'!$A:$R,18,0),"-")</f>
        <v>-</v>
      </c>
      <c r="O62" s="50" t="str">
        <f aca="false">IFERROR(VLOOKUP($J62,'Base 1'!$A:$F,6,0),"-")</f>
        <v>-</v>
      </c>
      <c r="P62" s="53" t="str">
        <f aca="false">IFERROR(VLOOKUP($J62,'Base 1'!$A:$G,7,0),"-")</f>
        <v>-</v>
      </c>
      <c r="Q62" s="54"/>
      <c r="R62" s="50" t="str">
        <f aca="false">IFERROR(VLOOKUP(J62,'Base 1'!$A:$L,12,0),"-")</f>
        <v>-</v>
      </c>
      <c r="S62" s="54"/>
      <c r="T62" s="55" t="str">
        <f aca="false">IFERROR(VLOOKUP(J62,'Base 1'!$A:$J,10,0),"-")</f>
        <v>-</v>
      </c>
      <c r="U62" s="56"/>
      <c r="V62" s="57"/>
      <c r="W62" s="58"/>
      <c r="X62" s="59" t="str">
        <f aca="false">IFERROR(VLOOKUP(J62,'Base 1'!$A:$I,9,0),"-")</f>
        <v>-</v>
      </c>
      <c r="Y62" s="58"/>
      <c r="Z62" s="60"/>
      <c r="AA62" s="61"/>
      <c r="AB62" s="62"/>
      <c r="AC62" s="63" t="str">
        <f aca="false">IFERROR(VLOOKUP($J62,'Base 1'!$A:$Q,16,0),"-")</f>
        <v>-</v>
      </c>
      <c r="AD62" s="63"/>
      <c r="AE62" s="64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</row>
    <row r="63" s="66" customFormat="true" ht="14.25" hidden="false" customHeight="true" outlineLevel="0" collapsed="false">
      <c r="A63" s="46"/>
      <c r="B63" s="47" t="n">
        <f aca="true">TODAY()</f>
        <v>46135</v>
      </c>
      <c r="C63" s="48" t="s">
        <v>37</v>
      </c>
      <c r="D63" s="49" t="s">
        <v>38</v>
      </c>
      <c r="E63" s="50" t="str">
        <f aca="false">IFERROR(VLOOKUP($J63,'Base 1'!A:S,19,0),"-")</f>
        <v>-</v>
      </c>
      <c r="F63" s="50" t="str">
        <f aca="false">IFERROR(VLOOKUP($J63,'Base 1'!$A:$N,14,0),"-")</f>
        <v>-</v>
      </c>
      <c r="G63" s="50" t="str">
        <f aca="false">IFERROR(VLOOKUP($J63,'Base 1'!$A:$O,15,0),"-")</f>
        <v>-</v>
      </c>
      <c r="H63" s="50" t="str">
        <f aca="false">IFERROR(VLOOKUP($J63,'Base 1'!$A:$T,20,0),"-")</f>
        <v>-</v>
      </c>
      <c r="I63" s="51" t="str">
        <f aca="false">IFERROR(VLOOKUP($J63,'Base 1'!$A:$C,3,0),"-")</f>
        <v>-</v>
      </c>
      <c r="J63" s="51"/>
      <c r="K63" s="50" t="str">
        <f aca="false">IFERROR(VLOOKUP($J63,'Base 1'!$A:$E,5,0),"-")</f>
        <v>-</v>
      </c>
      <c r="L63" s="52" t="str">
        <f aca="false">IFERROR(VLOOKUP($J63,'Base 1'!$A:$B,2,0),"-")</f>
        <v>-</v>
      </c>
      <c r="M63" s="50" t="str">
        <f aca="false">IFERROR(VLOOKUP($J63,'Base 1'!$A:$Q,17,0),"-")</f>
        <v>-</v>
      </c>
      <c r="N63" s="50" t="str">
        <f aca="false">IFERROR(VLOOKUP($J63,'Base 1'!$A:$R,18,0),"-")</f>
        <v>-</v>
      </c>
      <c r="O63" s="50" t="str">
        <f aca="false">IFERROR(VLOOKUP($J63,'Base 1'!$A:$F,6,0),"-")</f>
        <v>-</v>
      </c>
      <c r="P63" s="53" t="str">
        <f aca="false">IFERROR(VLOOKUP($J63,'Base 1'!$A:$G,7,0),"-")</f>
        <v>-</v>
      </c>
      <c r="Q63" s="54"/>
      <c r="R63" s="50" t="str">
        <f aca="false">IFERROR(VLOOKUP(J63,'Base 1'!$A:$L,12,0),"-")</f>
        <v>-</v>
      </c>
      <c r="S63" s="54"/>
      <c r="T63" s="55" t="str">
        <f aca="false">IFERROR(VLOOKUP(J63,'Base 1'!$A:$J,10,0),"-")</f>
        <v>-</v>
      </c>
      <c r="U63" s="56"/>
      <c r="V63" s="57"/>
      <c r="W63" s="58"/>
      <c r="X63" s="59" t="str">
        <f aca="false">IFERROR(VLOOKUP(J63,'Base 1'!$A:$I,9,0),"-")</f>
        <v>-</v>
      </c>
      <c r="Y63" s="58"/>
      <c r="Z63" s="60"/>
      <c r="AA63" s="61"/>
      <c r="AB63" s="62"/>
      <c r="AC63" s="63" t="str">
        <f aca="false">IFERROR(VLOOKUP($J63,'Base 1'!$A:$Q,16,0),"-")</f>
        <v>-</v>
      </c>
      <c r="AD63" s="63"/>
      <c r="AE63" s="64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</row>
    <row r="64" s="66" customFormat="true" ht="14.25" hidden="false" customHeight="true" outlineLevel="0" collapsed="false">
      <c r="A64" s="46"/>
      <c r="B64" s="47" t="n">
        <f aca="true">TODAY()</f>
        <v>46135</v>
      </c>
      <c r="C64" s="48" t="s">
        <v>37</v>
      </c>
      <c r="D64" s="49" t="s">
        <v>38</v>
      </c>
      <c r="E64" s="50" t="str">
        <f aca="false">IFERROR(VLOOKUP($J64,'Base 1'!A:S,19,0),"-")</f>
        <v>-</v>
      </c>
      <c r="F64" s="50" t="str">
        <f aca="false">IFERROR(VLOOKUP($J64,'Base 1'!$A:$N,14,0),"-")</f>
        <v>-</v>
      </c>
      <c r="G64" s="50" t="str">
        <f aca="false">IFERROR(VLOOKUP($J64,'Base 1'!$A:$O,15,0),"-")</f>
        <v>-</v>
      </c>
      <c r="H64" s="50" t="str">
        <f aca="false">IFERROR(VLOOKUP($J64,'Base 1'!$A:$T,20,0),"-")</f>
        <v>-</v>
      </c>
      <c r="I64" s="51" t="str">
        <f aca="false">IFERROR(VLOOKUP($J64,'Base 1'!$A:$C,3,0),"-")</f>
        <v>-</v>
      </c>
      <c r="J64" s="51"/>
      <c r="K64" s="50" t="str">
        <f aca="false">IFERROR(VLOOKUP($J64,'Base 1'!$A:$E,5,0),"-")</f>
        <v>-</v>
      </c>
      <c r="L64" s="52" t="str">
        <f aca="false">IFERROR(VLOOKUP($J64,'Base 1'!$A:$B,2,0),"-")</f>
        <v>-</v>
      </c>
      <c r="M64" s="50" t="str">
        <f aca="false">IFERROR(VLOOKUP($J64,'Base 1'!$A:$Q,17,0),"-")</f>
        <v>-</v>
      </c>
      <c r="N64" s="50" t="str">
        <f aca="false">IFERROR(VLOOKUP($J64,'Base 1'!$A:$R,18,0),"-")</f>
        <v>-</v>
      </c>
      <c r="O64" s="50" t="str">
        <f aca="false">IFERROR(VLOOKUP($J64,'Base 1'!$A:$F,6,0),"-")</f>
        <v>-</v>
      </c>
      <c r="P64" s="53" t="str">
        <f aca="false">IFERROR(VLOOKUP($J64,'Base 1'!$A:$G,7,0),"-")</f>
        <v>-</v>
      </c>
      <c r="Q64" s="54"/>
      <c r="R64" s="50" t="str">
        <f aca="false">IFERROR(VLOOKUP(J64,'Base 1'!$A:$L,12,0),"-")</f>
        <v>-</v>
      </c>
      <c r="S64" s="54"/>
      <c r="T64" s="55" t="str">
        <f aca="false">IFERROR(VLOOKUP(J64,'Base 1'!$A:$J,10,0),"-")</f>
        <v>-</v>
      </c>
      <c r="U64" s="56"/>
      <c r="V64" s="57"/>
      <c r="W64" s="58"/>
      <c r="X64" s="59" t="str">
        <f aca="false">IFERROR(VLOOKUP(J64,'Base 1'!$A:$I,9,0),"-")</f>
        <v>-</v>
      </c>
      <c r="Y64" s="58"/>
      <c r="Z64" s="60"/>
      <c r="AA64" s="61"/>
      <c r="AB64" s="62"/>
      <c r="AC64" s="63" t="str">
        <f aca="false">IFERROR(VLOOKUP($J64,'Base 1'!$A:$Q,16,0),"-")</f>
        <v>-</v>
      </c>
      <c r="AD64" s="63"/>
      <c r="AE64" s="64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</row>
    <row r="65" s="66" customFormat="true" ht="14.25" hidden="false" customHeight="true" outlineLevel="0" collapsed="false">
      <c r="A65" s="46"/>
      <c r="B65" s="47" t="n">
        <f aca="true">TODAY()</f>
        <v>46135</v>
      </c>
      <c r="C65" s="48" t="s">
        <v>37</v>
      </c>
      <c r="D65" s="49" t="s">
        <v>38</v>
      </c>
      <c r="E65" s="50" t="str">
        <f aca="false">IFERROR(VLOOKUP($J65,'Base 1'!A:S,19,0),"-")</f>
        <v>-</v>
      </c>
      <c r="F65" s="50" t="str">
        <f aca="false">IFERROR(VLOOKUP($J65,'Base 1'!$A:$N,14,0),"-")</f>
        <v>-</v>
      </c>
      <c r="G65" s="50" t="str">
        <f aca="false">IFERROR(VLOOKUP($J65,'Base 1'!$A:$O,15,0),"-")</f>
        <v>-</v>
      </c>
      <c r="H65" s="50" t="str">
        <f aca="false">IFERROR(VLOOKUP($J65,'Base 1'!$A:$T,20,0),"-")</f>
        <v>-</v>
      </c>
      <c r="I65" s="51" t="str">
        <f aca="false">IFERROR(VLOOKUP($J65,'Base 1'!$A:$C,3,0),"-")</f>
        <v>-</v>
      </c>
      <c r="J65" s="51"/>
      <c r="K65" s="50" t="str">
        <f aca="false">IFERROR(VLOOKUP($J65,'Base 1'!$A:$E,5,0),"-")</f>
        <v>-</v>
      </c>
      <c r="L65" s="52" t="str">
        <f aca="false">IFERROR(VLOOKUP($J65,'Base 1'!$A:$B,2,0),"-")</f>
        <v>-</v>
      </c>
      <c r="M65" s="50" t="str">
        <f aca="false">IFERROR(VLOOKUP($J65,'Base 1'!$A:$Q,17,0),"-")</f>
        <v>-</v>
      </c>
      <c r="N65" s="50" t="str">
        <f aca="false">IFERROR(VLOOKUP($J65,'Base 1'!$A:$R,18,0),"-")</f>
        <v>-</v>
      </c>
      <c r="O65" s="50" t="str">
        <f aca="false">IFERROR(VLOOKUP($J65,'Base 1'!$A:$F,6,0),"-")</f>
        <v>-</v>
      </c>
      <c r="P65" s="53" t="str">
        <f aca="false">IFERROR(VLOOKUP($J65,'Base 1'!$A:$G,7,0),"-")</f>
        <v>-</v>
      </c>
      <c r="Q65" s="54"/>
      <c r="R65" s="50" t="str">
        <f aca="false">IFERROR(VLOOKUP(J65,'Base 1'!$A:$L,12,0),"-")</f>
        <v>-</v>
      </c>
      <c r="S65" s="54"/>
      <c r="T65" s="55" t="str">
        <f aca="false">IFERROR(VLOOKUP(J65,'Base 1'!$A:$J,10,0),"-")</f>
        <v>-</v>
      </c>
      <c r="U65" s="56"/>
      <c r="V65" s="57"/>
      <c r="W65" s="58"/>
      <c r="X65" s="59" t="str">
        <f aca="false">IFERROR(VLOOKUP(J65,'Base 1'!$A:$I,9,0),"-")</f>
        <v>-</v>
      </c>
      <c r="Y65" s="58"/>
      <c r="Z65" s="60"/>
      <c r="AA65" s="61"/>
      <c r="AB65" s="62"/>
      <c r="AC65" s="63" t="str">
        <f aca="false">IFERROR(VLOOKUP($J65,'Base 1'!$A:$Q,16,0),"-")</f>
        <v>-</v>
      </c>
      <c r="AD65" s="63"/>
      <c r="AE65" s="64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</row>
    <row r="66" s="66" customFormat="true" ht="14.25" hidden="false" customHeight="true" outlineLevel="0" collapsed="false">
      <c r="A66" s="46"/>
      <c r="B66" s="47" t="n">
        <f aca="true">TODAY()</f>
        <v>46135</v>
      </c>
      <c r="C66" s="48" t="s">
        <v>37</v>
      </c>
      <c r="D66" s="49" t="s">
        <v>38</v>
      </c>
      <c r="E66" s="50" t="str">
        <f aca="false">IFERROR(VLOOKUP($J66,'Base 1'!A:S,19,0),"-")</f>
        <v>-</v>
      </c>
      <c r="F66" s="50" t="str">
        <f aca="false">IFERROR(VLOOKUP($J66,'Base 1'!$A:$N,14,0),"-")</f>
        <v>-</v>
      </c>
      <c r="G66" s="50" t="str">
        <f aca="false">IFERROR(VLOOKUP($J66,'Base 1'!$A:$O,15,0),"-")</f>
        <v>-</v>
      </c>
      <c r="H66" s="50" t="str">
        <f aca="false">IFERROR(VLOOKUP($J66,'Base 1'!$A:$T,20,0),"-")</f>
        <v>-</v>
      </c>
      <c r="I66" s="51" t="str">
        <f aca="false">IFERROR(VLOOKUP($J66,'Base 1'!$A:$C,3,0),"-")</f>
        <v>-</v>
      </c>
      <c r="J66" s="51"/>
      <c r="K66" s="50" t="str">
        <f aca="false">IFERROR(VLOOKUP($J66,'Base 1'!$A:$E,5,0),"-")</f>
        <v>-</v>
      </c>
      <c r="L66" s="52" t="str">
        <f aca="false">IFERROR(VLOOKUP($J66,'Base 1'!$A:$B,2,0),"-")</f>
        <v>-</v>
      </c>
      <c r="M66" s="50" t="str">
        <f aca="false">IFERROR(VLOOKUP($J66,'Base 1'!$A:$Q,17,0),"-")</f>
        <v>-</v>
      </c>
      <c r="N66" s="50" t="str">
        <f aca="false">IFERROR(VLOOKUP($J66,'Base 1'!$A:$R,18,0),"-")</f>
        <v>-</v>
      </c>
      <c r="O66" s="50" t="str">
        <f aca="false">IFERROR(VLOOKUP($J66,'Base 1'!$A:$F,6,0),"-")</f>
        <v>-</v>
      </c>
      <c r="P66" s="53" t="str">
        <f aca="false">IFERROR(VLOOKUP($J66,'Base 1'!$A:$G,7,0),"-")</f>
        <v>-</v>
      </c>
      <c r="Q66" s="54"/>
      <c r="R66" s="50" t="str">
        <f aca="false">IFERROR(VLOOKUP(J66,'Base 1'!$A:$L,12,0),"-")</f>
        <v>-</v>
      </c>
      <c r="S66" s="54"/>
      <c r="T66" s="55" t="str">
        <f aca="false">IFERROR(VLOOKUP(J66,'Base 1'!$A:$J,10,0),"-")</f>
        <v>-</v>
      </c>
      <c r="U66" s="56"/>
      <c r="V66" s="57"/>
      <c r="W66" s="58"/>
      <c r="X66" s="59" t="str">
        <f aca="false">IFERROR(VLOOKUP(J66,'Base 1'!$A:$I,9,0),"-")</f>
        <v>-</v>
      </c>
      <c r="Y66" s="58"/>
      <c r="Z66" s="60"/>
      <c r="AA66" s="61"/>
      <c r="AB66" s="62"/>
      <c r="AC66" s="63" t="str">
        <f aca="false">IFERROR(VLOOKUP($J66,'Base 1'!$A:$Q,16,0),"-")</f>
        <v>-</v>
      </c>
      <c r="AD66" s="63"/>
      <c r="AE66" s="64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</row>
    <row r="67" s="66" customFormat="true" ht="14.25" hidden="false" customHeight="true" outlineLevel="0" collapsed="false">
      <c r="A67" s="46"/>
      <c r="B67" s="47" t="n">
        <f aca="true">TODAY()</f>
        <v>46135</v>
      </c>
      <c r="C67" s="48" t="s">
        <v>37</v>
      </c>
      <c r="D67" s="49" t="s">
        <v>38</v>
      </c>
      <c r="E67" s="50" t="str">
        <f aca="false">IFERROR(VLOOKUP($J67,'Base 1'!A:S,19,0),"-")</f>
        <v>-</v>
      </c>
      <c r="F67" s="50" t="str">
        <f aca="false">IFERROR(VLOOKUP($J67,'Base 1'!$A:$N,14,0),"-")</f>
        <v>-</v>
      </c>
      <c r="G67" s="50" t="str">
        <f aca="false">IFERROR(VLOOKUP($J67,'Base 1'!$A:$O,15,0),"-")</f>
        <v>-</v>
      </c>
      <c r="H67" s="50" t="str">
        <f aca="false">IFERROR(VLOOKUP($J67,'Base 1'!$A:$T,20,0),"-")</f>
        <v>-</v>
      </c>
      <c r="I67" s="51" t="str">
        <f aca="false">IFERROR(VLOOKUP($J67,'Base 1'!$A:$C,3,0),"-")</f>
        <v>-</v>
      </c>
      <c r="J67" s="51"/>
      <c r="K67" s="50" t="str">
        <f aca="false">IFERROR(VLOOKUP($J67,'Base 1'!$A:$E,5,0),"-")</f>
        <v>-</v>
      </c>
      <c r="L67" s="52" t="str">
        <f aca="false">IFERROR(VLOOKUP($J67,'Base 1'!$A:$B,2,0),"-")</f>
        <v>-</v>
      </c>
      <c r="M67" s="50" t="str">
        <f aca="false">IFERROR(VLOOKUP($J67,'Base 1'!$A:$Q,17,0),"-")</f>
        <v>-</v>
      </c>
      <c r="N67" s="50" t="str">
        <f aca="false">IFERROR(VLOOKUP($J67,'Base 1'!$A:$R,18,0),"-")</f>
        <v>-</v>
      </c>
      <c r="O67" s="50" t="str">
        <f aca="false">IFERROR(VLOOKUP($J67,'Base 1'!$A:$F,6,0),"-")</f>
        <v>-</v>
      </c>
      <c r="P67" s="53" t="str">
        <f aca="false">IFERROR(VLOOKUP($J67,'Base 1'!$A:$G,7,0),"-")</f>
        <v>-</v>
      </c>
      <c r="Q67" s="54"/>
      <c r="R67" s="50" t="str">
        <f aca="false">IFERROR(VLOOKUP(J67,'Base 1'!$A:$L,12,0),"-")</f>
        <v>-</v>
      </c>
      <c r="S67" s="54"/>
      <c r="T67" s="55" t="str">
        <f aca="false">IFERROR(VLOOKUP(J67,'Base 1'!$A:$J,10,0),"-")</f>
        <v>-</v>
      </c>
      <c r="U67" s="56"/>
      <c r="V67" s="57"/>
      <c r="W67" s="58"/>
      <c r="X67" s="59" t="str">
        <f aca="false">IFERROR(VLOOKUP(J67,'Base 1'!$A:$I,9,0),"-")</f>
        <v>-</v>
      </c>
      <c r="Y67" s="58"/>
      <c r="Z67" s="60"/>
      <c r="AA67" s="61"/>
      <c r="AB67" s="62"/>
      <c r="AC67" s="63" t="str">
        <f aca="false">IFERROR(VLOOKUP($J67,'Base 1'!$A:$Q,16,0),"-")</f>
        <v>-</v>
      </c>
      <c r="AD67" s="63"/>
      <c r="AE67" s="64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</row>
    <row r="68" s="66" customFormat="true" ht="14.25" hidden="false" customHeight="true" outlineLevel="0" collapsed="false">
      <c r="A68" s="46"/>
      <c r="B68" s="47" t="n">
        <f aca="true">TODAY()</f>
        <v>46135</v>
      </c>
      <c r="C68" s="48" t="s">
        <v>37</v>
      </c>
      <c r="D68" s="49" t="s">
        <v>38</v>
      </c>
      <c r="E68" s="50" t="str">
        <f aca="false">IFERROR(VLOOKUP($J68,'Base 1'!A:S,19,0),"-")</f>
        <v>-</v>
      </c>
      <c r="F68" s="50" t="str">
        <f aca="false">IFERROR(VLOOKUP($J68,'Base 1'!$A:$N,14,0),"-")</f>
        <v>-</v>
      </c>
      <c r="G68" s="50" t="str">
        <f aca="false">IFERROR(VLOOKUP($J68,'Base 1'!$A:$O,15,0),"-")</f>
        <v>-</v>
      </c>
      <c r="H68" s="50" t="str">
        <f aca="false">IFERROR(VLOOKUP($J68,'Base 1'!$A:$T,20,0),"-")</f>
        <v>-</v>
      </c>
      <c r="I68" s="51" t="str">
        <f aca="false">IFERROR(VLOOKUP($J68,'Base 1'!$A:$C,3,0),"-")</f>
        <v>-</v>
      </c>
      <c r="J68" s="51"/>
      <c r="K68" s="50" t="str">
        <f aca="false">IFERROR(VLOOKUP($J68,'Base 1'!$A:$E,5,0),"-")</f>
        <v>-</v>
      </c>
      <c r="L68" s="52" t="str">
        <f aca="false">IFERROR(VLOOKUP($J68,'Base 1'!$A:$B,2,0),"-")</f>
        <v>-</v>
      </c>
      <c r="M68" s="50" t="str">
        <f aca="false">IFERROR(VLOOKUP($J68,'Base 1'!$A:$Q,17,0),"-")</f>
        <v>-</v>
      </c>
      <c r="N68" s="50" t="str">
        <f aca="false">IFERROR(VLOOKUP($J68,'Base 1'!$A:$R,18,0),"-")</f>
        <v>-</v>
      </c>
      <c r="O68" s="50" t="str">
        <f aca="false">IFERROR(VLOOKUP($J68,'Base 1'!$A:$F,6,0),"-")</f>
        <v>-</v>
      </c>
      <c r="P68" s="53" t="str">
        <f aca="false">IFERROR(VLOOKUP($J68,'Base 1'!$A:$G,7,0),"-")</f>
        <v>-</v>
      </c>
      <c r="Q68" s="54"/>
      <c r="R68" s="50" t="str">
        <f aca="false">IFERROR(VLOOKUP(J68,'Base 1'!$A:$L,12,0),"-")</f>
        <v>-</v>
      </c>
      <c r="S68" s="54"/>
      <c r="T68" s="55" t="str">
        <f aca="false">IFERROR(VLOOKUP(J68,'Base 1'!$A:$J,10,0),"-")</f>
        <v>-</v>
      </c>
      <c r="U68" s="56"/>
      <c r="V68" s="57"/>
      <c r="W68" s="58"/>
      <c r="X68" s="59" t="str">
        <f aca="false">IFERROR(VLOOKUP(J68,'Base 1'!$A:$I,9,0),"-")</f>
        <v>-</v>
      </c>
      <c r="Y68" s="58"/>
      <c r="Z68" s="60"/>
      <c r="AA68" s="61"/>
      <c r="AB68" s="62"/>
      <c r="AC68" s="63" t="str">
        <f aca="false">IFERROR(VLOOKUP($J68,'Base 1'!$A:$Q,16,0),"-")</f>
        <v>-</v>
      </c>
      <c r="AD68" s="63"/>
      <c r="AE68" s="64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</row>
    <row r="69" s="66" customFormat="true" ht="14.25" hidden="false" customHeight="true" outlineLevel="0" collapsed="false">
      <c r="A69" s="46"/>
      <c r="B69" s="47" t="n">
        <f aca="true">TODAY()</f>
        <v>46135</v>
      </c>
      <c r="C69" s="48" t="s">
        <v>37</v>
      </c>
      <c r="D69" s="49" t="s">
        <v>38</v>
      </c>
      <c r="E69" s="50" t="str">
        <f aca="false">IFERROR(VLOOKUP($J69,'Base 1'!A:S,19,0),"-")</f>
        <v>-</v>
      </c>
      <c r="F69" s="50" t="str">
        <f aca="false">IFERROR(VLOOKUP($J69,'Base 1'!$A:$N,14,0),"-")</f>
        <v>-</v>
      </c>
      <c r="G69" s="50" t="str">
        <f aca="false">IFERROR(VLOOKUP($J69,'Base 1'!$A:$O,15,0),"-")</f>
        <v>-</v>
      </c>
      <c r="H69" s="50" t="str">
        <f aca="false">IFERROR(VLOOKUP($J69,'Base 1'!$A:$T,20,0),"-")</f>
        <v>-</v>
      </c>
      <c r="I69" s="51" t="str">
        <f aca="false">IFERROR(VLOOKUP($J69,'Base 1'!$A:$C,3,0),"-")</f>
        <v>-</v>
      </c>
      <c r="J69" s="51"/>
      <c r="K69" s="50" t="str">
        <f aca="false">IFERROR(VLOOKUP($J69,'Base 1'!$A:$E,5,0),"-")</f>
        <v>-</v>
      </c>
      <c r="L69" s="52" t="str">
        <f aca="false">IFERROR(VLOOKUP($J69,'Base 1'!$A:$B,2,0),"-")</f>
        <v>-</v>
      </c>
      <c r="M69" s="50" t="str">
        <f aca="false">IFERROR(VLOOKUP($J69,'Base 1'!$A:$Q,17,0),"-")</f>
        <v>-</v>
      </c>
      <c r="N69" s="50" t="str">
        <f aca="false">IFERROR(VLOOKUP($J69,'Base 1'!$A:$R,18,0),"-")</f>
        <v>-</v>
      </c>
      <c r="O69" s="50" t="str">
        <f aca="false">IFERROR(VLOOKUP($J69,'Base 1'!$A:$F,6,0),"-")</f>
        <v>-</v>
      </c>
      <c r="P69" s="53" t="str">
        <f aca="false">IFERROR(VLOOKUP($J69,'Base 1'!$A:$G,7,0),"-")</f>
        <v>-</v>
      </c>
      <c r="Q69" s="54"/>
      <c r="R69" s="50" t="str">
        <f aca="false">IFERROR(VLOOKUP(J69,'Base 1'!$A:$L,12,0),"-")</f>
        <v>-</v>
      </c>
      <c r="S69" s="54"/>
      <c r="T69" s="55" t="str">
        <f aca="false">IFERROR(VLOOKUP(J69,'Base 1'!$A:$J,10,0),"-")</f>
        <v>-</v>
      </c>
      <c r="U69" s="56"/>
      <c r="V69" s="57"/>
      <c r="W69" s="58"/>
      <c r="X69" s="59" t="str">
        <f aca="false">IFERROR(VLOOKUP(J69,'Base 1'!$A:$I,9,0),"-")</f>
        <v>-</v>
      </c>
      <c r="Y69" s="58"/>
      <c r="Z69" s="60"/>
      <c r="AA69" s="61"/>
      <c r="AB69" s="62"/>
      <c r="AC69" s="63" t="str">
        <f aca="false">IFERROR(VLOOKUP($J69,'Base 1'!$A:$Q,16,0),"-")</f>
        <v>-</v>
      </c>
      <c r="AD69" s="63"/>
      <c r="AE69" s="64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</row>
    <row r="70" s="66" customFormat="true" ht="14.25" hidden="false" customHeight="true" outlineLevel="0" collapsed="false">
      <c r="A70" s="46"/>
      <c r="B70" s="47" t="n">
        <f aca="true">TODAY()</f>
        <v>46135</v>
      </c>
      <c r="C70" s="48" t="s">
        <v>37</v>
      </c>
      <c r="D70" s="49" t="s">
        <v>38</v>
      </c>
      <c r="E70" s="50" t="str">
        <f aca="false">IFERROR(VLOOKUP($J70,'Base 1'!A:S,19,0),"-")</f>
        <v>-</v>
      </c>
      <c r="F70" s="50" t="str">
        <f aca="false">IFERROR(VLOOKUP($J70,'Base 1'!$A:$N,14,0),"-")</f>
        <v>-</v>
      </c>
      <c r="G70" s="50" t="str">
        <f aca="false">IFERROR(VLOOKUP($J70,'Base 1'!$A:$O,15,0),"-")</f>
        <v>-</v>
      </c>
      <c r="H70" s="50" t="str">
        <f aca="false">IFERROR(VLOOKUP($J70,'Base 1'!$A:$T,20,0),"-")</f>
        <v>-</v>
      </c>
      <c r="I70" s="51" t="str">
        <f aca="false">IFERROR(VLOOKUP($J70,'Base 1'!$A:$C,3,0),"-")</f>
        <v>-</v>
      </c>
      <c r="J70" s="51"/>
      <c r="K70" s="50" t="str">
        <f aca="false">IFERROR(VLOOKUP($J70,'Base 1'!$A:$E,5,0),"-")</f>
        <v>-</v>
      </c>
      <c r="L70" s="52" t="str">
        <f aca="false">IFERROR(VLOOKUP($J70,'Base 1'!$A:$B,2,0),"-")</f>
        <v>-</v>
      </c>
      <c r="M70" s="50" t="str">
        <f aca="false">IFERROR(VLOOKUP($J70,'Base 1'!$A:$Q,17,0),"-")</f>
        <v>-</v>
      </c>
      <c r="N70" s="50" t="str">
        <f aca="false">IFERROR(VLOOKUP($J70,'Base 1'!$A:$R,18,0),"-")</f>
        <v>-</v>
      </c>
      <c r="O70" s="50" t="str">
        <f aca="false">IFERROR(VLOOKUP($J70,'Base 1'!$A:$F,6,0),"-")</f>
        <v>-</v>
      </c>
      <c r="P70" s="53" t="str">
        <f aca="false">IFERROR(VLOOKUP($J70,'Base 1'!$A:$G,7,0),"-")</f>
        <v>-</v>
      </c>
      <c r="Q70" s="54"/>
      <c r="R70" s="50" t="str">
        <f aca="false">IFERROR(VLOOKUP(J70,'Base 1'!$A:$L,12,0),"-")</f>
        <v>-</v>
      </c>
      <c r="S70" s="54"/>
      <c r="T70" s="55" t="str">
        <f aca="false">IFERROR(VLOOKUP(J70,'Base 1'!$A:$J,10,0),"-")</f>
        <v>-</v>
      </c>
      <c r="U70" s="56"/>
      <c r="V70" s="57"/>
      <c r="W70" s="58"/>
      <c r="X70" s="59" t="str">
        <f aca="false">IFERROR(VLOOKUP(J70,'Base 1'!$A:$I,9,0),"-")</f>
        <v>-</v>
      </c>
      <c r="Y70" s="58"/>
      <c r="Z70" s="60"/>
      <c r="AA70" s="61"/>
      <c r="AB70" s="62"/>
      <c r="AC70" s="63" t="str">
        <f aca="false">IFERROR(VLOOKUP($J70,'Base 1'!$A:$Q,16,0),"-")</f>
        <v>-</v>
      </c>
      <c r="AD70" s="63"/>
      <c r="AE70" s="64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</row>
    <row r="71" s="66" customFormat="true" ht="14.25" hidden="false" customHeight="true" outlineLevel="0" collapsed="false">
      <c r="A71" s="46"/>
      <c r="B71" s="47" t="n">
        <f aca="true">TODAY()</f>
        <v>46135</v>
      </c>
      <c r="C71" s="48" t="s">
        <v>37</v>
      </c>
      <c r="D71" s="49" t="s">
        <v>38</v>
      </c>
      <c r="E71" s="50" t="str">
        <f aca="false">IFERROR(VLOOKUP($J71,'Base 1'!A:S,19,0),"-")</f>
        <v>-</v>
      </c>
      <c r="F71" s="50" t="str">
        <f aca="false">IFERROR(VLOOKUP($J71,'Base 1'!$A:$N,14,0),"-")</f>
        <v>-</v>
      </c>
      <c r="G71" s="50" t="str">
        <f aca="false">IFERROR(VLOOKUP($J71,'Base 1'!$A:$O,15,0),"-")</f>
        <v>-</v>
      </c>
      <c r="H71" s="50" t="str">
        <f aca="false">IFERROR(VLOOKUP($J71,'Base 1'!$A:$T,20,0),"-")</f>
        <v>-</v>
      </c>
      <c r="I71" s="51" t="str">
        <f aca="false">IFERROR(VLOOKUP($J71,'Base 1'!$A:$C,3,0),"-")</f>
        <v>-</v>
      </c>
      <c r="J71" s="51"/>
      <c r="K71" s="50" t="str">
        <f aca="false">IFERROR(VLOOKUP($J71,'Base 1'!$A:$E,5,0),"-")</f>
        <v>-</v>
      </c>
      <c r="L71" s="52" t="str">
        <f aca="false">IFERROR(VLOOKUP($J71,'Base 1'!$A:$B,2,0),"-")</f>
        <v>-</v>
      </c>
      <c r="M71" s="50" t="str">
        <f aca="false">IFERROR(VLOOKUP($J71,'Base 1'!$A:$Q,17,0),"-")</f>
        <v>-</v>
      </c>
      <c r="N71" s="50" t="str">
        <f aca="false">IFERROR(VLOOKUP($J71,'Base 1'!$A:$R,18,0),"-")</f>
        <v>-</v>
      </c>
      <c r="O71" s="50" t="str">
        <f aca="false">IFERROR(VLOOKUP($J71,'Base 1'!$A:$F,6,0),"-")</f>
        <v>-</v>
      </c>
      <c r="P71" s="53" t="str">
        <f aca="false">IFERROR(VLOOKUP($J71,'Base 1'!$A:$G,7,0),"-")</f>
        <v>-</v>
      </c>
      <c r="Q71" s="54"/>
      <c r="R71" s="50" t="str">
        <f aca="false">IFERROR(VLOOKUP(J71,'Base 1'!$A:$L,12,0),"-")</f>
        <v>-</v>
      </c>
      <c r="S71" s="54"/>
      <c r="T71" s="55" t="str">
        <f aca="false">IFERROR(VLOOKUP(J71,'Base 1'!$A:$J,10,0),"-")</f>
        <v>-</v>
      </c>
      <c r="U71" s="56"/>
      <c r="V71" s="57"/>
      <c r="W71" s="58"/>
      <c r="X71" s="59" t="str">
        <f aca="false">IFERROR(VLOOKUP(J71,'Base 1'!$A:$I,9,0),"-")</f>
        <v>-</v>
      </c>
      <c r="Y71" s="58"/>
      <c r="Z71" s="60"/>
      <c r="AA71" s="61"/>
      <c r="AB71" s="62"/>
      <c r="AC71" s="63" t="str">
        <f aca="false">IFERROR(VLOOKUP($J71,'Base 1'!$A:$Q,16,0),"-")</f>
        <v>-</v>
      </c>
      <c r="AD71" s="63"/>
      <c r="AE71" s="64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</row>
    <row r="72" s="66" customFormat="true" ht="14.25" hidden="false" customHeight="true" outlineLevel="0" collapsed="false">
      <c r="A72" s="46"/>
      <c r="B72" s="47" t="n">
        <f aca="true">TODAY()</f>
        <v>46135</v>
      </c>
      <c r="C72" s="48" t="s">
        <v>37</v>
      </c>
      <c r="D72" s="49" t="s">
        <v>38</v>
      </c>
      <c r="E72" s="50" t="str">
        <f aca="false">IFERROR(VLOOKUP($J72,'Base 1'!A:S,19,0),"-")</f>
        <v>-</v>
      </c>
      <c r="F72" s="50" t="str">
        <f aca="false">IFERROR(VLOOKUP($J72,'Base 1'!$A:$N,14,0),"-")</f>
        <v>-</v>
      </c>
      <c r="G72" s="50" t="str">
        <f aca="false">IFERROR(VLOOKUP($J72,'Base 1'!$A:$O,15,0),"-")</f>
        <v>-</v>
      </c>
      <c r="H72" s="50" t="str">
        <f aca="false">IFERROR(VLOOKUP($J72,'Base 1'!$A:$T,20,0),"-")</f>
        <v>-</v>
      </c>
      <c r="I72" s="51" t="str">
        <f aca="false">IFERROR(VLOOKUP($J72,'Base 1'!$A:$C,3,0),"-")</f>
        <v>-</v>
      </c>
      <c r="J72" s="51"/>
      <c r="K72" s="50" t="str">
        <f aca="false">IFERROR(VLOOKUP($J72,'Base 1'!$A:$E,5,0),"-")</f>
        <v>-</v>
      </c>
      <c r="L72" s="52" t="str">
        <f aca="false">IFERROR(VLOOKUP($J72,'Base 1'!$A:$B,2,0),"-")</f>
        <v>-</v>
      </c>
      <c r="M72" s="50" t="str">
        <f aca="false">IFERROR(VLOOKUP($J72,'Base 1'!$A:$Q,17,0),"-")</f>
        <v>-</v>
      </c>
      <c r="N72" s="50" t="str">
        <f aca="false">IFERROR(VLOOKUP($J72,'Base 1'!$A:$R,18,0),"-")</f>
        <v>-</v>
      </c>
      <c r="O72" s="50" t="str">
        <f aca="false">IFERROR(VLOOKUP($J72,'Base 1'!$A:$F,6,0),"-")</f>
        <v>-</v>
      </c>
      <c r="P72" s="53" t="str">
        <f aca="false">IFERROR(VLOOKUP($J72,'Base 1'!$A:$G,7,0),"-")</f>
        <v>-</v>
      </c>
      <c r="Q72" s="54"/>
      <c r="R72" s="50" t="str">
        <f aca="false">IFERROR(VLOOKUP(J72,'Base 1'!$A:$L,12,0),"-")</f>
        <v>-</v>
      </c>
      <c r="S72" s="54"/>
      <c r="T72" s="55" t="str">
        <f aca="false">IFERROR(VLOOKUP(J72,'Base 1'!$A:$J,10,0),"-")</f>
        <v>-</v>
      </c>
      <c r="U72" s="56"/>
      <c r="V72" s="57"/>
      <c r="W72" s="58"/>
      <c r="X72" s="59" t="str">
        <f aca="false">IFERROR(VLOOKUP(J72,'Base 1'!$A:$I,9,0),"-")</f>
        <v>-</v>
      </c>
      <c r="Y72" s="58"/>
      <c r="Z72" s="60"/>
      <c r="AA72" s="61"/>
      <c r="AB72" s="62"/>
      <c r="AC72" s="63" t="str">
        <f aca="false">IFERROR(VLOOKUP($J72,'Base 1'!$A:$Q,16,0),"-")</f>
        <v>-</v>
      </c>
      <c r="AD72" s="63"/>
      <c r="AE72" s="64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</row>
    <row r="73" s="66" customFormat="true" ht="14.25" hidden="false" customHeight="true" outlineLevel="0" collapsed="false">
      <c r="A73" s="46"/>
      <c r="B73" s="47" t="n">
        <f aca="true">TODAY()</f>
        <v>46135</v>
      </c>
      <c r="C73" s="48" t="s">
        <v>37</v>
      </c>
      <c r="D73" s="49" t="s">
        <v>38</v>
      </c>
      <c r="E73" s="50" t="str">
        <f aca="false">IFERROR(VLOOKUP($J73,'Base 1'!A:S,19,0),"-")</f>
        <v>-</v>
      </c>
      <c r="F73" s="50" t="str">
        <f aca="false">IFERROR(VLOOKUP($J73,'Base 1'!$A:$N,14,0),"-")</f>
        <v>-</v>
      </c>
      <c r="G73" s="50" t="str">
        <f aca="false">IFERROR(VLOOKUP($J73,'Base 1'!$A:$O,15,0),"-")</f>
        <v>-</v>
      </c>
      <c r="H73" s="50" t="str">
        <f aca="false">IFERROR(VLOOKUP($J73,'Base 1'!$A:$T,20,0),"-")</f>
        <v>-</v>
      </c>
      <c r="I73" s="51" t="str">
        <f aca="false">IFERROR(VLOOKUP($J73,'Base 1'!$A:$C,3,0),"-")</f>
        <v>-</v>
      </c>
      <c r="J73" s="51"/>
      <c r="K73" s="50" t="str">
        <f aca="false">IFERROR(VLOOKUP($J73,'Base 1'!$A:$E,5,0),"-")</f>
        <v>-</v>
      </c>
      <c r="L73" s="52" t="str">
        <f aca="false">IFERROR(VLOOKUP($J73,'Base 1'!$A:$B,2,0),"-")</f>
        <v>-</v>
      </c>
      <c r="M73" s="50" t="str">
        <f aca="false">IFERROR(VLOOKUP($J73,'Base 1'!$A:$Q,17,0),"-")</f>
        <v>-</v>
      </c>
      <c r="N73" s="50" t="str">
        <f aca="false">IFERROR(VLOOKUP($J73,'Base 1'!$A:$R,18,0),"-")</f>
        <v>-</v>
      </c>
      <c r="O73" s="50" t="str">
        <f aca="false">IFERROR(VLOOKUP($J73,'Base 1'!$A:$F,6,0),"-")</f>
        <v>-</v>
      </c>
      <c r="P73" s="53" t="str">
        <f aca="false">IFERROR(VLOOKUP($J73,'Base 1'!$A:$G,7,0),"-")</f>
        <v>-</v>
      </c>
      <c r="Q73" s="54"/>
      <c r="R73" s="50" t="str">
        <f aca="false">IFERROR(VLOOKUP(J73,'Base 1'!$A:$L,12,0),"-")</f>
        <v>-</v>
      </c>
      <c r="S73" s="54"/>
      <c r="T73" s="55" t="str">
        <f aca="false">IFERROR(VLOOKUP(J73,'Base 1'!$A:$J,10,0),"-")</f>
        <v>-</v>
      </c>
      <c r="U73" s="56"/>
      <c r="V73" s="57"/>
      <c r="W73" s="58"/>
      <c r="X73" s="59" t="str">
        <f aca="false">IFERROR(VLOOKUP(J73,'Base 1'!$A:$I,9,0),"-")</f>
        <v>-</v>
      </c>
      <c r="Y73" s="58"/>
      <c r="Z73" s="60"/>
      <c r="AA73" s="61"/>
      <c r="AB73" s="62"/>
      <c r="AC73" s="63" t="str">
        <f aca="false">IFERROR(VLOOKUP($J73,'Base 1'!$A:$Q,16,0),"-")</f>
        <v>-</v>
      </c>
      <c r="AD73" s="63"/>
      <c r="AE73" s="64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</row>
    <row r="74" s="66" customFormat="true" ht="14.25" hidden="false" customHeight="true" outlineLevel="0" collapsed="false">
      <c r="A74" s="46"/>
      <c r="B74" s="47" t="n">
        <f aca="true">TODAY()</f>
        <v>46135</v>
      </c>
      <c r="C74" s="48" t="s">
        <v>37</v>
      </c>
      <c r="D74" s="49" t="s">
        <v>38</v>
      </c>
      <c r="E74" s="50" t="str">
        <f aca="false">IFERROR(VLOOKUP($J74,'Base 1'!A:S,19,0),"-")</f>
        <v>-</v>
      </c>
      <c r="F74" s="50" t="str">
        <f aca="false">IFERROR(VLOOKUP($J74,'Base 1'!$A:$N,14,0),"-")</f>
        <v>-</v>
      </c>
      <c r="G74" s="50" t="str">
        <f aca="false">IFERROR(VLOOKUP($J74,'Base 1'!$A:$O,15,0),"-")</f>
        <v>-</v>
      </c>
      <c r="H74" s="50" t="str">
        <f aca="false">IFERROR(VLOOKUP($J74,'Base 1'!$A:$T,20,0),"-")</f>
        <v>-</v>
      </c>
      <c r="I74" s="51" t="str">
        <f aca="false">IFERROR(VLOOKUP($J74,'Base 1'!$A:$C,3,0),"-")</f>
        <v>-</v>
      </c>
      <c r="J74" s="51"/>
      <c r="K74" s="50" t="str">
        <f aca="false">IFERROR(VLOOKUP($J74,'Base 1'!$A:$E,5,0),"-")</f>
        <v>-</v>
      </c>
      <c r="L74" s="52" t="str">
        <f aca="false">IFERROR(VLOOKUP($J74,'Base 1'!$A:$B,2,0),"-")</f>
        <v>-</v>
      </c>
      <c r="M74" s="50" t="str">
        <f aca="false">IFERROR(VLOOKUP($J74,'Base 1'!$A:$Q,17,0),"-")</f>
        <v>-</v>
      </c>
      <c r="N74" s="50" t="str">
        <f aca="false">IFERROR(VLOOKUP($J74,'Base 1'!$A:$R,18,0),"-")</f>
        <v>-</v>
      </c>
      <c r="O74" s="50" t="str">
        <f aca="false">IFERROR(VLOOKUP($J74,'Base 1'!$A:$F,6,0),"-")</f>
        <v>-</v>
      </c>
      <c r="P74" s="53" t="str">
        <f aca="false">IFERROR(VLOOKUP($J74,'Base 1'!$A:$G,7,0),"-")</f>
        <v>-</v>
      </c>
      <c r="Q74" s="54"/>
      <c r="R74" s="50" t="str">
        <f aca="false">IFERROR(VLOOKUP(J74,'Base 1'!$A:$L,12,0),"-")</f>
        <v>-</v>
      </c>
      <c r="S74" s="54"/>
      <c r="T74" s="55" t="str">
        <f aca="false">IFERROR(VLOOKUP(J74,'Base 1'!$A:$J,10,0),"-")</f>
        <v>-</v>
      </c>
      <c r="U74" s="56"/>
      <c r="V74" s="57"/>
      <c r="W74" s="58"/>
      <c r="X74" s="59" t="str">
        <f aca="false">IFERROR(VLOOKUP(J74,'Base 1'!$A:$I,9,0),"-")</f>
        <v>-</v>
      </c>
      <c r="Y74" s="58"/>
      <c r="Z74" s="60"/>
      <c r="AA74" s="61"/>
      <c r="AB74" s="62"/>
      <c r="AC74" s="63" t="str">
        <f aca="false">IFERROR(VLOOKUP($J74,'Base 1'!$A:$Q,16,0),"-")</f>
        <v>-</v>
      </c>
      <c r="AD74" s="63"/>
      <c r="AE74" s="64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</row>
    <row r="75" s="66" customFormat="true" ht="14.25" hidden="false" customHeight="true" outlineLevel="0" collapsed="false">
      <c r="A75" s="46"/>
      <c r="B75" s="47" t="n">
        <f aca="true">TODAY()</f>
        <v>46135</v>
      </c>
      <c r="C75" s="48" t="s">
        <v>37</v>
      </c>
      <c r="D75" s="49" t="s">
        <v>38</v>
      </c>
      <c r="E75" s="50" t="str">
        <f aca="false">IFERROR(VLOOKUP($J75,'Base 1'!A:S,19,0),"-")</f>
        <v>-</v>
      </c>
      <c r="F75" s="50" t="str">
        <f aca="false">IFERROR(VLOOKUP($J75,'Base 1'!$A:$N,14,0),"-")</f>
        <v>-</v>
      </c>
      <c r="G75" s="50" t="str">
        <f aca="false">IFERROR(VLOOKUP($J75,'Base 1'!$A:$O,15,0),"-")</f>
        <v>-</v>
      </c>
      <c r="H75" s="50" t="str">
        <f aca="false">IFERROR(VLOOKUP($J75,'Base 1'!$A:$T,20,0),"-")</f>
        <v>-</v>
      </c>
      <c r="I75" s="51" t="str">
        <f aca="false">IFERROR(VLOOKUP($J75,'Base 1'!$A:$C,3,0),"-")</f>
        <v>-</v>
      </c>
      <c r="J75" s="51"/>
      <c r="K75" s="50" t="str">
        <f aca="false">IFERROR(VLOOKUP($J75,'Base 1'!$A:$E,5,0),"-")</f>
        <v>-</v>
      </c>
      <c r="L75" s="52" t="str">
        <f aca="false">IFERROR(VLOOKUP($J75,'Base 1'!$A:$B,2,0),"-")</f>
        <v>-</v>
      </c>
      <c r="M75" s="50" t="str">
        <f aca="false">IFERROR(VLOOKUP($J75,'Base 1'!$A:$Q,17,0),"-")</f>
        <v>-</v>
      </c>
      <c r="N75" s="50" t="str">
        <f aca="false">IFERROR(VLOOKUP($J75,'Base 1'!$A:$R,18,0),"-")</f>
        <v>-</v>
      </c>
      <c r="O75" s="50" t="str">
        <f aca="false">IFERROR(VLOOKUP($J75,'Base 1'!$A:$F,6,0),"-")</f>
        <v>-</v>
      </c>
      <c r="P75" s="53" t="str">
        <f aca="false">IFERROR(VLOOKUP($J75,'Base 1'!$A:$G,7,0),"-")</f>
        <v>-</v>
      </c>
      <c r="Q75" s="54"/>
      <c r="R75" s="50" t="str">
        <f aca="false">IFERROR(VLOOKUP(J75,'Base 1'!$A:$L,12,0),"-")</f>
        <v>-</v>
      </c>
      <c r="S75" s="54"/>
      <c r="T75" s="55" t="str">
        <f aca="false">IFERROR(VLOOKUP(J75,'Base 1'!$A:$J,10,0),"-")</f>
        <v>-</v>
      </c>
      <c r="U75" s="56"/>
      <c r="V75" s="57"/>
      <c r="W75" s="58"/>
      <c r="X75" s="59" t="str">
        <f aca="false">IFERROR(VLOOKUP(J75,'Base 1'!$A:$I,9,0),"-")</f>
        <v>-</v>
      </c>
      <c r="Y75" s="58"/>
      <c r="Z75" s="60"/>
      <c r="AA75" s="61"/>
      <c r="AB75" s="62"/>
      <c r="AC75" s="63" t="str">
        <f aca="false">IFERROR(VLOOKUP($J75,'Base 1'!$A:$Q,16,0),"-")</f>
        <v>-</v>
      </c>
      <c r="AD75" s="63"/>
      <c r="AE75" s="64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</row>
    <row r="76" s="66" customFormat="true" ht="14.25" hidden="false" customHeight="true" outlineLevel="0" collapsed="false">
      <c r="A76" s="46"/>
      <c r="B76" s="47" t="n">
        <f aca="true">TODAY()</f>
        <v>46135</v>
      </c>
      <c r="C76" s="48" t="s">
        <v>37</v>
      </c>
      <c r="D76" s="49" t="s">
        <v>38</v>
      </c>
      <c r="E76" s="50" t="str">
        <f aca="false">IFERROR(VLOOKUP($J76,'Base 1'!A:S,19,0),"-")</f>
        <v>-</v>
      </c>
      <c r="F76" s="50" t="str">
        <f aca="false">IFERROR(VLOOKUP($J76,'Base 1'!$A:$N,14,0),"-")</f>
        <v>-</v>
      </c>
      <c r="G76" s="50" t="str">
        <f aca="false">IFERROR(VLOOKUP($J76,'Base 1'!$A:$O,15,0),"-")</f>
        <v>-</v>
      </c>
      <c r="H76" s="50" t="str">
        <f aca="false">IFERROR(VLOOKUP($J76,'Base 1'!$A:$T,20,0),"-")</f>
        <v>-</v>
      </c>
      <c r="I76" s="51" t="str">
        <f aca="false">IFERROR(VLOOKUP($J76,'Base 1'!$A:$C,3,0),"-")</f>
        <v>-</v>
      </c>
      <c r="J76" s="51"/>
      <c r="K76" s="50" t="str">
        <f aca="false">IFERROR(VLOOKUP($J76,'Base 1'!$A:$E,5,0),"-")</f>
        <v>-</v>
      </c>
      <c r="L76" s="52" t="str">
        <f aca="false">IFERROR(VLOOKUP($J76,'Base 1'!$A:$B,2,0),"-")</f>
        <v>-</v>
      </c>
      <c r="M76" s="50" t="str">
        <f aca="false">IFERROR(VLOOKUP($J76,'Base 1'!$A:$Q,17,0),"-")</f>
        <v>-</v>
      </c>
      <c r="N76" s="50" t="str">
        <f aca="false">IFERROR(VLOOKUP($J76,'Base 1'!$A:$R,18,0),"-")</f>
        <v>-</v>
      </c>
      <c r="O76" s="50" t="str">
        <f aca="false">IFERROR(VLOOKUP($J76,'Base 1'!$A:$F,6,0),"-")</f>
        <v>-</v>
      </c>
      <c r="P76" s="53" t="str">
        <f aca="false">IFERROR(VLOOKUP($J76,'Base 1'!$A:$G,7,0),"-")</f>
        <v>-</v>
      </c>
      <c r="Q76" s="54"/>
      <c r="R76" s="50" t="str">
        <f aca="false">IFERROR(VLOOKUP(J76,'Base 1'!$A:$L,12,0),"-")</f>
        <v>-</v>
      </c>
      <c r="S76" s="54"/>
      <c r="T76" s="55" t="str">
        <f aca="false">IFERROR(VLOOKUP(J76,'Base 1'!$A:$J,10,0),"-")</f>
        <v>-</v>
      </c>
      <c r="U76" s="56"/>
      <c r="V76" s="57"/>
      <c r="W76" s="58"/>
      <c r="X76" s="59" t="str">
        <f aca="false">IFERROR(VLOOKUP(J76,'Base 1'!$A:$I,9,0),"-")</f>
        <v>-</v>
      </c>
      <c r="Y76" s="58"/>
      <c r="Z76" s="60"/>
      <c r="AA76" s="61"/>
      <c r="AB76" s="62"/>
      <c r="AC76" s="63" t="str">
        <f aca="false">IFERROR(VLOOKUP($J76,'Base 1'!$A:$Q,16,0),"-")</f>
        <v>-</v>
      </c>
      <c r="AD76" s="63"/>
      <c r="AE76" s="64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</row>
    <row r="77" s="66" customFormat="true" ht="14.25" hidden="false" customHeight="true" outlineLevel="0" collapsed="false">
      <c r="A77" s="46"/>
      <c r="B77" s="47" t="n">
        <f aca="true">TODAY()</f>
        <v>46135</v>
      </c>
      <c r="C77" s="48" t="s">
        <v>37</v>
      </c>
      <c r="D77" s="49" t="s">
        <v>38</v>
      </c>
      <c r="E77" s="50" t="str">
        <f aca="false">IFERROR(VLOOKUP($J77,'Base 1'!A:S,19,0),"-")</f>
        <v>-</v>
      </c>
      <c r="F77" s="50" t="str">
        <f aca="false">IFERROR(VLOOKUP($J77,'Base 1'!$A:$N,14,0),"-")</f>
        <v>-</v>
      </c>
      <c r="G77" s="50" t="str">
        <f aca="false">IFERROR(VLOOKUP($J77,'Base 1'!$A:$O,15,0),"-")</f>
        <v>-</v>
      </c>
      <c r="H77" s="50" t="str">
        <f aca="false">IFERROR(VLOOKUP($J77,'Base 1'!$A:$T,20,0),"-")</f>
        <v>-</v>
      </c>
      <c r="I77" s="51" t="str">
        <f aca="false">IFERROR(VLOOKUP($J77,'Base 1'!$A:$C,3,0),"-")</f>
        <v>-</v>
      </c>
      <c r="J77" s="51"/>
      <c r="K77" s="50" t="str">
        <f aca="false">IFERROR(VLOOKUP($J77,'Base 1'!$A:$E,5,0),"-")</f>
        <v>-</v>
      </c>
      <c r="L77" s="52" t="str">
        <f aca="false">IFERROR(VLOOKUP($J77,'Base 1'!$A:$B,2,0),"-")</f>
        <v>-</v>
      </c>
      <c r="M77" s="50" t="str">
        <f aca="false">IFERROR(VLOOKUP($J77,'Base 1'!$A:$Q,17,0),"-")</f>
        <v>-</v>
      </c>
      <c r="N77" s="50" t="str">
        <f aca="false">IFERROR(VLOOKUP($J77,'Base 1'!$A:$R,18,0),"-")</f>
        <v>-</v>
      </c>
      <c r="O77" s="50" t="str">
        <f aca="false">IFERROR(VLOOKUP($J77,'Base 1'!$A:$F,6,0),"-")</f>
        <v>-</v>
      </c>
      <c r="P77" s="53" t="str">
        <f aca="false">IFERROR(VLOOKUP($J77,'Base 1'!$A:$G,7,0),"-")</f>
        <v>-</v>
      </c>
      <c r="Q77" s="54"/>
      <c r="R77" s="50" t="str">
        <f aca="false">IFERROR(VLOOKUP(J77,'Base 1'!$A:$L,12,0),"-")</f>
        <v>-</v>
      </c>
      <c r="S77" s="54"/>
      <c r="T77" s="55" t="str">
        <f aca="false">IFERROR(VLOOKUP(J77,'Base 1'!$A:$J,10,0),"-")</f>
        <v>-</v>
      </c>
      <c r="U77" s="56"/>
      <c r="V77" s="57"/>
      <c r="W77" s="58"/>
      <c r="X77" s="59" t="str">
        <f aca="false">IFERROR(VLOOKUP(J77,'Base 1'!$A:$I,9,0),"-")</f>
        <v>-</v>
      </c>
      <c r="Y77" s="58"/>
      <c r="Z77" s="60"/>
      <c r="AA77" s="61"/>
      <c r="AB77" s="62"/>
      <c r="AC77" s="63" t="str">
        <f aca="false">IFERROR(VLOOKUP($J77,'Base 1'!$A:$Q,16,0),"-")</f>
        <v>-</v>
      </c>
      <c r="AD77" s="63"/>
      <c r="AE77" s="64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</row>
    <row r="78" s="66" customFormat="true" ht="14.25" hidden="false" customHeight="true" outlineLevel="0" collapsed="false">
      <c r="A78" s="46"/>
      <c r="B78" s="47" t="n">
        <f aca="true">TODAY()</f>
        <v>46135</v>
      </c>
      <c r="C78" s="48" t="s">
        <v>37</v>
      </c>
      <c r="D78" s="49" t="s">
        <v>38</v>
      </c>
      <c r="E78" s="50" t="str">
        <f aca="false">IFERROR(VLOOKUP($J78,'Base 1'!A:S,19,0),"-")</f>
        <v>-</v>
      </c>
      <c r="F78" s="50" t="str">
        <f aca="false">IFERROR(VLOOKUP($J78,'Base 1'!$A:$N,14,0),"-")</f>
        <v>-</v>
      </c>
      <c r="G78" s="50" t="str">
        <f aca="false">IFERROR(VLOOKUP($J78,'Base 1'!$A:$O,15,0),"-")</f>
        <v>-</v>
      </c>
      <c r="H78" s="50" t="str">
        <f aca="false">IFERROR(VLOOKUP($J78,'Base 1'!$A:$T,20,0),"-")</f>
        <v>-</v>
      </c>
      <c r="I78" s="51" t="str">
        <f aca="false">IFERROR(VLOOKUP($J78,'Base 1'!$A:$C,3,0),"-")</f>
        <v>-</v>
      </c>
      <c r="J78" s="51"/>
      <c r="K78" s="50" t="str">
        <f aca="false">IFERROR(VLOOKUP($J78,'Base 1'!$A:$E,5,0),"-")</f>
        <v>-</v>
      </c>
      <c r="L78" s="52" t="str">
        <f aca="false">IFERROR(VLOOKUP($J78,'Base 1'!$A:$B,2,0),"-")</f>
        <v>-</v>
      </c>
      <c r="M78" s="50" t="str">
        <f aca="false">IFERROR(VLOOKUP($J78,'Base 1'!$A:$Q,17,0),"-")</f>
        <v>-</v>
      </c>
      <c r="N78" s="50" t="str">
        <f aca="false">IFERROR(VLOOKUP($J78,'Base 1'!$A:$R,18,0),"-")</f>
        <v>-</v>
      </c>
      <c r="O78" s="50" t="str">
        <f aca="false">IFERROR(VLOOKUP($J78,'Base 1'!$A:$F,6,0),"-")</f>
        <v>-</v>
      </c>
      <c r="P78" s="53" t="str">
        <f aca="false">IFERROR(VLOOKUP($J78,'Base 1'!$A:$G,7,0),"-")</f>
        <v>-</v>
      </c>
      <c r="Q78" s="54"/>
      <c r="R78" s="50" t="str">
        <f aca="false">IFERROR(VLOOKUP(J78,'Base 1'!$A:$L,12,0),"-")</f>
        <v>-</v>
      </c>
      <c r="S78" s="54"/>
      <c r="T78" s="55" t="str">
        <f aca="false">IFERROR(VLOOKUP(J78,'Base 1'!$A:$J,10,0),"-")</f>
        <v>-</v>
      </c>
      <c r="U78" s="56"/>
      <c r="V78" s="57"/>
      <c r="W78" s="58"/>
      <c r="X78" s="59" t="str">
        <f aca="false">IFERROR(VLOOKUP(J78,'Base 1'!$A:$I,9,0),"-")</f>
        <v>-</v>
      </c>
      <c r="Y78" s="58"/>
      <c r="Z78" s="60"/>
      <c r="AA78" s="61"/>
      <c r="AB78" s="62"/>
      <c r="AC78" s="63" t="str">
        <f aca="false">IFERROR(VLOOKUP($J78,'Base 1'!$A:$Q,16,0),"-")</f>
        <v>-</v>
      </c>
      <c r="AD78" s="63"/>
      <c r="AE78" s="64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</row>
    <row r="79" s="66" customFormat="true" ht="14.25" hidden="false" customHeight="true" outlineLevel="0" collapsed="false">
      <c r="A79" s="46"/>
      <c r="B79" s="47" t="n">
        <f aca="true">TODAY()</f>
        <v>46135</v>
      </c>
      <c r="C79" s="48" t="s">
        <v>37</v>
      </c>
      <c r="D79" s="49" t="s">
        <v>38</v>
      </c>
      <c r="E79" s="50" t="str">
        <f aca="false">IFERROR(VLOOKUP($J79,'Base 1'!A:S,19,0),"-")</f>
        <v>-</v>
      </c>
      <c r="F79" s="50" t="str">
        <f aca="false">IFERROR(VLOOKUP($J79,'Base 1'!$A:$N,14,0),"-")</f>
        <v>-</v>
      </c>
      <c r="G79" s="50" t="str">
        <f aca="false">IFERROR(VLOOKUP($J79,'Base 1'!$A:$O,15,0),"-")</f>
        <v>-</v>
      </c>
      <c r="H79" s="50" t="str">
        <f aca="false">IFERROR(VLOOKUP($J79,'Base 1'!$A:$T,20,0),"-")</f>
        <v>-</v>
      </c>
      <c r="I79" s="51" t="str">
        <f aca="false">IFERROR(VLOOKUP($J79,'Base 1'!$A:$C,3,0),"-")</f>
        <v>-</v>
      </c>
      <c r="J79" s="51"/>
      <c r="K79" s="50" t="str">
        <f aca="false">IFERROR(VLOOKUP($J79,'Base 1'!$A:$E,5,0),"-")</f>
        <v>-</v>
      </c>
      <c r="L79" s="52" t="str">
        <f aca="false">IFERROR(VLOOKUP($J79,'Base 1'!$A:$B,2,0),"-")</f>
        <v>-</v>
      </c>
      <c r="M79" s="50" t="str">
        <f aca="false">IFERROR(VLOOKUP($J79,'Base 1'!$A:$Q,17,0),"-")</f>
        <v>-</v>
      </c>
      <c r="N79" s="50" t="str">
        <f aca="false">IFERROR(VLOOKUP($J79,'Base 1'!$A:$R,18,0),"-")</f>
        <v>-</v>
      </c>
      <c r="O79" s="50" t="str">
        <f aca="false">IFERROR(VLOOKUP($J79,'Base 1'!$A:$F,6,0),"-")</f>
        <v>-</v>
      </c>
      <c r="P79" s="53" t="str">
        <f aca="false">IFERROR(VLOOKUP($J79,'Base 1'!$A:$G,7,0),"-")</f>
        <v>-</v>
      </c>
      <c r="Q79" s="54"/>
      <c r="R79" s="50" t="str">
        <f aca="false">IFERROR(VLOOKUP(J79,'Base 1'!$A:$L,12,0),"-")</f>
        <v>-</v>
      </c>
      <c r="S79" s="54"/>
      <c r="T79" s="55" t="str">
        <f aca="false">IFERROR(VLOOKUP(J79,'Base 1'!$A:$J,10,0),"-")</f>
        <v>-</v>
      </c>
      <c r="U79" s="56"/>
      <c r="V79" s="57"/>
      <c r="W79" s="58"/>
      <c r="X79" s="59" t="str">
        <f aca="false">IFERROR(VLOOKUP(J79,'Base 1'!$A:$I,9,0),"-")</f>
        <v>-</v>
      </c>
      <c r="Y79" s="58"/>
      <c r="Z79" s="60"/>
      <c r="AA79" s="61"/>
      <c r="AB79" s="62"/>
      <c r="AC79" s="63" t="str">
        <f aca="false">IFERROR(VLOOKUP($J79,'Base 1'!$A:$Q,16,0),"-")</f>
        <v>-</v>
      </c>
      <c r="AD79" s="63"/>
      <c r="AE79" s="64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</row>
    <row r="80" s="66" customFormat="true" ht="14.25" hidden="false" customHeight="true" outlineLevel="0" collapsed="false">
      <c r="A80" s="46"/>
      <c r="B80" s="47" t="n">
        <f aca="true">TODAY()</f>
        <v>46135</v>
      </c>
      <c r="C80" s="48" t="s">
        <v>37</v>
      </c>
      <c r="D80" s="49" t="s">
        <v>38</v>
      </c>
      <c r="E80" s="50" t="str">
        <f aca="false">IFERROR(VLOOKUP($J80,'Base 1'!A:S,19,0),"-")</f>
        <v>-</v>
      </c>
      <c r="F80" s="50" t="str">
        <f aca="false">IFERROR(VLOOKUP($J80,'Base 1'!$A:$N,14,0),"-")</f>
        <v>-</v>
      </c>
      <c r="G80" s="50" t="str">
        <f aca="false">IFERROR(VLOOKUP($J80,'Base 1'!$A:$O,15,0),"-")</f>
        <v>-</v>
      </c>
      <c r="H80" s="50" t="str">
        <f aca="false">IFERROR(VLOOKUP($J80,'Base 1'!$A:$T,20,0),"-")</f>
        <v>-</v>
      </c>
      <c r="I80" s="51" t="str">
        <f aca="false">IFERROR(VLOOKUP($J80,'Base 1'!$A:$C,3,0),"-")</f>
        <v>-</v>
      </c>
      <c r="J80" s="51"/>
      <c r="K80" s="50" t="str">
        <f aca="false">IFERROR(VLOOKUP($J80,'Base 1'!$A:$E,5,0),"-")</f>
        <v>-</v>
      </c>
      <c r="L80" s="52" t="str">
        <f aca="false">IFERROR(VLOOKUP($J80,'Base 1'!$A:$B,2,0),"-")</f>
        <v>-</v>
      </c>
      <c r="M80" s="50" t="str">
        <f aca="false">IFERROR(VLOOKUP($J80,'Base 1'!$A:$Q,17,0),"-")</f>
        <v>-</v>
      </c>
      <c r="N80" s="50" t="str">
        <f aca="false">IFERROR(VLOOKUP($J80,'Base 1'!$A:$R,18,0),"-")</f>
        <v>-</v>
      </c>
      <c r="O80" s="50" t="str">
        <f aca="false">IFERROR(VLOOKUP($J80,'Base 1'!$A:$F,6,0),"-")</f>
        <v>-</v>
      </c>
      <c r="P80" s="53" t="str">
        <f aca="false">IFERROR(VLOOKUP($J80,'Base 1'!$A:$G,7,0),"-")</f>
        <v>-</v>
      </c>
      <c r="Q80" s="54"/>
      <c r="R80" s="50" t="str">
        <f aca="false">IFERROR(VLOOKUP(J80,'Base 1'!$A:$L,12,0),"-")</f>
        <v>-</v>
      </c>
      <c r="S80" s="54"/>
      <c r="T80" s="55" t="str">
        <f aca="false">IFERROR(VLOOKUP(J80,'Base 1'!$A:$J,10,0),"-")</f>
        <v>-</v>
      </c>
      <c r="U80" s="56"/>
      <c r="V80" s="57"/>
      <c r="W80" s="58"/>
      <c r="X80" s="59" t="str">
        <f aca="false">IFERROR(VLOOKUP(J80,'Base 1'!$A:$I,9,0),"-")</f>
        <v>-</v>
      </c>
      <c r="Y80" s="58"/>
      <c r="Z80" s="60"/>
      <c r="AA80" s="61"/>
      <c r="AB80" s="62"/>
      <c r="AC80" s="63" t="str">
        <f aca="false">IFERROR(VLOOKUP($J80,'Base 1'!$A:$Q,16,0),"-")</f>
        <v>-</v>
      </c>
      <c r="AD80" s="63"/>
      <c r="AE80" s="64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</row>
    <row r="81" s="66" customFormat="true" ht="14.25" hidden="false" customHeight="true" outlineLevel="0" collapsed="false">
      <c r="A81" s="46"/>
      <c r="B81" s="47" t="n">
        <f aca="true">TODAY()</f>
        <v>46135</v>
      </c>
      <c r="C81" s="48" t="s">
        <v>37</v>
      </c>
      <c r="D81" s="49" t="s">
        <v>38</v>
      </c>
      <c r="E81" s="50" t="str">
        <f aca="false">IFERROR(VLOOKUP($J81,'Base 1'!A:S,19,0),"-")</f>
        <v>-</v>
      </c>
      <c r="F81" s="50" t="str">
        <f aca="false">IFERROR(VLOOKUP($J81,'Base 1'!$A:$N,14,0),"-")</f>
        <v>-</v>
      </c>
      <c r="G81" s="50" t="str">
        <f aca="false">IFERROR(VLOOKUP($J81,'Base 1'!$A:$O,15,0),"-")</f>
        <v>-</v>
      </c>
      <c r="H81" s="50" t="str">
        <f aca="false">IFERROR(VLOOKUP($J81,'Base 1'!$A:$T,20,0),"-")</f>
        <v>-</v>
      </c>
      <c r="I81" s="51" t="str">
        <f aca="false">IFERROR(VLOOKUP($J81,'Base 1'!$A:$C,3,0),"-")</f>
        <v>-</v>
      </c>
      <c r="J81" s="51"/>
      <c r="K81" s="50" t="str">
        <f aca="false">IFERROR(VLOOKUP($J81,'Base 1'!$A:$E,5,0),"-")</f>
        <v>-</v>
      </c>
      <c r="L81" s="52" t="str">
        <f aca="false">IFERROR(VLOOKUP($J81,'Base 1'!$A:$B,2,0),"-")</f>
        <v>-</v>
      </c>
      <c r="M81" s="50" t="str">
        <f aca="false">IFERROR(VLOOKUP($J81,'Base 1'!$A:$Q,17,0),"-")</f>
        <v>-</v>
      </c>
      <c r="N81" s="50" t="str">
        <f aca="false">IFERROR(VLOOKUP($J81,'Base 1'!$A:$R,18,0),"-")</f>
        <v>-</v>
      </c>
      <c r="O81" s="50" t="str">
        <f aca="false">IFERROR(VLOOKUP($J81,'Base 1'!$A:$F,6,0),"-")</f>
        <v>-</v>
      </c>
      <c r="P81" s="53" t="str">
        <f aca="false">IFERROR(VLOOKUP($J81,'Base 1'!$A:$G,7,0),"-")</f>
        <v>-</v>
      </c>
      <c r="Q81" s="54"/>
      <c r="R81" s="50" t="str">
        <f aca="false">IFERROR(VLOOKUP(J81,'Base 1'!$A:$L,12,0),"-")</f>
        <v>-</v>
      </c>
      <c r="S81" s="54"/>
      <c r="T81" s="55" t="str">
        <f aca="false">IFERROR(VLOOKUP(J81,'Base 1'!$A:$J,10,0),"-")</f>
        <v>-</v>
      </c>
      <c r="U81" s="56"/>
      <c r="V81" s="57"/>
      <c r="W81" s="58"/>
      <c r="X81" s="59" t="str">
        <f aca="false">IFERROR(VLOOKUP(J81,'Base 1'!$A:$I,9,0),"-")</f>
        <v>-</v>
      </c>
      <c r="Y81" s="58"/>
      <c r="Z81" s="60"/>
      <c r="AA81" s="61"/>
      <c r="AB81" s="62"/>
      <c r="AC81" s="63" t="str">
        <f aca="false">IFERROR(VLOOKUP($J81,'Base 1'!$A:$Q,16,0),"-")</f>
        <v>-</v>
      </c>
      <c r="AD81" s="63"/>
      <c r="AE81" s="64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</row>
    <row r="82" s="66" customFormat="true" ht="14.25" hidden="false" customHeight="true" outlineLevel="0" collapsed="false">
      <c r="A82" s="46"/>
      <c r="B82" s="47" t="n">
        <f aca="true">TODAY()</f>
        <v>46135</v>
      </c>
      <c r="C82" s="48" t="s">
        <v>37</v>
      </c>
      <c r="D82" s="49" t="s">
        <v>38</v>
      </c>
      <c r="E82" s="50" t="str">
        <f aca="false">IFERROR(VLOOKUP($J82,'Base 1'!A:S,19,0),"-")</f>
        <v>-</v>
      </c>
      <c r="F82" s="50" t="str">
        <f aca="false">IFERROR(VLOOKUP($J82,'Base 1'!$A:$N,14,0),"-")</f>
        <v>-</v>
      </c>
      <c r="G82" s="50" t="str">
        <f aca="false">IFERROR(VLOOKUP($J82,'Base 1'!$A:$O,15,0),"-")</f>
        <v>-</v>
      </c>
      <c r="H82" s="50" t="str">
        <f aca="false">IFERROR(VLOOKUP($J82,'Base 1'!$A:$T,20,0),"-")</f>
        <v>-</v>
      </c>
      <c r="I82" s="51" t="str">
        <f aca="false">IFERROR(VLOOKUP($J82,'Base 1'!$A:$C,3,0),"-")</f>
        <v>-</v>
      </c>
      <c r="J82" s="51"/>
      <c r="K82" s="50" t="str">
        <f aca="false">IFERROR(VLOOKUP($J82,'Base 1'!$A:$E,5,0),"-")</f>
        <v>-</v>
      </c>
      <c r="L82" s="52" t="str">
        <f aca="false">IFERROR(VLOOKUP($J82,'Base 1'!$A:$B,2,0),"-")</f>
        <v>-</v>
      </c>
      <c r="M82" s="50" t="str">
        <f aca="false">IFERROR(VLOOKUP($J82,'Base 1'!$A:$Q,17,0),"-")</f>
        <v>-</v>
      </c>
      <c r="N82" s="50" t="str">
        <f aca="false">IFERROR(VLOOKUP($J82,'Base 1'!$A:$R,18,0),"-")</f>
        <v>-</v>
      </c>
      <c r="O82" s="50" t="str">
        <f aca="false">IFERROR(VLOOKUP($J82,'Base 1'!$A:$F,6,0),"-")</f>
        <v>-</v>
      </c>
      <c r="P82" s="53" t="str">
        <f aca="false">IFERROR(VLOOKUP($J82,'Base 1'!$A:$G,7,0),"-")</f>
        <v>-</v>
      </c>
      <c r="Q82" s="54"/>
      <c r="R82" s="50" t="str">
        <f aca="false">IFERROR(VLOOKUP(J82,'Base 1'!$A:$L,12,0),"-")</f>
        <v>-</v>
      </c>
      <c r="S82" s="54"/>
      <c r="T82" s="55" t="str">
        <f aca="false">IFERROR(VLOOKUP(J82,'Base 1'!$A:$J,10,0),"-")</f>
        <v>-</v>
      </c>
      <c r="U82" s="56"/>
      <c r="V82" s="57"/>
      <c r="W82" s="58"/>
      <c r="X82" s="59" t="str">
        <f aca="false">IFERROR(VLOOKUP(J82,'Base 1'!$A:$I,9,0),"-")</f>
        <v>-</v>
      </c>
      <c r="Y82" s="58"/>
      <c r="Z82" s="60"/>
      <c r="AA82" s="61"/>
      <c r="AB82" s="62"/>
      <c r="AC82" s="63" t="str">
        <f aca="false">IFERROR(VLOOKUP($J82,'Base 1'!$A:$Q,16,0),"-")</f>
        <v>-</v>
      </c>
      <c r="AD82" s="63"/>
      <c r="AE82" s="64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</row>
    <row r="83" s="66" customFormat="true" ht="14.25" hidden="false" customHeight="true" outlineLevel="0" collapsed="false">
      <c r="A83" s="46"/>
      <c r="B83" s="47" t="n">
        <f aca="true">TODAY()</f>
        <v>46135</v>
      </c>
      <c r="C83" s="48" t="s">
        <v>37</v>
      </c>
      <c r="D83" s="49" t="s">
        <v>38</v>
      </c>
      <c r="E83" s="50" t="str">
        <f aca="false">IFERROR(VLOOKUP($J83,'Base 1'!A:S,19,0),"-")</f>
        <v>-</v>
      </c>
      <c r="F83" s="50" t="str">
        <f aca="false">IFERROR(VLOOKUP($J83,'Base 1'!$A:$N,14,0),"-")</f>
        <v>-</v>
      </c>
      <c r="G83" s="50" t="str">
        <f aca="false">IFERROR(VLOOKUP($J83,'Base 1'!$A:$O,15,0),"-")</f>
        <v>-</v>
      </c>
      <c r="H83" s="50" t="str">
        <f aca="false">IFERROR(VLOOKUP($J83,'Base 1'!$A:$T,20,0),"-")</f>
        <v>-</v>
      </c>
      <c r="I83" s="51" t="str">
        <f aca="false">IFERROR(VLOOKUP($J83,'Base 1'!$A:$C,3,0),"-")</f>
        <v>-</v>
      </c>
      <c r="J83" s="51"/>
      <c r="K83" s="50" t="str">
        <f aca="false">IFERROR(VLOOKUP($J83,'Base 1'!$A:$E,5,0),"-")</f>
        <v>-</v>
      </c>
      <c r="L83" s="52" t="str">
        <f aca="false">IFERROR(VLOOKUP($J83,'Base 1'!$A:$B,2,0),"-")</f>
        <v>-</v>
      </c>
      <c r="M83" s="50" t="str">
        <f aca="false">IFERROR(VLOOKUP($J83,'Base 1'!$A:$Q,17,0),"-")</f>
        <v>-</v>
      </c>
      <c r="N83" s="50" t="str">
        <f aca="false">IFERROR(VLOOKUP($J83,'Base 1'!$A:$R,18,0),"-")</f>
        <v>-</v>
      </c>
      <c r="O83" s="50" t="str">
        <f aca="false">IFERROR(VLOOKUP($J83,'Base 1'!$A:$F,6,0),"-")</f>
        <v>-</v>
      </c>
      <c r="P83" s="53" t="str">
        <f aca="false">IFERROR(VLOOKUP($J83,'Base 1'!$A:$G,7,0),"-")</f>
        <v>-</v>
      </c>
      <c r="Q83" s="54"/>
      <c r="R83" s="50" t="str">
        <f aca="false">IFERROR(VLOOKUP(J83,'Base 1'!$A:$L,12,0),"-")</f>
        <v>-</v>
      </c>
      <c r="S83" s="54"/>
      <c r="T83" s="55" t="str">
        <f aca="false">IFERROR(VLOOKUP(J83,'Base 1'!$A:$J,10,0),"-")</f>
        <v>-</v>
      </c>
      <c r="U83" s="56"/>
      <c r="V83" s="57"/>
      <c r="W83" s="58"/>
      <c r="X83" s="59" t="str">
        <f aca="false">IFERROR(VLOOKUP(J83,'Base 1'!$A:$I,9,0),"-")</f>
        <v>-</v>
      </c>
      <c r="Y83" s="58"/>
      <c r="Z83" s="60"/>
      <c r="AA83" s="61"/>
      <c r="AB83" s="62"/>
      <c r="AC83" s="63" t="str">
        <f aca="false">IFERROR(VLOOKUP($J83,'Base 1'!$A:$Q,16,0),"-")</f>
        <v>-</v>
      </c>
      <c r="AD83" s="63"/>
      <c r="AE83" s="64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</row>
    <row r="84" s="66" customFormat="true" ht="14.25" hidden="false" customHeight="true" outlineLevel="0" collapsed="false">
      <c r="A84" s="46"/>
      <c r="B84" s="47" t="n">
        <f aca="true">TODAY()</f>
        <v>46135</v>
      </c>
      <c r="C84" s="48" t="s">
        <v>37</v>
      </c>
      <c r="D84" s="49" t="s">
        <v>38</v>
      </c>
      <c r="E84" s="50" t="str">
        <f aca="false">IFERROR(VLOOKUP($J84,'Base 1'!A:S,19,0),"-")</f>
        <v>-</v>
      </c>
      <c r="F84" s="50" t="str">
        <f aca="false">IFERROR(VLOOKUP($J84,'Base 1'!$A:$N,14,0),"-")</f>
        <v>-</v>
      </c>
      <c r="G84" s="50" t="str">
        <f aca="false">IFERROR(VLOOKUP($J84,'Base 1'!$A:$O,15,0),"-")</f>
        <v>-</v>
      </c>
      <c r="H84" s="50" t="str">
        <f aca="false">IFERROR(VLOOKUP($J84,'Base 1'!$A:$T,20,0),"-")</f>
        <v>-</v>
      </c>
      <c r="I84" s="51" t="str">
        <f aca="false">IFERROR(VLOOKUP($J84,'Base 1'!$A:$C,3,0),"-")</f>
        <v>-</v>
      </c>
      <c r="J84" s="51"/>
      <c r="K84" s="50" t="str">
        <f aca="false">IFERROR(VLOOKUP($J84,'Base 1'!$A:$E,5,0),"-")</f>
        <v>-</v>
      </c>
      <c r="L84" s="52" t="str">
        <f aca="false">IFERROR(VLOOKUP($J84,'Base 1'!$A:$B,2,0),"-")</f>
        <v>-</v>
      </c>
      <c r="M84" s="50" t="str">
        <f aca="false">IFERROR(VLOOKUP($J84,'Base 1'!$A:$Q,17,0),"-")</f>
        <v>-</v>
      </c>
      <c r="N84" s="50" t="str">
        <f aca="false">IFERROR(VLOOKUP($J84,'Base 1'!$A:$R,18,0),"-")</f>
        <v>-</v>
      </c>
      <c r="O84" s="50" t="str">
        <f aca="false">IFERROR(VLOOKUP($J84,'Base 1'!$A:$F,6,0),"-")</f>
        <v>-</v>
      </c>
      <c r="P84" s="53" t="str">
        <f aca="false">IFERROR(VLOOKUP($J84,'Base 1'!$A:$G,7,0),"-")</f>
        <v>-</v>
      </c>
      <c r="Q84" s="54"/>
      <c r="R84" s="50" t="str">
        <f aca="false">IFERROR(VLOOKUP(J84,'Base 1'!$A:$L,12,0),"-")</f>
        <v>-</v>
      </c>
      <c r="S84" s="54"/>
      <c r="T84" s="55" t="str">
        <f aca="false">IFERROR(VLOOKUP(J84,'Base 1'!$A:$J,10,0),"-")</f>
        <v>-</v>
      </c>
      <c r="U84" s="56"/>
      <c r="V84" s="57"/>
      <c r="W84" s="58"/>
      <c r="X84" s="59" t="str">
        <f aca="false">IFERROR(VLOOKUP(J84,'Base 1'!$A:$I,9,0),"-")</f>
        <v>-</v>
      </c>
      <c r="Y84" s="58"/>
      <c r="Z84" s="60"/>
      <c r="AA84" s="61"/>
      <c r="AB84" s="62"/>
      <c r="AC84" s="63" t="str">
        <f aca="false">IFERROR(VLOOKUP($J84,'Base 1'!$A:$Q,16,0),"-")</f>
        <v>-</v>
      </c>
      <c r="AD84" s="63"/>
      <c r="AE84" s="64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</row>
    <row r="85" s="66" customFormat="true" ht="14.25" hidden="false" customHeight="true" outlineLevel="0" collapsed="false">
      <c r="A85" s="46"/>
      <c r="B85" s="47" t="n">
        <f aca="true">TODAY()</f>
        <v>46135</v>
      </c>
      <c r="C85" s="48" t="s">
        <v>37</v>
      </c>
      <c r="D85" s="49" t="s">
        <v>38</v>
      </c>
      <c r="E85" s="50" t="str">
        <f aca="false">IFERROR(VLOOKUP($J85,'Base 1'!A:S,19,0),"-")</f>
        <v>-</v>
      </c>
      <c r="F85" s="50" t="str">
        <f aca="false">IFERROR(VLOOKUP($J85,'Base 1'!$A:$N,14,0),"-")</f>
        <v>-</v>
      </c>
      <c r="G85" s="50" t="str">
        <f aca="false">IFERROR(VLOOKUP($J85,'Base 1'!$A:$O,15,0),"-")</f>
        <v>-</v>
      </c>
      <c r="H85" s="50" t="str">
        <f aca="false">IFERROR(VLOOKUP($J85,'Base 1'!$A:$T,20,0),"-")</f>
        <v>-</v>
      </c>
      <c r="I85" s="51" t="str">
        <f aca="false">IFERROR(VLOOKUP($J85,'Base 1'!$A:$C,3,0),"-")</f>
        <v>-</v>
      </c>
      <c r="J85" s="51"/>
      <c r="K85" s="50" t="str">
        <f aca="false">IFERROR(VLOOKUP($J85,'Base 1'!$A:$E,5,0),"-")</f>
        <v>-</v>
      </c>
      <c r="L85" s="52" t="str">
        <f aca="false">IFERROR(VLOOKUP($J85,'Base 1'!$A:$B,2,0),"-")</f>
        <v>-</v>
      </c>
      <c r="M85" s="50" t="str">
        <f aca="false">IFERROR(VLOOKUP($J85,'Base 1'!$A:$Q,17,0),"-")</f>
        <v>-</v>
      </c>
      <c r="N85" s="50" t="str">
        <f aca="false">IFERROR(VLOOKUP($J85,'Base 1'!$A:$R,18,0),"-")</f>
        <v>-</v>
      </c>
      <c r="O85" s="50" t="str">
        <f aca="false">IFERROR(VLOOKUP($J85,'Base 1'!$A:$F,6,0),"-")</f>
        <v>-</v>
      </c>
      <c r="P85" s="53" t="str">
        <f aca="false">IFERROR(VLOOKUP($J85,'Base 1'!$A:$G,7,0),"-")</f>
        <v>-</v>
      </c>
      <c r="Q85" s="54"/>
      <c r="R85" s="50" t="str">
        <f aca="false">IFERROR(VLOOKUP(J85,'Base 1'!$A:$L,12,0),"-")</f>
        <v>-</v>
      </c>
      <c r="S85" s="54"/>
      <c r="T85" s="55" t="str">
        <f aca="false">IFERROR(VLOOKUP(J85,'Base 1'!$A:$J,10,0),"-")</f>
        <v>-</v>
      </c>
      <c r="U85" s="56"/>
      <c r="V85" s="57"/>
      <c r="W85" s="58"/>
      <c r="X85" s="59" t="str">
        <f aca="false">IFERROR(VLOOKUP(J85,'Base 1'!$A:$I,9,0),"-")</f>
        <v>-</v>
      </c>
      <c r="Y85" s="58"/>
      <c r="Z85" s="60"/>
      <c r="AA85" s="61"/>
      <c r="AB85" s="62"/>
      <c r="AC85" s="63" t="str">
        <f aca="false">IFERROR(VLOOKUP($J85,'Base 1'!$A:$Q,16,0),"-")</f>
        <v>-</v>
      </c>
      <c r="AD85" s="63"/>
      <c r="AE85" s="64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</row>
    <row r="86" s="66" customFormat="true" ht="14.25" hidden="false" customHeight="true" outlineLevel="0" collapsed="false">
      <c r="A86" s="46"/>
      <c r="B86" s="47" t="n">
        <f aca="true">TODAY()</f>
        <v>46135</v>
      </c>
      <c r="C86" s="48" t="s">
        <v>37</v>
      </c>
      <c r="D86" s="49" t="s">
        <v>38</v>
      </c>
      <c r="E86" s="50" t="str">
        <f aca="false">IFERROR(VLOOKUP($J86,'Base 1'!A:S,19,0),"-")</f>
        <v>-</v>
      </c>
      <c r="F86" s="50" t="str">
        <f aca="false">IFERROR(VLOOKUP($J86,'Base 1'!$A:$N,14,0),"-")</f>
        <v>-</v>
      </c>
      <c r="G86" s="50" t="str">
        <f aca="false">IFERROR(VLOOKUP($J86,'Base 1'!$A:$O,15,0),"-")</f>
        <v>-</v>
      </c>
      <c r="H86" s="50" t="str">
        <f aca="false">IFERROR(VLOOKUP($J86,'Base 1'!$A:$T,20,0),"-")</f>
        <v>-</v>
      </c>
      <c r="I86" s="51" t="str">
        <f aca="false">IFERROR(VLOOKUP($J86,'Base 1'!$A:$C,3,0),"-")</f>
        <v>-</v>
      </c>
      <c r="J86" s="51"/>
      <c r="K86" s="50" t="str">
        <f aca="false">IFERROR(VLOOKUP($J86,'Base 1'!$A:$E,5,0),"-")</f>
        <v>-</v>
      </c>
      <c r="L86" s="52" t="str">
        <f aca="false">IFERROR(VLOOKUP($J86,'Base 1'!$A:$B,2,0),"-")</f>
        <v>-</v>
      </c>
      <c r="M86" s="50" t="str">
        <f aca="false">IFERROR(VLOOKUP($J86,'Base 1'!$A:$Q,17,0),"-")</f>
        <v>-</v>
      </c>
      <c r="N86" s="50" t="str">
        <f aca="false">IFERROR(VLOOKUP($J86,'Base 1'!$A:$R,18,0),"-")</f>
        <v>-</v>
      </c>
      <c r="O86" s="50" t="str">
        <f aca="false">IFERROR(VLOOKUP($J86,'Base 1'!$A:$F,6,0),"-")</f>
        <v>-</v>
      </c>
      <c r="P86" s="53" t="str">
        <f aca="false">IFERROR(VLOOKUP($J86,'Base 1'!$A:$G,7,0),"-")</f>
        <v>-</v>
      </c>
      <c r="Q86" s="54"/>
      <c r="R86" s="50" t="str">
        <f aca="false">IFERROR(VLOOKUP(J86,'Base 1'!$A:$L,12,0),"-")</f>
        <v>-</v>
      </c>
      <c r="S86" s="54"/>
      <c r="T86" s="55" t="str">
        <f aca="false">IFERROR(VLOOKUP(J86,'Base 1'!$A:$J,10,0),"-")</f>
        <v>-</v>
      </c>
      <c r="U86" s="56"/>
      <c r="V86" s="57"/>
      <c r="W86" s="58"/>
      <c r="X86" s="59" t="str">
        <f aca="false">IFERROR(VLOOKUP(J86,'Base 1'!$A:$I,9,0),"-")</f>
        <v>-</v>
      </c>
      <c r="Y86" s="58"/>
      <c r="Z86" s="60"/>
      <c r="AA86" s="61"/>
      <c r="AB86" s="62"/>
      <c r="AC86" s="63" t="str">
        <f aca="false">IFERROR(VLOOKUP($J86,'Base 1'!$A:$Q,16,0),"-")</f>
        <v>-</v>
      </c>
      <c r="AD86" s="63"/>
      <c r="AE86" s="64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</row>
    <row r="87" s="66" customFormat="true" ht="14.25" hidden="false" customHeight="true" outlineLevel="0" collapsed="false">
      <c r="A87" s="46"/>
      <c r="B87" s="47" t="n">
        <f aca="true">TODAY()</f>
        <v>46135</v>
      </c>
      <c r="C87" s="48" t="s">
        <v>37</v>
      </c>
      <c r="D87" s="49" t="s">
        <v>38</v>
      </c>
      <c r="E87" s="50" t="str">
        <f aca="false">IFERROR(VLOOKUP($J87,'Base 1'!A:S,19,0),"-")</f>
        <v>-</v>
      </c>
      <c r="F87" s="50" t="str">
        <f aca="false">IFERROR(VLOOKUP($J87,'Base 1'!$A:$N,14,0),"-")</f>
        <v>-</v>
      </c>
      <c r="G87" s="50" t="str">
        <f aca="false">IFERROR(VLOOKUP($J87,'Base 1'!$A:$O,15,0),"-")</f>
        <v>-</v>
      </c>
      <c r="H87" s="50" t="str">
        <f aca="false">IFERROR(VLOOKUP($J87,'Base 1'!$A:$T,20,0),"-")</f>
        <v>-</v>
      </c>
      <c r="I87" s="51" t="str">
        <f aca="false">IFERROR(VLOOKUP($J87,'Base 1'!$A:$C,3,0),"-")</f>
        <v>-</v>
      </c>
      <c r="J87" s="51"/>
      <c r="K87" s="50" t="str">
        <f aca="false">IFERROR(VLOOKUP($J87,'Base 1'!$A:$E,5,0),"-")</f>
        <v>-</v>
      </c>
      <c r="L87" s="52" t="str">
        <f aca="false">IFERROR(VLOOKUP($J87,'Base 1'!$A:$B,2,0),"-")</f>
        <v>-</v>
      </c>
      <c r="M87" s="50" t="str">
        <f aca="false">IFERROR(VLOOKUP($J87,'Base 1'!$A:$Q,17,0),"-")</f>
        <v>-</v>
      </c>
      <c r="N87" s="50" t="str">
        <f aca="false">IFERROR(VLOOKUP($J87,'Base 1'!$A:$R,18,0),"-")</f>
        <v>-</v>
      </c>
      <c r="O87" s="50" t="str">
        <f aca="false">IFERROR(VLOOKUP($J87,'Base 1'!$A:$F,6,0),"-")</f>
        <v>-</v>
      </c>
      <c r="P87" s="53" t="str">
        <f aca="false">IFERROR(VLOOKUP($J87,'Base 1'!$A:$G,7,0),"-")</f>
        <v>-</v>
      </c>
      <c r="Q87" s="54"/>
      <c r="R87" s="50" t="str">
        <f aca="false">IFERROR(VLOOKUP(J87,'Base 1'!$A:$L,12,0),"-")</f>
        <v>-</v>
      </c>
      <c r="S87" s="54"/>
      <c r="T87" s="55" t="str">
        <f aca="false">IFERROR(VLOOKUP(J87,'Base 1'!$A:$J,10,0),"-")</f>
        <v>-</v>
      </c>
      <c r="U87" s="56"/>
      <c r="V87" s="57"/>
      <c r="W87" s="58"/>
      <c r="X87" s="59" t="str">
        <f aca="false">IFERROR(VLOOKUP(J87,'Base 1'!$A:$I,9,0),"-")</f>
        <v>-</v>
      </c>
      <c r="Y87" s="58"/>
      <c r="Z87" s="60"/>
      <c r="AA87" s="61"/>
      <c r="AB87" s="62"/>
      <c r="AC87" s="63" t="str">
        <f aca="false">IFERROR(VLOOKUP($J87,'Base 1'!$A:$Q,16,0),"-")</f>
        <v>-</v>
      </c>
      <c r="AD87" s="63"/>
      <c r="AE87" s="64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</row>
    <row r="88" s="66" customFormat="true" ht="14.25" hidden="false" customHeight="true" outlineLevel="0" collapsed="false">
      <c r="A88" s="46"/>
      <c r="B88" s="47" t="n">
        <f aca="true">TODAY()</f>
        <v>46135</v>
      </c>
      <c r="C88" s="48" t="s">
        <v>37</v>
      </c>
      <c r="D88" s="49" t="s">
        <v>38</v>
      </c>
      <c r="E88" s="50" t="str">
        <f aca="false">IFERROR(VLOOKUP($J88,'Base 1'!A:S,19,0),"-")</f>
        <v>-</v>
      </c>
      <c r="F88" s="50" t="str">
        <f aca="false">IFERROR(VLOOKUP($J88,'Base 1'!$A:$N,14,0),"-")</f>
        <v>-</v>
      </c>
      <c r="G88" s="50" t="str">
        <f aca="false">IFERROR(VLOOKUP($J88,'Base 1'!$A:$O,15,0),"-")</f>
        <v>-</v>
      </c>
      <c r="H88" s="50" t="str">
        <f aca="false">IFERROR(VLOOKUP($J88,'Base 1'!$A:$T,20,0),"-")</f>
        <v>-</v>
      </c>
      <c r="I88" s="51" t="str">
        <f aca="false">IFERROR(VLOOKUP($J88,'Base 1'!$A:$C,3,0),"-")</f>
        <v>-</v>
      </c>
      <c r="J88" s="51"/>
      <c r="K88" s="50" t="str">
        <f aca="false">IFERROR(VLOOKUP($J88,'Base 1'!$A:$E,5,0),"-")</f>
        <v>-</v>
      </c>
      <c r="L88" s="52" t="str">
        <f aca="false">IFERROR(VLOOKUP($J88,'Base 1'!$A:$B,2,0),"-")</f>
        <v>-</v>
      </c>
      <c r="M88" s="50" t="str">
        <f aca="false">IFERROR(VLOOKUP($J88,'Base 1'!$A:$Q,17,0),"-")</f>
        <v>-</v>
      </c>
      <c r="N88" s="50" t="str">
        <f aca="false">IFERROR(VLOOKUP($J88,'Base 1'!$A:$R,18,0),"-")</f>
        <v>-</v>
      </c>
      <c r="O88" s="50" t="str">
        <f aca="false">IFERROR(VLOOKUP($J88,'Base 1'!$A:$F,6,0),"-")</f>
        <v>-</v>
      </c>
      <c r="P88" s="53" t="str">
        <f aca="false">IFERROR(VLOOKUP($J88,'Base 1'!$A:$G,7,0),"-")</f>
        <v>-</v>
      </c>
      <c r="Q88" s="54"/>
      <c r="R88" s="50" t="str">
        <f aca="false">IFERROR(VLOOKUP(J88,'Base 1'!$A:$L,12,0),"-")</f>
        <v>-</v>
      </c>
      <c r="S88" s="54"/>
      <c r="T88" s="55" t="str">
        <f aca="false">IFERROR(VLOOKUP(J88,'Base 1'!$A:$J,10,0),"-")</f>
        <v>-</v>
      </c>
      <c r="U88" s="56"/>
      <c r="V88" s="57"/>
      <c r="W88" s="58"/>
      <c r="X88" s="59" t="str">
        <f aca="false">IFERROR(VLOOKUP(J88,'Base 1'!$A:$I,9,0),"-")</f>
        <v>-</v>
      </c>
      <c r="Y88" s="58"/>
      <c r="Z88" s="60"/>
      <c r="AA88" s="61"/>
      <c r="AB88" s="62"/>
      <c r="AC88" s="63" t="str">
        <f aca="false">IFERROR(VLOOKUP($J88,'Base 1'!$A:$Q,16,0),"-")</f>
        <v>-</v>
      </c>
      <c r="AD88" s="63"/>
      <c r="AE88" s="64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</row>
    <row r="89" s="66" customFormat="true" ht="14.25" hidden="false" customHeight="true" outlineLevel="0" collapsed="false">
      <c r="A89" s="46"/>
      <c r="B89" s="47" t="n">
        <f aca="true">TODAY()</f>
        <v>46135</v>
      </c>
      <c r="C89" s="48" t="s">
        <v>37</v>
      </c>
      <c r="D89" s="49" t="s">
        <v>38</v>
      </c>
      <c r="E89" s="50" t="str">
        <f aca="false">IFERROR(VLOOKUP($J89,'Base 1'!A:S,19,0),"-")</f>
        <v>-</v>
      </c>
      <c r="F89" s="50" t="str">
        <f aca="false">IFERROR(VLOOKUP($J89,'Base 1'!$A:$N,14,0),"-")</f>
        <v>-</v>
      </c>
      <c r="G89" s="50" t="str">
        <f aca="false">IFERROR(VLOOKUP($J89,'Base 1'!$A:$O,15,0),"-")</f>
        <v>-</v>
      </c>
      <c r="H89" s="50" t="str">
        <f aca="false">IFERROR(VLOOKUP($J89,'Base 1'!$A:$T,20,0),"-")</f>
        <v>-</v>
      </c>
      <c r="I89" s="51" t="str">
        <f aca="false">IFERROR(VLOOKUP($J89,'Base 1'!$A:$C,3,0),"-")</f>
        <v>-</v>
      </c>
      <c r="J89" s="51"/>
      <c r="K89" s="50" t="str">
        <f aca="false">IFERROR(VLOOKUP($J89,'Base 1'!$A:$E,5,0),"-")</f>
        <v>-</v>
      </c>
      <c r="L89" s="52" t="str">
        <f aca="false">IFERROR(VLOOKUP($J89,'Base 1'!$A:$B,2,0),"-")</f>
        <v>-</v>
      </c>
      <c r="M89" s="50" t="str">
        <f aca="false">IFERROR(VLOOKUP($J89,'Base 1'!$A:$Q,17,0),"-")</f>
        <v>-</v>
      </c>
      <c r="N89" s="50" t="str">
        <f aca="false">IFERROR(VLOOKUP($J89,'Base 1'!$A:$R,18,0),"-")</f>
        <v>-</v>
      </c>
      <c r="O89" s="50" t="str">
        <f aca="false">IFERROR(VLOOKUP($J89,'Base 1'!$A:$F,6,0),"-")</f>
        <v>-</v>
      </c>
      <c r="P89" s="53" t="str">
        <f aca="false">IFERROR(VLOOKUP($J89,'Base 1'!$A:$G,7,0),"-")</f>
        <v>-</v>
      </c>
      <c r="Q89" s="54"/>
      <c r="R89" s="50" t="str">
        <f aca="false">IFERROR(VLOOKUP(J89,'Base 1'!$A:$L,12,0),"-")</f>
        <v>-</v>
      </c>
      <c r="S89" s="54"/>
      <c r="T89" s="55" t="str">
        <f aca="false">IFERROR(VLOOKUP(J89,'Base 1'!$A:$J,10,0),"-")</f>
        <v>-</v>
      </c>
      <c r="U89" s="56"/>
      <c r="V89" s="57"/>
      <c r="W89" s="58"/>
      <c r="X89" s="59" t="str">
        <f aca="false">IFERROR(VLOOKUP(J89,'Base 1'!$A:$I,9,0),"-")</f>
        <v>-</v>
      </c>
      <c r="Y89" s="58"/>
      <c r="Z89" s="60"/>
      <c r="AA89" s="61"/>
      <c r="AB89" s="62"/>
      <c r="AC89" s="63" t="str">
        <f aca="false">IFERROR(VLOOKUP($J89,'Base 1'!$A:$Q,16,0),"-")</f>
        <v>-</v>
      </c>
      <c r="AD89" s="63"/>
      <c r="AE89" s="64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</row>
    <row r="90" s="66" customFormat="true" ht="14.25" hidden="false" customHeight="true" outlineLevel="0" collapsed="false">
      <c r="A90" s="46"/>
      <c r="B90" s="47" t="n">
        <f aca="true">TODAY()</f>
        <v>46135</v>
      </c>
      <c r="C90" s="48" t="s">
        <v>37</v>
      </c>
      <c r="D90" s="49" t="s">
        <v>38</v>
      </c>
      <c r="E90" s="50" t="str">
        <f aca="false">IFERROR(VLOOKUP($J90,'Base 1'!A:S,19,0),"-")</f>
        <v>-</v>
      </c>
      <c r="F90" s="50" t="str">
        <f aca="false">IFERROR(VLOOKUP($J90,'Base 1'!$A:$N,14,0),"-")</f>
        <v>-</v>
      </c>
      <c r="G90" s="50" t="str">
        <f aca="false">IFERROR(VLOOKUP($J90,'Base 1'!$A:$O,15,0),"-")</f>
        <v>-</v>
      </c>
      <c r="H90" s="50" t="str">
        <f aca="false">IFERROR(VLOOKUP($J90,'Base 1'!$A:$T,20,0),"-")</f>
        <v>-</v>
      </c>
      <c r="I90" s="51" t="str">
        <f aca="false">IFERROR(VLOOKUP($J90,'Base 1'!$A:$C,3,0),"-")</f>
        <v>-</v>
      </c>
      <c r="J90" s="51"/>
      <c r="K90" s="50" t="str">
        <f aca="false">IFERROR(VLOOKUP($J90,'Base 1'!$A:$E,5,0),"-")</f>
        <v>-</v>
      </c>
      <c r="L90" s="52" t="str">
        <f aca="false">IFERROR(VLOOKUP($J90,'Base 1'!$A:$B,2,0),"-")</f>
        <v>-</v>
      </c>
      <c r="M90" s="50" t="str">
        <f aca="false">IFERROR(VLOOKUP($J90,'Base 1'!$A:$Q,17,0),"-")</f>
        <v>-</v>
      </c>
      <c r="N90" s="50" t="str">
        <f aca="false">IFERROR(VLOOKUP($J90,'Base 1'!$A:$R,18,0),"-")</f>
        <v>-</v>
      </c>
      <c r="O90" s="50" t="str">
        <f aca="false">IFERROR(VLOOKUP($J90,'Base 1'!$A:$F,6,0),"-")</f>
        <v>-</v>
      </c>
      <c r="P90" s="53" t="str">
        <f aca="false">IFERROR(VLOOKUP($J90,'Base 1'!$A:$G,7,0),"-")</f>
        <v>-</v>
      </c>
      <c r="Q90" s="54"/>
      <c r="R90" s="50" t="str">
        <f aca="false">IFERROR(VLOOKUP(J90,'Base 1'!$A:$L,12,0),"-")</f>
        <v>-</v>
      </c>
      <c r="S90" s="54"/>
      <c r="T90" s="55" t="str">
        <f aca="false">IFERROR(VLOOKUP(J90,'Base 1'!$A:$J,10,0),"-")</f>
        <v>-</v>
      </c>
      <c r="U90" s="56"/>
      <c r="V90" s="57"/>
      <c r="W90" s="58"/>
      <c r="X90" s="59" t="str">
        <f aca="false">IFERROR(VLOOKUP(J90,'Base 1'!$A:$I,9,0),"-")</f>
        <v>-</v>
      </c>
      <c r="Y90" s="58"/>
      <c r="Z90" s="60"/>
      <c r="AA90" s="61"/>
      <c r="AB90" s="62"/>
      <c r="AC90" s="63" t="str">
        <f aca="false">IFERROR(VLOOKUP($J90,'Base 1'!$A:$Q,16,0),"-")</f>
        <v>-</v>
      </c>
      <c r="AD90" s="63"/>
      <c r="AE90" s="64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</row>
    <row r="91" s="66" customFormat="true" ht="14.25" hidden="false" customHeight="true" outlineLevel="0" collapsed="false">
      <c r="A91" s="46"/>
      <c r="B91" s="47" t="n">
        <f aca="true">TODAY()</f>
        <v>46135</v>
      </c>
      <c r="C91" s="48" t="s">
        <v>37</v>
      </c>
      <c r="D91" s="49" t="s">
        <v>38</v>
      </c>
      <c r="E91" s="50" t="str">
        <f aca="false">IFERROR(VLOOKUP($J91,'Base 1'!A:S,19,0),"-")</f>
        <v>-</v>
      </c>
      <c r="F91" s="50" t="str">
        <f aca="false">IFERROR(VLOOKUP($J91,'Base 1'!$A:$N,14,0),"-")</f>
        <v>-</v>
      </c>
      <c r="G91" s="50" t="str">
        <f aca="false">IFERROR(VLOOKUP($J91,'Base 1'!$A:$O,15,0),"-")</f>
        <v>-</v>
      </c>
      <c r="H91" s="50" t="str">
        <f aca="false">IFERROR(VLOOKUP($J91,'Base 1'!$A:$T,20,0),"-")</f>
        <v>-</v>
      </c>
      <c r="I91" s="51" t="str">
        <f aca="false">IFERROR(VLOOKUP($J91,'Base 1'!$A:$C,3,0),"-")</f>
        <v>-</v>
      </c>
      <c r="J91" s="51"/>
      <c r="K91" s="50" t="str">
        <f aca="false">IFERROR(VLOOKUP($J91,'Base 1'!$A:$E,5,0),"-")</f>
        <v>-</v>
      </c>
      <c r="L91" s="52" t="str">
        <f aca="false">IFERROR(VLOOKUP($J91,'Base 1'!$A:$B,2,0),"-")</f>
        <v>-</v>
      </c>
      <c r="M91" s="50" t="str">
        <f aca="false">IFERROR(VLOOKUP($J91,'Base 1'!$A:$Q,17,0),"-")</f>
        <v>-</v>
      </c>
      <c r="N91" s="50" t="str">
        <f aca="false">IFERROR(VLOOKUP($J91,'Base 1'!$A:$R,18,0),"-")</f>
        <v>-</v>
      </c>
      <c r="O91" s="50" t="str">
        <f aca="false">IFERROR(VLOOKUP($J91,'Base 1'!$A:$F,6,0),"-")</f>
        <v>-</v>
      </c>
      <c r="P91" s="53" t="str">
        <f aca="false">IFERROR(VLOOKUP($J91,'Base 1'!$A:$G,7,0),"-")</f>
        <v>-</v>
      </c>
      <c r="Q91" s="54"/>
      <c r="R91" s="50" t="str">
        <f aca="false">IFERROR(VLOOKUP(J91,'Base 1'!$A:$L,12,0),"-")</f>
        <v>-</v>
      </c>
      <c r="S91" s="54"/>
      <c r="T91" s="55" t="str">
        <f aca="false">IFERROR(VLOOKUP(J91,'Base 1'!$A:$J,10,0),"-")</f>
        <v>-</v>
      </c>
      <c r="U91" s="56"/>
      <c r="V91" s="57"/>
      <c r="W91" s="58"/>
      <c r="X91" s="59" t="str">
        <f aca="false">IFERROR(VLOOKUP(J91,'Base 1'!$A:$I,9,0),"-")</f>
        <v>-</v>
      </c>
      <c r="Y91" s="58"/>
      <c r="Z91" s="60"/>
      <c r="AA91" s="61"/>
      <c r="AB91" s="62"/>
      <c r="AC91" s="63" t="str">
        <f aca="false">IFERROR(VLOOKUP($J91,'Base 1'!$A:$Q,16,0),"-")</f>
        <v>-</v>
      </c>
      <c r="AD91" s="63"/>
      <c r="AE91" s="64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</row>
    <row r="92" s="66" customFormat="true" ht="14.25" hidden="false" customHeight="true" outlineLevel="0" collapsed="false">
      <c r="A92" s="46"/>
      <c r="B92" s="47" t="n">
        <f aca="true">TODAY()</f>
        <v>46135</v>
      </c>
      <c r="C92" s="48" t="s">
        <v>37</v>
      </c>
      <c r="D92" s="49" t="s">
        <v>38</v>
      </c>
      <c r="E92" s="50" t="str">
        <f aca="false">IFERROR(VLOOKUP($J92,'Base 1'!A:S,19,0),"-")</f>
        <v>-</v>
      </c>
      <c r="F92" s="50" t="str">
        <f aca="false">IFERROR(VLOOKUP($J92,'Base 1'!$A:$N,14,0),"-")</f>
        <v>-</v>
      </c>
      <c r="G92" s="50" t="str">
        <f aca="false">IFERROR(VLOOKUP($J92,'Base 1'!$A:$O,15,0),"-")</f>
        <v>-</v>
      </c>
      <c r="H92" s="50" t="str">
        <f aca="false">IFERROR(VLOOKUP($J92,'Base 1'!$A:$T,20,0),"-")</f>
        <v>-</v>
      </c>
      <c r="I92" s="51" t="str">
        <f aca="false">IFERROR(VLOOKUP($J92,'Base 1'!$A:$C,3,0),"-")</f>
        <v>-</v>
      </c>
      <c r="J92" s="51"/>
      <c r="K92" s="50" t="str">
        <f aca="false">IFERROR(VLOOKUP($J92,'Base 1'!$A:$E,5,0),"-")</f>
        <v>-</v>
      </c>
      <c r="L92" s="52" t="str">
        <f aca="false">IFERROR(VLOOKUP($J92,'Base 1'!$A:$B,2,0),"-")</f>
        <v>-</v>
      </c>
      <c r="M92" s="50" t="str">
        <f aca="false">IFERROR(VLOOKUP($J92,'Base 1'!$A:$Q,17,0),"-")</f>
        <v>-</v>
      </c>
      <c r="N92" s="50" t="str">
        <f aca="false">IFERROR(VLOOKUP($J92,'Base 1'!$A:$R,18,0),"-")</f>
        <v>-</v>
      </c>
      <c r="O92" s="50" t="str">
        <f aca="false">IFERROR(VLOOKUP($J92,'Base 1'!$A:$F,6,0),"-")</f>
        <v>-</v>
      </c>
      <c r="P92" s="53" t="str">
        <f aca="false">IFERROR(VLOOKUP($J92,'Base 1'!$A:$G,7,0),"-")</f>
        <v>-</v>
      </c>
      <c r="Q92" s="54"/>
      <c r="R92" s="50" t="str">
        <f aca="false">IFERROR(VLOOKUP(J92,'Base 1'!$A:$L,12,0),"-")</f>
        <v>-</v>
      </c>
      <c r="S92" s="54"/>
      <c r="T92" s="55" t="str">
        <f aca="false">IFERROR(VLOOKUP(J92,'Base 1'!$A:$J,10,0),"-")</f>
        <v>-</v>
      </c>
      <c r="U92" s="56"/>
      <c r="V92" s="57"/>
      <c r="W92" s="58"/>
      <c r="X92" s="59" t="str">
        <f aca="false">IFERROR(VLOOKUP(J92,'Base 1'!$A:$I,9,0),"-")</f>
        <v>-</v>
      </c>
      <c r="Y92" s="58"/>
      <c r="Z92" s="60"/>
      <c r="AA92" s="61"/>
      <c r="AB92" s="62"/>
      <c r="AC92" s="63" t="str">
        <f aca="false">IFERROR(VLOOKUP($J92,'Base 1'!$A:$Q,16,0),"-")</f>
        <v>-</v>
      </c>
      <c r="AD92" s="63"/>
      <c r="AE92" s="64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</row>
    <row r="93" s="66" customFormat="true" ht="14.25" hidden="false" customHeight="true" outlineLevel="0" collapsed="false">
      <c r="A93" s="46"/>
      <c r="B93" s="47" t="n">
        <f aca="true">TODAY()</f>
        <v>46135</v>
      </c>
      <c r="C93" s="48" t="s">
        <v>37</v>
      </c>
      <c r="D93" s="49" t="s">
        <v>38</v>
      </c>
      <c r="E93" s="50" t="str">
        <f aca="false">IFERROR(VLOOKUP($J93,'Base 1'!A:S,19,0),"-")</f>
        <v>-</v>
      </c>
      <c r="F93" s="50" t="str">
        <f aca="false">IFERROR(VLOOKUP($J93,'Base 1'!$A:$N,14,0),"-")</f>
        <v>-</v>
      </c>
      <c r="G93" s="50" t="str">
        <f aca="false">IFERROR(VLOOKUP($J93,'Base 1'!$A:$O,15,0),"-")</f>
        <v>-</v>
      </c>
      <c r="H93" s="50" t="str">
        <f aca="false">IFERROR(VLOOKUP($J93,'Base 1'!$A:$T,20,0),"-")</f>
        <v>-</v>
      </c>
      <c r="I93" s="51" t="str">
        <f aca="false">IFERROR(VLOOKUP($J93,'Base 1'!$A:$C,3,0),"-")</f>
        <v>-</v>
      </c>
      <c r="J93" s="51"/>
      <c r="K93" s="50" t="str">
        <f aca="false">IFERROR(VLOOKUP($J93,'Base 1'!$A:$E,5,0),"-")</f>
        <v>-</v>
      </c>
      <c r="L93" s="52" t="str">
        <f aca="false">IFERROR(VLOOKUP($J93,'Base 1'!$A:$B,2,0),"-")</f>
        <v>-</v>
      </c>
      <c r="M93" s="50" t="str">
        <f aca="false">IFERROR(VLOOKUP($J93,'Base 1'!$A:$Q,17,0),"-")</f>
        <v>-</v>
      </c>
      <c r="N93" s="50" t="str">
        <f aca="false">IFERROR(VLOOKUP($J93,'Base 1'!$A:$R,18,0),"-")</f>
        <v>-</v>
      </c>
      <c r="O93" s="50" t="str">
        <f aca="false">IFERROR(VLOOKUP($J93,'Base 1'!$A:$F,6,0),"-")</f>
        <v>-</v>
      </c>
      <c r="P93" s="53" t="str">
        <f aca="false">IFERROR(VLOOKUP($J93,'Base 1'!$A:$G,7,0),"-")</f>
        <v>-</v>
      </c>
      <c r="Q93" s="54"/>
      <c r="R93" s="50" t="str">
        <f aca="false">IFERROR(VLOOKUP(J93,'Base 1'!$A:$L,12,0),"-")</f>
        <v>-</v>
      </c>
      <c r="S93" s="54"/>
      <c r="T93" s="55" t="str">
        <f aca="false">IFERROR(VLOOKUP(J93,'Base 1'!$A:$J,10,0),"-")</f>
        <v>-</v>
      </c>
      <c r="U93" s="56"/>
      <c r="V93" s="57"/>
      <c r="W93" s="58"/>
      <c r="X93" s="59" t="str">
        <f aca="false">IFERROR(VLOOKUP(J93,'Base 1'!$A:$I,9,0),"-")</f>
        <v>-</v>
      </c>
      <c r="Y93" s="58"/>
      <c r="Z93" s="60"/>
      <c r="AA93" s="61"/>
      <c r="AB93" s="62"/>
      <c r="AC93" s="63" t="str">
        <f aca="false">IFERROR(VLOOKUP($J93,'Base 1'!$A:$Q,16,0),"-")</f>
        <v>-</v>
      </c>
      <c r="AD93" s="63"/>
      <c r="AE93" s="64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</row>
    <row r="94" s="66" customFormat="true" ht="14.25" hidden="false" customHeight="true" outlineLevel="0" collapsed="false">
      <c r="A94" s="46"/>
      <c r="B94" s="47" t="n">
        <f aca="true">TODAY()</f>
        <v>46135</v>
      </c>
      <c r="C94" s="48" t="s">
        <v>37</v>
      </c>
      <c r="D94" s="49" t="s">
        <v>38</v>
      </c>
      <c r="E94" s="50" t="str">
        <f aca="false">IFERROR(VLOOKUP($J94,'Base 1'!A:S,19,0),"-")</f>
        <v>-</v>
      </c>
      <c r="F94" s="50" t="str">
        <f aca="false">IFERROR(VLOOKUP($J94,'Base 1'!$A:$N,14,0),"-")</f>
        <v>-</v>
      </c>
      <c r="G94" s="50" t="str">
        <f aca="false">IFERROR(VLOOKUP($J94,'Base 1'!$A:$O,15,0),"-")</f>
        <v>-</v>
      </c>
      <c r="H94" s="50" t="str">
        <f aca="false">IFERROR(VLOOKUP($J94,'Base 1'!$A:$T,20,0),"-")</f>
        <v>-</v>
      </c>
      <c r="I94" s="51" t="str">
        <f aca="false">IFERROR(VLOOKUP($J94,'Base 1'!$A:$C,3,0),"-")</f>
        <v>-</v>
      </c>
      <c r="J94" s="51"/>
      <c r="K94" s="50" t="str">
        <f aca="false">IFERROR(VLOOKUP($J94,'Base 1'!$A:$E,5,0),"-")</f>
        <v>-</v>
      </c>
      <c r="L94" s="52" t="str">
        <f aca="false">IFERROR(VLOOKUP($J94,'Base 1'!$A:$B,2,0),"-")</f>
        <v>-</v>
      </c>
      <c r="M94" s="50" t="str">
        <f aca="false">IFERROR(VLOOKUP($J94,'Base 1'!$A:$Q,17,0),"-")</f>
        <v>-</v>
      </c>
      <c r="N94" s="50" t="str">
        <f aca="false">IFERROR(VLOOKUP($J94,'Base 1'!$A:$R,18,0),"-")</f>
        <v>-</v>
      </c>
      <c r="O94" s="50" t="str">
        <f aca="false">IFERROR(VLOOKUP($J94,'Base 1'!$A:$F,6,0),"-")</f>
        <v>-</v>
      </c>
      <c r="P94" s="53" t="str">
        <f aca="false">IFERROR(VLOOKUP($J94,'Base 1'!$A:$G,7,0),"-")</f>
        <v>-</v>
      </c>
      <c r="Q94" s="54"/>
      <c r="R94" s="50" t="str">
        <f aca="false">IFERROR(VLOOKUP(J94,'Base 1'!$A:$L,12,0),"-")</f>
        <v>-</v>
      </c>
      <c r="S94" s="54"/>
      <c r="T94" s="55" t="str">
        <f aca="false">IFERROR(VLOOKUP(J94,'Base 1'!$A:$J,10,0),"-")</f>
        <v>-</v>
      </c>
      <c r="U94" s="56"/>
      <c r="V94" s="57"/>
      <c r="W94" s="58"/>
      <c r="X94" s="59" t="str">
        <f aca="false">IFERROR(VLOOKUP(J94,'Base 1'!$A:$I,9,0),"-")</f>
        <v>-</v>
      </c>
      <c r="Y94" s="58"/>
      <c r="Z94" s="60"/>
      <c r="AA94" s="61"/>
      <c r="AB94" s="62"/>
      <c r="AC94" s="63" t="str">
        <f aca="false">IFERROR(VLOOKUP($J94,'Base 1'!$A:$Q,16,0),"-")</f>
        <v>-</v>
      </c>
      <c r="AD94" s="63"/>
      <c r="AE94" s="64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</row>
    <row r="95" s="66" customFormat="true" ht="14.25" hidden="false" customHeight="true" outlineLevel="0" collapsed="false">
      <c r="A95" s="46"/>
      <c r="B95" s="47" t="n">
        <f aca="true">TODAY()</f>
        <v>46135</v>
      </c>
      <c r="C95" s="48" t="s">
        <v>37</v>
      </c>
      <c r="D95" s="49" t="s">
        <v>38</v>
      </c>
      <c r="E95" s="50" t="str">
        <f aca="false">IFERROR(VLOOKUP($J95,'Base 1'!A:S,19,0),"-")</f>
        <v>-</v>
      </c>
      <c r="F95" s="50" t="str">
        <f aca="false">IFERROR(VLOOKUP($J95,'Base 1'!$A:$N,14,0),"-")</f>
        <v>-</v>
      </c>
      <c r="G95" s="50" t="str">
        <f aca="false">IFERROR(VLOOKUP($J95,'Base 1'!$A:$O,15,0),"-")</f>
        <v>-</v>
      </c>
      <c r="H95" s="50" t="str">
        <f aca="false">IFERROR(VLOOKUP($J95,'Base 1'!$A:$T,20,0),"-")</f>
        <v>-</v>
      </c>
      <c r="I95" s="51" t="str">
        <f aca="false">IFERROR(VLOOKUP($J95,'Base 1'!$A:$C,3,0),"-")</f>
        <v>-</v>
      </c>
      <c r="J95" s="51"/>
      <c r="K95" s="50" t="str">
        <f aca="false">IFERROR(VLOOKUP($J95,'Base 1'!$A:$E,5,0),"-")</f>
        <v>-</v>
      </c>
      <c r="L95" s="52" t="str">
        <f aca="false">IFERROR(VLOOKUP($J95,'Base 1'!$A:$B,2,0),"-")</f>
        <v>-</v>
      </c>
      <c r="M95" s="50" t="str">
        <f aca="false">IFERROR(VLOOKUP($J95,'Base 1'!$A:$Q,17,0),"-")</f>
        <v>-</v>
      </c>
      <c r="N95" s="50" t="str">
        <f aca="false">IFERROR(VLOOKUP($J95,'Base 1'!$A:$R,18,0),"-")</f>
        <v>-</v>
      </c>
      <c r="O95" s="50" t="str">
        <f aca="false">IFERROR(VLOOKUP($J95,'Base 1'!$A:$F,6,0),"-")</f>
        <v>-</v>
      </c>
      <c r="P95" s="53" t="str">
        <f aca="false">IFERROR(VLOOKUP($J95,'Base 1'!$A:$G,7,0),"-")</f>
        <v>-</v>
      </c>
      <c r="Q95" s="54"/>
      <c r="R95" s="50" t="str">
        <f aca="false">IFERROR(VLOOKUP(J95,'Base 1'!$A:$L,12,0),"-")</f>
        <v>-</v>
      </c>
      <c r="S95" s="54"/>
      <c r="T95" s="55" t="str">
        <f aca="false">IFERROR(VLOOKUP(J95,'Base 1'!$A:$J,10,0),"-")</f>
        <v>-</v>
      </c>
      <c r="U95" s="56"/>
      <c r="V95" s="57"/>
      <c r="W95" s="58"/>
      <c r="X95" s="59" t="str">
        <f aca="false">IFERROR(VLOOKUP(J95,'Base 1'!$A:$I,9,0),"-")</f>
        <v>-</v>
      </c>
      <c r="Y95" s="58"/>
      <c r="Z95" s="60"/>
      <c r="AA95" s="61"/>
      <c r="AB95" s="62"/>
      <c r="AC95" s="63" t="str">
        <f aca="false">IFERROR(VLOOKUP($J95,'Base 1'!$A:$Q,16,0),"-")</f>
        <v>-</v>
      </c>
      <c r="AD95" s="63"/>
      <c r="AE95" s="64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</row>
    <row r="96" s="66" customFormat="true" ht="14.25" hidden="false" customHeight="true" outlineLevel="0" collapsed="false">
      <c r="A96" s="46"/>
      <c r="B96" s="47" t="n">
        <f aca="true">TODAY()</f>
        <v>46135</v>
      </c>
      <c r="C96" s="48" t="s">
        <v>37</v>
      </c>
      <c r="D96" s="49" t="s">
        <v>38</v>
      </c>
      <c r="E96" s="50" t="str">
        <f aca="false">IFERROR(VLOOKUP($J96,'Base 1'!A:S,19,0),"-")</f>
        <v>-</v>
      </c>
      <c r="F96" s="50" t="str">
        <f aca="false">IFERROR(VLOOKUP($J96,'Base 1'!$A:$N,14,0),"-")</f>
        <v>-</v>
      </c>
      <c r="G96" s="50" t="str">
        <f aca="false">IFERROR(VLOOKUP($J96,'Base 1'!$A:$O,15,0),"-")</f>
        <v>-</v>
      </c>
      <c r="H96" s="50" t="str">
        <f aca="false">IFERROR(VLOOKUP($J96,'Base 1'!$A:$T,20,0),"-")</f>
        <v>-</v>
      </c>
      <c r="I96" s="51" t="str">
        <f aca="false">IFERROR(VLOOKUP($J96,'Base 1'!$A:$C,3,0),"-")</f>
        <v>-</v>
      </c>
      <c r="J96" s="51"/>
      <c r="K96" s="50" t="str">
        <f aca="false">IFERROR(VLOOKUP($J96,'Base 1'!$A:$E,5,0),"-")</f>
        <v>-</v>
      </c>
      <c r="L96" s="52" t="str">
        <f aca="false">IFERROR(VLOOKUP($J96,'Base 1'!$A:$B,2,0),"-")</f>
        <v>-</v>
      </c>
      <c r="M96" s="50" t="str">
        <f aca="false">IFERROR(VLOOKUP($J96,'Base 1'!$A:$Q,17,0),"-")</f>
        <v>-</v>
      </c>
      <c r="N96" s="50" t="str">
        <f aca="false">IFERROR(VLOOKUP($J96,'Base 1'!$A:$R,18,0),"-")</f>
        <v>-</v>
      </c>
      <c r="O96" s="50" t="str">
        <f aca="false">IFERROR(VLOOKUP($J96,'Base 1'!$A:$F,6,0),"-")</f>
        <v>-</v>
      </c>
      <c r="P96" s="53" t="str">
        <f aca="false">IFERROR(VLOOKUP($J96,'Base 1'!$A:$G,7,0),"-")</f>
        <v>-</v>
      </c>
      <c r="Q96" s="54"/>
      <c r="R96" s="50" t="str">
        <f aca="false">IFERROR(VLOOKUP(J96,'Base 1'!$A:$L,12,0),"-")</f>
        <v>-</v>
      </c>
      <c r="S96" s="54"/>
      <c r="T96" s="55" t="str">
        <f aca="false">IFERROR(VLOOKUP(J96,'Base 1'!$A:$J,10,0),"-")</f>
        <v>-</v>
      </c>
      <c r="U96" s="56"/>
      <c r="V96" s="57"/>
      <c r="W96" s="58"/>
      <c r="X96" s="59" t="str">
        <f aca="false">IFERROR(VLOOKUP(J96,'Base 1'!$A:$I,9,0),"-")</f>
        <v>-</v>
      </c>
      <c r="Y96" s="58"/>
      <c r="Z96" s="60"/>
      <c r="AA96" s="61"/>
      <c r="AB96" s="62"/>
      <c r="AC96" s="63" t="str">
        <f aca="false">IFERROR(VLOOKUP($J96,'Base 1'!$A:$Q,16,0),"-")</f>
        <v>-</v>
      </c>
      <c r="AD96" s="63"/>
      <c r="AE96" s="64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</row>
    <row r="97" s="66" customFormat="true" ht="14.25" hidden="false" customHeight="true" outlineLevel="0" collapsed="false">
      <c r="A97" s="46"/>
      <c r="B97" s="47" t="n">
        <f aca="true">TODAY()</f>
        <v>46135</v>
      </c>
      <c r="C97" s="48" t="s">
        <v>37</v>
      </c>
      <c r="D97" s="49" t="s">
        <v>38</v>
      </c>
      <c r="E97" s="50" t="str">
        <f aca="false">IFERROR(VLOOKUP($J97,'Base 1'!A:S,19,0),"-")</f>
        <v>-</v>
      </c>
      <c r="F97" s="50" t="str">
        <f aca="false">IFERROR(VLOOKUP($J97,'Base 1'!$A:$N,14,0),"-")</f>
        <v>-</v>
      </c>
      <c r="G97" s="50" t="str">
        <f aca="false">IFERROR(VLOOKUP($J97,'Base 1'!$A:$O,15,0),"-")</f>
        <v>-</v>
      </c>
      <c r="H97" s="50" t="str">
        <f aca="false">IFERROR(VLOOKUP($J97,'Base 1'!$A:$T,20,0),"-")</f>
        <v>-</v>
      </c>
      <c r="I97" s="51" t="str">
        <f aca="false">IFERROR(VLOOKUP($J97,'Base 1'!$A:$C,3,0),"-")</f>
        <v>-</v>
      </c>
      <c r="J97" s="51"/>
      <c r="K97" s="50" t="str">
        <f aca="false">IFERROR(VLOOKUP($J97,'Base 1'!$A:$E,5,0),"-")</f>
        <v>-</v>
      </c>
      <c r="L97" s="52" t="str">
        <f aca="false">IFERROR(VLOOKUP($J97,'Base 1'!$A:$B,2,0),"-")</f>
        <v>-</v>
      </c>
      <c r="M97" s="50" t="str">
        <f aca="false">IFERROR(VLOOKUP($J97,'Base 1'!$A:$Q,17,0),"-")</f>
        <v>-</v>
      </c>
      <c r="N97" s="50" t="str">
        <f aca="false">IFERROR(VLOOKUP($J97,'Base 1'!$A:$R,18,0),"-")</f>
        <v>-</v>
      </c>
      <c r="O97" s="50" t="str">
        <f aca="false">IFERROR(VLOOKUP($J97,'Base 1'!$A:$F,6,0),"-")</f>
        <v>-</v>
      </c>
      <c r="P97" s="53" t="str">
        <f aca="false">IFERROR(VLOOKUP($J97,'Base 1'!$A:$G,7,0),"-")</f>
        <v>-</v>
      </c>
      <c r="Q97" s="54"/>
      <c r="R97" s="50" t="str">
        <f aca="false">IFERROR(VLOOKUP(J97,'Base 1'!$A:$L,12,0),"-")</f>
        <v>-</v>
      </c>
      <c r="S97" s="54"/>
      <c r="T97" s="55" t="str">
        <f aca="false">IFERROR(VLOOKUP(J97,'Base 1'!$A:$J,10,0),"-")</f>
        <v>-</v>
      </c>
      <c r="U97" s="56"/>
      <c r="V97" s="57"/>
      <c r="W97" s="58"/>
      <c r="X97" s="59" t="str">
        <f aca="false">IFERROR(VLOOKUP(J97,'Base 1'!$A:$I,9,0),"-")</f>
        <v>-</v>
      </c>
      <c r="Y97" s="58"/>
      <c r="Z97" s="60"/>
      <c r="AA97" s="61"/>
      <c r="AB97" s="62"/>
      <c r="AC97" s="63" t="str">
        <f aca="false">IFERROR(VLOOKUP($J97,'Base 1'!$A:$Q,16,0),"-")</f>
        <v>-</v>
      </c>
      <c r="AD97" s="63"/>
      <c r="AE97" s="64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</row>
    <row r="98" s="66" customFormat="true" ht="14.25" hidden="false" customHeight="true" outlineLevel="0" collapsed="false">
      <c r="A98" s="46"/>
      <c r="B98" s="47" t="n">
        <f aca="true">TODAY()</f>
        <v>46135</v>
      </c>
      <c r="C98" s="48" t="s">
        <v>37</v>
      </c>
      <c r="D98" s="49" t="s">
        <v>38</v>
      </c>
      <c r="E98" s="50" t="str">
        <f aca="false">IFERROR(VLOOKUP($J98,'Base 1'!A:S,19,0),"-")</f>
        <v>-</v>
      </c>
      <c r="F98" s="50" t="str">
        <f aca="false">IFERROR(VLOOKUP($J98,'Base 1'!$A:$N,14,0),"-")</f>
        <v>-</v>
      </c>
      <c r="G98" s="50" t="str">
        <f aca="false">IFERROR(VLOOKUP($J98,'Base 1'!$A:$O,15,0),"-")</f>
        <v>-</v>
      </c>
      <c r="H98" s="50" t="str">
        <f aca="false">IFERROR(VLOOKUP($J98,'Base 1'!$A:$T,20,0),"-")</f>
        <v>-</v>
      </c>
      <c r="I98" s="51" t="str">
        <f aca="false">IFERROR(VLOOKUP($J98,'Base 1'!$A:$C,3,0),"-")</f>
        <v>-</v>
      </c>
      <c r="J98" s="51"/>
      <c r="K98" s="50" t="str">
        <f aca="false">IFERROR(VLOOKUP($J98,'Base 1'!$A:$E,5,0),"-")</f>
        <v>-</v>
      </c>
      <c r="L98" s="52" t="str">
        <f aca="false">IFERROR(VLOOKUP($J98,'Base 1'!$A:$B,2,0),"-")</f>
        <v>-</v>
      </c>
      <c r="M98" s="50" t="str">
        <f aca="false">IFERROR(VLOOKUP($J98,'Base 1'!$A:$Q,17,0),"-")</f>
        <v>-</v>
      </c>
      <c r="N98" s="50" t="str">
        <f aca="false">IFERROR(VLOOKUP($J98,'Base 1'!$A:$R,18,0),"-")</f>
        <v>-</v>
      </c>
      <c r="O98" s="50" t="str">
        <f aca="false">IFERROR(VLOOKUP($J98,'Base 1'!$A:$F,6,0),"-")</f>
        <v>-</v>
      </c>
      <c r="P98" s="53" t="str">
        <f aca="false">IFERROR(VLOOKUP($J98,'Base 1'!$A:$G,7,0),"-")</f>
        <v>-</v>
      </c>
      <c r="Q98" s="54"/>
      <c r="R98" s="50" t="str">
        <f aca="false">IFERROR(VLOOKUP(J98,'Base 1'!$A:$L,12,0),"-")</f>
        <v>-</v>
      </c>
      <c r="S98" s="54"/>
      <c r="T98" s="55" t="str">
        <f aca="false">IFERROR(VLOOKUP(J98,'Base 1'!$A:$J,10,0),"-")</f>
        <v>-</v>
      </c>
      <c r="U98" s="56"/>
      <c r="V98" s="57"/>
      <c r="W98" s="58"/>
      <c r="X98" s="59" t="str">
        <f aca="false">IFERROR(VLOOKUP(J98,'Base 1'!$A:$I,9,0),"-")</f>
        <v>-</v>
      </c>
      <c r="Y98" s="58"/>
      <c r="Z98" s="60"/>
      <c r="AA98" s="61"/>
      <c r="AB98" s="62"/>
      <c r="AC98" s="63" t="str">
        <f aca="false">IFERROR(VLOOKUP($J98,'Base 1'!$A:$Q,16,0),"-")</f>
        <v>-</v>
      </c>
      <c r="AD98" s="63"/>
      <c r="AE98" s="64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</row>
    <row r="99" s="66" customFormat="true" ht="14.25" hidden="false" customHeight="true" outlineLevel="0" collapsed="false">
      <c r="A99" s="46"/>
      <c r="B99" s="47" t="n">
        <f aca="true">TODAY()</f>
        <v>46135</v>
      </c>
      <c r="C99" s="48" t="s">
        <v>37</v>
      </c>
      <c r="D99" s="49" t="s">
        <v>38</v>
      </c>
      <c r="E99" s="50" t="str">
        <f aca="false">IFERROR(VLOOKUP($J99,'Base 1'!A:S,19,0),"-")</f>
        <v>-</v>
      </c>
      <c r="F99" s="50" t="str">
        <f aca="false">IFERROR(VLOOKUP($J99,'Base 1'!$A:$N,14,0),"-")</f>
        <v>-</v>
      </c>
      <c r="G99" s="50" t="str">
        <f aca="false">IFERROR(VLOOKUP($J99,'Base 1'!$A:$O,15,0),"-")</f>
        <v>-</v>
      </c>
      <c r="H99" s="50" t="str">
        <f aca="false">IFERROR(VLOOKUP($J99,'Base 1'!$A:$T,20,0),"-")</f>
        <v>-</v>
      </c>
      <c r="I99" s="51" t="str">
        <f aca="false">IFERROR(VLOOKUP($J99,'Base 1'!$A:$C,3,0),"-")</f>
        <v>-</v>
      </c>
      <c r="J99" s="51"/>
      <c r="K99" s="50" t="str">
        <f aca="false">IFERROR(VLOOKUP($J99,'Base 1'!$A:$E,5,0),"-")</f>
        <v>-</v>
      </c>
      <c r="L99" s="52" t="str">
        <f aca="false">IFERROR(VLOOKUP($J99,'Base 1'!$A:$B,2,0),"-")</f>
        <v>-</v>
      </c>
      <c r="M99" s="50" t="str">
        <f aca="false">IFERROR(VLOOKUP($J99,'Base 1'!$A:$Q,17,0),"-")</f>
        <v>-</v>
      </c>
      <c r="N99" s="50" t="str">
        <f aca="false">IFERROR(VLOOKUP($J99,'Base 1'!$A:$R,18,0),"-")</f>
        <v>-</v>
      </c>
      <c r="O99" s="50" t="str">
        <f aca="false">IFERROR(VLOOKUP($J99,'Base 1'!$A:$F,6,0),"-")</f>
        <v>-</v>
      </c>
      <c r="P99" s="53" t="str">
        <f aca="false">IFERROR(VLOOKUP($J99,'Base 1'!$A:$G,7,0),"-")</f>
        <v>-</v>
      </c>
      <c r="Q99" s="54"/>
      <c r="R99" s="50" t="str">
        <f aca="false">IFERROR(VLOOKUP(J99,'Base 1'!$A:$L,12,0),"-")</f>
        <v>-</v>
      </c>
      <c r="S99" s="54"/>
      <c r="T99" s="55" t="str">
        <f aca="false">IFERROR(VLOOKUP(J99,'Base 1'!$A:$J,10,0),"-")</f>
        <v>-</v>
      </c>
      <c r="U99" s="56"/>
      <c r="V99" s="57"/>
      <c r="W99" s="58"/>
      <c r="X99" s="59" t="str">
        <f aca="false">IFERROR(VLOOKUP(J99,'Base 1'!$A:$I,9,0),"-")</f>
        <v>-</v>
      </c>
      <c r="Y99" s="58"/>
      <c r="Z99" s="60"/>
      <c r="AA99" s="61"/>
      <c r="AB99" s="62"/>
      <c r="AC99" s="63" t="str">
        <f aca="false">IFERROR(VLOOKUP($J99,'Base 1'!$A:$Q,16,0),"-")</f>
        <v>-</v>
      </c>
      <c r="AD99" s="63"/>
      <c r="AE99" s="64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</row>
    <row r="100" s="66" customFormat="true" ht="14.25" hidden="false" customHeight="true" outlineLevel="0" collapsed="false">
      <c r="A100" s="46"/>
      <c r="B100" s="47" t="n">
        <f aca="true">TODAY()</f>
        <v>46135</v>
      </c>
      <c r="C100" s="48" t="s">
        <v>37</v>
      </c>
      <c r="D100" s="49" t="s">
        <v>38</v>
      </c>
      <c r="E100" s="50" t="str">
        <f aca="false">IFERROR(VLOOKUP($J100,'Base 1'!A:S,19,0),"-")</f>
        <v>-</v>
      </c>
      <c r="F100" s="50" t="str">
        <f aca="false">IFERROR(VLOOKUP($J100,'Base 1'!$A:$N,14,0),"-")</f>
        <v>-</v>
      </c>
      <c r="G100" s="50" t="str">
        <f aca="false">IFERROR(VLOOKUP($J100,'Base 1'!$A:$O,15,0),"-")</f>
        <v>-</v>
      </c>
      <c r="H100" s="50" t="str">
        <f aca="false">IFERROR(VLOOKUP($J100,'Base 1'!$A:$T,20,0),"-")</f>
        <v>-</v>
      </c>
      <c r="I100" s="51" t="str">
        <f aca="false">IFERROR(VLOOKUP($J100,'Base 1'!$A:$C,3,0),"-")</f>
        <v>-</v>
      </c>
      <c r="J100" s="51"/>
      <c r="K100" s="50" t="str">
        <f aca="false">IFERROR(VLOOKUP($J100,'Base 1'!$A:$E,5,0),"-")</f>
        <v>-</v>
      </c>
      <c r="L100" s="52" t="str">
        <f aca="false">IFERROR(VLOOKUP($J100,'Base 1'!$A:$B,2,0),"-")</f>
        <v>-</v>
      </c>
      <c r="M100" s="50" t="str">
        <f aca="false">IFERROR(VLOOKUP($J100,'Base 1'!$A:$Q,17,0),"-")</f>
        <v>-</v>
      </c>
      <c r="N100" s="50" t="str">
        <f aca="false">IFERROR(VLOOKUP($J100,'Base 1'!$A:$R,18,0),"-")</f>
        <v>-</v>
      </c>
      <c r="O100" s="50" t="str">
        <f aca="false">IFERROR(VLOOKUP($J100,'Base 1'!$A:$F,6,0),"-")</f>
        <v>-</v>
      </c>
      <c r="P100" s="53" t="str">
        <f aca="false">IFERROR(VLOOKUP($J100,'Base 1'!$A:$G,7,0),"-")</f>
        <v>-</v>
      </c>
      <c r="Q100" s="54"/>
      <c r="R100" s="50" t="str">
        <f aca="false">IFERROR(VLOOKUP(J100,'Base 1'!$A:$L,12,0),"-")</f>
        <v>-</v>
      </c>
      <c r="S100" s="54"/>
      <c r="T100" s="55" t="str">
        <f aca="false">IFERROR(VLOOKUP(J100,'Base 1'!$A:$J,10,0),"-")</f>
        <v>-</v>
      </c>
      <c r="U100" s="56"/>
      <c r="V100" s="57"/>
      <c r="W100" s="58"/>
      <c r="X100" s="59" t="str">
        <f aca="false">IFERROR(VLOOKUP(J100,'Base 1'!$A:$I,9,0),"-")</f>
        <v>-</v>
      </c>
      <c r="Y100" s="58"/>
      <c r="Z100" s="60"/>
      <c r="AA100" s="61"/>
      <c r="AB100" s="62"/>
      <c r="AC100" s="63" t="str">
        <f aca="false">IFERROR(VLOOKUP($J100,'Base 1'!$A:$Q,16,0),"-")</f>
        <v>-</v>
      </c>
      <c r="AD100" s="63"/>
      <c r="AE100" s="64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</row>
    <row r="101" s="66" customFormat="true" ht="14.25" hidden="false" customHeight="true" outlineLevel="0" collapsed="false">
      <c r="A101" s="46"/>
      <c r="B101" s="47" t="n">
        <f aca="true">TODAY()</f>
        <v>46135</v>
      </c>
      <c r="C101" s="48" t="s">
        <v>37</v>
      </c>
      <c r="D101" s="49" t="s">
        <v>38</v>
      </c>
      <c r="E101" s="50" t="str">
        <f aca="false">IFERROR(VLOOKUP($J101,'Base 1'!A:S,19,0),"-")</f>
        <v>-</v>
      </c>
      <c r="F101" s="50" t="str">
        <f aca="false">IFERROR(VLOOKUP($J101,'Base 1'!$A:$N,14,0),"-")</f>
        <v>-</v>
      </c>
      <c r="G101" s="50" t="str">
        <f aca="false">IFERROR(VLOOKUP($J101,'Base 1'!$A:$O,15,0),"-")</f>
        <v>-</v>
      </c>
      <c r="H101" s="50" t="str">
        <f aca="false">IFERROR(VLOOKUP($J101,'Base 1'!$A:$T,20,0),"-")</f>
        <v>-</v>
      </c>
      <c r="I101" s="51" t="str">
        <f aca="false">IFERROR(VLOOKUP($J101,'Base 1'!$A:$C,3,0),"-")</f>
        <v>-</v>
      </c>
      <c r="J101" s="51"/>
      <c r="K101" s="50" t="str">
        <f aca="false">IFERROR(VLOOKUP($J101,'Base 1'!$A:$E,5,0),"-")</f>
        <v>-</v>
      </c>
      <c r="L101" s="52" t="str">
        <f aca="false">IFERROR(VLOOKUP($J101,'Base 1'!$A:$B,2,0),"-")</f>
        <v>-</v>
      </c>
      <c r="M101" s="50" t="str">
        <f aca="false">IFERROR(VLOOKUP($J101,'Base 1'!$A:$Q,17,0),"-")</f>
        <v>-</v>
      </c>
      <c r="N101" s="50" t="str">
        <f aca="false">IFERROR(VLOOKUP($J101,'Base 1'!$A:$R,18,0),"-")</f>
        <v>-</v>
      </c>
      <c r="O101" s="50" t="str">
        <f aca="false">IFERROR(VLOOKUP($J101,'Base 1'!$A:$F,6,0),"-")</f>
        <v>-</v>
      </c>
      <c r="P101" s="53" t="str">
        <f aca="false">IFERROR(VLOOKUP($J101,'Base 1'!$A:$G,7,0),"-")</f>
        <v>-</v>
      </c>
      <c r="Q101" s="54"/>
      <c r="R101" s="50" t="str">
        <f aca="false">IFERROR(VLOOKUP(J101,'Base 1'!$A:$L,12,0),"-")</f>
        <v>-</v>
      </c>
      <c r="S101" s="54"/>
      <c r="T101" s="55" t="str">
        <f aca="false">IFERROR(VLOOKUP(J101,'Base 1'!$A:$J,10,0),"-")</f>
        <v>-</v>
      </c>
      <c r="U101" s="56"/>
      <c r="V101" s="57"/>
      <c r="W101" s="58"/>
      <c r="X101" s="59" t="str">
        <f aca="false">IFERROR(VLOOKUP(J101,'Base 1'!$A:$I,9,0),"-")</f>
        <v>-</v>
      </c>
      <c r="Y101" s="58"/>
      <c r="Z101" s="60"/>
      <c r="AA101" s="61"/>
      <c r="AB101" s="62"/>
      <c r="AC101" s="63" t="str">
        <f aca="false">IFERROR(VLOOKUP($J101,'Base 1'!$A:$Q,16,0),"-")</f>
        <v>-</v>
      </c>
      <c r="AD101" s="63"/>
      <c r="AE101" s="64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</row>
    <row r="102" s="66" customFormat="true" ht="14.25" hidden="false" customHeight="true" outlineLevel="0" collapsed="false">
      <c r="A102" s="46"/>
      <c r="B102" s="47" t="n">
        <f aca="true">TODAY()</f>
        <v>46135</v>
      </c>
      <c r="C102" s="48" t="s">
        <v>37</v>
      </c>
      <c r="D102" s="49" t="s">
        <v>38</v>
      </c>
      <c r="E102" s="50" t="str">
        <f aca="false">IFERROR(VLOOKUP($J102,'Base 1'!A:S,19,0),"-")</f>
        <v>-</v>
      </c>
      <c r="F102" s="50" t="str">
        <f aca="false">IFERROR(VLOOKUP($J102,'Base 1'!$A:$N,14,0),"-")</f>
        <v>-</v>
      </c>
      <c r="G102" s="50" t="str">
        <f aca="false">IFERROR(VLOOKUP($J102,'Base 1'!$A:$O,15,0),"-")</f>
        <v>-</v>
      </c>
      <c r="H102" s="50" t="str">
        <f aca="false">IFERROR(VLOOKUP($J102,'Base 1'!$A:$T,20,0),"-")</f>
        <v>-</v>
      </c>
      <c r="I102" s="51" t="str">
        <f aca="false">IFERROR(VLOOKUP($J102,'Base 1'!$A:$C,3,0),"-")</f>
        <v>-</v>
      </c>
      <c r="J102" s="51"/>
      <c r="K102" s="50" t="str">
        <f aca="false">IFERROR(VLOOKUP($J102,'Base 1'!$A:$E,5,0),"-")</f>
        <v>-</v>
      </c>
      <c r="L102" s="52" t="str">
        <f aca="false">IFERROR(VLOOKUP($J102,'Base 1'!$A:$B,2,0),"-")</f>
        <v>-</v>
      </c>
      <c r="M102" s="50" t="str">
        <f aca="false">IFERROR(VLOOKUP($J102,'Base 1'!$A:$Q,17,0),"-")</f>
        <v>-</v>
      </c>
      <c r="N102" s="50" t="str">
        <f aca="false">IFERROR(VLOOKUP($J102,'Base 1'!$A:$R,18,0),"-")</f>
        <v>-</v>
      </c>
      <c r="O102" s="50" t="str">
        <f aca="false">IFERROR(VLOOKUP($J102,'Base 1'!$A:$F,6,0),"-")</f>
        <v>-</v>
      </c>
      <c r="P102" s="53" t="str">
        <f aca="false">IFERROR(VLOOKUP($J102,'Base 1'!$A:$G,7,0),"-")</f>
        <v>-</v>
      </c>
      <c r="Q102" s="54"/>
      <c r="R102" s="50" t="str">
        <f aca="false">IFERROR(VLOOKUP(J102,'Base 1'!$A:$L,12,0),"-")</f>
        <v>-</v>
      </c>
      <c r="S102" s="54"/>
      <c r="T102" s="55" t="str">
        <f aca="false">IFERROR(VLOOKUP(J102,'Base 1'!$A:$J,10,0),"-")</f>
        <v>-</v>
      </c>
      <c r="U102" s="56"/>
      <c r="V102" s="57"/>
      <c r="W102" s="58"/>
      <c r="X102" s="59" t="str">
        <f aca="false">IFERROR(VLOOKUP(J102,'Base 1'!$A:$I,9,0),"-")</f>
        <v>-</v>
      </c>
      <c r="Y102" s="58"/>
      <c r="Z102" s="60"/>
      <c r="AA102" s="61"/>
      <c r="AB102" s="62"/>
      <c r="AC102" s="63" t="str">
        <f aca="false">IFERROR(VLOOKUP($J102,'Base 1'!$A:$Q,16,0),"-")</f>
        <v>-</v>
      </c>
      <c r="AD102" s="63"/>
      <c r="AE102" s="64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</row>
    <row r="103" s="66" customFormat="true" ht="14.25" hidden="false" customHeight="true" outlineLevel="0" collapsed="false">
      <c r="A103" s="46"/>
      <c r="B103" s="47" t="n">
        <f aca="true">TODAY()</f>
        <v>46135</v>
      </c>
      <c r="C103" s="48" t="s">
        <v>37</v>
      </c>
      <c r="D103" s="49" t="s">
        <v>38</v>
      </c>
      <c r="E103" s="50" t="str">
        <f aca="false">IFERROR(VLOOKUP($J103,'Base 1'!A:S,19,0),"-")</f>
        <v>-</v>
      </c>
      <c r="F103" s="50" t="str">
        <f aca="false">IFERROR(VLOOKUP($J103,'Base 1'!$A:$N,14,0),"-")</f>
        <v>-</v>
      </c>
      <c r="G103" s="50" t="str">
        <f aca="false">IFERROR(VLOOKUP($J103,'Base 1'!$A:$O,15,0),"-")</f>
        <v>-</v>
      </c>
      <c r="H103" s="50" t="str">
        <f aca="false">IFERROR(VLOOKUP($J103,'Base 1'!$A:$T,20,0),"-")</f>
        <v>-</v>
      </c>
      <c r="I103" s="51" t="str">
        <f aca="false">IFERROR(VLOOKUP($J103,'Base 1'!$A:$C,3,0),"-")</f>
        <v>-</v>
      </c>
      <c r="J103" s="51"/>
      <c r="K103" s="50" t="str">
        <f aca="false">IFERROR(VLOOKUP($J103,'Base 1'!$A:$E,5,0),"-")</f>
        <v>-</v>
      </c>
      <c r="L103" s="52" t="str">
        <f aca="false">IFERROR(VLOOKUP($J103,'Base 1'!$A:$B,2,0),"-")</f>
        <v>-</v>
      </c>
      <c r="M103" s="50" t="str">
        <f aca="false">IFERROR(VLOOKUP($J103,'Base 1'!$A:$Q,17,0),"-")</f>
        <v>-</v>
      </c>
      <c r="N103" s="50" t="str">
        <f aca="false">IFERROR(VLOOKUP($J103,'Base 1'!$A:$R,18,0),"-")</f>
        <v>-</v>
      </c>
      <c r="O103" s="50" t="str">
        <f aca="false">IFERROR(VLOOKUP($J103,'Base 1'!$A:$F,6,0),"-")</f>
        <v>-</v>
      </c>
      <c r="P103" s="53" t="str">
        <f aca="false">IFERROR(VLOOKUP($J103,'Base 1'!$A:$G,7,0),"-")</f>
        <v>-</v>
      </c>
      <c r="Q103" s="54"/>
      <c r="R103" s="50" t="str">
        <f aca="false">IFERROR(VLOOKUP(J103,'Base 1'!$A:$L,12,0),"-")</f>
        <v>-</v>
      </c>
      <c r="S103" s="54"/>
      <c r="T103" s="55" t="str">
        <f aca="false">IFERROR(VLOOKUP(J103,'Base 1'!$A:$J,10,0),"-")</f>
        <v>-</v>
      </c>
      <c r="U103" s="56"/>
      <c r="V103" s="57"/>
      <c r="W103" s="58"/>
      <c r="X103" s="59" t="str">
        <f aca="false">IFERROR(VLOOKUP(J103,'Base 1'!$A:$I,9,0),"-")</f>
        <v>-</v>
      </c>
      <c r="Y103" s="58"/>
      <c r="Z103" s="60"/>
      <c r="AA103" s="61"/>
      <c r="AB103" s="62"/>
      <c r="AC103" s="63" t="str">
        <f aca="false">IFERROR(VLOOKUP($J103,'Base 1'!$A:$Q,16,0),"-")</f>
        <v>-</v>
      </c>
      <c r="AD103" s="63"/>
      <c r="AE103" s="64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</row>
    <row r="104" s="66" customFormat="true" ht="14.25" hidden="false" customHeight="true" outlineLevel="0" collapsed="false">
      <c r="A104" s="46"/>
      <c r="B104" s="47" t="n">
        <f aca="true">TODAY()</f>
        <v>46135</v>
      </c>
      <c r="C104" s="48" t="s">
        <v>37</v>
      </c>
      <c r="D104" s="49" t="s">
        <v>38</v>
      </c>
      <c r="E104" s="50" t="str">
        <f aca="false">IFERROR(VLOOKUP($J104,'Base 1'!A:S,19,0),"-")</f>
        <v>-</v>
      </c>
      <c r="F104" s="50" t="str">
        <f aca="false">IFERROR(VLOOKUP($J104,'Base 1'!$A:$N,14,0),"-")</f>
        <v>-</v>
      </c>
      <c r="G104" s="50" t="str">
        <f aca="false">IFERROR(VLOOKUP($J104,'Base 1'!$A:$O,15,0),"-")</f>
        <v>-</v>
      </c>
      <c r="H104" s="50" t="str">
        <f aca="false">IFERROR(VLOOKUP($J104,'Base 1'!$A:$T,20,0),"-")</f>
        <v>-</v>
      </c>
      <c r="I104" s="51" t="str">
        <f aca="false">IFERROR(VLOOKUP($J104,'Base 1'!$A:$C,3,0),"-")</f>
        <v>-</v>
      </c>
      <c r="J104" s="51"/>
      <c r="K104" s="50" t="str">
        <f aca="false">IFERROR(VLOOKUP($J104,'Base 1'!$A:$E,5,0),"-")</f>
        <v>-</v>
      </c>
      <c r="L104" s="52" t="str">
        <f aca="false">IFERROR(VLOOKUP($J104,'Base 1'!$A:$B,2,0),"-")</f>
        <v>-</v>
      </c>
      <c r="M104" s="50" t="str">
        <f aca="false">IFERROR(VLOOKUP($J104,'Base 1'!$A:$Q,17,0),"-")</f>
        <v>-</v>
      </c>
      <c r="N104" s="50" t="str">
        <f aca="false">IFERROR(VLOOKUP($J104,'Base 1'!$A:$R,18,0),"-")</f>
        <v>-</v>
      </c>
      <c r="O104" s="50" t="str">
        <f aca="false">IFERROR(VLOOKUP($J104,'Base 1'!$A:$F,6,0),"-")</f>
        <v>-</v>
      </c>
      <c r="P104" s="53" t="str">
        <f aca="false">IFERROR(VLOOKUP($J104,'Base 1'!$A:$G,7,0),"-")</f>
        <v>-</v>
      </c>
      <c r="Q104" s="54"/>
      <c r="R104" s="50" t="str">
        <f aca="false">IFERROR(VLOOKUP(J104,'Base 1'!$A:$L,12,0),"-")</f>
        <v>-</v>
      </c>
      <c r="S104" s="54"/>
      <c r="T104" s="55" t="str">
        <f aca="false">IFERROR(VLOOKUP(J104,'Base 1'!$A:$J,10,0),"-")</f>
        <v>-</v>
      </c>
      <c r="U104" s="56"/>
      <c r="V104" s="57"/>
      <c r="W104" s="58"/>
      <c r="X104" s="59" t="str">
        <f aca="false">IFERROR(VLOOKUP(J104,'Base 1'!$A:$I,9,0),"-")</f>
        <v>-</v>
      </c>
      <c r="Y104" s="58"/>
      <c r="Z104" s="60"/>
      <c r="AA104" s="61"/>
      <c r="AB104" s="62"/>
      <c r="AC104" s="63" t="str">
        <f aca="false">IFERROR(VLOOKUP($J104,'Base 1'!$A:$Q,16,0),"-")</f>
        <v>-</v>
      </c>
      <c r="AD104" s="63"/>
      <c r="AE104" s="64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</row>
    <row r="105" s="66" customFormat="true" ht="14.25" hidden="false" customHeight="true" outlineLevel="0" collapsed="false">
      <c r="A105" s="46"/>
      <c r="B105" s="47" t="n">
        <f aca="true">TODAY()</f>
        <v>46135</v>
      </c>
      <c r="C105" s="48" t="s">
        <v>37</v>
      </c>
      <c r="D105" s="49" t="s">
        <v>38</v>
      </c>
      <c r="E105" s="50" t="str">
        <f aca="false">IFERROR(VLOOKUP($J105,'Base 1'!A:S,19,0),"-")</f>
        <v>-</v>
      </c>
      <c r="F105" s="50" t="str">
        <f aca="false">IFERROR(VLOOKUP($J105,'Base 1'!$A:$N,14,0),"-")</f>
        <v>-</v>
      </c>
      <c r="G105" s="50" t="str">
        <f aca="false">IFERROR(VLOOKUP($J105,'Base 1'!$A:$O,15,0),"-")</f>
        <v>-</v>
      </c>
      <c r="H105" s="50" t="str">
        <f aca="false">IFERROR(VLOOKUP($J105,'Base 1'!$A:$T,20,0),"-")</f>
        <v>-</v>
      </c>
      <c r="I105" s="51" t="str">
        <f aca="false">IFERROR(VLOOKUP($J105,'Base 1'!$A:$C,3,0),"-")</f>
        <v>-</v>
      </c>
      <c r="J105" s="51"/>
      <c r="K105" s="50" t="str">
        <f aca="false">IFERROR(VLOOKUP($J105,'Base 1'!$A:$E,5,0),"-")</f>
        <v>-</v>
      </c>
      <c r="L105" s="52" t="str">
        <f aca="false">IFERROR(VLOOKUP($J105,'Base 1'!$A:$B,2,0),"-")</f>
        <v>-</v>
      </c>
      <c r="M105" s="50" t="str">
        <f aca="false">IFERROR(VLOOKUP($J105,'Base 1'!$A:$Q,17,0),"-")</f>
        <v>-</v>
      </c>
      <c r="N105" s="50" t="str">
        <f aca="false">IFERROR(VLOOKUP($J105,'Base 1'!$A:$R,18,0),"-")</f>
        <v>-</v>
      </c>
      <c r="O105" s="50" t="str">
        <f aca="false">IFERROR(VLOOKUP($J105,'Base 1'!$A:$F,6,0),"-")</f>
        <v>-</v>
      </c>
      <c r="P105" s="53" t="str">
        <f aca="false">IFERROR(VLOOKUP($J105,'Base 1'!$A:$G,7,0),"-")</f>
        <v>-</v>
      </c>
      <c r="Q105" s="54"/>
      <c r="R105" s="50" t="str">
        <f aca="false">IFERROR(VLOOKUP(J105,'Base 1'!$A:$L,12,0),"-")</f>
        <v>-</v>
      </c>
      <c r="S105" s="54"/>
      <c r="T105" s="55" t="str">
        <f aca="false">IFERROR(VLOOKUP(J105,'Base 1'!$A:$J,10,0),"-")</f>
        <v>-</v>
      </c>
      <c r="U105" s="56"/>
      <c r="V105" s="57"/>
      <c r="W105" s="58"/>
      <c r="X105" s="59" t="str">
        <f aca="false">IFERROR(VLOOKUP(J105,'Base 1'!$A:$I,9,0),"-")</f>
        <v>-</v>
      </c>
      <c r="Y105" s="58"/>
      <c r="Z105" s="60"/>
      <c r="AA105" s="61"/>
      <c r="AB105" s="62"/>
      <c r="AC105" s="63" t="str">
        <f aca="false">IFERROR(VLOOKUP($J105,'Base 1'!$A:$Q,16,0),"-")</f>
        <v>-</v>
      </c>
      <c r="AD105" s="63"/>
      <c r="AE105" s="64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</row>
    <row r="106" s="66" customFormat="true" ht="14.25" hidden="false" customHeight="true" outlineLevel="0" collapsed="false">
      <c r="A106" s="46"/>
      <c r="B106" s="47" t="n">
        <f aca="true">TODAY()</f>
        <v>46135</v>
      </c>
      <c r="C106" s="48" t="s">
        <v>37</v>
      </c>
      <c r="D106" s="49" t="s">
        <v>38</v>
      </c>
      <c r="E106" s="50" t="str">
        <f aca="false">IFERROR(VLOOKUP($J106,'Base 1'!A:S,19,0),"-")</f>
        <v>-</v>
      </c>
      <c r="F106" s="50" t="str">
        <f aca="false">IFERROR(VLOOKUP($J106,'Base 1'!$A:$N,14,0),"-")</f>
        <v>-</v>
      </c>
      <c r="G106" s="50" t="str">
        <f aca="false">IFERROR(VLOOKUP($J106,'Base 1'!$A:$O,15,0),"-")</f>
        <v>-</v>
      </c>
      <c r="H106" s="50" t="str">
        <f aca="false">IFERROR(VLOOKUP($J106,'Base 1'!$A:$T,20,0),"-")</f>
        <v>-</v>
      </c>
      <c r="I106" s="51" t="str">
        <f aca="false">IFERROR(VLOOKUP($J106,'Base 1'!$A:$C,3,0),"-")</f>
        <v>-</v>
      </c>
      <c r="J106" s="51"/>
      <c r="K106" s="50" t="str">
        <f aca="false">IFERROR(VLOOKUP($J106,'Base 1'!$A:$E,5,0),"-")</f>
        <v>-</v>
      </c>
      <c r="L106" s="52" t="str">
        <f aca="false">IFERROR(VLOOKUP($J106,'Base 1'!$A:$B,2,0),"-")</f>
        <v>-</v>
      </c>
      <c r="M106" s="50" t="str">
        <f aca="false">IFERROR(VLOOKUP($J106,'Base 1'!$A:$Q,17,0),"-")</f>
        <v>-</v>
      </c>
      <c r="N106" s="50" t="str">
        <f aca="false">IFERROR(VLOOKUP($J106,'Base 1'!$A:$R,18,0),"-")</f>
        <v>-</v>
      </c>
      <c r="O106" s="50" t="str">
        <f aca="false">IFERROR(VLOOKUP($J106,'Base 1'!$A:$F,6,0),"-")</f>
        <v>-</v>
      </c>
      <c r="P106" s="53" t="str">
        <f aca="false">IFERROR(VLOOKUP($J106,'Base 1'!$A:$G,7,0),"-")</f>
        <v>-</v>
      </c>
      <c r="Q106" s="54"/>
      <c r="R106" s="50" t="str">
        <f aca="false">IFERROR(VLOOKUP(J106,'Base 1'!$A:$L,12,0),"-")</f>
        <v>-</v>
      </c>
      <c r="S106" s="54"/>
      <c r="T106" s="55" t="str">
        <f aca="false">IFERROR(VLOOKUP(J106,'Base 1'!$A:$J,10,0),"-")</f>
        <v>-</v>
      </c>
      <c r="U106" s="56"/>
      <c r="V106" s="57"/>
      <c r="W106" s="58"/>
      <c r="X106" s="59" t="str">
        <f aca="false">IFERROR(VLOOKUP(J106,'Base 1'!$A:$I,9,0),"-")</f>
        <v>-</v>
      </c>
      <c r="Y106" s="58"/>
      <c r="Z106" s="60"/>
      <c r="AA106" s="61"/>
      <c r="AB106" s="62"/>
      <c r="AC106" s="63" t="str">
        <f aca="false">IFERROR(VLOOKUP($J106,'Base 1'!$A:$Q,16,0),"-")</f>
        <v>-</v>
      </c>
      <c r="AD106" s="63"/>
      <c r="AE106" s="64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</row>
    <row r="107" s="66" customFormat="true" ht="14.25" hidden="false" customHeight="true" outlineLevel="0" collapsed="false">
      <c r="A107" s="46"/>
      <c r="B107" s="47" t="n">
        <f aca="true">TODAY()</f>
        <v>46135</v>
      </c>
      <c r="C107" s="48" t="s">
        <v>37</v>
      </c>
      <c r="D107" s="49" t="s">
        <v>38</v>
      </c>
      <c r="E107" s="50" t="str">
        <f aca="false">IFERROR(VLOOKUP($J107,'Base 1'!A:S,19,0),"-")</f>
        <v>-</v>
      </c>
      <c r="F107" s="50" t="str">
        <f aca="false">IFERROR(VLOOKUP($J107,'Base 1'!$A:$N,14,0),"-")</f>
        <v>-</v>
      </c>
      <c r="G107" s="50" t="str">
        <f aca="false">IFERROR(VLOOKUP($J107,'Base 1'!$A:$O,15,0),"-")</f>
        <v>-</v>
      </c>
      <c r="H107" s="50" t="str">
        <f aca="false">IFERROR(VLOOKUP($J107,'Base 1'!$A:$T,20,0),"-")</f>
        <v>-</v>
      </c>
      <c r="I107" s="51" t="str">
        <f aca="false">IFERROR(VLOOKUP($J107,'Base 1'!$A:$C,3,0),"-")</f>
        <v>-</v>
      </c>
      <c r="J107" s="51"/>
      <c r="K107" s="50" t="str">
        <f aca="false">IFERROR(VLOOKUP($J107,'Base 1'!$A:$E,5,0),"-")</f>
        <v>-</v>
      </c>
      <c r="L107" s="52" t="str">
        <f aca="false">IFERROR(VLOOKUP($J107,'Base 1'!$A:$B,2,0),"-")</f>
        <v>-</v>
      </c>
      <c r="M107" s="50" t="str">
        <f aca="false">IFERROR(VLOOKUP($J107,'Base 1'!$A:$Q,17,0),"-")</f>
        <v>-</v>
      </c>
      <c r="N107" s="50" t="str">
        <f aca="false">IFERROR(VLOOKUP($J107,'Base 1'!$A:$R,18,0),"-")</f>
        <v>-</v>
      </c>
      <c r="O107" s="50" t="str">
        <f aca="false">IFERROR(VLOOKUP($J107,'Base 1'!$A:$F,6,0),"-")</f>
        <v>-</v>
      </c>
      <c r="P107" s="53" t="str">
        <f aca="false">IFERROR(VLOOKUP($J107,'Base 1'!$A:$G,7,0),"-")</f>
        <v>-</v>
      </c>
      <c r="Q107" s="54"/>
      <c r="R107" s="50" t="str">
        <f aca="false">IFERROR(VLOOKUP(J107,'Base 1'!$A:$L,12,0),"-")</f>
        <v>-</v>
      </c>
      <c r="S107" s="54"/>
      <c r="T107" s="55" t="str">
        <f aca="false">IFERROR(VLOOKUP(J107,'Base 1'!$A:$J,10,0),"-")</f>
        <v>-</v>
      </c>
      <c r="U107" s="56"/>
      <c r="V107" s="57"/>
      <c r="W107" s="58"/>
      <c r="X107" s="59" t="str">
        <f aca="false">IFERROR(VLOOKUP(J107,'Base 1'!$A:$I,9,0),"-")</f>
        <v>-</v>
      </c>
      <c r="Y107" s="58"/>
      <c r="Z107" s="60"/>
      <c r="AA107" s="61"/>
      <c r="AB107" s="62"/>
      <c r="AC107" s="63" t="str">
        <f aca="false">IFERROR(VLOOKUP($J107,'Base 1'!$A:$Q,16,0),"-")</f>
        <v>-</v>
      </c>
      <c r="AD107" s="63"/>
      <c r="AE107" s="64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</row>
    <row r="108" s="66" customFormat="true" ht="14.25" hidden="false" customHeight="true" outlineLevel="0" collapsed="false">
      <c r="A108" s="46"/>
      <c r="B108" s="47" t="n">
        <f aca="true">TODAY()</f>
        <v>46135</v>
      </c>
      <c r="C108" s="48" t="s">
        <v>37</v>
      </c>
      <c r="D108" s="49" t="s">
        <v>38</v>
      </c>
      <c r="E108" s="50" t="str">
        <f aca="false">IFERROR(VLOOKUP($J108,'Base 1'!A:S,19,0),"-")</f>
        <v>-</v>
      </c>
      <c r="F108" s="50" t="str">
        <f aca="false">IFERROR(VLOOKUP($J108,'Base 1'!$A:$N,14,0),"-")</f>
        <v>-</v>
      </c>
      <c r="G108" s="50" t="str">
        <f aca="false">IFERROR(VLOOKUP($J108,'Base 1'!$A:$O,15,0),"-")</f>
        <v>-</v>
      </c>
      <c r="H108" s="50" t="str">
        <f aca="false">IFERROR(VLOOKUP($J108,'Base 1'!$A:$T,20,0),"-")</f>
        <v>-</v>
      </c>
      <c r="I108" s="51" t="str">
        <f aca="false">IFERROR(VLOOKUP($J108,'Base 1'!$A:$C,3,0),"-")</f>
        <v>-</v>
      </c>
      <c r="J108" s="51"/>
      <c r="K108" s="50" t="str">
        <f aca="false">IFERROR(VLOOKUP($J108,'Base 1'!$A:$E,5,0),"-")</f>
        <v>-</v>
      </c>
      <c r="L108" s="52" t="str">
        <f aca="false">IFERROR(VLOOKUP($J108,'Base 1'!$A:$B,2,0),"-")</f>
        <v>-</v>
      </c>
      <c r="M108" s="50" t="str">
        <f aca="false">IFERROR(VLOOKUP($J108,'Base 1'!$A:$Q,17,0),"-")</f>
        <v>-</v>
      </c>
      <c r="N108" s="50" t="str">
        <f aca="false">IFERROR(VLOOKUP($J108,'Base 1'!$A:$R,18,0),"-")</f>
        <v>-</v>
      </c>
      <c r="O108" s="50" t="str">
        <f aca="false">IFERROR(VLOOKUP($J108,'Base 1'!$A:$F,6,0),"-")</f>
        <v>-</v>
      </c>
      <c r="P108" s="53" t="str">
        <f aca="false">IFERROR(VLOOKUP($J108,'Base 1'!$A:$G,7,0),"-")</f>
        <v>-</v>
      </c>
      <c r="Q108" s="54"/>
      <c r="R108" s="50" t="str">
        <f aca="false">IFERROR(VLOOKUP(J108,'Base 1'!$A:$L,12,0),"-")</f>
        <v>-</v>
      </c>
      <c r="S108" s="54"/>
      <c r="T108" s="55" t="str">
        <f aca="false">IFERROR(VLOOKUP(J108,'Base 1'!$A:$J,10,0),"-")</f>
        <v>-</v>
      </c>
      <c r="U108" s="56"/>
      <c r="V108" s="57"/>
      <c r="W108" s="58"/>
      <c r="X108" s="59" t="str">
        <f aca="false">IFERROR(VLOOKUP(J108,'Base 1'!$A:$I,9,0),"-")</f>
        <v>-</v>
      </c>
      <c r="Y108" s="58"/>
      <c r="Z108" s="60"/>
      <c r="AA108" s="61"/>
      <c r="AB108" s="62"/>
      <c r="AC108" s="63" t="str">
        <f aca="false">IFERROR(VLOOKUP($J108,'Base 1'!$A:$Q,16,0),"-")</f>
        <v>-</v>
      </c>
      <c r="AD108" s="63"/>
      <c r="AE108" s="64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</row>
    <row r="109" s="66" customFormat="true" ht="14.25" hidden="false" customHeight="true" outlineLevel="0" collapsed="false">
      <c r="A109" s="46"/>
      <c r="B109" s="47" t="n">
        <f aca="true">TODAY()</f>
        <v>46135</v>
      </c>
      <c r="C109" s="48" t="s">
        <v>37</v>
      </c>
      <c r="D109" s="49" t="s">
        <v>38</v>
      </c>
      <c r="E109" s="50" t="str">
        <f aca="false">IFERROR(VLOOKUP($J109,'Base 1'!A:S,19,0),"-")</f>
        <v>-</v>
      </c>
      <c r="F109" s="50" t="str">
        <f aca="false">IFERROR(VLOOKUP($J109,'Base 1'!$A:$N,14,0),"-")</f>
        <v>-</v>
      </c>
      <c r="G109" s="50" t="str">
        <f aca="false">IFERROR(VLOOKUP($J109,'Base 1'!$A:$O,15,0),"-")</f>
        <v>-</v>
      </c>
      <c r="H109" s="50" t="str">
        <f aca="false">IFERROR(VLOOKUP($J109,'Base 1'!$A:$T,20,0),"-")</f>
        <v>-</v>
      </c>
      <c r="I109" s="51" t="str">
        <f aca="false">IFERROR(VLOOKUP($J109,'Base 1'!$A:$C,3,0),"-")</f>
        <v>-</v>
      </c>
      <c r="J109" s="51"/>
      <c r="K109" s="50" t="str">
        <f aca="false">IFERROR(VLOOKUP($J109,'Base 1'!$A:$E,5,0),"-")</f>
        <v>-</v>
      </c>
      <c r="L109" s="52" t="str">
        <f aca="false">IFERROR(VLOOKUP($J109,'Base 1'!$A:$B,2,0),"-")</f>
        <v>-</v>
      </c>
      <c r="M109" s="50" t="str">
        <f aca="false">IFERROR(VLOOKUP($J109,'Base 1'!$A:$Q,17,0),"-")</f>
        <v>-</v>
      </c>
      <c r="N109" s="50" t="str">
        <f aca="false">IFERROR(VLOOKUP($J109,'Base 1'!$A:$R,18,0),"-")</f>
        <v>-</v>
      </c>
      <c r="O109" s="50" t="str">
        <f aca="false">IFERROR(VLOOKUP($J109,'Base 1'!$A:$F,6,0),"-")</f>
        <v>-</v>
      </c>
      <c r="P109" s="53" t="str">
        <f aca="false">IFERROR(VLOOKUP($J109,'Base 1'!$A:$G,7,0),"-")</f>
        <v>-</v>
      </c>
      <c r="Q109" s="54"/>
      <c r="R109" s="50" t="str">
        <f aca="false">IFERROR(VLOOKUP(J109,'Base 1'!$A:$L,12,0),"-")</f>
        <v>-</v>
      </c>
      <c r="S109" s="54"/>
      <c r="T109" s="55" t="str">
        <f aca="false">IFERROR(VLOOKUP(J109,'Base 1'!$A:$J,10,0),"-")</f>
        <v>-</v>
      </c>
      <c r="U109" s="56"/>
      <c r="V109" s="57"/>
      <c r="W109" s="58"/>
      <c r="X109" s="59" t="str">
        <f aca="false">IFERROR(VLOOKUP(J109,'Base 1'!$A:$I,9,0),"-")</f>
        <v>-</v>
      </c>
      <c r="Y109" s="58"/>
      <c r="Z109" s="60"/>
      <c r="AA109" s="61"/>
      <c r="AB109" s="62"/>
      <c r="AC109" s="63" t="str">
        <f aca="false">IFERROR(VLOOKUP($J109,'Base 1'!$A:$Q,16,0),"-")</f>
        <v>-</v>
      </c>
      <c r="AD109" s="63"/>
      <c r="AE109" s="64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</row>
    <row r="110" s="66" customFormat="true" ht="14.25" hidden="false" customHeight="true" outlineLevel="0" collapsed="false">
      <c r="A110" s="46"/>
      <c r="B110" s="47" t="n">
        <f aca="true">TODAY()</f>
        <v>46135</v>
      </c>
      <c r="C110" s="48" t="s">
        <v>37</v>
      </c>
      <c r="D110" s="49" t="s">
        <v>38</v>
      </c>
      <c r="E110" s="50" t="str">
        <f aca="false">IFERROR(VLOOKUP($J110,'Base 1'!A:S,19,0),"-")</f>
        <v>-</v>
      </c>
      <c r="F110" s="50" t="str">
        <f aca="false">IFERROR(VLOOKUP($J110,'Base 1'!$A:$N,14,0),"-")</f>
        <v>-</v>
      </c>
      <c r="G110" s="50" t="str">
        <f aca="false">IFERROR(VLOOKUP($J110,'Base 1'!$A:$O,15,0),"-")</f>
        <v>-</v>
      </c>
      <c r="H110" s="50" t="str">
        <f aca="false">IFERROR(VLOOKUP($J110,'Base 1'!$A:$T,20,0),"-")</f>
        <v>-</v>
      </c>
      <c r="I110" s="51" t="str">
        <f aca="false">IFERROR(VLOOKUP($J110,'Base 1'!$A:$C,3,0),"-")</f>
        <v>-</v>
      </c>
      <c r="J110" s="51"/>
      <c r="K110" s="50" t="str">
        <f aca="false">IFERROR(VLOOKUP($J110,'Base 1'!$A:$E,5,0),"-")</f>
        <v>-</v>
      </c>
      <c r="L110" s="52" t="str">
        <f aca="false">IFERROR(VLOOKUP($J110,'Base 1'!$A:$B,2,0),"-")</f>
        <v>-</v>
      </c>
      <c r="M110" s="50" t="str">
        <f aca="false">IFERROR(VLOOKUP($J110,'Base 1'!$A:$Q,17,0),"-")</f>
        <v>-</v>
      </c>
      <c r="N110" s="50" t="str">
        <f aca="false">IFERROR(VLOOKUP($J110,'Base 1'!$A:$R,18,0),"-")</f>
        <v>-</v>
      </c>
      <c r="O110" s="50" t="str">
        <f aca="false">IFERROR(VLOOKUP($J110,'Base 1'!$A:$F,6,0),"-")</f>
        <v>-</v>
      </c>
      <c r="P110" s="53" t="str">
        <f aca="false">IFERROR(VLOOKUP($J110,'Base 1'!$A:$G,7,0),"-")</f>
        <v>-</v>
      </c>
      <c r="Q110" s="54"/>
      <c r="R110" s="50" t="str">
        <f aca="false">IFERROR(VLOOKUP(J110,'Base 1'!$A:$L,12,0),"-")</f>
        <v>-</v>
      </c>
      <c r="S110" s="54"/>
      <c r="T110" s="55" t="str">
        <f aca="false">IFERROR(VLOOKUP(J110,'Base 1'!$A:$J,10,0),"-")</f>
        <v>-</v>
      </c>
      <c r="U110" s="56"/>
      <c r="V110" s="57"/>
      <c r="W110" s="58"/>
      <c r="X110" s="59" t="str">
        <f aca="false">IFERROR(VLOOKUP(J110,'Base 1'!$A:$I,9,0),"-")</f>
        <v>-</v>
      </c>
      <c r="Y110" s="58"/>
      <c r="Z110" s="60"/>
      <c r="AA110" s="61"/>
      <c r="AB110" s="62"/>
      <c r="AC110" s="63" t="str">
        <f aca="false">IFERROR(VLOOKUP($J110,'Base 1'!$A:$Q,16,0),"-")</f>
        <v>-</v>
      </c>
      <c r="AD110" s="63"/>
      <c r="AE110" s="64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</row>
    <row r="111" s="66" customFormat="true" ht="14.25" hidden="false" customHeight="true" outlineLevel="0" collapsed="false">
      <c r="A111" s="46"/>
      <c r="B111" s="47" t="n">
        <f aca="true">TODAY()</f>
        <v>46135</v>
      </c>
      <c r="C111" s="48" t="s">
        <v>37</v>
      </c>
      <c r="D111" s="49" t="s">
        <v>38</v>
      </c>
      <c r="E111" s="50" t="str">
        <f aca="false">IFERROR(VLOOKUP($J111,'Base 1'!A:S,19,0),"-")</f>
        <v>-</v>
      </c>
      <c r="F111" s="50" t="str">
        <f aca="false">IFERROR(VLOOKUP($J111,'Base 1'!$A:$N,14,0),"-")</f>
        <v>-</v>
      </c>
      <c r="G111" s="50" t="str">
        <f aca="false">IFERROR(VLOOKUP($J111,'Base 1'!$A:$O,15,0),"-")</f>
        <v>-</v>
      </c>
      <c r="H111" s="50" t="str">
        <f aca="false">IFERROR(VLOOKUP($J111,'Base 1'!$A:$T,20,0),"-")</f>
        <v>-</v>
      </c>
      <c r="I111" s="51" t="str">
        <f aca="false">IFERROR(VLOOKUP($J111,'Base 1'!$A:$C,3,0),"-")</f>
        <v>-</v>
      </c>
      <c r="J111" s="51"/>
      <c r="K111" s="50" t="str">
        <f aca="false">IFERROR(VLOOKUP($J111,'Base 1'!$A:$E,5,0),"-")</f>
        <v>-</v>
      </c>
      <c r="L111" s="52" t="str">
        <f aca="false">IFERROR(VLOOKUP($J111,'Base 1'!$A:$B,2,0),"-")</f>
        <v>-</v>
      </c>
      <c r="M111" s="50" t="str">
        <f aca="false">IFERROR(VLOOKUP($J111,'Base 1'!$A:$Q,17,0),"-")</f>
        <v>-</v>
      </c>
      <c r="N111" s="50" t="str">
        <f aca="false">IFERROR(VLOOKUP($J111,'Base 1'!$A:$R,18,0),"-")</f>
        <v>-</v>
      </c>
      <c r="O111" s="50" t="str">
        <f aca="false">IFERROR(VLOOKUP($J111,'Base 1'!$A:$F,6,0),"-")</f>
        <v>-</v>
      </c>
      <c r="P111" s="53" t="str">
        <f aca="false">IFERROR(VLOOKUP($J111,'Base 1'!$A:$G,7,0),"-")</f>
        <v>-</v>
      </c>
      <c r="Q111" s="54"/>
      <c r="R111" s="50" t="str">
        <f aca="false">IFERROR(VLOOKUP(J111,'Base 1'!$A:$L,12,0),"-")</f>
        <v>-</v>
      </c>
      <c r="S111" s="54"/>
      <c r="T111" s="55" t="str">
        <f aca="false">IFERROR(VLOOKUP(J111,'Base 1'!$A:$J,10,0),"-")</f>
        <v>-</v>
      </c>
      <c r="U111" s="56"/>
      <c r="V111" s="57"/>
      <c r="W111" s="58"/>
      <c r="X111" s="59" t="str">
        <f aca="false">IFERROR(VLOOKUP(J111,'Base 1'!$A:$I,9,0),"-")</f>
        <v>-</v>
      </c>
      <c r="Y111" s="58"/>
      <c r="Z111" s="60"/>
      <c r="AA111" s="61"/>
      <c r="AB111" s="62"/>
      <c r="AC111" s="63" t="str">
        <f aca="false">IFERROR(VLOOKUP($J111,'Base 1'!$A:$Q,16,0),"-")</f>
        <v>-</v>
      </c>
      <c r="AD111" s="63"/>
      <c r="AE111" s="64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</row>
    <row r="112" s="66" customFormat="true" ht="14.25" hidden="false" customHeight="true" outlineLevel="0" collapsed="false">
      <c r="A112" s="46"/>
      <c r="B112" s="47" t="n">
        <f aca="true">TODAY()</f>
        <v>46135</v>
      </c>
      <c r="C112" s="48" t="s">
        <v>37</v>
      </c>
      <c r="D112" s="49" t="s">
        <v>38</v>
      </c>
      <c r="E112" s="50" t="str">
        <f aca="false">IFERROR(VLOOKUP($J112,'Base 1'!A:S,19,0),"-")</f>
        <v>-</v>
      </c>
      <c r="F112" s="50" t="str">
        <f aca="false">IFERROR(VLOOKUP($J112,'Base 1'!$A:$N,14,0),"-")</f>
        <v>-</v>
      </c>
      <c r="G112" s="50" t="str">
        <f aca="false">IFERROR(VLOOKUP($J112,'Base 1'!$A:$O,15,0),"-")</f>
        <v>-</v>
      </c>
      <c r="H112" s="50" t="str">
        <f aca="false">IFERROR(VLOOKUP($J112,'Base 1'!$A:$T,20,0),"-")</f>
        <v>-</v>
      </c>
      <c r="I112" s="51" t="str">
        <f aca="false">IFERROR(VLOOKUP($J112,'Base 1'!$A:$C,3,0),"-")</f>
        <v>-</v>
      </c>
      <c r="J112" s="51"/>
      <c r="K112" s="50" t="str">
        <f aca="false">IFERROR(VLOOKUP($J112,'Base 1'!$A:$E,5,0),"-")</f>
        <v>-</v>
      </c>
      <c r="L112" s="52" t="str">
        <f aca="false">IFERROR(VLOOKUP($J112,'Base 1'!$A:$B,2,0),"-")</f>
        <v>-</v>
      </c>
      <c r="M112" s="50" t="str">
        <f aca="false">IFERROR(VLOOKUP($J112,'Base 1'!$A:$Q,17,0),"-")</f>
        <v>-</v>
      </c>
      <c r="N112" s="50" t="str">
        <f aca="false">IFERROR(VLOOKUP($J112,'Base 1'!$A:$R,18,0),"-")</f>
        <v>-</v>
      </c>
      <c r="O112" s="50" t="str">
        <f aca="false">IFERROR(VLOOKUP($J112,'Base 1'!$A:$F,6,0),"-")</f>
        <v>-</v>
      </c>
      <c r="P112" s="53" t="str">
        <f aca="false">IFERROR(VLOOKUP($J112,'Base 1'!$A:$G,7,0),"-")</f>
        <v>-</v>
      </c>
      <c r="Q112" s="54"/>
      <c r="R112" s="50" t="str">
        <f aca="false">IFERROR(VLOOKUP(J112,'Base 1'!$A:$L,12,0),"-")</f>
        <v>-</v>
      </c>
      <c r="S112" s="54"/>
      <c r="T112" s="55" t="str">
        <f aca="false">IFERROR(VLOOKUP(J112,'Base 1'!$A:$J,10,0),"-")</f>
        <v>-</v>
      </c>
      <c r="U112" s="56"/>
      <c r="V112" s="57"/>
      <c r="W112" s="58"/>
      <c r="X112" s="59" t="str">
        <f aca="false">IFERROR(VLOOKUP(J112,'Base 1'!$A:$I,9,0),"-")</f>
        <v>-</v>
      </c>
      <c r="Y112" s="58"/>
      <c r="Z112" s="60"/>
      <c r="AA112" s="61"/>
      <c r="AB112" s="62"/>
      <c r="AC112" s="63" t="str">
        <f aca="false">IFERROR(VLOOKUP($J112,'Base 1'!$A:$Q,16,0),"-")</f>
        <v>-</v>
      </c>
      <c r="AD112" s="63"/>
      <c r="AE112" s="64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</row>
    <row r="113" s="66" customFormat="true" ht="14.25" hidden="false" customHeight="true" outlineLevel="0" collapsed="false">
      <c r="A113" s="46"/>
      <c r="B113" s="47" t="n">
        <f aca="true">TODAY()</f>
        <v>46135</v>
      </c>
      <c r="C113" s="48" t="s">
        <v>37</v>
      </c>
      <c r="D113" s="49" t="s">
        <v>38</v>
      </c>
      <c r="E113" s="50" t="str">
        <f aca="false">IFERROR(VLOOKUP($J113,'Base 1'!A:S,19,0),"-")</f>
        <v>-</v>
      </c>
      <c r="F113" s="50" t="str">
        <f aca="false">IFERROR(VLOOKUP($J113,'Base 1'!$A:$N,14,0),"-")</f>
        <v>-</v>
      </c>
      <c r="G113" s="50" t="str">
        <f aca="false">IFERROR(VLOOKUP($J113,'Base 1'!$A:$O,15,0),"-")</f>
        <v>-</v>
      </c>
      <c r="H113" s="50" t="str">
        <f aca="false">IFERROR(VLOOKUP($J113,'Base 1'!$A:$T,20,0),"-")</f>
        <v>-</v>
      </c>
      <c r="I113" s="51" t="str">
        <f aca="false">IFERROR(VLOOKUP($J113,'Base 1'!$A:$C,3,0),"-")</f>
        <v>-</v>
      </c>
      <c r="J113" s="51"/>
      <c r="K113" s="50" t="str">
        <f aca="false">IFERROR(VLOOKUP($J113,'Base 1'!$A:$E,5,0),"-")</f>
        <v>-</v>
      </c>
      <c r="L113" s="52" t="str">
        <f aca="false">IFERROR(VLOOKUP($J113,'Base 1'!$A:$B,2,0),"-")</f>
        <v>-</v>
      </c>
      <c r="M113" s="50" t="str">
        <f aca="false">IFERROR(VLOOKUP($J113,'Base 1'!$A:$Q,17,0),"-")</f>
        <v>-</v>
      </c>
      <c r="N113" s="50" t="str">
        <f aca="false">IFERROR(VLOOKUP($J113,'Base 1'!$A:$R,18,0),"-")</f>
        <v>-</v>
      </c>
      <c r="O113" s="50" t="str">
        <f aca="false">IFERROR(VLOOKUP($J113,'Base 1'!$A:$F,6,0),"-")</f>
        <v>-</v>
      </c>
      <c r="P113" s="53" t="str">
        <f aca="false">IFERROR(VLOOKUP($J113,'Base 1'!$A:$G,7,0),"-")</f>
        <v>-</v>
      </c>
      <c r="Q113" s="54"/>
      <c r="R113" s="50" t="str">
        <f aca="false">IFERROR(VLOOKUP(J113,'Base 1'!$A:$L,12,0),"-")</f>
        <v>-</v>
      </c>
      <c r="S113" s="54"/>
      <c r="T113" s="55" t="str">
        <f aca="false">IFERROR(VLOOKUP(J113,'Base 1'!$A:$J,10,0),"-")</f>
        <v>-</v>
      </c>
      <c r="U113" s="56"/>
      <c r="V113" s="57"/>
      <c r="W113" s="58"/>
      <c r="X113" s="59" t="str">
        <f aca="false">IFERROR(VLOOKUP(J113,'Base 1'!$A:$I,9,0),"-")</f>
        <v>-</v>
      </c>
      <c r="Y113" s="58"/>
      <c r="Z113" s="60"/>
      <c r="AA113" s="61"/>
      <c r="AB113" s="62"/>
      <c r="AC113" s="63" t="str">
        <f aca="false">IFERROR(VLOOKUP($J113,'Base 1'!$A:$Q,16,0),"-")</f>
        <v>-</v>
      </c>
      <c r="AD113" s="63"/>
      <c r="AE113" s="64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</row>
    <row r="114" s="66" customFormat="true" ht="14.25" hidden="false" customHeight="true" outlineLevel="0" collapsed="false">
      <c r="A114" s="46"/>
      <c r="B114" s="47" t="n">
        <f aca="true">TODAY()</f>
        <v>46135</v>
      </c>
      <c r="C114" s="48" t="s">
        <v>37</v>
      </c>
      <c r="D114" s="49" t="s">
        <v>38</v>
      </c>
      <c r="E114" s="50" t="str">
        <f aca="false">IFERROR(VLOOKUP($J114,'Base 1'!A:S,19,0),"-")</f>
        <v>-</v>
      </c>
      <c r="F114" s="50" t="str">
        <f aca="false">IFERROR(VLOOKUP($J114,'Base 1'!$A:$N,14,0),"-")</f>
        <v>-</v>
      </c>
      <c r="G114" s="50" t="str">
        <f aca="false">IFERROR(VLOOKUP($J114,'Base 1'!$A:$O,15,0),"-")</f>
        <v>-</v>
      </c>
      <c r="H114" s="50" t="str">
        <f aca="false">IFERROR(VLOOKUP($J114,'Base 1'!$A:$T,20,0),"-")</f>
        <v>-</v>
      </c>
      <c r="I114" s="51" t="str">
        <f aca="false">IFERROR(VLOOKUP($J114,'Base 1'!$A:$C,3,0),"-")</f>
        <v>-</v>
      </c>
      <c r="J114" s="51"/>
      <c r="K114" s="50" t="str">
        <f aca="false">IFERROR(VLOOKUP($J114,'Base 1'!$A:$E,5,0),"-")</f>
        <v>-</v>
      </c>
      <c r="L114" s="52" t="str">
        <f aca="false">IFERROR(VLOOKUP($J114,'Base 1'!$A:$B,2,0),"-")</f>
        <v>-</v>
      </c>
      <c r="M114" s="50" t="str">
        <f aca="false">IFERROR(VLOOKUP($J114,'Base 1'!$A:$Q,17,0),"-")</f>
        <v>-</v>
      </c>
      <c r="N114" s="50" t="str">
        <f aca="false">IFERROR(VLOOKUP($J114,'Base 1'!$A:$R,18,0),"-")</f>
        <v>-</v>
      </c>
      <c r="O114" s="50" t="str">
        <f aca="false">IFERROR(VLOOKUP($J114,'Base 1'!$A:$F,6,0),"-")</f>
        <v>-</v>
      </c>
      <c r="P114" s="53" t="str">
        <f aca="false">IFERROR(VLOOKUP($J114,'Base 1'!$A:$G,7,0),"-")</f>
        <v>-</v>
      </c>
      <c r="Q114" s="54"/>
      <c r="R114" s="50" t="str">
        <f aca="false">IFERROR(VLOOKUP(J114,'Base 1'!$A:$L,12,0),"-")</f>
        <v>-</v>
      </c>
      <c r="S114" s="54"/>
      <c r="T114" s="55" t="str">
        <f aca="false">IFERROR(VLOOKUP(J114,'Base 1'!$A:$J,10,0),"-")</f>
        <v>-</v>
      </c>
      <c r="U114" s="56"/>
      <c r="V114" s="57"/>
      <c r="W114" s="58"/>
      <c r="X114" s="59" t="str">
        <f aca="false">IFERROR(VLOOKUP(J114,'Base 1'!$A:$I,9,0),"-")</f>
        <v>-</v>
      </c>
      <c r="Y114" s="58"/>
      <c r="Z114" s="60"/>
      <c r="AA114" s="61"/>
      <c r="AB114" s="62"/>
      <c r="AC114" s="63" t="str">
        <f aca="false">IFERROR(VLOOKUP($J114,'Base 1'!$A:$Q,16,0),"-")</f>
        <v>-</v>
      </c>
      <c r="AD114" s="63"/>
      <c r="AE114" s="64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</row>
    <row r="115" s="66" customFormat="true" ht="14.25" hidden="false" customHeight="true" outlineLevel="0" collapsed="false">
      <c r="A115" s="46"/>
      <c r="B115" s="47" t="n">
        <f aca="true">TODAY()</f>
        <v>46135</v>
      </c>
      <c r="C115" s="48" t="s">
        <v>37</v>
      </c>
      <c r="D115" s="49" t="s">
        <v>38</v>
      </c>
      <c r="E115" s="50" t="str">
        <f aca="false">IFERROR(VLOOKUP($J115,'Base 1'!A:S,19,0),"-")</f>
        <v>-</v>
      </c>
      <c r="F115" s="50" t="str">
        <f aca="false">IFERROR(VLOOKUP($J115,'Base 1'!$A:$N,14,0),"-")</f>
        <v>-</v>
      </c>
      <c r="G115" s="50" t="str">
        <f aca="false">IFERROR(VLOOKUP($J115,'Base 1'!$A:$O,15,0),"-")</f>
        <v>-</v>
      </c>
      <c r="H115" s="50" t="str">
        <f aca="false">IFERROR(VLOOKUP($J115,'Base 1'!$A:$T,20,0),"-")</f>
        <v>-</v>
      </c>
      <c r="I115" s="51" t="str">
        <f aca="false">IFERROR(VLOOKUP($J115,'Base 1'!$A:$C,3,0),"-")</f>
        <v>-</v>
      </c>
      <c r="J115" s="51"/>
      <c r="K115" s="50" t="str">
        <f aca="false">IFERROR(VLOOKUP($J115,'Base 1'!$A:$E,5,0),"-")</f>
        <v>-</v>
      </c>
      <c r="L115" s="52" t="str">
        <f aca="false">IFERROR(VLOOKUP($J115,'Base 1'!$A:$B,2,0),"-")</f>
        <v>-</v>
      </c>
      <c r="M115" s="50" t="str">
        <f aca="false">IFERROR(VLOOKUP($J115,'Base 1'!$A:$Q,17,0),"-")</f>
        <v>-</v>
      </c>
      <c r="N115" s="50" t="str">
        <f aca="false">IFERROR(VLOOKUP($J115,'Base 1'!$A:$R,18,0),"-")</f>
        <v>-</v>
      </c>
      <c r="O115" s="50" t="str">
        <f aca="false">IFERROR(VLOOKUP($J115,'Base 1'!$A:$F,6,0),"-")</f>
        <v>-</v>
      </c>
      <c r="P115" s="53" t="str">
        <f aca="false">IFERROR(VLOOKUP($J115,'Base 1'!$A:$G,7,0),"-")</f>
        <v>-</v>
      </c>
      <c r="Q115" s="54"/>
      <c r="R115" s="50" t="str">
        <f aca="false">IFERROR(VLOOKUP(J115,'Base 1'!$A:$L,12,0),"-")</f>
        <v>-</v>
      </c>
      <c r="S115" s="54"/>
      <c r="T115" s="55" t="str">
        <f aca="false">IFERROR(VLOOKUP(J115,'Base 1'!$A:$J,10,0),"-")</f>
        <v>-</v>
      </c>
      <c r="U115" s="56"/>
      <c r="V115" s="57"/>
      <c r="W115" s="58"/>
      <c r="X115" s="59" t="str">
        <f aca="false">IFERROR(VLOOKUP(J115,'Base 1'!$A:$I,9,0),"-")</f>
        <v>-</v>
      </c>
      <c r="Y115" s="58"/>
      <c r="Z115" s="60"/>
      <c r="AA115" s="61"/>
      <c r="AB115" s="62"/>
      <c r="AC115" s="63" t="str">
        <f aca="false">IFERROR(VLOOKUP($J115,'Base 1'!$A:$Q,16,0),"-")</f>
        <v>-</v>
      </c>
      <c r="AD115" s="63"/>
      <c r="AE115" s="64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</row>
    <row r="116" s="66" customFormat="true" ht="14.25" hidden="false" customHeight="true" outlineLevel="0" collapsed="false">
      <c r="A116" s="46"/>
      <c r="B116" s="47" t="n">
        <f aca="true">TODAY()</f>
        <v>46135</v>
      </c>
      <c r="C116" s="48" t="s">
        <v>37</v>
      </c>
      <c r="D116" s="49" t="s">
        <v>38</v>
      </c>
      <c r="E116" s="50" t="str">
        <f aca="false">IFERROR(VLOOKUP($J116,'Base 1'!A:S,19,0),"-")</f>
        <v>-</v>
      </c>
      <c r="F116" s="50" t="str">
        <f aca="false">IFERROR(VLOOKUP($J116,'Base 1'!$A:$N,14,0),"-")</f>
        <v>-</v>
      </c>
      <c r="G116" s="50" t="str">
        <f aca="false">IFERROR(VLOOKUP($J116,'Base 1'!$A:$O,15,0),"-")</f>
        <v>-</v>
      </c>
      <c r="H116" s="50" t="str">
        <f aca="false">IFERROR(VLOOKUP($J116,'Base 1'!$A:$T,20,0),"-")</f>
        <v>-</v>
      </c>
      <c r="I116" s="51" t="str">
        <f aca="false">IFERROR(VLOOKUP($J116,'Base 1'!$A:$C,3,0),"-")</f>
        <v>-</v>
      </c>
      <c r="J116" s="51"/>
      <c r="K116" s="50" t="str">
        <f aca="false">IFERROR(VLOOKUP($J116,'Base 1'!$A:$E,5,0),"-")</f>
        <v>-</v>
      </c>
      <c r="L116" s="52" t="str">
        <f aca="false">IFERROR(VLOOKUP($J116,'Base 1'!$A:$B,2,0),"-")</f>
        <v>-</v>
      </c>
      <c r="M116" s="50" t="str">
        <f aca="false">IFERROR(VLOOKUP($J116,'Base 1'!$A:$Q,17,0),"-")</f>
        <v>-</v>
      </c>
      <c r="N116" s="50" t="str">
        <f aca="false">IFERROR(VLOOKUP($J116,'Base 1'!$A:$R,18,0),"-")</f>
        <v>-</v>
      </c>
      <c r="O116" s="50" t="str">
        <f aca="false">IFERROR(VLOOKUP($J116,'Base 1'!$A:$F,6,0),"-")</f>
        <v>-</v>
      </c>
      <c r="P116" s="53" t="str">
        <f aca="false">IFERROR(VLOOKUP($J116,'Base 1'!$A:$G,7,0),"-")</f>
        <v>-</v>
      </c>
      <c r="Q116" s="54"/>
      <c r="R116" s="50" t="str">
        <f aca="false">IFERROR(VLOOKUP(J116,'Base 1'!$A:$L,12,0),"-")</f>
        <v>-</v>
      </c>
      <c r="S116" s="54"/>
      <c r="T116" s="55" t="str">
        <f aca="false">IFERROR(VLOOKUP(J116,'Base 1'!$A:$J,10,0),"-")</f>
        <v>-</v>
      </c>
      <c r="U116" s="56"/>
      <c r="V116" s="57"/>
      <c r="W116" s="58"/>
      <c r="X116" s="59" t="str">
        <f aca="false">IFERROR(VLOOKUP(J116,'Base 1'!$A:$I,9,0),"-")</f>
        <v>-</v>
      </c>
      <c r="Y116" s="58"/>
      <c r="Z116" s="60"/>
      <c r="AA116" s="61"/>
      <c r="AB116" s="62"/>
      <c r="AC116" s="63" t="str">
        <f aca="false">IFERROR(VLOOKUP($J116,'Base 1'!$A:$Q,16,0),"-")</f>
        <v>-</v>
      </c>
      <c r="AD116" s="63"/>
      <c r="AE116" s="64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</row>
    <row r="117" s="66" customFormat="true" ht="14.25" hidden="false" customHeight="true" outlineLevel="0" collapsed="false">
      <c r="A117" s="46"/>
      <c r="B117" s="47" t="n">
        <f aca="true">TODAY()</f>
        <v>46135</v>
      </c>
      <c r="C117" s="48" t="s">
        <v>37</v>
      </c>
      <c r="D117" s="49" t="s">
        <v>38</v>
      </c>
      <c r="E117" s="50" t="str">
        <f aca="false">IFERROR(VLOOKUP($J117,'Base 1'!A:S,19,0),"-")</f>
        <v>-</v>
      </c>
      <c r="F117" s="50" t="str">
        <f aca="false">IFERROR(VLOOKUP($J117,'Base 1'!$A:$N,14,0),"-")</f>
        <v>-</v>
      </c>
      <c r="G117" s="50" t="str">
        <f aca="false">IFERROR(VLOOKUP($J117,'Base 1'!$A:$O,15,0),"-")</f>
        <v>-</v>
      </c>
      <c r="H117" s="50" t="str">
        <f aca="false">IFERROR(VLOOKUP($J117,'Base 1'!$A:$T,20,0),"-")</f>
        <v>-</v>
      </c>
      <c r="I117" s="51" t="str">
        <f aca="false">IFERROR(VLOOKUP($J117,'Base 1'!$A:$C,3,0),"-")</f>
        <v>-</v>
      </c>
      <c r="J117" s="51"/>
      <c r="K117" s="50" t="str">
        <f aca="false">IFERROR(VLOOKUP($J117,'Base 1'!$A:$E,5,0),"-")</f>
        <v>-</v>
      </c>
      <c r="L117" s="52" t="str">
        <f aca="false">IFERROR(VLOOKUP($J117,'Base 1'!$A:$B,2,0),"-")</f>
        <v>-</v>
      </c>
      <c r="M117" s="50" t="str">
        <f aca="false">IFERROR(VLOOKUP($J117,'Base 1'!$A:$Q,17,0),"-")</f>
        <v>-</v>
      </c>
      <c r="N117" s="50" t="str">
        <f aca="false">IFERROR(VLOOKUP($J117,'Base 1'!$A:$R,18,0),"-")</f>
        <v>-</v>
      </c>
      <c r="O117" s="50" t="str">
        <f aca="false">IFERROR(VLOOKUP($J117,'Base 1'!$A:$F,6,0),"-")</f>
        <v>-</v>
      </c>
      <c r="P117" s="53" t="str">
        <f aca="false">IFERROR(VLOOKUP($J117,'Base 1'!$A:$G,7,0),"-")</f>
        <v>-</v>
      </c>
      <c r="Q117" s="54"/>
      <c r="R117" s="50" t="str">
        <f aca="false">IFERROR(VLOOKUP(J117,'Base 1'!$A:$L,12,0),"-")</f>
        <v>-</v>
      </c>
      <c r="S117" s="54"/>
      <c r="T117" s="55" t="str">
        <f aca="false">IFERROR(VLOOKUP(J117,'Base 1'!$A:$J,10,0),"-")</f>
        <v>-</v>
      </c>
      <c r="U117" s="56"/>
      <c r="V117" s="57"/>
      <c r="W117" s="58"/>
      <c r="X117" s="59" t="str">
        <f aca="false">IFERROR(VLOOKUP(J117,'Base 1'!$A:$I,9,0),"-")</f>
        <v>-</v>
      </c>
      <c r="Y117" s="58"/>
      <c r="Z117" s="60"/>
      <c r="AA117" s="61"/>
      <c r="AB117" s="62"/>
      <c r="AC117" s="63" t="str">
        <f aca="false">IFERROR(VLOOKUP($J117,'Base 1'!$A:$Q,16,0),"-")</f>
        <v>-</v>
      </c>
      <c r="AD117" s="63"/>
      <c r="AE117" s="64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</row>
    <row r="118" s="66" customFormat="true" ht="14.25" hidden="false" customHeight="true" outlineLevel="0" collapsed="false">
      <c r="A118" s="46"/>
      <c r="B118" s="47" t="n">
        <f aca="true">TODAY()</f>
        <v>46135</v>
      </c>
      <c r="C118" s="48" t="s">
        <v>37</v>
      </c>
      <c r="D118" s="49" t="s">
        <v>38</v>
      </c>
      <c r="E118" s="50" t="str">
        <f aca="false">IFERROR(VLOOKUP($J118,'Base 1'!A:S,19,0),"-")</f>
        <v>-</v>
      </c>
      <c r="F118" s="50" t="str">
        <f aca="false">IFERROR(VLOOKUP($J118,'Base 1'!$A:$N,14,0),"-")</f>
        <v>-</v>
      </c>
      <c r="G118" s="50" t="str">
        <f aca="false">IFERROR(VLOOKUP($J118,'Base 1'!$A:$O,15,0),"-")</f>
        <v>-</v>
      </c>
      <c r="H118" s="50" t="str">
        <f aca="false">IFERROR(VLOOKUP($J118,'Base 1'!$A:$T,20,0),"-")</f>
        <v>-</v>
      </c>
      <c r="I118" s="51" t="str">
        <f aca="false">IFERROR(VLOOKUP($J118,'Base 1'!$A:$C,3,0),"-")</f>
        <v>-</v>
      </c>
      <c r="J118" s="51"/>
      <c r="K118" s="50" t="str">
        <f aca="false">IFERROR(VLOOKUP($J118,'Base 1'!$A:$E,5,0),"-")</f>
        <v>-</v>
      </c>
      <c r="L118" s="52" t="str">
        <f aca="false">IFERROR(VLOOKUP($J118,'Base 1'!$A:$B,2,0),"-")</f>
        <v>-</v>
      </c>
      <c r="M118" s="50" t="str">
        <f aca="false">IFERROR(VLOOKUP($J118,'Base 1'!$A:$Q,17,0),"-")</f>
        <v>-</v>
      </c>
      <c r="N118" s="50" t="str">
        <f aca="false">IFERROR(VLOOKUP($J118,'Base 1'!$A:$R,18,0),"-")</f>
        <v>-</v>
      </c>
      <c r="O118" s="50" t="str">
        <f aca="false">IFERROR(VLOOKUP($J118,'Base 1'!$A:$F,6,0),"-")</f>
        <v>-</v>
      </c>
      <c r="P118" s="53" t="str">
        <f aca="false">IFERROR(VLOOKUP($J118,'Base 1'!$A:$G,7,0),"-")</f>
        <v>-</v>
      </c>
      <c r="Q118" s="54"/>
      <c r="R118" s="50" t="str">
        <f aca="false">IFERROR(VLOOKUP(J118,'Base 1'!$A:$L,12,0),"-")</f>
        <v>-</v>
      </c>
      <c r="S118" s="54"/>
      <c r="T118" s="55" t="str">
        <f aca="false">IFERROR(VLOOKUP(J118,'Base 1'!$A:$J,10,0),"-")</f>
        <v>-</v>
      </c>
      <c r="U118" s="56"/>
      <c r="V118" s="57"/>
      <c r="W118" s="58"/>
      <c r="X118" s="59" t="str">
        <f aca="false">IFERROR(VLOOKUP(J118,'Base 1'!$A:$I,9,0),"-")</f>
        <v>-</v>
      </c>
      <c r="Y118" s="58"/>
      <c r="Z118" s="60"/>
      <c r="AA118" s="61"/>
      <c r="AB118" s="62"/>
      <c r="AC118" s="63" t="str">
        <f aca="false">IFERROR(VLOOKUP($J118,'Base 1'!$A:$Q,16,0),"-")</f>
        <v>-</v>
      </c>
      <c r="AD118" s="63"/>
      <c r="AE118" s="64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</row>
    <row r="119" s="66" customFormat="true" ht="14.25" hidden="false" customHeight="true" outlineLevel="0" collapsed="false">
      <c r="A119" s="46"/>
      <c r="B119" s="47" t="n">
        <f aca="true">TODAY()</f>
        <v>46135</v>
      </c>
      <c r="C119" s="48" t="s">
        <v>37</v>
      </c>
      <c r="D119" s="49" t="s">
        <v>38</v>
      </c>
      <c r="E119" s="50" t="str">
        <f aca="false">IFERROR(VLOOKUP($J119,'Base 1'!A:S,19,0),"-")</f>
        <v>-</v>
      </c>
      <c r="F119" s="50" t="str">
        <f aca="false">IFERROR(VLOOKUP($J119,'Base 1'!$A:$N,14,0),"-")</f>
        <v>-</v>
      </c>
      <c r="G119" s="50" t="str">
        <f aca="false">IFERROR(VLOOKUP($J119,'Base 1'!$A:$O,15,0),"-")</f>
        <v>-</v>
      </c>
      <c r="H119" s="50" t="str">
        <f aca="false">IFERROR(VLOOKUP($J119,'Base 1'!$A:$T,20,0),"-")</f>
        <v>-</v>
      </c>
      <c r="I119" s="51" t="str">
        <f aca="false">IFERROR(VLOOKUP($J119,'Base 1'!$A:$C,3,0),"-")</f>
        <v>-</v>
      </c>
      <c r="J119" s="51"/>
      <c r="K119" s="50" t="str">
        <f aca="false">IFERROR(VLOOKUP($J119,'Base 1'!$A:$E,5,0),"-")</f>
        <v>-</v>
      </c>
      <c r="L119" s="52" t="str">
        <f aca="false">IFERROR(VLOOKUP($J119,'Base 1'!$A:$B,2,0),"-")</f>
        <v>-</v>
      </c>
      <c r="M119" s="50" t="str">
        <f aca="false">IFERROR(VLOOKUP($J119,'Base 1'!$A:$Q,17,0),"-")</f>
        <v>-</v>
      </c>
      <c r="N119" s="50" t="str">
        <f aca="false">IFERROR(VLOOKUP($J119,'Base 1'!$A:$R,18,0),"-")</f>
        <v>-</v>
      </c>
      <c r="O119" s="50" t="str">
        <f aca="false">IFERROR(VLOOKUP($J119,'Base 1'!$A:$F,6,0),"-")</f>
        <v>-</v>
      </c>
      <c r="P119" s="53" t="str">
        <f aca="false">IFERROR(VLOOKUP($J119,'Base 1'!$A:$G,7,0),"-")</f>
        <v>-</v>
      </c>
      <c r="Q119" s="54"/>
      <c r="R119" s="50" t="str">
        <f aca="false">IFERROR(VLOOKUP(J119,'Base 1'!$A:$L,12,0),"-")</f>
        <v>-</v>
      </c>
      <c r="S119" s="54"/>
      <c r="T119" s="55" t="str">
        <f aca="false">IFERROR(VLOOKUP(J119,'Base 1'!$A:$J,10,0),"-")</f>
        <v>-</v>
      </c>
      <c r="U119" s="56"/>
      <c r="V119" s="57"/>
      <c r="W119" s="58"/>
      <c r="X119" s="59" t="str">
        <f aca="false">IFERROR(VLOOKUP(J119,'Base 1'!$A:$I,9,0),"-")</f>
        <v>-</v>
      </c>
      <c r="Y119" s="58"/>
      <c r="Z119" s="60"/>
      <c r="AA119" s="61"/>
      <c r="AB119" s="62"/>
      <c r="AC119" s="63" t="str">
        <f aca="false">IFERROR(VLOOKUP($J119,'Base 1'!$A:$Q,16,0),"-")</f>
        <v>-</v>
      </c>
      <c r="AD119" s="63"/>
      <c r="AE119" s="64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</row>
    <row r="120" s="66" customFormat="true" ht="14.25" hidden="false" customHeight="true" outlineLevel="0" collapsed="false">
      <c r="A120" s="46"/>
      <c r="B120" s="47" t="n">
        <f aca="true">TODAY()</f>
        <v>46135</v>
      </c>
      <c r="C120" s="48" t="s">
        <v>37</v>
      </c>
      <c r="D120" s="49" t="s">
        <v>38</v>
      </c>
      <c r="E120" s="50" t="str">
        <f aca="false">IFERROR(VLOOKUP($J120,'Base 1'!A:S,19,0),"-")</f>
        <v>-</v>
      </c>
      <c r="F120" s="50" t="str">
        <f aca="false">IFERROR(VLOOKUP($J120,'Base 1'!$A:$N,14,0),"-")</f>
        <v>-</v>
      </c>
      <c r="G120" s="50" t="str">
        <f aca="false">IFERROR(VLOOKUP($J120,'Base 1'!$A:$O,15,0),"-")</f>
        <v>-</v>
      </c>
      <c r="H120" s="50" t="str">
        <f aca="false">IFERROR(VLOOKUP($J120,'Base 1'!$A:$T,20,0),"-")</f>
        <v>-</v>
      </c>
      <c r="I120" s="51" t="str">
        <f aca="false">IFERROR(VLOOKUP($J120,'Base 1'!$A:$C,3,0),"-")</f>
        <v>-</v>
      </c>
      <c r="J120" s="51"/>
      <c r="K120" s="50" t="str">
        <f aca="false">IFERROR(VLOOKUP($J120,'Base 1'!$A:$E,5,0),"-")</f>
        <v>-</v>
      </c>
      <c r="L120" s="52" t="str">
        <f aca="false">IFERROR(VLOOKUP($J120,'Base 1'!$A:$B,2,0),"-")</f>
        <v>-</v>
      </c>
      <c r="M120" s="50" t="str">
        <f aca="false">IFERROR(VLOOKUP($J120,'Base 1'!$A:$Q,17,0),"-")</f>
        <v>-</v>
      </c>
      <c r="N120" s="50" t="str">
        <f aca="false">IFERROR(VLOOKUP($J120,'Base 1'!$A:$R,18,0),"-")</f>
        <v>-</v>
      </c>
      <c r="O120" s="50" t="str">
        <f aca="false">IFERROR(VLOOKUP($J120,'Base 1'!$A:$F,6,0),"-")</f>
        <v>-</v>
      </c>
      <c r="P120" s="53" t="str">
        <f aca="false">IFERROR(VLOOKUP($J120,'Base 1'!$A:$G,7,0),"-")</f>
        <v>-</v>
      </c>
      <c r="Q120" s="54"/>
      <c r="R120" s="50" t="str">
        <f aca="false">IFERROR(VLOOKUP(J120,'Base 1'!$A:$L,12,0),"-")</f>
        <v>-</v>
      </c>
      <c r="S120" s="54"/>
      <c r="T120" s="55" t="str">
        <f aca="false">IFERROR(VLOOKUP(J120,'Base 1'!$A:$J,10,0),"-")</f>
        <v>-</v>
      </c>
      <c r="U120" s="56"/>
      <c r="V120" s="57"/>
      <c r="W120" s="58"/>
      <c r="X120" s="59" t="str">
        <f aca="false">IFERROR(VLOOKUP(J120,'Base 1'!$A:$I,9,0),"-")</f>
        <v>-</v>
      </c>
      <c r="Y120" s="58"/>
      <c r="Z120" s="60"/>
      <c r="AA120" s="61"/>
      <c r="AB120" s="62"/>
      <c r="AC120" s="63" t="str">
        <f aca="false">IFERROR(VLOOKUP($J120,'Base 1'!$A:$Q,16,0),"-")</f>
        <v>-</v>
      </c>
      <c r="AD120" s="63"/>
      <c r="AE120" s="64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</row>
    <row r="121" s="66" customFormat="true" ht="14.25" hidden="false" customHeight="true" outlineLevel="0" collapsed="false">
      <c r="A121" s="46"/>
      <c r="B121" s="47" t="n">
        <f aca="true">TODAY()</f>
        <v>46135</v>
      </c>
      <c r="C121" s="48" t="s">
        <v>37</v>
      </c>
      <c r="D121" s="49" t="s">
        <v>38</v>
      </c>
      <c r="E121" s="50" t="str">
        <f aca="false">IFERROR(VLOOKUP($J121,'Base 1'!A:S,19,0),"-")</f>
        <v>-</v>
      </c>
      <c r="F121" s="50" t="str">
        <f aca="false">IFERROR(VLOOKUP($J121,'Base 1'!$A:$N,14,0),"-")</f>
        <v>-</v>
      </c>
      <c r="G121" s="50" t="str">
        <f aca="false">IFERROR(VLOOKUP($J121,'Base 1'!$A:$O,15,0),"-")</f>
        <v>-</v>
      </c>
      <c r="H121" s="50" t="str">
        <f aca="false">IFERROR(VLOOKUP($J121,'Base 1'!$A:$T,20,0),"-")</f>
        <v>-</v>
      </c>
      <c r="I121" s="51" t="str">
        <f aca="false">IFERROR(VLOOKUP($J121,'Base 1'!$A:$C,3,0),"-")</f>
        <v>-</v>
      </c>
      <c r="J121" s="51"/>
      <c r="K121" s="50" t="str">
        <f aca="false">IFERROR(VLOOKUP($J121,'Base 1'!$A:$E,5,0),"-")</f>
        <v>-</v>
      </c>
      <c r="L121" s="52" t="str">
        <f aca="false">IFERROR(VLOOKUP($J121,'Base 1'!$A:$B,2,0),"-")</f>
        <v>-</v>
      </c>
      <c r="M121" s="50" t="str">
        <f aca="false">IFERROR(VLOOKUP($J121,'Base 1'!$A:$Q,17,0),"-")</f>
        <v>-</v>
      </c>
      <c r="N121" s="50" t="str">
        <f aca="false">IFERROR(VLOOKUP($J121,'Base 1'!$A:$R,18,0),"-")</f>
        <v>-</v>
      </c>
      <c r="O121" s="50" t="str">
        <f aca="false">IFERROR(VLOOKUP($J121,'Base 1'!$A:$F,6,0),"-")</f>
        <v>-</v>
      </c>
      <c r="P121" s="53" t="str">
        <f aca="false">IFERROR(VLOOKUP($J121,'Base 1'!$A:$G,7,0),"-")</f>
        <v>-</v>
      </c>
      <c r="Q121" s="54"/>
      <c r="R121" s="50" t="str">
        <f aca="false">IFERROR(VLOOKUP(J121,'Base 1'!$A:$L,12,0),"-")</f>
        <v>-</v>
      </c>
      <c r="S121" s="54"/>
      <c r="T121" s="55" t="str">
        <f aca="false">IFERROR(VLOOKUP(J121,'Base 1'!$A:$J,10,0),"-")</f>
        <v>-</v>
      </c>
      <c r="U121" s="56"/>
      <c r="V121" s="57"/>
      <c r="W121" s="58"/>
      <c r="X121" s="59" t="str">
        <f aca="false">IFERROR(VLOOKUP(J121,'Base 1'!$A:$I,9,0),"-")</f>
        <v>-</v>
      </c>
      <c r="Y121" s="58"/>
      <c r="Z121" s="60"/>
      <c r="AA121" s="61"/>
      <c r="AB121" s="62"/>
      <c r="AC121" s="63" t="str">
        <f aca="false">IFERROR(VLOOKUP($J121,'Base 1'!$A:$Q,16,0),"-")</f>
        <v>-</v>
      </c>
      <c r="AD121" s="63"/>
      <c r="AE121" s="64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</row>
    <row r="122" s="66" customFormat="true" ht="14.25" hidden="false" customHeight="true" outlineLevel="0" collapsed="false">
      <c r="A122" s="46"/>
      <c r="B122" s="47" t="n">
        <f aca="true">TODAY()</f>
        <v>46135</v>
      </c>
      <c r="C122" s="48" t="s">
        <v>37</v>
      </c>
      <c r="D122" s="49" t="s">
        <v>38</v>
      </c>
      <c r="E122" s="50" t="str">
        <f aca="false">IFERROR(VLOOKUP($J122,'Base 1'!A:S,19,0),"-")</f>
        <v>-</v>
      </c>
      <c r="F122" s="50" t="str">
        <f aca="false">IFERROR(VLOOKUP($J122,'Base 1'!$A:$N,14,0),"-")</f>
        <v>-</v>
      </c>
      <c r="G122" s="50" t="str">
        <f aca="false">IFERROR(VLOOKUP($J122,'Base 1'!$A:$O,15,0),"-")</f>
        <v>-</v>
      </c>
      <c r="H122" s="50" t="str">
        <f aca="false">IFERROR(VLOOKUP($J122,'Base 1'!$A:$T,20,0),"-")</f>
        <v>-</v>
      </c>
      <c r="I122" s="51" t="str">
        <f aca="false">IFERROR(VLOOKUP($J122,'Base 1'!$A:$C,3,0),"-")</f>
        <v>-</v>
      </c>
      <c r="J122" s="51"/>
      <c r="K122" s="50" t="str">
        <f aca="false">IFERROR(VLOOKUP($J122,'Base 1'!$A:$E,5,0),"-")</f>
        <v>-</v>
      </c>
      <c r="L122" s="52" t="str">
        <f aca="false">IFERROR(VLOOKUP($J122,'Base 1'!$A:$B,2,0),"-")</f>
        <v>-</v>
      </c>
      <c r="M122" s="50" t="str">
        <f aca="false">IFERROR(VLOOKUP($J122,'Base 1'!$A:$Q,17,0),"-")</f>
        <v>-</v>
      </c>
      <c r="N122" s="50" t="str">
        <f aca="false">IFERROR(VLOOKUP($J122,'Base 1'!$A:$R,18,0),"-")</f>
        <v>-</v>
      </c>
      <c r="O122" s="50" t="str">
        <f aca="false">IFERROR(VLOOKUP($J122,'Base 1'!$A:$F,6,0),"-")</f>
        <v>-</v>
      </c>
      <c r="P122" s="53" t="str">
        <f aca="false">IFERROR(VLOOKUP($J122,'Base 1'!$A:$G,7,0),"-")</f>
        <v>-</v>
      </c>
      <c r="Q122" s="54"/>
      <c r="R122" s="50" t="str">
        <f aca="false">IFERROR(VLOOKUP(J122,'Base 1'!$A:$L,12,0),"-")</f>
        <v>-</v>
      </c>
      <c r="S122" s="54"/>
      <c r="T122" s="55" t="str">
        <f aca="false">IFERROR(VLOOKUP(J122,'Base 1'!$A:$J,10,0),"-")</f>
        <v>-</v>
      </c>
      <c r="U122" s="56"/>
      <c r="V122" s="57"/>
      <c r="W122" s="58"/>
      <c r="X122" s="59" t="str">
        <f aca="false">IFERROR(VLOOKUP(J122,'Base 1'!$A:$I,9,0),"-")</f>
        <v>-</v>
      </c>
      <c r="Y122" s="58"/>
      <c r="Z122" s="60"/>
      <c r="AA122" s="61"/>
      <c r="AB122" s="62"/>
      <c r="AC122" s="63" t="str">
        <f aca="false">IFERROR(VLOOKUP($J122,'Base 1'!$A:$Q,16,0),"-")</f>
        <v>-</v>
      </c>
      <c r="AD122" s="63"/>
      <c r="AE122" s="64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</row>
    <row r="123" s="66" customFormat="true" ht="14.25" hidden="false" customHeight="true" outlineLevel="0" collapsed="false">
      <c r="A123" s="46"/>
      <c r="B123" s="47" t="n">
        <f aca="true">TODAY()</f>
        <v>46135</v>
      </c>
      <c r="C123" s="48" t="s">
        <v>37</v>
      </c>
      <c r="D123" s="49" t="s">
        <v>38</v>
      </c>
      <c r="E123" s="50" t="str">
        <f aca="false">IFERROR(VLOOKUP($J123,'Base 1'!A:S,19,0),"-")</f>
        <v>-</v>
      </c>
      <c r="F123" s="50" t="str">
        <f aca="false">IFERROR(VLOOKUP($J123,'Base 1'!$A:$N,14,0),"-")</f>
        <v>-</v>
      </c>
      <c r="G123" s="50" t="str">
        <f aca="false">IFERROR(VLOOKUP($J123,'Base 1'!$A:$O,15,0),"-")</f>
        <v>-</v>
      </c>
      <c r="H123" s="50" t="str">
        <f aca="false">IFERROR(VLOOKUP($J123,'Base 1'!$A:$T,20,0),"-")</f>
        <v>-</v>
      </c>
      <c r="I123" s="51" t="str">
        <f aca="false">IFERROR(VLOOKUP($J123,'Base 1'!$A:$C,3,0),"-")</f>
        <v>-</v>
      </c>
      <c r="J123" s="51"/>
      <c r="K123" s="50" t="str">
        <f aca="false">IFERROR(VLOOKUP($J123,'Base 1'!$A:$E,5,0),"-")</f>
        <v>-</v>
      </c>
      <c r="L123" s="52" t="str">
        <f aca="false">IFERROR(VLOOKUP($J123,'Base 1'!$A:$B,2,0),"-")</f>
        <v>-</v>
      </c>
      <c r="M123" s="50" t="str">
        <f aca="false">IFERROR(VLOOKUP($J123,'Base 1'!$A:$Q,17,0),"-")</f>
        <v>-</v>
      </c>
      <c r="N123" s="50" t="str">
        <f aca="false">IFERROR(VLOOKUP($J123,'Base 1'!$A:$R,18,0),"-")</f>
        <v>-</v>
      </c>
      <c r="O123" s="50" t="str">
        <f aca="false">IFERROR(VLOOKUP($J123,'Base 1'!$A:$F,6,0),"-")</f>
        <v>-</v>
      </c>
      <c r="P123" s="53" t="str">
        <f aca="false">IFERROR(VLOOKUP($J123,'Base 1'!$A:$G,7,0),"-")</f>
        <v>-</v>
      </c>
      <c r="Q123" s="54"/>
      <c r="R123" s="50" t="str">
        <f aca="false">IFERROR(VLOOKUP(J123,'Base 1'!$A:$L,12,0),"-")</f>
        <v>-</v>
      </c>
      <c r="S123" s="54"/>
      <c r="T123" s="55" t="str">
        <f aca="false">IFERROR(VLOOKUP(J123,'Base 1'!$A:$J,10,0),"-")</f>
        <v>-</v>
      </c>
      <c r="U123" s="56"/>
      <c r="V123" s="57"/>
      <c r="W123" s="58"/>
      <c r="X123" s="59" t="str">
        <f aca="false">IFERROR(VLOOKUP(J123,'Base 1'!$A:$I,9,0),"-")</f>
        <v>-</v>
      </c>
      <c r="Y123" s="58"/>
      <c r="Z123" s="60"/>
      <c r="AA123" s="61"/>
      <c r="AB123" s="62"/>
      <c r="AC123" s="63" t="str">
        <f aca="false">IFERROR(VLOOKUP($J123,'Base 1'!$A:$Q,16,0),"-")</f>
        <v>-</v>
      </c>
      <c r="AD123" s="63"/>
      <c r="AE123" s="64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</row>
    <row r="124" s="66" customFormat="true" ht="14.25" hidden="false" customHeight="true" outlineLevel="0" collapsed="false">
      <c r="A124" s="46"/>
      <c r="B124" s="47" t="n">
        <f aca="true">TODAY()</f>
        <v>46135</v>
      </c>
      <c r="C124" s="48" t="s">
        <v>37</v>
      </c>
      <c r="D124" s="49" t="s">
        <v>38</v>
      </c>
      <c r="E124" s="50" t="str">
        <f aca="false">IFERROR(VLOOKUP($J124,'Base 1'!A:S,19,0),"-")</f>
        <v>-</v>
      </c>
      <c r="F124" s="50" t="str">
        <f aca="false">IFERROR(VLOOKUP($J124,'Base 1'!$A:$N,14,0),"-")</f>
        <v>-</v>
      </c>
      <c r="G124" s="50" t="str">
        <f aca="false">IFERROR(VLOOKUP($J124,'Base 1'!$A:$O,15,0),"-")</f>
        <v>-</v>
      </c>
      <c r="H124" s="50" t="str">
        <f aca="false">IFERROR(VLOOKUP($J124,'Base 1'!$A:$T,20,0),"-")</f>
        <v>-</v>
      </c>
      <c r="I124" s="51" t="str">
        <f aca="false">IFERROR(VLOOKUP($J124,'Base 1'!$A:$C,3,0),"-")</f>
        <v>-</v>
      </c>
      <c r="J124" s="51"/>
      <c r="K124" s="50" t="str">
        <f aca="false">IFERROR(VLOOKUP($J124,'Base 1'!$A:$E,5,0),"-")</f>
        <v>-</v>
      </c>
      <c r="L124" s="52" t="str">
        <f aca="false">IFERROR(VLOOKUP($J124,'Base 1'!$A:$B,2,0),"-")</f>
        <v>-</v>
      </c>
      <c r="M124" s="50" t="str">
        <f aca="false">IFERROR(VLOOKUP($J124,'Base 1'!$A:$Q,17,0),"-")</f>
        <v>-</v>
      </c>
      <c r="N124" s="50" t="str">
        <f aca="false">IFERROR(VLOOKUP($J124,'Base 1'!$A:$R,18,0),"-")</f>
        <v>-</v>
      </c>
      <c r="O124" s="50" t="str">
        <f aca="false">IFERROR(VLOOKUP($J124,'Base 1'!$A:$F,6,0),"-")</f>
        <v>-</v>
      </c>
      <c r="P124" s="53" t="str">
        <f aca="false">IFERROR(VLOOKUP($J124,'Base 1'!$A:$G,7,0),"-")</f>
        <v>-</v>
      </c>
      <c r="Q124" s="54"/>
      <c r="R124" s="50" t="str">
        <f aca="false">IFERROR(VLOOKUP(J124,'Base 1'!$A:$L,12,0),"-")</f>
        <v>-</v>
      </c>
      <c r="S124" s="54"/>
      <c r="T124" s="55" t="str">
        <f aca="false">IFERROR(VLOOKUP(J124,'Base 1'!$A:$J,10,0),"-")</f>
        <v>-</v>
      </c>
      <c r="U124" s="56"/>
      <c r="V124" s="57"/>
      <c r="W124" s="58"/>
      <c r="X124" s="59" t="str">
        <f aca="false">IFERROR(VLOOKUP(J124,'Base 1'!$A:$I,9,0),"-")</f>
        <v>-</v>
      </c>
      <c r="Y124" s="58"/>
      <c r="Z124" s="60"/>
      <c r="AA124" s="61"/>
      <c r="AB124" s="62"/>
      <c r="AC124" s="63" t="str">
        <f aca="false">IFERROR(VLOOKUP($J124,'Base 1'!$A:$Q,16,0),"-")</f>
        <v>-</v>
      </c>
      <c r="AD124" s="63"/>
      <c r="AE124" s="64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</row>
    <row r="125" s="66" customFormat="true" ht="14.25" hidden="false" customHeight="true" outlineLevel="0" collapsed="false">
      <c r="A125" s="46"/>
      <c r="B125" s="47" t="n">
        <f aca="true">TODAY()</f>
        <v>46135</v>
      </c>
      <c r="C125" s="48" t="s">
        <v>37</v>
      </c>
      <c r="D125" s="49" t="s">
        <v>38</v>
      </c>
      <c r="E125" s="50" t="str">
        <f aca="false">IFERROR(VLOOKUP($J125,'Base 1'!A:S,19,0),"-")</f>
        <v>-</v>
      </c>
      <c r="F125" s="50" t="str">
        <f aca="false">IFERROR(VLOOKUP($J125,'Base 1'!$A:$N,14,0),"-")</f>
        <v>-</v>
      </c>
      <c r="G125" s="50" t="str">
        <f aca="false">IFERROR(VLOOKUP($J125,'Base 1'!$A:$O,15,0),"-")</f>
        <v>-</v>
      </c>
      <c r="H125" s="50" t="str">
        <f aca="false">IFERROR(VLOOKUP($J125,'Base 1'!$A:$T,20,0),"-")</f>
        <v>-</v>
      </c>
      <c r="I125" s="51" t="str">
        <f aca="false">IFERROR(VLOOKUP($J125,'Base 1'!$A:$C,3,0),"-")</f>
        <v>-</v>
      </c>
      <c r="J125" s="51"/>
      <c r="K125" s="50" t="str">
        <f aca="false">IFERROR(VLOOKUP($J125,'Base 1'!$A:$E,5,0),"-")</f>
        <v>-</v>
      </c>
      <c r="L125" s="52" t="str">
        <f aca="false">IFERROR(VLOOKUP($J125,'Base 1'!$A:$B,2,0),"-")</f>
        <v>-</v>
      </c>
      <c r="M125" s="50" t="str">
        <f aca="false">IFERROR(VLOOKUP($J125,'Base 1'!$A:$Q,17,0),"-")</f>
        <v>-</v>
      </c>
      <c r="N125" s="50" t="str">
        <f aca="false">IFERROR(VLOOKUP($J125,'Base 1'!$A:$R,18,0),"-")</f>
        <v>-</v>
      </c>
      <c r="O125" s="50" t="str">
        <f aca="false">IFERROR(VLOOKUP($J125,'Base 1'!$A:$F,6,0),"-")</f>
        <v>-</v>
      </c>
      <c r="P125" s="53" t="str">
        <f aca="false">IFERROR(VLOOKUP($J125,'Base 1'!$A:$G,7,0),"-")</f>
        <v>-</v>
      </c>
      <c r="Q125" s="54"/>
      <c r="R125" s="50" t="str">
        <f aca="false">IFERROR(VLOOKUP(J125,'Base 1'!$A:$L,12,0),"-")</f>
        <v>-</v>
      </c>
      <c r="S125" s="54"/>
      <c r="T125" s="55" t="str">
        <f aca="false">IFERROR(VLOOKUP(J125,'Base 1'!$A:$J,10,0),"-")</f>
        <v>-</v>
      </c>
      <c r="U125" s="56"/>
      <c r="V125" s="57"/>
      <c r="W125" s="58"/>
      <c r="X125" s="59" t="str">
        <f aca="false">IFERROR(VLOOKUP(J125,'Base 1'!$A:$I,9,0),"-")</f>
        <v>-</v>
      </c>
      <c r="Y125" s="58"/>
      <c r="Z125" s="60"/>
      <c r="AA125" s="61"/>
      <c r="AB125" s="62"/>
      <c r="AC125" s="63" t="str">
        <f aca="false">IFERROR(VLOOKUP($J125,'Base 1'!$A:$Q,16,0),"-")</f>
        <v>-</v>
      </c>
      <c r="AD125" s="63"/>
      <c r="AE125" s="64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</row>
    <row r="126" s="66" customFormat="true" ht="14.25" hidden="false" customHeight="true" outlineLevel="0" collapsed="false">
      <c r="A126" s="46"/>
      <c r="B126" s="47" t="n">
        <f aca="true">TODAY()</f>
        <v>46135</v>
      </c>
      <c r="C126" s="48" t="s">
        <v>37</v>
      </c>
      <c r="D126" s="49" t="s">
        <v>38</v>
      </c>
      <c r="E126" s="50" t="str">
        <f aca="false">IFERROR(VLOOKUP($J126,'Base 1'!A:S,19,0),"-")</f>
        <v>-</v>
      </c>
      <c r="F126" s="50" t="str">
        <f aca="false">IFERROR(VLOOKUP($J126,'Base 1'!$A:$N,14,0),"-")</f>
        <v>-</v>
      </c>
      <c r="G126" s="50" t="str">
        <f aca="false">IFERROR(VLOOKUP($J126,'Base 1'!$A:$O,15,0),"-")</f>
        <v>-</v>
      </c>
      <c r="H126" s="50" t="str">
        <f aca="false">IFERROR(VLOOKUP($J126,'Base 1'!$A:$T,20,0),"-")</f>
        <v>-</v>
      </c>
      <c r="I126" s="51" t="str">
        <f aca="false">IFERROR(VLOOKUP($J126,'Base 1'!$A:$C,3,0),"-")</f>
        <v>-</v>
      </c>
      <c r="J126" s="51"/>
      <c r="K126" s="50" t="str">
        <f aca="false">IFERROR(VLOOKUP($J126,'Base 1'!$A:$E,5,0),"-")</f>
        <v>-</v>
      </c>
      <c r="L126" s="52" t="str">
        <f aca="false">IFERROR(VLOOKUP($J126,'Base 1'!$A:$B,2,0),"-")</f>
        <v>-</v>
      </c>
      <c r="M126" s="50" t="str">
        <f aca="false">IFERROR(VLOOKUP($J126,'Base 1'!$A:$Q,17,0),"-")</f>
        <v>-</v>
      </c>
      <c r="N126" s="50" t="str">
        <f aca="false">IFERROR(VLOOKUP($J126,'Base 1'!$A:$R,18,0),"-")</f>
        <v>-</v>
      </c>
      <c r="O126" s="50" t="str">
        <f aca="false">IFERROR(VLOOKUP($J126,'Base 1'!$A:$F,6,0),"-")</f>
        <v>-</v>
      </c>
      <c r="P126" s="53" t="str">
        <f aca="false">IFERROR(VLOOKUP($J126,'Base 1'!$A:$G,7,0),"-")</f>
        <v>-</v>
      </c>
      <c r="Q126" s="54"/>
      <c r="R126" s="50" t="str">
        <f aca="false">IFERROR(VLOOKUP(J126,'Base 1'!$A:$L,12,0),"-")</f>
        <v>-</v>
      </c>
      <c r="S126" s="54"/>
      <c r="T126" s="55" t="str">
        <f aca="false">IFERROR(VLOOKUP(J126,'Base 1'!$A:$J,10,0),"-")</f>
        <v>-</v>
      </c>
      <c r="U126" s="56"/>
      <c r="V126" s="57"/>
      <c r="W126" s="58"/>
      <c r="X126" s="59" t="str">
        <f aca="false">IFERROR(VLOOKUP(J126,'Base 1'!$A:$I,9,0),"-")</f>
        <v>-</v>
      </c>
      <c r="Y126" s="58"/>
      <c r="Z126" s="60"/>
      <c r="AA126" s="61"/>
      <c r="AB126" s="62"/>
      <c r="AC126" s="63" t="str">
        <f aca="false">IFERROR(VLOOKUP($J126,'Base 1'!$A:$Q,16,0),"-")</f>
        <v>-</v>
      </c>
      <c r="AD126" s="63"/>
      <c r="AE126" s="64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</row>
    <row r="127" s="66" customFormat="true" ht="14.25" hidden="false" customHeight="true" outlineLevel="0" collapsed="false">
      <c r="A127" s="46"/>
      <c r="B127" s="47" t="n">
        <f aca="true">TODAY()</f>
        <v>46135</v>
      </c>
      <c r="C127" s="48" t="s">
        <v>37</v>
      </c>
      <c r="D127" s="49" t="s">
        <v>38</v>
      </c>
      <c r="E127" s="50" t="str">
        <f aca="false">IFERROR(VLOOKUP($J127,'Base 1'!A:S,19,0),"-")</f>
        <v>-</v>
      </c>
      <c r="F127" s="50" t="str">
        <f aca="false">IFERROR(VLOOKUP($J127,'Base 1'!$A:$N,14,0),"-")</f>
        <v>-</v>
      </c>
      <c r="G127" s="50" t="str">
        <f aca="false">IFERROR(VLOOKUP($J127,'Base 1'!$A:$O,15,0),"-")</f>
        <v>-</v>
      </c>
      <c r="H127" s="50" t="str">
        <f aca="false">IFERROR(VLOOKUP($J127,'Base 1'!$A:$T,20,0),"-")</f>
        <v>-</v>
      </c>
      <c r="I127" s="51" t="str">
        <f aca="false">IFERROR(VLOOKUP($J127,'Base 1'!$A:$C,3,0),"-")</f>
        <v>-</v>
      </c>
      <c r="J127" s="51"/>
      <c r="K127" s="50" t="str">
        <f aca="false">IFERROR(VLOOKUP($J127,'Base 1'!$A:$E,5,0),"-")</f>
        <v>-</v>
      </c>
      <c r="L127" s="52" t="str">
        <f aca="false">IFERROR(VLOOKUP($J127,'Base 1'!$A:$B,2,0),"-")</f>
        <v>-</v>
      </c>
      <c r="M127" s="50" t="str">
        <f aca="false">IFERROR(VLOOKUP($J127,'Base 1'!$A:$Q,17,0),"-")</f>
        <v>-</v>
      </c>
      <c r="N127" s="50" t="str">
        <f aca="false">IFERROR(VLOOKUP($J127,'Base 1'!$A:$R,18,0),"-")</f>
        <v>-</v>
      </c>
      <c r="O127" s="50" t="str">
        <f aca="false">IFERROR(VLOOKUP($J127,'Base 1'!$A:$F,6,0),"-")</f>
        <v>-</v>
      </c>
      <c r="P127" s="53" t="str">
        <f aca="false">IFERROR(VLOOKUP($J127,'Base 1'!$A:$G,7,0),"-")</f>
        <v>-</v>
      </c>
      <c r="Q127" s="54"/>
      <c r="R127" s="50" t="str">
        <f aca="false">IFERROR(VLOOKUP(J127,'Base 1'!$A:$L,12,0),"-")</f>
        <v>-</v>
      </c>
      <c r="S127" s="54"/>
      <c r="T127" s="55" t="str">
        <f aca="false">IFERROR(VLOOKUP(J127,'Base 1'!$A:$J,10,0),"-")</f>
        <v>-</v>
      </c>
      <c r="U127" s="56"/>
      <c r="V127" s="57"/>
      <c r="W127" s="58"/>
      <c r="X127" s="59" t="str">
        <f aca="false">IFERROR(VLOOKUP(J127,'Base 1'!$A:$I,9,0),"-")</f>
        <v>-</v>
      </c>
      <c r="Y127" s="58"/>
      <c r="Z127" s="60"/>
      <c r="AA127" s="61"/>
      <c r="AB127" s="62"/>
      <c r="AC127" s="63" t="str">
        <f aca="false">IFERROR(VLOOKUP($J127,'Base 1'!$A:$Q,16,0),"-")</f>
        <v>-</v>
      </c>
      <c r="AD127" s="63"/>
      <c r="AE127" s="64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</row>
    <row r="128" s="66" customFormat="true" ht="14.25" hidden="false" customHeight="true" outlineLevel="0" collapsed="false">
      <c r="A128" s="46"/>
      <c r="B128" s="47" t="n">
        <f aca="true">TODAY()</f>
        <v>46135</v>
      </c>
      <c r="C128" s="48" t="s">
        <v>37</v>
      </c>
      <c r="D128" s="49" t="s">
        <v>38</v>
      </c>
      <c r="E128" s="50" t="str">
        <f aca="false">IFERROR(VLOOKUP($J128,'Base 1'!A:S,19,0),"-")</f>
        <v>-</v>
      </c>
      <c r="F128" s="50" t="str">
        <f aca="false">IFERROR(VLOOKUP($J128,'Base 1'!$A:$N,14,0),"-")</f>
        <v>-</v>
      </c>
      <c r="G128" s="50" t="str">
        <f aca="false">IFERROR(VLOOKUP($J128,'Base 1'!$A:$O,15,0),"-")</f>
        <v>-</v>
      </c>
      <c r="H128" s="50" t="str">
        <f aca="false">IFERROR(VLOOKUP($J128,'Base 1'!$A:$T,20,0),"-")</f>
        <v>-</v>
      </c>
      <c r="I128" s="51" t="str">
        <f aca="false">IFERROR(VLOOKUP($J128,'Base 1'!$A:$C,3,0),"-")</f>
        <v>-</v>
      </c>
      <c r="J128" s="51"/>
      <c r="K128" s="50" t="str">
        <f aca="false">IFERROR(VLOOKUP($J128,'Base 1'!$A:$E,5,0),"-")</f>
        <v>-</v>
      </c>
      <c r="L128" s="52" t="str">
        <f aca="false">IFERROR(VLOOKUP($J128,'Base 1'!$A:$B,2,0),"-")</f>
        <v>-</v>
      </c>
      <c r="M128" s="50" t="str">
        <f aca="false">IFERROR(VLOOKUP($J128,'Base 1'!$A:$Q,17,0),"-")</f>
        <v>-</v>
      </c>
      <c r="N128" s="50" t="str">
        <f aca="false">IFERROR(VLOOKUP($J128,'Base 1'!$A:$R,18,0),"-")</f>
        <v>-</v>
      </c>
      <c r="O128" s="50" t="str">
        <f aca="false">IFERROR(VLOOKUP($J128,'Base 1'!$A:$F,6,0),"-")</f>
        <v>-</v>
      </c>
      <c r="P128" s="53" t="str">
        <f aca="false">IFERROR(VLOOKUP($J128,'Base 1'!$A:$G,7,0),"-")</f>
        <v>-</v>
      </c>
      <c r="Q128" s="54"/>
      <c r="R128" s="50" t="str">
        <f aca="false">IFERROR(VLOOKUP(J128,'Base 1'!$A:$L,12,0),"-")</f>
        <v>-</v>
      </c>
      <c r="S128" s="54"/>
      <c r="T128" s="55" t="str">
        <f aca="false">IFERROR(VLOOKUP(J128,'Base 1'!$A:$J,10,0),"-")</f>
        <v>-</v>
      </c>
      <c r="U128" s="56"/>
      <c r="V128" s="57"/>
      <c r="W128" s="58"/>
      <c r="X128" s="59" t="str">
        <f aca="false">IFERROR(VLOOKUP(J128,'Base 1'!$A:$I,9,0),"-")</f>
        <v>-</v>
      </c>
      <c r="Y128" s="58"/>
      <c r="Z128" s="60"/>
      <c r="AA128" s="61"/>
      <c r="AB128" s="62"/>
      <c r="AC128" s="63" t="str">
        <f aca="false">IFERROR(VLOOKUP($J128,'Base 1'!$A:$Q,16,0),"-")</f>
        <v>-</v>
      </c>
      <c r="AD128" s="63"/>
      <c r="AE128" s="64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</row>
    <row r="129" s="66" customFormat="true" ht="14.25" hidden="false" customHeight="true" outlineLevel="0" collapsed="false">
      <c r="A129" s="46"/>
      <c r="B129" s="47" t="n">
        <f aca="true">TODAY()</f>
        <v>46135</v>
      </c>
      <c r="C129" s="48" t="s">
        <v>37</v>
      </c>
      <c r="D129" s="49" t="s">
        <v>38</v>
      </c>
      <c r="E129" s="50" t="str">
        <f aca="false">IFERROR(VLOOKUP($J129,'Base 1'!A:S,19,0),"-")</f>
        <v>-</v>
      </c>
      <c r="F129" s="50" t="str">
        <f aca="false">IFERROR(VLOOKUP($J129,'Base 1'!$A:$N,14,0),"-")</f>
        <v>-</v>
      </c>
      <c r="G129" s="50" t="str">
        <f aca="false">IFERROR(VLOOKUP($J129,'Base 1'!$A:$O,15,0),"-")</f>
        <v>-</v>
      </c>
      <c r="H129" s="50" t="str">
        <f aca="false">IFERROR(VLOOKUP($J129,'Base 1'!$A:$T,20,0),"-")</f>
        <v>-</v>
      </c>
      <c r="I129" s="51" t="str">
        <f aca="false">IFERROR(VLOOKUP($J129,'Base 1'!$A:$C,3,0),"-")</f>
        <v>-</v>
      </c>
      <c r="J129" s="51"/>
      <c r="K129" s="50" t="str">
        <f aca="false">IFERROR(VLOOKUP($J129,'Base 1'!$A:$E,5,0),"-")</f>
        <v>-</v>
      </c>
      <c r="L129" s="52" t="str">
        <f aca="false">IFERROR(VLOOKUP($J129,'Base 1'!$A:$B,2,0),"-")</f>
        <v>-</v>
      </c>
      <c r="M129" s="50" t="str">
        <f aca="false">IFERROR(VLOOKUP($J129,'Base 1'!$A:$Q,17,0),"-")</f>
        <v>-</v>
      </c>
      <c r="N129" s="50" t="str">
        <f aca="false">IFERROR(VLOOKUP($J129,'Base 1'!$A:$R,18,0),"-")</f>
        <v>-</v>
      </c>
      <c r="O129" s="50" t="str">
        <f aca="false">IFERROR(VLOOKUP($J129,'Base 1'!$A:$F,6,0),"-")</f>
        <v>-</v>
      </c>
      <c r="P129" s="53" t="str">
        <f aca="false">IFERROR(VLOOKUP($J129,'Base 1'!$A:$G,7,0),"-")</f>
        <v>-</v>
      </c>
      <c r="Q129" s="54"/>
      <c r="R129" s="50" t="str">
        <f aca="false">IFERROR(VLOOKUP(J129,'Base 1'!$A:$L,12,0),"-")</f>
        <v>-</v>
      </c>
      <c r="S129" s="54"/>
      <c r="T129" s="55" t="str">
        <f aca="false">IFERROR(VLOOKUP(J129,'Base 1'!$A:$J,10,0),"-")</f>
        <v>-</v>
      </c>
      <c r="U129" s="56"/>
      <c r="V129" s="57"/>
      <c r="W129" s="58"/>
      <c r="X129" s="59" t="str">
        <f aca="false">IFERROR(VLOOKUP(J129,'Base 1'!$A:$I,9,0),"-")</f>
        <v>-</v>
      </c>
      <c r="Y129" s="58"/>
      <c r="Z129" s="60"/>
      <c r="AA129" s="61"/>
      <c r="AB129" s="62"/>
      <c r="AC129" s="63" t="str">
        <f aca="false">IFERROR(VLOOKUP($J129,'Base 1'!$A:$Q,16,0),"-")</f>
        <v>-</v>
      </c>
      <c r="AD129" s="63"/>
      <c r="AE129" s="64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</row>
    <row r="130" s="66" customFormat="true" ht="14.25" hidden="false" customHeight="true" outlineLevel="0" collapsed="false">
      <c r="A130" s="46"/>
      <c r="B130" s="47" t="n">
        <f aca="true">TODAY()</f>
        <v>46135</v>
      </c>
      <c r="C130" s="48" t="s">
        <v>37</v>
      </c>
      <c r="D130" s="49" t="s">
        <v>38</v>
      </c>
      <c r="E130" s="50" t="str">
        <f aca="false">IFERROR(VLOOKUP($J130,'Base 1'!A:S,19,0),"-")</f>
        <v>-</v>
      </c>
      <c r="F130" s="50" t="str">
        <f aca="false">IFERROR(VLOOKUP($J130,'Base 1'!$A:$N,14,0),"-")</f>
        <v>-</v>
      </c>
      <c r="G130" s="50" t="str">
        <f aca="false">IFERROR(VLOOKUP($J130,'Base 1'!$A:$O,15,0),"-")</f>
        <v>-</v>
      </c>
      <c r="H130" s="50" t="str">
        <f aca="false">IFERROR(VLOOKUP($J130,'Base 1'!$A:$T,20,0),"-")</f>
        <v>-</v>
      </c>
      <c r="I130" s="51" t="str">
        <f aca="false">IFERROR(VLOOKUP($J130,'Base 1'!$A:$C,3,0),"-")</f>
        <v>-</v>
      </c>
      <c r="J130" s="51"/>
      <c r="K130" s="50" t="str">
        <f aca="false">IFERROR(VLOOKUP($J130,'Base 1'!$A:$E,5,0),"-")</f>
        <v>-</v>
      </c>
      <c r="L130" s="52" t="str">
        <f aca="false">IFERROR(VLOOKUP($J130,'Base 1'!$A:$B,2,0),"-")</f>
        <v>-</v>
      </c>
      <c r="M130" s="50" t="str">
        <f aca="false">IFERROR(VLOOKUP($J130,'Base 1'!$A:$Q,17,0),"-")</f>
        <v>-</v>
      </c>
      <c r="N130" s="50" t="str">
        <f aca="false">IFERROR(VLOOKUP($J130,'Base 1'!$A:$R,18,0),"-")</f>
        <v>-</v>
      </c>
      <c r="O130" s="50" t="str">
        <f aca="false">IFERROR(VLOOKUP($J130,'Base 1'!$A:$F,6,0),"-")</f>
        <v>-</v>
      </c>
      <c r="P130" s="53" t="str">
        <f aca="false">IFERROR(VLOOKUP($J130,'Base 1'!$A:$G,7,0),"-")</f>
        <v>-</v>
      </c>
      <c r="Q130" s="54"/>
      <c r="R130" s="50" t="str">
        <f aca="false">IFERROR(VLOOKUP(J130,'Base 1'!$A:$L,12,0),"-")</f>
        <v>-</v>
      </c>
      <c r="S130" s="54"/>
      <c r="T130" s="55" t="str">
        <f aca="false">IFERROR(VLOOKUP(J130,'Base 1'!$A:$J,10,0),"-")</f>
        <v>-</v>
      </c>
      <c r="U130" s="56"/>
      <c r="V130" s="57"/>
      <c r="W130" s="58"/>
      <c r="X130" s="59" t="str">
        <f aca="false">IFERROR(VLOOKUP(J130,'Base 1'!$A:$I,9,0),"-")</f>
        <v>-</v>
      </c>
      <c r="Y130" s="58"/>
      <c r="Z130" s="60"/>
      <c r="AA130" s="61"/>
      <c r="AB130" s="62"/>
      <c r="AC130" s="63" t="str">
        <f aca="false">IFERROR(VLOOKUP($J130,'Base 1'!$A:$Q,16,0),"-")</f>
        <v>-</v>
      </c>
      <c r="AD130" s="63"/>
      <c r="AE130" s="64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</row>
    <row r="131" s="66" customFormat="true" ht="14.25" hidden="false" customHeight="true" outlineLevel="0" collapsed="false">
      <c r="A131" s="46"/>
      <c r="B131" s="47" t="n">
        <f aca="true">TODAY()</f>
        <v>46135</v>
      </c>
      <c r="C131" s="48" t="s">
        <v>37</v>
      </c>
      <c r="D131" s="49" t="s">
        <v>38</v>
      </c>
      <c r="E131" s="50" t="str">
        <f aca="false">IFERROR(VLOOKUP($J131,'Base 1'!A:S,19,0),"-")</f>
        <v>-</v>
      </c>
      <c r="F131" s="50" t="str">
        <f aca="false">IFERROR(VLOOKUP($J131,'Base 1'!$A:$N,14,0),"-")</f>
        <v>-</v>
      </c>
      <c r="G131" s="50" t="str">
        <f aca="false">IFERROR(VLOOKUP($J131,'Base 1'!$A:$O,15,0),"-")</f>
        <v>-</v>
      </c>
      <c r="H131" s="50" t="str">
        <f aca="false">IFERROR(VLOOKUP($J131,'Base 1'!$A:$T,20,0),"-")</f>
        <v>-</v>
      </c>
      <c r="I131" s="51" t="str">
        <f aca="false">IFERROR(VLOOKUP($J131,'Base 1'!$A:$C,3,0),"-")</f>
        <v>-</v>
      </c>
      <c r="J131" s="51"/>
      <c r="K131" s="50" t="str">
        <f aca="false">IFERROR(VLOOKUP($J131,'Base 1'!$A:$E,5,0),"-")</f>
        <v>-</v>
      </c>
      <c r="L131" s="52" t="str">
        <f aca="false">IFERROR(VLOOKUP($J131,'Base 1'!$A:$B,2,0),"-")</f>
        <v>-</v>
      </c>
      <c r="M131" s="50" t="str">
        <f aca="false">IFERROR(VLOOKUP($J131,'Base 1'!$A:$Q,17,0),"-")</f>
        <v>-</v>
      </c>
      <c r="N131" s="50" t="str">
        <f aca="false">IFERROR(VLOOKUP($J131,'Base 1'!$A:$R,18,0),"-")</f>
        <v>-</v>
      </c>
      <c r="O131" s="50" t="str">
        <f aca="false">IFERROR(VLOOKUP($J131,'Base 1'!$A:$F,6,0),"-")</f>
        <v>-</v>
      </c>
      <c r="P131" s="53" t="str">
        <f aca="false">IFERROR(VLOOKUP($J131,'Base 1'!$A:$G,7,0),"-")</f>
        <v>-</v>
      </c>
      <c r="Q131" s="54"/>
      <c r="R131" s="50" t="str">
        <f aca="false">IFERROR(VLOOKUP(J131,'Base 1'!$A:$L,12,0),"-")</f>
        <v>-</v>
      </c>
      <c r="S131" s="54"/>
      <c r="T131" s="55" t="str">
        <f aca="false">IFERROR(VLOOKUP(J131,'Base 1'!$A:$J,10,0),"-")</f>
        <v>-</v>
      </c>
      <c r="U131" s="56"/>
      <c r="V131" s="57"/>
      <c r="W131" s="58"/>
      <c r="X131" s="59" t="str">
        <f aca="false">IFERROR(VLOOKUP(J131,'Base 1'!$A:$I,9,0),"-")</f>
        <v>-</v>
      </c>
      <c r="Y131" s="58"/>
      <c r="Z131" s="60"/>
      <c r="AA131" s="61"/>
      <c r="AB131" s="62"/>
      <c r="AC131" s="63" t="str">
        <f aca="false">IFERROR(VLOOKUP($J131,'Base 1'!$A:$Q,16,0),"-")</f>
        <v>-</v>
      </c>
      <c r="AD131" s="63"/>
      <c r="AE131" s="64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</row>
    <row r="132" s="66" customFormat="true" ht="14.25" hidden="false" customHeight="true" outlineLevel="0" collapsed="false">
      <c r="A132" s="46"/>
      <c r="B132" s="47" t="n">
        <f aca="true">TODAY()</f>
        <v>46135</v>
      </c>
      <c r="C132" s="48" t="s">
        <v>37</v>
      </c>
      <c r="D132" s="49" t="s">
        <v>38</v>
      </c>
      <c r="E132" s="50" t="str">
        <f aca="false">IFERROR(VLOOKUP($J132,'Base 1'!A:S,19,0),"-")</f>
        <v>-</v>
      </c>
      <c r="F132" s="50" t="str">
        <f aca="false">IFERROR(VLOOKUP($J132,'Base 1'!$A:$N,14,0),"-")</f>
        <v>-</v>
      </c>
      <c r="G132" s="50" t="str">
        <f aca="false">IFERROR(VLOOKUP($J132,'Base 1'!$A:$O,15,0),"-")</f>
        <v>-</v>
      </c>
      <c r="H132" s="50" t="str">
        <f aca="false">IFERROR(VLOOKUP($J132,'Base 1'!$A:$T,20,0),"-")</f>
        <v>-</v>
      </c>
      <c r="I132" s="51" t="str">
        <f aca="false">IFERROR(VLOOKUP($J132,'Base 1'!$A:$C,3,0),"-")</f>
        <v>-</v>
      </c>
      <c r="J132" s="51"/>
      <c r="K132" s="50" t="str">
        <f aca="false">IFERROR(VLOOKUP($J132,'Base 1'!$A:$E,5,0),"-")</f>
        <v>-</v>
      </c>
      <c r="L132" s="52" t="str">
        <f aca="false">IFERROR(VLOOKUP($J132,'Base 1'!$A:$B,2,0),"-")</f>
        <v>-</v>
      </c>
      <c r="M132" s="50" t="str">
        <f aca="false">IFERROR(VLOOKUP($J132,'Base 1'!$A:$Q,17,0),"-")</f>
        <v>-</v>
      </c>
      <c r="N132" s="50" t="str">
        <f aca="false">IFERROR(VLOOKUP($J132,'Base 1'!$A:$R,18,0),"-")</f>
        <v>-</v>
      </c>
      <c r="O132" s="50" t="str">
        <f aca="false">IFERROR(VLOOKUP($J132,'Base 1'!$A:$F,6,0),"-")</f>
        <v>-</v>
      </c>
      <c r="P132" s="53" t="str">
        <f aca="false">IFERROR(VLOOKUP($J132,'Base 1'!$A:$G,7,0),"-")</f>
        <v>-</v>
      </c>
      <c r="Q132" s="54"/>
      <c r="R132" s="50" t="str">
        <f aca="false">IFERROR(VLOOKUP(J132,'Base 1'!$A:$L,12,0),"-")</f>
        <v>-</v>
      </c>
      <c r="S132" s="54"/>
      <c r="T132" s="55" t="str">
        <f aca="false">IFERROR(VLOOKUP(J132,'Base 1'!$A:$J,10,0),"-")</f>
        <v>-</v>
      </c>
      <c r="U132" s="56"/>
      <c r="V132" s="57"/>
      <c r="W132" s="58"/>
      <c r="X132" s="59" t="str">
        <f aca="false">IFERROR(VLOOKUP(J132,'Base 1'!$A:$I,9,0),"-")</f>
        <v>-</v>
      </c>
      <c r="Y132" s="58"/>
      <c r="Z132" s="60"/>
      <c r="AA132" s="61"/>
      <c r="AB132" s="62"/>
      <c r="AC132" s="63" t="str">
        <f aca="false">IFERROR(VLOOKUP($J132,'Base 1'!$A:$Q,16,0),"-")</f>
        <v>-</v>
      </c>
      <c r="AD132" s="63"/>
      <c r="AE132" s="64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</row>
    <row r="133" s="66" customFormat="true" ht="14.25" hidden="false" customHeight="true" outlineLevel="0" collapsed="false">
      <c r="A133" s="46"/>
      <c r="B133" s="47" t="n">
        <f aca="true">TODAY()</f>
        <v>46135</v>
      </c>
      <c r="C133" s="48" t="s">
        <v>37</v>
      </c>
      <c r="D133" s="49" t="s">
        <v>38</v>
      </c>
      <c r="E133" s="50" t="str">
        <f aca="false">IFERROR(VLOOKUP($J133,'Base 1'!A:S,19,0),"-")</f>
        <v>-</v>
      </c>
      <c r="F133" s="50" t="str">
        <f aca="false">IFERROR(VLOOKUP($J133,'Base 1'!$A:$N,14,0),"-")</f>
        <v>-</v>
      </c>
      <c r="G133" s="50" t="str">
        <f aca="false">IFERROR(VLOOKUP($J133,'Base 1'!$A:$O,15,0),"-")</f>
        <v>-</v>
      </c>
      <c r="H133" s="50" t="str">
        <f aca="false">IFERROR(VLOOKUP($J133,'Base 1'!$A:$T,20,0),"-")</f>
        <v>-</v>
      </c>
      <c r="I133" s="51" t="str">
        <f aca="false">IFERROR(VLOOKUP($J133,'Base 1'!$A:$C,3,0),"-")</f>
        <v>-</v>
      </c>
      <c r="J133" s="51"/>
      <c r="K133" s="50" t="str">
        <f aca="false">IFERROR(VLOOKUP($J133,'Base 1'!$A:$E,5,0),"-")</f>
        <v>-</v>
      </c>
      <c r="L133" s="52" t="str">
        <f aca="false">IFERROR(VLOOKUP($J133,'Base 1'!$A:$B,2,0),"-")</f>
        <v>-</v>
      </c>
      <c r="M133" s="50" t="str">
        <f aca="false">IFERROR(VLOOKUP($J133,'Base 1'!$A:$Q,17,0),"-")</f>
        <v>-</v>
      </c>
      <c r="N133" s="50" t="str">
        <f aca="false">IFERROR(VLOOKUP($J133,'Base 1'!$A:$R,18,0),"-")</f>
        <v>-</v>
      </c>
      <c r="O133" s="50" t="str">
        <f aca="false">IFERROR(VLOOKUP($J133,'Base 1'!$A:$F,6,0),"-")</f>
        <v>-</v>
      </c>
      <c r="P133" s="53" t="str">
        <f aca="false">IFERROR(VLOOKUP($J133,'Base 1'!$A:$G,7,0),"-")</f>
        <v>-</v>
      </c>
      <c r="Q133" s="54"/>
      <c r="R133" s="50" t="str">
        <f aca="false">IFERROR(VLOOKUP(J133,'Base 1'!$A:$L,12,0),"-")</f>
        <v>-</v>
      </c>
      <c r="S133" s="54"/>
      <c r="T133" s="55" t="str">
        <f aca="false">IFERROR(VLOOKUP(J133,'Base 1'!$A:$J,10,0),"-")</f>
        <v>-</v>
      </c>
      <c r="U133" s="56"/>
      <c r="V133" s="57"/>
      <c r="W133" s="58"/>
      <c r="X133" s="59" t="str">
        <f aca="false">IFERROR(VLOOKUP(J133,'Base 1'!$A:$I,9,0),"-")</f>
        <v>-</v>
      </c>
      <c r="Y133" s="58"/>
      <c r="Z133" s="60"/>
      <c r="AA133" s="61"/>
      <c r="AB133" s="62"/>
      <c r="AC133" s="63" t="str">
        <f aca="false">IFERROR(VLOOKUP($J133,'Base 1'!$A:$Q,16,0),"-")</f>
        <v>-</v>
      </c>
      <c r="AD133" s="63"/>
      <c r="AE133" s="64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</row>
    <row r="134" s="66" customFormat="true" ht="14.25" hidden="false" customHeight="true" outlineLevel="0" collapsed="false">
      <c r="A134" s="46"/>
      <c r="B134" s="47" t="n">
        <f aca="true">TODAY()</f>
        <v>46135</v>
      </c>
      <c r="C134" s="48" t="s">
        <v>37</v>
      </c>
      <c r="D134" s="49" t="s">
        <v>38</v>
      </c>
      <c r="E134" s="50" t="str">
        <f aca="false">IFERROR(VLOOKUP($J134,'Base 1'!A:S,19,0),"-")</f>
        <v>-</v>
      </c>
      <c r="F134" s="50" t="str">
        <f aca="false">IFERROR(VLOOKUP($J134,'Base 1'!$A:$N,14,0),"-")</f>
        <v>-</v>
      </c>
      <c r="G134" s="50" t="str">
        <f aca="false">IFERROR(VLOOKUP($J134,'Base 1'!$A:$O,15,0),"-")</f>
        <v>-</v>
      </c>
      <c r="H134" s="50" t="str">
        <f aca="false">IFERROR(VLOOKUP($J134,'Base 1'!$A:$T,20,0),"-")</f>
        <v>-</v>
      </c>
      <c r="I134" s="51" t="str">
        <f aca="false">IFERROR(VLOOKUP($J134,'Base 1'!$A:$C,3,0),"-")</f>
        <v>-</v>
      </c>
      <c r="J134" s="51"/>
      <c r="K134" s="50" t="str">
        <f aca="false">IFERROR(VLOOKUP($J134,'Base 1'!$A:$E,5,0),"-")</f>
        <v>-</v>
      </c>
      <c r="L134" s="52" t="str">
        <f aca="false">IFERROR(VLOOKUP($J134,'Base 1'!$A:$B,2,0),"-")</f>
        <v>-</v>
      </c>
      <c r="M134" s="50" t="str">
        <f aca="false">IFERROR(VLOOKUP($J134,'Base 1'!$A:$Q,17,0),"-")</f>
        <v>-</v>
      </c>
      <c r="N134" s="50" t="str">
        <f aca="false">IFERROR(VLOOKUP($J134,'Base 1'!$A:$R,18,0),"-")</f>
        <v>-</v>
      </c>
      <c r="O134" s="50" t="str">
        <f aca="false">IFERROR(VLOOKUP($J134,'Base 1'!$A:$F,6,0),"-")</f>
        <v>-</v>
      </c>
      <c r="P134" s="53" t="str">
        <f aca="false">IFERROR(VLOOKUP($J134,'Base 1'!$A:$G,7,0),"-")</f>
        <v>-</v>
      </c>
      <c r="Q134" s="54"/>
      <c r="R134" s="50" t="str">
        <f aca="false">IFERROR(VLOOKUP(J134,'Base 1'!$A:$L,12,0),"-")</f>
        <v>-</v>
      </c>
      <c r="S134" s="54"/>
      <c r="T134" s="55" t="str">
        <f aca="false">IFERROR(VLOOKUP(J134,'Base 1'!$A:$J,10,0),"-")</f>
        <v>-</v>
      </c>
      <c r="U134" s="56"/>
      <c r="V134" s="57"/>
      <c r="W134" s="58"/>
      <c r="X134" s="59" t="str">
        <f aca="false">IFERROR(VLOOKUP(J134,'Base 1'!$A:$I,9,0),"-")</f>
        <v>-</v>
      </c>
      <c r="Y134" s="58"/>
      <c r="Z134" s="60"/>
      <c r="AA134" s="61"/>
      <c r="AB134" s="62"/>
      <c r="AC134" s="63" t="str">
        <f aca="false">IFERROR(VLOOKUP($J134,'Base 1'!$A:$Q,16,0),"-")</f>
        <v>-</v>
      </c>
      <c r="AD134" s="63"/>
      <c r="AE134" s="64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</row>
    <row r="135" s="66" customFormat="true" ht="14.25" hidden="false" customHeight="true" outlineLevel="0" collapsed="false">
      <c r="A135" s="46"/>
      <c r="B135" s="47" t="n">
        <f aca="true">TODAY()</f>
        <v>46135</v>
      </c>
      <c r="C135" s="48" t="s">
        <v>37</v>
      </c>
      <c r="D135" s="49" t="s">
        <v>38</v>
      </c>
      <c r="E135" s="50" t="str">
        <f aca="false">IFERROR(VLOOKUP($J135,'Base 1'!A:S,19,0),"-")</f>
        <v>-</v>
      </c>
      <c r="F135" s="50" t="str">
        <f aca="false">IFERROR(VLOOKUP($J135,'Base 1'!$A:$N,14,0),"-")</f>
        <v>-</v>
      </c>
      <c r="G135" s="50" t="str">
        <f aca="false">IFERROR(VLOOKUP($J135,'Base 1'!$A:$O,15,0),"-")</f>
        <v>-</v>
      </c>
      <c r="H135" s="50" t="str">
        <f aca="false">IFERROR(VLOOKUP($J135,'Base 1'!$A:$T,20,0),"-")</f>
        <v>-</v>
      </c>
      <c r="I135" s="51" t="str">
        <f aca="false">IFERROR(VLOOKUP($J135,'Base 1'!$A:$C,3,0),"-")</f>
        <v>-</v>
      </c>
      <c r="J135" s="51"/>
      <c r="K135" s="50" t="str">
        <f aca="false">IFERROR(VLOOKUP($J135,'Base 1'!$A:$E,5,0),"-")</f>
        <v>-</v>
      </c>
      <c r="L135" s="52" t="str">
        <f aca="false">IFERROR(VLOOKUP($J135,'Base 1'!$A:$B,2,0),"-")</f>
        <v>-</v>
      </c>
      <c r="M135" s="50" t="str">
        <f aca="false">IFERROR(VLOOKUP($J135,'Base 1'!$A:$Q,17,0),"-")</f>
        <v>-</v>
      </c>
      <c r="N135" s="50" t="str">
        <f aca="false">IFERROR(VLOOKUP($J135,'Base 1'!$A:$R,18,0),"-")</f>
        <v>-</v>
      </c>
      <c r="O135" s="50" t="str">
        <f aca="false">IFERROR(VLOOKUP($J135,'Base 1'!$A:$F,6,0),"-")</f>
        <v>-</v>
      </c>
      <c r="P135" s="53" t="str">
        <f aca="false">IFERROR(VLOOKUP($J135,'Base 1'!$A:$G,7,0),"-")</f>
        <v>-</v>
      </c>
      <c r="Q135" s="54"/>
      <c r="R135" s="50" t="str">
        <f aca="false">IFERROR(VLOOKUP(J135,'Base 1'!$A:$L,12,0),"-")</f>
        <v>-</v>
      </c>
      <c r="S135" s="54"/>
      <c r="T135" s="55" t="str">
        <f aca="false">IFERROR(VLOOKUP(J135,'Base 1'!$A:$J,10,0),"-")</f>
        <v>-</v>
      </c>
      <c r="U135" s="56"/>
      <c r="V135" s="57"/>
      <c r="W135" s="58"/>
      <c r="X135" s="59" t="str">
        <f aca="false">IFERROR(VLOOKUP(J135,'Base 1'!$A:$I,9,0),"-")</f>
        <v>-</v>
      </c>
      <c r="Y135" s="58"/>
      <c r="Z135" s="60"/>
      <c r="AA135" s="61"/>
      <c r="AB135" s="62"/>
      <c r="AC135" s="63" t="str">
        <f aca="false">IFERROR(VLOOKUP($J135,'Base 1'!$A:$Q,16,0),"-")</f>
        <v>-</v>
      </c>
      <c r="AD135" s="63"/>
      <c r="AE135" s="64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</row>
    <row r="136" s="66" customFormat="true" ht="14.25" hidden="false" customHeight="true" outlineLevel="0" collapsed="false">
      <c r="A136" s="46"/>
      <c r="B136" s="47" t="n">
        <f aca="true">TODAY()</f>
        <v>46135</v>
      </c>
      <c r="C136" s="48" t="s">
        <v>37</v>
      </c>
      <c r="D136" s="49" t="s">
        <v>38</v>
      </c>
      <c r="E136" s="50" t="str">
        <f aca="false">IFERROR(VLOOKUP($J136,'Base 1'!A:S,19,0),"-")</f>
        <v>-</v>
      </c>
      <c r="F136" s="50" t="str">
        <f aca="false">IFERROR(VLOOKUP($J136,'Base 1'!$A:$N,14,0),"-")</f>
        <v>-</v>
      </c>
      <c r="G136" s="50" t="str">
        <f aca="false">IFERROR(VLOOKUP($J136,'Base 1'!$A:$O,15,0),"-")</f>
        <v>-</v>
      </c>
      <c r="H136" s="50" t="str">
        <f aca="false">IFERROR(VLOOKUP($J136,'Base 1'!$A:$T,20,0),"-")</f>
        <v>-</v>
      </c>
      <c r="I136" s="51" t="str">
        <f aca="false">IFERROR(VLOOKUP($J136,'Base 1'!$A:$C,3,0),"-")</f>
        <v>-</v>
      </c>
      <c r="J136" s="51"/>
      <c r="K136" s="50" t="str">
        <f aca="false">IFERROR(VLOOKUP($J136,'Base 1'!$A:$E,5,0),"-")</f>
        <v>-</v>
      </c>
      <c r="L136" s="52" t="str">
        <f aca="false">IFERROR(VLOOKUP($J136,'Base 1'!$A:$B,2,0),"-")</f>
        <v>-</v>
      </c>
      <c r="M136" s="50" t="str">
        <f aca="false">IFERROR(VLOOKUP($J136,'Base 1'!$A:$Q,17,0),"-")</f>
        <v>-</v>
      </c>
      <c r="N136" s="50" t="str">
        <f aca="false">IFERROR(VLOOKUP($J136,'Base 1'!$A:$R,18,0),"-")</f>
        <v>-</v>
      </c>
      <c r="O136" s="50" t="str">
        <f aca="false">IFERROR(VLOOKUP($J136,'Base 1'!$A:$F,6,0),"-")</f>
        <v>-</v>
      </c>
      <c r="P136" s="53" t="str">
        <f aca="false">IFERROR(VLOOKUP($J136,'Base 1'!$A:$G,7,0),"-")</f>
        <v>-</v>
      </c>
      <c r="Q136" s="54"/>
      <c r="R136" s="50" t="str">
        <f aca="false">IFERROR(VLOOKUP(J136,'Base 1'!$A:$L,12,0),"-")</f>
        <v>-</v>
      </c>
      <c r="S136" s="54"/>
      <c r="T136" s="55" t="str">
        <f aca="false">IFERROR(VLOOKUP(J136,'Base 1'!$A:$J,10,0),"-")</f>
        <v>-</v>
      </c>
      <c r="U136" s="56"/>
      <c r="V136" s="57"/>
      <c r="W136" s="58"/>
      <c r="X136" s="59" t="str">
        <f aca="false">IFERROR(VLOOKUP(J136,'Base 1'!$A:$I,9,0),"-")</f>
        <v>-</v>
      </c>
      <c r="Y136" s="58"/>
      <c r="Z136" s="60"/>
      <c r="AA136" s="61"/>
      <c r="AB136" s="62"/>
      <c r="AC136" s="63" t="str">
        <f aca="false">IFERROR(VLOOKUP($J136,'Base 1'!$A:$Q,16,0),"-")</f>
        <v>-</v>
      </c>
      <c r="AD136" s="63"/>
      <c r="AE136" s="64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</row>
    <row r="137" s="66" customFormat="true" ht="14.25" hidden="false" customHeight="true" outlineLevel="0" collapsed="false">
      <c r="A137" s="46"/>
      <c r="B137" s="47" t="n">
        <f aca="true">TODAY()</f>
        <v>46135</v>
      </c>
      <c r="C137" s="48" t="s">
        <v>37</v>
      </c>
      <c r="D137" s="49" t="s">
        <v>38</v>
      </c>
      <c r="E137" s="50" t="str">
        <f aca="false">IFERROR(VLOOKUP($J137,'Base 1'!A:S,19,0),"-")</f>
        <v>-</v>
      </c>
      <c r="F137" s="50" t="str">
        <f aca="false">IFERROR(VLOOKUP($J137,'Base 1'!$A:$N,14,0),"-")</f>
        <v>-</v>
      </c>
      <c r="G137" s="50" t="str">
        <f aca="false">IFERROR(VLOOKUP($J137,'Base 1'!$A:$O,15,0),"-")</f>
        <v>-</v>
      </c>
      <c r="H137" s="50" t="str">
        <f aca="false">IFERROR(VLOOKUP($J137,'Base 1'!$A:$T,20,0),"-")</f>
        <v>-</v>
      </c>
      <c r="I137" s="51" t="str">
        <f aca="false">IFERROR(VLOOKUP($J137,'Base 1'!$A:$C,3,0),"-")</f>
        <v>-</v>
      </c>
      <c r="J137" s="51"/>
      <c r="K137" s="50" t="str">
        <f aca="false">IFERROR(VLOOKUP($J137,'Base 1'!$A:$E,5,0),"-")</f>
        <v>-</v>
      </c>
      <c r="L137" s="52" t="str">
        <f aca="false">IFERROR(VLOOKUP($J137,'Base 1'!$A:$B,2,0),"-")</f>
        <v>-</v>
      </c>
      <c r="M137" s="50" t="str">
        <f aca="false">IFERROR(VLOOKUP($J137,'Base 1'!$A:$Q,17,0),"-")</f>
        <v>-</v>
      </c>
      <c r="N137" s="50" t="str">
        <f aca="false">IFERROR(VLOOKUP($J137,'Base 1'!$A:$R,18,0),"-")</f>
        <v>-</v>
      </c>
      <c r="O137" s="50" t="str">
        <f aca="false">IFERROR(VLOOKUP($J137,'Base 1'!$A:$F,6,0),"-")</f>
        <v>-</v>
      </c>
      <c r="P137" s="53" t="str">
        <f aca="false">IFERROR(VLOOKUP($J137,'Base 1'!$A:$G,7,0),"-")</f>
        <v>-</v>
      </c>
      <c r="Q137" s="54"/>
      <c r="R137" s="50" t="str">
        <f aca="false">IFERROR(VLOOKUP(J137,'Base 1'!$A:$L,12,0),"-")</f>
        <v>-</v>
      </c>
      <c r="S137" s="54"/>
      <c r="T137" s="55" t="str">
        <f aca="false">IFERROR(VLOOKUP(J137,'Base 1'!$A:$J,10,0),"-")</f>
        <v>-</v>
      </c>
      <c r="U137" s="56"/>
      <c r="V137" s="57"/>
      <c r="W137" s="58"/>
      <c r="X137" s="59" t="str">
        <f aca="false">IFERROR(VLOOKUP(J137,'Base 1'!$A:$I,9,0),"-")</f>
        <v>-</v>
      </c>
      <c r="Y137" s="58"/>
      <c r="Z137" s="60"/>
      <c r="AA137" s="61"/>
      <c r="AB137" s="62"/>
      <c r="AC137" s="63" t="str">
        <f aca="false">IFERROR(VLOOKUP($J137,'Base 1'!$A:$Q,16,0),"-")</f>
        <v>-</v>
      </c>
      <c r="AD137" s="63"/>
      <c r="AE137" s="64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</row>
    <row r="138" s="66" customFormat="true" ht="14.25" hidden="false" customHeight="true" outlineLevel="0" collapsed="false">
      <c r="A138" s="46"/>
      <c r="B138" s="47" t="n">
        <f aca="true">TODAY()</f>
        <v>46135</v>
      </c>
      <c r="C138" s="48" t="s">
        <v>37</v>
      </c>
      <c r="D138" s="49" t="s">
        <v>38</v>
      </c>
      <c r="E138" s="50" t="str">
        <f aca="false">IFERROR(VLOOKUP($J138,'Base 1'!A:S,19,0),"-")</f>
        <v>-</v>
      </c>
      <c r="F138" s="50" t="str">
        <f aca="false">IFERROR(VLOOKUP($J138,'Base 1'!$A:$N,14,0),"-")</f>
        <v>-</v>
      </c>
      <c r="G138" s="50" t="str">
        <f aca="false">IFERROR(VLOOKUP($J138,'Base 1'!$A:$O,15,0),"-")</f>
        <v>-</v>
      </c>
      <c r="H138" s="50" t="str">
        <f aca="false">IFERROR(VLOOKUP($J138,'Base 1'!$A:$T,20,0),"-")</f>
        <v>-</v>
      </c>
      <c r="I138" s="51" t="str">
        <f aca="false">IFERROR(VLOOKUP($J138,'Base 1'!$A:$C,3,0),"-")</f>
        <v>-</v>
      </c>
      <c r="J138" s="51"/>
      <c r="K138" s="50" t="str">
        <f aca="false">IFERROR(VLOOKUP($J138,'Base 1'!$A:$E,5,0),"-")</f>
        <v>-</v>
      </c>
      <c r="L138" s="52" t="str">
        <f aca="false">IFERROR(VLOOKUP($J138,'Base 1'!$A:$B,2,0),"-")</f>
        <v>-</v>
      </c>
      <c r="M138" s="50" t="str">
        <f aca="false">IFERROR(VLOOKUP($J138,'Base 1'!$A:$Q,17,0),"-")</f>
        <v>-</v>
      </c>
      <c r="N138" s="50" t="str">
        <f aca="false">IFERROR(VLOOKUP($J138,'Base 1'!$A:$R,18,0),"-")</f>
        <v>-</v>
      </c>
      <c r="O138" s="50" t="str">
        <f aca="false">IFERROR(VLOOKUP($J138,'Base 1'!$A:$F,6,0),"-")</f>
        <v>-</v>
      </c>
      <c r="P138" s="53" t="str">
        <f aca="false">IFERROR(VLOOKUP($J138,'Base 1'!$A:$G,7,0),"-")</f>
        <v>-</v>
      </c>
      <c r="Q138" s="54"/>
      <c r="R138" s="50" t="str">
        <f aca="false">IFERROR(VLOOKUP(J138,'Base 1'!$A:$L,12,0),"-")</f>
        <v>-</v>
      </c>
      <c r="S138" s="54"/>
      <c r="T138" s="55" t="str">
        <f aca="false">IFERROR(VLOOKUP(J138,'Base 1'!$A:$J,10,0),"-")</f>
        <v>-</v>
      </c>
      <c r="U138" s="56"/>
      <c r="V138" s="57"/>
      <c r="W138" s="58"/>
      <c r="X138" s="59" t="str">
        <f aca="false">IFERROR(VLOOKUP(J138,'Base 1'!$A:$I,9,0),"-")</f>
        <v>-</v>
      </c>
      <c r="Y138" s="58"/>
      <c r="Z138" s="60"/>
      <c r="AA138" s="61"/>
      <c r="AB138" s="62"/>
      <c r="AC138" s="63" t="str">
        <f aca="false">IFERROR(VLOOKUP($J138,'Base 1'!$A:$Q,16,0),"-")</f>
        <v>-</v>
      </c>
      <c r="AD138" s="63"/>
      <c r="AE138" s="64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</row>
    <row r="139" s="66" customFormat="true" ht="14.25" hidden="false" customHeight="true" outlineLevel="0" collapsed="false">
      <c r="A139" s="46"/>
      <c r="B139" s="47" t="n">
        <f aca="true">TODAY()</f>
        <v>46135</v>
      </c>
      <c r="C139" s="48" t="s">
        <v>37</v>
      </c>
      <c r="D139" s="49" t="s">
        <v>38</v>
      </c>
      <c r="E139" s="50" t="str">
        <f aca="false">IFERROR(VLOOKUP($J139,'Base 1'!A:S,19,0),"-")</f>
        <v>-</v>
      </c>
      <c r="F139" s="50" t="str">
        <f aca="false">IFERROR(VLOOKUP($J139,'Base 1'!$A:$N,14,0),"-")</f>
        <v>-</v>
      </c>
      <c r="G139" s="50" t="str">
        <f aca="false">IFERROR(VLOOKUP($J139,'Base 1'!$A:$O,15,0),"-")</f>
        <v>-</v>
      </c>
      <c r="H139" s="50" t="str">
        <f aca="false">IFERROR(VLOOKUP($J139,'Base 1'!$A:$T,20,0),"-")</f>
        <v>-</v>
      </c>
      <c r="I139" s="51" t="str">
        <f aca="false">IFERROR(VLOOKUP($J139,'Base 1'!$A:$C,3,0),"-")</f>
        <v>-</v>
      </c>
      <c r="J139" s="51"/>
      <c r="K139" s="50" t="str">
        <f aca="false">IFERROR(VLOOKUP($J139,'Base 1'!$A:$E,5,0),"-")</f>
        <v>-</v>
      </c>
      <c r="L139" s="52" t="str">
        <f aca="false">IFERROR(VLOOKUP($J139,'Base 1'!$A:$B,2,0),"-")</f>
        <v>-</v>
      </c>
      <c r="M139" s="50" t="str">
        <f aca="false">IFERROR(VLOOKUP($J139,'Base 1'!$A:$Q,17,0),"-")</f>
        <v>-</v>
      </c>
      <c r="N139" s="50" t="str">
        <f aca="false">IFERROR(VLOOKUP($J139,'Base 1'!$A:$R,18,0),"-")</f>
        <v>-</v>
      </c>
      <c r="O139" s="50" t="str">
        <f aca="false">IFERROR(VLOOKUP($J139,'Base 1'!$A:$F,6,0),"-")</f>
        <v>-</v>
      </c>
      <c r="P139" s="53" t="str">
        <f aca="false">IFERROR(VLOOKUP($J139,'Base 1'!$A:$G,7,0),"-")</f>
        <v>-</v>
      </c>
      <c r="Q139" s="54"/>
      <c r="R139" s="50" t="str">
        <f aca="false">IFERROR(VLOOKUP(J139,'Base 1'!$A:$L,12,0),"-")</f>
        <v>-</v>
      </c>
      <c r="S139" s="54"/>
      <c r="T139" s="55" t="str">
        <f aca="false">IFERROR(VLOOKUP(J139,'Base 1'!$A:$J,10,0),"-")</f>
        <v>-</v>
      </c>
      <c r="U139" s="56"/>
      <c r="V139" s="57"/>
      <c r="W139" s="58"/>
      <c r="X139" s="59" t="str">
        <f aca="false">IFERROR(VLOOKUP(J139,'Base 1'!$A:$I,9,0),"-")</f>
        <v>-</v>
      </c>
      <c r="Y139" s="58"/>
      <c r="Z139" s="60"/>
      <c r="AA139" s="61"/>
      <c r="AB139" s="62"/>
      <c r="AC139" s="63" t="str">
        <f aca="false">IFERROR(VLOOKUP($J139,'Base 1'!$A:$Q,16,0),"-")</f>
        <v>-</v>
      </c>
      <c r="AD139" s="63"/>
      <c r="AE139" s="64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</row>
    <row r="140" s="66" customFormat="true" ht="14.25" hidden="false" customHeight="true" outlineLevel="0" collapsed="false">
      <c r="A140" s="46"/>
      <c r="B140" s="47" t="n">
        <f aca="true">TODAY()</f>
        <v>46135</v>
      </c>
      <c r="C140" s="48" t="s">
        <v>37</v>
      </c>
      <c r="D140" s="49" t="s">
        <v>38</v>
      </c>
      <c r="E140" s="50" t="str">
        <f aca="false">IFERROR(VLOOKUP($J140,'Base 1'!A:S,19,0),"-")</f>
        <v>-</v>
      </c>
      <c r="F140" s="50" t="str">
        <f aca="false">IFERROR(VLOOKUP($J140,'Base 1'!$A:$N,14,0),"-")</f>
        <v>-</v>
      </c>
      <c r="G140" s="50" t="str">
        <f aca="false">IFERROR(VLOOKUP($J140,'Base 1'!$A:$O,15,0),"-")</f>
        <v>-</v>
      </c>
      <c r="H140" s="50" t="str">
        <f aca="false">IFERROR(VLOOKUP($J140,'Base 1'!$A:$T,20,0),"-")</f>
        <v>-</v>
      </c>
      <c r="I140" s="51" t="str">
        <f aca="false">IFERROR(VLOOKUP($J140,'Base 1'!$A:$C,3,0),"-")</f>
        <v>-</v>
      </c>
      <c r="J140" s="51"/>
      <c r="K140" s="50" t="str">
        <f aca="false">IFERROR(VLOOKUP($J140,'Base 1'!$A:$E,5,0),"-")</f>
        <v>-</v>
      </c>
      <c r="L140" s="52" t="str">
        <f aca="false">IFERROR(VLOOKUP($J140,'Base 1'!$A:$B,2,0),"-")</f>
        <v>-</v>
      </c>
      <c r="M140" s="50" t="str">
        <f aca="false">IFERROR(VLOOKUP($J140,'Base 1'!$A:$Q,17,0),"-")</f>
        <v>-</v>
      </c>
      <c r="N140" s="50" t="str">
        <f aca="false">IFERROR(VLOOKUP($J140,'Base 1'!$A:$R,18,0),"-")</f>
        <v>-</v>
      </c>
      <c r="O140" s="50" t="str">
        <f aca="false">IFERROR(VLOOKUP($J140,'Base 1'!$A:$F,6,0),"-")</f>
        <v>-</v>
      </c>
      <c r="P140" s="53" t="str">
        <f aca="false">IFERROR(VLOOKUP($J140,'Base 1'!$A:$G,7,0),"-")</f>
        <v>-</v>
      </c>
      <c r="Q140" s="54"/>
      <c r="R140" s="50" t="str">
        <f aca="false">IFERROR(VLOOKUP(J140,'Base 1'!$A:$L,12,0),"-")</f>
        <v>-</v>
      </c>
      <c r="S140" s="54"/>
      <c r="T140" s="55" t="str">
        <f aca="false">IFERROR(VLOOKUP(J140,'Base 1'!$A:$J,10,0),"-")</f>
        <v>-</v>
      </c>
      <c r="U140" s="56"/>
      <c r="V140" s="57"/>
      <c r="W140" s="58"/>
      <c r="X140" s="59" t="str">
        <f aca="false">IFERROR(VLOOKUP(J140,'Base 1'!$A:$I,9,0),"-")</f>
        <v>-</v>
      </c>
      <c r="Y140" s="58"/>
      <c r="Z140" s="60"/>
      <c r="AA140" s="61"/>
      <c r="AB140" s="62"/>
      <c r="AC140" s="63" t="str">
        <f aca="false">IFERROR(VLOOKUP($J140,'Base 1'!$A:$Q,16,0),"-")</f>
        <v>-</v>
      </c>
      <c r="AD140" s="63"/>
      <c r="AE140" s="64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</row>
    <row r="141" s="66" customFormat="true" ht="14.25" hidden="false" customHeight="true" outlineLevel="0" collapsed="false">
      <c r="A141" s="46"/>
      <c r="B141" s="47" t="n">
        <f aca="true">TODAY()</f>
        <v>46135</v>
      </c>
      <c r="C141" s="48" t="s">
        <v>37</v>
      </c>
      <c r="D141" s="49" t="s">
        <v>38</v>
      </c>
      <c r="E141" s="50" t="str">
        <f aca="false">IFERROR(VLOOKUP($J141,'Base 1'!A:S,19,0),"-")</f>
        <v>-</v>
      </c>
      <c r="F141" s="50" t="str">
        <f aca="false">IFERROR(VLOOKUP($J141,'Base 1'!$A:$N,14,0),"-")</f>
        <v>-</v>
      </c>
      <c r="G141" s="50" t="str">
        <f aca="false">IFERROR(VLOOKUP($J141,'Base 1'!$A:$O,15,0),"-")</f>
        <v>-</v>
      </c>
      <c r="H141" s="50" t="str">
        <f aca="false">IFERROR(VLOOKUP($J141,'Base 1'!$A:$T,20,0),"-")</f>
        <v>-</v>
      </c>
      <c r="I141" s="51" t="str">
        <f aca="false">IFERROR(VLOOKUP($J141,'Base 1'!$A:$C,3,0),"-")</f>
        <v>-</v>
      </c>
      <c r="J141" s="51"/>
      <c r="K141" s="50" t="str">
        <f aca="false">IFERROR(VLOOKUP($J141,'Base 1'!$A:$E,5,0),"-")</f>
        <v>-</v>
      </c>
      <c r="L141" s="52" t="str">
        <f aca="false">IFERROR(VLOOKUP($J141,'Base 1'!$A:$B,2,0),"-")</f>
        <v>-</v>
      </c>
      <c r="M141" s="50" t="str">
        <f aca="false">IFERROR(VLOOKUP($J141,'Base 1'!$A:$Q,17,0),"-")</f>
        <v>-</v>
      </c>
      <c r="N141" s="50" t="str">
        <f aca="false">IFERROR(VLOOKUP($J141,'Base 1'!$A:$R,18,0),"-")</f>
        <v>-</v>
      </c>
      <c r="O141" s="50" t="str">
        <f aca="false">IFERROR(VLOOKUP($J141,'Base 1'!$A:$F,6,0),"-")</f>
        <v>-</v>
      </c>
      <c r="P141" s="53" t="str">
        <f aca="false">IFERROR(VLOOKUP($J141,'Base 1'!$A:$G,7,0),"-")</f>
        <v>-</v>
      </c>
      <c r="Q141" s="54"/>
      <c r="R141" s="50" t="str">
        <f aca="false">IFERROR(VLOOKUP(J141,'Base 1'!$A:$L,12,0),"-")</f>
        <v>-</v>
      </c>
      <c r="S141" s="54"/>
      <c r="T141" s="55" t="str">
        <f aca="false">IFERROR(VLOOKUP(J141,'Base 1'!$A:$J,10,0),"-")</f>
        <v>-</v>
      </c>
      <c r="U141" s="56"/>
      <c r="V141" s="57"/>
      <c r="W141" s="58"/>
      <c r="X141" s="59" t="str">
        <f aca="false">IFERROR(VLOOKUP(J141,'Base 1'!$A:$I,9,0),"-")</f>
        <v>-</v>
      </c>
      <c r="Y141" s="58"/>
      <c r="Z141" s="60"/>
      <c r="AA141" s="61"/>
      <c r="AB141" s="62"/>
      <c r="AC141" s="63" t="str">
        <f aca="false">IFERROR(VLOOKUP($J141,'Base 1'!$A:$Q,16,0),"-")</f>
        <v>-</v>
      </c>
      <c r="AD141" s="63"/>
      <c r="AE141" s="64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</row>
    <row r="142" s="66" customFormat="true" ht="14.25" hidden="false" customHeight="true" outlineLevel="0" collapsed="false">
      <c r="A142" s="46"/>
      <c r="B142" s="47" t="n">
        <f aca="true">TODAY()</f>
        <v>46135</v>
      </c>
      <c r="C142" s="48" t="s">
        <v>37</v>
      </c>
      <c r="D142" s="49" t="s">
        <v>38</v>
      </c>
      <c r="E142" s="50" t="str">
        <f aca="false">IFERROR(VLOOKUP($J142,'Base 1'!A:S,19,0),"-")</f>
        <v>-</v>
      </c>
      <c r="F142" s="50" t="str">
        <f aca="false">IFERROR(VLOOKUP($J142,'Base 1'!$A:$N,14,0),"-")</f>
        <v>-</v>
      </c>
      <c r="G142" s="50" t="str">
        <f aca="false">IFERROR(VLOOKUP($J142,'Base 1'!$A:$O,15,0),"-")</f>
        <v>-</v>
      </c>
      <c r="H142" s="50" t="str">
        <f aca="false">IFERROR(VLOOKUP($J142,'Base 1'!$A:$T,20,0),"-")</f>
        <v>-</v>
      </c>
      <c r="I142" s="51" t="str">
        <f aca="false">IFERROR(VLOOKUP($J142,'Base 1'!$A:$C,3,0),"-")</f>
        <v>-</v>
      </c>
      <c r="J142" s="51"/>
      <c r="K142" s="50" t="str">
        <f aca="false">IFERROR(VLOOKUP($J142,'Base 1'!$A:$E,5,0),"-")</f>
        <v>-</v>
      </c>
      <c r="L142" s="52" t="str">
        <f aca="false">IFERROR(VLOOKUP($J142,'Base 1'!$A:$B,2,0),"-")</f>
        <v>-</v>
      </c>
      <c r="M142" s="50" t="str">
        <f aca="false">IFERROR(VLOOKUP($J142,'Base 1'!$A:$Q,17,0),"-")</f>
        <v>-</v>
      </c>
      <c r="N142" s="50" t="str">
        <f aca="false">IFERROR(VLOOKUP($J142,'Base 1'!$A:$R,18,0),"-")</f>
        <v>-</v>
      </c>
      <c r="O142" s="50" t="str">
        <f aca="false">IFERROR(VLOOKUP($J142,'Base 1'!$A:$F,6,0),"-")</f>
        <v>-</v>
      </c>
      <c r="P142" s="53" t="str">
        <f aca="false">IFERROR(VLOOKUP($J142,'Base 1'!$A:$G,7,0),"-")</f>
        <v>-</v>
      </c>
      <c r="Q142" s="54"/>
      <c r="R142" s="50" t="str">
        <f aca="false">IFERROR(VLOOKUP(J142,'Base 1'!$A:$L,12,0),"-")</f>
        <v>-</v>
      </c>
      <c r="S142" s="54"/>
      <c r="T142" s="55" t="str">
        <f aca="false">IFERROR(VLOOKUP(J142,'Base 1'!$A:$J,10,0),"-")</f>
        <v>-</v>
      </c>
      <c r="U142" s="56"/>
      <c r="V142" s="57"/>
      <c r="W142" s="58"/>
      <c r="X142" s="59" t="str">
        <f aca="false">IFERROR(VLOOKUP(J142,'Base 1'!$A:$I,9,0),"-")</f>
        <v>-</v>
      </c>
      <c r="Y142" s="58"/>
      <c r="Z142" s="60"/>
      <c r="AA142" s="61"/>
      <c r="AB142" s="62"/>
      <c r="AC142" s="63" t="str">
        <f aca="false">IFERROR(VLOOKUP($J142,'Base 1'!$A:$Q,16,0),"-")</f>
        <v>-</v>
      </c>
      <c r="AD142" s="63"/>
      <c r="AE142" s="64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</row>
    <row r="143" s="66" customFormat="true" ht="14.25" hidden="false" customHeight="true" outlineLevel="0" collapsed="false">
      <c r="A143" s="46"/>
      <c r="B143" s="47" t="n">
        <f aca="true">TODAY()</f>
        <v>46135</v>
      </c>
      <c r="C143" s="48" t="s">
        <v>37</v>
      </c>
      <c r="D143" s="49" t="s">
        <v>38</v>
      </c>
      <c r="E143" s="50" t="str">
        <f aca="false">IFERROR(VLOOKUP($J143,'Base 1'!A:S,19,0),"-")</f>
        <v>-</v>
      </c>
      <c r="F143" s="50" t="str">
        <f aca="false">IFERROR(VLOOKUP($J143,'Base 1'!$A:$N,14,0),"-")</f>
        <v>-</v>
      </c>
      <c r="G143" s="50" t="str">
        <f aca="false">IFERROR(VLOOKUP($J143,'Base 1'!$A:$O,15,0),"-")</f>
        <v>-</v>
      </c>
      <c r="H143" s="50" t="str">
        <f aca="false">IFERROR(VLOOKUP($J143,'Base 1'!$A:$T,20,0),"-")</f>
        <v>-</v>
      </c>
      <c r="I143" s="51" t="str">
        <f aca="false">IFERROR(VLOOKUP($J143,'Base 1'!$A:$C,3,0),"-")</f>
        <v>-</v>
      </c>
      <c r="J143" s="51"/>
      <c r="K143" s="50" t="str">
        <f aca="false">IFERROR(VLOOKUP($J143,'Base 1'!$A:$E,5,0),"-")</f>
        <v>-</v>
      </c>
      <c r="L143" s="52" t="str">
        <f aca="false">IFERROR(VLOOKUP($J143,'Base 1'!$A:$B,2,0),"-")</f>
        <v>-</v>
      </c>
      <c r="M143" s="50" t="str">
        <f aca="false">IFERROR(VLOOKUP($J143,'Base 1'!$A:$Q,17,0),"-")</f>
        <v>-</v>
      </c>
      <c r="N143" s="50" t="str">
        <f aca="false">IFERROR(VLOOKUP($J143,'Base 1'!$A:$R,18,0),"-")</f>
        <v>-</v>
      </c>
      <c r="O143" s="50" t="str">
        <f aca="false">IFERROR(VLOOKUP($J143,'Base 1'!$A:$F,6,0),"-")</f>
        <v>-</v>
      </c>
      <c r="P143" s="53" t="str">
        <f aca="false">IFERROR(VLOOKUP($J143,'Base 1'!$A:$G,7,0),"-")</f>
        <v>-</v>
      </c>
      <c r="Q143" s="54"/>
      <c r="R143" s="50" t="str">
        <f aca="false">IFERROR(VLOOKUP(J143,'Base 1'!$A:$L,12,0),"-")</f>
        <v>-</v>
      </c>
      <c r="S143" s="54"/>
      <c r="T143" s="55" t="str">
        <f aca="false">IFERROR(VLOOKUP(J143,'Base 1'!$A:$J,10,0),"-")</f>
        <v>-</v>
      </c>
      <c r="U143" s="56"/>
      <c r="V143" s="57"/>
      <c r="W143" s="58"/>
      <c r="X143" s="59" t="str">
        <f aca="false">IFERROR(VLOOKUP(J143,'Base 1'!$A:$I,9,0),"-")</f>
        <v>-</v>
      </c>
      <c r="Y143" s="58"/>
      <c r="Z143" s="60"/>
      <c r="AA143" s="61"/>
      <c r="AB143" s="62"/>
      <c r="AC143" s="63" t="str">
        <f aca="false">IFERROR(VLOOKUP($J143,'Base 1'!$A:$Q,16,0),"-")</f>
        <v>-</v>
      </c>
      <c r="AD143" s="63"/>
      <c r="AE143" s="64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</row>
    <row r="144" s="66" customFormat="true" ht="14.25" hidden="false" customHeight="true" outlineLevel="0" collapsed="false">
      <c r="A144" s="46"/>
      <c r="B144" s="47" t="n">
        <f aca="true">TODAY()</f>
        <v>46135</v>
      </c>
      <c r="C144" s="48" t="s">
        <v>37</v>
      </c>
      <c r="D144" s="49" t="s">
        <v>38</v>
      </c>
      <c r="E144" s="50" t="str">
        <f aca="false">IFERROR(VLOOKUP($J144,'Base 1'!A:S,19,0),"-")</f>
        <v>-</v>
      </c>
      <c r="F144" s="50" t="str">
        <f aca="false">IFERROR(VLOOKUP($J144,'Base 1'!$A:$N,14,0),"-")</f>
        <v>-</v>
      </c>
      <c r="G144" s="50" t="str">
        <f aca="false">IFERROR(VLOOKUP($J144,'Base 1'!$A:$O,15,0),"-")</f>
        <v>-</v>
      </c>
      <c r="H144" s="50" t="str">
        <f aca="false">IFERROR(VLOOKUP($J144,'Base 1'!$A:$T,20,0),"-")</f>
        <v>-</v>
      </c>
      <c r="I144" s="51" t="str">
        <f aca="false">IFERROR(VLOOKUP($J144,'Base 1'!$A:$C,3,0),"-")</f>
        <v>-</v>
      </c>
      <c r="J144" s="51"/>
      <c r="K144" s="50" t="str">
        <f aca="false">IFERROR(VLOOKUP($J144,'Base 1'!$A:$E,5,0),"-")</f>
        <v>-</v>
      </c>
      <c r="L144" s="52" t="str">
        <f aca="false">IFERROR(VLOOKUP($J144,'Base 1'!$A:$B,2,0),"-")</f>
        <v>-</v>
      </c>
      <c r="M144" s="50" t="str">
        <f aca="false">IFERROR(VLOOKUP($J144,'Base 1'!$A:$Q,17,0),"-")</f>
        <v>-</v>
      </c>
      <c r="N144" s="50" t="str">
        <f aca="false">IFERROR(VLOOKUP($J144,'Base 1'!$A:$R,18,0),"-")</f>
        <v>-</v>
      </c>
      <c r="O144" s="50" t="str">
        <f aca="false">IFERROR(VLOOKUP($J144,'Base 1'!$A:$F,6,0),"-")</f>
        <v>-</v>
      </c>
      <c r="P144" s="53" t="str">
        <f aca="false">IFERROR(VLOOKUP($J144,'Base 1'!$A:$G,7,0),"-")</f>
        <v>-</v>
      </c>
      <c r="Q144" s="54"/>
      <c r="R144" s="50" t="str">
        <f aca="false">IFERROR(VLOOKUP(J144,'Base 1'!$A:$L,12,0),"-")</f>
        <v>-</v>
      </c>
      <c r="S144" s="54"/>
      <c r="T144" s="55" t="str">
        <f aca="false">IFERROR(VLOOKUP(J144,'Base 1'!$A:$J,10,0),"-")</f>
        <v>-</v>
      </c>
      <c r="U144" s="56"/>
      <c r="V144" s="57"/>
      <c r="W144" s="58"/>
      <c r="X144" s="59" t="str">
        <f aca="false">IFERROR(VLOOKUP(J144,'Base 1'!$A:$I,9,0),"-")</f>
        <v>-</v>
      </c>
      <c r="Y144" s="58"/>
      <c r="Z144" s="60"/>
      <c r="AA144" s="61"/>
      <c r="AB144" s="62"/>
      <c r="AC144" s="63" t="str">
        <f aca="false">IFERROR(VLOOKUP($J144,'Base 1'!$A:$Q,16,0),"-")</f>
        <v>-</v>
      </c>
      <c r="AD144" s="63"/>
      <c r="AE144" s="64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</row>
    <row r="145" s="66" customFormat="true" ht="14.25" hidden="false" customHeight="true" outlineLevel="0" collapsed="false">
      <c r="A145" s="46"/>
      <c r="B145" s="47" t="n">
        <f aca="true">TODAY()</f>
        <v>46135</v>
      </c>
      <c r="C145" s="48" t="s">
        <v>37</v>
      </c>
      <c r="D145" s="49" t="s">
        <v>38</v>
      </c>
      <c r="E145" s="50" t="str">
        <f aca="false">IFERROR(VLOOKUP($J145,'Base 1'!A:S,19,0),"-")</f>
        <v>-</v>
      </c>
      <c r="F145" s="50" t="str">
        <f aca="false">IFERROR(VLOOKUP($J145,'Base 1'!$A:$N,14,0),"-")</f>
        <v>-</v>
      </c>
      <c r="G145" s="50" t="str">
        <f aca="false">IFERROR(VLOOKUP($J145,'Base 1'!$A:$O,15,0),"-")</f>
        <v>-</v>
      </c>
      <c r="H145" s="50" t="str">
        <f aca="false">IFERROR(VLOOKUP($J145,'Base 1'!$A:$T,20,0),"-")</f>
        <v>-</v>
      </c>
      <c r="I145" s="51" t="str">
        <f aca="false">IFERROR(VLOOKUP($J145,'Base 1'!$A:$C,3,0),"-")</f>
        <v>-</v>
      </c>
      <c r="J145" s="51"/>
      <c r="K145" s="50" t="str">
        <f aca="false">IFERROR(VLOOKUP($J145,'Base 1'!$A:$E,5,0),"-")</f>
        <v>-</v>
      </c>
      <c r="L145" s="52" t="str">
        <f aca="false">IFERROR(VLOOKUP($J145,'Base 1'!$A:$B,2,0),"-")</f>
        <v>-</v>
      </c>
      <c r="M145" s="50" t="str">
        <f aca="false">IFERROR(VLOOKUP($J145,'Base 1'!$A:$Q,17,0),"-")</f>
        <v>-</v>
      </c>
      <c r="N145" s="50" t="str">
        <f aca="false">IFERROR(VLOOKUP($J145,'Base 1'!$A:$R,18,0),"-")</f>
        <v>-</v>
      </c>
      <c r="O145" s="50" t="str">
        <f aca="false">IFERROR(VLOOKUP($J145,'Base 1'!$A:$F,6,0),"-")</f>
        <v>-</v>
      </c>
      <c r="P145" s="53" t="str">
        <f aca="false">IFERROR(VLOOKUP($J145,'Base 1'!$A:$G,7,0),"-")</f>
        <v>-</v>
      </c>
      <c r="Q145" s="54"/>
      <c r="R145" s="50" t="str">
        <f aca="false">IFERROR(VLOOKUP(J145,'Base 1'!$A:$L,12,0),"-")</f>
        <v>-</v>
      </c>
      <c r="S145" s="54"/>
      <c r="T145" s="55" t="str">
        <f aca="false">IFERROR(VLOOKUP(J145,'Base 1'!$A:$J,10,0),"-")</f>
        <v>-</v>
      </c>
      <c r="U145" s="56"/>
      <c r="V145" s="57"/>
      <c r="W145" s="58"/>
      <c r="X145" s="59" t="str">
        <f aca="false">IFERROR(VLOOKUP(J145,'Base 1'!$A:$I,9,0),"-")</f>
        <v>-</v>
      </c>
      <c r="Y145" s="58"/>
      <c r="Z145" s="60"/>
      <c r="AA145" s="61"/>
      <c r="AB145" s="62"/>
      <c r="AC145" s="63" t="str">
        <f aca="false">IFERROR(VLOOKUP($J145,'Base 1'!$A:$Q,16,0),"-")</f>
        <v>-</v>
      </c>
      <c r="AD145" s="63"/>
      <c r="AE145" s="64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</row>
    <row r="146" s="66" customFormat="true" ht="14.25" hidden="false" customHeight="true" outlineLevel="0" collapsed="false">
      <c r="A146" s="46"/>
      <c r="B146" s="47" t="n">
        <f aca="true">TODAY()</f>
        <v>46135</v>
      </c>
      <c r="C146" s="48" t="s">
        <v>37</v>
      </c>
      <c r="D146" s="49" t="s">
        <v>38</v>
      </c>
      <c r="E146" s="50" t="str">
        <f aca="false">IFERROR(VLOOKUP($J146,'Base 1'!A:S,19,0),"-")</f>
        <v>-</v>
      </c>
      <c r="F146" s="50" t="str">
        <f aca="false">IFERROR(VLOOKUP($J146,'Base 1'!$A:$N,14,0),"-")</f>
        <v>-</v>
      </c>
      <c r="G146" s="50" t="str">
        <f aca="false">IFERROR(VLOOKUP($J146,'Base 1'!$A:$O,15,0),"-")</f>
        <v>-</v>
      </c>
      <c r="H146" s="50" t="str">
        <f aca="false">IFERROR(VLOOKUP($J146,'Base 1'!$A:$T,20,0),"-")</f>
        <v>-</v>
      </c>
      <c r="I146" s="51" t="str">
        <f aca="false">IFERROR(VLOOKUP($J146,'Base 1'!$A:$C,3,0),"-")</f>
        <v>-</v>
      </c>
      <c r="J146" s="51"/>
      <c r="K146" s="50" t="str">
        <f aca="false">IFERROR(VLOOKUP($J146,'Base 1'!$A:$E,5,0),"-")</f>
        <v>-</v>
      </c>
      <c r="L146" s="52" t="str">
        <f aca="false">IFERROR(VLOOKUP($J146,'Base 1'!$A:$B,2,0),"-")</f>
        <v>-</v>
      </c>
      <c r="M146" s="50" t="str">
        <f aca="false">IFERROR(VLOOKUP($J146,'Base 1'!$A:$Q,17,0),"-")</f>
        <v>-</v>
      </c>
      <c r="N146" s="50" t="str">
        <f aca="false">IFERROR(VLOOKUP($J146,'Base 1'!$A:$R,18,0),"-")</f>
        <v>-</v>
      </c>
      <c r="O146" s="50" t="str">
        <f aca="false">IFERROR(VLOOKUP($J146,'Base 1'!$A:$F,6,0),"-")</f>
        <v>-</v>
      </c>
      <c r="P146" s="53" t="str">
        <f aca="false">IFERROR(VLOOKUP($J146,'Base 1'!$A:$G,7,0),"-")</f>
        <v>-</v>
      </c>
      <c r="Q146" s="54"/>
      <c r="R146" s="50" t="str">
        <f aca="false">IFERROR(VLOOKUP(J146,'Base 1'!$A:$L,12,0),"-")</f>
        <v>-</v>
      </c>
      <c r="S146" s="54"/>
      <c r="T146" s="55" t="str">
        <f aca="false">IFERROR(VLOOKUP(J146,'Base 1'!$A:$J,10,0),"-")</f>
        <v>-</v>
      </c>
      <c r="U146" s="56"/>
      <c r="V146" s="57"/>
      <c r="W146" s="58"/>
      <c r="X146" s="59" t="str">
        <f aca="false">IFERROR(VLOOKUP(J146,'Base 1'!$A:$I,9,0),"-")</f>
        <v>-</v>
      </c>
      <c r="Y146" s="58"/>
      <c r="Z146" s="60"/>
      <c r="AA146" s="61"/>
      <c r="AB146" s="62"/>
      <c r="AC146" s="63" t="str">
        <f aca="false">IFERROR(VLOOKUP($J146,'Base 1'!$A:$Q,16,0),"-")</f>
        <v>-</v>
      </c>
      <c r="AD146" s="63"/>
      <c r="AE146" s="64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</row>
    <row r="147" s="66" customFormat="true" ht="14.25" hidden="false" customHeight="true" outlineLevel="0" collapsed="false">
      <c r="A147" s="46"/>
      <c r="B147" s="47" t="n">
        <f aca="true">TODAY()</f>
        <v>46135</v>
      </c>
      <c r="C147" s="48" t="s">
        <v>37</v>
      </c>
      <c r="D147" s="49" t="s">
        <v>38</v>
      </c>
      <c r="E147" s="50" t="str">
        <f aca="false">IFERROR(VLOOKUP($J147,'Base 1'!A:S,19,0),"-")</f>
        <v>-</v>
      </c>
      <c r="F147" s="50" t="str">
        <f aca="false">IFERROR(VLOOKUP($J147,'Base 1'!$A:$N,14,0),"-")</f>
        <v>-</v>
      </c>
      <c r="G147" s="50" t="str">
        <f aca="false">IFERROR(VLOOKUP($J147,'Base 1'!$A:$O,15,0),"-")</f>
        <v>-</v>
      </c>
      <c r="H147" s="50" t="str">
        <f aca="false">IFERROR(VLOOKUP($J147,'Base 1'!$A:$T,20,0),"-")</f>
        <v>-</v>
      </c>
      <c r="I147" s="51" t="str">
        <f aca="false">IFERROR(VLOOKUP($J147,'Base 1'!$A:$C,3,0),"-")</f>
        <v>-</v>
      </c>
      <c r="J147" s="51"/>
      <c r="K147" s="50" t="str">
        <f aca="false">IFERROR(VLOOKUP($J147,'Base 1'!$A:$E,5,0),"-")</f>
        <v>-</v>
      </c>
      <c r="L147" s="52" t="str">
        <f aca="false">IFERROR(VLOOKUP($J147,'Base 1'!$A:$B,2,0),"-")</f>
        <v>-</v>
      </c>
      <c r="M147" s="50" t="str">
        <f aca="false">IFERROR(VLOOKUP($J147,'Base 1'!$A:$Q,17,0),"-")</f>
        <v>-</v>
      </c>
      <c r="N147" s="50" t="str">
        <f aca="false">IFERROR(VLOOKUP($J147,'Base 1'!$A:$R,18,0),"-")</f>
        <v>-</v>
      </c>
      <c r="O147" s="50" t="str">
        <f aca="false">IFERROR(VLOOKUP($J147,'Base 1'!$A:$F,6,0),"-")</f>
        <v>-</v>
      </c>
      <c r="P147" s="53" t="str">
        <f aca="false">IFERROR(VLOOKUP($J147,'Base 1'!$A:$G,7,0),"-")</f>
        <v>-</v>
      </c>
      <c r="Q147" s="54"/>
      <c r="R147" s="50" t="str">
        <f aca="false">IFERROR(VLOOKUP(J147,'Base 1'!$A:$L,12,0),"-")</f>
        <v>-</v>
      </c>
      <c r="S147" s="54"/>
      <c r="T147" s="55" t="str">
        <f aca="false">IFERROR(VLOOKUP(J147,'Base 1'!$A:$J,10,0),"-")</f>
        <v>-</v>
      </c>
      <c r="U147" s="56"/>
      <c r="V147" s="57"/>
      <c r="W147" s="58"/>
      <c r="X147" s="59" t="str">
        <f aca="false">IFERROR(VLOOKUP(J147,'Base 1'!$A:$I,9,0),"-")</f>
        <v>-</v>
      </c>
      <c r="Y147" s="58"/>
      <c r="Z147" s="60"/>
      <c r="AA147" s="61"/>
      <c r="AB147" s="62"/>
      <c r="AC147" s="63" t="str">
        <f aca="false">IFERROR(VLOOKUP($J147,'Base 1'!$A:$Q,16,0),"-")</f>
        <v>-</v>
      </c>
      <c r="AD147" s="63"/>
      <c r="AE147" s="64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</row>
    <row r="148" s="66" customFormat="true" ht="14.25" hidden="false" customHeight="true" outlineLevel="0" collapsed="false">
      <c r="A148" s="46"/>
      <c r="B148" s="47" t="n">
        <f aca="true">TODAY()</f>
        <v>46135</v>
      </c>
      <c r="C148" s="48" t="s">
        <v>37</v>
      </c>
      <c r="D148" s="49" t="s">
        <v>38</v>
      </c>
      <c r="E148" s="50" t="str">
        <f aca="false">IFERROR(VLOOKUP($J148,'Base 1'!A:S,19,0),"-")</f>
        <v>-</v>
      </c>
      <c r="F148" s="50" t="str">
        <f aca="false">IFERROR(VLOOKUP($J148,'Base 1'!$A:$N,14,0),"-")</f>
        <v>-</v>
      </c>
      <c r="G148" s="50" t="str">
        <f aca="false">IFERROR(VLOOKUP($J148,'Base 1'!$A:$O,15,0),"-")</f>
        <v>-</v>
      </c>
      <c r="H148" s="50" t="str">
        <f aca="false">IFERROR(VLOOKUP($J148,'Base 1'!$A:$T,20,0),"-")</f>
        <v>-</v>
      </c>
      <c r="I148" s="51" t="str">
        <f aca="false">IFERROR(VLOOKUP($J148,'Base 1'!$A:$C,3,0),"-")</f>
        <v>-</v>
      </c>
      <c r="J148" s="51"/>
      <c r="K148" s="50" t="str">
        <f aca="false">IFERROR(VLOOKUP($J148,'Base 1'!$A:$E,5,0),"-")</f>
        <v>-</v>
      </c>
      <c r="L148" s="52" t="str">
        <f aca="false">IFERROR(VLOOKUP($J148,'Base 1'!$A:$B,2,0),"-")</f>
        <v>-</v>
      </c>
      <c r="M148" s="50" t="str">
        <f aca="false">IFERROR(VLOOKUP($J148,'Base 1'!$A:$Q,17,0),"-")</f>
        <v>-</v>
      </c>
      <c r="N148" s="50" t="str">
        <f aca="false">IFERROR(VLOOKUP($J148,'Base 1'!$A:$R,18,0),"-")</f>
        <v>-</v>
      </c>
      <c r="O148" s="50" t="str">
        <f aca="false">IFERROR(VLOOKUP($J148,'Base 1'!$A:$F,6,0),"-")</f>
        <v>-</v>
      </c>
      <c r="P148" s="53" t="str">
        <f aca="false">IFERROR(VLOOKUP($J148,'Base 1'!$A:$G,7,0),"-")</f>
        <v>-</v>
      </c>
      <c r="Q148" s="54"/>
      <c r="R148" s="50" t="str">
        <f aca="false">IFERROR(VLOOKUP(J148,'Base 1'!$A:$L,12,0),"-")</f>
        <v>-</v>
      </c>
      <c r="S148" s="54"/>
      <c r="T148" s="55" t="str">
        <f aca="false">IFERROR(VLOOKUP(J148,'Base 1'!$A:$J,10,0),"-")</f>
        <v>-</v>
      </c>
      <c r="U148" s="56"/>
      <c r="V148" s="57"/>
      <c r="W148" s="58"/>
      <c r="X148" s="59" t="str">
        <f aca="false">IFERROR(VLOOKUP(J148,'Base 1'!$A:$I,9,0),"-")</f>
        <v>-</v>
      </c>
      <c r="Y148" s="58"/>
      <c r="Z148" s="60"/>
      <c r="AA148" s="61"/>
      <c r="AB148" s="62"/>
      <c r="AC148" s="63" t="str">
        <f aca="false">IFERROR(VLOOKUP($J148,'Base 1'!$A:$Q,16,0),"-")</f>
        <v>-</v>
      </c>
      <c r="AD148" s="63"/>
      <c r="AE148" s="64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</row>
    <row r="149" s="66" customFormat="true" ht="14.25" hidden="false" customHeight="true" outlineLevel="0" collapsed="false">
      <c r="A149" s="46"/>
      <c r="B149" s="47" t="n">
        <f aca="true">TODAY()</f>
        <v>46135</v>
      </c>
      <c r="C149" s="48" t="s">
        <v>37</v>
      </c>
      <c r="D149" s="49" t="s">
        <v>38</v>
      </c>
      <c r="E149" s="50" t="str">
        <f aca="false">IFERROR(VLOOKUP($J149,'Base 1'!A:S,19,0),"-")</f>
        <v>-</v>
      </c>
      <c r="F149" s="50" t="str">
        <f aca="false">IFERROR(VLOOKUP($J149,'Base 1'!$A:$N,14,0),"-")</f>
        <v>-</v>
      </c>
      <c r="G149" s="50" t="str">
        <f aca="false">IFERROR(VLOOKUP($J149,'Base 1'!$A:$O,15,0),"-")</f>
        <v>-</v>
      </c>
      <c r="H149" s="50" t="str">
        <f aca="false">IFERROR(VLOOKUP($J149,'Base 1'!$A:$T,20,0),"-")</f>
        <v>-</v>
      </c>
      <c r="I149" s="51" t="str">
        <f aca="false">IFERROR(VLOOKUP($J149,'Base 1'!$A:$C,3,0),"-")</f>
        <v>-</v>
      </c>
      <c r="J149" s="51"/>
      <c r="K149" s="50" t="str">
        <f aca="false">IFERROR(VLOOKUP($J149,'Base 1'!$A:$E,5,0),"-")</f>
        <v>-</v>
      </c>
      <c r="L149" s="52" t="str">
        <f aca="false">IFERROR(VLOOKUP($J149,'Base 1'!$A:$B,2,0),"-")</f>
        <v>-</v>
      </c>
      <c r="M149" s="50" t="str">
        <f aca="false">IFERROR(VLOOKUP($J149,'Base 1'!$A:$Q,17,0),"-")</f>
        <v>-</v>
      </c>
      <c r="N149" s="50" t="str">
        <f aca="false">IFERROR(VLOOKUP($J149,'Base 1'!$A:$R,18,0),"-")</f>
        <v>-</v>
      </c>
      <c r="O149" s="50" t="str">
        <f aca="false">IFERROR(VLOOKUP($J149,'Base 1'!$A:$F,6,0),"-")</f>
        <v>-</v>
      </c>
      <c r="P149" s="53" t="str">
        <f aca="false">IFERROR(VLOOKUP($J149,'Base 1'!$A:$G,7,0),"-")</f>
        <v>-</v>
      </c>
      <c r="Q149" s="54"/>
      <c r="R149" s="50" t="str">
        <f aca="false">IFERROR(VLOOKUP(J149,'Base 1'!$A:$L,12,0),"-")</f>
        <v>-</v>
      </c>
      <c r="S149" s="54"/>
      <c r="T149" s="55" t="str">
        <f aca="false">IFERROR(VLOOKUP(J149,'Base 1'!$A:$J,10,0),"-")</f>
        <v>-</v>
      </c>
      <c r="U149" s="56"/>
      <c r="V149" s="57"/>
      <c r="W149" s="58"/>
      <c r="X149" s="59" t="str">
        <f aca="false">IFERROR(VLOOKUP(J149,'Base 1'!$A:$I,9,0),"-")</f>
        <v>-</v>
      </c>
      <c r="Y149" s="58"/>
      <c r="Z149" s="60"/>
      <c r="AA149" s="61"/>
      <c r="AB149" s="62"/>
      <c r="AC149" s="63" t="str">
        <f aca="false">IFERROR(VLOOKUP($J149,'Base 1'!$A:$Q,16,0),"-")</f>
        <v>-</v>
      </c>
      <c r="AD149" s="63"/>
      <c r="AE149" s="64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</row>
    <row r="150" s="66" customFormat="true" ht="14.25" hidden="false" customHeight="true" outlineLevel="0" collapsed="false">
      <c r="A150" s="46"/>
      <c r="B150" s="47" t="n">
        <f aca="true">TODAY()</f>
        <v>46135</v>
      </c>
      <c r="C150" s="48" t="s">
        <v>37</v>
      </c>
      <c r="D150" s="49" t="s">
        <v>38</v>
      </c>
      <c r="E150" s="50" t="str">
        <f aca="false">IFERROR(VLOOKUP($J150,'Base 1'!A:S,19,0),"-")</f>
        <v>-</v>
      </c>
      <c r="F150" s="50" t="str">
        <f aca="false">IFERROR(VLOOKUP($J150,'Base 1'!$A:$N,14,0),"-")</f>
        <v>-</v>
      </c>
      <c r="G150" s="50" t="str">
        <f aca="false">IFERROR(VLOOKUP($J150,'Base 1'!$A:$O,15,0),"-")</f>
        <v>-</v>
      </c>
      <c r="H150" s="50" t="str">
        <f aca="false">IFERROR(VLOOKUP($J150,'Base 1'!$A:$T,20,0),"-")</f>
        <v>-</v>
      </c>
      <c r="I150" s="51" t="str">
        <f aca="false">IFERROR(VLOOKUP($J150,'Base 1'!$A:$C,3,0),"-")</f>
        <v>-</v>
      </c>
      <c r="J150" s="51"/>
      <c r="K150" s="50" t="str">
        <f aca="false">IFERROR(VLOOKUP($J150,'Base 1'!$A:$E,5,0),"-")</f>
        <v>-</v>
      </c>
      <c r="L150" s="52" t="str">
        <f aca="false">IFERROR(VLOOKUP($J150,'Base 1'!$A:$B,2,0),"-")</f>
        <v>-</v>
      </c>
      <c r="M150" s="50" t="str">
        <f aca="false">IFERROR(VLOOKUP($J150,'Base 1'!$A:$Q,17,0),"-")</f>
        <v>-</v>
      </c>
      <c r="N150" s="50" t="str">
        <f aca="false">IFERROR(VLOOKUP($J150,'Base 1'!$A:$R,18,0),"-")</f>
        <v>-</v>
      </c>
      <c r="O150" s="50" t="str">
        <f aca="false">IFERROR(VLOOKUP($J150,'Base 1'!$A:$F,6,0),"-")</f>
        <v>-</v>
      </c>
      <c r="P150" s="53" t="str">
        <f aca="false">IFERROR(VLOOKUP($J150,'Base 1'!$A:$G,7,0),"-")</f>
        <v>-</v>
      </c>
      <c r="Q150" s="54"/>
      <c r="R150" s="50" t="str">
        <f aca="false">IFERROR(VLOOKUP(J150,'Base 1'!$A:$L,12,0),"-")</f>
        <v>-</v>
      </c>
      <c r="S150" s="54"/>
      <c r="T150" s="55" t="str">
        <f aca="false">IFERROR(VLOOKUP(J150,'Base 1'!$A:$J,10,0),"-")</f>
        <v>-</v>
      </c>
      <c r="U150" s="56"/>
      <c r="V150" s="57"/>
      <c r="W150" s="58"/>
      <c r="X150" s="59" t="str">
        <f aca="false">IFERROR(VLOOKUP(J150,'Base 1'!$A:$I,9,0),"-")</f>
        <v>-</v>
      </c>
      <c r="Y150" s="58"/>
      <c r="Z150" s="60"/>
      <c r="AA150" s="61"/>
      <c r="AB150" s="62"/>
      <c r="AC150" s="63" t="str">
        <f aca="false">IFERROR(VLOOKUP($J150,'Base 1'!$A:$Q,16,0),"-")</f>
        <v>-</v>
      </c>
      <c r="AD150" s="63"/>
      <c r="AE150" s="64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</row>
    <row r="151" s="66" customFormat="true" ht="14.25" hidden="false" customHeight="true" outlineLevel="0" collapsed="false">
      <c r="A151" s="46"/>
      <c r="B151" s="47" t="n">
        <f aca="true">TODAY()</f>
        <v>46135</v>
      </c>
      <c r="C151" s="48" t="s">
        <v>37</v>
      </c>
      <c r="D151" s="49" t="s">
        <v>38</v>
      </c>
      <c r="E151" s="50" t="str">
        <f aca="false">IFERROR(VLOOKUP($J151,'Base 1'!A:S,19,0),"-")</f>
        <v>-</v>
      </c>
      <c r="F151" s="50" t="str">
        <f aca="false">IFERROR(VLOOKUP($J151,'Base 1'!$A:$N,14,0),"-")</f>
        <v>-</v>
      </c>
      <c r="G151" s="50" t="str">
        <f aca="false">IFERROR(VLOOKUP($J151,'Base 1'!$A:$O,15,0),"-")</f>
        <v>-</v>
      </c>
      <c r="H151" s="50" t="str">
        <f aca="false">IFERROR(VLOOKUP($J151,'Base 1'!$A:$T,20,0),"-")</f>
        <v>-</v>
      </c>
      <c r="I151" s="51" t="str">
        <f aca="false">IFERROR(VLOOKUP($J151,'Base 1'!$A:$C,3,0),"-")</f>
        <v>-</v>
      </c>
      <c r="J151" s="51"/>
      <c r="K151" s="50" t="str">
        <f aca="false">IFERROR(VLOOKUP($J151,'Base 1'!$A:$E,5,0),"-")</f>
        <v>-</v>
      </c>
      <c r="L151" s="52" t="str">
        <f aca="false">IFERROR(VLOOKUP($J151,'Base 1'!$A:$B,2,0),"-")</f>
        <v>-</v>
      </c>
      <c r="M151" s="50" t="str">
        <f aca="false">IFERROR(VLOOKUP($J151,'Base 1'!$A:$Q,17,0),"-")</f>
        <v>-</v>
      </c>
      <c r="N151" s="50" t="str">
        <f aca="false">IFERROR(VLOOKUP($J151,'Base 1'!$A:$R,18,0),"-")</f>
        <v>-</v>
      </c>
      <c r="O151" s="50" t="str">
        <f aca="false">IFERROR(VLOOKUP($J151,'Base 1'!$A:$F,6,0),"-")</f>
        <v>-</v>
      </c>
      <c r="P151" s="53" t="str">
        <f aca="false">IFERROR(VLOOKUP($J151,'Base 1'!$A:$G,7,0),"-")</f>
        <v>-</v>
      </c>
      <c r="Q151" s="54"/>
      <c r="R151" s="50" t="str">
        <f aca="false">IFERROR(VLOOKUP(J151,'Base 1'!$A:$L,12,0),"-")</f>
        <v>-</v>
      </c>
      <c r="S151" s="54"/>
      <c r="T151" s="55" t="str">
        <f aca="false">IFERROR(VLOOKUP(J151,'Base 1'!$A:$J,10,0),"-")</f>
        <v>-</v>
      </c>
      <c r="U151" s="56"/>
      <c r="V151" s="57"/>
      <c r="W151" s="58"/>
      <c r="X151" s="59" t="str">
        <f aca="false">IFERROR(VLOOKUP(J151,'Base 1'!$A:$I,9,0),"-")</f>
        <v>-</v>
      </c>
      <c r="Y151" s="58"/>
      <c r="Z151" s="60"/>
      <c r="AA151" s="61"/>
      <c r="AB151" s="62"/>
      <c r="AC151" s="63" t="str">
        <f aca="false">IFERROR(VLOOKUP($J151,'Base 1'!$A:$Q,16,0),"-")</f>
        <v>-</v>
      </c>
      <c r="AD151" s="63"/>
      <c r="AE151" s="64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</row>
    <row r="152" s="66" customFormat="true" ht="14.25" hidden="false" customHeight="true" outlineLevel="0" collapsed="false">
      <c r="A152" s="46"/>
      <c r="B152" s="47" t="n">
        <f aca="true">TODAY()</f>
        <v>46135</v>
      </c>
      <c r="C152" s="48" t="s">
        <v>37</v>
      </c>
      <c r="D152" s="49" t="s">
        <v>38</v>
      </c>
      <c r="E152" s="50" t="str">
        <f aca="false">IFERROR(VLOOKUP($J152,'Base 1'!A:S,19,0),"-")</f>
        <v>-</v>
      </c>
      <c r="F152" s="50" t="str">
        <f aca="false">IFERROR(VLOOKUP($J152,'Base 1'!$A:$N,14,0),"-")</f>
        <v>-</v>
      </c>
      <c r="G152" s="50" t="str">
        <f aca="false">IFERROR(VLOOKUP($J152,'Base 1'!$A:$O,15,0),"-")</f>
        <v>-</v>
      </c>
      <c r="H152" s="50" t="str">
        <f aca="false">IFERROR(VLOOKUP($J152,'Base 1'!$A:$T,20,0),"-")</f>
        <v>-</v>
      </c>
      <c r="I152" s="51" t="str">
        <f aca="false">IFERROR(VLOOKUP($J152,'Base 1'!$A:$C,3,0),"-")</f>
        <v>-</v>
      </c>
      <c r="J152" s="51"/>
      <c r="K152" s="50" t="str">
        <f aca="false">IFERROR(VLOOKUP($J152,'Base 1'!$A:$E,5,0),"-")</f>
        <v>-</v>
      </c>
      <c r="L152" s="52" t="str">
        <f aca="false">IFERROR(VLOOKUP($J152,'Base 1'!$A:$B,2,0),"-")</f>
        <v>-</v>
      </c>
      <c r="M152" s="50" t="str">
        <f aca="false">IFERROR(VLOOKUP($J152,'Base 1'!$A:$Q,17,0),"-")</f>
        <v>-</v>
      </c>
      <c r="N152" s="50" t="str">
        <f aca="false">IFERROR(VLOOKUP($J152,'Base 1'!$A:$R,18,0),"-")</f>
        <v>-</v>
      </c>
      <c r="O152" s="50" t="str">
        <f aca="false">IFERROR(VLOOKUP($J152,'Base 1'!$A:$F,6,0),"-")</f>
        <v>-</v>
      </c>
      <c r="P152" s="53" t="str">
        <f aca="false">IFERROR(VLOOKUP($J152,'Base 1'!$A:$G,7,0),"-")</f>
        <v>-</v>
      </c>
      <c r="Q152" s="54"/>
      <c r="R152" s="50" t="str">
        <f aca="false">IFERROR(VLOOKUP(J152,'Base 1'!$A:$L,12,0),"-")</f>
        <v>-</v>
      </c>
      <c r="S152" s="54"/>
      <c r="T152" s="55" t="str">
        <f aca="false">IFERROR(VLOOKUP(J152,'Base 1'!$A:$J,10,0),"-")</f>
        <v>-</v>
      </c>
      <c r="U152" s="56"/>
      <c r="V152" s="57"/>
      <c r="W152" s="58"/>
      <c r="X152" s="59" t="str">
        <f aca="false">IFERROR(VLOOKUP(J152,'Base 1'!$A:$I,9,0),"-")</f>
        <v>-</v>
      </c>
      <c r="Y152" s="58"/>
      <c r="Z152" s="60"/>
      <c r="AA152" s="61"/>
      <c r="AB152" s="62"/>
      <c r="AC152" s="63" t="str">
        <f aca="false">IFERROR(VLOOKUP($J152,'Base 1'!$A:$Q,16,0),"-")</f>
        <v>-</v>
      </c>
      <c r="AD152" s="63"/>
      <c r="AE152" s="64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</row>
    <row r="153" s="66" customFormat="true" ht="14.25" hidden="false" customHeight="true" outlineLevel="0" collapsed="false">
      <c r="A153" s="46"/>
      <c r="B153" s="47" t="n">
        <f aca="true">TODAY()</f>
        <v>46135</v>
      </c>
      <c r="C153" s="48" t="s">
        <v>37</v>
      </c>
      <c r="D153" s="49" t="s">
        <v>38</v>
      </c>
      <c r="E153" s="50" t="str">
        <f aca="false">IFERROR(VLOOKUP($J153,'Base 1'!A:S,19,0),"-")</f>
        <v>-</v>
      </c>
      <c r="F153" s="50" t="str">
        <f aca="false">IFERROR(VLOOKUP($J153,'Base 1'!$A:$N,14,0),"-")</f>
        <v>-</v>
      </c>
      <c r="G153" s="50" t="str">
        <f aca="false">IFERROR(VLOOKUP($J153,'Base 1'!$A:$O,15,0),"-")</f>
        <v>-</v>
      </c>
      <c r="H153" s="50" t="str">
        <f aca="false">IFERROR(VLOOKUP($J153,'Base 1'!$A:$T,20,0),"-")</f>
        <v>-</v>
      </c>
      <c r="I153" s="51" t="str">
        <f aca="false">IFERROR(VLOOKUP($J153,'Base 1'!$A:$C,3,0),"-")</f>
        <v>-</v>
      </c>
      <c r="J153" s="51"/>
      <c r="K153" s="50" t="str">
        <f aca="false">IFERROR(VLOOKUP($J153,'Base 1'!$A:$E,5,0),"-")</f>
        <v>-</v>
      </c>
      <c r="L153" s="52" t="str">
        <f aca="false">IFERROR(VLOOKUP($J153,'Base 1'!$A:$B,2,0),"-")</f>
        <v>-</v>
      </c>
      <c r="M153" s="50" t="str">
        <f aca="false">IFERROR(VLOOKUP($J153,'Base 1'!$A:$Q,17,0),"-")</f>
        <v>-</v>
      </c>
      <c r="N153" s="50" t="str">
        <f aca="false">IFERROR(VLOOKUP($J153,'Base 1'!$A:$R,18,0),"-")</f>
        <v>-</v>
      </c>
      <c r="O153" s="50" t="str">
        <f aca="false">IFERROR(VLOOKUP($J153,'Base 1'!$A:$F,6,0),"-")</f>
        <v>-</v>
      </c>
      <c r="P153" s="53" t="str">
        <f aca="false">IFERROR(VLOOKUP($J153,'Base 1'!$A:$G,7,0),"-")</f>
        <v>-</v>
      </c>
      <c r="Q153" s="54"/>
      <c r="R153" s="50" t="str">
        <f aca="false">IFERROR(VLOOKUP(J153,'Base 1'!$A:$L,12,0),"-")</f>
        <v>-</v>
      </c>
      <c r="S153" s="54"/>
      <c r="T153" s="55" t="str">
        <f aca="false">IFERROR(VLOOKUP(J153,'Base 1'!$A:$J,10,0),"-")</f>
        <v>-</v>
      </c>
      <c r="U153" s="56"/>
      <c r="V153" s="57"/>
      <c r="W153" s="58"/>
      <c r="X153" s="59" t="str">
        <f aca="false">IFERROR(VLOOKUP(J153,'Base 1'!$A:$I,9,0),"-")</f>
        <v>-</v>
      </c>
      <c r="Y153" s="58"/>
      <c r="Z153" s="60"/>
      <c r="AA153" s="61"/>
      <c r="AB153" s="62"/>
      <c r="AC153" s="63" t="str">
        <f aca="false">IFERROR(VLOOKUP($J153,'Base 1'!$A:$Q,16,0),"-")</f>
        <v>-</v>
      </c>
      <c r="AD153" s="63"/>
      <c r="AE153" s="64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</row>
    <row r="154" s="66" customFormat="true" ht="14.25" hidden="false" customHeight="true" outlineLevel="0" collapsed="false">
      <c r="A154" s="46"/>
      <c r="B154" s="47" t="n">
        <f aca="true">TODAY()</f>
        <v>46135</v>
      </c>
      <c r="C154" s="48" t="s">
        <v>37</v>
      </c>
      <c r="D154" s="49" t="s">
        <v>38</v>
      </c>
      <c r="E154" s="50" t="str">
        <f aca="false">IFERROR(VLOOKUP($J154,'Base 1'!A:S,19,0),"-")</f>
        <v>-</v>
      </c>
      <c r="F154" s="50" t="str">
        <f aca="false">IFERROR(VLOOKUP($J154,'Base 1'!$A:$N,14,0),"-")</f>
        <v>-</v>
      </c>
      <c r="G154" s="50" t="str">
        <f aca="false">IFERROR(VLOOKUP($J154,'Base 1'!$A:$O,15,0),"-")</f>
        <v>-</v>
      </c>
      <c r="H154" s="50" t="str">
        <f aca="false">IFERROR(VLOOKUP($J154,'Base 1'!$A:$T,20,0),"-")</f>
        <v>-</v>
      </c>
      <c r="I154" s="51" t="str">
        <f aca="false">IFERROR(VLOOKUP($J154,'Base 1'!$A:$C,3,0),"-")</f>
        <v>-</v>
      </c>
      <c r="J154" s="51"/>
      <c r="K154" s="50" t="str">
        <f aca="false">IFERROR(VLOOKUP($J154,'Base 1'!$A:$E,5,0),"-")</f>
        <v>-</v>
      </c>
      <c r="L154" s="52" t="str">
        <f aca="false">IFERROR(VLOOKUP($J154,'Base 1'!$A:$B,2,0),"-")</f>
        <v>-</v>
      </c>
      <c r="M154" s="50" t="str">
        <f aca="false">IFERROR(VLOOKUP($J154,'Base 1'!$A:$Q,17,0),"-")</f>
        <v>-</v>
      </c>
      <c r="N154" s="50" t="str">
        <f aca="false">IFERROR(VLOOKUP($J154,'Base 1'!$A:$R,18,0),"-")</f>
        <v>-</v>
      </c>
      <c r="O154" s="50" t="str">
        <f aca="false">IFERROR(VLOOKUP($J154,'Base 1'!$A:$F,6,0),"-")</f>
        <v>-</v>
      </c>
      <c r="P154" s="53" t="str">
        <f aca="false">IFERROR(VLOOKUP($J154,'Base 1'!$A:$G,7,0),"-")</f>
        <v>-</v>
      </c>
      <c r="Q154" s="54"/>
      <c r="R154" s="50" t="str">
        <f aca="false">IFERROR(VLOOKUP(J154,'Base 1'!$A:$L,12,0),"-")</f>
        <v>-</v>
      </c>
      <c r="S154" s="54"/>
      <c r="T154" s="55" t="str">
        <f aca="false">IFERROR(VLOOKUP(J154,'Base 1'!$A:$J,10,0),"-")</f>
        <v>-</v>
      </c>
      <c r="U154" s="56"/>
      <c r="V154" s="57"/>
      <c r="W154" s="58"/>
      <c r="X154" s="59" t="str">
        <f aca="false">IFERROR(VLOOKUP(J154,'Base 1'!$A:$I,9,0),"-")</f>
        <v>-</v>
      </c>
      <c r="Y154" s="58"/>
      <c r="Z154" s="60"/>
      <c r="AA154" s="61"/>
      <c r="AB154" s="62"/>
      <c r="AC154" s="63" t="str">
        <f aca="false">IFERROR(VLOOKUP($J154,'Base 1'!$A:$Q,16,0),"-")</f>
        <v>-</v>
      </c>
      <c r="AD154" s="63"/>
      <c r="AE154" s="64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</row>
    <row r="155" s="66" customFormat="true" ht="14.25" hidden="false" customHeight="true" outlineLevel="0" collapsed="false">
      <c r="A155" s="46"/>
      <c r="B155" s="47" t="n">
        <f aca="true">TODAY()</f>
        <v>46135</v>
      </c>
      <c r="C155" s="48" t="s">
        <v>37</v>
      </c>
      <c r="D155" s="49" t="s">
        <v>38</v>
      </c>
      <c r="E155" s="50" t="str">
        <f aca="false">IFERROR(VLOOKUP($J155,'Base 1'!A:S,19,0),"-")</f>
        <v>-</v>
      </c>
      <c r="F155" s="50" t="str">
        <f aca="false">IFERROR(VLOOKUP($J155,'Base 1'!$A:$N,14,0),"-")</f>
        <v>-</v>
      </c>
      <c r="G155" s="50" t="str">
        <f aca="false">IFERROR(VLOOKUP($J155,'Base 1'!$A:$O,15,0),"-")</f>
        <v>-</v>
      </c>
      <c r="H155" s="50" t="str">
        <f aca="false">IFERROR(VLOOKUP($J155,'Base 1'!$A:$T,20,0),"-")</f>
        <v>-</v>
      </c>
      <c r="I155" s="51" t="str">
        <f aca="false">IFERROR(VLOOKUP($J155,'Base 1'!$A:$C,3,0),"-")</f>
        <v>-</v>
      </c>
      <c r="J155" s="51"/>
      <c r="K155" s="50" t="str">
        <f aca="false">IFERROR(VLOOKUP($J155,'Base 1'!$A:$E,5,0),"-")</f>
        <v>-</v>
      </c>
      <c r="L155" s="52" t="str">
        <f aca="false">IFERROR(VLOOKUP($J155,'Base 1'!$A:$B,2,0),"-")</f>
        <v>-</v>
      </c>
      <c r="M155" s="50" t="str">
        <f aca="false">IFERROR(VLOOKUP($J155,'Base 1'!$A:$Q,17,0),"-")</f>
        <v>-</v>
      </c>
      <c r="N155" s="50" t="str">
        <f aca="false">IFERROR(VLOOKUP($J155,'Base 1'!$A:$R,18,0),"-")</f>
        <v>-</v>
      </c>
      <c r="O155" s="50" t="str">
        <f aca="false">IFERROR(VLOOKUP($J155,'Base 1'!$A:$F,6,0),"-")</f>
        <v>-</v>
      </c>
      <c r="P155" s="53" t="str">
        <f aca="false">IFERROR(VLOOKUP($J155,'Base 1'!$A:$G,7,0),"-")</f>
        <v>-</v>
      </c>
      <c r="Q155" s="54"/>
      <c r="R155" s="50" t="str">
        <f aca="false">IFERROR(VLOOKUP(J155,'Base 1'!$A:$L,12,0),"-")</f>
        <v>-</v>
      </c>
      <c r="S155" s="54"/>
      <c r="T155" s="55" t="str">
        <f aca="false">IFERROR(VLOOKUP(J155,'Base 1'!$A:$J,10,0),"-")</f>
        <v>-</v>
      </c>
      <c r="U155" s="56"/>
      <c r="V155" s="57"/>
      <c r="W155" s="58"/>
      <c r="X155" s="59" t="str">
        <f aca="false">IFERROR(VLOOKUP(J155,'Base 1'!$A:$I,9,0),"-")</f>
        <v>-</v>
      </c>
      <c r="Y155" s="58"/>
      <c r="Z155" s="60"/>
      <c r="AA155" s="61"/>
      <c r="AB155" s="62"/>
      <c r="AC155" s="63" t="str">
        <f aca="false">IFERROR(VLOOKUP($J155,'Base 1'!$A:$Q,16,0),"-")</f>
        <v>-</v>
      </c>
      <c r="AD155" s="63"/>
      <c r="AE155" s="64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</row>
    <row r="156" s="66" customFormat="true" ht="14.25" hidden="false" customHeight="true" outlineLevel="0" collapsed="false">
      <c r="A156" s="46"/>
      <c r="B156" s="47" t="n">
        <f aca="true">TODAY()</f>
        <v>46135</v>
      </c>
      <c r="C156" s="48" t="s">
        <v>37</v>
      </c>
      <c r="D156" s="49" t="s">
        <v>38</v>
      </c>
      <c r="E156" s="50" t="str">
        <f aca="false">IFERROR(VLOOKUP($J156,'Base 1'!A:S,19,0),"-")</f>
        <v>-</v>
      </c>
      <c r="F156" s="50" t="str">
        <f aca="false">IFERROR(VLOOKUP($J156,'Base 1'!$A:$N,14,0),"-")</f>
        <v>-</v>
      </c>
      <c r="G156" s="50" t="str">
        <f aca="false">IFERROR(VLOOKUP($J156,'Base 1'!$A:$O,15,0),"-")</f>
        <v>-</v>
      </c>
      <c r="H156" s="50" t="str">
        <f aca="false">IFERROR(VLOOKUP($J156,'Base 1'!$A:$T,20,0),"-")</f>
        <v>-</v>
      </c>
      <c r="I156" s="51" t="str">
        <f aca="false">IFERROR(VLOOKUP($J156,'Base 1'!$A:$C,3,0),"-")</f>
        <v>-</v>
      </c>
      <c r="J156" s="51"/>
      <c r="K156" s="50" t="str">
        <f aca="false">IFERROR(VLOOKUP($J156,'Base 1'!$A:$E,5,0),"-")</f>
        <v>-</v>
      </c>
      <c r="L156" s="52" t="str">
        <f aca="false">IFERROR(VLOOKUP($J156,'Base 1'!$A:$B,2,0),"-")</f>
        <v>-</v>
      </c>
      <c r="M156" s="50" t="str">
        <f aca="false">IFERROR(VLOOKUP($J156,'Base 1'!$A:$Q,17,0),"-")</f>
        <v>-</v>
      </c>
      <c r="N156" s="50" t="str">
        <f aca="false">IFERROR(VLOOKUP($J156,'Base 1'!$A:$R,18,0),"-")</f>
        <v>-</v>
      </c>
      <c r="O156" s="50" t="str">
        <f aca="false">IFERROR(VLOOKUP($J156,'Base 1'!$A:$F,6,0),"-")</f>
        <v>-</v>
      </c>
      <c r="P156" s="53" t="str">
        <f aca="false">IFERROR(VLOOKUP($J156,'Base 1'!$A:$G,7,0),"-")</f>
        <v>-</v>
      </c>
      <c r="Q156" s="54"/>
      <c r="R156" s="50" t="str">
        <f aca="false">IFERROR(VLOOKUP(J156,'Base 1'!$A:$L,12,0),"-")</f>
        <v>-</v>
      </c>
      <c r="S156" s="54"/>
      <c r="T156" s="55" t="str">
        <f aca="false">IFERROR(VLOOKUP(J156,'Base 1'!$A:$J,10,0),"-")</f>
        <v>-</v>
      </c>
      <c r="U156" s="56"/>
      <c r="V156" s="57"/>
      <c r="W156" s="58"/>
      <c r="X156" s="59" t="str">
        <f aca="false">IFERROR(VLOOKUP(J156,'Base 1'!$A:$I,9,0),"-")</f>
        <v>-</v>
      </c>
      <c r="Y156" s="58"/>
      <c r="Z156" s="60"/>
      <c r="AA156" s="61"/>
      <c r="AB156" s="62"/>
      <c r="AC156" s="63" t="str">
        <f aca="false">IFERROR(VLOOKUP($J156,'Base 1'!$A:$Q,16,0),"-")</f>
        <v>-</v>
      </c>
      <c r="AD156" s="63"/>
      <c r="AE156" s="64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</row>
    <row r="157" s="66" customFormat="true" ht="14.25" hidden="false" customHeight="true" outlineLevel="0" collapsed="false">
      <c r="A157" s="46"/>
      <c r="B157" s="47" t="n">
        <f aca="true">TODAY()</f>
        <v>46135</v>
      </c>
      <c r="C157" s="48" t="s">
        <v>37</v>
      </c>
      <c r="D157" s="49" t="s">
        <v>38</v>
      </c>
      <c r="E157" s="50" t="str">
        <f aca="false">IFERROR(VLOOKUP($J157,'Base 1'!A:S,19,0),"-")</f>
        <v>-</v>
      </c>
      <c r="F157" s="50" t="str">
        <f aca="false">IFERROR(VLOOKUP($J157,'Base 1'!$A:$N,14,0),"-")</f>
        <v>-</v>
      </c>
      <c r="G157" s="50" t="str">
        <f aca="false">IFERROR(VLOOKUP($J157,'Base 1'!$A:$O,15,0),"-")</f>
        <v>-</v>
      </c>
      <c r="H157" s="50" t="str">
        <f aca="false">IFERROR(VLOOKUP($J157,'Base 1'!$A:$T,20,0),"-")</f>
        <v>-</v>
      </c>
      <c r="I157" s="51" t="str">
        <f aca="false">IFERROR(VLOOKUP($J157,'Base 1'!$A:$C,3,0),"-")</f>
        <v>-</v>
      </c>
      <c r="J157" s="51"/>
      <c r="K157" s="50" t="str">
        <f aca="false">IFERROR(VLOOKUP($J157,'Base 1'!$A:$E,5,0),"-")</f>
        <v>-</v>
      </c>
      <c r="L157" s="52" t="str">
        <f aca="false">IFERROR(VLOOKUP($J157,'Base 1'!$A:$B,2,0),"-")</f>
        <v>-</v>
      </c>
      <c r="M157" s="50" t="str">
        <f aca="false">IFERROR(VLOOKUP($J157,'Base 1'!$A:$Q,17,0),"-")</f>
        <v>-</v>
      </c>
      <c r="N157" s="50" t="str">
        <f aca="false">IFERROR(VLOOKUP($J157,'Base 1'!$A:$R,18,0),"-")</f>
        <v>-</v>
      </c>
      <c r="O157" s="50" t="str">
        <f aca="false">IFERROR(VLOOKUP($J157,'Base 1'!$A:$F,6,0),"-")</f>
        <v>-</v>
      </c>
      <c r="P157" s="53" t="str">
        <f aca="false">IFERROR(VLOOKUP($J157,'Base 1'!$A:$G,7,0),"-")</f>
        <v>-</v>
      </c>
      <c r="Q157" s="54"/>
      <c r="R157" s="50" t="str">
        <f aca="false">IFERROR(VLOOKUP(J157,'Base 1'!$A:$L,12,0),"-")</f>
        <v>-</v>
      </c>
      <c r="S157" s="54"/>
      <c r="T157" s="55" t="str">
        <f aca="false">IFERROR(VLOOKUP(J157,'Base 1'!$A:$J,10,0),"-")</f>
        <v>-</v>
      </c>
      <c r="U157" s="56"/>
      <c r="V157" s="57"/>
      <c r="W157" s="58"/>
      <c r="X157" s="59" t="str">
        <f aca="false">IFERROR(VLOOKUP(J157,'Base 1'!$A:$I,9,0),"-")</f>
        <v>-</v>
      </c>
      <c r="Y157" s="58"/>
      <c r="Z157" s="60"/>
      <c r="AA157" s="61"/>
      <c r="AB157" s="62"/>
      <c r="AC157" s="63" t="str">
        <f aca="false">IFERROR(VLOOKUP($J157,'Base 1'!$A:$Q,16,0),"-")</f>
        <v>-</v>
      </c>
      <c r="AD157" s="63"/>
      <c r="AE157" s="64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</row>
    <row r="158" s="66" customFormat="true" ht="14.25" hidden="false" customHeight="true" outlineLevel="0" collapsed="false">
      <c r="A158" s="46"/>
      <c r="B158" s="47" t="n">
        <f aca="true">TODAY()</f>
        <v>46135</v>
      </c>
      <c r="C158" s="48" t="s">
        <v>37</v>
      </c>
      <c r="D158" s="49" t="s">
        <v>38</v>
      </c>
      <c r="E158" s="50" t="str">
        <f aca="false">IFERROR(VLOOKUP($J158,'Base 1'!A:S,19,0),"-")</f>
        <v>-</v>
      </c>
      <c r="F158" s="50" t="str">
        <f aca="false">IFERROR(VLOOKUP($J158,'Base 1'!$A:$N,14,0),"-")</f>
        <v>-</v>
      </c>
      <c r="G158" s="50" t="str">
        <f aca="false">IFERROR(VLOOKUP($J158,'Base 1'!$A:$O,15,0),"-")</f>
        <v>-</v>
      </c>
      <c r="H158" s="50" t="str">
        <f aca="false">IFERROR(VLOOKUP($J158,'Base 1'!$A:$T,20,0),"-")</f>
        <v>-</v>
      </c>
      <c r="I158" s="51" t="str">
        <f aca="false">IFERROR(VLOOKUP($J158,'Base 1'!$A:$C,3,0),"-")</f>
        <v>-</v>
      </c>
      <c r="J158" s="51"/>
      <c r="K158" s="50" t="str">
        <f aca="false">IFERROR(VLOOKUP($J158,'Base 1'!$A:$E,5,0),"-")</f>
        <v>-</v>
      </c>
      <c r="L158" s="52" t="str">
        <f aca="false">IFERROR(VLOOKUP($J158,'Base 1'!$A:$B,2,0),"-")</f>
        <v>-</v>
      </c>
      <c r="M158" s="50" t="str">
        <f aca="false">IFERROR(VLOOKUP($J158,'Base 1'!$A:$Q,17,0),"-")</f>
        <v>-</v>
      </c>
      <c r="N158" s="50" t="str">
        <f aca="false">IFERROR(VLOOKUP($J158,'Base 1'!$A:$R,18,0),"-")</f>
        <v>-</v>
      </c>
      <c r="O158" s="50" t="str">
        <f aca="false">IFERROR(VLOOKUP($J158,'Base 1'!$A:$F,6,0),"-")</f>
        <v>-</v>
      </c>
      <c r="P158" s="53" t="str">
        <f aca="false">IFERROR(VLOOKUP($J158,'Base 1'!$A:$G,7,0),"-")</f>
        <v>-</v>
      </c>
      <c r="Q158" s="54"/>
      <c r="R158" s="50" t="str">
        <f aca="false">IFERROR(VLOOKUP(J158,'Base 1'!$A:$L,12,0),"-")</f>
        <v>-</v>
      </c>
      <c r="S158" s="54"/>
      <c r="T158" s="55" t="str">
        <f aca="false">IFERROR(VLOOKUP(J158,'Base 1'!$A:$J,10,0),"-")</f>
        <v>-</v>
      </c>
      <c r="U158" s="56"/>
      <c r="V158" s="57"/>
      <c r="W158" s="58"/>
      <c r="X158" s="59" t="str">
        <f aca="false">IFERROR(VLOOKUP(J158,'Base 1'!$A:$I,9,0),"-")</f>
        <v>-</v>
      </c>
      <c r="Y158" s="58"/>
      <c r="Z158" s="60"/>
      <c r="AA158" s="61"/>
      <c r="AB158" s="62"/>
      <c r="AC158" s="63" t="str">
        <f aca="false">IFERROR(VLOOKUP($J158,'Base 1'!$A:$Q,16,0),"-")</f>
        <v>-</v>
      </c>
      <c r="AD158" s="63"/>
      <c r="AE158" s="64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</row>
    <row r="159" s="66" customFormat="true" ht="14.25" hidden="false" customHeight="true" outlineLevel="0" collapsed="false">
      <c r="A159" s="46"/>
      <c r="B159" s="47" t="n">
        <f aca="true">TODAY()</f>
        <v>46135</v>
      </c>
      <c r="C159" s="48" t="s">
        <v>37</v>
      </c>
      <c r="D159" s="49" t="s">
        <v>38</v>
      </c>
      <c r="E159" s="50" t="str">
        <f aca="false">IFERROR(VLOOKUP($J159,'Base 1'!A:S,19,0),"-")</f>
        <v>-</v>
      </c>
      <c r="F159" s="50" t="str">
        <f aca="false">IFERROR(VLOOKUP($J159,'Base 1'!$A:$N,14,0),"-")</f>
        <v>-</v>
      </c>
      <c r="G159" s="50" t="str">
        <f aca="false">IFERROR(VLOOKUP($J159,'Base 1'!$A:$O,15,0),"-")</f>
        <v>-</v>
      </c>
      <c r="H159" s="50" t="str">
        <f aca="false">IFERROR(VLOOKUP($J159,'Base 1'!$A:$T,20,0),"-")</f>
        <v>-</v>
      </c>
      <c r="I159" s="51" t="str">
        <f aca="false">IFERROR(VLOOKUP($J159,'Base 1'!$A:$C,3,0),"-")</f>
        <v>-</v>
      </c>
      <c r="J159" s="51"/>
      <c r="K159" s="50" t="str">
        <f aca="false">IFERROR(VLOOKUP($J159,'Base 1'!$A:$E,5,0),"-")</f>
        <v>-</v>
      </c>
      <c r="L159" s="52" t="str">
        <f aca="false">IFERROR(VLOOKUP($J159,'Base 1'!$A:$B,2,0),"-")</f>
        <v>-</v>
      </c>
      <c r="M159" s="50" t="str">
        <f aca="false">IFERROR(VLOOKUP($J159,'Base 1'!$A:$Q,17,0),"-")</f>
        <v>-</v>
      </c>
      <c r="N159" s="50" t="str">
        <f aca="false">IFERROR(VLOOKUP($J159,'Base 1'!$A:$R,18,0),"-")</f>
        <v>-</v>
      </c>
      <c r="O159" s="50" t="str">
        <f aca="false">IFERROR(VLOOKUP($J159,'Base 1'!$A:$F,6,0),"-")</f>
        <v>-</v>
      </c>
      <c r="P159" s="53" t="str">
        <f aca="false">IFERROR(VLOOKUP($J159,'Base 1'!$A:$G,7,0),"-")</f>
        <v>-</v>
      </c>
      <c r="Q159" s="54"/>
      <c r="R159" s="50" t="str">
        <f aca="false">IFERROR(VLOOKUP(J159,'Base 1'!$A:$L,12,0),"-")</f>
        <v>-</v>
      </c>
      <c r="S159" s="54"/>
      <c r="T159" s="55" t="str">
        <f aca="false">IFERROR(VLOOKUP(J159,'Base 1'!$A:$J,10,0),"-")</f>
        <v>-</v>
      </c>
      <c r="U159" s="56"/>
      <c r="V159" s="57"/>
      <c r="W159" s="58"/>
      <c r="X159" s="59" t="str">
        <f aca="false">IFERROR(VLOOKUP(J159,'Base 1'!$A:$I,9,0),"-")</f>
        <v>-</v>
      </c>
      <c r="Y159" s="58"/>
      <c r="Z159" s="60"/>
      <c r="AA159" s="61"/>
      <c r="AB159" s="62"/>
      <c r="AC159" s="63" t="str">
        <f aca="false">IFERROR(VLOOKUP($J159,'Base 1'!$A:$Q,16,0),"-")</f>
        <v>-</v>
      </c>
      <c r="AD159" s="63"/>
      <c r="AE159" s="64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</row>
    <row r="160" s="66" customFormat="true" ht="14.25" hidden="false" customHeight="true" outlineLevel="0" collapsed="false">
      <c r="A160" s="46"/>
      <c r="B160" s="47" t="n">
        <f aca="true">TODAY()</f>
        <v>46135</v>
      </c>
      <c r="C160" s="48" t="s">
        <v>37</v>
      </c>
      <c r="D160" s="49" t="s">
        <v>38</v>
      </c>
      <c r="E160" s="50" t="str">
        <f aca="false">IFERROR(VLOOKUP($J160,'Base 1'!A:S,19,0),"-")</f>
        <v>-</v>
      </c>
      <c r="F160" s="50" t="str">
        <f aca="false">IFERROR(VLOOKUP($J160,'Base 1'!$A:$N,14,0),"-")</f>
        <v>-</v>
      </c>
      <c r="G160" s="50" t="str">
        <f aca="false">IFERROR(VLOOKUP($J160,'Base 1'!$A:$O,15,0),"-")</f>
        <v>-</v>
      </c>
      <c r="H160" s="50" t="str">
        <f aca="false">IFERROR(VLOOKUP($J160,'Base 1'!$A:$T,20,0),"-")</f>
        <v>-</v>
      </c>
      <c r="I160" s="51" t="str">
        <f aca="false">IFERROR(VLOOKUP($J160,'Base 1'!$A:$C,3,0),"-")</f>
        <v>-</v>
      </c>
      <c r="J160" s="51"/>
      <c r="K160" s="50" t="str">
        <f aca="false">IFERROR(VLOOKUP($J160,'Base 1'!$A:$E,5,0),"-")</f>
        <v>-</v>
      </c>
      <c r="L160" s="52" t="str">
        <f aca="false">IFERROR(VLOOKUP($J160,'Base 1'!$A:$B,2,0),"-")</f>
        <v>-</v>
      </c>
      <c r="M160" s="50" t="str">
        <f aca="false">IFERROR(VLOOKUP($J160,'Base 1'!$A:$Q,17,0),"-")</f>
        <v>-</v>
      </c>
      <c r="N160" s="50" t="str">
        <f aca="false">IFERROR(VLOOKUP($J160,'Base 1'!$A:$R,18,0),"-")</f>
        <v>-</v>
      </c>
      <c r="O160" s="50" t="str">
        <f aca="false">IFERROR(VLOOKUP($J160,'Base 1'!$A:$F,6,0),"-")</f>
        <v>-</v>
      </c>
      <c r="P160" s="53" t="str">
        <f aca="false">IFERROR(VLOOKUP($J160,'Base 1'!$A:$G,7,0),"-")</f>
        <v>-</v>
      </c>
      <c r="Q160" s="54"/>
      <c r="R160" s="50" t="str">
        <f aca="false">IFERROR(VLOOKUP(J160,'Base 1'!$A:$L,12,0),"-")</f>
        <v>-</v>
      </c>
      <c r="S160" s="54"/>
      <c r="T160" s="55" t="str">
        <f aca="false">IFERROR(VLOOKUP(J160,'Base 1'!$A:$J,10,0),"-")</f>
        <v>-</v>
      </c>
      <c r="U160" s="56"/>
      <c r="V160" s="57"/>
      <c r="W160" s="58"/>
      <c r="X160" s="59" t="str">
        <f aca="false">IFERROR(VLOOKUP(J160,'Base 1'!$A:$I,9,0),"-")</f>
        <v>-</v>
      </c>
      <c r="Y160" s="58"/>
      <c r="Z160" s="60"/>
      <c r="AA160" s="61"/>
      <c r="AB160" s="62"/>
      <c r="AC160" s="63" t="str">
        <f aca="false">IFERROR(VLOOKUP($J160,'Base 1'!$A:$Q,16,0),"-")</f>
        <v>-</v>
      </c>
      <c r="AD160" s="63"/>
      <c r="AE160" s="64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</row>
    <row r="161" s="66" customFormat="true" ht="14.25" hidden="false" customHeight="true" outlineLevel="0" collapsed="false">
      <c r="A161" s="46"/>
      <c r="B161" s="47" t="n">
        <f aca="true">TODAY()</f>
        <v>46135</v>
      </c>
      <c r="C161" s="48" t="s">
        <v>37</v>
      </c>
      <c r="D161" s="49" t="s">
        <v>38</v>
      </c>
      <c r="E161" s="50" t="str">
        <f aca="false">IFERROR(VLOOKUP($J161,'Base 1'!A:S,19,0),"-")</f>
        <v>-</v>
      </c>
      <c r="F161" s="50" t="str">
        <f aca="false">IFERROR(VLOOKUP($J161,'Base 1'!$A:$N,14,0),"-")</f>
        <v>-</v>
      </c>
      <c r="G161" s="50" t="str">
        <f aca="false">IFERROR(VLOOKUP($J161,'Base 1'!$A:$O,15,0),"-")</f>
        <v>-</v>
      </c>
      <c r="H161" s="50" t="str">
        <f aca="false">IFERROR(VLOOKUP($J161,'Base 1'!$A:$T,20,0),"-")</f>
        <v>-</v>
      </c>
      <c r="I161" s="51" t="str">
        <f aca="false">IFERROR(VLOOKUP($J161,'Base 1'!$A:$C,3,0),"-")</f>
        <v>-</v>
      </c>
      <c r="J161" s="51"/>
      <c r="K161" s="50" t="str">
        <f aca="false">IFERROR(VLOOKUP($J161,'Base 1'!$A:$E,5,0),"-")</f>
        <v>-</v>
      </c>
      <c r="L161" s="52" t="str">
        <f aca="false">IFERROR(VLOOKUP($J161,'Base 1'!$A:$B,2,0),"-")</f>
        <v>-</v>
      </c>
      <c r="M161" s="50" t="str">
        <f aca="false">IFERROR(VLOOKUP($J161,'Base 1'!$A:$Q,17,0),"-")</f>
        <v>-</v>
      </c>
      <c r="N161" s="50" t="str">
        <f aca="false">IFERROR(VLOOKUP($J161,'Base 1'!$A:$R,18,0),"-")</f>
        <v>-</v>
      </c>
      <c r="O161" s="50" t="str">
        <f aca="false">IFERROR(VLOOKUP($J161,'Base 1'!$A:$F,6,0),"-")</f>
        <v>-</v>
      </c>
      <c r="P161" s="53" t="str">
        <f aca="false">IFERROR(VLOOKUP($J161,'Base 1'!$A:$G,7,0),"-")</f>
        <v>-</v>
      </c>
      <c r="Q161" s="54"/>
      <c r="R161" s="50" t="str">
        <f aca="false">IFERROR(VLOOKUP(J161,'Base 1'!$A:$L,12,0),"-")</f>
        <v>-</v>
      </c>
      <c r="S161" s="54"/>
      <c r="T161" s="55" t="str">
        <f aca="false">IFERROR(VLOOKUP(J161,'Base 1'!$A:$J,10,0),"-")</f>
        <v>-</v>
      </c>
      <c r="U161" s="56"/>
      <c r="V161" s="57"/>
      <c r="W161" s="58"/>
      <c r="X161" s="59" t="str">
        <f aca="false">IFERROR(VLOOKUP(J161,'Base 1'!$A:$I,9,0),"-")</f>
        <v>-</v>
      </c>
      <c r="Y161" s="58"/>
      <c r="Z161" s="60"/>
      <c r="AA161" s="61"/>
      <c r="AB161" s="62"/>
      <c r="AC161" s="63" t="str">
        <f aca="false">IFERROR(VLOOKUP($J161,'Base 1'!$A:$Q,16,0),"-")</f>
        <v>-</v>
      </c>
      <c r="AD161" s="63"/>
      <c r="AE161" s="64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</row>
    <row r="162" s="66" customFormat="true" ht="14.25" hidden="false" customHeight="true" outlineLevel="0" collapsed="false">
      <c r="A162" s="46"/>
      <c r="B162" s="47" t="n">
        <f aca="true">TODAY()</f>
        <v>46135</v>
      </c>
      <c r="C162" s="48" t="s">
        <v>37</v>
      </c>
      <c r="D162" s="49" t="s">
        <v>38</v>
      </c>
      <c r="E162" s="50" t="str">
        <f aca="false">IFERROR(VLOOKUP($J162,'Base 1'!A:S,19,0),"-")</f>
        <v>-</v>
      </c>
      <c r="F162" s="50" t="str">
        <f aca="false">IFERROR(VLOOKUP($J162,'Base 1'!$A:$N,14,0),"-")</f>
        <v>-</v>
      </c>
      <c r="G162" s="50" t="str">
        <f aca="false">IFERROR(VLOOKUP($J162,'Base 1'!$A:$O,15,0),"-")</f>
        <v>-</v>
      </c>
      <c r="H162" s="50" t="str">
        <f aca="false">IFERROR(VLOOKUP($J162,'Base 1'!$A:$T,20,0),"-")</f>
        <v>-</v>
      </c>
      <c r="I162" s="51" t="str">
        <f aca="false">IFERROR(VLOOKUP($J162,'Base 1'!$A:$C,3,0),"-")</f>
        <v>-</v>
      </c>
      <c r="J162" s="51"/>
      <c r="K162" s="50" t="str">
        <f aca="false">IFERROR(VLOOKUP($J162,'Base 1'!$A:$E,5,0),"-")</f>
        <v>-</v>
      </c>
      <c r="L162" s="52" t="str">
        <f aca="false">IFERROR(VLOOKUP($J162,'Base 1'!$A:$B,2,0),"-")</f>
        <v>-</v>
      </c>
      <c r="M162" s="50" t="str">
        <f aca="false">IFERROR(VLOOKUP($J162,'Base 1'!$A:$Q,17,0),"-")</f>
        <v>-</v>
      </c>
      <c r="N162" s="50" t="str">
        <f aca="false">IFERROR(VLOOKUP($J162,'Base 1'!$A:$R,18,0),"-")</f>
        <v>-</v>
      </c>
      <c r="O162" s="50" t="str">
        <f aca="false">IFERROR(VLOOKUP($J162,'Base 1'!$A:$F,6,0),"-")</f>
        <v>-</v>
      </c>
      <c r="P162" s="53" t="str">
        <f aca="false">IFERROR(VLOOKUP($J162,'Base 1'!$A:$G,7,0),"-")</f>
        <v>-</v>
      </c>
      <c r="Q162" s="54"/>
      <c r="R162" s="50" t="str">
        <f aca="false">IFERROR(VLOOKUP(J162,'Base 1'!$A:$L,12,0),"-")</f>
        <v>-</v>
      </c>
      <c r="S162" s="54"/>
      <c r="T162" s="55" t="str">
        <f aca="false">IFERROR(VLOOKUP(J162,'Base 1'!$A:$J,10,0),"-")</f>
        <v>-</v>
      </c>
      <c r="U162" s="56"/>
      <c r="V162" s="57"/>
      <c r="W162" s="58"/>
      <c r="X162" s="59" t="str">
        <f aca="false">IFERROR(VLOOKUP(J162,'Base 1'!$A:$I,9,0),"-")</f>
        <v>-</v>
      </c>
      <c r="Y162" s="58"/>
      <c r="Z162" s="60"/>
      <c r="AA162" s="61"/>
      <c r="AB162" s="62"/>
      <c r="AC162" s="63" t="str">
        <f aca="false">IFERROR(VLOOKUP($J162,'Base 1'!$A:$Q,16,0),"-")</f>
        <v>-</v>
      </c>
      <c r="AD162" s="63"/>
      <c r="AE162" s="64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</row>
    <row r="163" s="66" customFormat="true" ht="14.25" hidden="false" customHeight="true" outlineLevel="0" collapsed="false">
      <c r="A163" s="46"/>
      <c r="B163" s="47" t="n">
        <f aca="true">TODAY()</f>
        <v>46135</v>
      </c>
      <c r="C163" s="48" t="s">
        <v>37</v>
      </c>
      <c r="D163" s="49" t="s">
        <v>38</v>
      </c>
      <c r="E163" s="50" t="str">
        <f aca="false">IFERROR(VLOOKUP($J163,'Base 1'!A:S,19,0),"-")</f>
        <v>-</v>
      </c>
      <c r="F163" s="50" t="str">
        <f aca="false">IFERROR(VLOOKUP($J163,'Base 1'!$A:$N,14,0),"-")</f>
        <v>-</v>
      </c>
      <c r="G163" s="50" t="str">
        <f aca="false">IFERROR(VLOOKUP($J163,'Base 1'!$A:$O,15,0),"-")</f>
        <v>-</v>
      </c>
      <c r="H163" s="50" t="str">
        <f aca="false">IFERROR(VLOOKUP($J163,'Base 1'!$A:$T,20,0),"-")</f>
        <v>-</v>
      </c>
      <c r="I163" s="51" t="str">
        <f aca="false">IFERROR(VLOOKUP($J163,'Base 1'!$A:$C,3,0),"-")</f>
        <v>-</v>
      </c>
      <c r="J163" s="51"/>
      <c r="K163" s="50" t="str">
        <f aca="false">IFERROR(VLOOKUP($J163,'Base 1'!$A:$E,5,0),"-")</f>
        <v>-</v>
      </c>
      <c r="L163" s="52" t="str">
        <f aca="false">IFERROR(VLOOKUP($J163,'Base 1'!$A:$B,2,0),"-")</f>
        <v>-</v>
      </c>
      <c r="M163" s="50" t="str">
        <f aca="false">IFERROR(VLOOKUP($J163,'Base 1'!$A:$Q,17,0),"-")</f>
        <v>-</v>
      </c>
      <c r="N163" s="50" t="str">
        <f aca="false">IFERROR(VLOOKUP($J163,'Base 1'!$A:$R,18,0),"-")</f>
        <v>-</v>
      </c>
      <c r="O163" s="50" t="str">
        <f aca="false">IFERROR(VLOOKUP($J163,'Base 1'!$A:$F,6,0),"-")</f>
        <v>-</v>
      </c>
      <c r="P163" s="53" t="str">
        <f aca="false">IFERROR(VLOOKUP($J163,'Base 1'!$A:$G,7,0),"-")</f>
        <v>-</v>
      </c>
      <c r="Q163" s="54"/>
      <c r="R163" s="50" t="str">
        <f aca="false">IFERROR(VLOOKUP(J163,'Base 1'!$A:$L,12,0),"-")</f>
        <v>-</v>
      </c>
      <c r="S163" s="54"/>
      <c r="T163" s="55" t="str">
        <f aca="false">IFERROR(VLOOKUP(J163,'Base 1'!$A:$J,10,0),"-")</f>
        <v>-</v>
      </c>
      <c r="U163" s="56"/>
      <c r="V163" s="57"/>
      <c r="W163" s="58"/>
      <c r="X163" s="59" t="str">
        <f aca="false">IFERROR(VLOOKUP(J163,'Base 1'!$A:$I,9,0),"-")</f>
        <v>-</v>
      </c>
      <c r="Y163" s="58"/>
      <c r="Z163" s="60"/>
      <c r="AA163" s="61"/>
      <c r="AB163" s="62"/>
      <c r="AC163" s="63" t="str">
        <f aca="false">IFERROR(VLOOKUP($J163,'Base 1'!$A:$Q,16,0),"-")</f>
        <v>-</v>
      </c>
      <c r="AD163" s="63"/>
      <c r="AE163" s="64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</row>
    <row r="164" s="66" customFormat="true" ht="14.25" hidden="false" customHeight="true" outlineLevel="0" collapsed="false">
      <c r="A164" s="46"/>
      <c r="B164" s="47" t="n">
        <f aca="true">TODAY()</f>
        <v>46135</v>
      </c>
      <c r="C164" s="48" t="s">
        <v>37</v>
      </c>
      <c r="D164" s="49" t="s">
        <v>38</v>
      </c>
      <c r="E164" s="50" t="str">
        <f aca="false">IFERROR(VLOOKUP($J164,'Base 1'!A:S,19,0),"-")</f>
        <v>-</v>
      </c>
      <c r="F164" s="50" t="str">
        <f aca="false">IFERROR(VLOOKUP($J164,'Base 1'!$A:$N,14,0),"-")</f>
        <v>-</v>
      </c>
      <c r="G164" s="50" t="str">
        <f aca="false">IFERROR(VLOOKUP($J164,'Base 1'!$A:$O,15,0),"-")</f>
        <v>-</v>
      </c>
      <c r="H164" s="50" t="str">
        <f aca="false">IFERROR(VLOOKUP($J164,'Base 1'!$A:$T,20,0),"-")</f>
        <v>-</v>
      </c>
      <c r="I164" s="51" t="str">
        <f aca="false">IFERROR(VLOOKUP($J164,'Base 1'!$A:$C,3,0),"-")</f>
        <v>-</v>
      </c>
      <c r="J164" s="51"/>
      <c r="K164" s="50" t="str">
        <f aca="false">IFERROR(VLOOKUP($J164,'Base 1'!$A:$E,5,0),"-")</f>
        <v>-</v>
      </c>
      <c r="L164" s="52" t="str">
        <f aca="false">IFERROR(VLOOKUP($J164,'Base 1'!$A:$B,2,0),"-")</f>
        <v>-</v>
      </c>
      <c r="M164" s="50" t="str">
        <f aca="false">IFERROR(VLOOKUP($J164,'Base 1'!$A:$Q,17,0),"-")</f>
        <v>-</v>
      </c>
      <c r="N164" s="50" t="str">
        <f aca="false">IFERROR(VLOOKUP($J164,'Base 1'!$A:$R,18,0),"-")</f>
        <v>-</v>
      </c>
      <c r="O164" s="50" t="str">
        <f aca="false">IFERROR(VLOOKUP($J164,'Base 1'!$A:$F,6,0),"-")</f>
        <v>-</v>
      </c>
      <c r="P164" s="53" t="str">
        <f aca="false">IFERROR(VLOOKUP($J164,'Base 1'!$A:$G,7,0),"-")</f>
        <v>-</v>
      </c>
      <c r="Q164" s="54"/>
      <c r="R164" s="50" t="str">
        <f aca="false">IFERROR(VLOOKUP(J164,'Base 1'!$A:$L,12,0),"-")</f>
        <v>-</v>
      </c>
      <c r="S164" s="54"/>
      <c r="T164" s="55" t="str">
        <f aca="false">IFERROR(VLOOKUP(J164,'Base 1'!$A:$J,10,0),"-")</f>
        <v>-</v>
      </c>
      <c r="U164" s="56"/>
      <c r="V164" s="57"/>
      <c r="W164" s="58"/>
      <c r="X164" s="59" t="str">
        <f aca="false">IFERROR(VLOOKUP(J164,'Base 1'!$A:$I,9,0),"-")</f>
        <v>-</v>
      </c>
      <c r="Y164" s="58"/>
      <c r="Z164" s="60"/>
      <c r="AA164" s="61"/>
      <c r="AB164" s="62"/>
      <c r="AC164" s="63" t="str">
        <f aca="false">IFERROR(VLOOKUP($J164,'Base 1'!$A:$Q,16,0),"-")</f>
        <v>-</v>
      </c>
      <c r="AD164" s="63"/>
      <c r="AE164" s="64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</row>
    <row r="165" s="66" customFormat="true" ht="14.25" hidden="false" customHeight="true" outlineLevel="0" collapsed="false">
      <c r="A165" s="46"/>
      <c r="B165" s="47" t="n">
        <f aca="true">TODAY()</f>
        <v>46135</v>
      </c>
      <c r="C165" s="48" t="s">
        <v>37</v>
      </c>
      <c r="D165" s="49" t="s">
        <v>38</v>
      </c>
      <c r="E165" s="50" t="str">
        <f aca="false">IFERROR(VLOOKUP($J165,'Base 1'!A:S,19,0),"-")</f>
        <v>-</v>
      </c>
      <c r="F165" s="50" t="str">
        <f aca="false">IFERROR(VLOOKUP($J165,'Base 1'!$A:$N,14,0),"-")</f>
        <v>-</v>
      </c>
      <c r="G165" s="50" t="str">
        <f aca="false">IFERROR(VLOOKUP($J165,'Base 1'!$A:$O,15,0),"-")</f>
        <v>-</v>
      </c>
      <c r="H165" s="50" t="str">
        <f aca="false">IFERROR(VLOOKUP($J165,'Base 1'!$A:$T,20,0),"-")</f>
        <v>-</v>
      </c>
      <c r="I165" s="51" t="str">
        <f aca="false">IFERROR(VLOOKUP($J165,'Base 1'!$A:$C,3,0),"-")</f>
        <v>-</v>
      </c>
      <c r="J165" s="51"/>
      <c r="K165" s="50" t="str">
        <f aca="false">IFERROR(VLOOKUP($J165,'Base 1'!$A:$E,5,0),"-")</f>
        <v>-</v>
      </c>
      <c r="L165" s="52" t="str">
        <f aca="false">IFERROR(VLOOKUP($J165,'Base 1'!$A:$B,2,0),"-")</f>
        <v>-</v>
      </c>
      <c r="M165" s="50" t="str">
        <f aca="false">IFERROR(VLOOKUP($J165,'Base 1'!$A:$Q,17,0),"-")</f>
        <v>-</v>
      </c>
      <c r="N165" s="50" t="str">
        <f aca="false">IFERROR(VLOOKUP($J165,'Base 1'!$A:$R,18,0),"-")</f>
        <v>-</v>
      </c>
      <c r="O165" s="50" t="str">
        <f aca="false">IFERROR(VLOOKUP($J165,'Base 1'!$A:$F,6,0),"-")</f>
        <v>-</v>
      </c>
      <c r="P165" s="53" t="str">
        <f aca="false">IFERROR(VLOOKUP($J165,'Base 1'!$A:$G,7,0),"-")</f>
        <v>-</v>
      </c>
      <c r="Q165" s="54"/>
      <c r="R165" s="50" t="str">
        <f aca="false">IFERROR(VLOOKUP(J165,'Base 1'!$A:$L,12,0),"-")</f>
        <v>-</v>
      </c>
      <c r="S165" s="54"/>
      <c r="T165" s="55" t="str">
        <f aca="false">IFERROR(VLOOKUP(J165,'Base 1'!$A:$J,10,0),"-")</f>
        <v>-</v>
      </c>
      <c r="U165" s="56"/>
      <c r="V165" s="57"/>
      <c r="W165" s="58"/>
      <c r="X165" s="59" t="str">
        <f aca="false">IFERROR(VLOOKUP(J165,'Base 1'!$A:$I,9,0),"-")</f>
        <v>-</v>
      </c>
      <c r="Y165" s="58"/>
      <c r="Z165" s="60"/>
      <c r="AA165" s="61"/>
      <c r="AB165" s="62"/>
      <c r="AC165" s="63" t="str">
        <f aca="false">IFERROR(VLOOKUP($J165,'Base 1'!$A:$Q,16,0),"-")</f>
        <v>-</v>
      </c>
      <c r="AD165" s="63"/>
      <c r="AE165" s="64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</row>
    <row r="166" s="66" customFormat="true" ht="14.25" hidden="false" customHeight="true" outlineLevel="0" collapsed="false">
      <c r="A166" s="46"/>
      <c r="B166" s="47" t="n">
        <f aca="true">TODAY()</f>
        <v>46135</v>
      </c>
      <c r="C166" s="48" t="s">
        <v>37</v>
      </c>
      <c r="D166" s="49" t="s">
        <v>38</v>
      </c>
      <c r="E166" s="50" t="str">
        <f aca="false">IFERROR(VLOOKUP($J166,'Base 1'!A:S,19,0),"-")</f>
        <v>-</v>
      </c>
      <c r="F166" s="50" t="str">
        <f aca="false">IFERROR(VLOOKUP($J166,'Base 1'!$A:$N,14,0),"-")</f>
        <v>-</v>
      </c>
      <c r="G166" s="50" t="str">
        <f aca="false">IFERROR(VLOOKUP($J166,'Base 1'!$A:$O,15,0),"-")</f>
        <v>-</v>
      </c>
      <c r="H166" s="50" t="str">
        <f aca="false">IFERROR(VLOOKUP($J166,'Base 1'!$A:$T,20,0),"-")</f>
        <v>-</v>
      </c>
      <c r="I166" s="51" t="str">
        <f aca="false">IFERROR(VLOOKUP($J166,'Base 1'!$A:$C,3,0),"-")</f>
        <v>-</v>
      </c>
      <c r="J166" s="51"/>
      <c r="K166" s="50" t="str">
        <f aca="false">IFERROR(VLOOKUP($J166,'Base 1'!$A:$E,5,0),"-")</f>
        <v>-</v>
      </c>
      <c r="L166" s="52" t="str">
        <f aca="false">IFERROR(VLOOKUP($J166,'Base 1'!$A:$B,2,0),"-")</f>
        <v>-</v>
      </c>
      <c r="M166" s="50" t="str">
        <f aca="false">IFERROR(VLOOKUP($J166,'Base 1'!$A:$Q,17,0),"-")</f>
        <v>-</v>
      </c>
      <c r="N166" s="50" t="str">
        <f aca="false">IFERROR(VLOOKUP($J166,'Base 1'!$A:$R,18,0),"-")</f>
        <v>-</v>
      </c>
      <c r="O166" s="50" t="str">
        <f aca="false">IFERROR(VLOOKUP($J166,'Base 1'!$A:$F,6,0),"-")</f>
        <v>-</v>
      </c>
      <c r="P166" s="53" t="str">
        <f aca="false">IFERROR(VLOOKUP($J166,'Base 1'!$A:$G,7,0),"-")</f>
        <v>-</v>
      </c>
      <c r="Q166" s="54"/>
      <c r="R166" s="50" t="str">
        <f aca="false">IFERROR(VLOOKUP(J166,'Base 1'!$A:$L,12,0),"-")</f>
        <v>-</v>
      </c>
      <c r="S166" s="54"/>
      <c r="T166" s="55" t="str">
        <f aca="false">IFERROR(VLOOKUP(J166,'Base 1'!$A:$J,10,0),"-")</f>
        <v>-</v>
      </c>
      <c r="U166" s="56"/>
      <c r="V166" s="57"/>
      <c r="W166" s="58"/>
      <c r="X166" s="59" t="str">
        <f aca="false">IFERROR(VLOOKUP(J166,'Base 1'!$A:$I,9,0),"-")</f>
        <v>-</v>
      </c>
      <c r="Y166" s="58"/>
      <c r="Z166" s="60"/>
      <c r="AA166" s="61"/>
      <c r="AB166" s="62"/>
      <c r="AC166" s="63" t="str">
        <f aca="false">IFERROR(VLOOKUP($J166,'Base 1'!$A:$Q,16,0),"-")</f>
        <v>-</v>
      </c>
      <c r="AD166" s="63"/>
      <c r="AE166" s="64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</row>
    <row r="167" s="66" customFormat="true" ht="14.25" hidden="false" customHeight="true" outlineLevel="0" collapsed="false">
      <c r="A167" s="46"/>
      <c r="B167" s="47" t="n">
        <f aca="true">TODAY()</f>
        <v>46135</v>
      </c>
      <c r="C167" s="48" t="s">
        <v>37</v>
      </c>
      <c r="D167" s="49" t="s">
        <v>38</v>
      </c>
      <c r="E167" s="50" t="str">
        <f aca="false">IFERROR(VLOOKUP($J167,'Base 1'!A:S,19,0),"-")</f>
        <v>-</v>
      </c>
      <c r="F167" s="50" t="str">
        <f aca="false">IFERROR(VLOOKUP($J167,'Base 1'!$A:$N,14,0),"-")</f>
        <v>-</v>
      </c>
      <c r="G167" s="50" t="str">
        <f aca="false">IFERROR(VLOOKUP($J167,'Base 1'!$A:$O,15,0),"-")</f>
        <v>-</v>
      </c>
      <c r="H167" s="50" t="str">
        <f aca="false">IFERROR(VLOOKUP($J167,'Base 1'!$A:$T,20,0),"-")</f>
        <v>-</v>
      </c>
      <c r="I167" s="51" t="str">
        <f aca="false">IFERROR(VLOOKUP($J167,'Base 1'!$A:$C,3,0),"-")</f>
        <v>-</v>
      </c>
      <c r="J167" s="51"/>
      <c r="K167" s="50" t="str">
        <f aca="false">IFERROR(VLOOKUP($J167,'Base 1'!$A:$E,5,0),"-")</f>
        <v>-</v>
      </c>
      <c r="L167" s="52" t="str">
        <f aca="false">IFERROR(VLOOKUP($J167,'Base 1'!$A:$B,2,0),"-")</f>
        <v>-</v>
      </c>
      <c r="M167" s="50" t="str">
        <f aca="false">IFERROR(VLOOKUP($J167,'Base 1'!$A:$Q,17,0),"-")</f>
        <v>-</v>
      </c>
      <c r="N167" s="50" t="str">
        <f aca="false">IFERROR(VLOOKUP($J167,'Base 1'!$A:$R,18,0),"-")</f>
        <v>-</v>
      </c>
      <c r="O167" s="50" t="str">
        <f aca="false">IFERROR(VLOOKUP($J167,'Base 1'!$A:$F,6,0),"-")</f>
        <v>-</v>
      </c>
      <c r="P167" s="53" t="str">
        <f aca="false">IFERROR(VLOOKUP($J167,'Base 1'!$A:$G,7,0),"-")</f>
        <v>-</v>
      </c>
      <c r="Q167" s="54"/>
      <c r="R167" s="50" t="str">
        <f aca="false">IFERROR(VLOOKUP(J167,'Base 1'!$A:$L,12,0),"-")</f>
        <v>-</v>
      </c>
      <c r="S167" s="54"/>
      <c r="T167" s="55" t="str">
        <f aca="false">IFERROR(VLOOKUP(J167,'Base 1'!$A:$J,10,0),"-")</f>
        <v>-</v>
      </c>
      <c r="U167" s="56"/>
      <c r="V167" s="57"/>
      <c r="W167" s="58"/>
      <c r="X167" s="59" t="str">
        <f aca="false">IFERROR(VLOOKUP(J167,'Base 1'!$A:$I,9,0),"-")</f>
        <v>-</v>
      </c>
      <c r="Y167" s="58"/>
      <c r="Z167" s="60"/>
      <c r="AA167" s="61"/>
      <c r="AB167" s="62"/>
      <c r="AC167" s="63" t="str">
        <f aca="false">IFERROR(VLOOKUP($J167,'Base 1'!$A:$Q,16,0),"-")</f>
        <v>-</v>
      </c>
      <c r="AD167" s="63"/>
      <c r="AE167" s="64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</row>
    <row r="168" s="66" customFormat="true" ht="14.25" hidden="false" customHeight="true" outlineLevel="0" collapsed="false">
      <c r="A168" s="46"/>
      <c r="B168" s="47" t="n">
        <f aca="true">TODAY()</f>
        <v>46135</v>
      </c>
      <c r="C168" s="48" t="s">
        <v>37</v>
      </c>
      <c r="D168" s="49" t="s">
        <v>38</v>
      </c>
      <c r="E168" s="50" t="str">
        <f aca="false">IFERROR(VLOOKUP($J168,'Base 1'!A:S,19,0),"-")</f>
        <v>-</v>
      </c>
      <c r="F168" s="50" t="str">
        <f aca="false">IFERROR(VLOOKUP($J168,'Base 1'!$A:$N,14,0),"-")</f>
        <v>-</v>
      </c>
      <c r="G168" s="50" t="str">
        <f aca="false">IFERROR(VLOOKUP($J168,'Base 1'!$A:$O,15,0),"-")</f>
        <v>-</v>
      </c>
      <c r="H168" s="50" t="str">
        <f aca="false">IFERROR(VLOOKUP($J168,'Base 1'!$A:$T,20,0),"-")</f>
        <v>-</v>
      </c>
      <c r="I168" s="51" t="str">
        <f aca="false">IFERROR(VLOOKUP($J168,'Base 1'!$A:$C,3,0),"-")</f>
        <v>-</v>
      </c>
      <c r="J168" s="51"/>
      <c r="K168" s="50" t="str">
        <f aca="false">IFERROR(VLOOKUP($J168,'Base 1'!$A:$E,5,0),"-")</f>
        <v>-</v>
      </c>
      <c r="L168" s="52" t="str">
        <f aca="false">IFERROR(VLOOKUP($J168,'Base 1'!$A:$B,2,0),"-")</f>
        <v>-</v>
      </c>
      <c r="M168" s="50" t="str">
        <f aca="false">IFERROR(VLOOKUP($J168,'Base 1'!$A:$Q,17,0),"-")</f>
        <v>-</v>
      </c>
      <c r="N168" s="50" t="str">
        <f aca="false">IFERROR(VLOOKUP($J168,'Base 1'!$A:$R,18,0),"-")</f>
        <v>-</v>
      </c>
      <c r="O168" s="50" t="str">
        <f aca="false">IFERROR(VLOOKUP($J168,'Base 1'!$A:$F,6,0),"-")</f>
        <v>-</v>
      </c>
      <c r="P168" s="53" t="str">
        <f aca="false">IFERROR(VLOOKUP($J168,'Base 1'!$A:$G,7,0),"-")</f>
        <v>-</v>
      </c>
      <c r="Q168" s="54"/>
      <c r="R168" s="50" t="str">
        <f aca="false">IFERROR(VLOOKUP(J168,'Base 1'!$A:$L,12,0),"-")</f>
        <v>-</v>
      </c>
      <c r="S168" s="54"/>
      <c r="T168" s="55" t="str">
        <f aca="false">IFERROR(VLOOKUP(J168,'Base 1'!$A:$J,10,0),"-")</f>
        <v>-</v>
      </c>
      <c r="U168" s="56"/>
      <c r="V168" s="57"/>
      <c r="W168" s="58"/>
      <c r="X168" s="59" t="str">
        <f aca="false">IFERROR(VLOOKUP(J168,'Base 1'!$A:$I,9,0),"-")</f>
        <v>-</v>
      </c>
      <c r="Y168" s="58"/>
      <c r="Z168" s="60"/>
      <c r="AA168" s="61"/>
      <c r="AB168" s="62"/>
      <c r="AC168" s="63" t="str">
        <f aca="false">IFERROR(VLOOKUP($J168,'Base 1'!$A:$Q,16,0),"-")</f>
        <v>-</v>
      </c>
      <c r="AD168" s="63"/>
      <c r="AE168" s="64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</row>
    <row r="169" s="66" customFormat="true" ht="14.25" hidden="false" customHeight="true" outlineLevel="0" collapsed="false">
      <c r="A169" s="46"/>
      <c r="B169" s="47" t="n">
        <f aca="true">TODAY()</f>
        <v>46135</v>
      </c>
      <c r="C169" s="48" t="s">
        <v>37</v>
      </c>
      <c r="D169" s="49" t="s">
        <v>38</v>
      </c>
      <c r="E169" s="50" t="str">
        <f aca="false">IFERROR(VLOOKUP($J169,'Base 1'!A:S,19,0),"-")</f>
        <v>-</v>
      </c>
      <c r="F169" s="50" t="str">
        <f aca="false">IFERROR(VLOOKUP($J169,'Base 1'!$A:$N,14,0),"-")</f>
        <v>-</v>
      </c>
      <c r="G169" s="50" t="str">
        <f aca="false">IFERROR(VLOOKUP($J169,'Base 1'!$A:$O,15,0),"-")</f>
        <v>-</v>
      </c>
      <c r="H169" s="50" t="str">
        <f aca="false">IFERROR(VLOOKUP($J169,'Base 1'!$A:$T,20,0),"-")</f>
        <v>-</v>
      </c>
      <c r="I169" s="51" t="str">
        <f aca="false">IFERROR(VLOOKUP($J169,'Base 1'!$A:$C,3,0),"-")</f>
        <v>-</v>
      </c>
      <c r="J169" s="51"/>
      <c r="K169" s="50" t="str">
        <f aca="false">IFERROR(VLOOKUP($J169,'Base 1'!$A:$E,5,0),"-")</f>
        <v>-</v>
      </c>
      <c r="L169" s="52" t="str">
        <f aca="false">IFERROR(VLOOKUP($J169,'Base 1'!$A:$B,2,0),"-")</f>
        <v>-</v>
      </c>
      <c r="M169" s="50" t="str">
        <f aca="false">IFERROR(VLOOKUP($J169,'Base 1'!$A:$Q,17,0),"-")</f>
        <v>-</v>
      </c>
      <c r="N169" s="50" t="str">
        <f aca="false">IFERROR(VLOOKUP($J169,'Base 1'!$A:$R,18,0),"-")</f>
        <v>-</v>
      </c>
      <c r="O169" s="50" t="str">
        <f aca="false">IFERROR(VLOOKUP($J169,'Base 1'!$A:$F,6,0),"-")</f>
        <v>-</v>
      </c>
      <c r="P169" s="53" t="str">
        <f aca="false">IFERROR(VLOOKUP($J169,'Base 1'!$A:$G,7,0),"-")</f>
        <v>-</v>
      </c>
      <c r="Q169" s="54"/>
      <c r="R169" s="50" t="str">
        <f aca="false">IFERROR(VLOOKUP(J169,'Base 1'!$A:$L,12,0),"-")</f>
        <v>-</v>
      </c>
      <c r="S169" s="54"/>
      <c r="T169" s="55" t="str">
        <f aca="false">IFERROR(VLOOKUP(J169,'Base 1'!$A:$J,10,0),"-")</f>
        <v>-</v>
      </c>
      <c r="U169" s="56"/>
      <c r="V169" s="57"/>
      <c r="W169" s="58"/>
      <c r="X169" s="59" t="str">
        <f aca="false">IFERROR(VLOOKUP(J169,'Base 1'!$A:$I,9,0),"-")</f>
        <v>-</v>
      </c>
      <c r="Y169" s="58"/>
      <c r="Z169" s="60"/>
      <c r="AA169" s="61"/>
      <c r="AB169" s="62"/>
      <c r="AC169" s="63" t="str">
        <f aca="false">IFERROR(VLOOKUP($J169,'Base 1'!$A:$Q,16,0),"-")</f>
        <v>-</v>
      </c>
      <c r="AD169" s="63"/>
      <c r="AE169" s="64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</row>
    <row r="170" s="66" customFormat="true" ht="14.25" hidden="false" customHeight="true" outlineLevel="0" collapsed="false">
      <c r="A170" s="46"/>
      <c r="B170" s="47" t="n">
        <f aca="true">TODAY()</f>
        <v>46135</v>
      </c>
      <c r="C170" s="48" t="s">
        <v>37</v>
      </c>
      <c r="D170" s="49" t="s">
        <v>38</v>
      </c>
      <c r="E170" s="50" t="str">
        <f aca="false">IFERROR(VLOOKUP($J170,'Base 1'!A:S,19,0),"-")</f>
        <v>-</v>
      </c>
      <c r="F170" s="50" t="str">
        <f aca="false">IFERROR(VLOOKUP($J170,'Base 1'!$A:$N,14,0),"-")</f>
        <v>-</v>
      </c>
      <c r="G170" s="50" t="str">
        <f aca="false">IFERROR(VLOOKUP($J170,'Base 1'!$A:$O,15,0),"-")</f>
        <v>-</v>
      </c>
      <c r="H170" s="50" t="str">
        <f aca="false">IFERROR(VLOOKUP($J170,'Base 1'!$A:$T,20,0),"-")</f>
        <v>-</v>
      </c>
      <c r="I170" s="51" t="str">
        <f aca="false">IFERROR(VLOOKUP($J170,'Base 1'!$A:$C,3,0),"-")</f>
        <v>-</v>
      </c>
      <c r="J170" s="51"/>
      <c r="K170" s="50" t="str">
        <f aca="false">IFERROR(VLOOKUP($J170,'Base 1'!$A:$E,5,0),"-")</f>
        <v>-</v>
      </c>
      <c r="L170" s="52" t="str">
        <f aca="false">IFERROR(VLOOKUP($J170,'Base 1'!$A:$B,2,0),"-")</f>
        <v>-</v>
      </c>
      <c r="M170" s="50" t="str">
        <f aca="false">IFERROR(VLOOKUP($J170,'Base 1'!$A:$Q,17,0),"-")</f>
        <v>-</v>
      </c>
      <c r="N170" s="50" t="str">
        <f aca="false">IFERROR(VLOOKUP($J170,'Base 1'!$A:$R,18,0),"-")</f>
        <v>-</v>
      </c>
      <c r="O170" s="50" t="str">
        <f aca="false">IFERROR(VLOOKUP($J170,'Base 1'!$A:$F,6,0),"-")</f>
        <v>-</v>
      </c>
      <c r="P170" s="53" t="str">
        <f aca="false">IFERROR(VLOOKUP($J170,'Base 1'!$A:$G,7,0),"-")</f>
        <v>-</v>
      </c>
      <c r="Q170" s="54"/>
      <c r="R170" s="50" t="str">
        <f aca="false">IFERROR(VLOOKUP(J170,'Base 1'!$A:$L,12,0),"-")</f>
        <v>-</v>
      </c>
      <c r="S170" s="54"/>
      <c r="T170" s="55" t="str">
        <f aca="false">IFERROR(VLOOKUP(J170,'Base 1'!$A:$J,10,0),"-")</f>
        <v>-</v>
      </c>
      <c r="U170" s="56"/>
      <c r="V170" s="57"/>
      <c r="W170" s="58"/>
      <c r="X170" s="59" t="str">
        <f aca="false">IFERROR(VLOOKUP(J170,'Base 1'!$A:$I,9,0),"-")</f>
        <v>-</v>
      </c>
      <c r="Y170" s="58"/>
      <c r="Z170" s="60"/>
      <c r="AA170" s="61"/>
      <c r="AB170" s="62"/>
      <c r="AC170" s="63" t="str">
        <f aca="false">IFERROR(VLOOKUP($J170,'Base 1'!$A:$Q,16,0),"-")</f>
        <v>-</v>
      </c>
      <c r="AD170" s="63"/>
      <c r="AE170" s="64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</row>
    <row r="171" s="66" customFormat="true" ht="14.25" hidden="false" customHeight="true" outlineLevel="0" collapsed="false">
      <c r="A171" s="46"/>
      <c r="B171" s="47" t="n">
        <f aca="true">TODAY()</f>
        <v>46135</v>
      </c>
      <c r="C171" s="48" t="s">
        <v>37</v>
      </c>
      <c r="D171" s="49" t="s">
        <v>38</v>
      </c>
      <c r="E171" s="50" t="str">
        <f aca="false">IFERROR(VLOOKUP($J171,'Base 1'!A:S,19,0),"-")</f>
        <v>-</v>
      </c>
      <c r="F171" s="50" t="str">
        <f aca="false">IFERROR(VLOOKUP($J171,'Base 1'!$A:$N,14,0),"-")</f>
        <v>-</v>
      </c>
      <c r="G171" s="50" t="str">
        <f aca="false">IFERROR(VLOOKUP($J171,'Base 1'!$A:$O,15,0),"-")</f>
        <v>-</v>
      </c>
      <c r="H171" s="50" t="str">
        <f aca="false">IFERROR(VLOOKUP($J171,'Base 1'!$A:$T,20,0),"-")</f>
        <v>-</v>
      </c>
      <c r="I171" s="51" t="str">
        <f aca="false">IFERROR(VLOOKUP($J171,'Base 1'!$A:$C,3,0),"-")</f>
        <v>-</v>
      </c>
      <c r="J171" s="51"/>
      <c r="K171" s="50" t="str">
        <f aca="false">IFERROR(VLOOKUP($J171,'Base 1'!$A:$E,5,0),"-")</f>
        <v>-</v>
      </c>
      <c r="L171" s="52" t="str">
        <f aca="false">IFERROR(VLOOKUP($J171,'Base 1'!$A:$B,2,0),"-")</f>
        <v>-</v>
      </c>
      <c r="M171" s="50" t="str">
        <f aca="false">IFERROR(VLOOKUP($J171,'Base 1'!$A:$Q,17,0),"-")</f>
        <v>-</v>
      </c>
      <c r="N171" s="50" t="str">
        <f aca="false">IFERROR(VLOOKUP($J171,'Base 1'!$A:$R,18,0),"-")</f>
        <v>-</v>
      </c>
      <c r="O171" s="50" t="str">
        <f aca="false">IFERROR(VLOOKUP($J171,'Base 1'!$A:$F,6,0),"-")</f>
        <v>-</v>
      </c>
      <c r="P171" s="53" t="str">
        <f aca="false">IFERROR(VLOOKUP($J171,'Base 1'!$A:$G,7,0),"-")</f>
        <v>-</v>
      </c>
      <c r="Q171" s="54"/>
      <c r="R171" s="50" t="str">
        <f aca="false">IFERROR(VLOOKUP(J171,'Base 1'!$A:$L,12,0),"-")</f>
        <v>-</v>
      </c>
      <c r="S171" s="54"/>
      <c r="T171" s="55" t="str">
        <f aca="false">IFERROR(VLOOKUP(J171,'Base 1'!$A:$J,10,0),"-")</f>
        <v>-</v>
      </c>
      <c r="U171" s="56"/>
      <c r="V171" s="57"/>
      <c r="W171" s="58"/>
      <c r="X171" s="59" t="str">
        <f aca="false">IFERROR(VLOOKUP(J171,'Base 1'!$A:$I,9,0),"-")</f>
        <v>-</v>
      </c>
      <c r="Y171" s="58"/>
      <c r="Z171" s="60"/>
      <c r="AA171" s="61"/>
      <c r="AB171" s="62"/>
      <c r="AC171" s="63" t="str">
        <f aca="false">IFERROR(VLOOKUP($J171,'Base 1'!$A:$Q,16,0),"-")</f>
        <v>-</v>
      </c>
      <c r="AD171" s="63"/>
      <c r="AE171" s="64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</row>
    <row r="172" s="66" customFormat="true" ht="14.25" hidden="false" customHeight="true" outlineLevel="0" collapsed="false">
      <c r="A172" s="46"/>
      <c r="B172" s="47" t="n">
        <f aca="true">TODAY()</f>
        <v>46135</v>
      </c>
      <c r="C172" s="48" t="s">
        <v>37</v>
      </c>
      <c r="D172" s="49" t="s">
        <v>38</v>
      </c>
      <c r="E172" s="50" t="str">
        <f aca="false">IFERROR(VLOOKUP($J172,'Base 1'!A:S,19,0),"-")</f>
        <v>-</v>
      </c>
      <c r="F172" s="50" t="str">
        <f aca="false">IFERROR(VLOOKUP($J172,'Base 1'!$A:$N,14,0),"-")</f>
        <v>-</v>
      </c>
      <c r="G172" s="50" t="str">
        <f aca="false">IFERROR(VLOOKUP($J172,'Base 1'!$A:$O,15,0),"-")</f>
        <v>-</v>
      </c>
      <c r="H172" s="50" t="str">
        <f aca="false">IFERROR(VLOOKUP($J172,'Base 1'!$A:$T,20,0),"-")</f>
        <v>-</v>
      </c>
      <c r="I172" s="51" t="str">
        <f aca="false">IFERROR(VLOOKUP($J172,'Base 1'!$A:$C,3,0),"-")</f>
        <v>-</v>
      </c>
      <c r="J172" s="51"/>
      <c r="K172" s="50" t="str">
        <f aca="false">IFERROR(VLOOKUP($J172,'Base 1'!$A:$E,5,0),"-")</f>
        <v>-</v>
      </c>
      <c r="L172" s="52" t="str">
        <f aca="false">IFERROR(VLOOKUP($J172,'Base 1'!$A:$B,2,0),"-")</f>
        <v>-</v>
      </c>
      <c r="M172" s="50" t="str">
        <f aca="false">IFERROR(VLOOKUP($J172,'Base 1'!$A:$Q,17,0),"-")</f>
        <v>-</v>
      </c>
      <c r="N172" s="50" t="str">
        <f aca="false">IFERROR(VLOOKUP($J172,'Base 1'!$A:$R,18,0),"-")</f>
        <v>-</v>
      </c>
      <c r="O172" s="50" t="str">
        <f aca="false">IFERROR(VLOOKUP($J172,'Base 1'!$A:$F,6,0),"-")</f>
        <v>-</v>
      </c>
      <c r="P172" s="53" t="str">
        <f aca="false">IFERROR(VLOOKUP($J172,'Base 1'!$A:$G,7,0),"-")</f>
        <v>-</v>
      </c>
      <c r="Q172" s="54"/>
      <c r="R172" s="50" t="str">
        <f aca="false">IFERROR(VLOOKUP(J172,'Base 1'!$A:$L,12,0),"-")</f>
        <v>-</v>
      </c>
      <c r="S172" s="54"/>
      <c r="T172" s="55" t="str">
        <f aca="false">IFERROR(VLOOKUP(J172,'Base 1'!$A:$J,10,0),"-")</f>
        <v>-</v>
      </c>
      <c r="U172" s="56"/>
      <c r="V172" s="57"/>
      <c r="W172" s="58"/>
      <c r="X172" s="59" t="str">
        <f aca="false">IFERROR(VLOOKUP(J172,'Base 1'!$A:$I,9,0),"-")</f>
        <v>-</v>
      </c>
      <c r="Y172" s="58"/>
      <c r="Z172" s="60"/>
      <c r="AA172" s="61"/>
      <c r="AB172" s="62"/>
      <c r="AC172" s="63" t="str">
        <f aca="false">IFERROR(VLOOKUP($J172,'Base 1'!$A:$Q,16,0),"-")</f>
        <v>-</v>
      </c>
      <c r="AD172" s="63"/>
      <c r="AE172" s="64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</row>
    <row r="173" s="66" customFormat="true" ht="14.25" hidden="false" customHeight="true" outlineLevel="0" collapsed="false">
      <c r="A173" s="46"/>
      <c r="B173" s="47" t="n">
        <f aca="true">TODAY()</f>
        <v>46135</v>
      </c>
      <c r="C173" s="48" t="s">
        <v>37</v>
      </c>
      <c r="D173" s="49" t="s">
        <v>38</v>
      </c>
      <c r="E173" s="50" t="str">
        <f aca="false">IFERROR(VLOOKUP($J173,'Base 1'!A:S,19,0),"-")</f>
        <v>-</v>
      </c>
      <c r="F173" s="50" t="str">
        <f aca="false">IFERROR(VLOOKUP($J173,'Base 1'!$A:$N,14,0),"-")</f>
        <v>-</v>
      </c>
      <c r="G173" s="50" t="str">
        <f aca="false">IFERROR(VLOOKUP($J173,'Base 1'!$A:$O,15,0),"-")</f>
        <v>-</v>
      </c>
      <c r="H173" s="50" t="str">
        <f aca="false">IFERROR(VLOOKUP($J173,'Base 1'!$A:$T,20,0),"-")</f>
        <v>-</v>
      </c>
      <c r="I173" s="51" t="str">
        <f aca="false">IFERROR(VLOOKUP($J173,'Base 1'!$A:$C,3,0),"-")</f>
        <v>-</v>
      </c>
      <c r="J173" s="51"/>
      <c r="K173" s="50" t="str">
        <f aca="false">IFERROR(VLOOKUP($J173,'Base 1'!$A:$E,5,0),"-")</f>
        <v>-</v>
      </c>
      <c r="L173" s="52" t="str">
        <f aca="false">IFERROR(VLOOKUP($J173,'Base 1'!$A:$B,2,0),"-")</f>
        <v>-</v>
      </c>
      <c r="M173" s="50" t="str">
        <f aca="false">IFERROR(VLOOKUP($J173,'Base 1'!$A:$Q,17,0),"-")</f>
        <v>-</v>
      </c>
      <c r="N173" s="50" t="str">
        <f aca="false">IFERROR(VLOOKUP($J173,'Base 1'!$A:$R,18,0),"-")</f>
        <v>-</v>
      </c>
      <c r="O173" s="50" t="str">
        <f aca="false">IFERROR(VLOOKUP($J173,'Base 1'!$A:$F,6,0),"-")</f>
        <v>-</v>
      </c>
      <c r="P173" s="53" t="str">
        <f aca="false">IFERROR(VLOOKUP($J173,'Base 1'!$A:$G,7,0),"-")</f>
        <v>-</v>
      </c>
      <c r="Q173" s="54"/>
      <c r="R173" s="50" t="str">
        <f aca="false">IFERROR(VLOOKUP(J173,'Base 1'!$A:$L,12,0),"-")</f>
        <v>-</v>
      </c>
      <c r="S173" s="54"/>
      <c r="T173" s="55" t="str">
        <f aca="false">IFERROR(VLOOKUP(J173,'Base 1'!$A:$J,10,0),"-")</f>
        <v>-</v>
      </c>
      <c r="U173" s="56"/>
      <c r="V173" s="57"/>
      <c r="W173" s="58"/>
      <c r="X173" s="59" t="str">
        <f aca="false">IFERROR(VLOOKUP(J173,'Base 1'!$A:$I,9,0),"-")</f>
        <v>-</v>
      </c>
      <c r="Y173" s="58"/>
      <c r="Z173" s="60"/>
      <c r="AA173" s="61"/>
      <c r="AB173" s="62"/>
      <c r="AC173" s="63" t="str">
        <f aca="false">IFERROR(VLOOKUP($J173,'Base 1'!$A:$Q,16,0),"-")</f>
        <v>-</v>
      </c>
      <c r="AD173" s="63"/>
      <c r="AE173" s="64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</row>
    <row r="174" s="66" customFormat="true" ht="14.25" hidden="false" customHeight="true" outlineLevel="0" collapsed="false">
      <c r="A174" s="46"/>
      <c r="B174" s="47" t="n">
        <f aca="true">TODAY()</f>
        <v>46135</v>
      </c>
      <c r="C174" s="48" t="s">
        <v>37</v>
      </c>
      <c r="D174" s="49" t="s">
        <v>38</v>
      </c>
      <c r="E174" s="50" t="str">
        <f aca="false">IFERROR(VLOOKUP($J174,'Base 1'!A:S,19,0),"-")</f>
        <v>-</v>
      </c>
      <c r="F174" s="50" t="str">
        <f aca="false">IFERROR(VLOOKUP($J174,'Base 1'!$A:$N,14,0),"-")</f>
        <v>-</v>
      </c>
      <c r="G174" s="50" t="str">
        <f aca="false">IFERROR(VLOOKUP($J174,'Base 1'!$A:$O,15,0),"-")</f>
        <v>-</v>
      </c>
      <c r="H174" s="50" t="str">
        <f aca="false">IFERROR(VLOOKUP($J174,'Base 1'!$A:$T,20,0),"-")</f>
        <v>-</v>
      </c>
      <c r="I174" s="51" t="str">
        <f aca="false">IFERROR(VLOOKUP($J174,'Base 1'!$A:$C,3,0),"-")</f>
        <v>-</v>
      </c>
      <c r="J174" s="51"/>
      <c r="K174" s="50" t="str">
        <f aca="false">IFERROR(VLOOKUP($J174,'Base 1'!$A:$E,5,0),"-")</f>
        <v>-</v>
      </c>
      <c r="L174" s="52" t="str">
        <f aca="false">IFERROR(VLOOKUP($J174,'Base 1'!$A:$B,2,0),"-")</f>
        <v>-</v>
      </c>
      <c r="M174" s="50" t="str">
        <f aca="false">IFERROR(VLOOKUP($J174,'Base 1'!$A:$Q,17,0),"-")</f>
        <v>-</v>
      </c>
      <c r="N174" s="50" t="str">
        <f aca="false">IFERROR(VLOOKUP($J174,'Base 1'!$A:$R,18,0),"-")</f>
        <v>-</v>
      </c>
      <c r="O174" s="50" t="str">
        <f aca="false">IFERROR(VLOOKUP($J174,'Base 1'!$A:$F,6,0),"-")</f>
        <v>-</v>
      </c>
      <c r="P174" s="53" t="str">
        <f aca="false">IFERROR(VLOOKUP($J174,'Base 1'!$A:$G,7,0),"-")</f>
        <v>-</v>
      </c>
      <c r="Q174" s="54"/>
      <c r="R174" s="50" t="str">
        <f aca="false">IFERROR(VLOOKUP(J174,'Base 1'!$A:$L,12,0),"-")</f>
        <v>-</v>
      </c>
      <c r="S174" s="54"/>
      <c r="T174" s="55" t="str">
        <f aca="false">IFERROR(VLOOKUP(J174,'Base 1'!$A:$J,10,0),"-")</f>
        <v>-</v>
      </c>
      <c r="U174" s="56"/>
      <c r="V174" s="57"/>
      <c r="W174" s="58"/>
      <c r="X174" s="59" t="str">
        <f aca="false">IFERROR(VLOOKUP(J174,'Base 1'!$A:$I,9,0),"-")</f>
        <v>-</v>
      </c>
      <c r="Y174" s="58"/>
      <c r="Z174" s="60"/>
      <c r="AA174" s="61"/>
      <c r="AB174" s="62"/>
      <c r="AC174" s="63" t="str">
        <f aca="false">IFERROR(VLOOKUP($J174,'Base 1'!$A:$Q,16,0),"-")</f>
        <v>-</v>
      </c>
      <c r="AD174" s="63"/>
      <c r="AE174" s="64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</row>
    <row r="175" s="66" customFormat="true" ht="14.25" hidden="false" customHeight="true" outlineLevel="0" collapsed="false">
      <c r="A175" s="46"/>
      <c r="B175" s="47" t="n">
        <f aca="true">TODAY()</f>
        <v>46135</v>
      </c>
      <c r="C175" s="48" t="s">
        <v>37</v>
      </c>
      <c r="D175" s="49" t="s">
        <v>38</v>
      </c>
      <c r="E175" s="50" t="str">
        <f aca="false">IFERROR(VLOOKUP($J175,'Base 1'!A:S,19,0),"-")</f>
        <v>-</v>
      </c>
      <c r="F175" s="50" t="str">
        <f aca="false">IFERROR(VLOOKUP($J175,'Base 1'!$A:$N,14,0),"-")</f>
        <v>-</v>
      </c>
      <c r="G175" s="50" t="str">
        <f aca="false">IFERROR(VLOOKUP($J175,'Base 1'!$A:$O,15,0),"-")</f>
        <v>-</v>
      </c>
      <c r="H175" s="50" t="str">
        <f aca="false">IFERROR(VLOOKUP($J175,'Base 1'!$A:$T,20,0),"-")</f>
        <v>-</v>
      </c>
      <c r="I175" s="51" t="str">
        <f aca="false">IFERROR(VLOOKUP($J175,'Base 1'!$A:$C,3,0),"-")</f>
        <v>-</v>
      </c>
      <c r="J175" s="51"/>
      <c r="K175" s="50" t="str">
        <f aca="false">IFERROR(VLOOKUP($J175,'Base 1'!$A:$E,5,0),"-")</f>
        <v>-</v>
      </c>
      <c r="L175" s="52" t="str">
        <f aca="false">IFERROR(VLOOKUP($J175,'Base 1'!$A:$B,2,0),"-")</f>
        <v>-</v>
      </c>
      <c r="M175" s="50" t="str">
        <f aca="false">IFERROR(VLOOKUP($J175,'Base 1'!$A:$Q,17,0),"-")</f>
        <v>-</v>
      </c>
      <c r="N175" s="50" t="str">
        <f aca="false">IFERROR(VLOOKUP($J175,'Base 1'!$A:$R,18,0),"-")</f>
        <v>-</v>
      </c>
      <c r="O175" s="50" t="str">
        <f aca="false">IFERROR(VLOOKUP($J175,'Base 1'!$A:$F,6,0),"-")</f>
        <v>-</v>
      </c>
      <c r="P175" s="53" t="str">
        <f aca="false">IFERROR(VLOOKUP($J175,'Base 1'!$A:$G,7,0),"-")</f>
        <v>-</v>
      </c>
      <c r="Q175" s="54"/>
      <c r="R175" s="50" t="str">
        <f aca="false">IFERROR(VLOOKUP(J175,'Base 1'!$A:$L,12,0),"-")</f>
        <v>-</v>
      </c>
      <c r="S175" s="54"/>
      <c r="T175" s="55" t="str">
        <f aca="false">IFERROR(VLOOKUP(J175,'Base 1'!$A:$J,10,0),"-")</f>
        <v>-</v>
      </c>
      <c r="U175" s="56"/>
      <c r="V175" s="57"/>
      <c r="W175" s="58"/>
      <c r="X175" s="59" t="str">
        <f aca="false">IFERROR(VLOOKUP(J175,'Base 1'!$A:$I,9,0),"-")</f>
        <v>-</v>
      </c>
      <c r="Y175" s="58"/>
      <c r="Z175" s="60"/>
      <c r="AA175" s="61"/>
      <c r="AB175" s="62"/>
      <c r="AC175" s="63" t="str">
        <f aca="false">IFERROR(VLOOKUP($J175,'Base 1'!$A:$Q,16,0),"-")</f>
        <v>-</v>
      </c>
      <c r="AD175" s="63"/>
      <c r="AE175" s="64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</row>
    <row r="176" s="66" customFormat="true" ht="14.25" hidden="false" customHeight="true" outlineLevel="0" collapsed="false">
      <c r="A176" s="46"/>
      <c r="B176" s="47" t="n">
        <f aca="true">TODAY()</f>
        <v>46135</v>
      </c>
      <c r="C176" s="48" t="s">
        <v>37</v>
      </c>
      <c r="D176" s="49" t="s">
        <v>38</v>
      </c>
      <c r="E176" s="50" t="str">
        <f aca="false">IFERROR(VLOOKUP($J176,'Base 1'!A:S,19,0),"-")</f>
        <v>-</v>
      </c>
      <c r="F176" s="50" t="str">
        <f aca="false">IFERROR(VLOOKUP($J176,'Base 1'!$A:$N,14,0),"-")</f>
        <v>-</v>
      </c>
      <c r="G176" s="50" t="str">
        <f aca="false">IFERROR(VLOOKUP($J176,'Base 1'!$A:$O,15,0),"-")</f>
        <v>-</v>
      </c>
      <c r="H176" s="50" t="str">
        <f aca="false">IFERROR(VLOOKUP($J176,'Base 1'!$A:$T,20,0),"-")</f>
        <v>-</v>
      </c>
      <c r="I176" s="51" t="str">
        <f aca="false">IFERROR(VLOOKUP($J176,'Base 1'!$A:$C,3,0),"-")</f>
        <v>-</v>
      </c>
      <c r="J176" s="51"/>
      <c r="K176" s="50" t="str">
        <f aca="false">IFERROR(VLOOKUP($J176,'Base 1'!$A:$E,5,0),"-")</f>
        <v>-</v>
      </c>
      <c r="L176" s="52" t="str">
        <f aca="false">IFERROR(VLOOKUP($J176,'Base 1'!$A:$B,2,0),"-")</f>
        <v>-</v>
      </c>
      <c r="M176" s="50" t="str">
        <f aca="false">IFERROR(VLOOKUP($J176,'Base 1'!$A:$Q,17,0),"-")</f>
        <v>-</v>
      </c>
      <c r="N176" s="50" t="str">
        <f aca="false">IFERROR(VLOOKUP($J176,'Base 1'!$A:$R,18,0),"-")</f>
        <v>-</v>
      </c>
      <c r="O176" s="50" t="str">
        <f aca="false">IFERROR(VLOOKUP($J176,'Base 1'!$A:$F,6,0),"-")</f>
        <v>-</v>
      </c>
      <c r="P176" s="53" t="str">
        <f aca="false">IFERROR(VLOOKUP($J176,'Base 1'!$A:$G,7,0),"-")</f>
        <v>-</v>
      </c>
      <c r="Q176" s="54"/>
      <c r="R176" s="50" t="str">
        <f aca="false">IFERROR(VLOOKUP(J176,'Base 1'!$A:$L,12,0),"-")</f>
        <v>-</v>
      </c>
      <c r="S176" s="54"/>
      <c r="T176" s="55" t="str">
        <f aca="false">IFERROR(VLOOKUP(J176,'Base 1'!$A:$J,10,0),"-")</f>
        <v>-</v>
      </c>
      <c r="U176" s="56"/>
      <c r="V176" s="57"/>
      <c r="W176" s="58"/>
      <c r="X176" s="59" t="str">
        <f aca="false">IFERROR(VLOOKUP(J176,'Base 1'!$A:$I,9,0),"-")</f>
        <v>-</v>
      </c>
      <c r="Y176" s="58"/>
      <c r="Z176" s="60"/>
      <c r="AA176" s="61"/>
      <c r="AB176" s="62"/>
      <c r="AC176" s="63" t="str">
        <f aca="false">IFERROR(VLOOKUP($J176,'Base 1'!$A:$Q,16,0),"-")</f>
        <v>-</v>
      </c>
      <c r="AD176" s="63"/>
      <c r="AE176" s="64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</row>
    <row r="177" s="66" customFormat="true" ht="14.25" hidden="false" customHeight="true" outlineLevel="0" collapsed="false">
      <c r="A177" s="46"/>
      <c r="B177" s="47" t="n">
        <f aca="true">TODAY()</f>
        <v>46135</v>
      </c>
      <c r="C177" s="48" t="s">
        <v>37</v>
      </c>
      <c r="D177" s="49" t="s">
        <v>38</v>
      </c>
      <c r="E177" s="50" t="str">
        <f aca="false">IFERROR(VLOOKUP($J177,'Base 1'!A:S,19,0),"-")</f>
        <v>-</v>
      </c>
      <c r="F177" s="50" t="str">
        <f aca="false">IFERROR(VLOOKUP($J177,'Base 1'!$A:$N,14,0),"-")</f>
        <v>-</v>
      </c>
      <c r="G177" s="50" t="str">
        <f aca="false">IFERROR(VLOOKUP($J177,'Base 1'!$A:$O,15,0),"-")</f>
        <v>-</v>
      </c>
      <c r="H177" s="50" t="str">
        <f aca="false">IFERROR(VLOOKUP($J177,'Base 1'!$A:$T,20,0),"-")</f>
        <v>-</v>
      </c>
      <c r="I177" s="51" t="str">
        <f aca="false">IFERROR(VLOOKUP($J177,'Base 1'!$A:$C,3,0),"-")</f>
        <v>-</v>
      </c>
      <c r="J177" s="51"/>
      <c r="K177" s="50" t="str">
        <f aca="false">IFERROR(VLOOKUP($J177,'Base 1'!$A:$E,5,0),"-")</f>
        <v>-</v>
      </c>
      <c r="L177" s="52" t="str">
        <f aca="false">IFERROR(VLOOKUP($J177,'Base 1'!$A:$B,2,0),"-")</f>
        <v>-</v>
      </c>
      <c r="M177" s="50" t="str">
        <f aca="false">IFERROR(VLOOKUP($J177,'Base 1'!$A:$Q,17,0),"-")</f>
        <v>-</v>
      </c>
      <c r="N177" s="50" t="str">
        <f aca="false">IFERROR(VLOOKUP($J177,'Base 1'!$A:$R,18,0),"-")</f>
        <v>-</v>
      </c>
      <c r="O177" s="50" t="str">
        <f aca="false">IFERROR(VLOOKUP($J177,'Base 1'!$A:$F,6,0),"-")</f>
        <v>-</v>
      </c>
      <c r="P177" s="53" t="str">
        <f aca="false">IFERROR(VLOOKUP($J177,'Base 1'!$A:$G,7,0),"-")</f>
        <v>-</v>
      </c>
      <c r="Q177" s="54"/>
      <c r="R177" s="50" t="str">
        <f aca="false">IFERROR(VLOOKUP(J177,'Base 1'!$A:$L,12,0),"-")</f>
        <v>-</v>
      </c>
      <c r="S177" s="54"/>
      <c r="T177" s="55" t="str">
        <f aca="false">IFERROR(VLOOKUP(J177,'Base 1'!$A:$J,10,0),"-")</f>
        <v>-</v>
      </c>
      <c r="U177" s="56"/>
      <c r="V177" s="57"/>
      <c r="W177" s="58"/>
      <c r="X177" s="59" t="str">
        <f aca="false">IFERROR(VLOOKUP(J177,'Base 1'!$A:$I,9,0),"-")</f>
        <v>-</v>
      </c>
      <c r="Y177" s="58"/>
      <c r="Z177" s="60"/>
      <c r="AA177" s="61"/>
      <c r="AB177" s="62"/>
      <c r="AC177" s="63" t="str">
        <f aca="false">IFERROR(VLOOKUP($J177,'Base 1'!$A:$Q,16,0),"-")</f>
        <v>-</v>
      </c>
      <c r="AD177" s="63"/>
      <c r="AE177" s="64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</row>
    <row r="178" s="66" customFormat="true" ht="14.25" hidden="false" customHeight="true" outlineLevel="0" collapsed="false">
      <c r="A178" s="46"/>
      <c r="B178" s="47" t="n">
        <f aca="true">TODAY()</f>
        <v>46135</v>
      </c>
      <c r="C178" s="48" t="s">
        <v>37</v>
      </c>
      <c r="D178" s="49" t="s">
        <v>38</v>
      </c>
      <c r="E178" s="50" t="str">
        <f aca="false">IFERROR(VLOOKUP($J178,'Base 1'!A:S,19,0),"-")</f>
        <v>-</v>
      </c>
      <c r="F178" s="50" t="str">
        <f aca="false">IFERROR(VLOOKUP($J178,'Base 1'!$A:$N,14,0),"-")</f>
        <v>-</v>
      </c>
      <c r="G178" s="50" t="str">
        <f aca="false">IFERROR(VLOOKUP($J178,'Base 1'!$A:$O,15,0),"-")</f>
        <v>-</v>
      </c>
      <c r="H178" s="50" t="str">
        <f aca="false">IFERROR(VLOOKUP($J178,'Base 1'!$A:$T,20,0),"-")</f>
        <v>-</v>
      </c>
      <c r="I178" s="51" t="str">
        <f aca="false">IFERROR(VLOOKUP($J178,'Base 1'!$A:$C,3,0),"-")</f>
        <v>-</v>
      </c>
      <c r="J178" s="51"/>
      <c r="K178" s="50" t="str">
        <f aca="false">IFERROR(VLOOKUP($J178,'Base 1'!$A:$E,5,0),"-")</f>
        <v>-</v>
      </c>
      <c r="L178" s="52" t="str">
        <f aca="false">IFERROR(VLOOKUP($J178,'Base 1'!$A:$B,2,0),"-")</f>
        <v>-</v>
      </c>
      <c r="M178" s="50" t="str">
        <f aca="false">IFERROR(VLOOKUP($J178,'Base 1'!$A:$Q,17,0),"-")</f>
        <v>-</v>
      </c>
      <c r="N178" s="50" t="str">
        <f aca="false">IFERROR(VLOOKUP($J178,'Base 1'!$A:$R,18,0),"-")</f>
        <v>-</v>
      </c>
      <c r="O178" s="50" t="str">
        <f aca="false">IFERROR(VLOOKUP($J178,'Base 1'!$A:$F,6,0),"-")</f>
        <v>-</v>
      </c>
      <c r="P178" s="53" t="str">
        <f aca="false">IFERROR(VLOOKUP($J178,'Base 1'!$A:$G,7,0),"-")</f>
        <v>-</v>
      </c>
      <c r="Q178" s="54"/>
      <c r="R178" s="50" t="str">
        <f aca="false">IFERROR(VLOOKUP(J178,'Base 1'!$A:$L,12,0),"-")</f>
        <v>-</v>
      </c>
      <c r="S178" s="54"/>
      <c r="T178" s="55" t="str">
        <f aca="false">IFERROR(VLOOKUP(J178,'Base 1'!$A:$J,10,0),"-")</f>
        <v>-</v>
      </c>
      <c r="U178" s="56"/>
      <c r="V178" s="57"/>
      <c r="W178" s="58"/>
      <c r="X178" s="59" t="str">
        <f aca="false">IFERROR(VLOOKUP(J178,'Base 1'!$A:$I,9,0),"-")</f>
        <v>-</v>
      </c>
      <c r="Y178" s="58"/>
      <c r="Z178" s="60"/>
      <c r="AA178" s="61"/>
      <c r="AB178" s="62"/>
      <c r="AC178" s="63" t="str">
        <f aca="false">IFERROR(VLOOKUP($J178,'Base 1'!$A:$Q,16,0),"-")</f>
        <v>-</v>
      </c>
      <c r="AD178" s="63"/>
      <c r="AE178" s="64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</row>
    <row r="179" s="66" customFormat="true" ht="14.25" hidden="false" customHeight="true" outlineLevel="0" collapsed="false">
      <c r="A179" s="46"/>
      <c r="B179" s="47" t="n">
        <f aca="true">TODAY()</f>
        <v>46135</v>
      </c>
      <c r="C179" s="48" t="s">
        <v>37</v>
      </c>
      <c r="D179" s="49" t="s">
        <v>38</v>
      </c>
      <c r="E179" s="50" t="str">
        <f aca="false">IFERROR(VLOOKUP($J179,'Base 1'!A:S,19,0),"-")</f>
        <v>-</v>
      </c>
      <c r="F179" s="50" t="str">
        <f aca="false">IFERROR(VLOOKUP($J179,'Base 1'!$A:$N,14,0),"-")</f>
        <v>-</v>
      </c>
      <c r="G179" s="50" t="str">
        <f aca="false">IFERROR(VLOOKUP($J179,'Base 1'!$A:$O,15,0),"-")</f>
        <v>-</v>
      </c>
      <c r="H179" s="50" t="str">
        <f aca="false">IFERROR(VLOOKUP($J179,'Base 1'!$A:$T,20,0),"-")</f>
        <v>-</v>
      </c>
      <c r="I179" s="51" t="str">
        <f aca="false">IFERROR(VLOOKUP($J179,'Base 1'!$A:$C,3,0),"-")</f>
        <v>-</v>
      </c>
      <c r="J179" s="51"/>
      <c r="K179" s="50" t="str">
        <f aca="false">IFERROR(VLOOKUP($J179,'Base 1'!$A:$E,5,0),"-")</f>
        <v>-</v>
      </c>
      <c r="L179" s="52" t="str">
        <f aca="false">IFERROR(VLOOKUP($J179,'Base 1'!$A:$B,2,0),"-")</f>
        <v>-</v>
      </c>
      <c r="M179" s="50" t="str">
        <f aca="false">IFERROR(VLOOKUP($J179,'Base 1'!$A:$Q,17,0),"-")</f>
        <v>-</v>
      </c>
      <c r="N179" s="50" t="str">
        <f aca="false">IFERROR(VLOOKUP($J179,'Base 1'!$A:$R,18,0),"-")</f>
        <v>-</v>
      </c>
      <c r="O179" s="50" t="str">
        <f aca="false">IFERROR(VLOOKUP($J179,'Base 1'!$A:$F,6,0),"-")</f>
        <v>-</v>
      </c>
      <c r="P179" s="53" t="str">
        <f aca="false">IFERROR(VLOOKUP($J179,'Base 1'!$A:$G,7,0),"-")</f>
        <v>-</v>
      </c>
      <c r="Q179" s="54"/>
      <c r="R179" s="50" t="str">
        <f aca="false">IFERROR(VLOOKUP(J179,'Base 1'!$A:$L,12,0),"-")</f>
        <v>-</v>
      </c>
      <c r="S179" s="54"/>
      <c r="T179" s="55" t="str">
        <f aca="false">IFERROR(VLOOKUP(J179,'Base 1'!$A:$J,10,0),"-")</f>
        <v>-</v>
      </c>
      <c r="U179" s="56"/>
      <c r="V179" s="57"/>
      <c r="W179" s="58"/>
      <c r="X179" s="59" t="str">
        <f aca="false">IFERROR(VLOOKUP(J179,'Base 1'!$A:$I,9,0),"-")</f>
        <v>-</v>
      </c>
      <c r="Y179" s="58"/>
      <c r="Z179" s="60"/>
      <c r="AA179" s="61"/>
      <c r="AB179" s="62"/>
      <c r="AC179" s="63" t="str">
        <f aca="false">IFERROR(VLOOKUP($J179,'Base 1'!$A:$Q,16,0),"-")</f>
        <v>-</v>
      </c>
      <c r="AD179" s="63"/>
      <c r="AE179" s="64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</row>
    <row r="180" s="66" customFormat="true" ht="14.25" hidden="false" customHeight="true" outlineLevel="0" collapsed="false">
      <c r="A180" s="46"/>
      <c r="B180" s="47" t="n">
        <f aca="true">TODAY()</f>
        <v>46135</v>
      </c>
      <c r="C180" s="48" t="s">
        <v>37</v>
      </c>
      <c r="D180" s="49" t="s">
        <v>38</v>
      </c>
      <c r="E180" s="50" t="str">
        <f aca="false">IFERROR(VLOOKUP($J180,'Base 1'!A:S,19,0),"-")</f>
        <v>-</v>
      </c>
      <c r="F180" s="50" t="str">
        <f aca="false">IFERROR(VLOOKUP($J180,'Base 1'!$A:$N,14,0),"-")</f>
        <v>-</v>
      </c>
      <c r="G180" s="50" t="str">
        <f aca="false">IFERROR(VLOOKUP($J180,'Base 1'!$A:$O,15,0),"-")</f>
        <v>-</v>
      </c>
      <c r="H180" s="50" t="str">
        <f aca="false">IFERROR(VLOOKUP($J180,'Base 1'!$A:$T,20,0),"-")</f>
        <v>-</v>
      </c>
      <c r="I180" s="51" t="str">
        <f aca="false">IFERROR(VLOOKUP($J180,'Base 1'!$A:$C,3,0),"-")</f>
        <v>-</v>
      </c>
      <c r="J180" s="51"/>
      <c r="K180" s="50" t="str">
        <f aca="false">IFERROR(VLOOKUP($J180,'Base 1'!$A:$E,5,0),"-")</f>
        <v>-</v>
      </c>
      <c r="L180" s="52" t="str">
        <f aca="false">IFERROR(VLOOKUP($J180,'Base 1'!$A:$B,2,0),"-")</f>
        <v>-</v>
      </c>
      <c r="M180" s="50" t="str">
        <f aca="false">IFERROR(VLOOKUP($J180,'Base 1'!$A:$Q,17,0),"-")</f>
        <v>-</v>
      </c>
      <c r="N180" s="50" t="str">
        <f aca="false">IFERROR(VLOOKUP($J180,'Base 1'!$A:$R,18,0),"-")</f>
        <v>-</v>
      </c>
      <c r="O180" s="50" t="str">
        <f aca="false">IFERROR(VLOOKUP($J180,'Base 1'!$A:$F,6,0),"-")</f>
        <v>-</v>
      </c>
      <c r="P180" s="53" t="str">
        <f aca="false">IFERROR(VLOOKUP($J180,'Base 1'!$A:$G,7,0),"-")</f>
        <v>-</v>
      </c>
      <c r="Q180" s="54"/>
      <c r="R180" s="50" t="str">
        <f aca="false">IFERROR(VLOOKUP(J180,'Base 1'!$A:$L,12,0),"-")</f>
        <v>-</v>
      </c>
      <c r="S180" s="54"/>
      <c r="T180" s="55" t="str">
        <f aca="false">IFERROR(VLOOKUP(J180,'Base 1'!$A:$J,10,0),"-")</f>
        <v>-</v>
      </c>
      <c r="U180" s="56"/>
      <c r="V180" s="57"/>
      <c r="W180" s="58"/>
      <c r="X180" s="59" t="str">
        <f aca="false">IFERROR(VLOOKUP(J180,'Base 1'!$A:$I,9,0),"-")</f>
        <v>-</v>
      </c>
      <c r="Y180" s="58"/>
      <c r="Z180" s="60"/>
      <c r="AA180" s="61"/>
      <c r="AB180" s="62"/>
      <c r="AC180" s="63" t="str">
        <f aca="false">IFERROR(VLOOKUP($J180,'Base 1'!$A:$Q,16,0),"-")</f>
        <v>-</v>
      </c>
      <c r="AD180" s="63"/>
      <c r="AE180" s="64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</row>
    <row r="181" s="66" customFormat="true" ht="14.25" hidden="false" customHeight="true" outlineLevel="0" collapsed="false">
      <c r="A181" s="46"/>
      <c r="B181" s="47" t="n">
        <f aca="true">TODAY()</f>
        <v>46135</v>
      </c>
      <c r="C181" s="48" t="s">
        <v>37</v>
      </c>
      <c r="D181" s="49" t="s">
        <v>38</v>
      </c>
      <c r="E181" s="50" t="str">
        <f aca="false">IFERROR(VLOOKUP($J181,'Base 1'!A:S,19,0),"-")</f>
        <v>-</v>
      </c>
      <c r="F181" s="50" t="str">
        <f aca="false">IFERROR(VLOOKUP($J181,'Base 1'!$A:$N,14,0),"-")</f>
        <v>-</v>
      </c>
      <c r="G181" s="50" t="str">
        <f aca="false">IFERROR(VLOOKUP($J181,'Base 1'!$A:$O,15,0),"-")</f>
        <v>-</v>
      </c>
      <c r="H181" s="50" t="str">
        <f aca="false">IFERROR(VLOOKUP($J181,'Base 1'!$A:$T,20,0),"-")</f>
        <v>-</v>
      </c>
      <c r="I181" s="51" t="str">
        <f aca="false">IFERROR(VLOOKUP($J181,'Base 1'!$A:$C,3,0),"-")</f>
        <v>-</v>
      </c>
      <c r="J181" s="51"/>
      <c r="K181" s="50" t="str">
        <f aca="false">IFERROR(VLOOKUP($J181,'Base 1'!$A:$E,5,0),"-")</f>
        <v>-</v>
      </c>
      <c r="L181" s="52" t="str">
        <f aca="false">IFERROR(VLOOKUP($J181,'Base 1'!$A:$B,2,0),"-")</f>
        <v>-</v>
      </c>
      <c r="M181" s="50" t="str">
        <f aca="false">IFERROR(VLOOKUP($J181,'Base 1'!$A:$Q,17,0),"-")</f>
        <v>-</v>
      </c>
      <c r="N181" s="50" t="str">
        <f aca="false">IFERROR(VLOOKUP($J181,'Base 1'!$A:$R,18,0),"-")</f>
        <v>-</v>
      </c>
      <c r="O181" s="50" t="str">
        <f aca="false">IFERROR(VLOOKUP($J181,'Base 1'!$A:$F,6,0),"-")</f>
        <v>-</v>
      </c>
      <c r="P181" s="53" t="str">
        <f aca="false">IFERROR(VLOOKUP($J181,'Base 1'!$A:$G,7,0),"-")</f>
        <v>-</v>
      </c>
      <c r="Q181" s="54"/>
      <c r="R181" s="50" t="str">
        <f aca="false">IFERROR(VLOOKUP(J181,'Base 1'!$A:$L,12,0),"-")</f>
        <v>-</v>
      </c>
      <c r="S181" s="54"/>
      <c r="T181" s="55" t="str">
        <f aca="false">IFERROR(VLOOKUP(J181,'Base 1'!$A:$J,10,0),"-")</f>
        <v>-</v>
      </c>
      <c r="U181" s="56"/>
      <c r="V181" s="57"/>
      <c r="W181" s="58"/>
      <c r="X181" s="59" t="str">
        <f aca="false">IFERROR(VLOOKUP(J181,'Base 1'!$A:$I,9,0),"-")</f>
        <v>-</v>
      </c>
      <c r="Y181" s="58"/>
      <c r="Z181" s="60"/>
      <c r="AA181" s="61"/>
      <c r="AB181" s="62"/>
      <c r="AC181" s="63" t="str">
        <f aca="false">IFERROR(VLOOKUP($J181,'Base 1'!$A:$Q,16,0),"-")</f>
        <v>-</v>
      </c>
      <c r="AD181" s="63"/>
      <c r="AE181" s="64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</row>
    <row r="182" s="66" customFormat="true" ht="14.25" hidden="false" customHeight="true" outlineLevel="0" collapsed="false">
      <c r="A182" s="46"/>
      <c r="B182" s="47" t="n">
        <f aca="true">TODAY()</f>
        <v>46135</v>
      </c>
      <c r="C182" s="48" t="s">
        <v>37</v>
      </c>
      <c r="D182" s="49" t="s">
        <v>38</v>
      </c>
      <c r="E182" s="50" t="str">
        <f aca="false">IFERROR(VLOOKUP($J182,'Base 1'!A:S,19,0),"-")</f>
        <v>-</v>
      </c>
      <c r="F182" s="50" t="str">
        <f aca="false">IFERROR(VLOOKUP($J182,'Base 1'!$A:$N,14,0),"-")</f>
        <v>-</v>
      </c>
      <c r="G182" s="50" t="str">
        <f aca="false">IFERROR(VLOOKUP($J182,'Base 1'!$A:$O,15,0),"-")</f>
        <v>-</v>
      </c>
      <c r="H182" s="50" t="str">
        <f aca="false">IFERROR(VLOOKUP($J182,'Base 1'!$A:$T,20,0),"-")</f>
        <v>-</v>
      </c>
      <c r="I182" s="51" t="str">
        <f aca="false">IFERROR(VLOOKUP($J182,'Base 1'!$A:$C,3,0),"-")</f>
        <v>-</v>
      </c>
      <c r="J182" s="51"/>
      <c r="K182" s="50" t="str">
        <f aca="false">IFERROR(VLOOKUP($J182,'Base 1'!$A:$E,5,0),"-")</f>
        <v>-</v>
      </c>
      <c r="L182" s="52" t="str">
        <f aca="false">IFERROR(VLOOKUP($J182,'Base 1'!$A:$B,2,0),"-")</f>
        <v>-</v>
      </c>
      <c r="M182" s="50" t="str">
        <f aca="false">IFERROR(VLOOKUP($J182,'Base 1'!$A:$Q,17,0),"-")</f>
        <v>-</v>
      </c>
      <c r="N182" s="50" t="str">
        <f aca="false">IFERROR(VLOOKUP($J182,'Base 1'!$A:$R,18,0),"-")</f>
        <v>-</v>
      </c>
      <c r="O182" s="50" t="str">
        <f aca="false">IFERROR(VLOOKUP($J182,'Base 1'!$A:$F,6,0),"-")</f>
        <v>-</v>
      </c>
      <c r="P182" s="53" t="str">
        <f aca="false">IFERROR(VLOOKUP($J182,'Base 1'!$A:$G,7,0),"-")</f>
        <v>-</v>
      </c>
      <c r="Q182" s="54"/>
      <c r="R182" s="50" t="str">
        <f aca="false">IFERROR(VLOOKUP(J182,'Base 1'!$A:$L,12,0),"-")</f>
        <v>-</v>
      </c>
      <c r="S182" s="54"/>
      <c r="T182" s="55" t="str">
        <f aca="false">IFERROR(VLOOKUP(J182,'Base 1'!$A:$J,10,0),"-")</f>
        <v>-</v>
      </c>
      <c r="U182" s="56"/>
      <c r="V182" s="57"/>
      <c r="W182" s="58"/>
      <c r="X182" s="59" t="str">
        <f aca="false">IFERROR(VLOOKUP(J182,'Base 1'!$A:$I,9,0),"-")</f>
        <v>-</v>
      </c>
      <c r="Y182" s="58"/>
      <c r="Z182" s="60"/>
      <c r="AA182" s="61"/>
      <c r="AB182" s="62"/>
      <c r="AC182" s="63" t="str">
        <f aca="false">IFERROR(VLOOKUP($J182,'Base 1'!$A:$Q,16,0),"-")</f>
        <v>-</v>
      </c>
      <c r="AD182" s="63"/>
      <c r="AE182" s="64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</row>
    <row r="183" s="66" customFormat="true" ht="14.25" hidden="false" customHeight="true" outlineLevel="0" collapsed="false">
      <c r="A183" s="46"/>
      <c r="B183" s="47" t="n">
        <f aca="true">TODAY()</f>
        <v>46135</v>
      </c>
      <c r="C183" s="48" t="s">
        <v>37</v>
      </c>
      <c r="D183" s="49" t="s">
        <v>38</v>
      </c>
      <c r="E183" s="50" t="str">
        <f aca="false">IFERROR(VLOOKUP($J183,'Base 1'!A:S,19,0),"-")</f>
        <v>-</v>
      </c>
      <c r="F183" s="50" t="str">
        <f aca="false">IFERROR(VLOOKUP($J183,'Base 1'!$A:$N,14,0),"-")</f>
        <v>-</v>
      </c>
      <c r="G183" s="50" t="str">
        <f aca="false">IFERROR(VLOOKUP($J183,'Base 1'!$A:$O,15,0),"-")</f>
        <v>-</v>
      </c>
      <c r="H183" s="50" t="str">
        <f aca="false">IFERROR(VLOOKUP($J183,'Base 1'!$A:$T,20,0),"-")</f>
        <v>-</v>
      </c>
      <c r="I183" s="51" t="str">
        <f aca="false">IFERROR(VLOOKUP($J183,'Base 1'!$A:$C,3,0),"-")</f>
        <v>-</v>
      </c>
      <c r="J183" s="51"/>
      <c r="K183" s="50" t="str">
        <f aca="false">IFERROR(VLOOKUP($J183,'Base 1'!$A:$E,5,0),"-")</f>
        <v>-</v>
      </c>
      <c r="L183" s="52" t="str">
        <f aca="false">IFERROR(VLOOKUP($J183,'Base 1'!$A:$B,2,0),"-")</f>
        <v>-</v>
      </c>
      <c r="M183" s="50" t="str">
        <f aca="false">IFERROR(VLOOKUP($J183,'Base 1'!$A:$Q,17,0),"-")</f>
        <v>-</v>
      </c>
      <c r="N183" s="50" t="str">
        <f aca="false">IFERROR(VLOOKUP($J183,'Base 1'!$A:$R,18,0),"-")</f>
        <v>-</v>
      </c>
      <c r="O183" s="50" t="str">
        <f aca="false">IFERROR(VLOOKUP($J183,'Base 1'!$A:$F,6,0),"-")</f>
        <v>-</v>
      </c>
      <c r="P183" s="53" t="str">
        <f aca="false">IFERROR(VLOOKUP($J183,'Base 1'!$A:$G,7,0),"-")</f>
        <v>-</v>
      </c>
      <c r="Q183" s="54"/>
      <c r="R183" s="50" t="str">
        <f aca="false">IFERROR(VLOOKUP(J183,'Base 1'!$A:$L,12,0),"-")</f>
        <v>-</v>
      </c>
      <c r="S183" s="54"/>
      <c r="T183" s="55" t="str">
        <f aca="false">IFERROR(VLOOKUP(J183,'Base 1'!$A:$J,10,0),"-")</f>
        <v>-</v>
      </c>
      <c r="U183" s="56"/>
      <c r="V183" s="57"/>
      <c r="W183" s="58"/>
      <c r="X183" s="59" t="str">
        <f aca="false">IFERROR(VLOOKUP(J183,'Base 1'!$A:$I,9,0),"-")</f>
        <v>-</v>
      </c>
      <c r="Y183" s="58"/>
      <c r="Z183" s="60"/>
      <c r="AA183" s="61"/>
      <c r="AB183" s="62"/>
      <c r="AC183" s="63" t="str">
        <f aca="false">IFERROR(VLOOKUP($J183,'Base 1'!$A:$Q,16,0),"-")</f>
        <v>-</v>
      </c>
      <c r="AD183" s="63"/>
      <c r="AE183" s="64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</row>
    <row r="184" s="66" customFormat="true" ht="14.25" hidden="false" customHeight="true" outlineLevel="0" collapsed="false">
      <c r="A184" s="46"/>
      <c r="B184" s="47" t="n">
        <f aca="true">TODAY()</f>
        <v>46135</v>
      </c>
      <c r="C184" s="48" t="s">
        <v>37</v>
      </c>
      <c r="D184" s="49" t="s">
        <v>38</v>
      </c>
      <c r="E184" s="50" t="str">
        <f aca="false">IFERROR(VLOOKUP($J184,'Base 1'!A:S,19,0),"-")</f>
        <v>-</v>
      </c>
      <c r="F184" s="50" t="str">
        <f aca="false">IFERROR(VLOOKUP($J184,'Base 1'!$A:$N,14,0),"-")</f>
        <v>-</v>
      </c>
      <c r="G184" s="50" t="str">
        <f aca="false">IFERROR(VLOOKUP($J184,'Base 1'!$A:$O,15,0),"-")</f>
        <v>-</v>
      </c>
      <c r="H184" s="50" t="str">
        <f aca="false">IFERROR(VLOOKUP($J184,'Base 1'!$A:$T,20,0),"-")</f>
        <v>-</v>
      </c>
      <c r="I184" s="51" t="str">
        <f aca="false">IFERROR(VLOOKUP($J184,'Base 1'!$A:$C,3,0),"-")</f>
        <v>-</v>
      </c>
      <c r="J184" s="51"/>
      <c r="K184" s="50" t="str">
        <f aca="false">IFERROR(VLOOKUP($J184,'Base 1'!$A:$E,5,0),"-")</f>
        <v>-</v>
      </c>
      <c r="L184" s="52" t="str">
        <f aca="false">IFERROR(VLOOKUP($J184,'Base 1'!$A:$B,2,0),"-")</f>
        <v>-</v>
      </c>
      <c r="M184" s="50" t="str">
        <f aca="false">IFERROR(VLOOKUP($J184,'Base 1'!$A:$Q,17,0),"-")</f>
        <v>-</v>
      </c>
      <c r="N184" s="50" t="str">
        <f aca="false">IFERROR(VLOOKUP($J184,'Base 1'!$A:$R,18,0),"-")</f>
        <v>-</v>
      </c>
      <c r="O184" s="50" t="str">
        <f aca="false">IFERROR(VLOOKUP($J184,'Base 1'!$A:$F,6,0),"-")</f>
        <v>-</v>
      </c>
      <c r="P184" s="53" t="str">
        <f aca="false">IFERROR(VLOOKUP($J184,'Base 1'!$A:$G,7,0),"-")</f>
        <v>-</v>
      </c>
      <c r="Q184" s="54"/>
      <c r="R184" s="50" t="str">
        <f aca="false">IFERROR(VLOOKUP(J184,'Base 1'!$A:$L,12,0),"-")</f>
        <v>-</v>
      </c>
      <c r="S184" s="54"/>
      <c r="T184" s="55" t="str">
        <f aca="false">IFERROR(VLOOKUP(J184,'Base 1'!$A:$J,10,0),"-")</f>
        <v>-</v>
      </c>
      <c r="U184" s="56"/>
      <c r="V184" s="57"/>
      <c r="W184" s="58"/>
      <c r="X184" s="59" t="str">
        <f aca="false">IFERROR(VLOOKUP(J184,'Base 1'!$A:$I,9,0),"-")</f>
        <v>-</v>
      </c>
      <c r="Y184" s="58"/>
      <c r="Z184" s="60"/>
      <c r="AA184" s="61"/>
      <c r="AB184" s="62"/>
      <c r="AC184" s="63" t="str">
        <f aca="false">IFERROR(VLOOKUP($J184,'Base 1'!$A:$Q,16,0),"-")</f>
        <v>-</v>
      </c>
      <c r="AD184" s="63"/>
      <c r="AE184" s="64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</row>
    <row r="185" s="66" customFormat="true" ht="14.25" hidden="false" customHeight="true" outlineLevel="0" collapsed="false">
      <c r="A185" s="46"/>
      <c r="B185" s="47" t="n">
        <f aca="true">TODAY()</f>
        <v>46135</v>
      </c>
      <c r="C185" s="48" t="s">
        <v>37</v>
      </c>
      <c r="D185" s="49" t="s">
        <v>38</v>
      </c>
      <c r="E185" s="50" t="str">
        <f aca="false">IFERROR(VLOOKUP($J185,'Base 1'!A:S,19,0),"-")</f>
        <v>-</v>
      </c>
      <c r="F185" s="50" t="str">
        <f aca="false">IFERROR(VLOOKUP($J185,'Base 1'!$A:$N,14,0),"-")</f>
        <v>-</v>
      </c>
      <c r="G185" s="50" t="str">
        <f aca="false">IFERROR(VLOOKUP($J185,'Base 1'!$A:$O,15,0),"-")</f>
        <v>-</v>
      </c>
      <c r="H185" s="50" t="str">
        <f aca="false">IFERROR(VLOOKUP($J185,'Base 1'!$A:$T,20,0),"-")</f>
        <v>-</v>
      </c>
      <c r="I185" s="51" t="str">
        <f aca="false">IFERROR(VLOOKUP($J185,'Base 1'!$A:$C,3,0),"-")</f>
        <v>-</v>
      </c>
      <c r="J185" s="51"/>
      <c r="K185" s="50" t="str">
        <f aca="false">IFERROR(VLOOKUP($J185,'Base 1'!$A:$E,5,0),"-")</f>
        <v>-</v>
      </c>
      <c r="L185" s="52" t="str">
        <f aca="false">IFERROR(VLOOKUP($J185,'Base 1'!$A:$B,2,0),"-")</f>
        <v>-</v>
      </c>
      <c r="M185" s="50" t="str">
        <f aca="false">IFERROR(VLOOKUP($J185,'Base 1'!$A:$Q,17,0),"-")</f>
        <v>-</v>
      </c>
      <c r="N185" s="50" t="str">
        <f aca="false">IFERROR(VLOOKUP($J185,'Base 1'!$A:$R,18,0),"-")</f>
        <v>-</v>
      </c>
      <c r="O185" s="50" t="str">
        <f aca="false">IFERROR(VLOOKUP($J185,'Base 1'!$A:$F,6,0),"-")</f>
        <v>-</v>
      </c>
      <c r="P185" s="53" t="str">
        <f aca="false">IFERROR(VLOOKUP($J185,'Base 1'!$A:$G,7,0),"-")</f>
        <v>-</v>
      </c>
      <c r="Q185" s="54"/>
      <c r="R185" s="50" t="str">
        <f aca="false">IFERROR(VLOOKUP(J185,'Base 1'!$A:$L,12,0),"-")</f>
        <v>-</v>
      </c>
      <c r="S185" s="54"/>
      <c r="T185" s="55" t="str">
        <f aca="false">IFERROR(VLOOKUP(J185,'Base 1'!$A:$J,10,0),"-")</f>
        <v>-</v>
      </c>
      <c r="U185" s="56"/>
      <c r="V185" s="57"/>
      <c r="W185" s="58"/>
      <c r="X185" s="59" t="str">
        <f aca="false">IFERROR(VLOOKUP(J185,'Base 1'!$A:$I,9,0),"-")</f>
        <v>-</v>
      </c>
      <c r="Y185" s="58"/>
      <c r="Z185" s="60"/>
      <c r="AA185" s="61"/>
      <c r="AB185" s="62"/>
      <c r="AC185" s="63" t="str">
        <f aca="false">IFERROR(VLOOKUP($J185,'Base 1'!$A:$Q,16,0),"-")</f>
        <v>-</v>
      </c>
      <c r="AD185" s="63"/>
      <c r="AE185" s="64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</row>
    <row r="186" s="66" customFormat="true" ht="14.25" hidden="false" customHeight="true" outlineLevel="0" collapsed="false">
      <c r="A186" s="46"/>
      <c r="B186" s="47" t="n">
        <f aca="true">TODAY()</f>
        <v>46135</v>
      </c>
      <c r="C186" s="48" t="s">
        <v>37</v>
      </c>
      <c r="D186" s="49" t="s">
        <v>38</v>
      </c>
      <c r="E186" s="50" t="str">
        <f aca="false">IFERROR(VLOOKUP($J186,'Base 1'!A:S,19,0),"-")</f>
        <v>-</v>
      </c>
      <c r="F186" s="50" t="str">
        <f aca="false">IFERROR(VLOOKUP($J186,'Base 1'!$A:$N,14,0),"-")</f>
        <v>-</v>
      </c>
      <c r="G186" s="50" t="str">
        <f aca="false">IFERROR(VLOOKUP($J186,'Base 1'!$A:$O,15,0),"-")</f>
        <v>-</v>
      </c>
      <c r="H186" s="50" t="str">
        <f aca="false">IFERROR(VLOOKUP($J186,'Base 1'!$A:$T,20,0),"-")</f>
        <v>-</v>
      </c>
      <c r="I186" s="51" t="str">
        <f aca="false">IFERROR(VLOOKUP($J186,'Base 1'!$A:$C,3,0),"-")</f>
        <v>-</v>
      </c>
      <c r="J186" s="51"/>
      <c r="K186" s="50" t="str">
        <f aca="false">IFERROR(VLOOKUP($J186,'Base 1'!$A:$E,5,0),"-")</f>
        <v>-</v>
      </c>
      <c r="L186" s="52" t="str">
        <f aca="false">IFERROR(VLOOKUP($J186,'Base 1'!$A:$B,2,0),"-")</f>
        <v>-</v>
      </c>
      <c r="M186" s="50" t="str">
        <f aca="false">IFERROR(VLOOKUP($J186,'Base 1'!$A:$Q,17,0),"-")</f>
        <v>-</v>
      </c>
      <c r="N186" s="50" t="str">
        <f aca="false">IFERROR(VLOOKUP($J186,'Base 1'!$A:$R,18,0),"-")</f>
        <v>-</v>
      </c>
      <c r="O186" s="50" t="str">
        <f aca="false">IFERROR(VLOOKUP($J186,'Base 1'!$A:$F,6,0),"-")</f>
        <v>-</v>
      </c>
      <c r="P186" s="53" t="str">
        <f aca="false">IFERROR(VLOOKUP($J186,'Base 1'!$A:$G,7,0),"-")</f>
        <v>-</v>
      </c>
      <c r="Q186" s="54"/>
      <c r="R186" s="50" t="str">
        <f aca="false">IFERROR(VLOOKUP(J186,'Base 1'!$A:$L,12,0),"-")</f>
        <v>-</v>
      </c>
      <c r="S186" s="54"/>
      <c r="T186" s="55" t="str">
        <f aca="false">IFERROR(VLOOKUP(J186,'Base 1'!$A:$J,10,0),"-")</f>
        <v>-</v>
      </c>
      <c r="U186" s="56"/>
      <c r="V186" s="57"/>
      <c r="W186" s="58"/>
      <c r="X186" s="59" t="str">
        <f aca="false">IFERROR(VLOOKUP(J186,'Base 1'!$A:$I,9,0),"-")</f>
        <v>-</v>
      </c>
      <c r="Y186" s="58"/>
      <c r="Z186" s="60"/>
      <c r="AA186" s="61"/>
      <c r="AB186" s="62"/>
      <c r="AC186" s="63" t="str">
        <f aca="false">IFERROR(VLOOKUP($J186,'Base 1'!$A:$Q,16,0),"-")</f>
        <v>-</v>
      </c>
      <c r="AD186" s="63"/>
      <c r="AE186" s="64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</row>
    <row r="187" s="66" customFormat="true" ht="14.25" hidden="false" customHeight="true" outlineLevel="0" collapsed="false">
      <c r="A187" s="46"/>
      <c r="B187" s="47" t="n">
        <f aca="true">TODAY()</f>
        <v>46135</v>
      </c>
      <c r="C187" s="48" t="s">
        <v>37</v>
      </c>
      <c r="D187" s="49" t="s">
        <v>38</v>
      </c>
      <c r="E187" s="50" t="str">
        <f aca="false">IFERROR(VLOOKUP($J187,'Base 1'!A:S,19,0),"-")</f>
        <v>-</v>
      </c>
      <c r="F187" s="50" t="str">
        <f aca="false">IFERROR(VLOOKUP($J187,'Base 1'!$A:$N,14,0),"-")</f>
        <v>-</v>
      </c>
      <c r="G187" s="50" t="str">
        <f aca="false">IFERROR(VLOOKUP($J187,'Base 1'!$A:$O,15,0),"-")</f>
        <v>-</v>
      </c>
      <c r="H187" s="50" t="str">
        <f aca="false">IFERROR(VLOOKUP($J187,'Base 1'!$A:$T,20,0),"-")</f>
        <v>-</v>
      </c>
      <c r="I187" s="51" t="str">
        <f aca="false">IFERROR(VLOOKUP($J187,'Base 1'!$A:$C,3,0),"-")</f>
        <v>-</v>
      </c>
      <c r="J187" s="51"/>
      <c r="K187" s="50" t="str">
        <f aca="false">IFERROR(VLOOKUP($J187,'Base 1'!$A:$E,5,0),"-")</f>
        <v>-</v>
      </c>
      <c r="L187" s="52" t="str">
        <f aca="false">IFERROR(VLOOKUP($J187,'Base 1'!$A:$B,2,0),"-")</f>
        <v>-</v>
      </c>
      <c r="M187" s="50" t="str">
        <f aca="false">IFERROR(VLOOKUP($J187,'Base 1'!$A:$Q,17,0),"-")</f>
        <v>-</v>
      </c>
      <c r="N187" s="50" t="str">
        <f aca="false">IFERROR(VLOOKUP($J187,'Base 1'!$A:$R,18,0),"-")</f>
        <v>-</v>
      </c>
      <c r="O187" s="50" t="str">
        <f aca="false">IFERROR(VLOOKUP($J187,'Base 1'!$A:$F,6,0),"-")</f>
        <v>-</v>
      </c>
      <c r="P187" s="53" t="str">
        <f aca="false">IFERROR(VLOOKUP($J187,'Base 1'!$A:$G,7,0),"-")</f>
        <v>-</v>
      </c>
      <c r="Q187" s="54"/>
      <c r="R187" s="50" t="str">
        <f aca="false">IFERROR(VLOOKUP(J187,'Base 1'!$A:$L,12,0),"-")</f>
        <v>-</v>
      </c>
      <c r="S187" s="54"/>
      <c r="T187" s="55" t="str">
        <f aca="false">IFERROR(VLOOKUP(J187,'Base 1'!$A:$J,10,0),"-")</f>
        <v>-</v>
      </c>
      <c r="U187" s="56"/>
      <c r="V187" s="57"/>
      <c r="W187" s="58"/>
      <c r="X187" s="59" t="str">
        <f aca="false">IFERROR(VLOOKUP(J187,'Base 1'!$A:$I,9,0),"-")</f>
        <v>-</v>
      </c>
      <c r="Y187" s="58"/>
      <c r="Z187" s="60"/>
      <c r="AA187" s="61"/>
      <c r="AB187" s="62"/>
      <c r="AC187" s="63" t="str">
        <f aca="false">IFERROR(VLOOKUP($J187,'Base 1'!$A:$Q,16,0),"-")</f>
        <v>-</v>
      </c>
      <c r="AD187" s="63"/>
      <c r="AE187" s="64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</row>
    <row r="188" s="66" customFormat="true" ht="14.25" hidden="false" customHeight="true" outlineLevel="0" collapsed="false">
      <c r="A188" s="46"/>
      <c r="B188" s="47" t="n">
        <f aca="true">TODAY()</f>
        <v>46135</v>
      </c>
      <c r="C188" s="48" t="s">
        <v>37</v>
      </c>
      <c r="D188" s="49" t="s">
        <v>38</v>
      </c>
      <c r="E188" s="50" t="str">
        <f aca="false">IFERROR(VLOOKUP($J188,'Base 1'!A:S,19,0),"-")</f>
        <v>-</v>
      </c>
      <c r="F188" s="50" t="str">
        <f aca="false">IFERROR(VLOOKUP($J188,'Base 1'!$A:$N,14,0),"-")</f>
        <v>-</v>
      </c>
      <c r="G188" s="50" t="str">
        <f aca="false">IFERROR(VLOOKUP($J188,'Base 1'!$A:$O,15,0),"-")</f>
        <v>-</v>
      </c>
      <c r="H188" s="50" t="str">
        <f aca="false">IFERROR(VLOOKUP($J188,'Base 1'!$A:$T,20,0),"-")</f>
        <v>-</v>
      </c>
      <c r="I188" s="51" t="str">
        <f aca="false">IFERROR(VLOOKUP($J188,'Base 1'!$A:$C,3,0),"-")</f>
        <v>-</v>
      </c>
      <c r="J188" s="51"/>
      <c r="K188" s="50" t="str">
        <f aca="false">IFERROR(VLOOKUP($J188,'Base 1'!$A:$E,5,0),"-")</f>
        <v>-</v>
      </c>
      <c r="L188" s="52" t="str">
        <f aca="false">IFERROR(VLOOKUP($J188,'Base 1'!$A:$B,2,0),"-")</f>
        <v>-</v>
      </c>
      <c r="M188" s="50" t="str">
        <f aca="false">IFERROR(VLOOKUP($J188,'Base 1'!$A:$Q,17,0),"-")</f>
        <v>-</v>
      </c>
      <c r="N188" s="50" t="str">
        <f aca="false">IFERROR(VLOOKUP($J188,'Base 1'!$A:$R,18,0),"-")</f>
        <v>-</v>
      </c>
      <c r="O188" s="50" t="str">
        <f aca="false">IFERROR(VLOOKUP($J188,'Base 1'!$A:$F,6,0),"-")</f>
        <v>-</v>
      </c>
      <c r="P188" s="53" t="str">
        <f aca="false">IFERROR(VLOOKUP($J188,'Base 1'!$A:$G,7,0),"-")</f>
        <v>-</v>
      </c>
      <c r="Q188" s="54"/>
      <c r="R188" s="50" t="str">
        <f aca="false">IFERROR(VLOOKUP(J188,'Base 1'!$A:$L,12,0),"-")</f>
        <v>-</v>
      </c>
      <c r="S188" s="54"/>
      <c r="T188" s="55" t="str">
        <f aca="false">IFERROR(VLOOKUP(J188,'Base 1'!$A:$J,10,0),"-")</f>
        <v>-</v>
      </c>
      <c r="U188" s="56"/>
      <c r="V188" s="57"/>
      <c r="W188" s="58"/>
      <c r="X188" s="59" t="str">
        <f aca="false">IFERROR(VLOOKUP(J188,'Base 1'!$A:$I,9,0),"-")</f>
        <v>-</v>
      </c>
      <c r="Y188" s="58"/>
      <c r="Z188" s="60"/>
      <c r="AA188" s="61"/>
      <c r="AB188" s="62"/>
      <c r="AC188" s="63" t="str">
        <f aca="false">IFERROR(VLOOKUP($J188,'Base 1'!$A:$Q,16,0),"-")</f>
        <v>-</v>
      </c>
      <c r="AD188" s="63"/>
      <c r="AE188" s="64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</row>
    <row r="189" s="66" customFormat="true" ht="14.25" hidden="false" customHeight="true" outlineLevel="0" collapsed="false">
      <c r="A189" s="46"/>
      <c r="B189" s="47" t="n">
        <f aca="true">TODAY()</f>
        <v>46135</v>
      </c>
      <c r="C189" s="48" t="s">
        <v>37</v>
      </c>
      <c r="D189" s="49" t="s">
        <v>38</v>
      </c>
      <c r="E189" s="50" t="str">
        <f aca="false">IFERROR(VLOOKUP($J189,'Base 1'!A:S,19,0),"-")</f>
        <v>-</v>
      </c>
      <c r="F189" s="50" t="str">
        <f aca="false">IFERROR(VLOOKUP($J189,'Base 1'!$A:$N,14,0),"-")</f>
        <v>-</v>
      </c>
      <c r="G189" s="50" t="str">
        <f aca="false">IFERROR(VLOOKUP($J189,'Base 1'!$A:$O,15,0),"-")</f>
        <v>-</v>
      </c>
      <c r="H189" s="50" t="str">
        <f aca="false">IFERROR(VLOOKUP($J189,'Base 1'!$A:$T,20,0),"-")</f>
        <v>-</v>
      </c>
      <c r="I189" s="51" t="str">
        <f aca="false">IFERROR(VLOOKUP($J189,'Base 1'!$A:$C,3,0),"-")</f>
        <v>-</v>
      </c>
      <c r="J189" s="51"/>
      <c r="K189" s="50" t="str">
        <f aca="false">IFERROR(VLOOKUP($J189,'Base 1'!$A:$E,5,0),"-")</f>
        <v>-</v>
      </c>
      <c r="L189" s="52" t="str">
        <f aca="false">IFERROR(VLOOKUP($J189,'Base 1'!$A:$B,2,0),"-")</f>
        <v>-</v>
      </c>
      <c r="M189" s="50" t="str">
        <f aca="false">IFERROR(VLOOKUP($J189,'Base 1'!$A:$Q,17,0),"-")</f>
        <v>-</v>
      </c>
      <c r="N189" s="50" t="str">
        <f aca="false">IFERROR(VLOOKUP($J189,'Base 1'!$A:$R,18,0),"-")</f>
        <v>-</v>
      </c>
      <c r="O189" s="50" t="str">
        <f aca="false">IFERROR(VLOOKUP($J189,'Base 1'!$A:$F,6,0),"-")</f>
        <v>-</v>
      </c>
      <c r="P189" s="53" t="str">
        <f aca="false">IFERROR(VLOOKUP($J189,'Base 1'!$A:$G,7,0),"-")</f>
        <v>-</v>
      </c>
      <c r="Q189" s="54"/>
      <c r="R189" s="50" t="str">
        <f aca="false">IFERROR(VLOOKUP(J189,'Base 1'!$A:$L,12,0),"-")</f>
        <v>-</v>
      </c>
      <c r="S189" s="54"/>
      <c r="T189" s="55" t="str">
        <f aca="false">IFERROR(VLOOKUP(J189,'Base 1'!$A:$J,10,0),"-")</f>
        <v>-</v>
      </c>
      <c r="U189" s="56"/>
      <c r="V189" s="57"/>
      <c r="W189" s="58"/>
      <c r="X189" s="59" t="str">
        <f aca="false">IFERROR(VLOOKUP(J189,'Base 1'!$A:$I,9,0),"-")</f>
        <v>-</v>
      </c>
      <c r="Y189" s="58"/>
      <c r="Z189" s="60"/>
      <c r="AA189" s="61"/>
      <c r="AB189" s="62"/>
      <c r="AC189" s="63" t="str">
        <f aca="false">IFERROR(VLOOKUP($J189,'Base 1'!$A:$Q,16,0),"-")</f>
        <v>-</v>
      </c>
      <c r="AD189" s="63"/>
      <c r="AE189" s="64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</row>
    <row r="190" s="66" customFormat="true" ht="14.25" hidden="false" customHeight="true" outlineLevel="0" collapsed="false">
      <c r="A190" s="46"/>
      <c r="B190" s="47" t="n">
        <f aca="true">TODAY()</f>
        <v>46135</v>
      </c>
      <c r="C190" s="48" t="s">
        <v>37</v>
      </c>
      <c r="D190" s="49" t="s">
        <v>38</v>
      </c>
      <c r="E190" s="50" t="str">
        <f aca="false">IFERROR(VLOOKUP($J190,'Base 1'!A:S,19,0),"-")</f>
        <v>-</v>
      </c>
      <c r="F190" s="50" t="str">
        <f aca="false">IFERROR(VLOOKUP($J190,'Base 1'!$A:$N,14,0),"-")</f>
        <v>-</v>
      </c>
      <c r="G190" s="50" t="str">
        <f aca="false">IFERROR(VLOOKUP($J190,'Base 1'!$A:$O,15,0),"-")</f>
        <v>-</v>
      </c>
      <c r="H190" s="50" t="str">
        <f aca="false">IFERROR(VLOOKUP($J190,'Base 1'!$A:$T,20,0),"-")</f>
        <v>-</v>
      </c>
      <c r="I190" s="51" t="str">
        <f aca="false">IFERROR(VLOOKUP($J190,'Base 1'!$A:$C,3,0),"-")</f>
        <v>-</v>
      </c>
      <c r="J190" s="51"/>
      <c r="K190" s="50" t="str">
        <f aca="false">IFERROR(VLOOKUP($J190,'Base 1'!$A:$E,5,0),"-")</f>
        <v>-</v>
      </c>
      <c r="L190" s="52" t="str">
        <f aca="false">IFERROR(VLOOKUP($J190,'Base 1'!$A:$B,2,0),"-")</f>
        <v>-</v>
      </c>
      <c r="M190" s="50" t="str">
        <f aca="false">IFERROR(VLOOKUP($J190,'Base 1'!$A:$Q,17,0),"-")</f>
        <v>-</v>
      </c>
      <c r="N190" s="50" t="str">
        <f aca="false">IFERROR(VLOOKUP($J190,'Base 1'!$A:$R,18,0),"-")</f>
        <v>-</v>
      </c>
      <c r="O190" s="50" t="str">
        <f aca="false">IFERROR(VLOOKUP($J190,'Base 1'!$A:$F,6,0),"-")</f>
        <v>-</v>
      </c>
      <c r="P190" s="53" t="str">
        <f aca="false">IFERROR(VLOOKUP($J190,'Base 1'!$A:$G,7,0),"-")</f>
        <v>-</v>
      </c>
      <c r="Q190" s="54"/>
      <c r="R190" s="50" t="str">
        <f aca="false">IFERROR(VLOOKUP(J190,'Base 1'!$A:$L,12,0),"-")</f>
        <v>-</v>
      </c>
      <c r="S190" s="54"/>
      <c r="T190" s="55" t="str">
        <f aca="false">IFERROR(VLOOKUP(J190,'Base 1'!$A:$J,10,0),"-")</f>
        <v>-</v>
      </c>
      <c r="U190" s="56"/>
      <c r="V190" s="57"/>
      <c r="W190" s="58"/>
      <c r="X190" s="59" t="str">
        <f aca="false">IFERROR(VLOOKUP(J190,'Base 1'!$A:$I,9,0),"-")</f>
        <v>-</v>
      </c>
      <c r="Y190" s="58"/>
      <c r="Z190" s="60"/>
      <c r="AA190" s="61"/>
      <c r="AB190" s="62"/>
      <c r="AC190" s="63" t="str">
        <f aca="false">IFERROR(VLOOKUP($J190,'Base 1'!$A:$Q,16,0),"-")</f>
        <v>-</v>
      </c>
      <c r="AD190" s="63"/>
      <c r="AE190" s="64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</row>
    <row r="191" s="66" customFormat="true" ht="14.25" hidden="false" customHeight="true" outlineLevel="0" collapsed="false">
      <c r="A191" s="46"/>
      <c r="B191" s="47" t="n">
        <f aca="true">TODAY()</f>
        <v>46135</v>
      </c>
      <c r="C191" s="48" t="s">
        <v>37</v>
      </c>
      <c r="D191" s="49" t="s">
        <v>38</v>
      </c>
      <c r="E191" s="50" t="str">
        <f aca="false">IFERROR(VLOOKUP($J191,'Base 1'!A:S,19,0),"-")</f>
        <v>-</v>
      </c>
      <c r="F191" s="50" t="str">
        <f aca="false">IFERROR(VLOOKUP($J191,'Base 1'!$A:$N,14,0),"-")</f>
        <v>-</v>
      </c>
      <c r="G191" s="50" t="str">
        <f aca="false">IFERROR(VLOOKUP($J191,'Base 1'!$A:$O,15,0),"-")</f>
        <v>-</v>
      </c>
      <c r="H191" s="50" t="str">
        <f aca="false">IFERROR(VLOOKUP($J191,'Base 1'!$A:$T,20,0),"-")</f>
        <v>-</v>
      </c>
      <c r="I191" s="51" t="str">
        <f aca="false">IFERROR(VLOOKUP($J191,'Base 1'!$A:$C,3,0),"-")</f>
        <v>-</v>
      </c>
      <c r="J191" s="51"/>
      <c r="K191" s="50" t="str">
        <f aca="false">IFERROR(VLOOKUP($J191,'Base 1'!$A:$E,5,0),"-")</f>
        <v>-</v>
      </c>
      <c r="L191" s="52" t="str">
        <f aca="false">IFERROR(VLOOKUP($J191,'Base 1'!$A:$B,2,0),"-")</f>
        <v>-</v>
      </c>
      <c r="M191" s="50" t="str">
        <f aca="false">IFERROR(VLOOKUP($J191,'Base 1'!$A:$Q,17,0),"-")</f>
        <v>-</v>
      </c>
      <c r="N191" s="50" t="str">
        <f aca="false">IFERROR(VLOOKUP($J191,'Base 1'!$A:$R,18,0),"-")</f>
        <v>-</v>
      </c>
      <c r="O191" s="50" t="str">
        <f aca="false">IFERROR(VLOOKUP($J191,'Base 1'!$A:$F,6,0),"-")</f>
        <v>-</v>
      </c>
      <c r="P191" s="53" t="str">
        <f aca="false">IFERROR(VLOOKUP($J191,'Base 1'!$A:$G,7,0),"-")</f>
        <v>-</v>
      </c>
      <c r="Q191" s="54"/>
      <c r="R191" s="50" t="str">
        <f aca="false">IFERROR(VLOOKUP(J191,'Base 1'!$A:$L,12,0),"-")</f>
        <v>-</v>
      </c>
      <c r="S191" s="54"/>
      <c r="T191" s="55" t="str">
        <f aca="false">IFERROR(VLOOKUP(J191,'Base 1'!$A:$J,10,0),"-")</f>
        <v>-</v>
      </c>
      <c r="U191" s="56"/>
      <c r="V191" s="57"/>
      <c r="W191" s="58"/>
      <c r="X191" s="59" t="str">
        <f aca="false">IFERROR(VLOOKUP(J191,'Base 1'!$A:$I,9,0),"-")</f>
        <v>-</v>
      </c>
      <c r="Y191" s="58"/>
      <c r="Z191" s="60"/>
      <c r="AA191" s="61"/>
      <c r="AB191" s="62"/>
      <c r="AC191" s="63" t="str">
        <f aca="false">IFERROR(VLOOKUP($J191,'Base 1'!$A:$Q,16,0),"-")</f>
        <v>-</v>
      </c>
      <c r="AD191" s="63"/>
      <c r="AE191" s="64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</row>
    <row r="192" s="66" customFormat="true" ht="14.25" hidden="false" customHeight="true" outlineLevel="0" collapsed="false">
      <c r="A192" s="46"/>
      <c r="B192" s="47" t="n">
        <f aca="true">TODAY()</f>
        <v>46135</v>
      </c>
      <c r="C192" s="48" t="s">
        <v>37</v>
      </c>
      <c r="D192" s="49" t="s">
        <v>38</v>
      </c>
      <c r="E192" s="50" t="str">
        <f aca="false">IFERROR(VLOOKUP($J192,'Base 1'!A:S,19,0),"-")</f>
        <v>-</v>
      </c>
      <c r="F192" s="50" t="str">
        <f aca="false">IFERROR(VLOOKUP($J192,'Base 1'!$A:$N,14,0),"-")</f>
        <v>-</v>
      </c>
      <c r="G192" s="50" t="str">
        <f aca="false">IFERROR(VLOOKUP($J192,'Base 1'!$A:$O,15,0),"-")</f>
        <v>-</v>
      </c>
      <c r="H192" s="50" t="str">
        <f aca="false">IFERROR(VLOOKUP($J192,'Base 1'!$A:$T,20,0),"-")</f>
        <v>-</v>
      </c>
      <c r="I192" s="51" t="str">
        <f aca="false">IFERROR(VLOOKUP($J192,'Base 1'!$A:$C,3,0),"-")</f>
        <v>-</v>
      </c>
      <c r="J192" s="51"/>
      <c r="K192" s="50" t="str">
        <f aca="false">IFERROR(VLOOKUP($J192,'Base 1'!$A:$E,5,0),"-")</f>
        <v>-</v>
      </c>
      <c r="L192" s="52" t="str">
        <f aca="false">IFERROR(VLOOKUP($J192,'Base 1'!$A:$B,2,0),"-")</f>
        <v>-</v>
      </c>
      <c r="M192" s="50" t="str">
        <f aca="false">IFERROR(VLOOKUP($J192,'Base 1'!$A:$Q,17,0),"-")</f>
        <v>-</v>
      </c>
      <c r="N192" s="50" t="str">
        <f aca="false">IFERROR(VLOOKUP($J192,'Base 1'!$A:$R,18,0),"-")</f>
        <v>-</v>
      </c>
      <c r="O192" s="50" t="str">
        <f aca="false">IFERROR(VLOOKUP($J192,'Base 1'!$A:$F,6,0),"-")</f>
        <v>-</v>
      </c>
      <c r="P192" s="53" t="str">
        <f aca="false">IFERROR(VLOOKUP($J192,'Base 1'!$A:$G,7,0),"-")</f>
        <v>-</v>
      </c>
      <c r="Q192" s="54"/>
      <c r="R192" s="50" t="str">
        <f aca="false">IFERROR(VLOOKUP(J192,'Base 1'!$A:$L,12,0),"-")</f>
        <v>-</v>
      </c>
      <c r="S192" s="54"/>
      <c r="T192" s="55" t="str">
        <f aca="false">IFERROR(VLOOKUP(J192,'Base 1'!$A:$J,10,0),"-")</f>
        <v>-</v>
      </c>
      <c r="U192" s="56"/>
      <c r="V192" s="57"/>
      <c r="W192" s="58"/>
      <c r="X192" s="59" t="str">
        <f aca="false">IFERROR(VLOOKUP(J192,'Base 1'!$A:$I,9,0),"-")</f>
        <v>-</v>
      </c>
      <c r="Y192" s="58"/>
      <c r="Z192" s="60"/>
      <c r="AA192" s="61"/>
      <c r="AB192" s="62"/>
      <c r="AC192" s="63" t="str">
        <f aca="false">IFERROR(VLOOKUP($J192,'Base 1'!$A:$Q,16,0),"-")</f>
        <v>-</v>
      </c>
      <c r="AD192" s="63"/>
      <c r="AE192" s="64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</row>
    <row r="193" s="66" customFormat="true" ht="14.25" hidden="false" customHeight="true" outlineLevel="0" collapsed="false">
      <c r="A193" s="46"/>
      <c r="B193" s="47" t="n">
        <f aca="true">TODAY()</f>
        <v>46135</v>
      </c>
      <c r="C193" s="48" t="s">
        <v>37</v>
      </c>
      <c r="D193" s="49" t="s">
        <v>38</v>
      </c>
      <c r="E193" s="50" t="str">
        <f aca="false">IFERROR(VLOOKUP($J193,'Base 1'!A:S,19,0),"-")</f>
        <v>-</v>
      </c>
      <c r="F193" s="50" t="str">
        <f aca="false">IFERROR(VLOOKUP($J193,'Base 1'!$A:$N,14,0),"-")</f>
        <v>-</v>
      </c>
      <c r="G193" s="50" t="str">
        <f aca="false">IFERROR(VLOOKUP($J193,'Base 1'!$A:$O,15,0),"-")</f>
        <v>-</v>
      </c>
      <c r="H193" s="50" t="str">
        <f aca="false">IFERROR(VLOOKUP($J193,'Base 1'!$A:$T,20,0),"-")</f>
        <v>-</v>
      </c>
      <c r="I193" s="51" t="str">
        <f aca="false">IFERROR(VLOOKUP($J193,'Base 1'!$A:$C,3,0),"-")</f>
        <v>-</v>
      </c>
      <c r="J193" s="51"/>
      <c r="K193" s="50" t="str">
        <f aca="false">IFERROR(VLOOKUP($J193,'Base 1'!$A:$E,5,0),"-")</f>
        <v>-</v>
      </c>
      <c r="L193" s="52" t="str">
        <f aca="false">IFERROR(VLOOKUP($J193,'Base 1'!$A:$B,2,0),"-")</f>
        <v>-</v>
      </c>
      <c r="M193" s="50" t="str">
        <f aca="false">IFERROR(VLOOKUP($J193,'Base 1'!$A:$Q,17,0),"-")</f>
        <v>-</v>
      </c>
      <c r="N193" s="50" t="str">
        <f aca="false">IFERROR(VLOOKUP($J193,'Base 1'!$A:$R,18,0),"-")</f>
        <v>-</v>
      </c>
      <c r="O193" s="50" t="str">
        <f aca="false">IFERROR(VLOOKUP($J193,'Base 1'!$A:$F,6,0),"-")</f>
        <v>-</v>
      </c>
      <c r="P193" s="53" t="str">
        <f aca="false">IFERROR(VLOOKUP($J193,'Base 1'!$A:$G,7,0),"-")</f>
        <v>-</v>
      </c>
      <c r="Q193" s="54"/>
      <c r="R193" s="50" t="str">
        <f aca="false">IFERROR(VLOOKUP(J193,'Base 1'!$A:$L,12,0),"-")</f>
        <v>-</v>
      </c>
      <c r="S193" s="54"/>
      <c r="T193" s="55" t="str">
        <f aca="false">IFERROR(VLOOKUP(J193,'Base 1'!$A:$J,10,0),"-")</f>
        <v>-</v>
      </c>
      <c r="U193" s="56"/>
      <c r="V193" s="57"/>
      <c r="W193" s="58"/>
      <c r="X193" s="59" t="str">
        <f aca="false">IFERROR(VLOOKUP(J193,'Base 1'!$A:$I,9,0),"-")</f>
        <v>-</v>
      </c>
      <c r="Y193" s="58"/>
      <c r="Z193" s="60"/>
      <c r="AA193" s="61"/>
      <c r="AB193" s="62"/>
      <c r="AC193" s="63" t="str">
        <f aca="false">IFERROR(VLOOKUP($J193,'Base 1'!$A:$Q,16,0),"-")</f>
        <v>-</v>
      </c>
      <c r="AD193" s="63"/>
      <c r="AE193" s="64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</row>
    <row r="194" s="66" customFormat="true" ht="14.25" hidden="false" customHeight="true" outlineLevel="0" collapsed="false">
      <c r="A194" s="46"/>
      <c r="B194" s="47" t="n">
        <f aca="true">TODAY()</f>
        <v>46135</v>
      </c>
      <c r="C194" s="48" t="s">
        <v>37</v>
      </c>
      <c r="D194" s="49" t="s">
        <v>38</v>
      </c>
      <c r="E194" s="50" t="str">
        <f aca="false">IFERROR(VLOOKUP($J194,'Base 1'!A:S,19,0),"-")</f>
        <v>-</v>
      </c>
      <c r="F194" s="50" t="str">
        <f aca="false">IFERROR(VLOOKUP($J194,'Base 1'!$A:$N,14,0),"-")</f>
        <v>-</v>
      </c>
      <c r="G194" s="50" t="str">
        <f aca="false">IFERROR(VLOOKUP($J194,'Base 1'!$A:$O,15,0),"-")</f>
        <v>-</v>
      </c>
      <c r="H194" s="50" t="str">
        <f aca="false">IFERROR(VLOOKUP($J194,'Base 1'!$A:$T,20,0),"-")</f>
        <v>-</v>
      </c>
      <c r="I194" s="51" t="str">
        <f aca="false">IFERROR(VLOOKUP($J194,'Base 1'!$A:$C,3,0),"-")</f>
        <v>-</v>
      </c>
      <c r="J194" s="51"/>
      <c r="K194" s="50" t="str">
        <f aca="false">IFERROR(VLOOKUP($J194,'Base 1'!$A:$E,5,0),"-")</f>
        <v>-</v>
      </c>
      <c r="L194" s="52" t="str">
        <f aca="false">IFERROR(VLOOKUP($J194,'Base 1'!$A:$B,2,0),"-")</f>
        <v>-</v>
      </c>
      <c r="M194" s="50" t="str">
        <f aca="false">IFERROR(VLOOKUP($J194,'Base 1'!$A:$Q,17,0),"-")</f>
        <v>-</v>
      </c>
      <c r="N194" s="50" t="str">
        <f aca="false">IFERROR(VLOOKUP($J194,'Base 1'!$A:$R,18,0),"-")</f>
        <v>-</v>
      </c>
      <c r="O194" s="50" t="str">
        <f aca="false">IFERROR(VLOOKUP($J194,'Base 1'!$A:$F,6,0),"-")</f>
        <v>-</v>
      </c>
      <c r="P194" s="53" t="str">
        <f aca="false">IFERROR(VLOOKUP($J194,'Base 1'!$A:$G,7,0),"-")</f>
        <v>-</v>
      </c>
      <c r="Q194" s="54"/>
      <c r="R194" s="50" t="str">
        <f aca="false">IFERROR(VLOOKUP(J194,'Base 1'!$A:$L,12,0),"-")</f>
        <v>-</v>
      </c>
      <c r="S194" s="54"/>
      <c r="T194" s="55" t="str">
        <f aca="false">IFERROR(VLOOKUP(J194,'Base 1'!$A:$J,10,0),"-")</f>
        <v>-</v>
      </c>
      <c r="U194" s="56"/>
      <c r="V194" s="57"/>
      <c r="W194" s="58"/>
      <c r="X194" s="59" t="str">
        <f aca="false">IFERROR(VLOOKUP(J194,'Base 1'!$A:$I,9,0),"-")</f>
        <v>-</v>
      </c>
      <c r="Y194" s="58"/>
      <c r="Z194" s="60"/>
      <c r="AA194" s="61"/>
      <c r="AB194" s="62"/>
      <c r="AC194" s="63" t="str">
        <f aca="false">IFERROR(VLOOKUP($J194,'Base 1'!$A:$Q,16,0),"-")</f>
        <v>-</v>
      </c>
      <c r="AD194" s="63"/>
      <c r="AE194" s="64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</row>
    <row r="195" s="66" customFormat="true" ht="14.25" hidden="false" customHeight="true" outlineLevel="0" collapsed="false">
      <c r="A195" s="46"/>
      <c r="B195" s="47" t="n">
        <f aca="true">TODAY()</f>
        <v>46135</v>
      </c>
      <c r="C195" s="48" t="s">
        <v>37</v>
      </c>
      <c r="D195" s="49" t="s">
        <v>38</v>
      </c>
      <c r="E195" s="50" t="str">
        <f aca="false">IFERROR(VLOOKUP($J195,'Base 1'!A:S,19,0),"-")</f>
        <v>-</v>
      </c>
      <c r="F195" s="50" t="str">
        <f aca="false">IFERROR(VLOOKUP($J195,'Base 1'!$A:$N,14,0),"-")</f>
        <v>-</v>
      </c>
      <c r="G195" s="50" t="str">
        <f aca="false">IFERROR(VLOOKUP($J195,'Base 1'!$A:$O,15,0),"-")</f>
        <v>-</v>
      </c>
      <c r="H195" s="50" t="str">
        <f aca="false">IFERROR(VLOOKUP($J195,'Base 1'!$A:$T,20,0),"-")</f>
        <v>-</v>
      </c>
      <c r="I195" s="51" t="str">
        <f aca="false">IFERROR(VLOOKUP($J195,'Base 1'!$A:$C,3,0),"-")</f>
        <v>-</v>
      </c>
      <c r="J195" s="51"/>
      <c r="K195" s="50" t="str">
        <f aca="false">IFERROR(VLOOKUP($J195,'Base 1'!$A:$E,5,0),"-")</f>
        <v>-</v>
      </c>
      <c r="L195" s="52" t="str">
        <f aca="false">IFERROR(VLOOKUP($J195,'Base 1'!$A:$B,2,0),"-")</f>
        <v>-</v>
      </c>
      <c r="M195" s="50" t="str">
        <f aca="false">IFERROR(VLOOKUP($J195,'Base 1'!$A:$Q,17,0),"-")</f>
        <v>-</v>
      </c>
      <c r="N195" s="50" t="str">
        <f aca="false">IFERROR(VLOOKUP($J195,'Base 1'!$A:$R,18,0),"-")</f>
        <v>-</v>
      </c>
      <c r="O195" s="50" t="str">
        <f aca="false">IFERROR(VLOOKUP($J195,'Base 1'!$A:$F,6,0),"-")</f>
        <v>-</v>
      </c>
      <c r="P195" s="53" t="str">
        <f aca="false">IFERROR(VLOOKUP($J195,'Base 1'!$A:$G,7,0),"-")</f>
        <v>-</v>
      </c>
      <c r="Q195" s="54"/>
      <c r="R195" s="50" t="str">
        <f aca="false">IFERROR(VLOOKUP(J195,'Base 1'!$A:$L,12,0),"-")</f>
        <v>-</v>
      </c>
      <c r="S195" s="54"/>
      <c r="T195" s="55" t="str">
        <f aca="false">IFERROR(VLOOKUP(J195,'Base 1'!$A:$J,10,0),"-")</f>
        <v>-</v>
      </c>
      <c r="U195" s="56"/>
      <c r="V195" s="57"/>
      <c r="W195" s="58"/>
      <c r="X195" s="59" t="str">
        <f aca="false">IFERROR(VLOOKUP(J195,'Base 1'!$A:$I,9,0),"-")</f>
        <v>-</v>
      </c>
      <c r="Y195" s="58"/>
      <c r="Z195" s="60"/>
      <c r="AA195" s="61"/>
      <c r="AB195" s="62"/>
      <c r="AC195" s="63" t="str">
        <f aca="false">IFERROR(VLOOKUP($J195,'Base 1'!$A:$Q,16,0),"-")</f>
        <v>-</v>
      </c>
      <c r="AD195" s="63"/>
      <c r="AE195" s="64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</row>
    <row r="196" s="66" customFormat="true" ht="14.25" hidden="false" customHeight="true" outlineLevel="0" collapsed="false">
      <c r="A196" s="46"/>
      <c r="B196" s="47" t="n">
        <f aca="true">TODAY()</f>
        <v>46135</v>
      </c>
      <c r="C196" s="48" t="s">
        <v>37</v>
      </c>
      <c r="D196" s="49" t="s">
        <v>38</v>
      </c>
      <c r="E196" s="50" t="str">
        <f aca="false">IFERROR(VLOOKUP($J196,'Base 1'!A:S,19,0),"-")</f>
        <v>-</v>
      </c>
      <c r="F196" s="50" t="str">
        <f aca="false">IFERROR(VLOOKUP($J196,'Base 1'!$A:$N,14,0),"-")</f>
        <v>-</v>
      </c>
      <c r="G196" s="50" t="str">
        <f aca="false">IFERROR(VLOOKUP($J196,'Base 1'!$A:$O,15,0),"-")</f>
        <v>-</v>
      </c>
      <c r="H196" s="50" t="str">
        <f aca="false">IFERROR(VLOOKUP($J196,'Base 1'!$A:$T,20,0),"-")</f>
        <v>-</v>
      </c>
      <c r="I196" s="51" t="str">
        <f aca="false">IFERROR(VLOOKUP($J196,'Base 1'!$A:$C,3,0),"-")</f>
        <v>-</v>
      </c>
      <c r="J196" s="51"/>
      <c r="K196" s="50" t="str">
        <f aca="false">IFERROR(VLOOKUP($J196,'Base 1'!$A:$E,5,0),"-")</f>
        <v>-</v>
      </c>
      <c r="L196" s="52" t="str">
        <f aca="false">IFERROR(VLOOKUP($J196,'Base 1'!$A:$B,2,0),"-")</f>
        <v>-</v>
      </c>
      <c r="M196" s="50" t="str">
        <f aca="false">IFERROR(VLOOKUP($J196,'Base 1'!$A:$Q,17,0),"-")</f>
        <v>-</v>
      </c>
      <c r="N196" s="50" t="str">
        <f aca="false">IFERROR(VLOOKUP($J196,'Base 1'!$A:$R,18,0),"-")</f>
        <v>-</v>
      </c>
      <c r="O196" s="50" t="str">
        <f aca="false">IFERROR(VLOOKUP($J196,'Base 1'!$A:$F,6,0),"-")</f>
        <v>-</v>
      </c>
      <c r="P196" s="53" t="str">
        <f aca="false">IFERROR(VLOOKUP($J196,'Base 1'!$A:$G,7,0),"-")</f>
        <v>-</v>
      </c>
      <c r="Q196" s="54"/>
      <c r="R196" s="50" t="str">
        <f aca="false">IFERROR(VLOOKUP(J196,'Base 1'!$A:$L,12,0),"-")</f>
        <v>-</v>
      </c>
      <c r="S196" s="54"/>
      <c r="T196" s="55" t="str">
        <f aca="false">IFERROR(VLOOKUP(J196,'Base 1'!$A:$J,10,0),"-")</f>
        <v>-</v>
      </c>
      <c r="U196" s="56"/>
      <c r="V196" s="57"/>
      <c r="W196" s="58"/>
      <c r="X196" s="59" t="str">
        <f aca="false">IFERROR(VLOOKUP(J196,'Base 1'!$A:$I,9,0),"-")</f>
        <v>-</v>
      </c>
      <c r="Y196" s="58"/>
      <c r="Z196" s="60"/>
      <c r="AA196" s="61"/>
      <c r="AB196" s="62"/>
      <c r="AC196" s="63" t="str">
        <f aca="false">IFERROR(VLOOKUP($J196,'Base 1'!$A:$Q,16,0),"-")</f>
        <v>-</v>
      </c>
      <c r="AD196" s="63"/>
      <c r="AE196" s="64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</row>
    <row r="197" s="66" customFormat="true" ht="14.25" hidden="false" customHeight="true" outlineLevel="0" collapsed="false">
      <c r="A197" s="46"/>
      <c r="B197" s="47" t="n">
        <f aca="true">TODAY()</f>
        <v>46135</v>
      </c>
      <c r="C197" s="48" t="s">
        <v>37</v>
      </c>
      <c r="D197" s="49" t="s">
        <v>38</v>
      </c>
      <c r="E197" s="50" t="str">
        <f aca="false">IFERROR(VLOOKUP($J197,'Base 1'!A:S,19,0),"-")</f>
        <v>-</v>
      </c>
      <c r="F197" s="50" t="str">
        <f aca="false">IFERROR(VLOOKUP($J197,'Base 1'!$A:$N,14,0),"-")</f>
        <v>-</v>
      </c>
      <c r="G197" s="50" t="str">
        <f aca="false">IFERROR(VLOOKUP($J197,'Base 1'!$A:$O,15,0),"-")</f>
        <v>-</v>
      </c>
      <c r="H197" s="50" t="str">
        <f aca="false">IFERROR(VLOOKUP($J197,'Base 1'!$A:$T,20,0),"-")</f>
        <v>-</v>
      </c>
      <c r="I197" s="51" t="str">
        <f aca="false">IFERROR(VLOOKUP($J197,'Base 1'!$A:$C,3,0),"-")</f>
        <v>-</v>
      </c>
      <c r="J197" s="51"/>
      <c r="K197" s="50" t="str">
        <f aca="false">IFERROR(VLOOKUP($J197,'Base 1'!$A:$E,5,0),"-")</f>
        <v>-</v>
      </c>
      <c r="L197" s="52" t="str">
        <f aca="false">IFERROR(VLOOKUP($J197,'Base 1'!$A:$B,2,0),"-")</f>
        <v>-</v>
      </c>
      <c r="M197" s="50" t="str">
        <f aca="false">IFERROR(VLOOKUP($J197,'Base 1'!$A:$Q,17,0),"-")</f>
        <v>-</v>
      </c>
      <c r="N197" s="50" t="str">
        <f aca="false">IFERROR(VLOOKUP($J197,'Base 1'!$A:$R,18,0),"-")</f>
        <v>-</v>
      </c>
      <c r="O197" s="50" t="str">
        <f aca="false">IFERROR(VLOOKUP($J197,'Base 1'!$A:$F,6,0),"-")</f>
        <v>-</v>
      </c>
      <c r="P197" s="53" t="str">
        <f aca="false">IFERROR(VLOOKUP($J197,'Base 1'!$A:$G,7,0),"-")</f>
        <v>-</v>
      </c>
      <c r="Q197" s="54"/>
      <c r="R197" s="50" t="str">
        <f aca="false">IFERROR(VLOOKUP(J197,'Base 1'!$A:$L,12,0),"-")</f>
        <v>-</v>
      </c>
      <c r="S197" s="54"/>
      <c r="T197" s="55" t="str">
        <f aca="false">IFERROR(VLOOKUP(J197,'Base 1'!$A:$J,10,0),"-")</f>
        <v>-</v>
      </c>
      <c r="U197" s="56"/>
      <c r="V197" s="57"/>
      <c r="W197" s="58"/>
      <c r="X197" s="59" t="str">
        <f aca="false">IFERROR(VLOOKUP(J197,'Base 1'!$A:$I,9,0),"-")</f>
        <v>-</v>
      </c>
      <c r="Y197" s="58"/>
      <c r="Z197" s="60"/>
      <c r="AA197" s="61"/>
      <c r="AB197" s="62"/>
      <c r="AC197" s="63" t="str">
        <f aca="false">IFERROR(VLOOKUP($J197,'Base 1'!$A:$Q,16,0),"-")</f>
        <v>-</v>
      </c>
      <c r="AD197" s="63"/>
      <c r="AE197" s="64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</row>
    <row r="198" s="66" customFormat="true" ht="14.25" hidden="false" customHeight="true" outlineLevel="0" collapsed="false">
      <c r="A198" s="46"/>
      <c r="B198" s="47" t="n">
        <f aca="true">TODAY()</f>
        <v>46135</v>
      </c>
      <c r="C198" s="48" t="s">
        <v>37</v>
      </c>
      <c r="D198" s="49" t="s">
        <v>38</v>
      </c>
      <c r="E198" s="50" t="str">
        <f aca="false">IFERROR(VLOOKUP($J198,'Base 1'!A:S,19,0),"-")</f>
        <v>-</v>
      </c>
      <c r="F198" s="50" t="str">
        <f aca="false">IFERROR(VLOOKUP($J198,'Base 1'!$A:$N,14,0),"-")</f>
        <v>-</v>
      </c>
      <c r="G198" s="50" t="str">
        <f aca="false">IFERROR(VLOOKUP($J198,'Base 1'!$A:$O,15,0),"-")</f>
        <v>-</v>
      </c>
      <c r="H198" s="50" t="str">
        <f aca="false">IFERROR(VLOOKUP($J198,'Base 1'!$A:$T,20,0),"-")</f>
        <v>-</v>
      </c>
      <c r="I198" s="51" t="str">
        <f aca="false">IFERROR(VLOOKUP($J198,'Base 1'!$A:$C,3,0),"-")</f>
        <v>-</v>
      </c>
      <c r="J198" s="51"/>
      <c r="K198" s="50" t="str">
        <f aca="false">IFERROR(VLOOKUP($J198,'Base 1'!$A:$E,5,0),"-")</f>
        <v>-</v>
      </c>
      <c r="L198" s="52" t="str">
        <f aca="false">IFERROR(VLOOKUP($J198,'Base 1'!$A:$B,2,0),"-")</f>
        <v>-</v>
      </c>
      <c r="M198" s="50" t="str">
        <f aca="false">IFERROR(VLOOKUP($J198,'Base 1'!$A:$Q,17,0),"-")</f>
        <v>-</v>
      </c>
      <c r="N198" s="50" t="str">
        <f aca="false">IFERROR(VLOOKUP($J198,'Base 1'!$A:$R,18,0),"-")</f>
        <v>-</v>
      </c>
      <c r="O198" s="50" t="str">
        <f aca="false">IFERROR(VLOOKUP($J198,'Base 1'!$A:$F,6,0),"-")</f>
        <v>-</v>
      </c>
      <c r="P198" s="53" t="str">
        <f aca="false">IFERROR(VLOOKUP($J198,'Base 1'!$A:$G,7,0),"-")</f>
        <v>-</v>
      </c>
      <c r="Q198" s="54"/>
      <c r="R198" s="50" t="str">
        <f aca="false">IFERROR(VLOOKUP(J198,'Base 1'!$A:$L,12,0),"-")</f>
        <v>-</v>
      </c>
      <c r="S198" s="54"/>
      <c r="T198" s="55" t="str">
        <f aca="false">IFERROR(VLOOKUP(J198,'Base 1'!$A:$J,10,0),"-")</f>
        <v>-</v>
      </c>
      <c r="U198" s="56"/>
      <c r="V198" s="57"/>
      <c r="W198" s="58"/>
      <c r="X198" s="59" t="str">
        <f aca="false">IFERROR(VLOOKUP(J198,'Base 1'!$A:$I,9,0),"-")</f>
        <v>-</v>
      </c>
      <c r="Y198" s="58"/>
      <c r="Z198" s="60"/>
      <c r="AA198" s="61"/>
      <c r="AB198" s="62"/>
      <c r="AC198" s="63" t="str">
        <f aca="false">IFERROR(VLOOKUP($J198,'Base 1'!$A:$Q,16,0),"-")</f>
        <v>-</v>
      </c>
      <c r="AD198" s="63"/>
      <c r="AE198" s="64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</row>
    <row r="199" s="66" customFormat="true" ht="14.25" hidden="false" customHeight="true" outlineLevel="0" collapsed="false">
      <c r="A199" s="46"/>
      <c r="B199" s="47" t="n">
        <f aca="true">TODAY()</f>
        <v>46135</v>
      </c>
      <c r="C199" s="48" t="s">
        <v>37</v>
      </c>
      <c r="D199" s="49" t="s">
        <v>38</v>
      </c>
      <c r="E199" s="50" t="str">
        <f aca="false">IFERROR(VLOOKUP($J199,'Base 1'!A:S,19,0),"-")</f>
        <v>-</v>
      </c>
      <c r="F199" s="50" t="str">
        <f aca="false">IFERROR(VLOOKUP($J199,'Base 1'!$A:$N,14,0),"-")</f>
        <v>-</v>
      </c>
      <c r="G199" s="50" t="str">
        <f aca="false">IFERROR(VLOOKUP($J199,'Base 1'!$A:$O,15,0),"-")</f>
        <v>-</v>
      </c>
      <c r="H199" s="50" t="str">
        <f aca="false">IFERROR(VLOOKUP($J199,'Base 1'!$A:$T,20,0),"-")</f>
        <v>-</v>
      </c>
      <c r="I199" s="51" t="str">
        <f aca="false">IFERROR(VLOOKUP($J199,'Base 1'!$A:$C,3,0),"-")</f>
        <v>-</v>
      </c>
      <c r="J199" s="51"/>
      <c r="K199" s="50" t="str">
        <f aca="false">IFERROR(VLOOKUP($J199,'Base 1'!$A:$E,5,0),"-")</f>
        <v>-</v>
      </c>
      <c r="L199" s="52" t="str">
        <f aca="false">IFERROR(VLOOKUP($J199,'Base 1'!$A:$B,2,0),"-")</f>
        <v>-</v>
      </c>
      <c r="M199" s="50" t="str">
        <f aca="false">IFERROR(VLOOKUP($J199,'Base 1'!$A:$Q,17,0),"-")</f>
        <v>-</v>
      </c>
      <c r="N199" s="50" t="str">
        <f aca="false">IFERROR(VLOOKUP($J199,'Base 1'!$A:$R,18,0),"-")</f>
        <v>-</v>
      </c>
      <c r="O199" s="50" t="str">
        <f aca="false">IFERROR(VLOOKUP($J199,'Base 1'!$A:$F,6,0),"-")</f>
        <v>-</v>
      </c>
      <c r="P199" s="53" t="str">
        <f aca="false">IFERROR(VLOOKUP($J199,'Base 1'!$A:$G,7,0),"-")</f>
        <v>-</v>
      </c>
      <c r="Q199" s="54"/>
      <c r="R199" s="50" t="str">
        <f aca="false">IFERROR(VLOOKUP(J199,'Base 1'!$A:$L,12,0),"-")</f>
        <v>-</v>
      </c>
      <c r="S199" s="54"/>
      <c r="T199" s="55" t="str">
        <f aca="false">IFERROR(VLOOKUP(J199,'Base 1'!$A:$J,10,0),"-")</f>
        <v>-</v>
      </c>
      <c r="U199" s="56"/>
      <c r="V199" s="57"/>
      <c r="W199" s="58"/>
      <c r="X199" s="59" t="str">
        <f aca="false">IFERROR(VLOOKUP(J199,'Base 1'!$A:$I,9,0),"-")</f>
        <v>-</v>
      </c>
      <c r="Y199" s="58"/>
      <c r="Z199" s="60"/>
      <c r="AA199" s="61"/>
      <c r="AB199" s="62"/>
      <c r="AC199" s="63" t="str">
        <f aca="false">IFERROR(VLOOKUP($J199,'Base 1'!$A:$Q,16,0),"-")</f>
        <v>-</v>
      </c>
      <c r="AD199" s="63"/>
      <c r="AE199" s="64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</row>
    <row r="200" s="66" customFormat="true" ht="14.25" hidden="false" customHeight="true" outlineLevel="0" collapsed="false">
      <c r="A200" s="46"/>
      <c r="B200" s="47" t="n">
        <f aca="true">TODAY()</f>
        <v>46135</v>
      </c>
      <c r="C200" s="48" t="s">
        <v>37</v>
      </c>
      <c r="D200" s="49" t="s">
        <v>38</v>
      </c>
      <c r="E200" s="50" t="str">
        <f aca="false">IFERROR(VLOOKUP($J200,'Base 1'!A:S,19,0),"-")</f>
        <v>-</v>
      </c>
      <c r="F200" s="50" t="str">
        <f aca="false">IFERROR(VLOOKUP($J200,'Base 1'!$A:$N,14,0),"-")</f>
        <v>-</v>
      </c>
      <c r="G200" s="50" t="str">
        <f aca="false">IFERROR(VLOOKUP($J200,'Base 1'!$A:$O,15,0),"-")</f>
        <v>-</v>
      </c>
      <c r="H200" s="50" t="str">
        <f aca="false">IFERROR(VLOOKUP($J200,'Base 1'!$A:$T,20,0),"-")</f>
        <v>-</v>
      </c>
      <c r="I200" s="51" t="str">
        <f aca="false">IFERROR(VLOOKUP($J200,'Base 1'!$A:$C,3,0),"-")</f>
        <v>-</v>
      </c>
      <c r="J200" s="51"/>
      <c r="K200" s="50" t="str">
        <f aca="false">IFERROR(VLOOKUP($J200,'Base 1'!$A:$E,5,0),"-")</f>
        <v>-</v>
      </c>
      <c r="L200" s="52" t="str">
        <f aca="false">IFERROR(VLOOKUP($J200,'Base 1'!$A:$B,2,0),"-")</f>
        <v>-</v>
      </c>
      <c r="M200" s="50" t="str">
        <f aca="false">IFERROR(VLOOKUP($J200,'Base 1'!$A:$Q,17,0),"-")</f>
        <v>-</v>
      </c>
      <c r="N200" s="50" t="str">
        <f aca="false">IFERROR(VLOOKUP($J200,'Base 1'!$A:$R,18,0),"-")</f>
        <v>-</v>
      </c>
      <c r="O200" s="50" t="str">
        <f aca="false">IFERROR(VLOOKUP($J200,'Base 1'!$A:$F,6,0),"-")</f>
        <v>-</v>
      </c>
      <c r="P200" s="53" t="str">
        <f aca="false">IFERROR(VLOOKUP($J200,'Base 1'!$A:$G,7,0),"-")</f>
        <v>-</v>
      </c>
      <c r="Q200" s="54"/>
      <c r="R200" s="50" t="str">
        <f aca="false">IFERROR(VLOOKUP(J200,'Base 1'!$A:$L,12,0),"-")</f>
        <v>-</v>
      </c>
      <c r="S200" s="54"/>
      <c r="T200" s="55" t="str">
        <f aca="false">IFERROR(VLOOKUP(J200,'Base 1'!$A:$J,10,0),"-")</f>
        <v>-</v>
      </c>
      <c r="U200" s="56"/>
      <c r="V200" s="57"/>
      <c r="W200" s="58"/>
      <c r="X200" s="59" t="str">
        <f aca="false">IFERROR(VLOOKUP(J200,'Base 1'!$A:$I,9,0),"-")</f>
        <v>-</v>
      </c>
      <c r="Y200" s="58"/>
      <c r="Z200" s="60"/>
      <c r="AA200" s="61"/>
      <c r="AB200" s="62"/>
      <c r="AC200" s="63" t="str">
        <f aca="false">IFERROR(VLOOKUP($J200,'Base 1'!$A:$Q,16,0),"-")</f>
        <v>-</v>
      </c>
      <c r="AD200" s="63"/>
      <c r="AE200" s="64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</row>
    <row r="201" s="66" customFormat="true" ht="14.25" hidden="false" customHeight="true" outlineLevel="0" collapsed="false">
      <c r="A201" s="46"/>
      <c r="B201" s="47" t="n">
        <f aca="true">TODAY()</f>
        <v>46135</v>
      </c>
      <c r="C201" s="48" t="s">
        <v>37</v>
      </c>
      <c r="D201" s="49" t="s">
        <v>38</v>
      </c>
      <c r="E201" s="50" t="str">
        <f aca="false">IFERROR(VLOOKUP($J201,'Base 1'!A:S,19,0),"-")</f>
        <v>-</v>
      </c>
      <c r="F201" s="50" t="str">
        <f aca="false">IFERROR(VLOOKUP($J201,'Base 1'!$A:$N,14,0),"-")</f>
        <v>-</v>
      </c>
      <c r="G201" s="50" t="str">
        <f aca="false">IFERROR(VLOOKUP($J201,'Base 1'!$A:$O,15,0),"-")</f>
        <v>-</v>
      </c>
      <c r="H201" s="50" t="str">
        <f aca="false">IFERROR(VLOOKUP($J201,'Base 1'!$A:$T,20,0),"-")</f>
        <v>-</v>
      </c>
      <c r="I201" s="51" t="str">
        <f aca="false">IFERROR(VLOOKUP($J201,'Base 1'!$A:$C,3,0),"-")</f>
        <v>-</v>
      </c>
      <c r="J201" s="51"/>
      <c r="K201" s="50" t="str">
        <f aca="false">IFERROR(VLOOKUP($J201,'Base 1'!$A:$E,5,0),"-")</f>
        <v>-</v>
      </c>
      <c r="L201" s="52" t="str">
        <f aca="false">IFERROR(VLOOKUP($J201,'Base 1'!$A:$B,2,0),"-")</f>
        <v>-</v>
      </c>
      <c r="M201" s="50" t="str">
        <f aca="false">IFERROR(VLOOKUP($J201,'Base 1'!$A:$Q,17,0),"-")</f>
        <v>-</v>
      </c>
      <c r="N201" s="50" t="str">
        <f aca="false">IFERROR(VLOOKUP($J201,'Base 1'!$A:$R,18,0),"-")</f>
        <v>-</v>
      </c>
      <c r="O201" s="50" t="str">
        <f aca="false">IFERROR(VLOOKUP($J201,'Base 1'!$A:$F,6,0),"-")</f>
        <v>-</v>
      </c>
      <c r="P201" s="53" t="str">
        <f aca="false">IFERROR(VLOOKUP($J201,'Base 1'!$A:$G,7,0),"-")</f>
        <v>-</v>
      </c>
      <c r="Q201" s="54"/>
      <c r="R201" s="50" t="str">
        <f aca="false">IFERROR(VLOOKUP(J201,'Base 1'!$A:$L,12,0),"-")</f>
        <v>-</v>
      </c>
      <c r="S201" s="54"/>
      <c r="T201" s="55" t="str">
        <f aca="false">IFERROR(VLOOKUP(J201,'Base 1'!$A:$J,10,0),"-")</f>
        <v>-</v>
      </c>
      <c r="U201" s="56"/>
      <c r="V201" s="57"/>
      <c r="W201" s="58"/>
      <c r="X201" s="59" t="str">
        <f aca="false">IFERROR(VLOOKUP(J201,'Base 1'!$A:$I,9,0),"-")</f>
        <v>-</v>
      </c>
      <c r="Y201" s="58"/>
      <c r="Z201" s="60"/>
      <c r="AA201" s="61"/>
      <c r="AB201" s="62"/>
      <c r="AC201" s="63" t="str">
        <f aca="false">IFERROR(VLOOKUP($J201,'Base 1'!$A:$Q,16,0),"-")</f>
        <v>-</v>
      </c>
      <c r="AD201" s="63"/>
      <c r="AE201" s="64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</row>
    <row r="202" s="66" customFormat="true" ht="14.25" hidden="false" customHeight="true" outlineLevel="0" collapsed="false">
      <c r="A202" s="46"/>
      <c r="B202" s="47" t="n">
        <f aca="true">TODAY()</f>
        <v>46135</v>
      </c>
      <c r="C202" s="48" t="s">
        <v>37</v>
      </c>
      <c r="D202" s="49" t="s">
        <v>38</v>
      </c>
      <c r="E202" s="50" t="str">
        <f aca="false">IFERROR(VLOOKUP($J202,'Base 1'!A:S,19,0),"-")</f>
        <v>-</v>
      </c>
      <c r="F202" s="50" t="str">
        <f aca="false">IFERROR(VLOOKUP($J202,'Base 1'!$A:$N,14,0),"-")</f>
        <v>-</v>
      </c>
      <c r="G202" s="50" t="str">
        <f aca="false">IFERROR(VLOOKUP($J202,'Base 1'!$A:$O,15,0),"-")</f>
        <v>-</v>
      </c>
      <c r="H202" s="50" t="str">
        <f aca="false">IFERROR(VLOOKUP($J202,'Base 1'!$A:$T,20,0),"-")</f>
        <v>-</v>
      </c>
      <c r="I202" s="51" t="str">
        <f aca="false">IFERROR(VLOOKUP($J202,'Base 1'!$A:$C,3,0),"-")</f>
        <v>-</v>
      </c>
      <c r="J202" s="51"/>
      <c r="K202" s="50" t="str">
        <f aca="false">IFERROR(VLOOKUP($J202,'Base 1'!$A:$E,5,0),"-")</f>
        <v>-</v>
      </c>
      <c r="L202" s="52" t="str">
        <f aca="false">IFERROR(VLOOKUP($J202,'Base 1'!$A:$B,2,0),"-")</f>
        <v>-</v>
      </c>
      <c r="M202" s="50" t="str">
        <f aca="false">IFERROR(VLOOKUP($J202,'Base 1'!$A:$Q,17,0),"-")</f>
        <v>-</v>
      </c>
      <c r="N202" s="50" t="str">
        <f aca="false">IFERROR(VLOOKUP($J202,'Base 1'!$A:$R,18,0),"-")</f>
        <v>-</v>
      </c>
      <c r="O202" s="50" t="str">
        <f aca="false">IFERROR(VLOOKUP($J202,'Base 1'!$A:$F,6,0),"-")</f>
        <v>-</v>
      </c>
      <c r="P202" s="53" t="str">
        <f aca="false">IFERROR(VLOOKUP($J202,'Base 1'!$A:$G,7,0),"-")</f>
        <v>-</v>
      </c>
      <c r="Q202" s="54"/>
      <c r="R202" s="50" t="str">
        <f aca="false">IFERROR(VLOOKUP(J202,'Base 1'!$A:$L,12,0),"-")</f>
        <v>-</v>
      </c>
      <c r="S202" s="54"/>
      <c r="T202" s="55" t="str">
        <f aca="false">IFERROR(VLOOKUP(J202,'Base 1'!$A:$J,10,0),"-")</f>
        <v>-</v>
      </c>
      <c r="U202" s="56"/>
      <c r="V202" s="57"/>
      <c r="W202" s="58"/>
      <c r="X202" s="59" t="str">
        <f aca="false">IFERROR(VLOOKUP(J202,'Base 1'!$A:$I,9,0),"-")</f>
        <v>-</v>
      </c>
      <c r="Y202" s="58"/>
      <c r="Z202" s="60"/>
      <c r="AA202" s="61"/>
      <c r="AB202" s="62"/>
      <c r="AC202" s="63" t="str">
        <f aca="false">IFERROR(VLOOKUP($J202,'Base 1'!$A:$Q,16,0),"-")</f>
        <v>-</v>
      </c>
      <c r="AD202" s="63"/>
      <c r="AE202" s="64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</row>
    <row r="203" s="66" customFormat="true" ht="14.25" hidden="false" customHeight="true" outlineLevel="0" collapsed="false">
      <c r="A203" s="46"/>
      <c r="B203" s="47" t="n">
        <f aca="true">TODAY()</f>
        <v>46135</v>
      </c>
      <c r="C203" s="48" t="s">
        <v>37</v>
      </c>
      <c r="D203" s="49" t="s">
        <v>38</v>
      </c>
      <c r="E203" s="50" t="str">
        <f aca="false">IFERROR(VLOOKUP($J203,'Base 1'!A:S,19,0),"-")</f>
        <v>-</v>
      </c>
      <c r="F203" s="50" t="str">
        <f aca="false">IFERROR(VLOOKUP($J203,'Base 1'!$A:$N,14,0),"-")</f>
        <v>-</v>
      </c>
      <c r="G203" s="50" t="str">
        <f aca="false">IFERROR(VLOOKUP($J203,'Base 1'!$A:$O,15,0),"-")</f>
        <v>-</v>
      </c>
      <c r="H203" s="50" t="str">
        <f aca="false">IFERROR(VLOOKUP($J203,'Base 1'!$A:$T,20,0),"-")</f>
        <v>-</v>
      </c>
      <c r="I203" s="51" t="str">
        <f aca="false">IFERROR(VLOOKUP($J203,'Base 1'!$A:$C,3,0),"-")</f>
        <v>-</v>
      </c>
      <c r="J203" s="51"/>
      <c r="K203" s="50" t="str">
        <f aca="false">IFERROR(VLOOKUP($J203,'Base 1'!$A:$E,5,0),"-")</f>
        <v>-</v>
      </c>
      <c r="L203" s="52" t="str">
        <f aca="false">IFERROR(VLOOKUP($J203,'Base 1'!$A:$B,2,0),"-")</f>
        <v>-</v>
      </c>
      <c r="M203" s="50" t="str">
        <f aca="false">IFERROR(VLOOKUP($J203,'Base 1'!$A:$Q,17,0),"-")</f>
        <v>-</v>
      </c>
      <c r="N203" s="50" t="str">
        <f aca="false">IFERROR(VLOOKUP($J203,'Base 1'!$A:$R,18,0),"-")</f>
        <v>-</v>
      </c>
      <c r="O203" s="50" t="str">
        <f aca="false">IFERROR(VLOOKUP($J203,'Base 1'!$A:$F,6,0),"-")</f>
        <v>-</v>
      </c>
      <c r="P203" s="53" t="str">
        <f aca="false">IFERROR(VLOOKUP($J203,'Base 1'!$A:$G,7,0),"-")</f>
        <v>-</v>
      </c>
      <c r="Q203" s="54"/>
      <c r="R203" s="50" t="str">
        <f aca="false">IFERROR(VLOOKUP(J203,'Base 1'!$A:$L,12,0),"-")</f>
        <v>-</v>
      </c>
      <c r="S203" s="54"/>
      <c r="T203" s="55" t="str">
        <f aca="false">IFERROR(VLOOKUP(J203,'Base 1'!$A:$J,10,0),"-")</f>
        <v>-</v>
      </c>
      <c r="U203" s="56"/>
      <c r="V203" s="57"/>
      <c r="W203" s="58"/>
      <c r="X203" s="59" t="str">
        <f aca="false">IFERROR(VLOOKUP(J203,'Base 1'!$A:$I,9,0),"-")</f>
        <v>-</v>
      </c>
      <c r="Y203" s="58"/>
      <c r="Z203" s="60"/>
      <c r="AA203" s="61"/>
      <c r="AB203" s="62"/>
      <c r="AC203" s="63" t="str">
        <f aca="false">IFERROR(VLOOKUP($J203,'Base 1'!$A:$Q,16,0),"-")</f>
        <v>-</v>
      </c>
      <c r="AD203" s="63"/>
      <c r="AE203" s="64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</row>
    <row r="204" s="66" customFormat="true" ht="14.25" hidden="false" customHeight="true" outlineLevel="0" collapsed="false">
      <c r="A204" s="46"/>
      <c r="B204" s="47" t="n">
        <f aca="true">TODAY()</f>
        <v>46135</v>
      </c>
      <c r="C204" s="48" t="s">
        <v>37</v>
      </c>
      <c r="D204" s="49" t="s">
        <v>38</v>
      </c>
      <c r="E204" s="50" t="str">
        <f aca="false">IFERROR(VLOOKUP($J204,'Base 1'!A:S,19,0),"-")</f>
        <v>-</v>
      </c>
      <c r="F204" s="50" t="str">
        <f aca="false">IFERROR(VLOOKUP($J204,'Base 1'!$A:$N,14,0),"-")</f>
        <v>-</v>
      </c>
      <c r="G204" s="50" t="str">
        <f aca="false">IFERROR(VLOOKUP($J204,'Base 1'!$A:$O,15,0),"-")</f>
        <v>-</v>
      </c>
      <c r="H204" s="50" t="str">
        <f aca="false">IFERROR(VLOOKUP($J204,'Base 1'!$A:$T,20,0),"-")</f>
        <v>-</v>
      </c>
      <c r="I204" s="51" t="str">
        <f aca="false">IFERROR(VLOOKUP($J204,'Base 1'!$A:$C,3,0),"-")</f>
        <v>-</v>
      </c>
      <c r="J204" s="51"/>
      <c r="K204" s="50" t="str">
        <f aca="false">IFERROR(VLOOKUP($J204,'Base 1'!$A:$E,5,0),"-")</f>
        <v>-</v>
      </c>
      <c r="L204" s="52" t="str">
        <f aca="false">IFERROR(VLOOKUP($J204,'Base 1'!$A:$B,2,0),"-")</f>
        <v>-</v>
      </c>
      <c r="M204" s="50" t="str">
        <f aca="false">IFERROR(VLOOKUP($J204,'Base 1'!$A:$Q,17,0),"-")</f>
        <v>-</v>
      </c>
      <c r="N204" s="50" t="str">
        <f aca="false">IFERROR(VLOOKUP($J204,'Base 1'!$A:$R,18,0),"-")</f>
        <v>-</v>
      </c>
      <c r="O204" s="50" t="str">
        <f aca="false">IFERROR(VLOOKUP($J204,'Base 1'!$A:$F,6,0),"-")</f>
        <v>-</v>
      </c>
      <c r="P204" s="53" t="str">
        <f aca="false">IFERROR(VLOOKUP($J204,'Base 1'!$A:$G,7,0),"-")</f>
        <v>-</v>
      </c>
      <c r="Q204" s="54"/>
      <c r="R204" s="50" t="str">
        <f aca="false">IFERROR(VLOOKUP(J204,'Base 1'!$A:$L,12,0),"-")</f>
        <v>-</v>
      </c>
      <c r="S204" s="54"/>
      <c r="T204" s="55" t="str">
        <f aca="false">IFERROR(VLOOKUP(J204,'Base 1'!$A:$J,10,0),"-")</f>
        <v>-</v>
      </c>
      <c r="U204" s="56"/>
      <c r="V204" s="57"/>
      <c r="W204" s="58"/>
      <c r="X204" s="59" t="str">
        <f aca="false">IFERROR(VLOOKUP(J204,'Base 1'!$A:$I,9,0),"-")</f>
        <v>-</v>
      </c>
      <c r="Y204" s="58"/>
      <c r="Z204" s="60"/>
      <c r="AA204" s="61"/>
      <c r="AB204" s="62"/>
      <c r="AC204" s="63" t="str">
        <f aca="false">IFERROR(VLOOKUP($J204,'Base 1'!$A:$Q,16,0),"-")</f>
        <v>-</v>
      </c>
      <c r="AD204" s="63"/>
      <c r="AE204" s="64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</row>
    <row r="205" s="66" customFormat="true" ht="14.25" hidden="false" customHeight="true" outlineLevel="0" collapsed="false">
      <c r="A205" s="46"/>
      <c r="B205" s="47" t="n">
        <f aca="true">TODAY()</f>
        <v>46135</v>
      </c>
      <c r="C205" s="48" t="s">
        <v>37</v>
      </c>
      <c r="D205" s="49" t="s">
        <v>38</v>
      </c>
      <c r="E205" s="50" t="str">
        <f aca="false">IFERROR(VLOOKUP($J205,'Base 1'!A:S,19,0),"-")</f>
        <v>-</v>
      </c>
      <c r="F205" s="50" t="str">
        <f aca="false">IFERROR(VLOOKUP($J205,'Base 1'!$A:$N,14,0),"-")</f>
        <v>-</v>
      </c>
      <c r="G205" s="50" t="str">
        <f aca="false">IFERROR(VLOOKUP($J205,'Base 1'!$A:$O,15,0),"-")</f>
        <v>-</v>
      </c>
      <c r="H205" s="50" t="str">
        <f aca="false">IFERROR(VLOOKUP($J205,'Base 1'!$A:$T,20,0),"-")</f>
        <v>-</v>
      </c>
      <c r="I205" s="51" t="str">
        <f aca="false">IFERROR(VLOOKUP($J205,'Base 1'!$A:$C,3,0),"-")</f>
        <v>-</v>
      </c>
      <c r="J205" s="51"/>
      <c r="K205" s="50" t="str">
        <f aca="false">IFERROR(VLOOKUP($J205,'Base 1'!$A:$E,5,0),"-")</f>
        <v>-</v>
      </c>
      <c r="L205" s="52" t="str">
        <f aca="false">IFERROR(VLOOKUP($J205,'Base 1'!$A:$B,2,0),"-")</f>
        <v>-</v>
      </c>
      <c r="M205" s="50" t="str">
        <f aca="false">IFERROR(VLOOKUP($J205,'Base 1'!$A:$Q,17,0),"-")</f>
        <v>-</v>
      </c>
      <c r="N205" s="50" t="str">
        <f aca="false">IFERROR(VLOOKUP($J205,'Base 1'!$A:$R,18,0),"-")</f>
        <v>-</v>
      </c>
      <c r="O205" s="50" t="str">
        <f aca="false">IFERROR(VLOOKUP($J205,'Base 1'!$A:$F,6,0),"-")</f>
        <v>-</v>
      </c>
      <c r="P205" s="53" t="str">
        <f aca="false">IFERROR(VLOOKUP($J205,'Base 1'!$A:$G,7,0),"-")</f>
        <v>-</v>
      </c>
      <c r="Q205" s="54"/>
      <c r="R205" s="50" t="str">
        <f aca="false">IFERROR(VLOOKUP(J205,'Base 1'!$A:$L,12,0),"-")</f>
        <v>-</v>
      </c>
      <c r="S205" s="54"/>
      <c r="T205" s="55" t="str">
        <f aca="false">IFERROR(VLOOKUP(J205,'Base 1'!$A:$J,10,0),"-")</f>
        <v>-</v>
      </c>
      <c r="U205" s="56"/>
      <c r="V205" s="57"/>
      <c r="W205" s="58"/>
      <c r="X205" s="59" t="str">
        <f aca="false">IFERROR(VLOOKUP(J205,'Base 1'!$A:$I,9,0),"-")</f>
        <v>-</v>
      </c>
      <c r="Y205" s="58"/>
      <c r="Z205" s="60"/>
      <c r="AA205" s="61"/>
      <c r="AB205" s="62"/>
      <c r="AC205" s="63" t="str">
        <f aca="false">IFERROR(VLOOKUP($J205,'Base 1'!$A:$Q,16,0),"-")</f>
        <v>-</v>
      </c>
      <c r="AD205" s="63"/>
      <c r="AE205" s="64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</row>
    <row r="206" s="66" customFormat="true" ht="14.25" hidden="false" customHeight="true" outlineLevel="0" collapsed="false">
      <c r="A206" s="46"/>
      <c r="B206" s="47" t="n">
        <f aca="true">TODAY()</f>
        <v>46135</v>
      </c>
      <c r="C206" s="48" t="s">
        <v>37</v>
      </c>
      <c r="D206" s="49" t="s">
        <v>38</v>
      </c>
      <c r="E206" s="50" t="str">
        <f aca="false">IFERROR(VLOOKUP($J206,'Base 1'!A:S,19,0),"-")</f>
        <v>-</v>
      </c>
      <c r="F206" s="50" t="str">
        <f aca="false">IFERROR(VLOOKUP($J206,'Base 1'!$A:$N,14,0),"-")</f>
        <v>-</v>
      </c>
      <c r="G206" s="50" t="str">
        <f aca="false">IFERROR(VLOOKUP($J206,'Base 1'!$A:$O,15,0),"-")</f>
        <v>-</v>
      </c>
      <c r="H206" s="50" t="str">
        <f aca="false">IFERROR(VLOOKUP($J206,'Base 1'!$A:$T,20,0),"-")</f>
        <v>-</v>
      </c>
      <c r="I206" s="51" t="str">
        <f aca="false">IFERROR(VLOOKUP($J206,'Base 1'!$A:$C,3,0),"-")</f>
        <v>-</v>
      </c>
      <c r="J206" s="51"/>
      <c r="K206" s="50" t="str">
        <f aca="false">IFERROR(VLOOKUP($J206,'Base 1'!$A:$E,5,0),"-")</f>
        <v>-</v>
      </c>
      <c r="L206" s="52" t="str">
        <f aca="false">IFERROR(VLOOKUP($J206,'Base 1'!$A:$B,2,0),"-")</f>
        <v>-</v>
      </c>
      <c r="M206" s="50" t="str">
        <f aca="false">IFERROR(VLOOKUP($J206,'Base 1'!$A:$Q,17,0),"-")</f>
        <v>-</v>
      </c>
      <c r="N206" s="50" t="str">
        <f aca="false">IFERROR(VLOOKUP($J206,'Base 1'!$A:$R,18,0),"-")</f>
        <v>-</v>
      </c>
      <c r="O206" s="50" t="str">
        <f aca="false">IFERROR(VLOOKUP($J206,'Base 1'!$A:$F,6,0),"-")</f>
        <v>-</v>
      </c>
      <c r="P206" s="53" t="str">
        <f aca="false">IFERROR(VLOOKUP($J206,'Base 1'!$A:$G,7,0),"-")</f>
        <v>-</v>
      </c>
      <c r="Q206" s="54"/>
      <c r="R206" s="50" t="str">
        <f aca="false">IFERROR(VLOOKUP(J206,'Base 1'!$A:$L,12,0),"-")</f>
        <v>-</v>
      </c>
      <c r="S206" s="54"/>
      <c r="T206" s="55" t="str">
        <f aca="false">IFERROR(VLOOKUP(J206,'Base 1'!$A:$J,10,0),"-")</f>
        <v>-</v>
      </c>
      <c r="U206" s="56"/>
      <c r="V206" s="57"/>
      <c r="W206" s="58"/>
      <c r="X206" s="59" t="str">
        <f aca="false">IFERROR(VLOOKUP(J206,'Base 1'!$A:$I,9,0),"-")</f>
        <v>-</v>
      </c>
      <c r="Y206" s="58"/>
      <c r="Z206" s="60"/>
      <c r="AA206" s="61"/>
      <c r="AB206" s="62"/>
      <c r="AC206" s="63" t="str">
        <f aca="false">IFERROR(VLOOKUP($J206,'Base 1'!$A:$Q,16,0),"-")</f>
        <v>-</v>
      </c>
      <c r="AD206" s="63"/>
      <c r="AE206" s="64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</row>
    <row r="207" s="66" customFormat="true" ht="14.25" hidden="false" customHeight="true" outlineLevel="0" collapsed="false">
      <c r="A207" s="46"/>
      <c r="B207" s="47" t="n">
        <f aca="true">TODAY()</f>
        <v>46135</v>
      </c>
      <c r="C207" s="48" t="s">
        <v>37</v>
      </c>
      <c r="D207" s="49" t="s">
        <v>38</v>
      </c>
      <c r="E207" s="50" t="str">
        <f aca="false">IFERROR(VLOOKUP($J207,'Base 1'!A:S,19,0),"-")</f>
        <v>-</v>
      </c>
      <c r="F207" s="50" t="str">
        <f aca="false">IFERROR(VLOOKUP($J207,'Base 1'!$A:$N,14,0),"-")</f>
        <v>-</v>
      </c>
      <c r="G207" s="50" t="str">
        <f aca="false">IFERROR(VLOOKUP($J207,'Base 1'!$A:$O,15,0),"-")</f>
        <v>-</v>
      </c>
      <c r="H207" s="50" t="str">
        <f aca="false">IFERROR(VLOOKUP($J207,'Base 1'!$A:$T,20,0),"-")</f>
        <v>-</v>
      </c>
      <c r="I207" s="51" t="str">
        <f aca="false">IFERROR(VLOOKUP($J207,'Base 1'!$A:$C,3,0),"-")</f>
        <v>-</v>
      </c>
      <c r="J207" s="51"/>
      <c r="K207" s="50" t="str">
        <f aca="false">IFERROR(VLOOKUP($J207,'Base 1'!$A:$E,5,0),"-")</f>
        <v>-</v>
      </c>
      <c r="L207" s="52" t="str">
        <f aca="false">IFERROR(VLOOKUP($J207,'Base 1'!$A:$B,2,0),"-")</f>
        <v>-</v>
      </c>
      <c r="M207" s="50" t="str">
        <f aca="false">IFERROR(VLOOKUP($J207,'Base 1'!$A:$Q,17,0),"-")</f>
        <v>-</v>
      </c>
      <c r="N207" s="50" t="str">
        <f aca="false">IFERROR(VLOOKUP($J207,'Base 1'!$A:$R,18,0),"-")</f>
        <v>-</v>
      </c>
      <c r="O207" s="50" t="str">
        <f aca="false">IFERROR(VLOOKUP($J207,'Base 1'!$A:$F,6,0),"-")</f>
        <v>-</v>
      </c>
      <c r="P207" s="53" t="str">
        <f aca="false">IFERROR(VLOOKUP($J207,'Base 1'!$A:$G,7,0),"-")</f>
        <v>-</v>
      </c>
      <c r="Q207" s="54"/>
      <c r="R207" s="50" t="str">
        <f aca="false">IFERROR(VLOOKUP(J207,'Base 1'!$A:$L,12,0),"-")</f>
        <v>-</v>
      </c>
      <c r="S207" s="54"/>
      <c r="T207" s="55" t="str">
        <f aca="false">IFERROR(VLOOKUP(J207,'Base 1'!$A:$J,10,0),"-")</f>
        <v>-</v>
      </c>
      <c r="U207" s="56"/>
      <c r="V207" s="57"/>
      <c r="W207" s="58"/>
      <c r="X207" s="59" t="str">
        <f aca="false">IFERROR(VLOOKUP(J207,'Base 1'!$A:$I,9,0),"-")</f>
        <v>-</v>
      </c>
      <c r="Y207" s="58"/>
      <c r="Z207" s="60"/>
      <c r="AA207" s="61"/>
      <c r="AB207" s="62"/>
      <c r="AC207" s="63" t="str">
        <f aca="false">IFERROR(VLOOKUP($J207,'Base 1'!$A:$Q,16,0),"-")</f>
        <v>-</v>
      </c>
      <c r="AD207" s="63"/>
      <c r="AE207" s="64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</row>
    <row r="208" s="66" customFormat="true" ht="14.25" hidden="false" customHeight="true" outlineLevel="0" collapsed="false">
      <c r="A208" s="46"/>
      <c r="B208" s="47" t="n">
        <f aca="true">TODAY()</f>
        <v>46135</v>
      </c>
      <c r="C208" s="48" t="s">
        <v>37</v>
      </c>
      <c r="D208" s="49" t="s">
        <v>38</v>
      </c>
      <c r="E208" s="50" t="str">
        <f aca="false">IFERROR(VLOOKUP($J208,'Base 1'!A:S,19,0),"-")</f>
        <v>-</v>
      </c>
      <c r="F208" s="50" t="str">
        <f aca="false">IFERROR(VLOOKUP($J208,'Base 1'!$A:$N,14,0),"-")</f>
        <v>-</v>
      </c>
      <c r="G208" s="50" t="str">
        <f aca="false">IFERROR(VLOOKUP($J208,'Base 1'!$A:$O,15,0),"-")</f>
        <v>-</v>
      </c>
      <c r="H208" s="50" t="str">
        <f aca="false">IFERROR(VLOOKUP($J208,'Base 1'!$A:$T,20,0),"-")</f>
        <v>-</v>
      </c>
      <c r="I208" s="51" t="str">
        <f aca="false">IFERROR(VLOOKUP($J208,'Base 1'!$A:$C,3,0),"-")</f>
        <v>-</v>
      </c>
      <c r="J208" s="51"/>
      <c r="K208" s="50" t="str">
        <f aca="false">IFERROR(VLOOKUP($J208,'Base 1'!$A:$E,5,0),"-")</f>
        <v>-</v>
      </c>
      <c r="L208" s="52" t="str">
        <f aca="false">IFERROR(VLOOKUP($J208,'Base 1'!$A:$B,2,0),"-")</f>
        <v>-</v>
      </c>
      <c r="M208" s="50" t="str">
        <f aca="false">IFERROR(VLOOKUP($J208,'Base 1'!$A:$Q,17,0),"-")</f>
        <v>-</v>
      </c>
      <c r="N208" s="50" t="str">
        <f aca="false">IFERROR(VLOOKUP($J208,'Base 1'!$A:$R,18,0),"-")</f>
        <v>-</v>
      </c>
      <c r="O208" s="50" t="str">
        <f aca="false">IFERROR(VLOOKUP($J208,'Base 1'!$A:$F,6,0),"-")</f>
        <v>-</v>
      </c>
      <c r="P208" s="53" t="str">
        <f aca="false">IFERROR(VLOOKUP($J208,'Base 1'!$A:$G,7,0),"-")</f>
        <v>-</v>
      </c>
      <c r="Q208" s="54"/>
      <c r="R208" s="50" t="str">
        <f aca="false">IFERROR(VLOOKUP(J208,'Base 1'!$A:$L,12,0),"-")</f>
        <v>-</v>
      </c>
      <c r="S208" s="54"/>
      <c r="T208" s="55" t="str">
        <f aca="false">IFERROR(VLOOKUP(J208,'Base 1'!$A:$J,10,0),"-")</f>
        <v>-</v>
      </c>
      <c r="U208" s="56"/>
      <c r="V208" s="57"/>
      <c r="W208" s="58"/>
      <c r="X208" s="59" t="str">
        <f aca="false">IFERROR(VLOOKUP(J208,'Base 1'!$A:$I,9,0),"-")</f>
        <v>-</v>
      </c>
      <c r="Y208" s="58"/>
      <c r="Z208" s="60"/>
      <c r="AA208" s="61"/>
      <c r="AB208" s="62"/>
      <c r="AC208" s="63" t="str">
        <f aca="false">IFERROR(VLOOKUP($J208,'Base 1'!$A:$Q,16,0),"-")</f>
        <v>-</v>
      </c>
      <c r="AD208" s="63"/>
      <c r="AE208" s="64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</row>
    <row r="209" s="66" customFormat="true" ht="14.25" hidden="false" customHeight="true" outlineLevel="0" collapsed="false">
      <c r="A209" s="46"/>
      <c r="B209" s="47" t="n">
        <f aca="true">TODAY()</f>
        <v>46135</v>
      </c>
      <c r="C209" s="48" t="s">
        <v>37</v>
      </c>
      <c r="D209" s="49" t="s">
        <v>38</v>
      </c>
      <c r="E209" s="50" t="str">
        <f aca="false">IFERROR(VLOOKUP($J209,'Base 1'!A:S,19,0),"-")</f>
        <v>-</v>
      </c>
      <c r="F209" s="50" t="str">
        <f aca="false">IFERROR(VLOOKUP($J209,'Base 1'!$A:$N,14,0),"-")</f>
        <v>-</v>
      </c>
      <c r="G209" s="50" t="str">
        <f aca="false">IFERROR(VLOOKUP($J209,'Base 1'!$A:$O,15,0),"-")</f>
        <v>-</v>
      </c>
      <c r="H209" s="50" t="str">
        <f aca="false">IFERROR(VLOOKUP($J209,'Base 1'!$A:$T,20,0),"-")</f>
        <v>-</v>
      </c>
      <c r="I209" s="51" t="str">
        <f aca="false">IFERROR(VLOOKUP($J209,'Base 1'!$A:$C,3,0),"-")</f>
        <v>-</v>
      </c>
      <c r="J209" s="51"/>
      <c r="K209" s="50" t="str">
        <f aca="false">IFERROR(VLOOKUP($J209,'Base 1'!$A:$E,5,0),"-")</f>
        <v>-</v>
      </c>
      <c r="L209" s="52" t="str">
        <f aca="false">IFERROR(VLOOKUP($J209,'Base 1'!$A:$B,2,0),"-")</f>
        <v>-</v>
      </c>
      <c r="M209" s="50" t="str">
        <f aca="false">IFERROR(VLOOKUP($J209,'Base 1'!$A:$Q,17,0),"-")</f>
        <v>-</v>
      </c>
      <c r="N209" s="50" t="str">
        <f aca="false">IFERROR(VLOOKUP($J209,'Base 1'!$A:$R,18,0),"-")</f>
        <v>-</v>
      </c>
      <c r="O209" s="50" t="str">
        <f aca="false">IFERROR(VLOOKUP($J209,'Base 1'!$A:$F,6,0),"-")</f>
        <v>-</v>
      </c>
      <c r="P209" s="53" t="str">
        <f aca="false">IFERROR(VLOOKUP($J209,'Base 1'!$A:$G,7,0),"-")</f>
        <v>-</v>
      </c>
      <c r="Q209" s="54"/>
      <c r="R209" s="50" t="str">
        <f aca="false">IFERROR(VLOOKUP(J209,'Base 1'!$A:$L,12,0),"-")</f>
        <v>-</v>
      </c>
      <c r="S209" s="54"/>
      <c r="T209" s="55" t="str">
        <f aca="false">IFERROR(VLOOKUP(J209,'Base 1'!$A:$J,10,0),"-")</f>
        <v>-</v>
      </c>
      <c r="U209" s="56"/>
      <c r="V209" s="57"/>
      <c r="W209" s="58"/>
      <c r="X209" s="59" t="str">
        <f aca="false">IFERROR(VLOOKUP(J209,'Base 1'!$A:$I,9,0),"-")</f>
        <v>-</v>
      </c>
      <c r="Y209" s="58"/>
      <c r="Z209" s="60"/>
      <c r="AA209" s="61"/>
      <c r="AB209" s="62"/>
      <c r="AC209" s="63" t="str">
        <f aca="false">IFERROR(VLOOKUP($J209,'Base 1'!$A:$Q,16,0),"-")</f>
        <v>-</v>
      </c>
      <c r="AD209" s="63"/>
      <c r="AE209" s="64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</row>
    <row r="210" s="66" customFormat="true" ht="14.25" hidden="false" customHeight="true" outlineLevel="0" collapsed="false">
      <c r="A210" s="46"/>
      <c r="B210" s="47" t="n">
        <f aca="true">TODAY()</f>
        <v>46135</v>
      </c>
      <c r="C210" s="48" t="s">
        <v>37</v>
      </c>
      <c r="D210" s="49" t="s">
        <v>38</v>
      </c>
      <c r="E210" s="50" t="str">
        <f aca="false">IFERROR(VLOOKUP($J210,'Base 1'!A:S,19,0),"-")</f>
        <v>-</v>
      </c>
      <c r="F210" s="50" t="str">
        <f aca="false">IFERROR(VLOOKUP($J210,'Base 1'!$A:$N,14,0),"-")</f>
        <v>-</v>
      </c>
      <c r="G210" s="50" t="str">
        <f aca="false">IFERROR(VLOOKUP($J210,'Base 1'!$A:$O,15,0),"-")</f>
        <v>-</v>
      </c>
      <c r="H210" s="50" t="str">
        <f aca="false">IFERROR(VLOOKUP($J210,'Base 1'!$A:$T,20,0),"-")</f>
        <v>-</v>
      </c>
      <c r="I210" s="51" t="str">
        <f aca="false">IFERROR(VLOOKUP($J210,'Base 1'!$A:$C,3,0),"-")</f>
        <v>-</v>
      </c>
      <c r="J210" s="51"/>
      <c r="K210" s="50" t="str">
        <f aca="false">IFERROR(VLOOKUP($J210,'Base 1'!$A:$E,5,0),"-")</f>
        <v>-</v>
      </c>
      <c r="L210" s="52" t="str">
        <f aca="false">IFERROR(VLOOKUP($J210,'Base 1'!$A:$B,2,0),"-")</f>
        <v>-</v>
      </c>
      <c r="M210" s="50" t="str">
        <f aca="false">IFERROR(VLOOKUP($J210,'Base 1'!$A:$Q,17,0),"-")</f>
        <v>-</v>
      </c>
      <c r="N210" s="50" t="str">
        <f aca="false">IFERROR(VLOOKUP($J210,'Base 1'!$A:$R,18,0),"-")</f>
        <v>-</v>
      </c>
      <c r="O210" s="50" t="str">
        <f aca="false">IFERROR(VLOOKUP($J210,'Base 1'!$A:$F,6,0),"-")</f>
        <v>-</v>
      </c>
      <c r="P210" s="53" t="str">
        <f aca="false">IFERROR(VLOOKUP($J210,'Base 1'!$A:$G,7,0),"-")</f>
        <v>-</v>
      </c>
      <c r="Q210" s="54"/>
      <c r="R210" s="50" t="str">
        <f aca="false">IFERROR(VLOOKUP(J210,'Base 1'!$A:$L,12,0),"-")</f>
        <v>-</v>
      </c>
      <c r="S210" s="54"/>
      <c r="T210" s="55" t="str">
        <f aca="false">IFERROR(VLOOKUP(J210,'Base 1'!$A:$J,10,0),"-")</f>
        <v>-</v>
      </c>
      <c r="U210" s="56"/>
      <c r="V210" s="57"/>
      <c r="W210" s="58"/>
      <c r="X210" s="59" t="str">
        <f aca="false">IFERROR(VLOOKUP(J210,'Base 1'!$A:$I,9,0),"-")</f>
        <v>-</v>
      </c>
      <c r="Y210" s="58"/>
      <c r="Z210" s="60"/>
      <c r="AA210" s="61"/>
      <c r="AB210" s="62"/>
      <c r="AC210" s="63" t="str">
        <f aca="false">IFERROR(VLOOKUP($J210,'Base 1'!$A:$Q,16,0),"-")</f>
        <v>-</v>
      </c>
      <c r="AD210" s="63"/>
      <c r="AE210" s="64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</row>
    <row r="211" s="66" customFormat="true" ht="14.25" hidden="false" customHeight="true" outlineLevel="0" collapsed="false">
      <c r="A211" s="46"/>
      <c r="B211" s="47" t="n">
        <f aca="true">TODAY()</f>
        <v>46135</v>
      </c>
      <c r="C211" s="48" t="s">
        <v>37</v>
      </c>
      <c r="D211" s="49" t="s">
        <v>38</v>
      </c>
      <c r="E211" s="50" t="str">
        <f aca="false">IFERROR(VLOOKUP($J211,'Base 1'!A:S,19,0),"-")</f>
        <v>-</v>
      </c>
      <c r="F211" s="50" t="str">
        <f aca="false">IFERROR(VLOOKUP($J211,'Base 1'!$A:$N,14,0),"-")</f>
        <v>-</v>
      </c>
      <c r="G211" s="50" t="str">
        <f aca="false">IFERROR(VLOOKUP($J211,'Base 1'!$A:$O,15,0),"-")</f>
        <v>-</v>
      </c>
      <c r="H211" s="50" t="str">
        <f aca="false">IFERROR(VLOOKUP($J211,'Base 1'!$A:$T,20,0),"-")</f>
        <v>-</v>
      </c>
      <c r="I211" s="51" t="str">
        <f aca="false">IFERROR(VLOOKUP($J211,'Base 1'!$A:$C,3,0),"-")</f>
        <v>-</v>
      </c>
      <c r="J211" s="51"/>
      <c r="K211" s="50" t="str">
        <f aca="false">IFERROR(VLOOKUP($J211,'Base 1'!$A:$E,5,0),"-")</f>
        <v>-</v>
      </c>
      <c r="L211" s="52" t="str">
        <f aca="false">IFERROR(VLOOKUP($J211,'Base 1'!$A:$B,2,0),"-")</f>
        <v>-</v>
      </c>
      <c r="M211" s="50" t="str">
        <f aca="false">IFERROR(VLOOKUP($J211,'Base 1'!$A:$Q,17,0),"-")</f>
        <v>-</v>
      </c>
      <c r="N211" s="50" t="str">
        <f aca="false">IFERROR(VLOOKUP($J211,'Base 1'!$A:$R,18,0),"-")</f>
        <v>-</v>
      </c>
      <c r="O211" s="50" t="str">
        <f aca="false">IFERROR(VLOOKUP($J211,'Base 1'!$A:$F,6,0),"-")</f>
        <v>-</v>
      </c>
      <c r="P211" s="53" t="str">
        <f aca="false">IFERROR(VLOOKUP($J211,'Base 1'!$A:$G,7,0),"-")</f>
        <v>-</v>
      </c>
      <c r="Q211" s="54"/>
      <c r="R211" s="50" t="str">
        <f aca="false">IFERROR(VLOOKUP(J211,'Base 1'!$A:$L,12,0),"-")</f>
        <v>-</v>
      </c>
      <c r="S211" s="54"/>
      <c r="T211" s="55" t="str">
        <f aca="false">IFERROR(VLOOKUP(J211,'Base 1'!$A:$J,10,0),"-")</f>
        <v>-</v>
      </c>
      <c r="U211" s="56"/>
      <c r="V211" s="57"/>
      <c r="W211" s="58"/>
      <c r="X211" s="59" t="str">
        <f aca="false">IFERROR(VLOOKUP(J211,'Base 1'!$A:$I,9,0),"-")</f>
        <v>-</v>
      </c>
      <c r="Y211" s="58"/>
      <c r="Z211" s="60"/>
      <c r="AA211" s="61"/>
      <c r="AB211" s="62"/>
      <c r="AC211" s="63" t="str">
        <f aca="false">IFERROR(VLOOKUP($J211,'Base 1'!$A:$Q,16,0),"-")</f>
        <v>-</v>
      </c>
      <c r="AD211" s="63"/>
      <c r="AE211" s="64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</row>
    <row r="212" s="66" customFormat="true" ht="14.25" hidden="false" customHeight="true" outlineLevel="0" collapsed="false">
      <c r="A212" s="46"/>
      <c r="B212" s="47" t="n">
        <f aca="true">TODAY()</f>
        <v>46135</v>
      </c>
      <c r="C212" s="48" t="s">
        <v>37</v>
      </c>
      <c r="D212" s="49" t="s">
        <v>38</v>
      </c>
      <c r="E212" s="50" t="str">
        <f aca="false">IFERROR(VLOOKUP($J212,'Base 1'!A:S,19,0),"-")</f>
        <v>-</v>
      </c>
      <c r="F212" s="50" t="str">
        <f aca="false">IFERROR(VLOOKUP($J212,'Base 1'!$A:$N,14,0),"-")</f>
        <v>-</v>
      </c>
      <c r="G212" s="50" t="str">
        <f aca="false">IFERROR(VLOOKUP($J212,'Base 1'!$A:$O,15,0),"-")</f>
        <v>-</v>
      </c>
      <c r="H212" s="50" t="str">
        <f aca="false">IFERROR(VLOOKUP($J212,'Base 1'!$A:$T,20,0),"-")</f>
        <v>-</v>
      </c>
      <c r="I212" s="51" t="str">
        <f aca="false">IFERROR(VLOOKUP($J212,'Base 1'!$A:$C,3,0),"-")</f>
        <v>-</v>
      </c>
      <c r="J212" s="51"/>
      <c r="K212" s="50" t="str">
        <f aca="false">IFERROR(VLOOKUP($J212,'Base 1'!$A:$E,5,0),"-")</f>
        <v>-</v>
      </c>
      <c r="L212" s="52" t="str">
        <f aca="false">IFERROR(VLOOKUP($J212,'Base 1'!$A:$B,2,0),"-")</f>
        <v>-</v>
      </c>
      <c r="M212" s="50" t="str">
        <f aca="false">IFERROR(VLOOKUP($J212,'Base 1'!$A:$Q,17,0),"-")</f>
        <v>-</v>
      </c>
      <c r="N212" s="50" t="str">
        <f aca="false">IFERROR(VLOOKUP($J212,'Base 1'!$A:$R,18,0),"-")</f>
        <v>-</v>
      </c>
      <c r="O212" s="50" t="str">
        <f aca="false">IFERROR(VLOOKUP($J212,'Base 1'!$A:$F,6,0),"-")</f>
        <v>-</v>
      </c>
      <c r="P212" s="53" t="str">
        <f aca="false">IFERROR(VLOOKUP($J212,'Base 1'!$A:$G,7,0),"-")</f>
        <v>-</v>
      </c>
      <c r="Q212" s="54"/>
      <c r="R212" s="50" t="str">
        <f aca="false">IFERROR(VLOOKUP(J212,'Base 1'!$A:$L,12,0),"-")</f>
        <v>-</v>
      </c>
      <c r="S212" s="54"/>
      <c r="T212" s="55" t="str">
        <f aca="false">IFERROR(VLOOKUP(J212,'Base 1'!$A:$J,10,0),"-")</f>
        <v>-</v>
      </c>
      <c r="U212" s="56"/>
      <c r="V212" s="57"/>
      <c r="W212" s="58"/>
      <c r="X212" s="59" t="str">
        <f aca="false">IFERROR(VLOOKUP(J212,'Base 1'!$A:$I,9,0),"-")</f>
        <v>-</v>
      </c>
      <c r="Y212" s="58"/>
      <c r="Z212" s="60"/>
      <c r="AA212" s="61"/>
      <c r="AB212" s="62"/>
      <c r="AC212" s="63" t="str">
        <f aca="false">IFERROR(VLOOKUP($J212,'Base 1'!$A:$Q,16,0),"-")</f>
        <v>-</v>
      </c>
      <c r="AD212" s="63"/>
      <c r="AE212" s="64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</row>
    <row r="213" s="66" customFormat="true" ht="14.25" hidden="false" customHeight="true" outlineLevel="0" collapsed="false">
      <c r="A213" s="46"/>
      <c r="B213" s="47" t="n">
        <f aca="true">TODAY()</f>
        <v>46135</v>
      </c>
      <c r="C213" s="48" t="s">
        <v>37</v>
      </c>
      <c r="D213" s="49" t="s">
        <v>38</v>
      </c>
      <c r="E213" s="50" t="str">
        <f aca="false">IFERROR(VLOOKUP($J213,'Base 1'!A:S,19,0),"-")</f>
        <v>-</v>
      </c>
      <c r="F213" s="50" t="str">
        <f aca="false">IFERROR(VLOOKUP($J213,'Base 1'!$A:$N,14,0),"-")</f>
        <v>-</v>
      </c>
      <c r="G213" s="50" t="str">
        <f aca="false">IFERROR(VLOOKUP($J213,'Base 1'!$A:$O,15,0),"-")</f>
        <v>-</v>
      </c>
      <c r="H213" s="50" t="str">
        <f aca="false">IFERROR(VLOOKUP($J213,'Base 1'!$A:$T,20,0),"-")</f>
        <v>-</v>
      </c>
      <c r="I213" s="51" t="str">
        <f aca="false">IFERROR(VLOOKUP($J213,'Base 1'!$A:$C,3,0),"-")</f>
        <v>-</v>
      </c>
      <c r="J213" s="51"/>
      <c r="K213" s="50" t="str">
        <f aca="false">IFERROR(VLOOKUP($J213,'Base 1'!$A:$E,5,0),"-")</f>
        <v>-</v>
      </c>
      <c r="L213" s="52" t="str">
        <f aca="false">IFERROR(VLOOKUP($J213,'Base 1'!$A:$B,2,0),"-")</f>
        <v>-</v>
      </c>
      <c r="M213" s="50" t="str">
        <f aca="false">IFERROR(VLOOKUP($J213,'Base 1'!$A:$Q,17,0),"-")</f>
        <v>-</v>
      </c>
      <c r="N213" s="50" t="str">
        <f aca="false">IFERROR(VLOOKUP($J213,'Base 1'!$A:$R,18,0),"-")</f>
        <v>-</v>
      </c>
      <c r="O213" s="50" t="str">
        <f aca="false">IFERROR(VLOOKUP($J213,'Base 1'!$A:$F,6,0),"-")</f>
        <v>-</v>
      </c>
      <c r="P213" s="53" t="str">
        <f aca="false">IFERROR(VLOOKUP($J213,'Base 1'!$A:$G,7,0),"-")</f>
        <v>-</v>
      </c>
      <c r="Q213" s="54"/>
      <c r="R213" s="50" t="str">
        <f aca="false">IFERROR(VLOOKUP(J213,'Base 1'!$A:$L,12,0),"-")</f>
        <v>-</v>
      </c>
      <c r="S213" s="54"/>
      <c r="T213" s="55" t="str">
        <f aca="false">IFERROR(VLOOKUP(J213,'Base 1'!$A:$J,10,0),"-")</f>
        <v>-</v>
      </c>
      <c r="U213" s="56"/>
      <c r="V213" s="57"/>
      <c r="W213" s="58"/>
      <c r="X213" s="59" t="str">
        <f aca="false">IFERROR(VLOOKUP(J213,'Base 1'!$A:$I,9,0),"-")</f>
        <v>-</v>
      </c>
      <c r="Y213" s="58"/>
      <c r="Z213" s="60"/>
      <c r="AA213" s="61"/>
      <c r="AB213" s="62"/>
      <c r="AC213" s="63" t="str">
        <f aca="false">IFERROR(VLOOKUP($J213,'Base 1'!$A:$Q,16,0),"-")</f>
        <v>-</v>
      </c>
      <c r="AD213" s="63"/>
      <c r="AE213" s="64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</row>
    <row r="214" s="66" customFormat="true" ht="14.25" hidden="false" customHeight="true" outlineLevel="0" collapsed="false">
      <c r="A214" s="46"/>
      <c r="B214" s="47" t="n">
        <f aca="true">TODAY()</f>
        <v>46135</v>
      </c>
      <c r="C214" s="48" t="s">
        <v>37</v>
      </c>
      <c r="D214" s="49" t="s">
        <v>38</v>
      </c>
      <c r="E214" s="50" t="str">
        <f aca="false">IFERROR(VLOOKUP($J214,'Base 1'!A:S,19,0),"-")</f>
        <v>-</v>
      </c>
      <c r="F214" s="50" t="str">
        <f aca="false">IFERROR(VLOOKUP($J214,'Base 1'!$A:$N,14,0),"-")</f>
        <v>-</v>
      </c>
      <c r="G214" s="50" t="str">
        <f aca="false">IFERROR(VLOOKUP($J214,'Base 1'!$A:$O,15,0),"-")</f>
        <v>-</v>
      </c>
      <c r="H214" s="50" t="str">
        <f aca="false">IFERROR(VLOOKUP($J214,'Base 1'!$A:$T,20,0),"-")</f>
        <v>-</v>
      </c>
      <c r="I214" s="51" t="str">
        <f aca="false">IFERROR(VLOOKUP($J214,'Base 1'!$A:$C,3,0),"-")</f>
        <v>-</v>
      </c>
      <c r="J214" s="51"/>
      <c r="K214" s="50" t="str">
        <f aca="false">IFERROR(VLOOKUP($J214,'Base 1'!$A:$E,5,0),"-")</f>
        <v>-</v>
      </c>
      <c r="L214" s="52" t="str">
        <f aca="false">IFERROR(VLOOKUP($J214,'Base 1'!$A:$B,2,0),"-")</f>
        <v>-</v>
      </c>
      <c r="M214" s="50" t="str">
        <f aca="false">IFERROR(VLOOKUP($J214,'Base 1'!$A:$Q,17,0),"-")</f>
        <v>-</v>
      </c>
      <c r="N214" s="50" t="str">
        <f aca="false">IFERROR(VLOOKUP($J214,'Base 1'!$A:$R,18,0),"-")</f>
        <v>-</v>
      </c>
      <c r="O214" s="50" t="str">
        <f aca="false">IFERROR(VLOOKUP($J214,'Base 1'!$A:$F,6,0),"-")</f>
        <v>-</v>
      </c>
      <c r="P214" s="53" t="str">
        <f aca="false">IFERROR(VLOOKUP($J214,'Base 1'!$A:$G,7,0),"-")</f>
        <v>-</v>
      </c>
      <c r="Q214" s="54"/>
      <c r="R214" s="50" t="str">
        <f aca="false">IFERROR(VLOOKUP(J214,'Base 1'!$A:$L,12,0),"-")</f>
        <v>-</v>
      </c>
      <c r="S214" s="54"/>
      <c r="T214" s="55" t="str">
        <f aca="false">IFERROR(VLOOKUP(J214,'Base 1'!$A:$J,10,0),"-")</f>
        <v>-</v>
      </c>
      <c r="U214" s="56"/>
      <c r="V214" s="57"/>
      <c r="W214" s="58"/>
      <c r="X214" s="59" t="str">
        <f aca="false">IFERROR(VLOOKUP(J214,'Base 1'!$A:$I,9,0),"-")</f>
        <v>-</v>
      </c>
      <c r="Y214" s="58"/>
      <c r="Z214" s="60"/>
      <c r="AA214" s="61"/>
      <c r="AB214" s="62"/>
      <c r="AC214" s="63" t="str">
        <f aca="false">IFERROR(VLOOKUP($J214,'Base 1'!$A:$Q,16,0),"-")</f>
        <v>-</v>
      </c>
      <c r="AD214" s="63"/>
      <c r="AE214" s="64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</row>
    <row r="215" s="66" customFormat="true" ht="14.25" hidden="false" customHeight="true" outlineLevel="0" collapsed="false">
      <c r="A215" s="46"/>
      <c r="B215" s="47" t="n">
        <f aca="true">TODAY()</f>
        <v>46135</v>
      </c>
      <c r="C215" s="48" t="s">
        <v>37</v>
      </c>
      <c r="D215" s="49" t="s">
        <v>38</v>
      </c>
      <c r="E215" s="50" t="str">
        <f aca="false">IFERROR(VLOOKUP($J215,'Base 1'!A:S,19,0),"-")</f>
        <v>-</v>
      </c>
      <c r="F215" s="50" t="str">
        <f aca="false">IFERROR(VLOOKUP($J215,'Base 1'!$A:$N,14,0),"-")</f>
        <v>-</v>
      </c>
      <c r="G215" s="50" t="str">
        <f aca="false">IFERROR(VLOOKUP($J215,'Base 1'!$A:$O,15,0),"-")</f>
        <v>-</v>
      </c>
      <c r="H215" s="50" t="str">
        <f aca="false">IFERROR(VLOOKUP($J215,'Base 1'!$A:$T,20,0),"-")</f>
        <v>-</v>
      </c>
      <c r="I215" s="51" t="str">
        <f aca="false">IFERROR(VLOOKUP($J215,'Base 1'!$A:$C,3,0),"-")</f>
        <v>-</v>
      </c>
      <c r="J215" s="51"/>
      <c r="K215" s="50" t="str">
        <f aca="false">IFERROR(VLOOKUP($J215,'Base 1'!$A:$E,5,0),"-")</f>
        <v>-</v>
      </c>
      <c r="L215" s="52" t="str">
        <f aca="false">IFERROR(VLOOKUP($J215,'Base 1'!$A:$B,2,0),"-")</f>
        <v>-</v>
      </c>
      <c r="M215" s="50" t="str">
        <f aca="false">IFERROR(VLOOKUP($J215,'Base 1'!$A:$Q,17,0),"-")</f>
        <v>-</v>
      </c>
      <c r="N215" s="50" t="str">
        <f aca="false">IFERROR(VLOOKUP($J215,'Base 1'!$A:$R,18,0),"-")</f>
        <v>-</v>
      </c>
      <c r="O215" s="50" t="str">
        <f aca="false">IFERROR(VLOOKUP($J215,'Base 1'!$A:$F,6,0),"-")</f>
        <v>-</v>
      </c>
      <c r="P215" s="53" t="str">
        <f aca="false">IFERROR(VLOOKUP($J215,'Base 1'!$A:$G,7,0),"-")</f>
        <v>-</v>
      </c>
      <c r="Q215" s="54"/>
      <c r="R215" s="50" t="str">
        <f aca="false">IFERROR(VLOOKUP(J215,'Base 1'!$A:$L,12,0),"-")</f>
        <v>-</v>
      </c>
      <c r="S215" s="54"/>
      <c r="T215" s="55" t="str">
        <f aca="false">IFERROR(VLOOKUP(J215,'Base 1'!$A:$J,10,0),"-")</f>
        <v>-</v>
      </c>
      <c r="U215" s="56"/>
      <c r="V215" s="57"/>
      <c r="W215" s="58"/>
      <c r="X215" s="59" t="str">
        <f aca="false">IFERROR(VLOOKUP(J215,'Base 1'!$A:$I,9,0),"-")</f>
        <v>-</v>
      </c>
      <c r="Y215" s="58"/>
      <c r="Z215" s="60"/>
      <c r="AA215" s="61"/>
      <c r="AB215" s="62"/>
      <c r="AC215" s="63" t="str">
        <f aca="false">IFERROR(VLOOKUP($J215,'Base 1'!$A:$Q,16,0),"-")</f>
        <v>-</v>
      </c>
      <c r="AD215" s="63"/>
      <c r="AE215" s="64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</row>
    <row r="216" s="66" customFormat="true" ht="14.25" hidden="false" customHeight="true" outlineLevel="0" collapsed="false">
      <c r="A216" s="46"/>
      <c r="B216" s="47" t="n">
        <f aca="true">TODAY()</f>
        <v>46135</v>
      </c>
      <c r="C216" s="48" t="s">
        <v>37</v>
      </c>
      <c r="D216" s="49" t="s">
        <v>38</v>
      </c>
      <c r="E216" s="50" t="str">
        <f aca="false">IFERROR(VLOOKUP($J216,'Base 1'!A:S,19,0),"-")</f>
        <v>-</v>
      </c>
      <c r="F216" s="50" t="str">
        <f aca="false">IFERROR(VLOOKUP($J216,'Base 1'!$A:$N,14,0),"-")</f>
        <v>-</v>
      </c>
      <c r="G216" s="50" t="str">
        <f aca="false">IFERROR(VLOOKUP($J216,'Base 1'!$A:$O,15,0),"-")</f>
        <v>-</v>
      </c>
      <c r="H216" s="50" t="str">
        <f aca="false">IFERROR(VLOOKUP($J216,'Base 1'!$A:$T,20,0),"-")</f>
        <v>-</v>
      </c>
      <c r="I216" s="51" t="str">
        <f aca="false">IFERROR(VLOOKUP($J216,'Base 1'!$A:$C,3,0),"-")</f>
        <v>-</v>
      </c>
      <c r="J216" s="51"/>
      <c r="K216" s="50" t="str">
        <f aca="false">IFERROR(VLOOKUP($J216,'Base 1'!$A:$E,5,0),"-")</f>
        <v>-</v>
      </c>
      <c r="L216" s="52" t="str">
        <f aca="false">IFERROR(VLOOKUP($J216,'Base 1'!$A:$B,2,0),"-")</f>
        <v>-</v>
      </c>
      <c r="M216" s="50" t="str">
        <f aca="false">IFERROR(VLOOKUP($J216,'Base 1'!$A:$Q,17,0),"-")</f>
        <v>-</v>
      </c>
      <c r="N216" s="50" t="str">
        <f aca="false">IFERROR(VLOOKUP($J216,'Base 1'!$A:$R,18,0),"-")</f>
        <v>-</v>
      </c>
      <c r="O216" s="50" t="str">
        <f aca="false">IFERROR(VLOOKUP($J216,'Base 1'!$A:$F,6,0),"-")</f>
        <v>-</v>
      </c>
      <c r="P216" s="53" t="str">
        <f aca="false">IFERROR(VLOOKUP($J216,'Base 1'!$A:$G,7,0),"-")</f>
        <v>-</v>
      </c>
      <c r="Q216" s="54"/>
      <c r="R216" s="50" t="str">
        <f aca="false">IFERROR(VLOOKUP(J216,'Base 1'!$A:$L,12,0),"-")</f>
        <v>-</v>
      </c>
      <c r="S216" s="54"/>
      <c r="T216" s="55" t="str">
        <f aca="false">IFERROR(VLOOKUP(J216,'Base 1'!$A:$J,10,0),"-")</f>
        <v>-</v>
      </c>
      <c r="U216" s="56"/>
      <c r="V216" s="57"/>
      <c r="W216" s="58"/>
      <c r="X216" s="59" t="str">
        <f aca="false">IFERROR(VLOOKUP(J216,'Base 1'!$A:$I,9,0),"-")</f>
        <v>-</v>
      </c>
      <c r="Y216" s="58"/>
      <c r="Z216" s="60"/>
      <c r="AA216" s="61"/>
      <c r="AB216" s="62"/>
      <c r="AC216" s="63" t="str">
        <f aca="false">IFERROR(VLOOKUP($J216,'Base 1'!$A:$Q,16,0),"-")</f>
        <v>-</v>
      </c>
      <c r="AD216" s="63"/>
      <c r="AE216" s="64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</row>
    <row r="217" s="66" customFormat="true" ht="14.25" hidden="false" customHeight="true" outlineLevel="0" collapsed="false">
      <c r="A217" s="46"/>
      <c r="B217" s="47" t="n">
        <f aca="true">TODAY()</f>
        <v>46135</v>
      </c>
      <c r="C217" s="48" t="s">
        <v>37</v>
      </c>
      <c r="D217" s="49" t="s">
        <v>38</v>
      </c>
      <c r="E217" s="50" t="str">
        <f aca="false">IFERROR(VLOOKUP($J217,'Base 1'!A:S,19,0),"-")</f>
        <v>-</v>
      </c>
      <c r="F217" s="50" t="str">
        <f aca="false">IFERROR(VLOOKUP($J217,'Base 1'!$A:$N,14,0),"-")</f>
        <v>-</v>
      </c>
      <c r="G217" s="50" t="str">
        <f aca="false">IFERROR(VLOOKUP($J217,'Base 1'!$A:$O,15,0),"-")</f>
        <v>-</v>
      </c>
      <c r="H217" s="50" t="str">
        <f aca="false">IFERROR(VLOOKUP($J217,'Base 1'!$A:$T,20,0),"-")</f>
        <v>-</v>
      </c>
      <c r="I217" s="51" t="str">
        <f aca="false">IFERROR(VLOOKUP($J217,'Base 1'!$A:$C,3,0),"-")</f>
        <v>-</v>
      </c>
      <c r="J217" s="51"/>
      <c r="K217" s="50" t="str">
        <f aca="false">IFERROR(VLOOKUP($J217,'Base 1'!$A:$E,5,0),"-")</f>
        <v>-</v>
      </c>
      <c r="L217" s="52" t="str">
        <f aca="false">IFERROR(VLOOKUP($J217,'Base 1'!$A:$B,2,0),"-")</f>
        <v>-</v>
      </c>
      <c r="M217" s="50" t="str">
        <f aca="false">IFERROR(VLOOKUP($J217,'Base 1'!$A:$Q,17,0),"-")</f>
        <v>-</v>
      </c>
      <c r="N217" s="50" t="str">
        <f aca="false">IFERROR(VLOOKUP($J217,'Base 1'!$A:$R,18,0),"-")</f>
        <v>-</v>
      </c>
      <c r="O217" s="50" t="str">
        <f aca="false">IFERROR(VLOOKUP($J217,'Base 1'!$A:$F,6,0),"-")</f>
        <v>-</v>
      </c>
      <c r="P217" s="53" t="str">
        <f aca="false">IFERROR(VLOOKUP($J217,'Base 1'!$A:$G,7,0),"-")</f>
        <v>-</v>
      </c>
      <c r="Q217" s="54"/>
      <c r="R217" s="50" t="str">
        <f aca="false">IFERROR(VLOOKUP(J217,'Base 1'!$A:$L,12,0),"-")</f>
        <v>-</v>
      </c>
      <c r="S217" s="54"/>
      <c r="T217" s="55" t="str">
        <f aca="false">IFERROR(VLOOKUP(J217,'Base 1'!$A:$J,10,0),"-")</f>
        <v>-</v>
      </c>
      <c r="U217" s="56"/>
      <c r="V217" s="57"/>
      <c r="W217" s="58"/>
      <c r="X217" s="59" t="str">
        <f aca="false">IFERROR(VLOOKUP(J217,'Base 1'!$A:$I,9,0),"-")</f>
        <v>-</v>
      </c>
      <c r="Y217" s="58"/>
      <c r="Z217" s="60"/>
      <c r="AA217" s="61"/>
      <c r="AB217" s="62"/>
      <c r="AC217" s="63" t="str">
        <f aca="false">IFERROR(VLOOKUP($J217,'Base 1'!$A:$Q,16,0),"-")</f>
        <v>-</v>
      </c>
      <c r="AD217" s="63"/>
      <c r="AE217" s="64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</row>
    <row r="218" s="66" customFormat="true" ht="14.25" hidden="false" customHeight="true" outlineLevel="0" collapsed="false">
      <c r="A218" s="46"/>
      <c r="B218" s="47" t="n">
        <f aca="true">TODAY()</f>
        <v>46135</v>
      </c>
      <c r="C218" s="48" t="s">
        <v>37</v>
      </c>
      <c r="D218" s="49" t="s">
        <v>38</v>
      </c>
      <c r="E218" s="50" t="str">
        <f aca="false">IFERROR(VLOOKUP($J218,'Base 1'!A:S,19,0),"-")</f>
        <v>-</v>
      </c>
      <c r="F218" s="50" t="str">
        <f aca="false">IFERROR(VLOOKUP($J218,'Base 1'!$A:$N,14,0),"-")</f>
        <v>-</v>
      </c>
      <c r="G218" s="50" t="str">
        <f aca="false">IFERROR(VLOOKUP($J218,'Base 1'!$A:$O,15,0),"-")</f>
        <v>-</v>
      </c>
      <c r="H218" s="50" t="str">
        <f aca="false">IFERROR(VLOOKUP($J218,'Base 1'!$A:$T,20,0),"-")</f>
        <v>-</v>
      </c>
      <c r="I218" s="51" t="str">
        <f aca="false">IFERROR(VLOOKUP($J218,'Base 1'!$A:$C,3,0),"-")</f>
        <v>-</v>
      </c>
      <c r="J218" s="51"/>
      <c r="K218" s="50" t="str">
        <f aca="false">IFERROR(VLOOKUP($J218,'Base 1'!$A:$E,5,0),"-")</f>
        <v>-</v>
      </c>
      <c r="L218" s="52" t="str">
        <f aca="false">IFERROR(VLOOKUP($J218,'Base 1'!$A:$B,2,0),"-")</f>
        <v>-</v>
      </c>
      <c r="M218" s="50" t="str">
        <f aca="false">IFERROR(VLOOKUP($J218,'Base 1'!$A:$Q,17,0),"-")</f>
        <v>-</v>
      </c>
      <c r="N218" s="50" t="str">
        <f aca="false">IFERROR(VLOOKUP($J218,'Base 1'!$A:$R,18,0),"-")</f>
        <v>-</v>
      </c>
      <c r="O218" s="50" t="str">
        <f aca="false">IFERROR(VLOOKUP($J218,'Base 1'!$A:$F,6,0),"-")</f>
        <v>-</v>
      </c>
      <c r="P218" s="53" t="str">
        <f aca="false">IFERROR(VLOOKUP($J218,'Base 1'!$A:$G,7,0),"-")</f>
        <v>-</v>
      </c>
      <c r="Q218" s="54"/>
      <c r="R218" s="50" t="str">
        <f aca="false">IFERROR(VLOOKUP(J218,'Base 1'!$A:$L,12,0),"-")</f>
        <v>-</v>
      </c>
      <c r="S218" s="54"/>
      <c r="T218" s="55" t="str">
        <f aca="false">IFERROR(VLOOKUP(J218,'Base 1'!$A:$J,10,0),"-")</f>
        <v>-</v>
      </c>
      <c r="U218" s="56"/>
      <c r="V218" s="57"/>
      <c r="W218" s="58"/>
      <c r="X218" s="59" t="str">
        <f aca="false">IFERROR(VLOOKUP(J218,'Base 1'!$A:$I,9,0),"-")</f>
        <v>-</v>
      </c>
      <c r="Y218" s="58"/>
      <c r="Z218" s="60"/>
      <c r="AA218" s="61"/>
      <c r="AB218" s="62"/>
      <c r="AC218" s="63" t="str">
        <f aca="false">IFERROR(VLOOKUP($J218,'Base 1'!$A:$Q,16,0),"-")</f>
        <v>-</v>
      </c>
      <c r="AD218" s="63"/>
      <c r="AE218" s="64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</row>
    <row r="219" s="66" customFormat="true" ht="14.25" hidden="false" customHeight="true" outlineLevel="0" collapsed="false">
      <c r="A219" s="46"/>
      <c r="B219" s="47" t="n">
        <f aca="true">TODAY()</f>
        <v>46135</v>
      </c>
      <c r="C219" s="48" t="s">
        <v>37</v>
      </c>
      <c r="D219" s="49" t="s">
        <v>38</v>
      </c>
      <c r="E219" s="50" t="str">
        <f aca="false">IFERROR(VLOOKUP($J219,'Base 1'!A:S,19,0),"-")</f>
        <v>-</v>
      </c>
      <c r="F219" s="50" t="str">
        <f aca="false">IFERROR(VLOOKUP($J219,'Base 1'!$A:$N,14,0),"-")</f>
        <v>-</v>
      </c>
      <c r="G219" s="50" t="str">
        <f aca="false">IFERROR(VLOOKUP($J219,'Base 1'!$A:$O,15,0),"-")</f>
        <v>-</v>
      </c>
      <c r="H219" s="50" t="str">
        <f aca="false">IFERROR(VLOOKUP($J219,'Base 1'!$A:$T,20,0),"-")</f>
        <v>-</v>
      </c>
      <c r="I219" s="51" t="str">
        <f aca="false">IFERROR(VLOOKUP($J219,'Base 1'!$A:$C,3,0),"-")</f>
        <v>-</v>
      </c>
      <c r="J219" s="51"/>
      <c r="K219" s="50" t="str">
        <f aca="false">IFERROR(VLOOKUP($J219,'Base 1'!$A:$E,5,0),"-")</f>
        <v>-</v>
      </c>
      <c r="L219" s="52" t="str">
        <f aca="false">IFERROR(VLOOKUP($J219,'Base 1'!$A:$B,2,0),"-")</f>
        <v>-</v>
      </c>
      <c r="M219" s="50" t="str">
        <f aca="false">IFERROR(VLOOKUP($J219,'Base 1'!$A:$Q,17,0),"-")</f>
        <v>-</v>
      </c>
      <c r="N219" s="50" t="str">
        <f aca="false">IFERROR(VLOOKUP($J219,'Base 1'!$A:$R,18,0),"-")</f>
        <v>-</v>
      </c>
      <c r="O219" s="50" t="str">
        <f aca="false">IFERROR(VLOOKUP($J219,'Base 1'!$A:$F,6,0),"-")</f>
        <v>-</v>
      </c>
      <c r="P219" s="53" t="str">
        <f aca="false">IFERROR(VLOOKUP($J219,'Base 1'!$A:$G,7,0),"-")</f>
        <v>-</v>
      </c>
      <c r="Q219" s="54"/>
      <c r="R219" s="50" t="str">
        <f aca="false">IFERROR(VLOOKUP(J219,'Base 1'!$A:$L,12,0),"-")</f>
        <v>-</v>
      </c>
      <c r="S219" s="54"/>
      <c r="T219" s="55" t="str">
        <f aca="false">IFERROR(VLOOKUP(J219,'Base 1'!$A:$J,10,0),"-")</f>
        <v>-</v>
      </c>
      <c r="U219" s="56"/>
      <c r="V219" s="57"/>
      <c r="W219" s="58"/>
      <c r="X219" s="59" t="str">
        <f aca="false">IFERROR(VLOOKUP(J219,'Base 1'!$A:$I,9,0),"-")</f>
        <v>-</v>
      </c>
      <c r="Y219" s="58"/>
      <c r="Z219" s="60"/>
      <c r="AA219" s="61"/>
      <c r="AB219" s="62"/>
      <c r="AC219" s="63" t="str">
        <f aca="false">IFERROR(VLOOKUP($J219,'Base 1'!$A:$Q,16,0),"-")</f>
        <v>-</v>
      </c>
      <c r="AD219" s="63"/>
      <c r="AE219" s="64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</row>
    <row r="220" s="66" customFormat="true" ht="14.25" hidden="false" customHeight="true" outlineLevel="0" collapsed="false">
      <c r="A220" s="46"/>
      <c r="B220" s="47" t="n">
        <f aca="true">TODAY()</f>
        <v>46135</v>
      </c>
      <c r="C220" s="48" t="s">
        <v>37</v>
      </c>
      <c r="D220" s="49" t="s">
        <v>38</v>
      </c>
      <c r="E220" s="50" t="str">
        <f aca="false">IFERROR(VLOOKUP($J220,'Base 1'!A:S,19,0),"-")</f>
        <v>-</v>
      </c>
      <c r="F220" s="50" t="str">
        <f aca="false">IFERROR(VLOOKUP($J220,'Base 1'!$A:$N,14,0),"-")</f>
        <v>-</v>
      </c>
      <c r="G220" s="50" t="str">
        <f aca="false">IFERROR(VLOOKUP($J220,'Base 1'!$A:$O,15,0),"-")</f>
        <v>-</v>
      </c>
      <c r="H220" s="50" t="str">
        <f aca="false">IFERROR(VLOOKUP($J220,'Base 1'!$A:$T,20,0),"-")</f>
        <v>-</v>
      </c>
      <c r="I220" s="51" t="str">
        <f aca="false">IFERROR(VLOOKUP($J220,'Base 1'!$A:$C,3,0),"-")</f>
        <v>-</v>
      </c>
      <c r="J220" s="51"/>
      <c r="K220" s="50" t="str">
        <f aca="false">IFERROR(VLOOKUP($J220,'Base 1'!$A:$E,5,0),"-")</f>
        <v>-</v>
      </c>
      <c r="L220" s="52" t="str">
        <f aca="false">IFERROR(VLOOKUP($J220,'Base 1'!$A:$B,2,0),"-")</f>
        <v>-</v>
      </c>
      <c r="M220" s="50" t="str">
        <f aca="false">IFERROR(VLOOKUP($J220,'Base 1'!$A:$Q,17,0),"-")</f>
        <v>-</v>
      </c>
      <c r="N220" s="50" t="str">
        <f aca="false">IFERROR(VLOOKUP($J220,'Base 1'!$A:$R,18,0),"-")</f>
        <v>-</v>
      </c>
      <c r="O220" s="50" t="str">
        <f aca="false">IFERROR(VLOOKUP($J220,'Base 1'!$A:$F,6,0),"-")</f>
        <v>-</v>
      </c>
      <c r="P220" s="53" t="str">
        <f aca="false">IFERROR(VLOOKUP($J220,'Base 1'!$A:$G,7,0),"-")</f>
        <v>-</v>
      </c>
      <c r="Q220" s="54"/>
      <c r="R220" s="50" t="str">
        <f aca="false">IFERROR(VLOOKUP(J220,'Base 1'!$A:$L,12,0),"-")</f>
        <v>-</v>
      </c>
      <c r="S220" s="54"/>
      <c r="T220" s="55" t="str">
        <f aca="false">IFERROR(VLOOKUP(J220,'Base 1'!$A:$J,10,0),"-")</f>
        <v>-</v>
      </c>
      <c r="U220" s="56"/>
      <c r="V220" s="57"/>
      <c r="W220" s="58"/>
      <c r="X220" s="59" t="str">
        <f aca="false">IFERROR(VLOOKUP(J220,'Base 1'!$A:$I,9,0),"-")</f>
        <v>-</v>
      </c>
      <c r="Y220" s="58"/>
      <c r="Z220" s="60"/>
      <c r="AA220" s="61"/>
      <c r="AB220" s="62"/>
      <c r="AC220" s="63" t="str">
        <f aca="false">IFERROR(VLOOKUP($J220,'Base 1'!$A:$Q,16,0),"-")</f>
        <v>-</v>
      </c>
      <c r="AD220" s="63"/>
      <c r="AE220" s="64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</row>
    <row r="221" s="66" customFormat="true" ht="14.25" hidden="false" customHeight="true" outlineLevel="0" collapsed="false">
      <c r="A221" s="46"/>
      <c r="B221" s="47" t="n">
        <f aca="true">TODAY()</f>
        <v>46135</v>
      </c>
      <c r="C221" s="48" t="s">
        <v>37</v>
      </c>
      <c r="D221" s="49" t="s">
        <v>38</v>
      </c>
      <c r="E221" s="50" t="str">
        <f aca="false">IFERROR(VLOOKUP($J221,'Base 1'!A:S,19,0),"-")</f>
        <v>-</v>
      </c>
      <c r="F221" s="50" t="str">
        <f aca="false">IFERROR(VLOOKUP($J221,'Base 1'!$A:$N,14,0),"-")</f>
        <v>-</v>
      </c>
      <c r="G221" s="50" t="str">
        <f aca="false">IFERROR(VLOOKUP($J221,'Base 1'!$A:$O,15,0),"-")</f>
        <v>-</v>
      </c>
      <c r="H221" s="50" t="str">
        <f aca="false">IFERROR(VLOOKUP($J221,'Base 1'!$A:$T,20,0),"-")</f>
        <v>-</v>
      </c>
      <c r="I221" s="51" t="str">
        <f aca="false">IFERROR(VLOOKUP($J221,'Base 1'!$A:$C,3,0),"-")</f>
        <v>-</v>
      </c>
      <c r="J221" s="51"/>
      <c r="K221" s="50" t="str">
        <f aca="false">IFERROR(VLOOKUP($J221,'Base 1'!$A:$E,5,0),"-")</f>
        <v>-</v>
      </c>
      <c r="L221" s="52" t="str">
        <f aca="false">IFERROR(VLOOKUP($J221,'Base 1'!$A:$B,2,0),"-")</f>
        <v>-</v>
      </c>
      <c r="M221" s="50" t="str">
        <f aca="false">IFERROR(VLOOKUP($J221,'Base 1'!$A:$Q,17,0),"-")</f>
        <v>-</v>
      </c>
      <c r="N221" s="50" t="str">
        <f aca="false">IFERROR(VLOOKUP($J221,'Base 1'!$A:$R,18,0),"-")</f>
        <v>-</v>
      </c>
      <c r="O221" s="50" t="str">
        <f aca="false">IFERROR(VLOOKUP($J221,'Base 1'!$A:$F,6,0),"-")</f>
        <v>-</v>
      </c>
      <c r="P221" s="53" t="str">
        <f aca="false">IFERROR(VLOOKUP($J221,'Base 1'!$A:$G,7,0),"-")</f>
        <v>-</v>
      </c>
      <c r="Q221" s="54"/>
      <c r="R221" s="50" t="str">
        <f aca="false">IFERROR(VLOOKUP(J221,'Base 1'!$A:$L,12,0),"-")</f>
        <v>-</v>
      </c>
      <c r="S221" s="54"/>
      <c r="T221" s="55" t="str">
        <f aca="false">IFERROR(VLOOKUP(J221,'Base 1'!$A:$J,10,0),"-")</f>
        <v>-</v>
      </c>
      <c r="U221" s="56"/>
      <c r="V221" s="57"/>
      <c r="W221" s="58"/>
      <c r="X221" s="59" t="str">
        <f aca="false">IFERROR(VLOOKUP(J221,'Base 1'!$A:$I,9,0),"-")</f>
        <v>-</v>
      </c>
      <c r="Y221" s="58"/>
      <c r="Z221" s="60"/>
      <c r="AA221" s="61"/>
      <c r="AB221" s="62"/>
      <c r="AC221" s="63" t="str">
        <f aca="false">IFERROR(VLOOKUP($J221,'Base 1'!$A:$Q,16,0),"-")</f>
        <v>-</v>
      </c>
      <c r="AD221" s="63"/>
      <c r="AE221" s="64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</row>
    <row r="222" s="66" customFormat="true" ht="14.25" hidden="false" customHeight="true" outlineLevel="0" collapsed="false">
      <c r="A222" s="46"/>
      <c r="B222" s="47" t="n">
        <f aca="true">TODAY()</f>
        <v>46135</v>
      </c>
      <c r="C222" s="48" t="s">
        <v>37</v>
      </c>
      <c r="D222" s="49" t="s">
        <v>38</v>
      </c>
      <c r="E222" s="50" t="str">
        <f aca="false">IFERROR(VLOOKUP($J222,'Base 1'!A:S,19,0),"-")</f>
        <v>-</v>
      </c>
      <c r="F222" s="50" t="str">
        <f aca="false">IFERROR(VLOOKUP($J222,'Base 1'!$A:$N,14,0),"-")</f>
        <v>-</v>
      </c>
      <c r="G222" s="50" t="str">
        <f aca="false">IFERROR(VLOOKUP($J222,'Base 1'!$A:$O,15,0),"-")</f>
        <v>-</v>
      </c>
      <c r="H222" s="50" t="str">
        <f aca="false">IFERROR(VLOOKUP($J222,'Base 1'!$A:$T,20,0),"-")</f>
        <v>-</v>
      </c>
      <c r="I222" s="51" t="str">
        <f aca="false">IFERROR(VLOOKUP($J222,'Base 1'!$A:$C,3,0),"-")</f>
        <v>-</v>
      </c>
      <c r="J222" s="51"/>
      <c r="K222" s="50" t="str">
        <f aca="false">IFERROR(VLOOKUP($J222,'Base 1'!$A:$E,5,0),"-")</f>
        <v>-</v>
      </c>
      <c r="L222" s="52" t="str">
        <f aca="false">IFERROR(VLOOKUP($J222,'Base 1'!$A:$B,2,0),"-")</f>
        <v>-</v>
      </c>
      <c r="M222" s="50" t="str">
        <f aca="false">IFERROR(VLOOKUP($J222,'Base 1'!$A:$Q,17,0),"-")</f>
        <v>-</v>
      </c>
      <c r="N222" s="50" t="str">
        <f aca="false">IFERROR(VLOOKUP($J222,'Base 1'!$A:$R,18,0),"-")</f>
        <v>-</v>
      </c>
      <c r="O222" s="50" t="str">
        <f aca="false">IFERROR(VLOOKUP($J222,'Base 1'!$A:$F,6,0),"-")</f>
        <v>-</v>
      </c>
      <c r="P222" s="53" t="str">
        <f aca="false">IFERROR(VLOOKUP($J222,'Base 1'!$A:$G,7,0),"-")</f>
        <v>-</v>
      </c>
      <c r="Q222" s="54"/>
      <c r="R222" s="50" t="str">
        <f aca="false">IFERROR(VLOOKUP(J222,'Base 1'!$A:$L,12,0),"-")</f>
        <v>-</v>
      </c>
      <c r="S222" s="54"/>
      <c r="T222" s="55" t="str">
        <f aca="false">IFERROR(VLOOKUP(J222,'Base 1'!$A:$J,10,0),"-")</f>
        <v>-</v>
      </c>
      <c r="U222" s="56"/>
      <c r="V222" s="57"/>
      <c r="W222" s="58"/>
      <c r="X222" s="59" t="str">
        <f aca="false">IFERROR(VLOOKUP(J222,'Base 1'!$A:$I,9,0),"-")</f>
        <v>-</v>
      </c>
      <c r="Y222" s="58"/>
      <c r="Z222" s="60"/>
      <c r="AA222" s="61"/>
      <c r="AB222" s="62"/>
      <c r="AC222" s="63" t="str">
        <f aca="false">IFERROR(VLOOKUP($J222,'Base 1'!$A:$Q,16,0),"-")</f>
        <v>-</v>
      </c>
      <c r="AD222" s="63"/>
      <c r="AE222" s="64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</row>
    <row r="223" s="66" customFormat="true" ht="14.25" hidden="false" customHeight="true" outlineLevel="0" collapsed="false">
      <c r="A223" s="46"/>
      <c r="B223" s="47" t="n">
        <f aca="true">TODAY()</f>
        <v>46135</v>
      </c>
      <c r="C223" s="48" t="s">
        <v>37</v>
      </c>
      <c r="D223" s="49" t="s">
        <v>38</v>
      </c>
      <c r="E223" s="50" t="str">
        <f aca="false">IFERROR(VLOOKUP($J223,'Base 1'!A:S,19,0),"-")</f>
        <v>-</v>
      </c>
      <c r="F223" s="50" t="str">
        <f aca="false">IFERROR(VLOOKUP($J223,'Base 1'!$A:$N,14,0),"-")</f>
        <v>-</v>
      </c>
      <c r="G223" s="50" t="str">
        <f aca="false">IFERROR(VLOOKUP($J223,'Base 1'!$A:$O,15,0),"-")</f>
        <v>-</v>
      </c>
      <c r="H223" s="50" t="str">
        <f aca="false">IFERROR(VLOOKUP($J223,'Base 1'!$A:$T,20,0),"-")</f>
        <v>-</v>
      </c>
      <c r="I223" s="51" t="str">
        <f aca="false">IFERROR(VLOOKUP($J223,'Base 1'!$A:$C,3,0),"-")</f>
        <v>-</v>
      </c>
      <c r="J223" s="51"/>
      <c r="K223" s="50" t="str">
        <f aca="false">IFERROR(VLOOKUP($J223,'Base 1'!$A:$E,5,0),"-")</f>
        <v>-</v>
      </c>
      <c r="L223" s="52" t="str">
        <f aca="false">IFERROR(VLOOKUP($J223,'Base 1'!$A:$B,2,0),"-")</f>
        <v>-</v>
      </c>
      <c r="M223" s="50" t="str">
        <f aca="false">IFERROR(VLOOKUP($J223,'Base 1'!$A:$Q,17,0),"-")</f>
        <v>-</v>
      </c>
      <c r="N223" s="50" t="str">
        <f aca="false">IFERROR(VLOOKUP($J223,'Base 1'!$A:$R,18,0),"-")</f>
        <v>-</v>
      </c>
      <c r="O223" s="50" t="str">
        <f aca="false">IFERROR(VLOOKUP($J223,'Base 1'!$A:$F,6,0),"-")</f>
        <v>-</v>
      </c>
      <c r="P223" s="53" t="str">
        <f aca="false">IFERROR(VLOOKUP($J223,'Base 1'!$A:$G,7,0),"-")</f>
        <v>-</v>
      </c>
      <c r="Q223" s="54"/>
      <c r="R223" s="50" t="str">
        <f aca="false">IFERROR(VLOOKUP(J223,'Base 1'!$A:$L,12,0),"-")</f>
        <v>-</v>
      </c>
      <c r="S223" s="54"/>
      <c r="T223" s="55" t="str">
        <f aca="false">IFERROR(VLOOKUP(J223,'Base 1'!$A:$J,10,0),"-")</f>
        <v>-</v>
      </c>
      <c r="U223" s="56"/>
      <c r="V223" s="57"/>
      <c r="W223" s="58"/>
      <c r="X223" s="59" t="str">
        <f aca="false">IFERROR(VLOOKUP(J223,'Base 1'!$A:$I,9,0),"-")</f>
        <v>-</v>
      </c>
      <c r="Y223" s="58"/>
      <c r="Z223" s="60"/>
      <c r="AA223" s="61"/>
      <c r="AB223" s="62"/>
      <c r="AC223" s="63" t="str">
        <f aca="false">IFERROR(VLOOKUP($J223,'Base 1'!$A:$Q,16,0),"-")</f>
        <v>-</v>
      </c>
      <c r="AD223" s="63"/>
      <c r="AE223" s="64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</row>
    <row r="224" s="66" customFormat="true" ht="14.25" hidden="false" customHeight="true" outlineLevel="0" collapsed="false">
      <c r="A224" s="46"/>
      <c r="B224" s="47" t="n">
        <f aca="true">TODAY()</f>
        <v>46135</v>
      </c>
      <c r="C224" s="48" t="s">
        <v>37</v>
      </c>
      <c r="D224" s="49" t="s">
        <v>38</v>
      </c>
      <c r="E224" s="50" t="str">
        <f aca="false">IFERROR(VLOOKUP($J224,'Base 1'!A:S,19,0),"-")</f>
        <v>-</v>
      </c>
      <c r="F224" s="50" t="str">
        <f aca="false">IFERROR(VLOOKUP($J224,'Base 1'!$A:$N,14,0),"-")</f>
        <v>-</v>
      </c>
      <c r="G224" s="50" t="str">
        <f aca="false">IFERROR(VLOOKUP($J224,'Base 1'!$A:$O,15,0),"-")</f>
        <v>-</v>
      </c>
      <c r="H224" s="50" t="str">
        <f aca="false">IFERROR(VLOOKUP($J224,'Base 1'!$A:$T,20,0),"-")</f>
        <v>-</v>
      </c>
      <c r="I224" s="51" t="str">
        <f aca="false">IFERROR(VLOOKUP($J224,'Base 1'!$A:$C,3,0),"-")</f>
        <v>-</v>
      </c>
      <c r="J224" s="51"/>
      <c r="K224" s="50" t="str">
        <f aca="false">IFERROR(VLOOKUP($J224,'Base 1'!$A:$E,5,0),"-")</f>
        <v>-</v>
      </c>
      <c r="L224" s="52" t="str">
        <f aca="false">IFERROR(VLOOKUP($J224,'Base 1'!$A:$B,2,0),"-")</f>
        <v>-</v>
      </c>
      <c r="M224" s="50" t="str">
        <f aca="false">IFERROR(VLOOKUP($J224,'Base 1'!$A:$Q,17,0),"-")</f>
        <v>-</v>
      </c>
      <c r="N224" s="50" t="str">
        <f aca="false">IFERROR(VLOOKUP($J224,'Base 1'!$A:$R,18,0),"-")</f>
        <v>-</v>
      </c>
      <c r="O224" s="50" t="str">
        <f aca="false">IFERROR(VLOOKUP($J224,'Base 1'!$A:$F,6,0),"-")</f>
        <v>-</v>
      </c>
      <c r="P224" s="53" t="str">
        <f aca="false">IFERROR(VLOOKUP($J224,'Base 1'!$A:$G,7,0),"-")</f>
        <v>-</v>
      </c>
      <c r="Q224" s="54"/>
      <c r="R224" s="50" t="str">
        <f aca="false">IFERROR(VLOOKUP(J224,'Base 1'!$A:$L,12,0),"-")</f>
        <v>-</v>
      </c>
      <c r="S224" s="54"/>
      <c r="T224" s="55" t="str">
        <f aca="false">IFERROR(VLOOKUP(J224,'Base 1'!$A:$J,10,0),"-")</f>
        <v>-</v>
      </c>
      <c r="U224" s="56"/>
      <c r="V224" s="57"/>
      <c r="W224" s="58"/>
      <c r="X224" s="59" t="str">
        <f aca="false">IFERROR(VLOOKUP(J224,'Base 1'!$A:$I,9,0),"-")</f>
        <v>-</v>
      </c>
      <c r="Y224" s="58"/>
      <c r="Z224" s="60"/>
      <c r="AA224" s="61"/>
      <c r="AB224" s="62"/>
      <c r="AC224" s="63" t="str">
        <f aca="false">IFERROR(VLOOKUP($J224,'Base 1'!$A:$Q,16,0),"-")</f>
        <v>-</v>
      </c>
      <c r="AD224" s="63"/>
      <c r="AE224" s="64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</row>
    <row r="225" s="66" customFormat="true" ht="14.25" hidden="false" customHeight="true" outlineLevel="0" collapsed="false">
      <c r="A225" s="46"/>
      <c r="B225" s="47" t="n">
        <f aca="true">TODAY()</f>
        <v>46135</v>
      </c>
      <c r="C225" s="48" t="s">
        <v>37</v>
      </c>
      <c r="D225" s="49" t="s">
        <v>38</v>
      </c>
      <c r="E225" s="50" t="str">
        <f aca="false">IFERROR(VLOOKUP($J225,'Base 1'!A:S,19,0),"-")</f>
        <v>-</v>
      </c>
      <c r="F225" s="50" t="str">
        <f aca="false">IFERROR(VLOOKUP($J225,'Base 1'!$A:$N,14,0),"-")</f>
        <v>-</v>
      </c>
      <c r="G225" s="50" t="str">
        <f aca="false">IFERROR(VLOOKUP($J225,'Base 1'!$A:$O,15,0),"-")</f>
        <v>-</v>
      </c>
      <c r="H225" s="50" t="str">
        <f aca="false">IFERROR(VLOOKUP($J225,'Base 1'!$A:$T,20,0),"-")</f>
        <v>-</v>
      </c>
      <c r="I225" s="51" t="str">
        <f aca="false">IFERROR(VLOOKUP($J225,'Base 1'!$A:$C,3,0),"-")</f>
        <v>-</v>
      </c>
      <c r="J225" s="51"/>
      <c r="K225" s="50" t="str">
        <f aca="false">IFERROR(VLOOKUP($J225,'Base 1'!$A:$E,5,0),"-")</f>
        <v>-</v>
      </c>
      <c r="L225" s="52" t="str">
        <f aca="false">IFERROR(VLOOKUP($J225,'Base 1'!$A:$B,2,0),"-")</f>
        <v>-</v>
      </c>
      <c r="M225" s="50" t="str">
        <f aca="false">IFERROR(VLOOKUP($J225,'Base 1'!$A:$Q,17,0),"-")</f>
        <v>-</v>
      </c>
      <c r="N225" s="50" t="str">
        <f aca="false">IFERROR(VLOOKUP($J225,'Base 1'!$A:$R,18,0),"-")</f>
        <v>-</v>
      </c>
      <c r="O225" s="50" t="str">
        <f aca="false">IFERROR(VLOOKUP($J225,'Base 1'!$A:$F,6,0),"-")</f>
        <v>-</v>
      </c>
      <c r="P225" s="53" t="str">
        <f aca="false">IFERROR(VLOOKUP($J225,'Base 1'!$A:$G,7,0),"-")</f>
        <v>-</v>
      </c>
      <c r="Q225" s="54"/>
      <c r="R225" s="50" t="str">
        <f aca="false">IFERROR(VLOOKUP(J225,'Base 1'!$A:$L,12,0),"-")</f>
        <v>-</v>
      </c>
      <c r="S225" s="54"/>
      <c r="T225" s="55" t="str">
        <f aca="false">IFERROR(VLOOKUP(J225,'Base 1'!$A:$J,10,0),"-")</f>
        <v>-</v>
      </c>
      <c r="U225" s="56"/>
      <c r="V225" s="57"/>
      <c r="W225" s="58"/>
      <c r="X225" s="59" t="str">
        <f aca="false">IFERROR(VLOOKUP(J225,'Base 1'!$A:$I,9,0),"-")</f>
        <v>-</v>
      </c>
      <c r="Y225" s="58"/>
      <c r="Z225" s="60"/>
      <c r="AA225" s="61"/>
      <c r="AB225" s="62"/>
      <c r="AC225" s="63" t="str">
        <f aca="false">IFERROR(VLOOKUP($J225,'Base 1'!$A:$Q,16,0),"-")</f>
        <v>-</v>
      </c>
      <c r="AD225" s="63"/>
      <c r="AE225" s="64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</row>
    <row r="226" s="66" customFormat="true" ht="14.25" hidden="false" customHeight="true" outlineLevel="0" collapsed="false">
      <c r="A226" s="46"/>
      <c r="B226" s="47" t="n">
        <f aca="true">TODAY()</f>
        <v>46135</v>
      </c>
      <c r="C226" s="48" t="s">
        <v>37</v>
      </c>
      <c r="D226" s="49" t="s">
        <v>38</v>
      </c>
      <c r="E226" s="50" t="str">
        <f aca="false">IFERROR(VLOOKUP($J226,'Base 1'!A:S,19,0),"-")</f>
        <v>-</v>
      </c>
      <c r="F226" s="50" t="str">
        <f aca="false">IFERROR(VLOOKUP($J226,'Base 1'!$A:$N,14,0),"-")</f>
        <v>-</v>
      </c>
      <c r="G226" s="50" t="str">
        <f aca="false">IFERROR(VLOOKUP($J226,'Base 1'!$A:$O,15,0),"-")</f>
        <v>-</v>
      </c>
      <c r="H226" s="50" t="str">
        <f aca="false">IFERROR(VLOOKUP($J226,'Base 1'!$A:$T,20,0),"-")</f>
        <v>-</v>
      </c>
      <c r="I226" s="51" t="str">
        <f aca="false">IFERROR(VLOOKUP($J226,'Base 1'!$A:$C,3,0),"-")</f>
        <v>-</v>
      </c>
      <c r="J226" s="51"/>
      <c r="K226" s="50" t="str">
        <f aca="false">IFERROR(VLOOKUP($J226,'Base 1'!$A:$E,5,0),"-")</f>
        <v>-</v>
      </c>
      <c r="L226" s="52" t="str">
        <f aca="false">IFERROR(VLOOKUP($J226,'Base 1'!$A:$B,2,0),"-")</f>
        <v>-</v>
      </c>
      <c r="M226" s="50" t="str">
        <f aca="false">IFERROR(VLOOKUP($J226,'Base 1'!$A:$Q,17,0),"-")</f>
        <v>-</v>
      </c>
      <c r="N226" s="50" t="str">
        <f aca="false">IFERROR(VLOOKUP($J226,'Base 1'!$A:$R,18,0),"-")</f>
        <v>-</v>
      </c>
      <c r="O226" s="50" t="str">
        <f aca="false">IFERROR(VLOOKUP($J226,'Base 1'!$A:$F,6,0),"-")</f>
        <v>-</v>
      </c>
      <c r="P226" s="53" t="str">
        <f aca="false">IFERROR(VLOOKUP($J226,'Base 1'!$A:$G,7,0),"-")</f>
        <v>-</v>
      </c>
      <c r="Q226" s="54"/>
      <c r="R226" s="50" t="str">
        <f aca="false">IFERROR(VLOOKUP(J226,'Base 1'!$A:$L,12,0),"-")</f>
        <v>-</v>
      </c>
      <c r="S226" s="54"/>
      <c r="T226" s="55" t="str">
        <f aca="false">IFERROR(VLOOKUP(J226,'Base 1'!$A:$J,10,0),"-")</f>
        <v>-</v>
      </c>
      <c r="U226" s="56"/>
      <c r="V226" s="57"/>
      <c r="W226" s="58"/>
      <c r="X226" s="59" t="str">
        <f aca="false">IFERROR(VLOOKUP(J226,'Base 1'!$A:$I,9,0),"-")</f>
        <v>-</v>
      </c>
      <c r="Y226" s="58"/>
      <c r="Z226" s="60"/>
      <c r="AA226" s="61"/>
      <c r="AB226" s="62"/>
      <c r="AC226" s="63" t="str">
        <f aca="false">IFERROR(VLOOKUP($J226,'Base 1'!$A:$Q,16,0),"-")</f>
        <v>-</v>
      </c>
      <c r="AD226" s="63"/>
      <c r="AE226" s="64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</row>
    <row r="227" s="66" customFormat="true" ht="14.25" hidden="false" customHeight="true" outlineLevel="0" collapsed="false">
      <c r="A227" s="46"/>
      <c r="B227" s="47" t="n">
        <f aca="true">TODAY()</f>
        <v>46135</v>
      </c>
      <c r="C227" s="48" t="s">
        <v>37</v>
      </c>
      <c r="D227" s="49" t="s">
        <v>38</v>
      </c>
      <c r="E227" s="50" t="str">
        <f aca="false">IFERROR(VLOOKUP($J227,'Base 1'!A:S,19,0),"-")</f>
        <v>-</v>
      </c>
      <c r="F227" s="50" t="str">
        <f aca="false">IFERROR(VLOOKUP($J227,'Base 1'!$A:$N,14,0),"-")</f>
        <v>-</v>
      </c>
      <c r="G227" s="50" t="str">
        <f aca="false">IFERROR(VLOOKUP($J227,'Base 1'!$A:$O,15,0),"-")</f>
        <v>-</v>
      </c>
      <c r="H227" s="50" t="str">
        <f aca="false">IFERROR(VLOOKUP($J227,'Base 1'!$A:$T,20,0),"-")</f>
        <v>-</v>
      </c>
      <c r="I227" s="51" t="str">
        <f aca="false">IFERROR(VLOOKUP($J227,'Base 1'!$A:$C,3,0),"-")</f>
        <v>-</v>
      </c>
      <c r="J227" s="51"/>
      <c r="K227" s="50" t="str">
        <f aca="false">IFERROR(VLOOKUP($J227,'Base 1'!$A:$E,5,0),"-")</f>
        <v>-</v>
      </c>
      <c r="L227" s="52" t="str">
        <f aca="false">IFERROR(VLOOKUP($J227,'Base 1'!$A:$B,2,0),"-")</f>
        <v>-</v>
      </c>
      <c r="M227" s="50" t="str">
        <f aca="false">IFERROR(VLOOKUP($J227,'Base 1'!$A:$Q,17,0),"-")</f>
        <v>-</v>
      </c>
      <c r="N227" s="50" t="str">
        <f aca="false">IFERROR(VLOOKUP($J227,'Base 1'!$A:$R,18,0),"-")</f>
        <v>-</v>
      </c>
      <c r="O227" s="50" t="str">
        <f aca="false">IFERROR(VLOOKUP($J227,'Base 1'!$A:$F,6,0),"-")</f>
        <v>-</v>
      </c>
      <c r="P227" s="53" t="str">
        <f aca="false">IFERROR(VLOOKUP($J227,'Base 1'!$A:$G,7,0),"-")</f>
        <v>-</v>
      </c>
      <c r="Q227" s="54"/>
      <c r="R227" s="50" t="str">
        <f aca="false">IFERROR(VLOOKUP(J227,'Base 1'!$A:$L,12,0),"-")</f>
        <v>-</v>
      </c>
      <c r="S227" s="54"/>
      <c r="T227" s="55" t="str">
        <f aca="false">IFERROR(VLOOKUP(J227,'Base 1'!$A:$J,10,0),"-")</f>
        <v>-</v>
      </c>
      <c r="U227" s="56"/>
      <c r="V227" s="57"/>
      <c r="W227" s="58"/>
      <c r="X227" s="59" t="str">
        <f aca="false">IFERROR(VLOOKUP(J227,'Base 1'!$A:$I,9,0),"-")</f>
        <v>-</v>
      </c>
      <c r="Y227" s="58"/>
      <c r="Z227" s="60"/>
      <c r="AA227" s="61"/>
      <c r="AB227" s="62"/>
      <c r="AC227" s="63" t="str">
        <f aca="false">IFERROR(VLOOKUP($J227,'Base 1'!$A:$Q,16,0),"-")</f>
        <v>-</v>
      </c>
      <c r="AD227" s="63"/>
      <c r="AE227" s="64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</row>
    <row r="228" s="66" customFormat="true" ht="14.25" hidden="false" customHeight="true" outlineLevel="0" collapsed="false">
      <c r="A228" s="46"/>
      <c r="B228" s="47" t="n">
        <f aca="true">TODAY()</f>
        <v>46135</v>
      </c>
      <c r="C228" s="48" t="s">
        <v>37</v>
      </c>
      <c r="D228" s="49" t="s">
        <v>38</v>
      </c>
      <c r="E228" s="50" t="str">
        <f aca="false">IFERROR(VLOOKUP($J228,'Base 1'!A:S,19,0),"-")</f>
        <v>-</v>
      </c>
      <c r="F228" s="50" t="str">
        <f aca="false">IFERROR(VLOOKUP($J228,'Base 1'!$A:$N,14,0),"-")</f>
        <v>-</v>
      </c>
      <c r="G228" s="50" t="str">
        <f aca="false">IFERROR(VLOOKUP($J228,'Base 1'!$A:$O,15,0),"-")</f>
        <v>-</v>
      </c>
      <c r="H228" s="50" t="str">
        <f aca="false">IFERROR(VLOOKUP($J228,'Base 1'!$A:$T,20,0),"-")</f>
        <v>-</v>
      </c>
      <c r="I228" s="51" t="str">
        <f aca="false">IFERROR(VLOOKUP($J228,'Base 1'!$A:$C,3,0),"-")</f>
        <v>-</v>
      </c>
      <c r="J228" s="51"/>
      <c r="K228" s="50" t="str">
        <f aca="false">IFERROR(VLOOKUP($J228,'Base 1'!$A:$E,5,0),"-")</f>
        <v>-</v>
      </c>
      <c r="L228" s="52" t="str">
        <f aca="false">IFERROR(VLOOKUP($J228,'Base 1'!$A:$B,2,0),"-")</f>
        <v>-</v>
      </c>
      <c r="M228" s="50" t="str">
        <f aca="false">IFERROR(VLOOKUP($J228,'Base 1'!$A:$Q,17,0),"-")</f>
        <v>-</v>
      </c>
      <c r="N228" s="50" t="str">
        <f aca="false">IFERROR(VLOOKUP($J228,'Base 1'!$A:$R,18,0),"-")</f>
        <v>-</v>
      </c>
      <c r="O228" s="50" t="str">
        <f aca="false">IFERROR(VLOOKUP($J228,'Base 1'!$A:$F,6,0),"-")</f>
        <v>-</v>
      </c>
      <c r="P228" s="53" t="str">
        <f aca="false">IFERROR(VLOOKUP($J228,'Base 1'!$A:$G,7,0),"-")</f>
        <v>-</v>
      </c>
      <c r="Q228" s="54"/>
      <c r="R228" s="50" t="str">
        <f aca="false">IFERROR(VLOOKUP(J228,'Base 1'!$A:$L,12,0),"-")</f>
        <v>-</v>
      </c>
      <c r="S228" s="54"/>
      <c r="T228" s="55" t="str">
        <f aca="false">IFERROR(VLOOKUP(J228,'Base 1'!$A:$J,10,0),"-")</f>
        <v>-</v>
      </c>
      <c r="U228" s="56"/>
      <c r="V228" s="57"/>
      <c r="W228" s="58"/>
      <c r="X228" s="59" t="str">
        <f aca="false">IFERROR(VLOOKUP(J228,'Base 1'!$A:$I,9,0),"-")</f>
        <v>-</v>
      </c>
      <c r="Y228" s="58"/>
      <c r="Z228" s="60"/>
      <c r="AA228" s="61"/>
      <c r="AB228" s="62"/>
      <c r="AC228" s="63" t="str">
        <f aca="false">IFERROR(VLOOKUP($J228,'Base 1'!$A:$Q,16,0),"-")</f>
        <v>-</v>
      </c>
      <c r="AD228" s="63"/>
      <c r="AE228" s="64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</row>
    <row r="229" s="66" customFormat="true" ht="14.25" hidden="false" customHeight="true" outlineLevel="0" collapsed="false">
      <c r="A229" s="46"/>
      <c r="B229" s="47" t="n">
        <f aca="true">TODAY()</f>
        <v>46135</v>
      </c>
      <c r="C229" s="48" t="s">
        <v>37</v>
      </c>
      <c r="D229" s="49" t="s">
        <v>38</v>
      </c>
      <c r="E229" s="50" t="str">
        <f aca="false">IFERROR(VLOOKUP($J229,'Base 1'!A:S,19,0),"-")</f>
        <v>-</v>
      </c>
      <c r="F229" s="50" t="str">
        <f aca="false">IFERROR(VLOOKUP($J229,'Base 1'!$A:$N,14,0),"-")</f>
        <v>-</v>
      </c>
      <c r="G229" s="50" t="str">
        <f aca="false">IFERROR(VLOOKUP($J229,'Base 1'!$A:$O,15,0),"-")</f>
        <v>-</v>
      </c>
      <c r="H229" s="50" t="str">
        <f aca="false">IFERROR(VLOOKUP($J229,'Base 1'!$A:$T,20,0),"-")</f>
        <v>-</v>
      </c>
      <c r="I229" s="51" t="str">
        <f aca="false">IFERROR(VLOOKUP($J229,'Base 1'!$A:$C,3,0),"-")</f>
        <v>-</v>
      </c>
      <c r="J229" s="51"/>
      <c r="K229" s="50" t="str">
        <f aca="false">IFERROR(VLOOKUP($J229,'Base 1'!$A:$E,5,0),"-")</f>
        <v>-</v>
      </c>
      <c r="L229" s="52" t="str">
        <f aca="false">IFERROR(VLOOKUP($J229,'Base 1'!$A:$B,2,0),"-")</f>
        <v>-</v>
      </c>
      <c r="M229" s="50" t="str">
        <f aca="false">IFERROR(VLOOKUP($J229,'Base 1'!$A:$Q,17,0),"-")</f>
        <v>-</v>
      </c>
      <c r="N229" s="50" t="str">
        <f aca="false">IFERROR(VLOOKUP($J229,'Base 1'!$A:$R,18,0),"-")</f>
        <v>-</v>
      </c>
      <c r="O229" s="50" t="str">
        <f aca="false">IFERROR(VLOOKUP($J229,'Base 1'!$A:$F,6,0),"-")</f>
        <v>-</v>
      </c>
      <c r="P229" s="53" t="str">
        <f aca="false">IFERROR(VLOOKUP($J229,'Base 1'!$A:$G,7,0),"-")</f>
        <v>-</v>
      </c>
      <c r="Q229" s="54"/>
      <c r="R229" s="50" t="str">
        <f aca="false">IFERROR(VLOOKUP(J229,'Base 1'!$A:$L,12,0),"-")</f>
        <v>-</v>
      </c>
      <c r="S229" s="54"/>
      <c r="T229" s="55" t="str">
        <f aca="false">IFERROR(VLOOKUP(J229,'Base 1'!$A:$J,10,0),"-")</f>
        <v>-</v>
      </c>
      <c r="U229" s="56"/>
      <c r="V229" s="57"/>
      <c r="W229" s="58"/>
      <c r="X229" s="59" t="str">
        <f aca="false">IFERROR(VLOOKUP(J229,'Base 1'!$A:$I,9,0),"-")</f>
        <v>-</v>
      </c>
      <c r="Y229" s="58"/>
      <c r="Z229" s="60"/>
      <c r="AA229" s="61"/>
      <c r="AB229" s="62"/>
      <c r="AC229" s="63" t="str">
        <f aca="false">IFERROR(VLOOKUP($J229,'Base 1'!$A:$Q,16,0),"-")</f>
        <v>-</v>
      </c>
      <c r="AD229" s="63"/>
      <c r="AE229" s="64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</row>
    <row r="230" s="66" customFormat="true" ht="14.25" hidden="false" customHeight="true" outlineLevel="0" collapsed="false">
      <c r="A230" s="46"/>
      <c r="B230" s="47" t="n">
        <f aca="true">TODAY()</f>
        <v>46135</v>
      </c>
      <c r="C230" s="48" t="s">
        <v>37</v>
      </c>
      <c r="D230" s="49" t="s">
        <v>38</v>
      </c>
      <c r="E230" s="50" t="str">
        <f aca="false">IFERROR(VLOOKUP($J230,'Base 1'!A:S,19,0),"-")</f>
        <v>-</v>
      </c>
      <c r="F230" s="50" t="str">
        <f aca="false">IFERROR(VLOOKUP($J230,'Base 1'!$A:$N,14,0),"-")</f>
        <v>-</v>
      </c>
      <c r="G230" s="50" t="str">
        <f aca="false">IFERROR(VLOOKUP($J230,'Base 1'!$A:$O,15,0),"-")</f>
        <v>-</v>
      </c>
      <c r="H230" s="50" t="str">
        <f aca="false">IFERROR(VLOOKUP($J230,'Base 1'!$A:$T,20,0),"-")</f>
        <v>-</v>
      </c>
      <c r="I230" s="51" t="str">
        <f aca="false">IFERROR(VLOOKUP($J230,'Base 1'!$A:$C,3,0),"-")</f>
        <v>-</v>
      </c>
      <c r="J230" s="51"/>
      <c r="K230" s="50" t="str">
        <f aca="false">IFERROR(VLOOKUP($J230,'Base 1'!$A:$E,5,0),"-")</f>
        <v>-</v>
      </c>
      <c r="L230" s="52" t="str">
        <f aca="false">IFERROR(VLOOKUP($J230,'Base 1'!$A:$B,2,0),"-")</f>
        <v>-</v>
      </c>
      <c r="M230" s="50" t="str">
        <f aca="false">IFERROR(VLOOKUP($J230,'Base 1'!$A:$Q,17,0),"-")</f>
        <v>-</v>
      </c>
      <c r="N230" s="50" t="str">
        <f aca="false">IFERROR(VLOOKUP($J230,'Base 1'!$A:$R,18,0),"-")</f>
        <v>-</v>
      </c>
      <c r="O230" s="50" t="str">
        <f aca="false">IFERROR(VLOOKUP($J230,'Base 1'!$A:$F,6,0),"-")</f>
        <v>-</v>
      </c>
      <c r="P230" s="53" t="str">
        <f aca="false">IFERROR(VLOOKUP($J230,'Base 1'!$A:$G,7,0),"-")</f>
        <v>-</v>
      </c>
      <c r="Q230" s="54"/>
      <c r="R230" s="50" t="str">
        <f aca="false">IFERROR(VLOOKUP(J230,'Base 1'!$A:$L,12,0),"-")</f>
        <v>-</v>
      </c>
      <c r="S230" s="54"/>
      <c r="T230" s="55" t="str">
        <f aca="false">IFERROR(VLOOKUP(J230,'Base 1'!$A:$J,10,0),"-")</f>
        <v>-</v>
      </c>
      <c r="U230" s="56"/>
      <c r="V230" s="57"/>
      <c r="W230" s="58"/>
      <c r="X230" s="59" t="str">
        <f aca="false">IFERROR(VLOOKUP(J230,'Base 1'!$A:$I,9,0),"-")</f>
        <v>-</v>
      </c>
      <c r="Y230" s="58"/>
      <c r="Z230" s="60"/>
      <c r="AA230" s="61"/>
      <c r="AB230" s="62"/>
      <c r="AC230" s="63" t="str">
        <f aca="false">IFERROR(VLOOKUP($J230,'Base 1'!$A:$Q,16,0),"-")</f>
        <v>-</v>
      </c>
      <c r="AD230" s="63"/>
      <c r="AE230" s="64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</row>
    <row r="231" s="66" customFormat="true" ht="14.25" hidden="false" customHeight="true" outlineLevel="0" collapsed="false">
      <c r="A231" s="46"/>
      <c r="B231" s="47" t="n">
        <f aca="true">TODAY()</f>
        <v>46135</v>
      </c>
      <c r="C231" s="48" t="s">
        <v>37</v>
      </c>
      <c r="D231" s="49" t="s">
        <v>38</v>
      </c>
      <c r="E231" s="50" t="str">
        <f aca="false">IFERROR(VLOOKUP($J231,'Base 1'!A:S,19,0),"-")</f>
        <v>-</v>
      </c>
      <c r="F231" s="50" t="str">
        <f aca="false">IFERROR(VLOOKUP($J231,'Base 1'!$A:$N,14,0),"-")</f>
        <v>-</v>
      </c>
      <c r="G231" s="50" t="str">
        <f aca="false">IFERROR(VLOOKUP($J231,'Base 1'!$A:$O,15,0),"-")</f>
        <v>-</v>
      </c>
      <c r="H231" s="50" t="str">
        <f aca="false">IFERROR(VLOOKUP($J231,'Base 1'!$A:$T,20,0),"-")</f>
        <v>-</v>
      </c>
      <c r="I231" s="51" t="str">
        <f aca="false">IFERROR(VLOOKUP($J231,'Base 1'!$A:$C,3,0),"-")</f>
        <v>-</v>
      </c>
      <c r="J231" s="51"/>
      <c r="K231" s="50" t="str">
        <f aca="false">IFERROR(VLOOKUP($J231,'Base 1'!$A:$E,5,0),"-")</f>
        <v>-</v>
      </c>
      <c r="L231" s="52" t="str">
        <f aca="false">IFERROR(VLOOKUP($J231,'Base 1'!$A:$B,2,0),"-")</f>
        <v>-</v>
      </c>
      <c r="M231" s="50" t="str">
        <f aca="false">IFERROR(VLOOKUP($J231,'Base 1'!$A:$Q,17,0),"-")</f>
        <v>-</v>
      </c>
      <c r="N231" s="50" t="str">
        <f aca="false">IFERROR(VLOOKUP($J231,'Base 1'!$A:$R,18,0),"-")</f>
        <v>-</v>
      </c>
      <c r="O231" s="50" t="str">
        <f aca="false">IFERROR(VLOOKUP($J231,'Base 1'!$A:$F,6,0),"-")</f>
        <v>-</v>
      </c>
      <c r="P231" s="53" t="str">
        <f aca="false">IFERROR(VLOOKUP($J231,'Base 1'!$A:$G,7,0),"-")</f>
        <v>-</v>
      </c>
      <c r="Q231" s="54"/>
      <c r="R231" s="50" t="str">
        <f aca="false">IFERROR(VLOOKUP(J231,'Base 1'!$A:$L,12,0),"-")</f>
        <v>-</v>
      </c>
      <c r="S231" s="54"/>
      <c r="T231" s="55" t="str">
        <f aca="false">IFERROR(VLOOKUP(J231,'Base 1'!$A:$J,10,0),"-")</f>
        <v>-</v>
      </c>
      <c r="U231" s="56"/>
      <c r="V231" s="57"/>
      <c r="W231" s="58"/>
      <c r="X231" s="59" t="str">
        <f aca="false">IFERROR(VLOOKUP(J231,'Base 1'!$A:$I,9,0),"-")</f>
        <v>-</v>
      </c>
      <c r="Y231" s="58"/>
      <c r="Z231" s="60"/>
      <c r="AA231" s="61"/>
      <c r="AB231" s="62"/>
      <c r="AC231" s="63" t="str">
        <f aca="false">IFERROR(VLOOKUP($J231,'Base 1'!$A:$Q,16,0),"-")</f>
        <v>-</v>
      </c>
      <c r="AD231" s="63"/>
      <c r="AE231" s="64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</row>
    <row r="232" s="66" customFormat="true" ht="14.25" hidden="false" customHeight="true" outlineLevel="0" collapsed="false">
      <c r="A232" s="46"/>
      <c r="B232" s="47" t="n">
        <f aca="true">TODAY()</f>
        <v>46135</v>
      </c>
      <c r="C232" s="48" t="s">
        <v>37</v>
      </c>
      <c r="D232" s="49" t="s">
        <v>38</v>
      </c>
      <c r="E232" s="50" t="str">
        <f aca="false">IFERROR(VLOOKUP($J232,'Base 1'!A:S,19,0),"-")</f>
        <v>-</v>
      </c>
      <c r="F232" s="50" t="str">
        <f aca="false">IFERROR(VLOOKUP($J232,'Base 1'!$A:$N,14,0),"-")</f>
        <v>-</v>
      </c>
      <c r="G232" s="50" t="str">
        <f aca="false">IFERROR(VLOOKUP($J232,'Base 1'!$A:$O,15,0),"-")</f>
        <v>-</v>
      </c>
      <c r="H232" s="50" t="str">
        <f aca="false">IFERROR(VLOOKUP($J232,'Base 1'!$A:$T,20,0),"-")</f>
        <v>-</v>
      </c>
      <c r="I232" s="51" t="str">
        <f aca="false">IFERROR(VLOOKUP($J232,'Base 1'!$A:$C,3,0),"-")</f>
        <v>-</v>
      </c>
      <c r="J232" s="51"/>
      <c r="K232" s="50" t="str">
        <f aca="false">IFERROR(VLOOKUP($J232,'Base 1'!$A:$E,5,0),"-")</f>
        <v>-</v>
      </c>
      <c r="L232" s="52" t="str">
        <f aca="false">IFERROR(VLOOKUP($J232,'Base 1'!$A:$B,2,0),"-")</f>
        <v>-</v>
      </c>
      <c r="M232" s="50" t="str">
        <f aca="false">IFERROR(VLOOKUP($J232,'Base 1'!$A:$Q,17,0),"-")</f>
        <v>-</v>
      </c>
      <c r="N232" s="50" t="str">
        <f aca="false">IFERROR(VLOOKUP($J232,'Base 1'!$A:$R,18,0),"-")</f>
        <v>-</v>
      </c>
      <c r="O232" s="50" t="str">
        <f aca="false">IFERROR(VLOOKUP($J232,'Base 1'!$A:$F,6,0),"-")</f>
        <v>-</v>
      </c>
      <c r="P232" s="53" t="str">
        <f aca="false">IFERROR(VLOOKUP($J232,'Base 1'!$A:$G,7,0),"-")</f>
        <v>-</v>
      </c>
      <c r="Q232" s="54"/>
      <c r="R232" s="50" t="str">
        <f aca="false">IFERROR(VLOOKUP(J232,'Base 1'!$A:$L,12,0),"-")</f>
        <v>-</v>
      </c>
      <c r="S232" s="54"/>
      <c r="T232" s="55" t="str">
        <f aca="false">IFERROR(VLOOKUP(J232,'Base 1'!$A:$J,10,0),"-")</f>
        <v>-</v>
      </c>
      <c r="U232" s="56"/>
      <c r="V232" s="57"/>
      <c r="W232" s="58"/>
      <c r="X232" s="59" t="str">
        <f aca="false">IFERROR(VLOOKUP(J232,'Base 1'!$A:$I,9,0),"-")</f>
        <v>-</v>
      </c>
      <c r="Y232" s="58"/>
      <c r="Z232" s="60"/>
      <c r="AA232" s="61"/>
      <c r="AB232" s="62"/>
      <c r="AC232" s="63" t="str">
        <f aca="false">IFERROR(VLOOKUP($J232,'Base 1'!$A:$Q,16,0),"-")</f>
        <v>-</v>
      </c>
      <c r="AD232" s="63"/>
      <c r="AE232" s="64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</row>
    <row r="233" s="66" customFormat="true" ht="14.25" hidden="false" customHeight="true" outlineLevel="0" collapsed="false">
      <c r="A233" s="46"/>
      <c r="B233" s="47" t="n">
        <f aca="true">TODAY()</f>
        <v>46135</v>
      </c>
      <c r="C233" s="48" t="s">
        <v>37</v>
      </c>
      <c r="D233" s="49" t="s">
        <v>38</v>
      </c>
      <c r="E233" s="50" t="str">
        <f aca="false">IFERROR(VLOOKUP($J233,'Base 1'!A:S,19,0),"-")</f>
        <v>-</v>
      </c>
      <c r="F233" s="50" t="str">
        <f aca="false">IFERROR(VLOOKUP($J233,'Base 1'!$A:$N,14,0),"-")</f>
        <v>-</v>
      </c>
      <c r="G233" s="50" t="str">
        <f aca="false">IFERROR(VLOOKUP($J233,'Base 1'!$A:$O,15,0),"-")</f>
        <v>-</v>
      </c>
      <c r="H233" s="50" t="str">
        <f aca="false">IFERROR(VLOOKUP($J233,'Base 1'!$A:$T,20,0),"-")</f>
        <v>-</v>
      </c>
      <c r="I233" s="51" t="str">
        <f aca="false">IFERROR(VLOOKUP($J233,'Base 1'!$A:$C,3,0),"-")</f>
        <v>-</v>
      </c>
      <c r="J233" s="51"/>
      <c r="K233" s="50" t="str">
        <f aca="false">IFERROR(VLOOKUP($J233,'Base 1'!$A:$E,5,0),"-")</f>
        <v>-</v>
      </c>
      <c r="L233" s="52" t="str">
        <f aca="false">IFERROR(VLOOKUP($J233,'Base 1'!$A:$B,2,0),"-")</f>
        <v>-</v>
      </c>
      <c r="M233" s="50" t="str">
        <f aca="false">IFERROR(VLOOKUP($J233,'Base 1'!$A:$Q,17,0),"-")</f>
        <v>-</v>
      </c>
      <c r="N233" s="50" t="str">
        <f aca="false">IFERROR(VLOOKUP($J233,'Base 1'!$A:$R,18,0),"-")</f>
        <v>-</v>
      </c>
      <c r="O233" s="50" t="str">
        <f aca="false">IFERROR(VLOOKUP($J233,'Base 1'!$A:$F,6,0),"-")</f>
        <v>-</v>
      </c>
      <c r="P233" s="53" t="str">
        <f aca="false">IFERROR(VLOOKUP($J233,'Base 1'!$A:$G,7,0),"-")</f>
        <v>-</v>
      </c>
      <c r="Q233" s="54"/>
      <c r="R233" s="50" t="str">
        <f aca="false">IFERROR(VLOOKUP(J233,'Base 1'!$A:$L,12,0),"-")</f>
        <v>-</v>
      </c>
      <c r="S233" s="54"/>
      <c r="T233" s="55" t="str">
        <f aca="false">IFERROR(VLOOKUP(J233,'Base 1'!$A:$J,10,0),"-")</f>
        <v>-</v>
      </c>
      <c r="U233" s="56"/>
      <c r="V233" s="57"/>
      <c r="W233" s="58"/>
      <c r="X233" s="59" t="str">
        <f aca="false">IFERROR(VLOOKUP(J233,'Base 1'!$A:$I,9,0),"-")</f>
        <v>-</v>
      </c>
      <c r="Y233" s="58"/>
      <c r="Z233" s="60"/>
      <c r="AA233" s="61"/>
      <c r="AB233" s="62"/>
      <c r="AC233" s="63" t="str">
        <f aca="false">IFERROR(VLOOKUP($J233,'Base 1'!$A:$Q,16,0),"-")</f>
        <v>-</v>
      </c>
      <c r="AD233" s="63"/>
      <c r="AE233" s="64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</row>
    <row r="234" s="66" customFormat="true" ht="14.25" hidden="false" customHeight="true" outlineLevel="0" collapsed="false">
      <c r="A234" s="46"/>
      <c r="B234" s="47" t="n">
        <f aca="true">TODAY()</f>
        <v>46135</v>
      </c>
      <c r="C234" s="48" t="s">
        <v>37</v>
      </c>
      <c r="D234" s="49" t="s">
        <v>38</v>
      </c>
      <c r="E234" s="50" t="str">
        <f aca="false">IFERROR(VLOOKUP($J234,'Base 1'!A:S,19,0),"-")</f>
        <v>-</v>
      </c>
      <c r="F234" s="50" t="str">
        <f aca="false">IFERROR(VLOOKUP($J234,'Base 1'!$A:$N,14,0),"-")</f>
        <v>-</v>
      </c>
      <c r="G234" s="50" t="str">
        <f aca="false">IFERROR(VLOOKUP($J234,'Base 1'!$A:$O,15,0),"-")</f>
        <v>-</v>
      </c>
      <c r="H234" s="50" t="str">
        <f aca="false">IFERROR(VLOOKUP($J234,'Base 1'!$A:$T,20,0),"-")</f>
        <v>-</v>
      </c>
      <c r="I234" s="51" t="str">
        <f aca="false">IFERROR(VLOOKUP($J234,'Base 1'!$A:$C,3,0),"-")</f>
        <v>-</v>
      </c>
      <c r="J234" s="51"/>
      <c r="K234" s="50" t="str">
        <f aca="false">IFERROR(VLOOKUP($J234,'Base 1'!$A:$E,5,0),"-")</f>
        <v>-</v>
      </c>
      <c r="L234" s="52" t="str">
        <f aca="false">IFERROR(VLOOKUP($J234,'Base 1'!$A:$B,2,0),"-")</f>
        <v>-</v>
      </c>
      <c r="M234" s="50" t="str">
        <f aca="false">IFERROR(VLOOKUP($J234,'Base 1'!$A:$Q,17,0),"-")</f>
        <v>-</v>
      </c>
      <c r="N234" s="50" t="str">
        <f aca="false">IFERROR(VLOOKUP($J234,'Base 1'!$A:$R,18,0),"-")</f>
        <v>-</v>
      </c>
      <c r="O234" s="50" t="str">
        <f aca="false">IFERROR(VLOOKUP($J234,'Base 1'!$A:$F,6,0),"-")</f>
        <v>-</v>
      </c>
      <c r="P234" s="53" t="str">
        <f aca="false">IFERROR(VLOOKUP($J234,'Base 1'!$A:$G,7,0),"-")</f>
        <v>-</v>
      </c>
      <c r="Q234" s="54"/>
      <c r="R234" s="50" t="str">
        <f aca="false">IFERROR(VLOOKUP(J234,'Base 1'!$A:$L,12,0),"-")</f>
        <v>-</v>
      </c>
      <c r="S234" s="54"/>
      <c r="T234" s="55" t="str">
        <f aca="false">IFERROR(VLOOKUP(J234,'Base 1'!$A:$J,10,0),"-")</f>
        <v>-</v>
      </c>
      <c r="U234" s="56"/>
      <c r="V234" s="57"/>
      <c r="W234" s="58"/>
      <c r="X234" s="59" t="str">
        <f aca="false">IFERROR(VLOOKUP(J234,'Base 1'!$A:$I,9,0),"-")</f>
        <v>-</v>
      </c>
      <c r="Y234" s="58"/>
      <c r="Z234" s="60"/>
      <c r="AA234" s="61"/>
      <c r="AB234" s="62"/>
      <c r="AC234" s="63" t="str">
        <f aca="false">IFERROR(VLOOKUP($J234,'Base 1'!$A:$Q,16,0),"-")</f>
        <v>-</v>
      </c>
      <c r="AD234" s="63"/>
      <c r="AE234" s="64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</row>
    <row r="235" s="66" customFormat="true" ht="14.25" hidden="false" customHeight="true" outlineLevel="0" collapsed="false">
      <c r="A235" s="46"/>
      <c r="B235" s="47" t="n">
        <f aca="true">TODAY()</f>
        <v>46135</v>
      </c>
      <c r="C235" s="48" t="s">
        <v>37</v>
      </c>
      <c r="D235" s="49" t="s">
        <v>38</v>
      </c>
      <c r="E235" s="50" t="str">
        <f aca="false">IFERROR(VLOOKUP($J235,'Base 1'!A:S,19,0),"-")</f>
        <v>-</v>
      </c>
      <c r="F235" s="50" t="str">
        <f aca="false">IFERROR(VLOOKUP($J235,'Base 1'!$A:$N,14,0),"-")</f>
        <v>-</v>
      </c>
      <c r="G235" s="50" t="str">
        <f aca="false">IFERROR(VLOOKUP($J235,'Base 1'!$A:$O,15,0),"-")</f>
        <v>-</v>
      </c>
      <c r="H235" s="50" t="str">
        <f aca="false">IFERROR(VLOOKUP($J235,'Base 1'!$A:$T,20,0),"-")</f>
        <v>-</v>
      </c>
      <c r="I235" s="51" t="str">
        <f aca="false">IFERROR(VLOOKUP($J235,'Base 1'!$A:$C,3,0),"-")</f>
        <v>-</v>
      </c>
      <c r="J235" s="51"/>
      <c r="K235" s="50" t="str">
        <f aca="false">IFERROR(VLOOKUP($J235,'Base 1'!$A:$E,5,0),"-")</f>
        <v>-</v>
      </c>
      <c r="L235" s="52" t="str">
        <f aca="false">IFERROR(VLOOKUP($J235,'Base 1'!$A:$B,2,0),"-")</f>
        <v>-</v>
      </c>
      <c r="M235" s="50" t="str">
        <f aca="false">IFERROR(VLOOKUP($J235,'Base 1'!$A:$Q,17,0),"-")</f>
        <v>-</v>
      </c>
      <c r="N235" s="50" t="str">
        <f aca="false">IFERROR(VLOOKUP($J235,'Base 1'!$A:$R,18,0),"-")</f>
        <v>-</v>
      </c>
      <c r="O235" s="50" t="str">
        <f aca="false">IFERROR(VLOOKUP($J235,'Base 1'!$A:$F,6,0),"-")</f>
        <v>-</v>
      </c>
      <c r="P235" s="53" t="str">
        <f aca="false">IFERROR(VLOOKUP($J235,'Base 1'!$A:$G,7,0),"-")</f>
        <v>-</v>
      </c>
      <c r="Q235" s="54"/>
      <c r="R235" s="50" t="str">
        <f aca="false">IFERROR(VLOOKUP(J235,'Base 1'!$A:$L,12,0),"-")</f>
        <v>-</v>
      </c>
      <c r="S235" s="54"/>
      <c r="T235" s="55" t="str">
        <f aca="false">IFERROR(VLOOKUP(J235,'Base 1'!$A:$J,10,0),"-")</f>
        <v>-</v>
      </c>
      <c r="U235" s="56"/>
      <c r="V235" s="57"/>
      <c r="W235" s="58"/>
      <c r="X235" s="59" t="str">
        <f aca="false">IFERROR(VLOOKUP(J235,'Base 1'!$A:$I,9,0),"-")</f>
        <v>-</v>
      </c>
      <c r="Y235" s="58"/>
      <c r="Z235" s="60"/>
      <c r="AA235" s="61"/>
      <c r="AB235" s="62"/>
      <c r="AC235" s="63" t="str">
        <f aca="false">IFERROR(VLOOKUP($J235,'Base 1'!$A:$Q,16,0),"-")</f>
        <v>-</v>
      </c>
      <c r="AD235" s="63"/>
      <c r="AE235" s="64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</row>
    <row r="236" s="66" customFormat="true" ht="14.25" hidden="false" customHeight="true" outlineLevel="0" collapsed="false">
      <c r="A236" s="46"/>
      <c r="B236" s="47" t="n">
        <f aca="true">TODAY()</f>
        <v>46135</v>
      </c>
      <c r="C236" s="48" t="s">
        <v>37</v>
      </c>
      <c r="D236" s="49" t="s">
        <v>38</v>
      </c>
      <c r="E236" s="50" t="str">
        <f aca="false">IFERROR(VLOOKUP($J236,'Base 1'!A:S,19,0),"-")</f>
        <v>-</v>
      </c>
      <c r="F236" s="50" t="str">
        <f aca="false">IFERROR(VLOOKUP($J236,'Base 1'!$A:$N,14,0),"-")</f>
        <v>-</v>
      </c>
      <c r="G236" s="50" t="str">
        <f aca="false">IFERROR(VLOOKUP($J236,'Base 1'!$A:$O,15,0),"-")</f>
        <v>-</v>
      </c>
      <c r="H236" s="50" t="str">
        <f aca="false">IFERROR(VLOOKUP($J236,'Base 1'!$A:$T,20,0),"-")</f>
        <v>-</v>
      </c>
      <c r="I236" s="51" t="str">
        <f aca="false">IFERROR(VLOOKUP($J236,'Base 1'!$A:$C,3,0),"-")</f>
        <v>-</v>
      </c>
      <c r="J236" s="51"/>
      <c r="K236" s="50" t="str">
        <f aca="false">IFERROR(VLOOKUP($J236,'Base 1'!$A:$E,5,0),"-")</f>
        <v>-</v>
      </c>
      <c r="L236" s="52" t="str">
        <f aca="false">IFERROR(VLOOKUP($J236,'Base 1'!$A:$B,2,0),"-")</f>
        <v>-</v>
      </c>
      <c r="M236" s="50" t="str">
        <f aca="false">IFERROR(VLOOKUP($J236,'Base 1'!$A:$Q,17,0),"-")</f>
        <v>-</v>
      </c>
      <c r="N236" s="50" t="str">
        <f aca="false">IFERROR(VLOOKUP($J236,'Base 1'!$A:$R,18,0),"-")</f>
        <v>-</v>
      </c>
      <c r="O236" s="50" t="str">
        <f aca="false">IFERROR(VLOOKUP($J236,'Base 1'!$A:$F,6,0),"-")</f>
        <v>-</v>
      </c>
      <c r="P236" s="53" t="str">
        <f aca="false">IFERROR(VLOOKUP($J236,'Base 1'!$A:$G,7,0),"-")</f>
        <v>-</v>
      </c>
      <c r="Q236" s="54"/>
      <c r="R236" s="50" t="str">
        <f aca="false">IFERROR(VLOOKUP(J236,'Base 1'!$A:$L,12,0),"-")</f>
        <v>-</v>
      </c>
      <c r="S236" s="54"/>
      <c r="T236" s="55" t="str">
        <f aca="false">IFERROR(VLOOKUP(J236,'Base 1'!$A:$J,10,0),"-")</f>
        <v>-</v>
      </c>
      <c r="U236" s="56"/>
      <c r="V236" s="57"/>
      <c r="W236" s="58"/>
      <c r="X236" s="59" t="str">
        <f aca="false">IFERROR(VLOOKUP(J236,'Base 1'!$A:$I,9,0),"-")</f>
        <v>-</v>
      </c>
      <c r="Y236" s="58"/>
      <c r="Z236" s="60"/>
      <c r="AA236" s="61"/>
      <c r="AB236" s="62"/>
      <c r="AC236" s="63" t="str">
        <f aca="false">IFERROR(VLOOKUP($J236,'Base 1'!$A:$Q,16,0),"-")</f>
        <v>-</v>
      </c>
      <c r="AD236" s="63"/>
      <c r="AE236" s="64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</row>
    <row r="237" s="66" customFormat="true" ht="14.25" hidden="false" customHeight="true" outlineLevel="0" collapsed="false">
      <c r="A237" s="46"/>
      <c r="B237" s="47" t="n">
        <f aca="true">TODAY()</f>
        <v>46135</v>
      </c>
      <c r="C237" s="48" t="s">
        <v>37</v>
      </c>
      <c r="D237" s="49" t="s">
        <v>38</v>
      </c>
      <c r="E237" s="50" t="str">
        <f aca="false">IFERROR(VLOOKUP($J237,'Base 1'!A:S,19,0),"-")</f>
        <v>-</v>
      </c>
      <c r="F237" s="50" t="str">
        <f aca="false">IFERROR(VLOOKUP($J237,'Base 1'!$A:$N,14,0),"-")</f>
        <v>-</v>
      </c>
      <c r="G237" s="50" t="str">
        <f aca="false">IFERROR(VLOOKUP($J237,'Base 1'!$A:$O,15,0),"-")</f>
        <v>-</v>
      </c>
      <c r="H237" s="50" t="str">
        <f aca="false">IFERROR(VLOOKUP($J237,'Base 1'!$A:$T,20,0),"-")</f>
        <v>-</v>
      </c>
      <c r="I237" s="51" t="str">
        <f aca="false">IFERROR(VLOOKUP($J237,'Base 1'!$A:$C,3,0),"-")</f>
        <v>-</v>
      </c>
      <c r="J237" s="51"/>
      <c r="K237" s="50" t="str">
        <f aca="false">IFERROR(VLOOKUP($J237,'Base 1'!$A:$E,5,0),"-")</f>
        <v>-</v>
      </c>
      <c r="L237" s="52" t="str">
        <f aca="false">IFERROR(VLOOKUP($J237,'Base 1'!$A:$B,2,0),"-")</f>
        <v>-</v>
      </c>
      <c r="M237" s="50" t="str">
        <f aca="false">IFERROR(VLOOKUP($J237,'Base 1'!$A:$Q,17,0),"-")</f>
        <v>-</v>
      </c>
      <c r="N237" s="50" t="str">
        <f aca="false">IFERROR(VLOOKUP($J237,'Base 1'!$A:$R,18,0),"-")</f>
        <v>-</v>
      </c>
      <c r="O237" s="50" t="str">
        <f aca="false">IFERROR(VLOOKUP($J237,'Base 1'!$A:$F,6,0),"-")</f>
        <v>-</v>
      </c>
      <c r="P237" s="53" t="str">
        <f aca="false">IFERROR(VLOOKUP($J237,'Base 1'!$A:$G,7,0),"-")</f>
        <v>-</v>
      </c>
      <c r="Q237" s="54"/>
      <c r="R237" s="50" t="str">
        <f aca="false">IFERROR(VLOOKUP(J237,'Base 1'!$A:$L,12,0),"-")</f>
        <v>-</v>
      </c>
      <c r="S237" s="54"/>
      <c r="T237" s="55" t="str">
        <f aca="false">IFERROR(VLOOKUP(J237,'Base 1'!$A:$J,10,0),"-")</f>
        <v>-</v>
      </c>
      <c r="U237" s="56"/>
      <c r="V237" s="57"/>
      <c r="W237" s="58"/>
      <c r="X237" s="59" t="str">
        <f aca="false">IFERROR(VLOOKUP(J237,'Base 1'!$A:$I,9,0),"-")</f>
        <v>-</v>
      </c>
      <c r="Y237" s="58"/>
      <c r="Z237" s="60"/>
      <c r="AA237" s="61"/>
      <c r="AB237" s="62"/>
      <c r="AC237" s="63" t="str">
        <f aca="false">IFERROR(VLOOKUP($J237,'Base 1'!$A:$Q,16,0),"-")</f>
        <v>-</v>
      </c>
      <c r="AD237" s="63"/>
      <c r="AE237" s="64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</row>
    <row r="238" s="66" customFormat="true" ht="14.25" hidden="false" customHeight="true" outlineLevel="0" collapsed="false">
      <c r="A238" s="46"/>
      <c r="B238" s="47" t="n">
        <f aca="true">TODAY()</f>
        <v>46135</v>
      </c>
      <c r="C238" s="48" t="s">
        <v>37</v>
      </c>
      <c r="D238" s="49" t="s">
        <v>38</v>
      </c>
      <c r="E238" s="50" t="str">
        <f aca="false">IFERROR(VLOOKUP($J238,'Base 1'!A:S,19,0),"-")</f>
        <v>-</v>
      </c>
      <c r="F238" s="50" t="str">
        <f aca="false">IFERROR(VLOOKUP($J238,'Base 1'!$A:$N,14,0),"-")</f>
        <v>-</v>
      </c>
      <c r="G238" s="50" t="str">
        <f aca="false">IFERROR(VLOOKUP($J238,'Base 1'!$A:$O,15,0),"-")</f>
        <v>-</v>
      </c>
      <c r="H238" s="50" t="str">
        <f aca="false">IFERROR(VLOOKUP($J238,'Base 1'!$A:$T,20,0),"-")</f>
        <v>-</v>
      </c>
      <c r="I238" s="51" t="str">
        <f aca="false">IFERROR(VLOOKUP($J238,'Base 1'!$A:$C,3,0),"-")</f>
        <v>-</v>
      </c>
      <c r="J238" s="51"/>
      <c r="K238" s="50" t="str">
        <f aca="false">IFERROR(VLOOKUP($J238,'Base 1'!$A:$E,5,0),"-")</f>
        <v>-</v>
      </c>
      <c r="L238" s="52" t="str">
        <f aca="false">IFERROR(VLOOKUP($J238,'Base 1'!$A:$B,2,0),"-")</f>
        <v>-</v>
      </c>
      <c r="M238" s="50" t="str">
        <f aca="false">IFERROR(VLOOKUP($J238,'Base 1'!$A:$Q,17,0),"-")</f>
        <v>-</v>
      </c>
      <c r="N238" s="50" t="str">
        <f aca="false">IFERROR(VLOOKUP($J238,'Base 1'!$A:$R,18,0),"-")</f>
        <v>-</v>
      </c>
      <c r="O238" s="50" t="str">
        <f aca="false">IFERROR(VLOOKUP($J238,'Base 1'!$A:$F,6,0),"-")</f>
        <v>-</v>
      </c>
      <c r="P238" s="53" t="str">
        <f aca="false">IFERROR(VLOOKUP($J238,'Base 1'!$A:$G,7,0),"-")</f>
        <v>-</v>
      </c>
      <c r="Q238" s="54"/>
      <c r="R238" s="50" t="str">
        <f aca="false">IFERROR(VLOOKUP(J238,'Base 1'!$A:$L,12,0),"-")</f>
        <v>-</v>
      </c>
      <c r="S238" s="54"/>
      <c r="T238" s="55" t="str">
        <f aca="false">IFERROR(VLOOKUP(J238,'Base 1'!$A:$J,10,0),"-")</f>
        <v>-</v>
      </c>
      <c r="U238" s="56"/>
      <c r="V238" s="57"/>
      <c r="W238" s="58"/>
      <c r="X238" s="59" t="str">
        <f aca="false">IFERROR(VLOOKUP(J238,'Base 1'!$A:$I,9,0),"-")</f>
        <v>-</v>
      </c>
      <c r="Y238" s="58"/>
      <c r="Z238" s="60"/>
      <c r="AA238" s="61"/>
      <c r="AB238" s="62"/>
      <c r="AC238" s="63" t="str">
        <f aca="false">IFERROR(VLOOKUP($J238,'Base 1'!$A:$Q,16,0),"-")</f>
        <v>-</v>
      </c>
      <c r="AD238" s="63"/>
      <c r="AE238" s="64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</row>
    <row r="239" s="66" customFormat="true" ht="14.25" hidden="false" customHeight="true" outlineLevel="0" collapsed="false">
      <c r="A239" s="46"/>
      <c r="B239" s="47" t="n">
        <f aca="true">TODAY()</f>
        <v>46135</v>
      </c>
      <c r="C239" s="48" t="s">
        <v>37</v>
      </c>
      <c r="D239" s="49" t="s">
        <v>38</v>
      </c>
      <c r="E239" s="50" t="str">
        <f aca="false">IFERROR(VLOOKUP($J239,'Base 1'!A:S,19,0),"-")</f>
        <v>-</v>
      </c>
      <c r="F239" s="50" t="str">
        <f aca="false">IFERROR(VLOOKUP($J239,'Base 1'!$A:$N,14,0),"-")</f>
        <v>-</v>
      </c>
      <c r="G239" s="50" t="str">
        <f aca="false">IFERROR(VLOOKUP($J239,'Base 1'!$A:$O,15,0),"-")</f>
        <v>-</v>
      </c>
      <c r="H239" s="50" t="str">
        <f aca="false">IFERROR(VLOOKUP($J239,'Base 1'!$A:$T,20,0),"-")</f>
        <v>-</v>
      </c>
      <c r="I239" s="51" t="str">
        <f aca="false">IFERROR(VLOOKUP($J239,'Base 1'!$A:$C,3,0),"-")</f>
        <v>-</v>
      </c>
      <c r="J239" s="51"/>
      <c r="K239" s="50" t="str">
        <f aca="false">IFERROR(VLOOKUP($J239,'Base 1'!$A:$E,5,0),"-")</f>
        <v>-</v>
      </c>
      <c r="L239" s="52" t="str">
        <f aca="false">IFERROR(VLOOKUP($J239,'Base 1'!$A:$B,2,0),"-")</f>
        <v>-</v>
      </c>
      <c r="M239" s="50" t="str">
        <f aca="false">IFERROR(VLOOKUP($J239,'Base 1'!$A:$Q,17,0),"-")</f>
        <v>-</v>
      </c>
      <c r="N239" s="50" t="str">
        <f aca="false">IFERROR(VLOOKUP($J239,'Base 1'!$A:$R,18,0),"-")</f>
        <v>-</v>
      </c>
      <c r="O239" s="50" t="str">
        <f aca="false">IFERROR(VLOOKUP($J239,'Base 1'!$A:$F,6,0),"-")</f>
        <v>-</v>
      </c>
      <c r="P239" s="53" t="str">
        <f aca="false">IFERROR(VLOOKUP($J239,'Base 1'!$A:$G,7,0),"-")</f>
        <v>-</v>
      </c>
      <c r="Q239" s="54"/>
      <c r="R239" s="50" t="str">
        <f aca="false">IFERROR(VLOOKUP(J239,'Base 1'!$A:$L,12,0),"-")</f>
        <v>-</v>
      </c>
      <c r="S239" s="54"/>
      <c r="T239" s="55" t="str">
        <f aca="false">IFERROR(VLOOKUP(J239,'Base 1'!$A:$J,10,0),"-")</f>
        <v>-</v>
      </c>
      <c r="U239" s="56"/>
      <c r="V239" s="57"/>
      <c r="W239" s="58"/>
      <c r="X239" s="59" t="str">
        <f aca="false">IFERROR(VLOOKUP(J239,'Base 1'!$A:$I,9,0),"-")</f>
        <v>-</v>
      </c>
      <c r="Y239" s="58"/>
      <c r="Z239" s="60"/>
      <c r="AA239" s="61"/>
      <c r="AB239" s="62"/>
      <c r="AC239" s="63" t="str">
        <f aca="false">IFERROR(VLOOKUP($J239,'Base 1'!$A:$Q,16,0),"-")</f>
        <v>-</v>
      </c>
      <c r="AD239" s="63"/>
      <c r="AE239" s="64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</row>
    <row r="240" s="66" customFormat="true" ht="14.25" hidden="false" customHeight="true" outlineLevel="0" collapsed="false">
      <c r="A240" s="46"/>
      <c r="B240" s="47" t="n">
        <f aca="true">TODAY()</f>
        <v>46135</v>
      </c>
      <c r="C240" s="48" t="s">
        <v>37</v>
      </c>
      <c r="D240" s="49" t="s">
        <v>38</v>
      </c>
      <c r="E240" s="50" t="str">
        <f aca="false">IFERROR(VLOOKUP($J240,'Base 1'!A:S,19,0),"-")</f>
        <v>-</v>
      </c>
      <c r="F240" s="50" t="str">
        <f aca="false">IFERROR(VLOOKUP($J240,'Base 1'!$A:$N,14,0),"-")</f>
        <v>-</v>
      </c>
      <c r="G240" s="50" t="str">
        <f aca="false">IFERROR(VLOOKUP($J240,'Base 1'!$A:$O,15,0),"-")</f>
        <v>-</v>
      </c>
      <c r="H240" s="50" t="str">
        <f aca="false">IFERROR(VLOOKUP($J240,'Base 1'!$A:$T,20,0),"-")</f>
        <v>-</v>
      </c>
      <c r="I240" s="51" t="str">
        <f aca="false">IFERROR(VLOOKUP($J240,'Base 1'!$A:$C,3,0),"-")</f>
        <v>-</v>
      </c>
      <c r="J240" s="51"/>
      <c r="K240" s="50" t="str">
        <f aca="false">IFERROR(VLOOKUP($J240,'Base 1'!$A:$E,5,0),"-")</f>
        <v>-</v>
      </c>
      <c r="L240" s="52" t="str">
        <f aca="false">IFERROR(VLOOKUP($J240,'Base 1'!$A:$B,2,0),"-")</f>
        <v>-</v>
      </c>
      <c r="M240" s="50" t="str">
        <f aca="false">IFERROR(VLOOKUP($J240,'Base 1'!$A:$Q,17,0),"-")</f>
        <v>-</v>
      </c>
      <c r="N240" s="50" t="str">
        <f aca="false">IFERROR(VLOOKUP($J240,'Base 1'!$A:$R,18,0),"-")</f>
        <v>-</v>
      </c>
      <c r="O240" s="50" t="str">
        <f aca="false">IFERROR(VLOOKUP($J240,'Base 1'!$A:$F,6,0),"-")</f>
        <v>-</v>
      </c>
      <c r="P240" s="53" t="str">
        <f aca="false">IFERROR(VLOOKUP($J240,'Base 1'!$A:$G,7,0),"-")</f>
        <v>-</v>
      </c>
      <c r="Q240" s="54"/>
      <c r="R240" s="50" t="str">
        <f aca="false">IFERROR(VLOOKUP(J240,'Base 1'!$A:$L,12,0),"-")</f>
        <v>-</v>
      </c>
      <c r="S240" s="54"/>
      <c r="T240" s="55" t="str">
        <f aca="false">IFERROR(VLOOKUP(J240,'Base 1'!$A:$J,10,0),"-")</f>
        <v>-</v>
      </c>
      <c r="U240" s="56"/>
      <c r="V240" s="57"/>
      <c r="W240" s="58"/>
      <c r="X240" s="59" t="str">
        <f aca="false">IFERROR(VLOOKUP(J240,'Base 1'!$A:$I,9,0),"-")</f>
        <v>-</v>
      </c>
      <c r="Y240" s="58"/>
      <c r="Z240" s="60"/>
      <c r="AA240" s="61"/>
      <c r="AB240" s="62"/>
      <c r="AC240" s="63" t="str">
        <f aca="false">IFERROR(VLOOKUP($J240,'Base 1'!$A:$Q,16,0),"-")</f>
        <v>-</v>
      </c>
      <c r="AD240" s="63"/>
      <c r="AE240" s="64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</row>
    <row r="241" s="66" customFormat="true" ht="14.25" hidden="false" customHeight="true" outlineLevel="0" collapsed="false">
      <c r="A241" s="46"/>
      <c r="B241" s="47" t="n">
        <f aca="true">TODAY()</f>
        <v>46135</v>
      </c>
      <c r="C241" s="48" t="s">
        <v>37</v>
      </c>
      <c r="D241" s="49" t="s">
        <v>38</v>
      </c>
      <c r="E241" s="50" t="str">
        <f aca="false">IFERROR(VLOOKUP($J241,'Base 1'!A:S,19,0),"-")</f>
        <v>-</v>
      </c>
      <c r="F241" s="50" t="str">
        <f aca="false">IFERROR(VLOOKUP($J241,'Base 1'!$A:$N,14,0),"-")</f>
        <v>-</v>
      </c>
      <c r="G241" s="50" t="str">
        <f aca="false">IFERROR(VLOOKUP($J241,'Base 1'!$A:$O,15,0),"-")</f>
        <v>-</v>
      </c>
      <c r="H241" s="50" t="str">
        <f aca="false">IFERROR(VLOOKUP($J241,'Base 1'!$A:$T,20,0),"-")</f>
        <v>-</v>
      </c>
      <c r="I241" s="51" t="str">
        <f aca="false">IFERROR(VLOOKUP($J241,'Base 1'!$A:$C,3,0),"-")</f>
        <v>-</v>
      </c>
      <c r="J241" s="51"/>
      <c r="K241" s="50" t="str">
        <f aca="false">IFERROR(VLOOKUP($J241,'Base 1'!$A:$E,5,0),"-")</f>
        <v>-</v>
      </c>
      <c r="L241" s="52" t="str">
        <f aca="false">IFERROR(VLOOKUP($J241,'Base 1'!$A:$B,2,0),"-")</f>
        <v>-</v>
      </c>
      <c r="M241" s="50" t="str">
        <f aca="false">IFERROR(VLOOKUP($J241,'Base 1'!$A:$Q,17,0),"-")</f>
        <v>-</v>
      </c>
      <c r="N241" s="50" t="str">
        <f aca="false">IFERROR(VLOOKUP($J241,'Base 1'!$A:$R,18,0),"-")</f>
        <v>-</v>
      </c>
      <c r="O241" s="50" t="str">
        <f aca="false">IFERROR(VLOOKUP($J241,'Base 1'!$A:$F,6,0),"-")</f>
        <v>-</v>
      </c>
      <c r="P241" s="53" t="str">
        <f aca="false">IFERROR(VLOOKUP($J241,'Base 1'!$A:$G,7,0),"-")</f>
        <v>-</v>
      </c>
      <c r="Q241" s="54"/>
      <c r="R241" s="50" t="str">
        <f aca="false">IFERROR(VLOOKUP(J241,'Base 1'!$A:$L,12,0),"-")</f>
        <v>-</v>
      </c>
      <c r="S241" s="54"/>
      <c r="T241" s="55" t="str">
        <f aca="false">IFERROR(VLOOKUP(J241,'Base 1'!$A:$J,10,0),"-")</f>
        <v>-</v>
      </c>
      <c r="U241" s="56"/>
      <c r="V241" s="57"/>
      <c r="W241" s="58"/>
      <c r="X241" s="59" t="str">
        <f aca="false">IFERROR(VLOOKUP(J241,'Base 1'!$A:$I,9,0),"-")</f>
        <v>-</v>
      </c>
      <c r="Y241" s="58"/>
      <c r="Z241" s="60"/>
      <c r="AA241" s="61"/>
      <c r="AB241" s="62"/>
      <c r="AC241" s="63" t="str">
        <f aca="false">IFERROR(VLOOKUP($J241,'Base 1'!$A:$Q,16,0),"-")</f>
        <v>-</v>
      </c>
      <c r="AD241" s="63"/>
      <c r="AE241" s="64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</row>
    <row r="242" s="66" customFormat="true" ht="14.25" hidden="false" customHeight="true" outlineLevel="0" collapsed="false">
      <c r="A242" s="46"/>
      <c r="B242" s="47" t="n">
        <f aca="true">TODAY()</f>
        <v>46135</v>
      </c>
      <c r="C242" s="48" t="s">
        <v>37</v>
      </c>
      <c r="D242" s="49" t="s">
        <v>38</v>
      </c>
      <c r="E242" s="50" t="str">
        <f aca="false">IFERROR(VLOOKUP($J242,'Base 1'!A:S,19,0),"-")</f>
        <v>-</v>
      </c>
      <c r="F242" s="50" t="str">
        <f aca="false">IFERROR(VLOOKUP($J242,'Base 1'!$A:$N,14,0),"-")</f>
        <v>-</v>
      </c>
      <c r="G242" s="50" t="str">
        <f aca="false">IFERROR(VLOOKUP($J242,'Base 1'!$A:$O,15,0),"-")</f>
        <v>-</v>
      </c>
      <c r="H242" s="50" t="str">
        <f aca="false">IFERROR(VLOOKUP($J242,'Base 1'!$A:$T,20,0),"-")</f>
        <v>-</v>
      </c>
      <c r="I242" s="51" t="str">
        <f aca="false">IFERROR(VLOOKUP($J242,'Base 1'!$A:$C,3,0),"-")</f>
        <v>-</v>
      </c>
      <c r="J242" s="51"/>
      <c r="K242" s="50" t="str">
        <f aca="false">IFERROR(VLOOKUP($J242,'Base 1'!$A:$E,5,0),"-")</f>
        <v>-</v>
      </c>
      <c r="L242" s="52" t="str">
        <f aca="false">IFERROR(VLOOKUP($J242,'Base 1'!$A:$B,2,0),"-")</f>
        <v>-</v>
      </c>
      <c r="M242" s="50" t="str">
        <f aca="false">IFERROR(VLOOKUP($J242,'Base 1'!$A:$Q,17,0),"-")</f>
        <v>-</v>
      </c>
      <c r="N242" s="50" t="str">
        <f aca="false">IFERROR(VLOOKUP($J242,'Base 1'!$A:$R,18,0),"-")</f>
        <v>-</v>
      </c>
      <c r="O242" s="50" t="str">
        <f aca="false">IFERROR(VLOOKUP($J242,'Base 1'!$A:$F,6,0),"-")</f>
        <v>-</v>
      </c>
      <c r="P242" s="53" t="str">
        <f aca="false">IFERROR(VLOOKUP($J242,'Base 1'!$A:$G,7,0),"-")</f>
        <v>-</v>
      </c>
      <c r="Q242" s="54"/>
      <c r="R242" s="50" t="str">
        <f aca="false">IFERROR(VLOOKUP(J242,'Base 1'!$A:$L,12,0),"-")</f>
        <v>-</v>
      </c>
      <c r="S242" s="54"/>
      <c r="T242" s="55" t="str">
        <f aca="false">IFERROR(VLOOKUP(J242,'Base 1'!$A:$J,10,0),"-")</f>
        <v>-</v>
      </c>
      <c r="U242" s="56"/>
      <c r="V242" s="57"/>
      <c r="W242" s="58"/>
      <c r="X242" s="59" t="str">
        <f aca="false">IFERROR(VLOOKUP(J242,'Base 1'!$A:$I,9,0),"-")</f>
        <v>-</v>
      </c>
      <c r="Y242" s="58"/>
      <c r="Z242" s="60"/>
      <c r="AA242" s="61"/>
      <c r="AB242" s="62"/>
      <c r="AC242" s="63" t="str">
        <f aca="false">IFERROR(VLOOKUP($J242,'Base 1'!$A:$Q,16,0),"-")</f>
        <v>-</v>
      </c>
      <c r="AD242" s="63"/>
      <c r="AE242" s="64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</row>
    <row r="243" s="66" customFormat="true" ht="14.25" hidden="false" customHeight="true" outlineLevel="0" collapsed="false">
      <c r="A243" s="46"/>
      <c r="B243" s="47" t="n">
        <f aca="true">TODAY()</f>
        <v>46135</v>
      </c>
      <c r="C243" s="48" t="s">
        <v>37</v>
      </c>
      <c r="D243" s="49" t="s">
        <v>38</v>
      </c>
      <c r="E243" s="50" t="str">
        <f aca="false">IFERROR(VLOOKUP($J243,'Base 1'!A:S,19,0),"-")</f>
        <v>-</v>
      </c>
      <c r="F243" s="50" t="str">
        <f aca="false">IFERROR(VLOOKUP($J243,'Base 1'!$A:$N,14,0),"-")</f>
        <v>-</v>
      </c>
      <c r="G243" s="50" t="str">
        <f aca="false">IFERROR(VLOOKUP($J243,'Base 1'!$A:$O,15,0),"-")</f>
        <v>-</v>
      </c>
      <c r="H243" s="50" t="str">
        <f aca="false">IFERROR(VLOOKUP($J243,'Base 1'!$A:$T,20,0),"-")</f>
        <v>-</v>
      </c>
      <c r="I243" s="51" t="str">
        <f aca="false">IFERROR(VLOOKUP($J243,'Base 1'!$A:$C,3,0),"-")</f>
        <v>-</v>
      </c>
      <c r="J243" s="51"/>
      <c r="K243" s="50" t="str">
        <f aca="false">IFERROR(VLOOKUP($J243,'Base 1'!$A:$E,5,0),"-")</f>
        <v>-</v>
      </c>
      <c r="L243" s="52" t="str">
        <f aca="false">IFERROR(VLOOKUP($J243,'Base 1'!$A:$B,2,0),"-")</f>
        <v>-</v>
      </c>
      <c r="M243" s="50" t="str">
        <f aca="false">IFERROR(VLOOKUP($J243,'Base 1'!$A:$Q,17,0),"-")</f>
        <v>-</v>
      </c>
      <c r="N243" s="50" t="str">
        <f aca="false">IFERROR(VLOOKUP($J243,'Base 1'!$A:$R,18,0),"-")</f>
        <v>-</v>
      </c>
      <c r="O243" s="50" t="str">
        <f aca="false">IFERROR(VLOOKUP($J243,'Base 1'!$A:$F,6,0),"-")</f>
        <v>-</v>
      </c>
      <c r="P243" s="53" t="str">
        <f aca="false">IFERROR(VLOOKUP($J243,'Base 1'!$A:$G,7,0),"-")</f>
        <v>-</v>
      </c>
      <c r="Q243" s="54"/>
      <c r="R243" s="50" t="str">
        <f aca="false">IFERROR(VLOOKUP(J243,'Base 1'!$A:$L,12,0),"-")</f>
        <v>-</v>
      </c>
      <c r="S243" s="54"/>
      <c r="T243" s="55" t="str">
        <f aca="false">IFERROR(VLOOKUP(J243,'Base 1'!$A:$J,10,0),"-")</f>
        <v>-</v>
      </c>
      <c r="U243" s="56"/>
      <c r="V243" s="57"/>
      <c r="W243" s="58"/>
      <c r="X243" s="59" t="str">
        <f aca="false">IFERROR(VLOOKUP(J243,'Base 1'!$A:$I,9,0),"-")</f>
        <v>-</v>
      </c>
      <c r="Y243" s="58"/>
      <c r="Z243" s="60"/>
      <c r="AA243" s="61"/>
      <c r="AB243" s="62"/>
      <c r="AC243" s="63" t="str">
        <f aca="false">IFERROR(VLOOKUP($J243,'Base 1'!$A:$Q,16,0),"-")</f>
        <v>-</v>
      </c>
      <c r="AD243" s="63"/>
      <c r="AE243" s="64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</row>
    <row r="244" s="66" customFormat="true" ht="14.25" hidden="false" customHeight="true" outlineLevel="0" collapsed="false">
      <c r="A244" s="46"/>
      <c r="B244" s="47" t="n">
        <f aca="true">TODAY()</f>
        <v>46135</v>
      </c>
      <c r="C244" s="48" t="s">
        <v>37</v>
      </c>
      <c r="D244" s="49" t="s">
        <v>38</v>
      </c>
      <c r="E244" s="50" t="str">
        <f aca="false">IFERROR(VLOOKUP($J244,'Base 1'!A:S,19,0),"-")</f>
        <v>-</v>
      </c>
      <c r="F244" s="50" t="str">
        <f aca="false">IFERROR(VLOOKUP($J244,'Base 1'!$A:$N,14,0),"-")</f>
        <v>-</v>
      </c>
      <c r="G244" s="50" t="str">
        <f aca="false">IFERROR(VLOOKUP($J244,'Base 1'!$A:$O,15,0),"-")</f>
        <v>-</v>
      </c>
      <c r="H244" s="50" t="str">
        <f aca="false">IFERROR(VLOOKUP($J244,'Base 1'!$A:$T,20,0),"-")</f>
        <v>-</v>
      </c>
      <c r="I244" s="51" t="str">
        <f aca="false">IFERROR(VLOOKUP($J244,'Base 1'!$A:$C,3,0),"-")</f>
        <v>-</v>
      </c>
      <c r="J244" s="51"/>
      <c r="K244" s="50" t="str">
        <f aca="false">IFERROR(VLOOKUP($J244,'Base 1'!$A:$E,5,0),"-")</f>
        <v>-</v>
      </c>
      <c r="L244" s="52" t="str">
        <f aca="false">IFERROR(VLOOKUP($J244,'Base 1'!$A:$B,2,0),"-")</f>
        <v>-</v>
      </c>
      <c r="M244" s="50" t="str">
        <f aca="false">IFERROR(VLOOKUP($J244,'Base 1'!$A:$Q,17,0),"-")</f>
        <v>-</v>
      </c>
      <c r="N244" s="50" t="str">
        <f aca="false">IFERROR(VLOOKUP($J244,'Base 1'!$A:$R,18,0),"-")</f>
        <v>-</v>
      </c>
      <c r="O244" s="50" t="str">
        <f aca="false">IFERROR(VLOOKUP($J244,'Base 1'!$A:$F,6,0),"-")</f>
        <v>-</v>
      </c>
      <c r="P244" s="53" t="str">
        <f aca="false">IFERROR(VLOOKUP($J244,'Base 1'!$A:$G,7,0),"-")</f>
        <v>-</v>
      </c>
      <c r="Q244" s="54"/>
      <c r="R244" s="50" t="str">
        <f aca="false">IFERROR(VLOOKUP(J244,'Base 1'!$A:$L,12,0),"-")</f>
        <v>-</v>
      </c>
      <c r="S244" s="54"/>
      <c r="T244" s="55" t="str">
        <f aca="false">IFERROR(VLOOKUP(J244,'Base 1'!$A:$J,10,0),"-")</f>
        <v>-</v>
      </c>
      <c r="U244" s="56"/>
      <c r="V244" s="57"/>
      <c r="W244" s="58"/>
      <c r="X244" s="59" t="str">
        <f aca="false">IFERROR(VLOOKUP(J244,'Base 1'!$A:$I,9,0),"-")</f>
        <v>-</v>
      </c>
      <c r="Y244" s="58"/>
      <c r="Z244" s="60"/>
      <c r="AA244" s="61"/>
      <c r="AB244" s="62"/>
      <c r="AC244" s="63" t="str">
        <f aca="false">IFERROR(VLOOKUP($J244,'Base 1'!$A:$Q,16,0),"-")</f>
        <v>-</v>
      </c>
      <c r="AD244" s="63"/>
      <c r="AE244" s="64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</row>
    <row r="245" s="66" customFormat="true" ht="14.25" hidden="false" customHeight="true" outlineLevel="0" collapsed="false">
      <c r="A245" s="46"/>
      <c r="B245" s="47" t="n">
        <f aca="true">TODAY()</f>
        <v>46135</v>
      </c>
      <c r="C245" s="48" t="s">
        <v>37</v>
      </c>
      <c r="D245" s="49" t="s">
        <v>38</v>
      </c>
      <c r="E245" s="50" t="str">
        <f aca="false">IFERROR(VLOOKUP($J245,'Base 1'!A:S,19,0),"-")</f>
        <v>-</v>
      </c>
      <c r="F245" s="50" t="str">
        <f aca="false">IFERROR(VLOOKUP($J245,'Base 1'!$A:$N,14,0),"-")</f>
        <v>-</v>
      </c>
      <c r="G245" s="50" t="str">
        <f aca="false">IFERROR(VLOOKUP($J245,'Base 1'!$A:$O,15,0),"-")</f>
        <v>-</v>
      </c>
      <c r="H245" s="50" t="str">
        <f aca="false">IFERROR(VLOOKUP($J245,'Base 1'!$A:$T,20,0),"-")</f>
        <v>-</v>
      </c>
      <c r="I245" s="51" t="str">
        <f aca="false">IFERROR(VLOOKUP($J245,'Base 1'!$A:$C,3,0),"-")</f>
        <v>-</v>
      </c>
      <c r="J245" s="51"/>
      <c r="K245" s="50" t="str">
        <f aca="false">IFERROR(VLOOKUP($J245,'Base 1'!$A:$E,5,0),"-")</f>
        <v>-</v>
      </c>
      <c r="L245" s="52" t="str">
        <f aca="false">IFERROR(VLOOKUP($J245,'Base 1'!$A:$B,2,0),"-")</f>
        <v>-</v>
      </c>
      <c r="M245" s="50" t="str">
        <f aca="false">IFERROR(VLOOKUP($J245,'Base 1'!$A:$Q,17,0),"-")</f>
        <v>-</v>
      </c>
      <c r="N245" s="50" t="str">
        <f aca="false">IFERROR(VLOOKUP($J245,'Base 1'!$A:$R,18,0),"-")</f>
        <v>-</v>
      </c>
      <c r="O245" s="50" t="str">
        <f aca="false">IFERROR(VLOOKUP($J245,'Base 1'!$A:$F,6,0),"-")</f>
        <v>-</v>
      </c>
      <c r="P245" s="53" t="str">
        <f aca="false">IFERROR(VLOOKUP($J245,'Base 1'!$A:$G,7,0),"-")</f>
        <v>-</v>
      </c>
      <c r="Q245" s="54"/>
      <c r="R245" s="50" t="str">
        <f aca="false">IFERROR(VLOOKUP(J245,'Base 1'!$A:$L,12,0),"-")</f>
        <v>-</v>
      </c>
      <c r="S245" s="54"/>
      <c r="T245" s="55" t="str">
        <f aca="false">IFERROR(VLOOKUP(J245,'Base 1'!$A:$J,10,0),"-")</f>
        <v>-</v>
      </c>
      <c r="U245" s="56"/>
      <c r="V245" s="57"/>
      <c r="W245" s="58"/>
      <c r="X245" s="59" t="str">
        <f aca="false">IFERROR(VLOOKUP(J245,'Base 1'!$A:$I,9,0),"-")</f>
        <v>-</v>
      </c>
      <c r="Y245" s="58"/>
      <c r="Z245" s="60"/>
      <c r="AA245" s="61"/>
      <c r="AB245" s="62"/>
      <c r="AC245" s="63" t="str">
        <f aca="false">IFERROR(VLOOKUP($J245,'Base 1'!$A:$Q,16,0),"-")</f>
        <v>-</v>
      </c>
      <c r="AD245" s="63"/>
      <c r="AE245" s="64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</row>
    <row r="246" s="66" customFormat="true" ht="14.25" hidden="false" customHeight="true" outlineLevel="0" collapsed="false">
      <c r="A246" s="46"/>
      <c r="B246" s="47" t="n">
        <f aca="true">TODAY()</f>
        <v>46135</v>
      </c>
      <c r="C246" s="48" t="s">
        <v>37</v>
      </c>
      <c r="D246" s="49" t="s">
        <v>38</v>
      </c>
      <c r="E246" s="50" t="str">
        <f aca="false">IFERROR(VLOOKUP($J246,'Base 1'!A:S,19,0),"-")</f>
        <v>-</v>
      </c>
      <c r="F246" s="50" t="str">
        <f aca="false">IFERROR(VLOOKUP($J246,'Base 1'!$A:$N,14,0),"-")</f>
        <v>-</v>
      </c>
      <c r="G246" s="50" t="str">
        <f aca="false">IFERROR(VLOOKUP($J246,'Base 1'!$A:$O,15,0),"-")</f>
        <v>-</v>
      </c>
      <c r="H246" s="50" t="str">
        <f aca="false">IFERROR(VLOOKUP($J246,'Base 1'!$A:$T,20,0),"-")</f>
        <v>-</v>
      </c>
      <c r="I246" s="51" t="str">
        <f aca="false">IFERROR(VLOOKUP($J246,'Base 1'!$A:$C,3,0),"-")</f>
        <v>-</v>
      </c>
      <c r="J246" s="51"/>
      <c r="K246" s="50" t="str">
        <f aca="false">IFERROR(VLOOKUP($J246,'Base 1'!$A:$E,5,0),"-")</f>
        <v>-</v>
      </c>
      <c r="L246" s="52" t="str">
        <f aca="false">IFERROR(VLOOKUP($J246,'Base 1'!$A:$B,2,0),"-")</f>
        <v>-</v>
      </c>
      <c r="M246" s="50" t="str">
        <f aca="false">IFERROR(VLOOKUP($J246,'Base 1'!$A:$Q,17,0),"-")</f>
        <v>-</v>
      </c>
      <c r="N246" s="50" t="str">
        <f aca="false">IFERROR(VLOOKUP($J246,'Base 1'!$A:$R,18,0),"-")</f>
        <v>-</v>
      </c>
      <c r="O246" s="50" t="str">
        <f aca="false">IFERROR(VLOOKUP($J246,'Base 1'!$A:$F,6,0),"-")</f>
        <v>-</v>
      </c>
      <c r="P246" s="53" t="str">
        <f aca="false">IFERROR(VLOOKUP($J246,'Base 1'!$A:$G,7,0),"-")</f>
        <v>-</v>
      </c>
      <c r="Q246" s="54"/>
      <c r="R246" s="50" t="str">
        <f aca="false">IFERROR(VLOOKUP(J246,'Base 1'!$A:$L,12,0),"-")</f>
        <v>-</v>
      </c>
      <c r="S246" s="54"/>
      <c r="T246" s="55" t="str">
        <f aca="false">IFERROR(VLOOKUP(J246,'Base 1'!$A:$J,10,0),"-")</f>
        <v>-</v>
      </c>
      <c r="U246" s="56"/>
      <c r="V246" s="57"/>
      <c r="W246" s="58"/>
      <c r="X246" s="59" t="str">
        <f aca="false">IFERROR(VLOOKUP(J246,'Base 1'!$A:$I,9,0),"-")</f>
        <v>-</v>
      </c>
      <c r="Y246" s="58"/>
      <c r="Z246" s="60"/>
      <c r="AA246" s="61"/>
      <c r="AB246" s="62"/>
      <c r="AC246" s="63" t="str">
        <f aca="false">IFERROR(VLOOKUP($J246,'Base 1'!$A:$Q,16,0),"-")</f>
        <v>-</v>
      </c>
      <c r="AD246" s="63"/>
      <c r="AE246" s="64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</row>
    <row r="247" s="66" customFormat="true" ht="14.25" hidden="false" customHeight="true" outlineLevel="0" collapsed="false">
      <c r="A247" s="46"/>
      <c r="B247" s="47" t="n">
        <f aca="true">TODAY()</f>
        <v>46135</v>
      </c>
      <c r="C247" s="48" t="s">
        <v>37</v>
      </c>
      <c r="D247" s="49" t="s">
        <v>38</v>
      </c>
      <c r="E247" s="50" t="str">
        <f aca="false">IFERROR(VLOOKUP($J247,'Base 1'!A:S,19,0),"-")</f>
        <v>-</v>
      </c>
      <c r="F247" s="50" t="str">
        <f aca="false">IFERROR(VLOOKUP($J247,'Base 1'!$A:$N,14,0),"-")</f>
        <v>-</v>
      </c>
      <c r="G247" s="50" t="str">
        <f aca="false">IFERROR(VLOOKUP($J247,'Base 1'!$A:$O,15,0),"-")</f>
        <v>-</v>
      </c>
      <c r="H247" s="50" t="str">
        <f aca="false">IFERROR(VLOOKUP($J247,'Base 1'!$A:$T,20,0),"-")</f>
        <v>-</v>
      </c>
      <c r="I247" s="51" t="str">
        <f aca="false">IFERROR(VLOOKUP($J247,'Base 1'!$A:$C,3,0),"-")</f>
        <v>-</v>
      </c>
      <c r="J247" s="51"/>
      <c r="K247" s="50" t="str">
        <f aca="false">IFERROR(VLOOKUP($J247,'Base 1'!$A:$E,5,0),"-")</f>
        <v>-</v>
      </c>
      <c r="L247" s="52" t="str">
        <f aca="false">IFERROR(VLOOKUP($J247,'Base 1'!$A:$B,2,0),"-")</f>
        <v>-</v>
      </c>
      <c r="M247" s="50" t="str">
        <f aca="false">IFERROR(VLOOKUP($J247,'Base 1'!$A:$Q,17,0),"-")</f>
        <v>-</v>
      </c>
      <c r="N247" s="50" t="str">
        <f aca="false">IFERROR(VLOOKUP($J247,'Base 1'!$A:$R,18,0),"-")</f>
        <v>-</v>
      </c>
      <c r="O247" s="50" t="str">
        <f aca="false">IFERROR(VLOOKUP($J247,'Base 1'!$A:$F,6,0),"-")</f>
        <v>-</v>
      </c>
      <c r="P247" s="53" t="str">
        <f aca="false">IFERROR(VLOOKUP($J247,'Base 1'!$A:$G,7,0),"-")</f>
        <v>-</v>
      </c>
      <c r="Q247" s="54"/>
      <c r="R247" s="50" t="str">
        <f aca="false">IFERROR(VLOOKUP(J247,'Base 1'!$A:$L,12,0),"-")</f>
        <v>-</v>
      </c>
      <c r="S247" s="54"/>
      <c r="T247" s="55" t="str">
        <f aca="false">IFERROR(VLOOKUP(J247,'Base 1'!$A:$J,10,0),"-")</f>
        <v>-</v>
      </c>
      <c r="U247" s="56"/>
      <c r="V247" s="57"/>
      <c r="W247" s="58"/>
      <c r="X247" s="59" t="str">
        <f aca="false">IFERROR(VLOOKUP(J247,'Base 1'!$A:$I,9,0),"-")</f>
        <v>-</v>
      </c>
      <c r="Y247" s="58"/>
      <c r="Z247" s="60"/>
      <c r="AA247" s="61"/>
      <c r="AB247" s="62"/>
      <c r="AC247" s="63" t="str">
        <f aca="false">IFERROR(VLOOKUP($J247,'Base 1'!$A:$Q,16,0),"-")</f>
        <v>-</v>
      </c>
      <c r="AD247" s="63"/>
      <c r="AE247" s="64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</row>
    <row r="248" s="66" customFormat="true" ht="14.25" hidden="false" customHeight="true" outlineLevel="0" collapsed="false">
      <c r="A248" s="46"/>
      <c r="B248" s="47" t="n">
        <f aca="true">TODAY()</f>
        <v>46135</v>
      </c>
      <c r="C248" s="48" t="s">
        <v>37</v>
      </c>
      <c r="D248" s="49" t="s">
        <v>38</v>
      </c>
      <c r="E248" s="50" t="str">
        <f aca="false">IFERROR(VLOOKUP($J248,'Base 1'!A:S,19,0),"-")</f>
        <v>-</v>
      </c>
      <c r="F248" s="50" t="str">
        <f aca="false">IFERROR(VLOOKUP($J248,'Base 1'!$A:$N,14,0),"-")</f>
        <v>-</v>
      </c>
      <c r="G248" s="50" t="str">
        <f aca="false">IFERROR(VLOOKUP($J248,'Base 1'!$A:$O,15,0),"-")</f>
        <v>-</v>
      </c>
      <c r="H248" s="50" t="str">
        <f aca="false">IFERROR(VLOOKUP($J248,'Base 1'!$A:$T,20,0),"-")</f>
        <v>-</v>
      </c>
      <c r="I248" s="51" t="str">
        <f aca="false">IFERROR(VLOOKUP($J248,'Base 1'!$A:$C,3,0),"-")</f>
        <v>-</v>
      </c>
      <c r="J248" s="51"/>
      <c r="K248" s="50" t="str">
        <f aca="false">IFERROR(VLOOKUP($J248,'Base 1'!$A:$E,5,0),"-")</f>
        <v>-</v>
      </c>
      <c r="L248" s="52" t="str">
        <f aca="false">IFERROR(VLOOKUP($J248,'Base 1'!$A:$B,2,0),"-")</f>
        <v>-</v>
      </c>
      <c r="M248" s="50" t="str">
        <f aca="false">IFERROR(VLOOKUP($J248,'Base 1'!$A:$Q,17,0),"-")</f>
        <v>-</v>
      </c>
      <c r="N248" s="50" t="str">
        <f aca="false">IFERROR(VLOOKUP($J248,'Base 1'!$A:$R,18,0),"-")</f>
        <v>-</v>
      </c>
      <c r="O248" s="50" t="str">
        <f aca="false">IFERROR(VLOOKUP($J248,'Base 1'!$A:$F,6,0),"-")</f>
        <v>-</v>
      </c>
      <c r="P248" s="53" t="str">
        <f aca="false">IFERROR(VLOOKUP($J248,'Base 1'!$A:$G,7,0),"-")</f>
        <v>-</v>
      </c>
      <c r="Q248" s="54"/>
      <c r="R248" s="50" t="str">
        <f aca="false">IFERROR(VLOOKUP(J248,'Base 1'!$A:$L,12,0),"-")</f>
        <v>-</v>
      </c>
      <c r="S248" s="54"/>
      <c r="T248" s="55" t="str">
        <f aca="false">IFERROR(VLOOKUP(J248,'Base 1'!$A:$J,10,0),"-")</f>
        <v>-</v>
      </c>
      <c r="U248" s="56"/>
      <c r="V248" s="57"/>
      <c r="W248" s="58"/>
      <c r="X248" s="59" t="str">
        <f aca="false">IFERROR(VLOOKUP(J248,'Base 1'!$A:$I,9,0),"-")</f>
        <v>-</v>
      </c>
      <c r="Y248" s="58"/>
      <c r="Z248" s="60"/>
      <c r="AA248" s="61"/>
      <c r="AB248" s="62"/>
      <c r="AC248" s="63" t="str">
        <f aca="false">IFERROR(VLOOKUP($J248,'Base 1'!$A:$Q,16,0),"-")</f>
        <v>-</v>
      </c>
      <c r="AD248" s="63"/>
      <c r="AE248" s="64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</row>
    <row r="249" s="66" customFormat="true" ht="14.25" hidden="false" customHeight="true" outlineLevel="0" collapsed="false">
      <c r="A249" s="46"/>
      <c r="B249" s="47" t="n">
        <f aca="true">TODAY()</f>
        <v>46135</v>
      </c>
      <c r="C249" s="48" t="s">
        <v>37</v>
      </c>
      <c r="D249" s="49" t="s">
        <v>38</v>
      </c>
      <c r="E249" s="50" t="str">
        <f aca="false">IFERROR(VLOOKUP($J249,'Base 1'!A:S,19,0),"-")</f>
        <v>-</v>
      </c>
      <c r="F249" s="50" t="str">
        <f aca="false">IFERROR(VLOOKUP($J249,'Base 1'!$A:$N,14,0),"-")</f>
        <v>-</v>
      </c>
      <c r="G249" s="50" t="str">
        <f aca="false">IFERROR(VLOOKUP($J249,'Base 1'!$A:$O,15,0),"-")</f>
        <v>-</v>
      </c>
      <c r="H249" s="50" t="str">
        <f aca="false">IFERROR(VLOOKUP($J249,'Base 1'!$A:$T,20,0),"-")</f>
        <v>-</v>
      </c>
      <c r="I249" s="51" t="str">
        <f aca="false">IFERROR(VLOOKUP($J249,'Base 1'!$A:$C,3,0),"-")</f>
        <v>-</v>
      </c>
      <c r="J249" s="51"/>
      <c r="K249" s="50" t="str">
        <f aca="false">IFERROR(VLOOKUP($J249,'Base 1'!$A:$E,5,0),"-")</f>
        <v>-</v>
      </c>
      <c r="L249" s="52" t="str">
        <f aca="false">IFERROR(VLOOKUP($J249,'Base 1'!$A:$B,2,0),"-")</f>
        <v>-</v>
      </c>
      <c r="M249" s="50" t="str">
        <f aca="false">IFERROR(VLOOKUP($J249,'Base 1'!$A:$Q,17,0),"-")</f>
        <v>-</v>
      </c>
      <c r="N249" s="50" t="str">
        <f aca="false">IFERROR(VLOOKUP($J249,'Base 1'!$A:$R,18,0),"-")</f>
        <v>-</v>
      </c>
      <c r="O249" s="50" t="str">
        <f aca="false">IFERROR(VLOOKUP($J249,'Base 1'!$A:$F,6,0),"-")</f>
        <v>-</v>
      </c>
      <c r="P249" s="53" t="str">
        <f aca="false">IFERROR(VLOOKUP($J249,'Base 1'!$A:$G,7,0),"-")</f>
        <v>-</v>
      </c>
      <c r="Q249" s="54"/>
      <c r="R249" s="50" t="str">
        <f aca="false">IFERROR(VLOOKUP(J249,'Base 1'!$A:$L,12,0),"-")</f>
        <v>-</v>
      </c>
      <c r="S249" s="54"/>
      <c r="T249" s="55" t="str">
        <f aca="false">IFERROR(VLOOKUP(J249,'Base 1'!$A:$J,10,0),"-")</f>
        <v>-</v>
      </c>
      <c r="U249" s="56"/>
      <c r="V249" s="57"/>
      <c r="W249" s="58"/>
      <c r="X249" s="59" t="str">
        <f aca="false">IFERROR(VLOOKUP(J249,'Base 1'!$A:$I,9,0),"-")</f>
        <v>-</v>
      </c>
      <c r="Y249" s="58"/>
      <c r="Z249" s="60"/>
      <c r="AA249" s="61"/>
      <c r="AB249" s="62"/>
      <c r="AC249" s="63" t="str">
        <f aca="false">IFERROR(VLOOKUP($J249,'Base 1'!$A:$Q,16,0),"-")</f>
        <v>-</v>
      </c>
      <c r="AD249" s="63"/>
      <c r="AE249" s="64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</row>
    <row r="250" s="66" customFormat="true" ht="14.25" hidden="false" customHeight="true" outlineLevel="0" collapsed="false">
      <c r="A250" s="46"/>
      <c r="B250" s="47" t="n">
        <f aca="true">TODAY()</f>
        <v>46135</v>
      </c>
      <c r="C250" s="48" t="s">
        <v>37</v>
      </c>
      <c r="D250" s="49" t="s">
        <v>38</v>
      </c>
      <c r="E250" s="50" t="str">
        <f aca="false">IFERROR(VLOOKUP($J250,'Base 1'!A:S,19,0),"-")</f>
        <v>-</v>
      </c>
      <c r="F250" s="50" t="str">
        <f aca="false">IFERROR(VLOOKUP($J250,'Base 1'!$A:$N,14,0),"-")</f>
        <v>-</v>
      </c>
      <c r="G250" s="50" t="str">
        <f aca="false">IFERROR(VLOOKUP($J250,'Base 1'!$A:$O,15,0),"-")</f>
        <v>-</v>
      </c>
      <c r="H250" s="50" t="str">
        <f aca="false">IFERROR(VLOOKUP($J250,'Base 1'!$A:$T,20,0),"-")</f>
        <v>-</v>
      </c>
      <c r="I250" s="51" t="str">
        <f aca="false">IFERROR(VLOOKUP($J250,'Base 1'!$A:$C,3,0),"-")</f>
        <v>-</v>
      </c>
      <c r="J250" s="51"/>
      <c r="K250" s="50" t="str">
        <f aca="false">IFERROR(VLOOKUP($J250,'Base 1'!$A:$E,5,0),"-")</f>
        <v>-</v>
      </c>
      <c r="L250" s="52" t="str">
        <f aca="false">IFERROR(VLOOKUP($J250,'Base 1'!$A:$B,2,0),"-")</f>
        <v>-</v>
      </c>
      <c r="M250" s="50" t="str">
        <f aca="false">IFERROR(VLOOKUP($J250,'Base 1'!$A:$Q,17,0),"-")</f>
        <v>-</v>
      </c>
      <c r="N250" s="50" t="str">
        <f aca="false">IFERROR(VLOOKUP($J250,'Base 1'!$A:$R,18,0),"-")</f>
        <v>-</v>
      </c>
      <c r="O250" s="50" t="str">
        <f aca="false">IFERROR(VLOOKUP($J250,'Base 1'!$A:$F,6,0),"-")</f>
        <v>-</v>
      </c>
      <c r="P250" s="53" t="str">
        <f aca="false">IFERROR(VLOOKUP($J250,'Base 1'!$A:$G,7,0),"-")</f>
        <v>-</v>
      </c>
      <c r="Q250" s="54"/>
      <c r="R250" s="50" t="str">
        <f aca="false">IFERROR(VLOOKUP(J250,'Base 1'!$A:$L,12,0),"-")</f>
        <v>-</v>
      </c>
      <c r="S250" s="54"/>
      <c r="T250" s="55" t="str">
        <f aca="false">IFERROR(VLOOKUP(J250,'Base 1'!$A:$J,10,0),"-")</f>
        <v>-</v>
      </c>
      <c r="U250" s="56"/>
      <c r="V250" s="57"/>
      <c r="W250" s="58"/>
      <c r="X250" s="59" t="str">
        <f aca="false">IFERROR(VLOOKUP(J250,'Base 1'!$A:$I,9,0),"-")</f>
        <v>-</v>
      </c>
      <c r="Y250" s="58"/>
      <c r="Z250" s="60"/>
      <c r="AA250" s="61"/>
      <c r="AB250" s="62"/>
      <c r="AC250" s="63" t="str">
        <f aca="false">IFERROR(VLOOKUP($J250,'Base 1'!$A:$Q,16,0),"-")</f>
        <v>-</v>
      </c>
      <c r="AD250" s="63"/>
      <c r="AE250" s="64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</row>
    <row r="251" s="66" customFormat="true" ht="14.25" hidden="false" customHeight="true" outlineLevel="0" collapsed="false">
      <c r="A251" s="46"/>
      <c r="B251" s="47" t="n">
        <f aca="true">TODAY()</f>
        <v>46135</v>
      </c>
      <c r="C251" s="48" t="s">
        <v>37</v>
      </c>
      <c r="D251" s="49" t="s">
        <v>38</v>
      </c>
      <c r="E251" s="50" t="str">
        <f aca="false">IFERROR(VLOOKUP($J251,'Base 1'!A:S,19,0),"-")</f>
        <v>-</v>
      </c>
      <c r="F251" s="50" t="str">
        <f aca="false">IFERROR(VLOOKUP($J251,'Base 1'!$A:$N,14,0),"-")</f>
        <v>-</v>
      </c>
      <c r="G251" s="50" t="str">
        <f aca="false">IFERROR(VLOOKUP($J251,'Base 1'!$A:$O,15,0),"-")</f>
        <v>-</v>
      </c>
      <c r="H251" s="50" t="str">
        <f aca="false">IFERROR(VLOOKUP($J251,'Base 1'!$A:$T,20,0),"-")</f>
        <v>-</v>
      </c>
      <c r="I251" s="51" t="str">
        <f aca="false">IFERROR(VLOOKUP($J251,'Base 1'!$A:$C,3,0),"-")</f>
        <v>-</v>
      </c>
      <c r="J251" s="51"/>
      <c r="K251" s="50" t="str">
        <f aca="false">IFERROR(VLOOKUP($J251,'Base 1'!$A:$E,5,0),"-")</f>
        <v>-</v>
      </c>
      <c r="L251" s="52" t="str">
        <f aca="false">IFERROR(VLOOKUP($J251,'Base 1'!$A:$B,2,0),"-")</f>
        <v>-</v>
      </c>
      <c r="M251" s="50" t="str">
        <f aca="false">IFERROR(VLOOKUP($J251,'Base 1'!$A:$Q,17,0),"-")</f>
        <v>-</v>
      </c>
      <c r="N251" s="50" t="str">
        <f aca="false">IFERROR(VLOOKUP($J251,'Base 1'!$A:$R,18,0),"-")</f>
        <v>-</v>
      </c>
      <c r="O251" s="50" t="str">
        <f aca="false">IFERROR(VLOOKUP($J251,'Base 1'!$A:$F,6,0),"-")</f>
        <v>-</v>
      </c>
      <c r="P251" s="53" t="str">
        <f aca="false">IFERROR(VLOOKUP($J251,'Base 1'!$A:$G,7,0),"-")</f>
        <v>-</v>
      </c>
      <c r="Q251" s="54"/>
      <c r="R251" s="50" t="str">
        <f aca="false">IFERROR(VLOOKUP(J251,'Base 1'!$A:$L,12,0),"-")</f>
        <v>-</v>
      </c>
      <c r="S251" s="54"/>
      <c r="T251" s="55" t="str">
        <f aca="false">IFERROR(VLOOKUP(J251,'Base 1'!$A:$J,10,0),"-")</f>
        <v>-</v>
      </c>
      <c r="U251" s="56"/>
      <c r="V251" s="57"/>
      <c r="W251" s="58"/>
      <c r="X251" s="59" t="str">
        <f aca="false">IFERROR(VLOOKUP(J251,'Base 1'!$A:$I,9,0),"-")</f>
        <v>-</v>
      </c>
      <c r="Y251" s="58"/>
      <c r="Z251" s="60"/>
      <c r="AA251" s="61"/>
      <c r="AB251" s="62"/>
      <c r="AC251" s="63" t="str">
        <f aca="false">IFERROR(VLOOKUP($J251,'Base 1'!$A:$Q,16,0),"-")</f>
        <v>-</v>
      </c>
      <c r="AD251" s="63"/>
      <c r="AE251" s="64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</row>
    <row r="252" s="66" customFormat="true" ht="14.25" hidden="false" customHeight="true" outlineLevel="0" collapsed="false">
      <c r="A252" s="46"/>
      <c r="B252" s="47" t="n">
        <f aca="true">TODAY()</f>
        <v>46135</v>
      </c>
      <c r="C252" s="48" t="s">
        <v>37</v>
      </c>
      <c r="D252" s="49" t="s">
        <v>38</v>
      </c>
      <c r="E252" s="50" t="str">
        <f aca="false">IFERROR(VLOOKUP($J252,'Base 1'!A:S,19,0),"-")</f>
        <v>-</v>
      </c>
      <c r="F252" s="50" t="str">
        <f aca="false">IFERROR(VLOOKUP($J252,'Base 1'!$A:$N,14,0),"-")</f>
        <v>-</v>
      </c>
      <c r="G252" s="50" t="str">
        <f aca="false">IFERROR(VLOOKUP($J252,'Base 1'!$A:$O,15,0),"-")</f>
        <v>-</v>
      </c>
      <c r="H252" s="50" t="str">
        <f aca="false">IFERROR(VLOOKUP($J252,'Base 1'!$A:$T,20,0),"-")</f>
        <v>-</v>
      </c>
      <c r="I252" s="51" t="str">
        <f aca="false">IFERROR(VLOOKUP($J252,'Base 1'!$A:$C,3,0),"-")</f>
        <v>-</v>
      </c>
      <c r="J252" s="51"/>
      <c r="K252" s="50" t="str">
        <f aca="false">IFERROR(VLOOKUP($J252,'Base 1'!$A:$E,5,0),"-")</f>
        <v>-</v>
      </c>
      <c r="L252" s="52" t="str">
        <f aca="false">IFERROR(VLOOKUP($J252,'Base 1'!$A:$B,2,0),"-")</f>
        <v>-</v>
      </c>
      <c r="M252" s="50" t="str">
        <f aca="false">IFERROR(VLOOKUP($J252,'Base 1'!$A:$Q,17,0),"-")</f>
        <v>-</v>
      </c>
      <c r="N252" s="50" t="str">
        <f aca="false">IFERROR(VLOOKUP($J252,'Base 1'!$A:$R,18,0),"-")</f>
        <v>-</v>
      </c>
      <c r="O252" s="50" t="str">
        <f aca="false">IFERROR(VLOOKUP($J252,'Base 1'!$A:$F,6,0),"-")</f>
        <v>-</v>
      </c>
      <c r="P252" s="53" t="str">
        <f aca="false">IFERROR(VLOOKUP($J252,'Base 1'!$A:$G,7,0),"-")</f>
        <v>-</v>
      </c>
      <c r="Q252" s="54"/>
      <c r="R252" s="50" t="str">
        <f aca="false">IFERROR(VLOOKUP(J252,'Base 1'!$A:$L,12,0),"-")</f>
        <v>-</v>
      </c>
      <c r="S252" s="54"/>
      <c r="T252" s="55" t="str">
        <f aca="false">IFERROR(VLOOKUP(J252,'Base 1'!$A:$J,10,0),"-")</f>
        <v>-</v>
      </c>
      <c r="U252" s="56"/>
      <c r="V252" s="57"/>
      <c r="W252" s="58"/>
      <c r="X252" s="59" t="str">
        <f aca="false">IFERROR(VLOOKUP(J252,'Base 1'!$A:$I,9,0),"-")</f>
        <v>-</v>
      </c>
      <c r="Y252" s="58"/>
      <c r="Z252" s="60"/>
      <c r="AA252" s="61"/>
      <c r="AB252" s="62"/>
      <c r="AC252" s="63" t="str">
        <f aca="false">IFERROR(VLOOKUP($J252,'Base 1'!$A:$Q,16,0),"-")</f>
        <v>-</v>
      </c>
      <c r="AD252" s="63"/>
      <c r="AE252" s="64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</row>
    <row r="253" s="66" customFormat="true" ht="14.25" hidden="false" customHeight="true" outlineLevel="0" collapsed="false">
      <c r="A253" s="46"/>
      <c r="B253" s="47" t="n">
        <f aca="true">TODAY()</f>
        <v>46135</v>
      </c>
      <c r="C253" s="48" t="s">
        <v>37</v>
      </c>
      <c r="D253" s="49" t="s">
        <v>38</v>
      </c>
      <c r="E253" s="50" t="str">
        <f aca="false">IFERROR(VLOOKUP($J253,'Base 1'!A:S,19,0),"-")</f>
        <v>-</v>
      </c>
      <c r="F253" s="50" t="str">
        <f aca="false">IFERROR(VLOOKUP($J253,'Base 1'!$A:$N,14,0),"-")</f>
        <v>-</v>
      </c>
      <c r="G253" s="50" t="str">
        <f aca="false">IFERROR(VLOOKUP($J253,'Base 1'!$A:$O,15,0),"-")</f>
        <v>-</v>
      </c>
      <c r="H253" s="50" t="str">
        <f aca="false">IFERROR(VLOOKUP($J253,'Base 1'!$A:$T,20,0),"-")</f>
        <v>-</v>
      </c>
      <c r="I253" s="51" t="str">
        <f aca="false">IFERROR(VLOOKUP($J253,'Base 1'!$A:$C,3,0),"-")</f>
        <v>-</v>
      </c>
      <c r="J253" s="51"/>
      <c r="K253" s="50" t="str">
        <f aca="false">IFERROR(VLOOKUP($J253,'Base 1'!$A:$E,5,0),"-")</f>
        <v>-</v>
      </c>
      <c r="L253" s="52" t="str">
        <f aca="false">IFERROR(VLOOKUP($J253,'Base 1'!$A:$B,2,0),"-")</f>
        <v>-</v>
      </c>
      <c r="M253" s="50" t="str">
        <f aca="false">IFERROR(VLOOKUP($J253,'Base 1'!$A:$Q,17,0),"-")</f>
        <v>-</v>
      </c>
      <c r="N253" s="50" t="str">
        <f aca="false">IFERROR(VLOOKUP($J253,'Base 1'!$A:$R,18,0),"-")</f>
        <v>-</v>
      </c>
      <c r="O253" s="50" t="str">
        <f aca="false">IFERROR(VLOOKUP($J253,'Base 1'!$A:$F,6,0),"-")</f>
        <v>-</v>
      </c>
      <c r="P253" s="53" t="str">
        <f aca="false">IFERROR(VLOOKUP($J253,'Base 1'!$A:$G,7,0),"-")</f>
        <v>-</v>
      </c>
      <c r="Q253" s="54"/>
      <c r="R253" s="50" t="str">
        <f aca="false">IFERROR(VLOOKUP(J253,'Base 1'!$A:$L,12,0),"-")</f>
        <v>-</v>
      </c>
      <c r="S253" s="54"/>
      <c r="T253" s="55" t="str">
        <f aca="false">IFERROR(VLOOKUP(J253,'Base 1'!$A:$J,10,0),"-")</f>
        <v>-</v>
      </c>
      <c r="U253" s="56"/>
      <c r="V253" s="57"/>
      <c r="W253" s="58"/>
      <c r="X253" s="59" t="str">
        <f aca="false">IFERROR(VLOOKUP(J253,'Base 1'!$A:$I,9,0),"-")</f>
        <v>-</v>
      </c>
      <c r="Y253" s="58"/>
      <c r="Z253" s="60"/>
      <c r="AA253" s="61"/>
      <c r="AB253" s="62"/>
      <c r="AC253" s="63" t="str">
        <f aca="false">IFERROR(VLOOKUP($J253,'Base 1'!$A:$Q,16,0),"-")</f>
        <v>-</v>
      </c>
      <c r="AD253" s="63"/>
      <c r="AE253" s="64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</row>
    <row r="254" s="66" customFormat="true" ht="14.25" hidden="false" customHeight="true" outlineLevel="0" collapsed="false">
      <c r="A254" s="46"/>
      <c r="B254" s="47" t="n">
        <f aca="true">TODAY()</f>
        <v>46135</v>
      </c>
      <c r="C254" s="48" t="s">
        <v>37</v>
      </c>
      <c r="D254" s="49" t="s">
        <v>38</v>
      </c>
      <c r="E254" s="50" t="str">
        <f aca="false">IFERROR(VLOOKUP($J254,'Base 1'!A:S,19,0),"-")</f>
        <v>-</v>
      </c>
      <c r="F254" s="50" t="str">
        <f aca="false">IFERROR(VLOOKUP($J254,'Base 1'!$A:$N,14,0),"-")</f>
        <v>-</v>
      </c>
      <c r="G254" s="50" t="str">
        <f aca="false">IFERROR(VLOOKUP($J254,'Base 1'!$A:$O,15,0),"-")</f>
        <v>-</v>
      </c>
      <c r="H254" s="50" t="str">
        <f aca="false">IFERROR(VLOOKUP($J254,'Base 1'!$A:$T,20,0),"-")</f>
        <v>-</v>
      </c>
      <c r="I254" s="51" t="str">
        <f aca="false">IFERROR(VLOOKUP($J254,'Base 1'!$A:$C,3,0),"-")</f>
        <v>-</v>
      </c>
      <c r="J254" s="51"/>
      <c r="K254" s="50" t="str">
        <f aca="false">IFERROR(VLOOKUP($J254,'Base 1'!$A:$E,5,0),"-")</f>
        <v>-</v>
      </c>
      <c r="L254" s="52" t="str">
        <f aca="false">IFERROR(VLOOKUP($J254,'Base 1'!$A:$B,2,0),"-")</f>
        <v>-</v>
      </c>
      <c r="M254" s="50" t="str">
        <f aca="false">IFERROR(VLOOKUP($J254,'Base 1'!$A:$Q,17,0),"-")</f>
        <v>-</v>
      </c>
      <c r="N254" s="50" t="str">
        <f aca="false">IFERROR(VLOOKUP($J254,'Base 1'!$A:$R,18,0),"-")</f>
        <v>-</v>
      </c>
      <c r="O254" s="50" t="str">
        <f aca="false">IFERROR(VLOOKUP($J254,'Base 1'!$A:$F,6,0),"-")</f>
        <v>-</v>
      </c>
      <c r="P254" s="53" t="str">
        <f aca="false">IFERROR(VLOOKUP($J254,'Base 1'!$A:$G,7,0),"-")</f>
        <v>-</v>
      </c>
      <c r="Q254" s="54"/>
      <c r="R254" s="50" t="str">
        <f aca="false">IFERROR(VLOOKUP(J254,'Base 1'!$A:$L,12,0),"-")</f>
        <v>-</v>
      </c>
      <c r="S254" s="54"/>
      <c r="T254" s="55" t="str">
        <f aca="false">IFERROR(VLOOKUP(J254,'Base 1'!$A:$J,10,0),"-")</f>
        <v>-</v>
      </c>
      <c r="U254" s="56"/>
      <c r="V254" s="57"/>
      <c r="W254" s="58"/>
      <c r="X254" s="59" t="str">
        <f aca="false">IFERROR(VLOOKUP(J254,'Base 1'!$A:$I,9,0),"-")</f>
        <v>-</v>
      </c>
      <c r="Y254" s="58"/>
      <c r="Z254" s="60"/>
      <c r="AA254" s="61"/>
      <c r="AB254" s="62"/>
      <c r="AC254" s="63" t="str">
        <f aca="false">IFERROR(VLOOKUP($J254,'Base 1'!$A:$Q,16,0),"-")</f>
        <v>-</v>
      </c>
      <c r="AD254" s="63"/>
      <c r="AE254" s="64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</row>
    <row r="255" s="66" customFormat="true" ht="14.25" hidden="false" customHeight="true" outlineLevel="0" collapsed="false">
      <c r="A255" s="46"/>
      <c r="B255" s="47" t="n">
        <f aca="true">TODAY()</f>
        <v>46135</v>
      </c>
      <c r="C255" s="48" t="s">
        <v>37</v>
      </c>
      <c r="D255" s="49" t="s">
        <v>38</v>
      </c>
      <c r="E255" s="50" t="str">
        <f aca="false">IFERROR(VLOOKUP($J255,'Base 1'!A:S,19,0),"-")</f>
        <v>-</v>
      </c>
      <c r="F255" s="50" t="str">
        <f aca="false">IFERROR(VLOOKUP($J255,'Base 1'!$A:$N,14,0),"-")</f>
        <v>-</v>
      </c>
      <c r="G255" s="50" t="str">
        <f aca="false">IFERROR(VLOOKUP($J255,'Base 1'!$A:$O,15,0),"-")</f>
        <v>-</v>
      </c>
      <c r="H255" s="50" t="str">
        <f aca="false">IFERROR(VLOOKUP($J255,'Base 1'!$A:$T,20,0),"-")</f>
        <v>-</v>
      </c>
      <c r="I255" s="51" t="str">
        <f aca="false">IFERROR(VLOOKUP($J255,'Base 1'!$A:$C,3,0),"-")</f>
        <v>-</v>
      </c>
      <c r="J255" s="51"/>
      <c r="K255" s="50" t="str">
        <f aca="false">IFERROR(VLOOKUP($J255,'Base 1'!$A:$E,5,0),"-")</f>
        <v>-</v>
      </c>
      <c r="L255" s="52" t="str">
        <f aca="false">IFERROR(VLOOKUP($J255,'Base 1'!$A:$B,2,0),"-")</f>
        <v>-</v>
      </c>
      <c r="M255" s="50" t="str">
        <f aca="false">IFERROR(VLOOKUP($J255,'Base 1'!$A:$Q,17,0),"-")</f>
        <v>-</v>
      </c>
      <c r="N255" s="50" t="str">
        <f aca="false">IFERROR(VLOOKUP($J255,'Base 1'!$A:$R,18,0),"-")</f>
        <v>-</v>
      </c>
      <c r="O255" s="50" t="str">
        <f aca="false">IFERROR(VLOOKUP($J255,'Base 1'!$A:$F,6,0),"-")</f>
        <v>-</v>
      </c>
      <c r="P255" s="53" t="str">
        <f aca="false">IFERROR(VLOOKUP($J255,'Base 1'!$A:$G,7,0),"-")</f>
        <v>-</v>
      </c>
      <c r="Q255" s="54"/>
      <c r="R255" s="50" t="str">
        <f aca="false">IFERROR(VLOOKUP(J255,'Base 1'!$A:$L,12,0),"-")</f>
        <v>-</v>
      </c>
      <c r="S255" s="54"/>
      <c r="T255" s="55" t="str">
        <f aca="false">IFERROR(VLOOKUP(J255,'Base 1'!$A:$J,10,0),"-")</f>
        <v>-</v>
      </c>
      <c r="U255" s="56"/>
      <c r="V255" s="57"/>
      <c r="W255" s="58"/>
      <c r="X255" s="59" t="str">
        <f aca="false">IFERROR(VLOOKUP(J255,'Base 1'!$A:$I,9,0),"-")</f>
        <v>-</v>
      </c>
      <c r="Y255" s="58"/>
      <c r="Z255" s="60"/>
      <c r="AA255" s="61"/>
      <c r="AB255" s="62"/>
      <c r="AC255" s="63" t="str">
        <f aca="false">IFERROR(VLOOKUP($J255,'Base 1'!$A:$Q,16,0),"-")</f>
        <v>-</v>
      </c>
      <c r="AD255" s="63"/>
      <c r="AE255" s="64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</row>
    <row r="256" s="66" customFormat="true" ht="14.25" hidden="false" customHeight="true" outlineLevel="0" collapsed="false">
      <c r="A256" s="46"/>
      <c r="B256" s="47" t="n">
        <f aca="true">TODAY()</f>
        <v>46135</v>
      </c>
      <c r="C256" s="48" t="s">
        <v>37</v>
      </c>
      <c r="D256" s="49" t="s">
        <v>38</v>
      </c>
      <c r="E256" s="50" t="str">
        <f aca="false">IFERROR(VLOOKUP($J256,'Base 1'!A:S,19,0),"-")</f>
        <v>-</v>
      </c>
      <c r="F256" s="50" t="str">
        <f aca="false">IFERROR(VLOOKUP($J256,'Base 1'!$A:$N,14,0),"-")</f>
        <v>-</v>
      </c>
      <c r="G256" s="50" t="str">
        <f aca="false">IFERROR(VLOOKUP($J256,'Base 1'!$A:$O,15,0),"-")</f>
        <v>-</v>
      </c>
      <c r="H256" s="50" t="str">
        <f aca="false">IFERROR(VLOOKUP($J256,'Base 1'!$A:$T,20,0),"-")</f>
        <v>-</v>
      </c>
      <c r="I256" s="51" t="str">
        <f aca="false">IFERROR(VLOOKUP($J256,'Base 1'!$A:$C,3,0),"-")</f>
        <v>-</v>
      </c>
      <c r="J256" s="51"/>
      <c r="K256" s="50" t="str">
        <f aca="false">IFERROR(VLOOKUP($J256,'Base 1'!$A:$E,5,0),"-")</f>
        <v>-</v>
      </c>
      <c r="L256" s="52" t="str">
        <f aca="false">IFERROR(VLOOKUP($J256,'Base 1'!$A:$B,2,0),"-")</f>
        <v>-</v>
      </c>
      <c r="M256" s="50" t="str">
        <f aca="false">IFERROR(VLOOKUP($J256,'Base 1'!$A:$Q,17,0),"-")</f>
        <v>-</v>
      </c>
      <c r="N256" s="50" t="str">
        <f aca="false">IFERROR(VLOOKUP($J256,'Base 1'!$A:$R,18,0),"-")</f>
        <v>-</v>
      </c>
      <c r="O256" s="50" t="str">
        <f aca="false">IFERROR(VLOOKUP($J256,'Base 1'!$A:$F,6,0),"-")</f>
        <v>-</v>
      </c>
      <c r="P256" s="53" t="str">
        <f aca="false">IFERROR(VLOOKUP($J256,'Base 1'!$A:$G,7,0),"-")</f>
        <v>-</v>
      </c>
      <c r="Q256" s="54"/>
      <c r="R256" s="50" t="str">
        <f aca="false">IFERROR(VLOOKUP(J256,'Base 1'!$A:$L,12,0),"-")</f>
        <v>-</v>
      </c>
      <c r="S256" s="54"/>
      <c r="T256" s="55" t="str">
        <f aca="false">IFERROR(VLOOKUP(J256,'Base 1'!$A:$J,10,0),"-")</f>
        <v>-</v>
      </c>
      <c r="U256" s="56"/>
      <c r="V256" s="57"/>
      <c r="W256" s="58"/>
      <c r="X256" s="59" t="str">
        <f aca="false">IFERROR(VLOOKUP(J256,'Base 1'!$A:$I,9,0),"-")</f>
        <v>-</v>
      </c>
      <c r="Y256" s="58"/>
      <c r="Z256" s="60"/>
      <c r="AA256" s="61"/>
      <c r="AB256" s="62"/>
      <c r="AC256" s="63" t="str">
        <f aca="false">IFERROR(VLOOKUP($J256,'Base 1'!$A:$Q,16,0),"-")</f>
        <v>-</v>
      </c>
      <c r="AD256" s="63"/>
      <c r="AE256" s="64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</row>
    <row r="257" s="66" customFormat="true" ht="14.25" hidden="false" customHeight="true" outlineLevel="0" collapsed="false">
      <c r="A257" s="46"/>
      <c r="B257" s="47" t="n">
        <f aca="true">TODAY()</f>
        <v>46135</v>
      </c>
      <c r="C257" s="48" t="s">
        <v>37</v>
      </c>
      <c r="D257" s="49" t="s">
        <v>38</v>
      </c>
      <c r="E257" s="50" t="str">
        <f aca="false">IFERROR(VLOOKUP($J257,'Base 1'!A:S,19,0),"-")</f>
        <v>-</v>
      </c>
      <c r="F257" s="50" t="str">
        <f aca="false">IFERROR(VLOOKUP($J257,'Base 1'!$A:$N,14,0),"-")</f>
        <v>-</v>
      </c>
      <c r="G257" s="50" t="str">
        <f aca="false">IFERROR(VLOOKUP($J257,'Base 1'!$A:$O,15,0),"-")</f>
        <v>-</v>
      </c>
      <c r="H257" s="50" t="str">
        <f aca="false">IFERROR(VLOOKUP($J257,'Base 1'!$A:$T,20,0),"-")</f>
        <v>-</v>
      </c>
      <c r="I257" s="51" t="str">
        <f aca="false">IFERROR(VLOOKUP($J257,'Base 1'!$A:$C,3,0),"-")</f>
        <v>-</v>
      </c>
      <c r="J257" s="51"/>
      <c r="K257" s="50" t="str">
        <f aca="false">IFERROR(VLOOKUP($J257,'Base 1'!$A:$E,5,0),"-")</f>
        <v>-</v>
      </c>
      <c r="L257" s="52" t="str">
        <f aca="false">IFERROR(VLOOKUP($J257,'Base 1'!$A:$B,2,0),"-")</f>
        <v>-</v>
      </c>
      <c r="M257" s="50" t="str">
        <f aca="false">IFERROR(VLOOKUP($J257,'Base 1'!$A:$Q,17,0),"-")</f>
        <v>-</v>
      </c>
      <c r="N257" s="50" t="str">
        <f aca="false">IFERROR(VLOOKUP($J257,'Base 1'!$A:$R,18,0),"-")</f>
        <v>-</v>
      </c>
      <c r="O257" s="50" t="str">
        <f aca="false">IFERROR(VLOOKUP($J257,'Base 1'!$A:$F,6,0),"-")</f>
        <v>-</v>
      </c>
      <c r="P257" s="53" t="str">
        <f aca="false">IFERROR(VLOOKUP($J257,'Base 1'!$A:$G,7,0),"-")</f>
        <v>-</v>
      </c>
      <c r="Q257" s="54"/>
      <c r="R257" s="50" t="str">
        <f aca="false">IFERROR(VLOOKUP(J257,'Base 1'!$A:$L,12,0),"-")</f>
        <v>-</v>
      </c>
      <c r="S257" s="54"/>
      <c r="T257" s="55" t="str">
        <f aca="false">IFERROR(VLOOKUP(J257,'Base 1'!$A:$J,10,0),"-")</f>
        <v>-</v>
      </c>
      <c r="U257" s="56"/>
      <c r="V257" s="57"/>
      <c r="W257" s="58"/>
      <c r="X257" s="59" t="str">
        <f aca="false">IFERROR(VLOOKUP(J257,'Base 1'!$A:$I,9,0),"-")</f>
        <v>-</v>
      </c>
      <c r="Y257" s="58"/>
      <c r="Z257" s="60"/>
      <c r="AA257" s="61"/>
      <c r="AB257" s="62"/>
      <c r="AC257" s="63" t="str">
        <f aca="false">IFERROR(VLOOKUP($J257,'Base 1'!$A:$Q,16,0),"-")</f>
        <v>-</v>
      </c>
      <c r="AD257" s="63"/>
      <c r="AE257" s="64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</row>
    <row r="258" s="66" customFormat="true" ht="14.25" hidden="false" customHeight="true" outlineLevel="0" collapsed="false">
      <c r="A258" s="46"/>
      <c r="B258" s="47" t="n">
        <f aca="true">TODAY()</f>
        <v>46135</v>
      </c>
      <c r="C258" s="48" t="s">
        <v>37</v>
      </c>
      <c r="D258" s="49" t="s">
        <v>38</v>
      </c>
      <c r="E258" s="50" t="str">
        <f aca="false">IFERROR(VLOOKUP($J258,'Base 1'!A:S,19,0),"-")</f>
        <v>-</v>
      </c>
      <c r="F258" s="50" t="str">
        <f aca="false">IFERROR(VLOOKUP($J258,'Base 1'!$A:$N,14,0),"-")</f>
        <v>-</v>
      </c>
      <c r="G258" s="50" t="str">
        <f aca="false">IFERROR(VLOOKUP($J258,'Base 1'!$A:$O,15,0),"-")</f>
        <v>-</v>
      </c>
      <c r="H258" s="50" t="str">
        <f aca="false">IFERROR(VLOOKUP($J258,'Base 1'!$A:$T,20,0),"-")</f>
        <v>-</v>
      </c>
      <c r="I258" s="51" t="str">
        <f aca="false">IFERROR(VLOOKUP($J258,'Base 1'!$A:$C,3,0),"-")</f>
        <v>-</v>
      </c>
      <c r="J258" s="51"/>
      <c r="K258" s="50" t="str">
        <f aca="false">IFERROR(VLOOKUP($J258,'Base 1'!$A:$E,5,0),"-")</f>
        <v>-</v>
      </c>
      <c r="L258" s="52" t="str">
        <f aca="false">IFERROR(VLOOKUP($J258,'Base 1'!$A:$B,2,0),"-")</f>
        <v>-</v>
      </c>
      <c r="M258" s="50" t="str">
        <f aca="false">IFERROR(VLOOKUP($J258,'Base 1'!$A:$Q,17,0),"-")</f>
        <v>-</v>
      </c>
      <c r="N258" s="50" t="str">
        <f aca="false">IFERROR(VLOOKUP($J258,'Base 1'!$A:$R,18,0),"-")</f>
        <v>-</v>
      </c>
      <c r="O258" s="50" t="str">
        <f aca="false">IFERROR(VLOOKUP($J258,'Base 1'!$A:$F,6,0),"-")</f>
        <v>-</v>
      </c>
      <c r="P258" s="53" t="str">
        <f aca="false">IFERROR(VLOOKUP($J258,'Base 1'!$A:$G,7,0),"-")</f>
        <v>-</v>
      </c>
      <c r="Q258" s="54"/>
      <c r="R258" s="50" t="str">
        <f aca="false">IFERROR(VLOOKUP(J258,'Base 1'!$A:$L,12,0),"-")</f>
        <v>-</v>
      </c>
      <c r="S258" s="54"/>
      <c r="T258" s="55" t="str">
        <f aca="false">IFERROR(VLOOKUP(J258,'Base 1'!$A:$J,10,0),"-")</f>
        <v>-</v>
      </c>
      <c r="U258" s="56"/>
      <c r="V258" s="57"/>
      <c r="W258" s="58"/>
      <c r="X258" s="59" t="str">
        <f aca="false">IFERROR(VLOOKUP(J258,'Base 1'!$A:$I,9,0),"-")</f>
        <v>-</v>
      </c>
      <c r="Y258" s="58"/>
      <c r="Z258" s="60"/>
      <c r="AA258" s="61"/>
      <c r="AB258" s="62"/>
      <c r="AC258" s="63" t="str">
        <f aca="false">IFERROR(VLOOKUP($J258,'Base 1'!$A:$Q,16,0),"-")</f>
        <v>-</v>
      </c>
      <c r="AD258" s="63"/>
      <c r="AE258" s="64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</row>
    <row r="259" s="66" customFormat="true" ht="14.25" hidden="false" customHeight="true" outlineLevel="0" collapsed="false">
      <c r="A259" s="46"/>
      <c r="B259" s="47" t="n">
        <f aca="true">TODAY()</f>
        <v>46135</v>
      </c>
      <c r="C259" s="48" t="s">
        <v>37</v>
      </c>
      <c r="D259" s="49" t="s">
        <v>38</v>
      </c>
      <c r="E259" s="50" t="str">
        <f aca="false">IFERROR(VLOOKUP($J259,'Base 1'!A:S,19,0),"-")</f>
        <v>-</v>
      </c>
      <c r="F259" s="50" t="str">
        <f aca="false">IFERROR(VLOOKUP($J259,'Base 1'!$A:$N,14,0),"-")</f>
        <v>-</v>
      </c>
      <c r="G259" s="50" t="str">
        <f aca="false">IFERROR(VLOOKUP($J259,'Base 1'!$A:$O,15,0),"-")</f>
        <v>-</v>
      </c>
      <c r="H259" s="50" t="str">
        <f aca="false">IFERROR(VLOOKUP($J259,'Base 1'!$A:$T,20,0),"-")</f>
        <v>-</v>
      </c>
      <c r="I259" s="51" t="str">
        <f aca="false">IFERROR(VLOOKUP($J259,'Base 1'!$A:$C,3,0),"-")</f>
        <v>-</v>
      </c>
      <c r="J259" s="51"/>
      <c r="K259" s="50" t="str">
        <f aca="false">IFERROR(VLOOKUP($J259,'Base 1'!$A:$E,5,0),"-")</f>
        <v>-</v>
      </c>
      <c r="L259" s="52" t="str">
        <f aca="false">IFERROR(VLOOKUP($J259,'Base 1'!$A:$B,2,0),"-")</f>
        <v>-</v>
      </c>
      <c r="M259" s="50" t="str">
        <f aca="false">IFERROR(VLOOKUP($J259,'Base 1'!$A:$Q,17,0),"-")</f>
        <v>-</v>
      </c>
      <c r="N259" s="50" t="str">
        <f aca="false">IFERROR(VLOOKUP($J259,'Base 1'!$A:$R,18,0),"-")</f>
        <v>-</v>
      </c>
      <c r="O259" s="50" t="str">
        <f aca="false">IFERROR(VLOOKUP($J259,'Base 1'!$A:$F,6,0),"-")</f>
        <v>-</v>
      </c>
      <c r="P259" s="53" t="str">
        <f aca="false">IFERROR(VLOOKUP($J259,'Base 1'!$A:$G,7,0),"-")</f>
        <v>-</v>
      </c>
      <c r="Q259" s="54"/>
      <c r="R259" s="50" t="str">
        <f aca="false">IFERROR(VLOOKUP(J259,'Base 1'!$A:$L,12,0),"-")</f>
        <v>-</v>
      </c>
      <c r="S259" s="54"/>
      <c r="T259" s="55" t="str">
        <f aca="false">IFERROR(VLOOKUP(J259,'Base 1'!$A:$J,10,0),"-")</f>
        <v>-</v>
      </c>
      <c r="U259" s="56"/>
      <c r="V259" s="57"/>
      <c r="W259" s="58"/>
      <c r="X259" s="59" t="str">
        <f aca="false">IFERROR(VLOOKUP(J259,'Base 1'!$A:$I,9,0),"-")</f>
        <v>-</v>
      </c>
      <c r="Y259" s="58"/>
      <c r="Z259" s="60"/>
      <c r="AA259" s="61"/>
      <c r="AB259" s="62"/>
      <c r="AC259" s="63" t="str">
        <f aca="false">IFERROR(VLOOKUP($J259,'Base 1'!$A:$Q,16,0),"-")</f>
        <v>-</v>
      </c>
      <c r="AD259" s="63"/>
      <c r="AE259" s="64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</row>
    <row r="260" s="66" customFormat="true" ht="14.25" hidden="false" customHeight="true" outlineLevel="0" collapsed="false">
      <c r="A260" s="46"/>
      <c r="B260" s="47" t="n">
        <f aca="true">TODAY()</f>
        <v>46135</v>
      </c>
      <c r="C260" s="48" t="s">
        <v>37</v>
      </c>
      <c r="D260" s="49" t="s">
        <v>38</v>
      </c>
      <c r="E260" s="50" t="str">
        <f aca="false">IFERROR(VLOOKUP($J260,'Base 1'!A:S,19,0),"-")</f>
        <v>-</v>
      </c>
      <c r="F260" s="50" t="str">
        <f aca="false">IFERROR(VLOOKUP($J260,'Base 1'!$A:$N,14,0),"-")</f>
        <v>-</v>
      </c>
      <c r="G260" s="50" t="str">
        <f aca="false">IFERROR(VLOOKUP($J260,'Base 1'!$A:$O,15,0),"-")</f>
        <v>-</v>
      </c>
      <c r="H260" s="50" t="str">
        <f aca="false">IFERROR(VLOOKUP($J260,'Base 1'!$A:$T,20,0),"-")</f>
        <v>-</v>
      </c>
      <c r="I260" s="51" t="str">
        <f aca="false">IFERROR(VLOOKUP($J260,'Base 1'!$A:$C,3,0),"-")</f>
        <v>-</v>
      </c>
      <c r="J260" s="51"/>
      <c r="K260" s="50" t="str">
        <f aca="false">IFERROR(VLOOKUP($J260,'Base 1'!$A:$E,5,0),"-")</f>
        <v>-</v>
      </c>
      <c r="L260" s="52" t="str">
        <f aca="false">IFERROR(VLOOKUP($J260,'Base 1'!$A:$B,2,0),"-")</f>
        <v>-</v>
      </c>
      <c r="M260" s="50" t="str">
        <f aca="false">IFERROR(VLOOKUP($J260,'Base 1'!$A:$Q,17,0),"-")</f>
        <v>-</v>
      </c>
      <c r="N260" s="50" t="str">
        <f aca="false">IFERROR(VLOOKUP($J260,'Base 1'!$A:$R,18,0),"-")</f>
        <v>-</v>
      </c>
      <c r="O260" s="50" t="str">
        <f aca="false">IFERROR(VLOOKUP($J260,'Base 1'!$A:$F,6,0),"-")</f>
        <v>-</v>
      </c>
      <c r="P260" s="53" t="str">
        <f aca="false">IFERROR(VLOOKUP($J260,'Base 1'!$A:$G,7,0),"-")</f>
        <v>-</v>
      </c>
      <c r="Q260" s="54"/>
      <c r="R260" s="50" t="str">
        <f aca="false">IFERROR(VLOOKUP(J260,'Base 1'!$A:$L,12,0),"-")</f>
        <v>-</v>
      </c>
      <c r="S260" s="54"/>
      <c r="T260" s="55" t="str">
        <f aca="false">IFERROR(VLOOKUP(J260,'Base 1'!$A:$J,10,0),"-")</f>
        <v>-</v>
      </c>
      <c r="U260" s="56"/>
      <c r="V260" s="57"/>
      <c r="W260" s="58"/>
      <c r="X260" s="59" t="str">
        <f aca="false">IFERROR(VLOOKUP(J260,'Base 1'!$A:$I,9,0),"-")</f>
        <v>-</v>
      </c>
      <c r="Y260" s="58"/>
      <c r="Z260" s="60"/>
      <c r="AA260" s="61"/>
      <c r="AB260" s="62"/>
      <c r="AC260" s="63" t="str">
        <f aca="false">IFERROR(VLOOKUP($J260,'Base 1'!$A:$Q,16,0),"-")</f>
        <v>-</v>
      </c>
      <c r="AD260" s="63"/>
      <c r="AE260" s="64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</row>
    <row r="261" s="66" customFormat="true" ht="14.25" hidden="false" customHeight="true" outlineLevel="0" collapsed="false">
      <c r="A261" s="46"/>
      <c r="B261" s="47" t="n">
        <f aca="true">TODAY()</f>
        <v>46135</v>
      </c>
      <c r="C261" s="48" t="s">
        <v>37</v>
      </c>
      <c r="D261" s="49" t="s">
        <v>38</v>
      </c>
      <c r="E261" s="50" t="str">
        <f aca="false">IFERROR(VLOOKUP($J261,'Base 1'!A:S,19,0),"-")</f>
        <v>-</v>
      </c>
      <c r="F261" s="50" t="str">
        <f aca="false">IFERROR(VLOOKUP($J261,'Base 1'!$A:$N,14,0),"-")</f>
        <v>-</v>
      </c>
      <c r="G261" s="50" t="str">
        <f aca="false">IFERROR(VLOOKUP($J261,'Base 1'!$A:$O,15,0),"-")</f>
        <v>-</v>
      </c>
      <c r="H261" s="50" t="str">
        <f aca="false">IFERROR(VLOOKUP($J261,'Base 1'!$A:$T,20,0),"-")</f>
        <v>-</v>
      </c>
      <c r="I261" s="51" t="str">
        <f aca="false">IFERROR(VLOOKUP($J261,'Base 1'!$A:$C,3,0),"-")</f>
        <v>-</v>
      </c>
      <c r="J261" s="51"/>
      <c r="K261" s="50" t="str">
        <f aca="false">IFERROR(VLOOKUP($J261,'Base 1'!$A:$E,5,0),"-")</f>
        <v>-</v>
      </c>
      <c r="L261" s="52" t="str">
        <f aca="false">IFERROR(VLOOKUP($J261,'Base 1'!$A:$B,2,0),"-")</f>
        <v>-</v>
      </c>
      <c r="M261" s="50" t="str">
        <f aca="false">IFERROR(VLOOKUP($J261,'Base 1'!$A:$Q,17,0),"-")</f>
        <v>-</v>
      </c>
      <c r="N261" s="50" t="str">
        <f aca="false">IFERROR(VLOOKUP($J261,'Base 1'!$A:$R,18,0),"-")</f>
        <v>-</v>
      </c>
      <c r="O261" s="50" t="str">
        <f aca="false">IFERROR(VLOOKUP($J261,'Base 1'!$A:$F,6,0),"-")</f>
        <v>-</v>
      </c>
      <c r="P261" s="53" t="str">
        <f aca="false">IFERROR(VLOOKUP($J261,'Base 1'!$A:$G,7,0),"-")</f>
        <v>-</v>
      </c>
      <c r="Q261" s="54"/>
      <c r="R261" s="50" t="str">
        <f aca="false">IFERROR(VLOOKUP(J261,'Base 1'!$A:$L,12,0),"-")</f>
        <v>-</v>
      </c>
      <c r="S261" s="54"/>
      <c r="T261" s="55" t="str">
        <f aca="false">IFERROR(VLOOKUP(J261,'Base 1'!$A:$J,10,0),"-")</f>
        <v>-</v>
      </c>
      <c r="U261" s="56"/>
      <c r="V261" s="57"/>
      <c r="W261" s="58"/>
      <c r="X261" s="59" t="str">
        <f aca="false">IFERROR(VLOOKUP(J261,'Base 1'!$A:$I,9,0),"-")</f>
        <v>-</v>
      </c>
      <c r="Y261" s="58"/>
      <c r="Z261" s="60"/>
      <c r="AA261" s="61"/>
      <c r="AB261" s="62"/>
      <c r="AC261" s="63" t="str">
        <f aca="false">IFERROR(VLOOKUP($J261,'Base 1'!$A:$Q,16,0),"-")</f>
        <v>-</v>
      </c>
      <c r="AD261" s="63"/>
      <c r="AE261" s="64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</row>
    <row r="262" s="66" customFormat="true" ht="14.25" hidden="false" customHeight="true" outlineLevel="0" collapsed="false">
      <c r="A262" s="46"/>
      <c r="B262" s="47" t="n">
        <f aca="true">TODAY()</f>
        <v>46135</v>
      </c>
      <c r="C262" s="48" t="s">
        <v>37</v>
      </c>
      <c r="D262" s="49" t="s">
        <v>38</v>
      </c>
      <c r="E262" s="50" t="str">
        <f aca="false">IFERROR(VLOOKUP($J262,'Base 1'!A:S,19,0),"-")</f>
        <v>-</v>
      </c>
      <c r="F262" s="50" t="str">
        <f aca="false">IFERROR(VLOOKUP($J262,'Base 1'!$A:$N,14,0),"-")</f>
        <v>-</v>
      </c>
      <c r="G262" s="50" t="str">
        <f aca="false">IFERROR(VLOOKUP($J262,'Base 1'!$A:$O,15,0),"-")</f>
        <v>-</v>
      </c>
      <c r="H262" s="50" t="str">
        <f aca="false">IFERROR(VLOOKUP($J262,'Base 1'!$A:$T,20,0),"-")</f>
        <v>-</v>
      </c>
      <c r="I262" s="51" t="str">
        <f aca="false">IFERROR(VLOOKUP($J262,'Base 1'!$A:$C,3,0),"-")</f>
        <v>-</v>
      </c>
      <c r="J262" s="51"/>
      <c r="K262" s="50" t="str">
        <f aca="false">IFERROR(VLOOKUP($J262,'Base 1'!$A:$E,5,0),"-")</f>
        <v>-</v>
      </c>
      <c r="L262" s="52" t="str">
        <f aca="false">IFERROR(VLOOKUP($J262,'Base 1'!$A:$B,2,0),"-")</f>
        <v>-</v>
      </c>
      <c r="M262" s="50" t="str">
        <f aca="false">IFERROR(VLOOKUP($J262,'Base 1'!$A:$Q,17,0),"-")</f>
        <v>-</v>
      </c>
      <c r="N262" s="50" t="str">
        <f aca="false">IFERROR(VLOOKUP($J262,'Base 1'!$A:$R,18,0),"-")</f>
        <v>-</v>
      </c>
      <c r="O262" s="50" t="str">
        <f aca="false">IFERROR(VLOOKUP($J262,'Base 1'!$A:$F,6,0),"-")</f>
        <v>-</v>
      </c>
      <c r="P262" s="53" t="str">
        <f aca="false">IFERROR(VLOOKUP($J262,'Base 1'!$A:$G,7,0),"-")</f>
        <v>-</v>
      </c>
      <c r="Q262" s="54"/>
      <c r="R262" s="50" t="str">
        <f aca="false">IFERROR(VLOOKUP(J262,'Base 1'!$A:$L,12,0),"-")</f>
        <v>-</v>
      </c>
      <c r="S262" s="54"/>
      <c r="T262" s="55" t="str">
        <f aca="false">IFERROR(VLOOKUP(J262,'Base 1'!$A:$J,10,0),"-")</f>
        <v>-</v>
      </c>
      <c r="U262" s="56"/>
      <c r="V262" s="57"/>
      <c r="W262" s="58"/>
      <c r="X262" s="59" t="str">
        <f aca="false">IFERROR(VLOOKUP(J262,'Base 1'!$A:$I,9,0),"-")</f>
        <v>-</v>
      </c>
      <c r="Y262" s="58"/>
      <c r="Z262" s="60"/>
      <c r="AA262" s="61"/>
      <c r="AB262" s="62"/>
      <c r="AC262" s="63" t="str">
        <f aca="false">IFERROR(VLOOKUP($J262,'Base 1'!$A:$Q,16,0),"-")</f>
        <v>-</v>
      </c>
      <c r="AD262" s="63"/>
      <c r="AE262" s="64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</row>
    <row r="263" s="66" customFormat="true" ht="14.25" hidden="false" customHeight="true" outlineLevel="0" collapsed="false">
      <c r="A263" s="46"/>
      <c r="B263" s="47" t="n">
        <f aca="true">TODAY()</f>
        <v>46135</v>
      </c>
      <c r="C263" s="48" t="s">
        <v>37</v>
      </c>
      <c r="D263" s="49" t="s">
        <v>38</v>
      </c>
      <c r="E263" s="50" t="str">
        <f aca="false">IFERROR(VLOOKUP($J263,'Base 1'!A:S,19,0),"-")</f>
        <v>-</v>
      </c>
      <c r="F263" s="50" t="str">
        <f aca="false">IFERROR(VLOOKUP($J263,'Base 1'!$A:$N,14,0),"-")</f>
        <v>-</v>
      </c>
      <c r="G263" s="50" t="str">
        <f aca="false">IFERROR(VLOOKUP($J263,'Base 1'!$A:$O,15,0),"-")</f>
        <v>-</v>
      </c>
      <c r="H263" s="50" t="str">
        <f aca="false">IFERROR(VLOOKUP($J263,'Base 1'!$A:$T,20,0),"-")</f>
        <v>-</v>
      </c>
      <c r="I263" s="51" t="str">
        <f aca="false">IFERROR(VLOOKUP($J263,'Base 1'!$A:$C,3,0),"-")</f>
        <v>-</v>
      </c>
      <c r="J263" s="51"/>
      <c r="K263" s="50" t="str">
        <f aca="false">IFERROR(VLOOKUP($J263,'Base 1'!$A:$E,5,0),"-")</f>
        <v>-</v>
      </c>
      <c r="L263" s="52" t="str">
        <f aca="false">IFERROR(VLOOKUP($J263,'Base 1'!$A:$B,2,0),"-")</f>
        <v>-</v>
      </c>
      <c r="M263" s="50" t="str">
        <f aca="false">IFERROR(VLOOKUP($J263,'Base 1'!$A:$Q,17,0),"-")</f>
        <v>-</v>
      </c>
      <c r="N263" s="50" t="str">
        <f aca="false">IFERROR(VLOOKUP($J263,'Base 1'!$A:$R,18,0),"-")</f>
        <v>-</v>
      </c>
      <c r="O263" s="50" t="str">
        <f aca="false">IFERROR(VLOOKUP($J263,'Base 1'!$A:$F,6,0),"-")</f>
        <v>-</v>
      </c>
      <c r="P263" s="53" t="str">
        <f aca="false">IFERROR(VLOOKUP($J263,'Base 1'!$A:$G,7,0),"-")</f>
        <v>-</v>
      </c>
      <c r="Q263" s="54"/>
      <c r="R263" s="50" t="str">
        <f aca="false">IFERROR(VLOOKUP(J263,'Base 1'!$A:$L,12,0),"-")</f>
        <v>-</v>
      </c>
      <c r="S263" s="54"/>
      <c r="T263" s="55" t="str">
        <f aca="false">IFERROR(VLOOKUP(J263,'Base 1'!$A:$J,10,0),"-")</f>
        <v>-</v>
      </c>
      <c r="U263" s="56"/>
      <c r="V263" s="57"/>
      <c r="W263" s="58"/>
      <c r="X263" s="59" t="str">
        <f aca="false">IFERROR(VLOOKUP(J263,'Base 1'!$A:$I,9,0),"-")</f>
        <v>-</v>
      </c>
      <c r="Y263" s="58"/>
      <c r="Z263" s="60"/>
      <c r="AA263" s="61"/>
      <c r="AB263" s="62"/>
      <c r="AC263" s="63" t="str">
        <f aca="false">IFERROR(VLOOKUP($J263,'Base 1'!$A:$Q,16,0),"-")</f>
        <v>-</v>
      </c>
      <c r="AD263" s="63"/>
      <c r="AE263" s="64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</row>
    <row r="264" s="66" customFormat="true" ht="14.25" hidden="false" customHeight="true" outlineLevel="0" collapsed="false">
      <c r="A264" s="46"/>
      <c r="B264" s="47" t="n">
        <f aca="true">TODAY()</f>
        <v>46135</v>
      </c>
      <c r="C264" s="48" t="s">
        <v>37</v>
      </c>
      <c r="D264" s="49" t="s">
        <v>38</v>
      </c>
      <c r="E264" s="50" t="str">
        <f aca="false">IFERROR(VLOOKUP($J264,'Base 1'!A:S,19,0),"-")</f>
        <v>-</v>
      </c>
      <c r="F264" s="50" t="str">
        <f aca="false">IFERROR(VLOOKUP($J264,'Base 1'!$A:$N,14,0),"-")</f>
        <v>-</v>
      </c>
      <c r="G264" s="50" t="str">
        <f aca="false">IFERROR(VLOOKUP($J264,'Base 1'!$A:$O,15,0),"-")</f>
        <v>-</v>
      </c>
      <c r="H264" s="50" t="str">
        <f aca="false">IFERROR(VLOOKUP($J264,'Base 1'!$A:$T,20,0),"-")</f>
        <v>-</v>
      </c>
      <c r="I264" s="51" t="str">
        <f aca="false">IFERROR(VLOOKUP($J264,'Base 1'!$A:$C,3,0),"-")</f>
        <v>-</v>
      </c>
      <c r="J264" s="51"/>
      <c r="K264" s="50" t="str">
        <f aca="false">IFERROR(VLOOKUP($J264,'Base 1'!$A:$E,5,0),"-")</f>
        <v>-</v>
      </c>
      <c r="L264" s="52" t="str">
        <f aca="false">IFERROR(VLOOKUP($J264,'Base 1'!$A:$B,2,0),"-")</f>
        <v>-</v>
      </c>
      <c r="M264" s="50" t="str">
        <f aca="false">IFERROR(VLOOKUP($J264,'Base 1'!$A:$Q,17,0),"-")</f>
        <v>-</v>
      </c>
      <c r="N264" s="50" t="str">
        <f aca="false">IFERROR(VLOOKUP($J264,'Base 1'!$A:$R,18,0),"-")</f>
        <v>-</v>
      </c>
      <c r="O264" s="50" t="str">
        <f aca="false">IFERROR(VLOOKUP($J264,'Base 1'!$A:$F,6,0),"-")</f>
        <v>-</v>
      </c>
      <c r="P264" s="53" t="str">
        <f aca="false">IFERROR(VLOOKUP($J264,'Base 1'!$A:$G,7,0),"-")</f>
        <v>-</v>
      </c>
      <c r="Q264" s="54"/>
      <c r="R264" s="50" t="str">
        <f aca="false">IFERROR(VLOOKUP(J264,'Base 1'!$A:$L,12,0),"-")</f>
        <v>-</v>
      </c>
      <c r="S264" s="54"/>
      <c r="T264" s="55" t="str">
        <f aca="false">IFERROR(VLOOKUP(J264,'Base 1'!$A:$J,10,0),"-")</f>
        <v>-</v>
      </c>
      <c r="U264" s="56"/>
      <c r="V264" s="57"/>
      <c r="W264" s="58"/>
      <c r="X264" s="59" t="str">
        <f aca="false">IFERROR(VLOOKUP(J264,'Base 1'!$A:$I,9,0),"-")</f>
        <v>-</v>
      </c>
      <c r="Y264" s="58"/>
      <c r="Z264" s="60"/>
      <c r="AA264" s="61"/>
      <c r="AB264" s="62"/>
      <c r="AC264" s="63" t="str">
        <f aca="false">IFERROR(VLOOKUP($J264,'Base 1'!$A:$Q,16,0),"-")</f>
        <v>-</v>
      </c>
      <c r="AD264" s="63"/>
      <c r="AE264" s="64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</row>
    <row r="265" s="66" customFormat="true" ht="14.25" hidden="false" customHeight="true" outlineLevel="0" collapsed="false">
      <c r="A265" s="46"/>
      <c r="B265" s="47" t="n">
        <f aca="true">TODAY()</f>
        <v>46135</v>
      </c>
      <c r="C265" s="48" t="s">
        <v>37</v>
      </c>
      <c r="D265" s="49" t="s">
        <v>38</v>
      </c>
      <c r="E265" s="50" t="str">
        <f aca="false">IFERROR(VLOOKUP($J265,'Base 1'!A:S,19,0),"-")</f>
        <v>-</v>
      </c>
      <c r="F265" s="50" t="str">
        <f aca="false">IFERROR(VLOOKUP($J265,'Base 1'!$A:$N,14,0),"-")</f>
        <v>-</v>
      </c>
      <c r="G265" s="50" t="str">
        <f aca="false">IFERROR(VLOOKUP($J265,'Base 1'!$A:$O,15,0),"-")</f>
        <v>-</v>
      </c>
      <c r="H265" s="50" t="str">
        <f aca="false">IFERROR(VLOOKUP($J265,'Base 1'!$A:$T,20,0),"-")</f>
        <v>-</v>
      </c>
      <c r="I265" s="51" t="str">
        <f aca="false">IFERROR(VLOOKUP($J265,'Base 1'!$A:$C,3,0),"-")</f>
        <v>-</v>
      </c>
      <c r="J265" s="51"/>
      <c r="K265" s="50" t="str">
        <f aca="false">IFERROR(VLOOKUP($J265,'Base 1'!$A:$E,5,0),"-")</f>
        <v>-</v>
      </c>
      <c r="L265" s="52" t="str">
        <f aca="false">IFERROR(VLOOKUP($J265,'Base 1'!$A:$B,2,0),"-")</f>
        <v>-</v>
      </c>
      <c r="M265" s="50" t="str">
        <f aca="false">IFERROR(VLOOKUP($J265,'Base 1'!$A:$Q,17,0),"-")</f>
        <v>-</v>
      </c>
      <c r="N265" s="50" t="str">
        <f aca="false">IFERROR(VLOOKUP($J265,'Base 1'!$A:$R,18,0),"-")</f>
        <v>-</v>
      </c>
      <c r="O265" s="50" t="str">
        <f aca="false">IFERROR(VLOOKUP($J265,'Base 1'!$A:$F,6,0),"-")</f>
        <v>-</v>
      </c>
      <c r="P265" s="53" t="str">
        <f aca="false">IFERROR(VLOOKUP($J265,'Base 1'!$A:$G,7,0),"-")</f>
        <v>-</v>
      </c>
      <c r="Q265" s="54"/>
      <c r="R265" s="50" t="str">
        <f aca="false">IFERROR(VLOOKUP(J265,'Base 1'!$A:$L,12,0),"-")</f>
        <v>-</v>
      </c>
      <c r="S265" s="54"/>
      <c r="T265" s="55" t="str">
        <f aca="false">IFERROR(VLOOKUP(J265,'Base 1'!$A:$J,10,0),"-")</f>
        <v>-</v>
      </c>
      <c r="U265" s="56"/>
      <c r="V265" s="57"/>
      <c r="W265" s="58"/>
      <c r="X265" s="59" t="str">
        <f aca="false">IFERROR(VLOOKUP(J265,'Base 1'!$A:$I,9,0),"-")</f>
        <v>-</v>
      </c>
      <c r="Y265" s="58"/>
      <c r="Z265" s="60"/>
      <c r="AA265" s="61"/>
      <c r="AB265" s="62"/>
      <c r="AC265" s="63" t="str">
        <f aca="false">IFERROR(VLOOKUP($J265,'Base 1'!$A:$Q,16,0),"-")</f>
        <v>-</v>
      </c>
      <c r="AD265" s="63"/>
      <c r="AE265" s="64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</row>
    <row r="266" s="66" customFormat="true" ht="14.25" hidden="false" customHeight="true" outlineLevel="0" collapsed="false">
      <c r="A266" s="46"/>
      <c r="B266" s="47" t="n">
        <f aca="true">TODAY()</f>
        <v>46135</v>
      </c>
      <c r="C266" s="48" t="s">
        <v>37</v>
      </c>
      <c r="D266" s="49" t="s">
        <v>38</v>
      </c>
      <c r="E266" s="50" t="str">
        <f aca="false">IFERROR(VLOOKUP($J266,'Base 1'!A:S,19,0),"-")</f>
        <v>-</v>
      </c>
      <c r="F266" s="50" t="str">
        <f aca="false">IFERROR(VLOOKUP($J266,'Base 1'!$A:$N,14,0),"-")</f>
        <v>-</v>
      </c>
      <c r="G266" s="50" t="str">
        <f aca="false">IFERROR(VLOOKUP($J266,'Base 1'!$A:$O,15,0),"-")</f>
        <v>-</v>
      </c>
      <c r="H266" s="50" t="str">
        <f aca="false">IFERROR(VLOOKUP($J266,'Base 1'!$A:$T,20,0),"-")</f>
        <v>-</v>
      </c>
      <c r="I266" s="51" t="str">
        <f aca="false">IFERROR(VLOOKUP($J266,'Base 1'!$A:$C,3,0),"-")</f>
        <v>-</v>
      </c>
      <c r="J266" s="51"/>
      <c r="K266" s="50" t="str">
        <f aca="false">IFERROR(VLOOKUP($J266,'Base 1'!$A:$E,5,0),"-")</f>
        <v>-</v>
      </c>
      <c r="L266" s="52" t="str">
        <f aca="false">IFERROR(VLOOKUP($J266,'Base 1'!$A:$B,2,0),"-")</f>
        <v>-</v>
      </c>
      <c r="M266" s="50" t="str">
        <f aca="false">IFERROR(VLOOKUP($J266,'Base 1'!$A:$Q,17,0),"-")</f>
        <v>-</v>
      </c>
      <c r="N266" s="50" t="str">
        <f aca="false">IFERROR(VLOOKUP($J266,'Base 1'!$A:$R,18,0),"-")</f>
        <v>-</v>
      </c>
      <c r="O266" s="50" t="str">
        <f aca="false">IFERROR(VLOOKUP($J266,'Base 1'!$A:$F,6,0),"-")</f>
        <v>-</v>
      </c>
      <c r="P266" s="53" t="str">
        <f aca="false">IFERROR(VLOOKUP($J266,'Base 1'!$A:$G,7,0),"-")</f>
        <v>-</v>
      </c>
      <c r="Q266" s="54"/>
      <c r="R266" s="50" t="str">
        <f aca="false">IFERROR(VLOOKUP(J266,'Base 1'!$A:$L,12,0),"-")</f>
        <v>-</v>
      </c>
      <c r="S266" s="54"/>
      <c r="T266" s="55" t="str">
        <f aca="false">IFERROR(VLOOKUP(J266,'Base 1'!$A:$J,10,0),"-")</f>
        <v>-</v>
      </c>
      <c r="U266" s="56"/>
      <c r="V266" s="57"/>
      <c r="W266" s="58"/>
      <c r="X266" s="59" t="str">
        <f aca="false">IFERROR(VLOOKUP(J266,'Base 1'!$A:$I,9,0),"-")</f>
        <v>-</v>
      </c>
      <c r="Y266" s="58"/>
      <c r="Z266" s="60"/>
      <c r="AA266" s="61"/>
      <c r="AB266" s="62"/>
      <c r="AC266" s="63" t="str">
        <f aca="false">IFERROR(VLOOKUP($J266,'Base 1'!$A:$Q,16,0),"-")</f>
        <v>-</v>
      </c>
      <c r="AD266" s="63"/>
      <c r="AE266" s="64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</row>
    <row r="267" s="66" customFormat="true" ht="14.25" hidden="false" customHeight="true" outlineLevel="0" collapsed="false">
      <c r="A267" s="46"/>
      <c r="B267" s="47" t="n">
        <f aca="true">TODAY()</f>
        <v>46135</v>
      </c>
      <c r="C267" s="48" t="s">
        <v>37</v>
      </c>
      <c r="D267" s="49" t="s">
        <v>38</v>
      </c>
      <c r="E267" s="50" t="str">
        <f aca="false">IFERROR(VLOOKUP($J267,'Base 1'!A:S,19,0),"-")</f>
        <v>-</v>
      </c>
      <c r="F267" s="50" t="str">
        <f aca="false">IFERROR(VLOOKUP($J267,'Base 1'!$A:$N,14,0),"-")</f>
        <v>-</v>
      </c>
      <c r="G267" s="50" t="str">
        <f aca="false">IFERROR(VLOOKUP($J267,'Base 1'!$A:$O,15,0),"-")</f>
        <v>-</v>
      </c>
      <c r="H267" s="50" t="str">
        <f aca="false">IFERROR(VLOOKUP($J267,'Base 1'!$A:$T,20,0),"-")</f>
        <v>-</v>
      </c>
      <c r="I267" s="51" t="str">
        <f aca="false">IFERROR(VLOOKUP($J267,'Base 1'!$A:$C,3,0),"-")</f>
        <v>-</v>
      </c>
      <c r="J267" s="51"/>
      <c r="K267" s="50" t="str">
        <f aca="false">IFERROR(VLOOKUP($J267,'Base 1'!$A:$E,5,0),"-")</f>
        <v>-</v>
      </c>
      <c r="L267" s="52" t="str">
        <f aca="false">IFERROR(VLOOKUP($J267,'Base 1'!$A:$B,2,0),"-")</f>
        <v>-</v>
      </c>
      <c r="M267" s="50" t="str">
        <f aca="false">IFERROR(VLOOKUP($J267,'Base 1'!$A:$Q,17,0),"-")</f>
        <v>-</v>
      </c>
      <c r="N267" s="50" t="str">
        <f aca="false">IFERROR(VLOOKUP($J267,'Base 1'!$A:$R,18,0),"-")</f>
        <v>-</v>
      </c>
      <c r="O267" s="50" t="str">
        <f aca="false">IFERROR(VLOOKUP($J267,'Base 1'!$A:$F,6,0),"-")</f>
        <v>-</v>
      </c>
      <c r="P267" s="53" t="str">
        <f aca="false">IFERROR(VLOOKUP($J267,'Base 1'!$A:$G,7,0),"-")</f>
        <v>-</v>
      </c>
      <c r="Q267" s="54"/>
      <c r="R267" s="50" t="str">
        <f aca="false">IFERROR(VLOOKUP(J267,'Base 1'!$A:$L,12,0),"-")</f>
        <v>-</v>
      </c>
      <c r="S267" s="54"/>
      <c r="T267" s="55" t="str">
        <f aca="false">IFERROR(VLOOKUP(J267,'Base 1'!$A:$J,10,0),"-")</f>
        <v>-</v>
      </c>
      <c r="U267" s="56"/>
      <c r="V267" s="57"/>
      <c r="W267" s="58"/>
      <c r="X267" s="59" t="str">
        <f aca="false">IFERROR(VLOOKUP(J267,'Base 1'!$A:$I,9,0),"-")</f>
        <v>-</v>
      </c>
      <c r="Y267" s="58"/>
      <c r="Z267" s="60"/>
      <c r="AA267" s="61"/>
      <c r="AB267" s="62"/>
      <c r="AC267" s="63" t="str">
        <f aca="false">IFERROR(VLOOKUP($J267,'Base 1'!$A:$Q,16,0),"-")</f>
        <v>-</v>
      </c>
      <c r="AD267" s="63"/>
      <c r="AE267" s="64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</row>
    <row r="268" s="66" customFormat="true" ht="14.25" hidden="false" customHeight="true" outlineLevel="0" collapsed="false">
      <c r="A268" s="46"/>
      <c r="B268" s="47" t="n">
        <f aca="true">TODAY()</f>
        <v>46135</v>
      </c>
      <c r="C268" s="48" t="s">
        <v>37</v>
      </c>
      <c r="D268" s="49" t="s">
        <v>38</v>
      </c>
      <c r="E268" s="50" t="str">
        <f aca="false">IFERROR(VLOOKUP($J268,'Base 1'!A:S,19,0),"-")</f>
        <v>-</v>
      </c>
      <c r="F268" s="50" t="str">
        <f aca="false">IFERROR(VLOOKUP($J268,'Base 1'!$A:$N,14,0),"-")</f>
        <v>-</v>
      </c>
      <c r="G268" s="50" t="str">
        <f aca="false">IFERROR(VLOOKUP($J268,'Base 1'!$A:$O,15,0),"-")</f>
        <v>-</v>
      </c>
      <c r="H268" s="50" t="str">
        <f aca="false">IFERROR(VLOOKUP($J268,'Base 1'!$A:$T,20,0),"-")</f>
        <v>-</v>
      </c>
      <c r="I268" s="51" t="str">
        <f aca="false">IFERROR(VLOOKUP($J268,'Base 1'!$A:$C,3,0),"-")</f>
        <v>-</v>
      </c>
      <c r="J268" s="51"/>
      <c r="K268" s="50" t="str">
        <f aca="false">IFERROR(VLOOKUP($J268,'Base 1'!$A:$E,5,0),"-")</f>
        <v>-</v>
      </c>
      <c r="L268" s="52" t="str">
        <f aca="false">IFERROR(VLOOKUP($J268,'Base 1'!$A:$B,2,0),"-")</f>
        <v>-</v>
      </c>
      <c r="M268" s="50" t="str">
        <f aca="false">IFERROR(VLOOKUP($J268,'Base 1'!$A:$Q,17,0),"-")</f>
        <v>-</v>
      </c>
      <c r="N268" s="50" t="str">
        <f aca="false">IFERROR(VLOOKUP($J268,'Base 1'!$A:$R,18,0),"-")</f>
        <v>-</v>
      </c>
      <c r="O268" s="50" t="str">
        <f aca="false">IFERROR(VLOOKUP($J268,'Base 1'!$A:$F,6,0),"-")</f>
        <v>-</v>
      </c>
      <c r="P268" s="53" t="str">
        <f aca="false">IFERROR(VLOOKUP($J268,'Base 1'!$A:$G,7,0),"-")</f>
        <v>-</v>
      </c>
      <c r="Q268" s="54"/>
      <c r="R268" s="50" t="str">
        <f aca="false">IFERROR(VLOOKUP(J268,'Base 1'!$A:$L,12,0),"-")</f>
        <v>-</v>
      </c>
      <c r="S268" s="54"/>
      <c r="T268" s="55" t="str">
        <f aca="false">IFERROR(VLOOKUP(J268,'Base 1'!$A:$J,10,0),"-")</f>
        <v>-</v>
      </c>
      <c r="U268" s="56"/>
      <c r="V268" s="57"/>
      <c r="W268" s="58"/>
      <c r="X268" s="59" t="str">
        <f aca="false">IFERROR(VLOOKUP(J268,'Base 1'!$A:$I,9,0),"-")</f>
        <v>-</v>
      </c>
      <c r="Y268" s="58"/>
      <c r="Z268" s="60"/>
      <c r="AA268" s="61"/>
      <c r="AB268" s="62"/>
      <c r="AC268" s="63" t="str">
        <f aca="false">IFERROR(VLOOKUP($J268,'Base 1'!$A:$Q,16,0),"-")</f>
        <v>-</v>
      </c>
      <c r="AD268" s="63"/>
      <c r="AE268" s="64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</row>
    <row r="269" s="66" customFormat="true" ht="14.25" hidden="false" customHeight="true" outlineLevel="0" collapsed="false">
      <c r="A269" s="46"/>
      <c r="B269" s="47" t="n">
        <f aca="true">TODAY()</f>
        <v>46135</v>
      </c>
      <c r="C269" s="48" t="s">
        <v>37</v>
      </c>
      <c r="D269" s="49" t="s">
        <v>38</v>
      </c>
      <c r="E269" s="50" t="str">
        <f aca="false">IFERROR(VLOOKUP($J269,'Base 1'!A:S,19,0),"-")</f>
        <v>-</v>
      </c>
      <c r="F269" s="50" t="str">
        <f aca="false">IFERROR(VLOOKUP($J269,'Base 1'!$A:$N,14,0),"-")</f>
        <v>-</v>
      </c>
      <c r="G269" s="50" t="str">
        <f aca="false">IFERROR(VLOOKUP($J269,'Base 1'!$A:$O,15,0),"-")</f>
        <v>-</v>
      </c>
      <c r="H269" s="50" t="str">
        <f aca="false">IFERROR(VLOOKUP($J269,'Base 1'!$A:$T,20,0),"-")</f>
        <v>-</v>
      </c>
      <c r="I269" s="51" t="str">
        <f aca="false">IFERROR(VLOOKUP($J269,'Base 1'!$A:$C,3,0),"-")</f>
        <v>-</v>
      </c>
      <c r="J269" s="51"/>
      <c r="K269" s="50" t="str">
        <f aca="false">IFERROR(VLOOKUP($J269,'Base 1'!$A:$E,5,0),"-")</f>
        <v>-</v>
      </c>
      <c r="L269" s="52" t="str">
        <f aca="false">IFERROR(VLOOKUP($J269,'Base 1'!$A:$B,2,0),"-")</f>
        <v>-</v>
      </c>
      <c r="M269" s="50" t="str">
        <f aca="false">IFERROR(VLOOKUP($J269,'Base 1'!$A:$Q,17,0),"-")</f>
        <v>-</v>
      </c>
      <c r="N269" s="50" t="str">
        <f aca="false">IFERROR(VLOOKUP($J269,'Base 1'!$A:$R,18,0),"-")</f>
        <v>-</v>
      </c>
      <c r="O269" s="50" t="str">
        <f aca="false">IFERROR(VLOOKUP($J269,'Base 1'!$A:$F,6,0),"-")</f>
        <v>-</v>
      </c>
      <c r="P269" s="53" t="str">
        <f aca="false">IFERROR(VLOOKUP($J269,'Base 1'!$A:$G,7,0),"-")</f>
        <v>-</v>
      </c>
      <c r="Q269" s="54"/>
      <c r="R269" s="50" t="str">
        <f aca="false">IFERROR(VLOOKUP(J269,'Base 1'!$A:$L,12,0),"-")</f>
        <v>-</v>
      </c>
      <c r="S269" s="54"/>
      <c r="T269" s="55" t="str">
        <f aca="false">IFERROR(VLOOKUP(J269,'Base 1'!$A:$J,10,0),"-")</f>
        <v>-</v>
      </c>
      <c r="U269" s="56"/>
      <c r="V269" s="57"/>
      <c r="W269" s="58"/>
      <c r="X269" s="59" t="str">
        <f aca="false">IFERROR(VLOOKUP(J269,'Base 1'!$A:$I,9,0),"-")</f>
        <v>-</v>
      </c>
      <c r="Y269" s="58"/>
      <c r="Z269" s="60"/>
      <c r="AA269" s="61"/>
      <c r="AB269" s="62"/>
      <c r="AC269" s="63" t="str">
        <f aca="false">IFERROR(VLOOKUP($J269,'Base 1'!$A:$Q,16,0),"-")</f>
        <v>-</v>
      </c>
      <c r="AD269" s="63"/>
      <c r="AE269" s="64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</row>
    <row r="270" s="66" customFormat="true" ht="14.25" hidden="false" customHeight="true" outlineLevel="0" collapsed="false">
      <c r="A270" s="46"/>
      <c r="B270" s="47" t="n">
        <f aca="true">TODAY()</f>
        <v>46135</v>
      </c>
      <c r="C270" s="48" t="s">
        <v>37</v>
      </c>
      <c r="D270" s="49" t="s">
        <v>38</v>
      </c>
      <c r="E270" s="50" t="str">
        <f aca="false">IFERROR(VLOOKUP($J270,'Base 1'!A:S,19,0),"-")</f>
        <v>-</v>
      </c>
      <c r="F270" s="50" t="str">
        <f aca="false">IFERROR(VLOOKUP($J270,'Base 1'!$A:$N,14,0),"-")</f>
        <v>-</v>
      </c>
      <c r="G270" s="50" t="str">
        <f aca="false">IFERROR(VLOOKUP($J270,'Base 1'!$A:$O,15,0),"-")</f>
        <v>-</v>
      </c>
      <c r="H270" s="50" t="str">
        <f aca="false">IFERROR(VLOOKUP($J270,'Base 1'!$A:$T,20,0),"-")</f>
        <v>-</v>
      </c>
      <c r="I270" s="51" t="str">
        <f aca="false">IFERROR(VLOOKUP($J270,'Base 1'!$A:$C,3,0),"-")</f>
        <v>-</v>
      </c>
      <c r="J270" s="51"/>
      <c r="K270" s="50" t="str">
        <f aca="false">IFERROR(VLOOKUP($J270,'Base 1'!$A:$E,5,0),"-")</f>
        <v>-</v>
      </c>
      <c r="L270" s="52" t="str">
        <f aca="false">IFERROR(VLOOKUP($J270,'Base 1'!$A:$B,2,0),"-")</f>
        <v>-</v>
      </c>
      <c r="M270" s="50" t="str">
        <f aca="false">IFERROR(VLOOKUP($J270,'Base 1'!$A:$Q,17,0),"-")</f>
        <v>-</v>
      </c>
      <c r="N270" s="50" t="str">
        <f aca="false">IFERROR(VLOOKUP($J270,'Base 1'!$A:$R,18,0),"-")</f>
        <v>-</v>
      </c>
      <c r="O270" s="50" t="str">
        <f aca="false">IFERROR(VLOOKUP($J270,'Base 1'!$A:$F,6,0),"-")</f>
        <v>-</v>
      </c>
      <c r="P270" s="53" t="str">
        <f aca="false">IFERROR(VLOOKUP($J270,'Base 1'!$A:$G,7,0),"-")</f>
        <v>-</v>
      </c>
      <c r="Q270" s="54"/>
      <c r="R270" s="50" t="str">
        <f aca="false">IFERROR(VLOOKUP(J270,'Base 1'!$A:$L,12,0),"-")</f>
        <v>-</v>
      </c>
      <c r="S270" s="54"/>
      <c r="T270" s="55" t="str">
        <f aca="false">IFERROR(VLOOKUP(J270,'Base 1'!$A:$J,10,0),"-")</f>
        <v>-</v>
      </c>
      <c r="U270" s="56"/>
      <c r="V270" s="57"/>
      <c r="W270" s="58"/>
      <c r="X270" s="59" t="str">
        <f aca="false">IFERROR(VLOOKUP(J270,'Base 1'!$A:$I,9,0),"-")</f>
        <v>-</v>
      </c>
      <c r="Y270" s="58"/>
      <c r="Z270" s="60"/>
      <c r="AA270" s="61"/>
      <c r="AB270" s="62"/>
      <c r="AC270" s="63" t="str">
        <f aca="false">IFERROR(VLOOKUP($J270,'Base 1'!$A:$Q,16,0),"-")</f>
        <v>-</v>
      </c>
      <c r="AD270" s="63"/>
      <c r="AE270" s="64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</row>
    <row r="271" s="66" customFormat="true" ht="14.25" hidden="false" customHeight="true" outlineLevel="0" collapsed="false">
      <c r="A271" s="46"/>
      <c r="B271" s="47" t="n">
        <f aca="true">TODAY()</f>
        <v>46135</v>
      </c>
      <c r="C271" s="48" t="s">
        <v>37</v>
      </c>
      <c r="D271" s="49" t="s">
        <v>38</v>
      </c>
      <c r="E271" s="50" t="str">
        <f aca="false">IFERROR(VLOOKUP($J271,'Base 1'!A:S,19,0),"-")</f>
        <v>-</v>
      </c>
      <c r="F271" s="50" t="str">
        <f aca="false">IFERROR(VLOOKUP($J271,'Base 1'!$A:$N,14,0),"-")</f>
        <v>-</v>
      </c>
      <c r="G271" s="50" t="str">
        <f aca="false">IFERROR(VLOOKUP($J271,'Base 1'!$A:$O,15,0),"-")</f>
        <v>-</v>
      </c>
      <c r="H271" s="50" t="str">
        <f aca="false">IFERROR(VLOOKUP($J271,'Base 1'!$A:$T,20,0),"-")</f>
        <v>-</v>
      </c>
      <c r="I271" s="51" t="str">
        <f aca="false">IFERROR(VLOOKUP($J271,'Base 1'!$A:$C,3,0),"-")</f>
        <v>-</v>
      </c>
      <c r="J271" s="51"/>
      <c r="K271" s="50" t="str">
        <f aca="false">IFERROR(VLOOKUP($J271,'Base 1'!$A:$E,5,0),"-")</f>
        <v>-</v>
      </c>
      <c r="L271" s="52" t="str">
        <f aca="false">IFERROR(VLOOKUP($J271,'Base 1'!$A:$B,2,0),"-")</f>
        <v>-</v>
      </c>
      <c r="M271" s="50" t="str">
        <f aca="false">IFERROR(VLOOKUP($J271,'Base 1'!$A:$Q,17,0),"-")</f>
        <v>-</v>
      </c>
      <c r="N271" s="50" t="str">
        <f aca="false">IFERROR(VLOOKUP($J271,'Base 1'!$A:$R,18,0),"-")</f>
        <v>-</v>
      </c>
      <c r="O271" s="50" t="str">
        <f aca="false">IFERROR(VLOOKUP($J271,'Base 1'!$A:$F,6,0),"-")</f>
        <v>-</v>
      </c>
      <c r="P271" s="53" t="str">
        <f aca="false">IFERROR(VLOOKUP($J271,'Base 1'!$A:$G,7,0),"-")</f>
        <v>-</v>
      </c>
      <c r="Q271" s="54"/>
      <c r="R271" s="50" t="str">
        <f aca="false">IFERROR(VLOOKUP(J271,'Base 1'!$A:$L,12,0),"-")</f>
        <v>-</v>
      </c>
      <c r="S271" s="54"/>
      <c r="T271" s="55" t="str">
        <f aca="false">IFERROR(VLOOKUP(J271,'Base 1'!$A:$J,10,0),"-")</f>
        <v>-</v>
      </c>
      <c r="U271" s="56"/>
      <c r="V271" s="57"/>
      <c r="W271" s="58"/>
      <c r="X271" s="59" t="str">
        <f aca="false">IFERROR(VLOOKUP(J271,'Base 1'!$A:$I,9,0),"-")</f>
        <v>-</v>
      </c>
      <c r="Y271" s="58"/>
      <c r="Z271" s="60"/>
      <c r="AA271" s="61"/>
      <c r="AB271" s="62"/>
      <c r="AC271" s="63" t="str">
        <f aca="false">IFERROR(VLOOKUP($J271,'Base 1'!$A:$Q,16,0),"-")</f>
        <v>-</v>
      </c>
      <c r="AD271" s="63"/>
      <c r="AE271" s="64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</row>
    <row r="272" s="66" customFormat="true" ht="14.25" hidden="false" customHeight="true" outlineLevel="0" collapsed="false">
      <c r="A272" s="46"/>
      <c r="B272" s="47" t="n">
        <f aca="true">TODAY()</f>
        <v>46135</v>
      </c>
      <c r="C272" s="48" t="s">
        <v>37</v>
      </c>
      <c r="D272" s="49" t="s">
        <v>38</v>
      </c>
      <c r="E272" s="50" t="str">
        <f aca="false">IFERROR(VLOOKUP($J272,'Base 1'!A:S,19,0),"-")</f>
        <v>-</v>
      </c>
      <c r="F272" s="50" t="str">
        <f aca="false">IFERROR(VLOOKUP($J272,'Base 1'!$A:$N,14,0),"-")</f>
        <v>-</v>
      </c>
      <c r="G272" s="50" t="str">
        <f aca="false">IFERROR(VLOOKUP($J272,'Base 1'!$A:$O,15,0),"-")</f>
        <v>-</v>
      </c>
      <c r="H272" s="50" t="str">
        <f aca="false">IFERROR(VLOOKUP($J272,'Base 1'!$A:$T,20,0),"-")</f>
        <v>-</v>
      </c>
      <c r="I272" s="51" t="str">
        <f aca="false">IFERROR(VLOOKUP($J272,'Base 1'!$A:$C,3,0),"-")</f>
        <v>-</v>
      </c>
      <c r="J272" s="51"/>
      <c r="K272" s="50" t="str">
        <f aca="false">IFERROR(VLOOKUP($J272,'Base 1'!$A:$E,5,0),"-")</f>
        <v>-</v>
      </c>
      <c r="L272" s="52" t="str">
        <f aca="false">IFERROR(VLOOKUP($J272,'Base 1'!$A:$B,2,0),"-")</f>
        <v>-</v>
      </c>
      <c r="M272" s="50" t="str">
        <f aca="false">IFERROR(VLOOKUP($J272,'Base 1'!$A:$Q,17,0),"-")</f>
        <v>-</v>
      </c>
      <c r="N272" s="50" t="str">
        <f aca="false">IFERROR(VLOOKUP($J272,'Base 1'!$A:$R,18,0),"-")</f>
        <v>-</v>
      </c>
      <c r="O272" s="50" t="str">
        <f aca="false">IFERROR(VLOOKUP($J272,'Base 1'!$A:$F,6,0),"-")</f>
        <v>-</v>
      </c>
      <c r="P272" s="53" t="str">
        <f aca="false">IFERROR(VLOOKUP($J272,'Base 1'!$A:$G,7,0),"-")</f>
        <v>-</v>
      </c>
      <c r="Q272" s="54"/>
      <c r="R272" s="50" t="str">
        <f aca="false">IFERROR(VLOOKUP(J272,'Base 1'!$A:$L,12,0),"-")</f>
        <v>-</v>
      </c>
      <c r="S272" s="54"/>
      <c r="T272" s="55" t="str">
        <f aca="false">IFERROR(VLOOKUP(J272,'Base 1'!$A:$J,10,0),"-")</f>
        <v>-</v>
      </c>
      <c r="U272" s="56"/>
      <c r="V272" s="57"/>
      <c r="W272" s="58"/>
      <c r="X272" s="59" t="str">
        <f aca="false">IFERROR(VLOOKUP(J272,'Base 1'!$A:$I,9,0),"-")</f>
        <v>-</v>
      </c>
      <c r="Y272" s="58"/>
      <c r="Z272" s="60"/>
      <c r="AA272" s="61"/>
      <c r="AB272" s="62"/>
      <c r="AC272" s="63" t="str">
        <f aca="false">IFERROR(VLOOKUP($J272,'Base 1'!$A:$Q,16,0),"-")</f>
        <v>-</v>
      </c>
      <c r="AD272" s="63"/>
      <c r="AE272" s="64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</row>
    <row r="273" s="66" customFormat="true" ht="14.25" hidden="false" customHeight="true" outlineLevel="0" collapsed="false">
      <c r="A273" s="46"/>
      <c r="B273" s="47" t="n">
        <f aca="true">TODAY()</f>
        <v>46135</v>
      </c>
      <c r="C273" s="48" t="s">
        <v>37</v>
      </c>
      <c r="D273" s="49" t="s">
        <v>38</v>
      </c>
      <c r="E273" s="50" t="str">
        <f aca="false">IFERROR(VLOOKUP($J273,'Base 1'!A:S,19,0),"-")</f>
        <v>-</v>
      </c>
      <c r="F273" s="50" t="str">
        <f aca="false">IFERROR(VLOOKUP($J273,'Base 1'!$A:$N,14,0),"-")</f>
        <v>-</v>
      </c>
      <c r="G273" s="50" t="str">
        <f aca="false">IFERROR(VLOOKUP($J273,'Base 1'!$A:$O,15,0),"-")</f>
        <v>-</v>
      </c>
      <c r="H273" s="50" t="str">
        <f aca="false">IFERROR(VLOOKUP($J273,'Base 1'!$A:$T,20,0),"-")</f>
        <v>-</v>
      </c>
      <c r="I273" s="51" t="str">
        <f aca="false">IFERROR(VLOOKUP($J273,'Base 1'!$A:$C,3,0),"-")</f>
        <v>-</v>
      </c>
      <c r="J273" s="51"/>
      <c r="K273" s="50" t="str">
        <f aca="false">IFERROR(VLOOKUP($J273,'Base 1'!$A:$E,5,0),"-")</f>
        <v>-</v>
      </c>
      <c r="L273" s="52" t="str">
        <f aca="false">IFERROR(VLOOKUP($J273,'Base 1'!$A:$B,2,0),"-")</f>
        <v>-</v>
      </c>
      <c r="M273" s="50" t="str">
        <f aca="false">IFERROR(VLOOKUP($J273,'Base 1'!$A:$Q,17,0),"-")</f>
        <v>-</v>
      </c>
      <c r="N273" s="50" t="str">
        <f aca="false">IFERROR(VLOOKUP($J273,'Base 1'!$A:$R,18,0),"-")</f>
        <v>-</v>
      </c>
      <c r="O273" s="50" t="str">
        <f aca="false">IFERROR(VLOOKUP($J273,'Base 1'!$A:$F,6,0),"-")</f>
        <v>-</v>
      </c>
      <c r="P273" s="53" t="str">
        <f aca="false">IFERROR(VLOOKUP($J273,'Base 1'!$A:$G,7,0),"-")</f>
        <v>-</v>
      </c>
      <c r="Q273" s="54"/>
      <c r="R273" s="50" t="str">
        <f aca="false">IFERROR(VLOOKUP(J273,'Base 1'!$A:$L,12,0),"-")</f>
        <v>-</v>
      </c>
      <c r="S273" s="54"/>
      <c r="T273" s="55" t="str">
        <f aca="false">IFERROR(VLOOKUP(J273,'Base 1'!$A:$J,10,0),"-")</f>
        <v>-</v>
      </c>
      <c r="U273" s="56"/>
      <c r="V273" s="57"/>
      <c r="W273" s="58"/>
      <c r="X273" s="59" t="str">
        <f aca="false">IFERROR(VLOOKUP(J273,'Base 1'!$A:$I,9,0),"-")</f>
        <v>-</v>
      </c>
      <c r="Y273" s="58"/>
      <c r="Z273" s="60"/>
      <c r="AA273" s="61"/>
      <c r="AB273" s="62"/>
      <c r="AC273" s="63" t="str">
        <f aca="false">IFERROR(VLOOKUP($J273,'Base 1'!$A:$Q,16,0),"-")</f>
        <v>-</v>
      </c>
      <c r="AD273" s="63"/>
      <c r="AE273" s="64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</row>
    <row r="274" s="66" customFormat="true" ht="14.25" hidden="false" customHeight="true" outlineLevel="0" collapsed="false">
      <c r="A274" s="46"/>
      <c r="B274" s="47" t="n">
        <f aca="true">TODAY()</f>
        <v>46135</v>
      </c>
      <c r="C274" s="48" t="s">
        <v>37</v>
      </c>
      <c r="D274" s="49" t="s">
        <v>38</v>
      </c>
      <c r="E274" s="50" t="str">
        <f aca="false">IFERROR(VLOOKUP($J274,'Base 1'!A:S,19,0),"-")</f>
        <v>-</v>
      </c>
      <c r="F274" s="50" t="str">
        <f aca="false">IFERROR(VLOOKUP($J274,'Base 1'!$A:$N,14,0),"-")</f>
        <v>-</v>
      </c>
      <c r="G274" s="50" t="str">
        <f aca="false">IFERROR(VLOOKUP($J274,'Base 1'!$A:$O,15,0),"-")</f>
        <v>-</v>
      </c>
      <c r="H274" s="50" t="str">
        <f aca="false">IFERROR(VLOOKUP($J274,'Base 1'!$A:$T,20,0),"-")</f>
        <v>-</v>
      </c>
      <c r="I274" s="51" t="str">
        <f aca="false">IFERROR(VLOOKUP($J274,'Base 1'!$A:$C,3,0),"-")</f>
        <v>-</v>
      </c>
      <c r="J274" s="51"/>
      <c r="K274" s="50" t="str">
        <f aca="false">IFERROR(VLOOKUP($J274,'Base 1'!$A:$E,5,0),"-")</f>
        <v>-</v>
      </c>
      <c r="L274" s="52" t="str">
        <f aca="false">IFERROR(VLOOKUP($J274,'Base 1'!$A:$B,2,0),"-")</f>
        <v>-</v>
      </c>
      <c r="M274" s="50" t="str">
        <f aca="false">IFERROR(VLOOKUP($J274,'Base 1'!$A:$Q,17,0),"-")</f>
        <v>-</v>
      </c>
      <c r="N274" s="50" t="str">
        <f aca="false">IFERROR(VLOOKUP($J274,'Base 1'!$A:$R,18,0),"-")</f>
        <v>-</v>
      </c>
      <c r="O274" s="50" t="str">
        <f aca="false">IFERROR(VLOOKUP($J274,'Base 1'!$A:$F,6,0),"-")</f>
        <v>-</v>
      </c>
      <c r="P274" s="53" t="str">
        <f aca="false">IFERROR(VLOOKUP($J274,'Base 1'!$A:$G,7,0),"-")</f>
        <v>-</v>
      </c>
      <c r="Q274" s="54"/>
      <c r="R274" s="50" t="str">
        <f aca="false">IFERROR(VLOOKUP(J274,'Base 1'!$A:$L,12,0),"-")</f>
        <v>-</v>
      </c>
      <c r="S274" s="54"/>
      <c r="T274" s="55" t="str">
        <f aca="false">IFERROR(VLOOKUP(J274,'Base 1'!$A:$J,10,0),"-")</f>
        <v>-</v>
      </c>
      <c r="U274" s="56"/>
      <c r="V274" s="57"/>
      <c r="W274" s="58"/>
      <c r="X274" s="59" t="str">
        <f aca="false">IFERROR(VLOOKUP(J274,'Base 1'!$A:$I,9,0),"-")</f>
        <v>-</v>
      </c>
      <c r="Y274" s="58"/>
      <c r="Z274" s="60"/>
      <c r="AA274" s="61"/>
      <c r="AB274" s="62"/>
      <c r="AC274" s="63" t="str">
        <f aca="false">IFERROR(VLOOKUP($J274,'Base 1'!$A:$Q,16,0),"-")</f>
        <v>-</v>
      </c>
      <c r="AD274" s="63"/>
      <c r="AE274" s="64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</row>
    <row r="275" s="66" customFormat="true" ht="14.25" hidden="false" customHeight="true" outlineLevel="0" collapsed="false">
      <c r="A275" s="46"/>
      <c r="B275" s="47" t="n">
        <f aca="true">TODAY()</f>
        <v>46135</v>
      </c>
      <c r="C275" s="48" t="s">
        <v>37</v>
      </c>
      <c r="D275" s="49" t="s">
        <v>38</v>
      </c>
      <c r="E275" s="50" t="str">
        <f aca="false">IFERROR(VLOOKUP($J275,'Base 1'!A:S,19,0),"-")</f>
        <v>-</v>
      </c>
      <c r="F275" s="50" t="str">
        <f aca="false">IFERROR(VLOOKUP($J275,'Base 1'!$A:$N,14,0),"-")</f>
        <v>-</v>
      </c>
      <c r="G275" s="50" t="str">
        <f aca="false">IFERROR(VLOOKUP($J275,'Base 1'!$A:$O,15,0),"-")</f>
        <v>-</v>
      </c>
      <c r="H275" s="50" t="str">
        <f aca="false">IFERROR(VLOOKUP($J275,'Base 1'!$A:$T,20,0),"-")</f>
        <v>-</v>
      </c>
      <c r="I275" s="51" t="str">
        <f aca="false">IFERROR(VLOOKUP($J275,'Base 1'!$A:$C,3,0),"-")</f>
        <v>-</v>
      </c>
      <c r="J275" s="51"/>
      <c r="K275" s="50" t="str">
        <f aca="false">IFERROR(VLOOKUP($J275,'Base 1'!$A:$E,5,0),"-")</f>
        <v>-</v>
      </c>
      <c r="L275" s="52" t="str">
        <f aca="false">IFERROR(VLOOKUP($J275,'Base 1'!$A:$B,2,0),"-")</f>
        <v>-</v>
      </c>
      <c r="M275" s="50" t="str">
        <f aca="false">IFERROR(VLOOKUP($J275,'Base 1'!$A:$Q,17,0),"-")</f>
        <v>-</v>
      </c>
      <c r="N275" s="50" t="str">
        <f aca="false">IFERROR(VLOOKUP($J275,'Base 1'!$A:$R,18,0),"-")</f>
        <v>-</v>
      </c>
      <c r="O275" s="50" t="str">
        <f aca="false">IFERROR(VLOOKUP($J275,'Base 1'!$A:$F,6,0),"-")</f>
        <v>-</v>
      </c>
      <c r="P275" s="53" t="str">
        <f aca="false">IFERROR(VLOOKUP($J275,'Base 1'!$A:$G,7,0),"-")</f>
        <v>-</v>
      </c>
      <c r="Q275" s="54"/>
      <c r="R275" s="50" t="str">
        <f aca="false">IFERROR(VLOOKUP(J275,'Base 1'!$A:$L,12,0),"-")</f>
        <v>-</v>
      </c>
      <c r="S275" s="54"/>
      <c r="T275" s="55" t="str">
        <f aca="false">IFERROR(VLOOKUP(J275,'Base 1'!$A:$J,10,0),"-")</f>
        <v>-</v>
      </c>
      <c r="U275" s="56"/>
      <c r="V275" s="57"/>
      <c r="W275" s="58"/>
      <c r="X275" s="59" t="str">
        <f aca="false">IFERROR(VLOOKUP(J275,'Base 1'!$A:$I,9,0),"-")</f>
        <v>-</v>
      </c>
      <c r="Y275" s="58"/>
      <c r="Z275" s="60"/>
      <c r="AA275" s="61"/>
      <c r="AB275" s="62"/>
      <c r="AC275" s="63" t="str">
        <f aca="false">IFERROR(VLOOKUP($J275,'Base 1'!$A:$Q,16,0),"-")</f>
        <v>-</v>
      </c>
      <c r="AD275" s="63"/>
      <c r="AE275" s="64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</row>
    <row r="276" s="66" customFormat="true" ht="14.25" hidden="false" customHeight="true" outlineLevel="0" collapsed="false">
      <c r="A276" s="46"/>
      <c r="B276" s="47" t="n">
        <f aca="true">TODAY()</f>
        <v>46135</v>
      </c>
      <c r="C276" s="48" t="s">
        <v>37</v>
      </c>
      <c r="D276" s="49" t="s">
        <v>38</v>
      </c>
      <c r="E276" s="50" t="str">
        <f aca="false">IFERROR(VLOOKUP($J276,'Base 1'!A:S,19,0),"-")</f>
        <v>-</v>
      </c>
      <c r="F276" s="50" t="str">
        <f aca="false">IFERROR(VLOOKUP($J276,'Base 1'!$A:$N,14,0),"-")</f>
        <v>-</v>
      </c>
      <c r="G276" s="50" t="str">
        <f aca="false">IFERROR(VLOOKUP($J276,'Base 1'!$A:$O,15,0),"-")</f>
        <v>-</v>
      </c>
      <c r="H276" s="50" t="str">
        <f aca="false">IFERROR(VLOOKUP($J276,'Base 1'!$A:$T,20,0),"-")</f>
        <v>-</v>
      </c>
      <c r="I276" s="51" t="str">
        <f aca="false">IFERROR(VLOOKUP($J276,'Base 1'!$A:$C,3,0),"-")</f>
        <v>-</v>
      </c>
      <c r="J276" s="51"/>
      <c r="K276" s="50" t="str">
        <f aca="false">IFERROR(VLOOKUP($J276,'Base 1'!$A:$E,5,0),"-")</f>
        <v>-</v>
      </c>
      <c r="L276" s="52" t="str">
        <f aca="false">IFERROR(VLOOKUP($J276,'Base 1'!$A:$B,2,0),"-")</f>
        <v>-</v>
      </c>
      <c r="M276" s="50" t="str">
        <f aca="false">IFERROR(VLOOKUP($J276,'Base 1'!$A:$Q,17,0),"-")</f>
        <v>-</v>
      </c>
      <c r="N276" s="50" t="str">
        <f aca="false">IFERROR(VLOOKUP($J276,'Base 1'!$A:$R,18,0),"-")</f>
        <v>-</v>
      </c>
      <c r="O276" s="50" t="str">
        <f aca="false">IFERROR(VLOOKUP($J276,'Base 1'!$A:$F,6,0),"-")</f>
        <v>-</v>
      </c>
      <c r="P276" s="53" t="str">
        <f aca="false">IFERROR(VLOOKUP($J276,'Base 1'!$A:$G,7,0),"-")</f>
        <v>-</v>
      </c>
      <c r="Q276" s="54"/>
      <c r="R276" s="50" t="str">
        <f aca="false">IFERROR(VLOOKUP(J276,'Base 1'!$A:$L,12,0),"-")</f>
        <v>-</v>
      </c>
      <c r="S276" s="54"/>
      <c r="T276" s="55" t="str">
        <f aca="false">IFERROR(VLOOKUP(J276,'Base 1'!$A:$J,10,0),"-")</f>
        <v>-</v>
      </c>
      <c r="U276" s="56"/>
      <c r="V276" s="57"/>
      <c r="W276" s="58"/>
      <c r="X276" s="59" t="str">
        <f aca="false">IFERROR(VLOOKUP(J276,'Base 1'!$A:$I,9,0),"-")</f>
        <v>-</v>
      </c>
      <c r="Y276" s="58"/>
      <c r="Z276" s="60"/>
      <c r="AA276" s="61"/>
      <c r="AB276" s="62"/>
      <c r="AC276" s="63" t="str">
        <f aca="false">IFERROR(VLOOKUP($J276,'Base 1'!$A:$Q,16,0),"-")</f>
        <v>-</v>
      </c>
      <c r="AD276" s="63"/>
      <c r="AE276" s="64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</row>
    <row r="277" s="66" customFormat="true" ht="14.25" hidden="false" customHeight="true" outlineLevel="0" collapsed="false">
      <c r="A277" s="46"/>
      <c r="B277" s="47" t="n">
        <f aca="true">TODAY()</f>
        <v>46135</v>
      </c>
      <c r="C277" s="48" t="s">
        <v>37</v>
      </c>
      <c r="D277" s="49" t="s">
        <v>38</v>
      </c>
      <c r="E277" s="50" t="str">
        <f aca="false">IFERROR(VLOOKUP($J277,'Base 1'!A:S,19,0),"-")</f>
        <v>-</v>
      </c>
      <c r="F277" s="50" t="str">
        <f aca="false">IFERROR(VLOOKUP($J277,'Base 1'!$A:$N,14,0),"-")</f>
        <v>-</v>
      </c>
      <c r="G277" s="50" t="str">
        <f aca="false">IFERROR(VLOOKUP($J277,'Base 1'!$A:$O,15,0),"-")</f>
        <v>-</v>
      </c>
      <c r="H277" s="50" t="str">
        <f aca="false">IFERROR(VLOOKUP($J277,'Base 1'!$A:$T,20,0),"-")</f>
        <v>-</v>
      </c>
      <c r="I277" s="51" t="str">
        <f aca="false">IFERROR(VLOOKUP($J277,'Base 1'!$A:$C,3,0),"-")</f>
        <v>-</v>
      </c>
      <c r="J277" s="51"/>
      <c r="K277" s="50" t="str">
        <f aca="false">IFERROR(VLOOKUP($J277,'Base 1'!$A:$E,5,0),"-")</f>
        <v>-</v>
      </c>
      <c r="L277" s="52" t="str">
        <f aca="false">IFERROR(VLOOKUP($J277,'Base 1'!$A:$B,2,0),"-")</f>
        <v>-</v>
      </c>
      <c r="M277" s="50" t="str">
        <f aca="false">IFERROR(VLOOKUP($J277,'Base 1'!$A:$Q,17,0),"-")</f>
        <v>-</v>
      </c>
      <c r="N277" s="50" t="str">
        <f aca="false">IFERROR(VLOOKUP($J277,'Base 1'!$A:$R,18,0),"-")</f>
        <v>-</v>
      </c>
      <c r="O277" s="50" t="str">
        <f aca="false">IFERROR(VLOOKUP($J277,'Base 1'!$A:$F,6,0),"-")</f>
        <v>-</v>
      </c>
      <c r="P277" s="53" t="str">
        <f aca="false">IFERROR(VLOOKUP($J277,'Base 1'!$A:$G,7,0),"-")</f>
        <v>-</v>
      </c>
      <c r="Q277" s="54"/>
      <c r="R277" s="50" t="str">
        <f aca="false">IFERROR(VLOOKUP(J277,'Base 1'!$A:$L,12,0),"-")</f>
        <v>-</v>
      </c>
      <c r="S277" s="54"/>
      <c r="T277" s="55" t="str">
        <f aca="false">IFERROR(VLOOKUP(J277,'Base 1'!$A:$J,10,0),"-")</f>
        <v>-</v>
      </c>
      <c r="U277" s="56"/>
      <c r="V277" s="57"/>
      <c r="W277" s="58"/>
      <c r="X277" s="59" t="str">
        <f aca="false">IFERROR(VLOOKUP(J277,'Base 1'!$A:$I,9,0),"-")</f>
        <v>-</v>
      </c>
      <c r="Y277" s="58"/>
      <c r="Z277" s="60"/>
      <c r="AA277" s="61"/>
      <c r="AB277" s="62"/>
      <c r="AC277" s="63" t="str">
        <f aca="false">IFERROR(VLOOKUP($J277,'Base 1'!$A:$Q,16,0),"-")</f>
        <v>-</v>
      </c>
      <c r="AD277" s="63"/>
      <c r="AE277" s="64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  <c r="CO277" s="65"/>
      <c r="CP277" s="65"/>
      <c r="CQ277" s="65"/>
      <c r="CR277" s="65"/>
      <c r="CS277" s="65"/>
      <c r="CT277" s="65"/>
      <c r="CU277" s="65"/>
      <c r="CV277" s="65"/>
      <c r="CW277" s="65"/>
      <c r="CX277" s="65"/>
      <c r="CY277" s="65"/>
      <c r="CZ277" s="65"/>
      <c r="DA277" s="65"/>
      <c r="DB277" s="65"/>
      <c r="DC277" s="65"/>
      <c r="DD277" s="65"/>
      <c r="DE277" s="65"/>
      <c r="DF277" s="65"/>
      <c r="DG277" s="65"/>
      <c r="DH277" s="65"/>
      <c r="DI277" s="65"/>
      <c r="DJ277" s="65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  <c r="EF277" s="65"/>
      <c r="EG277" s="65"/>
      <c r="EH277" s="65"/>
      <c r="EI277" s="65"/>
      <c r="EJ277" s="65"/>
      <c r="EK277" s="65"/>
      <c r="EL277" s="65"/>
      <c r="EM277" s="65"/>
      <c r="EN277" s="65"/>
      <c r="EO277" s="65"/>
      <c r="EP277" s="65"/>
      <c r="EQ277" s="65"/>
      <c r="ER277" s="65"/>
      <c r="ES277" s="65"/>
      <c r="ET277" s="65"/>
      <c r="EU277" s="65"/>
      <c r="EV277" s="65"/>
      <c r="EW277" s="65"/>
      <c r="EX277" s="65"/>
      <c r="EY277" s="65"/>
      <c r="EZ277" s="65"/>
      <c r="FA277" s="65"/>
      <c r="FB277" s="65"/>
      <c r="FC277" s="65"/>
      <c r="FD277" s="65"/>
      <c r="FE277" s="65"/>
      <c r="FF277" s="65"/>
      <c r="FG277" s="65"/>
      <c r="FH277" s="65"/>
      <c r="FI277" s="65"/>
      <c r="FJ277" s="65"/>
      <c r="FK277" s="65"/>
      <c r="FL277" s="65"/>
      <c r="FM277" s="65"/>
      <c r="FN277" s="65"/>
      <c r="FO277" s="65"/>
      <c r="FP277" s="65"/>
      <c r="FQ277" s="65"/>
      <c r="FR277" s="65"/>
      <c r="FS277" s="65"/>
      <c r="FT277" s="65"/>
      <c r="FU277" s="65"/>
      <c r="FV277" s="65"/>
      <c r="FW277" s="65"/>
      <c r="FX277" s="65"/>
      <c r="FY277" s="65"/>
      <c r="FZ277" s="65"/>
      <c r="GA277" s="65"/>
      <c r="GB277" s="65"/>
      <c r="GC277" s="65"/>
      <c r="GD277" s="65"/>
      <c r="GE277" s="65"/>
      <c r="GF277" s="65"/>
      <c r="GG277" s="65"/>
      <c r="GH277" s="65"/>
      <c r="GI277" s="65"/>
      <c r="GJ277" s="65"/>
      <c r="GK277" s="65"/>
      <c r="GL277" s="65"/>
      <c r="GM277" s="65"/>
      <c r="GN277" s="65"/>
      <c r="GO277" s="65"/>
      <c r="GP277" s="65"/>
      <c r="GQ277" s="65"/>
      <c r="GR277" s="65"/>
      <c r="GS277" s="65"/>
      <c r="GT277" s="65"/>
      <c r="GU277" s="65"/>
      <c r="GV277" s="65"/>
      <c r="GW277" s="65"/>
      <c r="GX277" s="65"/>
      <c r="GY277" s="65"/>
      <c r="GZ277" s="65"/>
      <c r="HA277" s="65"/>
      <c r="HB277" s="65"/>
      <c r="HC277" s="65"/>
      <c r="HD277" s="65"/>
      <c r="HE277" s="65"/>
      <c r="HF277" s="65"/>
      <c r="HG277" s="65"/>
      <c r="HH277" s="65"/>
      <c r="HI277" s="65"/>
      <c r="HJ277" s="65"/>
      <c r="HK277" s="65"/>
      <c r="HL277" s="65"/>
      <c r="HM277" s="65"/>
      <c r="HN277" s="65"/>
      <c r="HO277" s="65"/>
      <c r="HP277" s="65"/>
      <c r="HQ277" s="65"/>
      <c r="HR277" s="65"/>
      <c r="HS277" s="65"/>
      <c r="HT277" s="65"/>
      <c r="HU277" s="65"/>
      <c r="HV277" s="65"/>
      <c r="HW277" s="65"/>
      <c r="HX277" s="65"/>
      <c r="HY277" s="65"/>
      <c r="HZ277" s="65"/>
      <c r="IA277" s="65"/>
      <c r="IB277" s="65"/>
      <c r="IC277" s="65"/>
      <c r="ID277" s="65"/>
      <c r="IE277" s="65"/>
      <c r="IF277" s="65"/>
      <c r="IG277" s="65"/>
      <c r="IH277" s="65"/>
      <c r="II277" s="65"/>
      <c r="IJ277" s="65"/>
      <c r="IK277" s="65"/>
      <c r="IL277" s="65"/>
      <c r="IM277" s="65"/>
      <c r="IN277" s="65"/>
      <c r="IO277" s="65"/>
      <c r="IP277" s="65"/>
      <c r="IQ277" s="65"/>
      <c r="IR277" s="65"/>
      <c r="IS277" s="65"/>
      <c r="IT277" s="65"/>
      <c r="IU277" s="65"/>
      <c r="IV277" s="65"/>
      <c r="IW277" s="65"/>
      <c r="IX277" s="65"/>
      <c r="IY277" s="65"/>
      <c r="IZ277" s="65"/>
      <c r="JA277" s="65"/>
      <c r="JB277" s="65"/>
      <c r="JC277" s="65"/>
      <c r="JD277" s="65"/>
      <c r="JE277" s="65"/>
      <c r="JF277" s="65"/>
      <c r="JG277" s="65"/>
      <c r="JH277" s="65"/>
      <c r="JI277" s="65"/>
      <c r="JJ277" s="65"/>
      <c r="JK277" s="65"/>
      <c r="JL277" s="65"/>
      <c r="JM277" s="65"/>
      <c r="JN277" s="65"/>
      <c r="JO277" s="65"/>
      <c r="JP277" s="65"/>
      <c r="JQ277" s="65"/>
      <c r="JR277" s="65"/>
      <c r="JS277" s="65"/>
    </row>
    <row r="278" s="66" customFormat="true" ht="14.25" hidden="false" customHeight="true" outlineLevel="0" collapsed="false">
      <c r="A278" s="46"/>
      <c r="B278" s="47" t="n">
        <f aca="true">TODAY()</f>
        <v>46135</v>
      </c>
      <c r="C278" s="48" t="s">
        <v>37</v>
      </c>
      <c r="D278" s="49" t="s">
        <v>38</v>
      </c>
      <c r="E278" s="50" t="str">
        <f aca="false">IFERROR(VLOOKUP($J278,'Base 1'!A:S,19,0),"-")</f>
        <v>-</v>
      </c>
      <c r="F278" s="50" t="str">
        <f aca="false">IFERROR(VLOOKUP($J278,'Base 1'!$A:$N,14,0),"-")</f>
        <v>-</v>
      </c>
      <c r="G278" s="50" t="str">
        <f aca="false">IFERROR(VLOOKUP($J278,'Base 1'!$A:$O,15,0),"-")</f>
        <v>-</v>
      </c>
      <c r="H278" s="50" t="str">
        <f aca="false">IFERROR(VLOOKUP($J278,'Base 1'!$A:$T,20,0),"-")</f>
        <v>-</v>
      </c>
      <c r="I278" s="51" t="str">
        <f aca="false">IFERROR(VLOOKUP($J278,'Base 1'!$A:$C,3,0),"-")</f>
        <v>-</v>
      </c>
      <c r="J278" s="51"/>
      <c r="K278" s="50" t="str">
        <f aca="false">IFERROR(VLOOKUP($J278,'Base 1'!$A:$E,5,0),"-")</f>
        <v>-</v>
      </c>
      <c r="L278" s="52" t="str">
        <f aca="false">IFERROR(VLOOKUP($J278,'Base 1'!$A:$B,2,0),"-")</f>
        <v>-</v>
      </c>
      <c r="M278" s="50" t="str">
        <f aca="false">IFERROR(VLOOKUP($J278,'Base 1'!$A:$Q,17,0),"-")</f>
        <v>-</v>
      </c>
      <c r="N278" s="50" t="str">
        <f aca="false">IFERROR(VLOOKUP($J278,'Base 1'!$A:$R,18,0),"-")</f>
        <v>-</v>
      </c>
      <c r="O278" s="50" t="str">
        <f aca="false">IFERROR(VLOOKUP($J278,'Base 1'!$A:$F,6,0),"-")</f>
        <v>-</v>
      </c>
      <c r="P278" s="53" t="str">
        <f aca="false">IFERROR(VLOOKUP($J278,'Base 1'!$A:$G,7,0),"-")</f>
        <v>-</v>
      </c>
      <c r="Q278" s="54"/>
      <c r="R278" s="50" t="str">
        <f aca="false">IFERROR(VLOOKUP(J278,'Base 1'!$A:$L,12,0),"-")</f>
        <v>-</v>
      </c>
      <c r="S278" s="54"/>
      <c r="T278" s="55" t="str">
        <f aca="false">IFERROR(VLOOKUP(J278,'Base 1'!$A:$J,10,0),"-")</f>
        <v>-</v>
      </c>
      <c r="U278" s="56"/>
      <c r="V278" s="57"/>
      <c r="W278" s="58"/>
      <c r="X278" s="59" t="str">
        <f aca="false">IFERROR(VLOOKUP(J278,'Base 1'!$A:$I,9,0),"-")</f>
        <v>-</v>
      </c>
      <c r="Y278" s="58"/>
      <c r="Z278" s="60"/>
      <c r="AA278" s="61"/>
      <c r="AB278" s="62"/>
      <c r="AC278" s="63" t="str">
        <f aca="false">IFERROR(VLOOKUP($J278,'Base 1'!$A:$Q,16,0),"-")</f>
        <v>-</v>
      </c>
      <c r="AD278" s="63"/>
      <c r="AE278" s="64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  <c r="CO278" s="65"/>
      <c r="CP278" s="65"/>
      <c r="CQ278" s="65"/>
      <c r="CR278" s="65"/>
      <c r="CS278" s="65"/>
      <c r="CT278" s="65"/>
      <c r="CU278" s="65"/>
      <c r="CV278" s="65"/>
      <c r="CW278" s="65"/>
      <c r="CX278" s="65"/>
      <c r="CY278" s="65"/>
      <c r="CZ278" s="65"/>
      <c r="DA278" s="65"/>
      <c r="DB278" s="65"/>
      <c r="DC278" s="65"/>
      <c r="DD278" s="65"/>
      <c r="DE278" s="65"/>
      <c r="DF278" s="65"/>
      <c r="DG278" s="65"/>
      <c r="DH278" s="65"/>
      <c r="DI278" s="65"/>
      <c r="DJ278" s="65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  <c r="EF278" s="65"/>
      <c r="EG278" s="65"/>
      <c r="EH278" s="65"/>
      <c r="EI278" s="65"/>
      <c r="EJ278" s="65"/>
      <c r="EK278" s="65"/>
      <c r="EL278" s="65"/>
      <c r="EM278" s="65"/>
      <c r="EN278" s="65"/>
      <c r="EO278" s="65"/>
      <c r="EP278" s="65"/>
      <c r="EQ278" s="65"/>
      <c r="ER278" s="65"/>
      <c r="ES278" s="65"/>
      <c r="ET278" s="65"/>
      <c r="EU278" s="65"/>
      <c r="EV278" s="65"/>
      <c r="EW278" s="65"/>
      <c r="EX278" s="65"/>
      <c r="EY278" s="65"/>
      <c r="EZ278" s="65"/>
      <c r="FA278" s="65"/>
      <c r="FB278" s="65"/>
      <c r="FC278" s="65"/>
      <c r="FD278" s="65"/>
      <c r="FE278" s="65"/>
      <c r="FF278" s="65"/>
      <c r="FG278" s="65"/>
      <c r="FH278" s="65"/>
      <c r="FI278" s="65"/>
      <c r="FJ278" s="65"/>
      <c r="FK278" s="65"/>
      <c r="FL278" s="65"/>
      <c r="FM278" s="65"/>
      <c r="FN278" s="65"/>
      <c r="FO278" s="65"/>
      <c r="FP278" s="65"/>
      <c r="FQ278" s="65"/>
      <c r="FR278" s="65"/>
      <c r="FS278" s="65"/>
      <c r="FT278" s="65"/>
      <c r="FU278" s="65"/>
      <c r="FV278" s="65"/>
      <c r="FW278" s="65"/>
      <c r="FX278" s="65"/>
      <c r="FY278" s="65"/>
      <c r="FZ278" s="65"/>
      <c r="GA278" s="65"/>
      <c r="GB278" s="65"/>
      <c r="GC278" s="65"/>
      <c r="GD278" s="65"/>
      <c r="GE278" s="65"/>
      <c r="GF278" s="65"/>
      <c r="GG278" s="65"/>
      <c r="GH278" s="65"/>
      <c r="GI278" s="65"/>
      <c r="GJ278" s="65"/>
      <c r="GK278" s="65"/>
      <c r="GL278" s="65"/>
      <c r="GM278" s="65"/>
      <c r="GN278" s="65"/>
      <c r="GO278" s="65"/>
      <c r="GP278" s="65"/>
      <c r="GQ278" s="65"/>
      <c r="GR278" s="65"/>
      <c r="GS278" s="65"/>
      <c r="GT278" s="65"/>
      <c r="GU278" s="65"/>
      <c r="GV278" s="65"/>
      <c r="GW278" s="65"/>
      <c r="GX278" s="65"/>
      <c r="GY278" s="65"/>
      <c r="GZ278" s="65"/>
      <c r="HA278" s="65"/>
      <c r="HB278" s="65"/>
      <c r="HC278" s="65"/>
      <c r="HD278" s="65"/>
      <c r="HE278" s="65"/>
      <c r="HF278" s="65"/>
      <c r="HG278" s="65"/>
      <c r="HH278" s="65"/>
      <c r="HI278" s="65"/>
      <c r="HJ278" s="65"/>
      <c r="HK278" s="65"/>
      <c r="HL278" s="65"/>
      <c r="HM278" s="65"/>
      <c r="HN278" s="65"/>
      <c r="HO278" s="65"/>
      <c r="HP278" s="65"/>
      <c r="HQ278" s="65"/>
      <c r="HR278" s="65"/>
      <c r="HS278" s="65"/>
      <c r="HT278" s="65"/>
      <c r="HU278" s="65"/>
      <c r="HV278" s="65"/>
      <c r="HW278" s="65"/>
      <c r="HX278" s="65"/>
      <c r="HY278" s="65"/>
      <c r="HZ278" s="65"/>
      <c r="IA278" s="65"/>
      <c r="IB278" s="65"/>
      <c r="IC278" s="65"/>
      <c r="ID278" s="65"/>
      <c r="IE278" s="65"/>
      <c r="IF278" s="65"/>
      <c r="IG278" s="65"/>
      <c r="IH278" s="65"/>
      <c r="II278" s="65"/>
      <c r="IJ278" s="65"/>
      <c r="IK278" s="65"/>
      <c r="IL278" s="65"/>
      <c r="IM278" s="65"/>
      <c r="IN278" s="65"/>
      <c r="IO278" s="65"/>
      <c r="IP278" s="65"/>
      <c r="IQ278" s="65"/>
      <c r="IR278" s="65"/>
      <c r="IS278" s="65"/>
      <c r="IT278" s="65"/>
      <c r="IU278" s="65"/>
      <c r="IV278" s="65"/>
      <c r="IW278" s="65"/>
      <c r="IX278" s="65"/>
      <c r="IY278" s="65"/>
      <c r="IZ278" s="65"/>
      <c r="JA278" s="65"/>
      <c r="JB278" s="65"/>
      <c r="JC278" s="65"/>
      <c r="JD278" s="65"/>
      <c r="JE278" s="65"/>
      <c r="JF278" s="65"/>
      <c r="JG278" s="65"/>
      <c r="JH278" s="65"/>
      <c r="JI278" s="65"/>
      <c r="JJ278" s="65"/>
      <c r="JK278" s="65"/>
      <c r="JL278" s="65"/>
      <c r="JM278" s="65"/>
      <c r="JN278" s="65"/>
      <c r="JO278" s="65"/>
      <c r="JP278" s="65"/>
      <c r="JQ278" s="65"/>
      <c r="JR278" s="65"/>
      <c r="JS278" s="65"/>
    </row>
    <row r="279" s="66" customFormat="true" ht="14.25" hidden="false" customHeight="true" outlineLevel="0" collapsed="false">
      <c r="A279" s="46"/>
      <c r="B279" s="47" t="n">
        <f aca="true">TODAY()</f>
        <v>46135</v>
      </c>
      <c r="C279" s="48" t="s">
        <v>37</v>
      </c>
      <c r="D279" s="49" t="s">
        <v>38</v>
      </c>
      <c r="E279" s="50" t="str">
        <f aca="false">IFERROR(VLOOKUP($J279,'Base 1'!A:S,19,0),"-")</f>
        <v>-</v>
      </c>
      <c r="F279" s="50" t="str">
        <f aca="false">IFERROR(VLOOKUP($J279,'Base 1'!$A:$N,14,0),"-")</f>
        <v>-</v>
      </c>
      <c r="G279" s="50" t="str">
        <f aca="false">IFERROR(VLOOKUP($J279,'Base 1'!$A:$O,15,0),"-")</f>
        <v>-</v>
      </c>
      <c r="H279" s="50" t="str">
        <f aca="false">IFERROR(VLOOKUP($J279,'Base 1'!$A:$T,20,0),"-")</f>
        <v>-</v>
      </c>
      <c r="I279" s="51" t="str">
        <f aca="false">IFERROR(VLOOKUP($J279,'Base 1'!$A:$C,3,0),"-")</f>
        <v>-</v>
      </c>
      <c r="J279" s="51"/>
      <c r="K279" s="50" t="str">
        <f aca="false">IFERROR(VLOOKUP($J279,'Base 1'!$A:$E,5,0),"-")</f>
        <v>-</v>
      </c>
      <c r="L279" s="52" t="str">
        <f aca="false">IFERROR(VLOOKUP($J279,'Base 1'!$A:$B,2,0),"-")</f>
        <v>-</v>
      </c>
      <c r="M279" s="50" t="str">
        <f aca="false">IFERROR(VLOOKUP($J279,'Base 1'!$A:$Q,17,0),"-")</f>
        <v>-</v>
      </c>
      <c r="N279" s="50" t="str">
        <f aca="false">IFERROR(VLOOKUP($J279,'Base 1'!$A:$R,18,0),"-")</f>
        <v>-</v>
      </c>
      <c r="O279" s="50" t="str">
        <f aca="false">IFERROR(VLOOKUP($J279,'Base 1'!$A:$F,6,0),"-")</f>
        <v>-</v>
      </c>
      <c r="P279" s="53" t="str">
        <f aca="false">IFERROR(VLOOKUP($J279,'Base 1'!$A:$G,7,0),"-")</f>
        <v>-</v>
      </c>
      <c r="Q279" s="54"/>
      <c r="R279" s="50" t="str">
        <f aca="false">IFERROR(VLOOKUP(J279,'Base 1'!$A:$L,12,0),"-")</f>
        <v>-</v>
      </c>
      <c r="S279" s="54"/>
      <c r="T279" s="55" t="str">
        <f aca="false">IFERROR(VLOOKUP(J279,'Base 1'!$A:$J,10,0),"-")</f>
        <v>-</v>
      </c>
      <c r="U279" s="56"/>
      <c r="V279" s="57"/>
      <c r="W279" s="58"/>
      <c r="X279" s="59" t="str">
        <f aca="false">IFERROR(VLOOKUP(J279,'Base 1'!$A:$I,9,0),"-")</f>
        <v>-</v>
      </c>
      <c r="Y279" s="58"/>
      <c r="Z279" s="60"/>
      <c r="AA279" s="61"/>
      <c r="AB279" s="62"/>
      <c r="AC279" s="63" t="str">
        <f aca="false">IFERROR(VLOOKUP($J279,'Base 1'!$A:$Q,16,0),"-")</f>
        <v>-</v>
      </c>
      <c r="AD279" s="63"/>
      <c r="AE279" s="64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  <c r="CO279" s="65"/>
      <c r="CP279" s="65"/>
      <c r="CQ279" s="65"/>
      <c r="CR279" s="65"/>
      <c r="CS279" s="65"/>
      <c r="CT279" s="65"/>
      <c r="CU279" s="65"/>
      <c r="CV279" s="65"/>
      <c r="CW279" s="65"/>
      <c r="CX279" s="65"/>
      <c r="CY279" s="65"/>
      <c r="CZ279" s="65"/>
      <c r="DA279" s="65"/>
      <c r="DB279" s="65"/>
      <c r="DC279" s="65"/>
      <c r="DD279" s="65"/>
      <c r="DE279" s="65"/>
      <c r="DF279" s="65"/>
      <c r="DG279" s="65"/>
      <c r="DH279" s="65"/>
      <c r="DI279" s="65"/>
      <c r="DJ279" s="65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  <c r="EF279" s="65"/>
      <c r="EG279" s="65"/>
      <c r="EH279" s="65"/>
      <c r="EI279" s="65"/>
      <c r="EJ279" s="65"/>
      <c r="EK279" s="65"/>
      <c r="EL279" s="65"/>
      <c r="EM279" s="65"/>
      <c r="EN279" s="65"/>
      <c r="EO279" s="65"/>
      <c r="EP279" s="65"/>
      <c r="EQ279" s="65"/>
      <c r="ER279" s="65"/>
      <c r="ES279" s="65"/>
      <c r="ET279" s="65"/>
      <c r="EU279" s="65"/>
      <c r="EV279" s="65"/>
      <c r="EW279" s="65"/>
      <c r="EX279" s="65"/>
      <c r="EY279" s="65"/>
      <c r="EZ279" s="65"/>
      <c r="FA279" s="65"/>
      <c r="FB279" s="65"/>
      <c r="FC279" s="65"/>
      <c r="FD279" s="65"/>
      <c r="FE279" s="65"/>
      <c r="FF279" s="65"/>
      <c r="FG279" s="65"/>
      <c r="FH279" s="65"/>
      <c r="FI279" s="65"/>
      <c r="FJ279" s="65"/>
      <c r="FK279" s="65"/>
      <c r="FL279" s="65"/>
      <c r="FM279" s="65"/>
      <c r="FN279" s="65"/>
      <c r="FO279" s="65"/>
      <c r="FP279" s="65"/>
      <c r="FQ279" s="65"/>
      <c r="FR279" s="65"/>
      <c r="FS279" s="65"/>
      <c r="FT279" s="65"/>
      <c r="FU279" s="65"/>
      <c r="FV279" s="65"/>
      <c r="FW279" s="65"/>
      <c r="FX279" s="65"/>
      <c r="FY279" s="65"/>
      <c r="FZ279" s="65"/>
      <c r="GA279" s="65"/>
      <c r="GB279" s="65"/>
      <c r="GC279" s="65"/>
      <c r="GD279" s="65"/>
      <c r="GE279" s="65"/>
      <c r="GF279" s="65"/>
      <c r="GG279" s="65"/>
      <c r="GH279" s="65"/>
      <c r="GI279" s="65"/>
      <c r="GJ279" s="65"/>
      <c r="GK279" s="65"/>
      <c r="GL279" s="65"/>
      <c r="GM279" s="65"/>
      <c r="GN279" s="65"/>
      <c r="GO279" s="65"/>
      <c r="GP279" s="65"/>
      <c r="GQ279" s="65"/>
      <c r="GR279" s="65"/>
      <c r="GS279" s="65"/>
      <c r="GT279" s="65"/>
      <c r="GU279" s="65"/>
      <c r="GV279" s="65"/>
      <c r="GW279" s="65"/>
      <c r="GX279" s="65"/>
      <c r="GY279" s="65"/>
      <c r="GZ279" s="65"/>
      <c r="HA279" s="65"/>
      <c r="HB279" s="65"/>
      <c r="HC279" s="65"/>
      <c r="HD279" s="65"/>
      <c r="HE279" s="65"/>
      <c r="HF279" s="65"/>
      <c r="HG279" s="65"/>
      <c r="HH279" s="65"/>
      <c r="HI279" s="65"/>
      <c r="HJ279" s="65"/>
      <c r="HK279" s="65"/>
      <c r="HL279" s="65"/>
      <c r="HM279" s="65"/>
      <c r="HN279" s="65"/>
      <c r="HO279" s="65"/>
      <c r="HP279" s="65"/>
      <c r="HQ279" s="65"/>
      <c r="HR279" s="65"/>
      <c r="HS279" s="65"/>
      <c r="HT279" s="65"/>
      <c r="HU279" s="65"/>
      <c r="HV279" s="65"/>
      <c r="HW279" s="65"/>
      <c r="HX279" s="65"/>
      <c r="HY279" s="65"/>
      <c r="HZ279" s="65"/>
      <c r="IA279" s="65"/>
      <c r="IB279" s="65"/>
      <c r="IC279" s="65"/>
      <c r="ID279" s="65"/>
      <c r="IE279" s="65"/>
      <c r="IF279" s="65"/>
      <c r="IG279" s="65"/>
      <c r="IH279" s="65"/>
      <c r="II279" s="65"/>
      <c r="IJ279" s="65"/>
      <c r="IK279" s="65"/>
      <c r="IL279" s="65"/>
      <c r="IM279" s="65"/>
      <c r="IN279" s="65"/>
      <c r="IO279" s="65"/>
      <c r="IP279" s="65"/>
      <c r="IQ279" s="65"/>
      <c r="IR279" s="65"/>
      <c r="IS279" s="65"/>
      <c r="IT279" s="65"/>
      <c r="IU279" s="65"/>
      <c r="IV279" s="65"/>
      <c r="IW279" s="65"/>
      <c r="IX279" s="65"/>
      <c r="IY279" s="65"/>
      <c r="IZ279" s="65"/>
      <c r="JA279" s="65"/>
      <c r="JB279" s="65"/>
      <c r="JC279" s="65"/>
      <c r="JD279" s="65"/>
      <c r="JE279" s="65"/>
      <c r="JF279" s="65"/>
      <c r="JG279" s="65"/>
      <c r="JH279" s="65"/>
      <c r="JI279" s="65"/>
      <c r="JJ279" s="65"/>
      <c r="JK279" s="65"/>
      <c r="JL279" s="65"/>
      <c r="JM279" s="65"/>
      <c r="JN279" s="65"/>
      <c r="JO279" s="65"/>
      <c r="JP279" s="65"/>
      <c r="JQ279" s="65"/>
      <c r="JR279" s="65"/>
      <c r="JS279" s="65"/>
    </row>
    <row r="280" s="66" customFormat="true" ht="14.25" hidden="false" customHeight="true" outlineLevel="0" collapsed="false">
      <c r="A280" s="46"/>
      <c r="B280" s="47" t="n">
        <f aca="true">TODAY()</f>
        <v>46135</v>
      </c>
      <c r="C280" s="48" t="s">
        <v>37</v>
      </c>
      <c r="D280" s="49" t="s">
        <v>38</v>
      </c>
      <c r="E280" s="50" t="str">
        <f aca="false">IFERROR(VLOOKUP($J280,'Base 1'!A:S,19,0),"-")</f>
        <v>-</v>
      </c>
      <c r="F280" s="50" t="str">
        <f aca="false">IFERROR(VLOOKUP($J280,'Base 1'!$A:$N,14,0),"-")</f>
        <v>-</v>
      </c>
      <c r="G280" s="50" t="str">
        <f aca="false">IFERROR(VLOOKUP($J280,'Base 1'!$A:$O,15,0),"-")</f>
        <v>-</v>
      </c>
      <c r="H280" s="50" t="str">
        <f aca="false">IFERROR(VLOOKUP($J280,'Base 1'!$A:$T,20,0),"-")</f>
        <v>-</v>
      </c>
      <c r="I280" s="51" t="str">
        <f aca="false">IFERROR(VLOOKUP($J280,'Base 1'!$A:$C,3,0),"-")</f>
        <v>-</v>
      </c>
      <c r="J280" s="51"/>
      <c r="K280" s="50" t="str">
        <f aca="false">IFERROR(VLOOKUP($J280,'Base 1'!$A:$E,5,0),"-")</f>
        <v>-</v>
      </c>
      <c r="L280" s="52" t="str">
        <f aca="false">IFERROR(VLOOKUP($J280,'Base 1'!$A:$B,2,0),"-")</f>
        <v>-</v>
      </c>
      <c r="M280" s="50" t="str">
        <f aca="false">IFERROR(VLOOKUP($J280,'Base 1'!$A:$Q,17,0),"-")</f>
        <v>-</v>
      </c>
      <c r="N280" s="50" t="str">
        <f aca="false">IFERROR(VLOOKUP($J280,'Base 1'!$A:$R,18,0),"-")</f>
        <v>-</v>
      </c>
      <c r="O280" s="50" t="str">
        <f aca="false">IFERROR(VLOOKUP($J280,'Base 1'!$A:$F,6,0),"-")</f>
        <v>-</v>
      </c>
      <c r="P280" s="53" t="str">
        <f aca="false">IFERROR(VLOOKUP($J280,'Base 1'!$A:$G,7,0),"-")</f>
        <v>-</v>
      </c>
      <c r="Q280" s="54"/>
      <c r="R280" s="50" t="str">
        <f aca="false">IFERROR(VLOOKUP(J280,'Base 1'!$A:$L,12,0),"-")</f>
        <v>-</v>
      </c>
      <c r="S280" s="54"/>
      <c r="T280" s="55" t="str">
        <f aca="false">IFERROR(VLOOKUP(J280,'Base 1'!$A:$J,10,0),"-")</f>
        <v>-</v>
      </c>
      <c r="U280" s="56"/>
      <c r="V280" s="57"/>
      <c r="W280" s="58"/>
      <c r="X280" s="59" t="str">
        <f aca="false">IFERROR(VLOOKUP(J280,'Base 1'!$A:$I,9,0),"-")</f>
        <v>-</v>
      </c>
      <c r="Y280" s="58"/>
      <c r="Z280" s="60"/>
      <c r="AA280" s="61"/>
      <c r="AB280" s="62"/>
      <c r="AC280" s="63" t="str">
        <f aca="false">IFERROR(VLOOKUP($J280,'Base 1'!$A:$Q,16,0),"-")</f>
        <v>-</v>
      </c>
      <c r="AD280" s="63"/>
      <c r="AE280" s="64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  <c r="CO280" s="65"/>
      <c r="CP280" s="65"/>
      <c r="CQ280" s="65"/>
      <c r="CR280" s="65"/>
      <c r="CS280" s="65"/>
      <c r="CT280" s="65"/>
      <c r="CU280" s="65"/>
      <c r="CV280" s="65"/>
      <c r="CW280" s="65"/>
      <c r="CX280" s="65"/>
      <c r="CY280" s="65"/>
      <c r="CZ280" s="65"/>
      <c r="DA280" s="65"/>
      <c r="DB280" s="65"/>
      <c r="DC280" s="65"/>
      <c r="DD280" s="65"/>
      <c r="DE280" s="65"/>
      <c r="DF280" s="65"/>
      <c r="DG280" s="65"/>
      <c r="DH280" s="65"/>
      <c r="DI280" s="65"/>
      <c r="DJ280" s="65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  <c r="EF280" s="65"/>
      <c r="EG280" s="65"/>
      <c r="EH280" s="65"/>
      <c r="EI280" s="65"/>
      <c r="EJ280" s="65"/>
      <c r="EK280" s="65"/>
      <c r="EL280" s="65"/>
      <c r="EM280" s="65"/>
      <c r="EN280" s="65"/>
      <c r="EO280" s="65"/>
      <c r="EP280" s="65"/>
      <c r="EQ280" s="65"/>
      <c r="ER280" s="65"/>
      <c r="ES280" s="65"/>
      <c r="ET280" s="65"/>
      <c r="EU280" s="65"/>
      <c r="EV280" s="65"/>
      <c r="EW280" s="65"/>
      <c r="EX280" s="65"/>
      <c r="EY280" s="65"/>
      <c r="EZ280" s="65"/>
      <c r="FA280" s="65"/>
      <c r="FB280" s="65"/>
      <c r="FC280" s="65"/>
      <c r="FD280" s="65"/>
      <c r="FE280" s="65"/>
      <c r="FF280" s="65"/>
      <c r="FG280" s="65"/>
      <c r="FH280" s="65"/>
      <c r="FI280" s="65"/>
      <c r="FJ280" s="65"/>
      <c r="FK280" s="65"/>
      <c r="FL280" s="65"/>
      <c r="FM280" s="65"/>
      <c r="FN280" s="65"/>
      <c r="FO280" s="65"/>
      <c r="FP280" s="65"/>
      <c r="FQ280" s="65"/>
      <c r="FR280" s="65"/>
      <c r="FS280" s="65"/>
      <c r="FT280" s="65"/>
      <c r="FU280" s="65"/>
      <c r="FV280" s="65"/>
      <c r="FW280" s="65"/>
      <c r="FX280" s="65"/>
      <c r="FY280" s="65"/>
      <c r="FZ280" s="65"/>
      <c r="GA280" s="65"/>
      <c r="GB280" s="65"/>
      <c r="GC280" s="65"/>
      <c r="GD280" s="65"/>
      <c r="GE280" s="65"/>
      <c r="GF280" s="65"/>
      <c r="GG280" s="65"/>
      <c r="GH280" s="65"/>
      <c r="GI280" s="65"/>
      <c r="GJ280" s="65"/>
      <c r="GK280" s="65"/>
      <c r="GL280" s="65"/>
      <c r="GM280" s="65"/>
      <c r="GN280" s="65"/>
      <c r="GO280" s="65"/>
      <c r="GP280" s="65"/>
      <c r="GQ280" s="65"/>
      <c r="GR280" s="65"/>
      <c r="GS280" s="65"/>
      <c r="GT280" s="65"/>
      <c r="GU280" s="65"/>
      <c r="GV280" s="65"/>
      <c r="GW280" s="65"/>
      <c r="GX280" s="65"/>
      <c r="GY280" s="65"/>
      <c r="GZ280" s="65"/>
      <c r="HA280" s="65"/>
      <c r="HB280" s="65"/>
      <c r="HC280" s="65"/>
      <c r="HD280" s="65"/>
      <c r="HE280" s="65"/>
      <c r="HF280" s="65"/>
      <c r="HG280" s="65"/>
      <c r="HH280" s="65"/>
      <c r="HI280" s="65"/>
      <c r="HJ280" s="65"/>
      <c r="HK280" s="65"/>
      <c r="HL280" s="65"/>
      <c r="HM280" s="65"/>
      <c r="HN280" s="65"/>
      <c r="HO280" s="65"/>
      <c r="HP280" s="65"/>
      <c r="HQ280" s="65"/>
      <c r="HR280" s="65"/>
      <c r="HS280" s="65"/>
      <c r="HT280" s="65"/>
      <c r="HU280" s="65"/>
      <c r="HV280" s="65"/>
      <c r="HW280" s="65"/>
      <c r="HX280" s="65"/>
      <c r="HY280" s="65"/>
      <c r="HZ280" s="65"/>
      <c r="IA280" s="65"/>
      <c r="IB280" s="65"/>
      <c r="IC280" s="65"/>
      <c r="ID280" s="65"/>
      <c r="IE280" s="65"/>
      <c r="IF280" s="65"/>
      <c r="IG280" s="65"/>
      <c r="IH280" s="65"/>
      <c r="II280" s="65"/>
      <c r="IJ280" s="65"/>
      <c r="IK280" s="65"/>
      <c r="IL280" s="65"/>
      <c r="IM280" s="65"/>
      <c r="IN280" s="65"/>
      <c r="IO280" s="65"/>
      <c r="IP280" s="65"/>
      <c r="IQ280" s="65"/>
      <c r="IR280" s="65"/>
      <c r="IS280" s="65"/>
      <c r="IT280" s="65"/>
      <c r="IU280" s="65"/>
      <c r="IV280" s="65"/>
      <c r="IW280" s="65"/>
      <c r="IX280" s="65"/>
      <c r="IY280" s="65"/>
      <c r="IZ280" s="65"/>
      <c r="JA280" s="65"/>
      <c r="JB280" s="65"/>
      <c r="JC280" s="65"/>
      <c r="JD280" s="65"/>
      <c r="JE280" s="65"/>
      <c r="JF280" s="65"/>
      <c r="JG280" s="65"/>
      <c r="JH280" s="65"/>
      <c r="JI280" s="65"/>
      <c r="JJ280" s="65"/>
      <c r="JK280" s="65"/>
      <c r="JL280" s="65"/>
      <c r="JM280" s="65"/>
      <c r="JN280" s="65"/>
      <c r="JO280" s="65"/>
      <c r="JP280" s="65"/>
      <c r="JQ280" s="65"/>
      <c r="JR280" s="65"/>
      <c r="JS280" s="65"/>
    </row>
    <row r="281" s="66" customFormat="true" ht="14.25" hidden="false" customHeight="true" outlineLevel="0" collapsed="false">
      <c r="A281" s="46"/>
      <c r="B281" s="47" t="n">
        <f aca="true">TODAY()</f>
        <v>46135</v>
      </c>
      <c r="C281" s="48" t="s">
        <v>37</v>
      </c>
      <c r="D281" s="49" t="s">
        <v>38</v>
      </c>
      <c r="E281" s="50" t="str">
        <f aca="false">IFERROR(VLOOKUP($J281,'Base 1'!A:S,19,0),"-")</f>
        <v>-</v>
      </c>
      <c r="F281" s="50" t="str">
        <f aca="false">IFERROR(VLOOKUP($J281,'Base 1'!$A:$N,14,0),"-")</f>
        <v>-</v>
      </c>
      <c r="G281" s="50" t="str">
        <f aca="false">IFERROR(VLOOKUP($J281,'Base 1'!$A:$O,15,0),"-")</f>
        <v>-</v>
      </c>
      <c r="H281" s="50" t="str">
        <f aca="false">IFERROR(VLOOKUP($J281,'Base 1'!$A:$T,20,0),"-")</f>
        <v>-</v>
      </c>
      <c r="I281" s="51" t="str">
        <f aca="false">IFERROR(VLOOKUP($J281,'Base 1'!$A:$C,3,0),"-")</f>
        <v>-</v>
      </c>
      <c r="J281" s="51"/>
      <c r="K281" s="50" t="str">
        <f aca="false">IFERROR(VLOOKUP($J281,'Base 1'!$A:$E,5,0),"-")</f>
        <v>-</v>
      </c>
      <c r="L281" s="52" t="str">
        <f aca="false">IFERROR(VLOOKUP($J281,'Base 1'!$A:$B,2,0),"-")</f>
        <v>-</v>
      </c>
      <c r="M281" s="50" t="str">
        <f aca="false">IFERROR(VLOOKUP($J281,'Base 1'!$A:$Q,17,0),"-")</f>
        <v>-</v>
      </c>
      <c r="N281" s="50" t="str">
        <f aca="false">IFERROR(VLOOKUP($J281,'Base 1'!$A:$R,18,0),"-")</f>
        <v>-</v>
      </c>
      <c r="O281" s="50" t="str">
        <f aca="false">IFERROR(VLOOKUP($J281,'Base 1'!$A:$F,6,0),"-")</f>
        <v>-</v>
      </c>
      <c r="P281" s="53" t="str">
        <f aca="false">IFERROR(VLOOKUP($J281,'Base 1'!$A:$G,7,0),"-")</f>
        <v>-</v>
      </c>
      <c r="Q281" s="54"/>
      <c r="R281" s="50" t="str">
        <f aca="false">IFERROR(VLOOKUP(J281,'Base 1'!$A:$L,12,0),"-")</f>
        <v>-</v>
      </c>
      <c r="S281" s="54"/>
      <c r="T281" s="55" t="str">
        <f aca="false">IFERROR(VLOOKUP(J281,'Base 1'!$A:$J,10,0),"-")</f>
        <v>-</v>
      </c>
      <c r="U281" s="56"/>
      <c r="V281" s="57"/>
      <c r="W281" s="58"/>
      <c r="X281" s="59" t="str">
        <f aca="false">IFERROR(VLOOKUP(J281,'Base 1'!$A:$I,9,0),"-")</f>
        <v>-</v>
      </c>
      <c r="Y281" s="58"/>
      <c r="Z281" s="60"/>
      <c r="AA281" s="61"/>
      <c r="AB281" s="62"/>
      <c r="AC281" s="63" t="str">
        <f aca="false">IFERROR(VLOOKUP($J281,'Base 1'!$A:$Q,16,0),"-")</f>
        <v>-</v>
      </c>
      <c r="AD281" s="63"/>
      <c r="AE281" s="64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65"/>
      <c r="CQ281" s="65"/>
      <c r="CR281" s="65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65"/>
      <c r="DH281" s="65"/>
      <c r="DI281" s="65"/>
      <c r="DJ281" s="65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  <c r="EH281" s="65"/>
      <c r="EI281" s="65"/>
      <c r="EJ281" s="65"/>
      <c r="EK281" s="65"/>
      <c r="EL281" s="65"/>
      <c r="EM281" s="65"/>
      <c r="EN281" s="65"/>
      <c r="EO281" s="65"/>
      <c r="EP281" s="65"/>
      <c r="EQ281" s="65"/>
      <c r="ER281" s="65"/>
      <c r="ES281" s="65"/>
      <c r="ET281" s="65"/>
      <c r="EU281" s="65"/>
      <c r="EV281" s="65"/>
      <c r="EW281" s="65"/>
      <c r="EX281" s="65"/>
      <c r="EY281" s="65"/>
      <c r="EZ281" s="65"/>
      <c r="FA281" s="65"/>
      <c r="FB281" s="65"/>
      <c r="FC281" s="65"/>
      <c r="FD281" s="65"/>
      <c r="FE281" s="65"/>
      <c r="FF281" s="65"/>
      <c r="FG281" s="65"/>
      <c r="FH281" s="65"/>
      <c r="FI281" s="65"/>
      <c r="FJ281" s="65"/>
      <c r="FK281" s="65"/>
      <c r="FL281" s="65"/>
      <c r="FM281" s="65"/>
      <c r="FN281" s="65"/>
      <c r="FO281" s="65"/>
      <c r="FP281" s="65"/>
      <c r="FQ281" s="65"/>
      <c r="FR281" s="65"/>
      <c r="FS281" s="65"/>
      <c r="FT281" s="65"/>
      <c r="FU281" s="65"/>
      <c r="FV281" s="65"/>
      <c r="FW281" s="65"/>
      <c r="FX281" s="65"/>
      <c r="FY281" s="65"/>
      <c r="FZ281" s="65"/>
      <c r="GA281" s="65"/>
      <c r="GB281" s="65"/>
      <c r="GC281" s="65"/>
      <c r="GD281" s="65"/>
      <c r="GE281" s="65"/>
      <c r="GF281" s="65"/>
      <c r="GG281" s="65"/>
      <c r="GH281" s="65"/>
      <c r="GI281" s="65"/>
      <c r="GJ281" s="65"/>
      <c r="GK281" s="65"/>
      <c r="GL281" s="65"/>
      <c r="GM281" s="65"/>
      <c r="GN281" s="65"/>
      <c r="GO281" s="65"/>
      <c r="GP281" s="65"/>
      <c r="GQ281" s="65"/>
      <c r="GR281" s="65"/>
      <c r="GS281" s="65"/>
      <c r="GT281" s="65"/>
      <c r="GU281" s="65"/>
      <c r="GV281" s="65"/>
      <c r="GW281" s="65"/>
      <c r="GX281" s="65"/>
      <c r="GY281" s="65"/>
      <c r="GZ281" s="65"/>
      <c r="HA281" s="65"/>
      <c r="HB281" s="65"/>
      <c r="HC281" s="65"/>
      <c r="HD281" s="65"/>
      <c r="HE281" s="65"/>
      <c r="HF281" s="65"/>
      <c r="HG281" s="65"/>
      <c r="HH281" s="65"/>
      <c r="HI281" s="65"/>
      <c r="HJ281" s="65"/>
      <c r="HK281" s="65"/>
      <c r="HL281" s="65"/>
      <c r="HM281" s="65"/>
      <c r="HN281" s="65"/>
      <c r="HO281" s="65"/>
      <c r="HP281" s="65"/>
      <c r="HQ281" s="65"/>
      <c r="HR281" s="65"/>
      <c r="HS281" s="65"/>
      <c r="HT281" s="65"/>
      <c r="HU281" s="65"/>
      <c r="HV281" s="65"/>
      <c r="HW281" s="65"/>
      <c r="HX281" s="65"/>
      <c r="HY281" s="65"/>
      <c r="HZ281" s="65"/>
      <c r="IA281" s="65"/>
      <c r="IB281" s="65"/>
      <c r="IC281" s="65"/>
      <c r="ID281" s="65"/>
      <c r="IE281" s="65"/>
      <c r="IF281" s="65"/>
      <c r="IG281" s="65"/>
      <c r="IH281" s="65"/>
      <c r="II281" s="65"/>
      <c r="IJ281" s="65"/>
      <c r="IK281" s="65"/>
      <c r="IL281" s="65"/>
      <c r="IM281" s="65"/>
      <c r="IN281" s="65"/>
      <c r="IO281" s="65"/>
      <c r="IP281" s="65"/>
      <c r="IQ281" s="65"/>
      <c r="IR281" s="65"/>
      <c r="IS281" s="65"/>
      <c r="IT281" s="65"/>
      <c r="IU281" s="65"/>
      <c r="IV281" s="65"/>
      <c r="IW281" s="65"/>
      <c r="IX281" s="65"/>
      <c r="IY281" s="65"/>
      <c r="IZ281" s="65"/>
      <c r="JA281" s="65"/>
      <c r="JB281" s="65"/>
      <c r="JC281" s="65"/>
      <c r="JD281" s="65"/>
      <c r="JE281" s="65"/>
      <c r="JF281" s="65"/>
      <c r="JG281" s="65"/>
      <c r="JH281" s="65"/>
      <c r="JI281" s="65"/>
      <c r="JJ281" s="65"/>
      <c r="JK281" s="65"/>
      <c r="JL281" s="65"/>
      <c r="JM281" s="65"/>
      <c r="JN281" s="65"/>
      <c r="JO281" s="65"/>
      <c r="JP281" s="65"/>
      <c r="JQ281" s="65"/>
      <c r="JR281" s="65"/>
      <c r="JS281" s="65"/>
    </row>
    <row r="282" s="66" customFormat="true" ht="14.25" hidden="false" customHeight="true" outlineLevel="0" collapsed="false">
      <c r="A282" s="46"/>
      <c r="B282" s="47" t="n">
        <f aca="true">TODAY()</f>
        <v>46135</v>
      </c>
      <c r="C282" s="48" t="s">
        <v>37</v>
      </c>
      <c r="D282" s="49" t="s">
        <v>38</v>
      </c>
      <c r="E282" s="50" t="str">
        <f aca="false">IFERROR(VLOOKUP($J282,'Base 1'!A:S,19,0),"-")</f>
        <v>-</v>
      </c>
      <c r="F282" s="50" t="str">
        <f aca="false">IFERROR(VLOOKUP($J282,'Base 1'!$A:$N,14,0),"-")</f>
        <v>-</v>
      </c>
      <c r="G282" s="50" t="str">
        <f aca="false">IFERROR(VLOOKUP($J282,'Base 1'!$A:$O,15,0),"-")</f>
        <v>-</v>
      </c>
      <c r="H282" s="50" t="str">
        <f aca="false">IFERROR(VLOOKUP($J282,'Base 1'!$A:$T,20,0),"-")</f>
        <v>-</v>
      </c>
      <c r="I282" s="51" t="str">
        <f aca="false">IFERROR(VLOOKUP($J282,'Base 1'!$A:$C,3,0),"-")</f>
        <v>-</v>
      </c>
      <c r="J282" s="51"/>
      <c r="K282" s="50" t="str">
        <f aca="false">IFERROR(VLOOKUP($J282,'Base 1'!$A:$E,5,0),"-")</f>
        <v>-</v>
      </c>
      <c r="L282" s="52" t="str">
        <f aca="false">IFERROR(VLOOKUP($J282,'Base 1'!$A:$B,2,0),"-")</f>
        <v>-</v>
      </c>
      <c r="M282" s="50" t="str">
        <f aca="false">IFERROR(VLOOKUP($J282,'Base 1'!$A:$Q,17,0),"-")</f>
        <v>-</v>
      </c>
      <c r="N282" s="50" t="str">
        <f aca="false">IFERROR(VLOOKUP($J282,'Base 1'!$A:$R,18,0),"-")</f>
        <v>-</v>
      </c>
      <c r="O282" s="50" t="str">
        <f aca="false">IFERROR(VLOOKUP($J282,'Base 1'!$A:$F,6,0),"-")</f>
        <v>-</v>
      </c>
      <c r="P282" s="53" t="str">
        <f aca="false">IFERROR(VLOOKUP($J282,'Base 1'!$A:$G,7,0),"-")</f>
        <v>-</v>
      </c>
      <c r="Q282" s="54"/>
      <c r="R282" s="50" t="str">
        <f aca="false">IFERROR(VLOOKUP(J282,'Base 1'!$A:$L,12,0),"-")</f>
        <v>-</v>
      </c>
      <c r="S282" s="54"/>
      <c r="T282" s="55" t="str">
        <f aca="false">IFERROR(VLOOKUP(J282,'Base 1'!$A:$J,10,0),"-")</f>
        <v>-</v>
      </c>
      <c r="U282" s="56"/>
      <c r="V282" s="57"/>
      <c r="W282" s="58"/>
      <c r="X282" s="59" t="str">
        <f aca="false">IFERROR(VLOOKUP(J282,'Base 1'!$A:$I,9,0),"-")</f>
        <v>-</v>
      </c>
      <c r="Y282" s="58"/>
      <c r="Z282" s="60"/>
      <c r="AA282" s="61"/>
      <c r="AB282" s="62"/>
      <c r="AC282" s="63" t="str">
        <f aca="false">IFERROR(VLOOKUP($J282,'Base 1'!$A:$Q,16,0),"-")</f>
        <v>-</v>
      </c>
      <c r="AD282" s="63"/>
      <c r="AE282" s="64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65"/>
      <c r="CQ282" s="65"/>
      <c r="CR282" s="65"/>
      <c r="CS282" s="65"/>
      <c r="CT282" s="65"/>
      <c r="CU282" s="65"/>
      <c r="CV282" s="65"/>
      <c r="CW282" s="65"/>
      <c r="CX282" s="65"/>
      <c r="CY282" s="65"/>
      <c r="CZ282" s="65"/>
      <c r="DA282" s="65"/>
      <c r="DB282" s="65"/>
      <c r="DC282" s="65"/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  <c r="EH282" s="65"/>
      <c r="EI282" s="65"/>
      <c r="EJ282" s="65"/>
      <c r="EK282" s="65"/>
      <c r="EL282" s="65"/>
      <c r="EM282" s="65"/>
      <c r="EN282" s="65"/>
      <c r="EO282" s="65"/>
      <c r="EP282" s="65"/>
      <c r="EQ282" s="65"/>
      <c r="ER282" s="65"/>
      <c r="ES282" s="65"/>
      <c r="ET282" s="65"/>
      <c r="EU282" s="65"/>
      <c r="EV282" s="65"/>
      <c r="EW282" s="65"/>
      <c r="EX282" s="65"/>
      <c r="EY282" s="65"/>
      <c r="EZ282" s="65"/>
      <c r="FA282" s="65"/>
      <c r="FB282" s="65"/>
      <c r="FC282" s="65"/>
      <c r="FD282" s="65"/>
      <c r="FE282" s="65"/>
      <c r="FF282" s="65"/>
      <c r="FG282" s="65"/>
      <c r="FH282" s="65"/>
      <c r="FI282" s="65"/>
      <c r="FJ282" s="65"/>
      <c r="FK282" s="65"/>
      <c r="FL282" s="65"/>
      <c r="FM282" s="65"/>
      <c r="FN282" s="65"/>
      <c r="FO282" s="65"/>
      <c r="FP282" s="65"/>
      <c r="FQ282" s="65"/>
      <c r="FR282" s="65"/>
      <c r="FS282" s="65"/>
      <c r="FT282" s="65"/>
      <c r="FU282" s="65"/>
      <c r="FV282" s="65"/>
      <c r="FW282" s="65"/>
      <c r="FX282" s="65"/>
      <c r="FY282" s="65"/>
      <c r="FZ282" s="65"/>
      <c r="GA282" s="65"/>
      <c r="GB282" s="65"/>
      <c r="GC282" s="65"/>
      <c r="GD282" s="65"/>
      <c r="GE282" s="65"/>
      <c r="GF282" s="65"/>
      <c r="GG282" s="65"/>
      <c r="GH282" s="65"/>
      <c r="GI282" s="65"/>
      <c r="GJ282" s="65"/>
      <c r="GK282" s="65"/>
      <c r="GL282" s="65"/>
      <c r="GM282" s="65"/>
      <c r="GN282" s="65"/>
      <c r="GO282" s="65"/>
      <c r="GP282" s="65"/>
      <c r="GQ282" s="65"/>
      <c r="GR282" s="65"/>
      <c r="GS282" s="65"/>
      <c r="GT282" s="65"/>
      <c r="GU282" s="65"/>
      <c r="GV282" s="65"/>
      <c r="GW282" s="65"/>
      <c r="GX282" s="65"/>
      <c r="GY282" s="65"/>
      <c r="GZ282" s="65"/>
      <c r="HA282" s="65"/>
      <c r="HB282" s="65"/>
      <c r="HC282" s="65"/>
      <c r="HD282" s="65"/>
      <c r="HE282" s="65"/>
      <c r="HF282" s="65"/>
      <c r="HG282" s="65"/>
      <c r="HH282" s="65"/>
      <c r="HI282" s="65"/>
      <c r="HJ282" s="65"/>
      <c r="HK282" s="65"/>
      <c r="HL282" s="65"/>
      <c r="HM282" s="65"/>
      <c r="HN282" s="65"/>
      <c r="HO282" s="65"/>
      <c r="HP282" s="65"/>
      <c r="HQ282" s="65"/>
      <c r="HR282" s="65"/>
      <c r="HS282" s="65"/>
      <c r="HT282" s="65"/>
      <c r="HU282" s="65"/>
      <c r="HV282" s="65"/>
      <c r="HW282" s="65"/>
      <c r="HX282" s="65"/>
      <c r="HY282" s="65"/>
      <c r="HZ282" s="65"/>
      <c r="IA282" s="65"/>
      <c r="IB282" s="65"/>
      <c r="IC282" s="65"/>
      <c r="ID282" s="65"/>
      <c r="IE282" s="65"/>
      <c r="IF282" s="65"/>
      <c r="IG282" s="65"/>
      <c r="IH282" s="65"/>
      <c r="II282" s="65"/>
      <c r="IJ282" s="65"/>
      <c r="IK282" s="65"/>
      <c r="IL282" s="65"/>
      <c r="IM282" s="65"/>
      <c r="IN282" s="65"/>
      <c r="IO282" s="65"/>
      <c r="IP282" s="65"/>
      <c r="IQ282" s="65"/>
      <c r="IR282" s="65"/>
      <c r="IS282" s="65"/>
      <c r="IT282" s="65"/>
      <c r="IU282" s="65"/>
      <c r="IV282" s="65"/>
      <c r="IW282" s="65"/>
      <c r="IX282" s="65"/>
      <c r="IY282" s="65"/>
      <c r="IZ282" s="65"/>
      <c r="JA282" s="65"/>
      <c r="JB282" s="65"/>
      <c r="JC282" s="65"/>
      <c r="JD282" s="65"/>
      <c r="JE282" s="65"/>
      <c r="JF282" s="65"/>
      <c r="JG282" s="65"/>
      <c r="JH282" s="65"/>
      <c r="JI282" s="65"/>
      <c r="JJ282" s="65"/>
      <c r="JK282" s="65"/>
      <c r="JL282" s="65"/>
      <c r="JM282" s="65"/>
      <c r="JN282" s="65"/>
      <c r="JO282" s="65"/>
      <c r="JP282" s="65"/>
      <c r="JQ282" s="65"/>
      <c r="JR282" s="65"/>
      <c r="JS282" s="65"/>
    </row>
    <row r="283" s="66" customFormat="true" ht="14.25" hidden="false" customHeight="true" outlineLevel="0" collapsed="false">
      <c r="A283" s="46"/>
      <c r="B283" s="47" t="n">
        <f aca="true">TODAY()</f>
        <v>46135</v>
      </c>
      <c r="C283" s="48" t="s">
        <v>37</v>
      </c>
      <c r="D283" s="49" t="s">
        <v>38</v>
      </c>
      <c r="E283" s="50" t="str">
        <f aca="false">IFERROR(VLOOKUP($J283,'Base 1'!A:S,19,0),"-")</f>
        <v>-</v>
      </c>
      <c r="F283" s="50" t="str">
        <f aca="false">IFERROR(VLOOKUP($J283,'Base 1'!$A:$N,14,0),"-")</f>
        <v>-</v>
      </c>
      <c r="G283" s="50" t="str">
        <f aca="false">IFERROR(VLOOKUP($J283,'Base 1'!$A:$O,15,0),"-")</f>
        <v>-</v>
      </c>
      <c r="H283" s="50" t="str">
        <f aca="false">IFERROR(VLOOKUP($J283,'Base 1'!$A:$T,20,0),"-")</f>
        <v>-</v>
      </c>
      <c r="I283" s="51" t="str">
        <f aca="false">IFERROR(VLOOKUP($J283,'Base 1'!$A:$C,3,0),"-")</f>
        <v>-</v>
      </c>
      <c r="J283" s="51"/>
      <c r="K283" s="50" t="str">
        <f aca="false">IFERROR(VLOOKUP($J283,'Base 1'!$A:$E,5,0),"-")</f>
        <v>-</v>
      </c>
      <c r="L283" s="52" t="str">
        <f aca="false">IFERROR(VLOOKUP($J283,'Base 1'!$A:$B,2,0),"-")</f>
        <v>-</v>
      </c>
      <c r="M283" s="50" t="str">
        <f aca="false">IFERROR(VLOOKUP($J283,'Base 1'!$A:$Q,17,0),"-")</f>
        <v>-</v>
      </c>
      <c r="N283" s="50" t="str">
        <f aca="false">IFERROR(VLOOKUP($J283,'Base 1'!$A:$R,18,0),"-")</f>
        <v>-</v>
      </c>
      <c r="O283" s="50" t="str">
        <f aca="false">IFERROR(VLOOKUP($J283,'Base 1'!$A:$F,6,0),"-")</f>
        <v>-</v>
      </c>
      <c r="P283" s="53" t="str">
        <f aca="false">IFERROR(VLOOKUP($J283,'Base 1'!$A:$G,7,0),"-")</f>
        <v>-</v>
      </c>
      <c r="Q283" s="54"/>
      <c r="R283" s="50" t="str">
        <f aca="false">IFERROR(VLOOKUP(J283,'Base 1'!$A:$L,12,0),"-")</f>
        <v>-</v>
      </c>
      <c r="S283" s="54"/>
      <c r="T283" s="55" t="str">
        <f aca="false">IFERROR(VLOOKUP(J283,'Base 1'!$A:$J,10,0),"-")</f>
        <v>-</v>
      </c>
      <c r="U283" s="56"/>
      <c r="V283" s="57"/>
      <c r="W283" s="58"/>
      <c r="X283" s="59" t="str">
        <f aca="false">IFERROR(VLOOKUP(J283,'Base 1'!$A:$I,9,0),"-")</f>
        <v>-</v>
      </c>
      <c r="Y283" s="58"/>
      <c r="Z283" s="60"/>
      <c r="AA283" s="61"/>
      <c r="AB283" s="62"/>
      <c r="AC283" s="63" t="str">
        <f aca="false">IFERROR(VLOOKUP($J283,'Base 1'!$A:$Q,16,0),"-")</f>
        <v>-</v>
      </c>
      <c r="AD283" s="63"/>
      <c r="AE283" s="64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  <c r="CO283" s="65"/>
      <c r="CP283" s="65"/>
      <c r="CQ283" s="65"/>
      <c r="CR283" s="65"/>
      <c r="CS283" s="65"/>
      <c r="CT283" s="65"/>
      <c r="CU283" s="65"/>
      <c r="CV283" s="65"/>
      <c r="CW283" s="65"/>
      <c r="CX283" s="65"/>
      <c r="CY283" s="65"/>
      <c r="CZ283" s="65"/>
      <c r="DA283" s="65"/>
      <c r="DB283" s="65"/>
      <c r="DC283" s="65"/>
      <c r="DD283" s="65"/>
      <c r="DE283" s="65"/>
      <c r="DF283" s="65"/>
      <c r="DG283" s="65"/>
      <c r="DH283" s="65"/>
      <c r="DI283" s="65"/>
      <c r="DJ283" s="65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  <c r="EF283" s="65"/>
      <c r="EG283" s="65"/>
      <c r="EH283" s="65"/>
      <c r="EI283" s="65"/>
      <c r="EJ283" s="65"/>
      <c r="EK283" s="65"/>
      <c r="EL283" s="65"/>
      <c r="EM283" s="65"/>
      <c r="EN283" s="65"/>
      <c r="EO283" s="65"/>
      <c r="EP283" s="65"/>
      <c r="EQ283" s="65"/>
      <c r="ER283" s="65"/>
      <c r="ES283" s="65"/>
      <c r="ET283" s="65"/>
      <c r="EU283" s="65"/>
      <c r="EV283" s="65"/>
      <c r="EW283" s="65"/>
      <c r="EX283" s="65"/>
      <c r="EY283" s="65"/>
      <c r="EZ283" s="65"/>
      <c r="FA283" s="65"/>
      <c r="FB283" s="65"/>
      <c r="FC283" s="65"/>
      <c r="FD283" s="65"/>
      <c r="FE283" s="65"/>
      <c r="FF283" s="65"/>
      <c r="FG283" s="65"/>
      <c r="FH283" s="65"/>
      <c r="FI283" s="65"/>
      <c r="FJ283" s="65"/>
      <c r="FK283" s="65"/>
      <c r="FL283" s="65"/>
      <c r="FM283" s="65"/>
      <c r="FN283" s="65"/>
      <c r="FO283" s="65"/>
      <c r="FP283" s="65"/>
      <c r="FQ283" s="65"/>
      <c r="FR283" s="65"/>
      <c r="FS283" s="65"/>
      <c r="FT283" s="65"/>
      <c r="FU283" s="65"/>
      <c r="FV283" s="65"/>
      <c r="FW283" s="65"/>
      <c r="FX283" s="65"/>
      <c r="FY283" s="65"/>
      <c r="FZ283" s="65"/>
      <c r="GA283" s="65"/>
      <c r="GB283" s="65"/>
      <c r="GC283" s="65"/>
      <c r="GD283" s="65"/>
      <c r="GE283" s="65"/>
      <c r="GF283" s="65"/>
      <c r="GG283" s="65"/>
      <c r="GH283" s="65"/>
      <c r="GI283" s="65"/>
      <c r="GJ283" s="65"/>
      <c r="GK283" s="65"/>
      <c r="GL283" s="65"/>
      <c r="GM283" s="65"/>
      <c r="GN283" s="65"/>
      <c r="GO283" s="65"/>
      <c r="GP283" s="65"/>
      <c r="GQ283" s="65"/>
      <c r="GR283" s="65"/>
      <c r="GS283" s="65"/>
      <c r="GT283" s="65"/>
      <c r="GU283" s="65"/>
      <c r="GV283" s="65"/>
      <c r="GW283" s="65"/>
      <c r="GX283" s="65"/>
      <c r="GY283" s="65"/>
      <c r="GZ283" s="65"/>
      <c r="HA283" s="65"/>
      <c r="HB283" s="65"/>
      <c r="HC283" s="65"/>
      <c r="HD283" s="65"/>
      <c r="HE283" s="65"/>
      <c r="HF283" s="65"/>
      <c r="HG283" s="65"/>
      <c r="HH283" s="65"/>
      <c r="HI283" s="65"/>
      <c r="HJ283" s="65"/>
      <c r="HK283" s="65"/>
      <c r="HL283" s="65"/>
      <c r="HM283" s="65"/>
      <c r="HN283" s="65"/>
      <c r="HO283" s="65"/>
      <c r="HP283" s="65"/>
      <c r="HQ283" s="65"/>
      <c r="HR283" s="65"/>
      <c r="HS283" s="65"/>
      <c r="HT283" s="65"/>
      <c r="HU283" s="65"/>
      <c r="HV283" s="65"/>
      <c r="HW283" s="65"/>
      <c r="HX283" s="65"/>
      <c r="HY283" s="65"/>
      <c r="HZ283" s="65"/>
      <c r="IA283" s="65"/>
      <c r="IB283" s="65"/>
      <c r="IC283" s="65"/>
      <c r="ID283" s="65"/>
      <c r="IE283" s="65"/>
      <c r="IF283" s="65"/>
      <c r="IG283" s="65"/>
      <c r="IH283" s="65"/>
      <c r="II283" s="65"/>
      <c r="IJ283" s="65"/>
      <c r="IK283" s="65"/>
      <c r="IL283" s="65"/>
      <c r="IM283" s="65"/>
      <c r="IN283" s="65"/>
      <c r="IO283" s="65"/>
      <c r="IP283" s="65"/>
      <c r="IQ283" s="65"/>
      <c r="IR283" s="65"/>
      <c r="IS283" s="65"/>
      <c r="IT283" s="65"/>
      <c r="IU283" s="65"/>
      <c r="IV283" s="65"/>
      <c r="IW283" s="65"/>
      <c r="IX283" s="65"/>
      <c r="IY283" s="65"/>
      <c r="IZ283" s="65"/>
      <c r="JA283" s="65"/>
      <c r="JB283" s="65"/>
      <c r="JC283" s="65"/>
      <c r="JD283" s="65"/>
      <c r="JE283" s="65"/>
      <c r="JF283" s="65"/>
      <c r="JG283" s="65"/>
      <c r="JH283" s="65"/>
      <c r="JI283" s="65"/>
      <c r="JJ283" s="65"/>
      <c r="JK283" s="65"/>
      <c r="JL283" s="65"/>
      <c r="JM283" s="65"/>
      <c r="JN283" s="65"/>
      <c r="JO283" s="65"/>
      <c r="JP283" s="65"/>
      <c r="JQ283" s="65"/>
      <c r="JR283" s="65"/>
      <c r="JS283" s="65"/>
    </row>
    <row r="284" s="66" customFormat="true" ht="14.25" hidden="false" customHeight="true" outlineLevel="0" collapsed="false">
      <c r="A284" s="46"/>
      <c r="B284" s="47" t="n">
        <f aca="true">TODAY()</f>
        <v>46135</v>
      </c>
      <c r="C284" s="48" t="s">
        <v>37</v>
      </c>
      <c r="D284" s="49" t="s">
        <v>38</v>
      </c>
      <c r="E284" s="50" t="str">
        <f aca="false">IFERROR(VLOOKUP($J284,'Base 1'!A:S,19,0),"-")</f>
        <v>-</v>
      </c>
      <c r="F284" s="50" t="str">
        <f aca="false">IFERROR(VLOOKUP($J284,'Base 1'!$A:$N,14,0),"-")</f>
        <v>-</v>
      </c>
      <c r="G284" s="50" t="str">
        <f aca="false">IFERROR(VLOOKUP($J284,'Base 1'!$A:$O,15,0),"-")</f>
        <v>-</v>
      </c>
      <c r="H284" s="50" t="str">
        <f aca="false">IFERROR(VLOOKUP($J284,'Base 1'!$A:$T,20,0),"-")</f>
        <v>-</v>
      </c>
      <c r="I284" s="51" t="str">
        <f aca="false">IFERROR(VLOOKUP($J284,'Base 1'!$A:$C,3,0),"-")</f>
        <v>-</v>
      </c>
      <c r="J284" s="51"/>
      <c r="K284" s="50" t="str">
        <f aca="false">IFERROR(VLOOKUP($J284,'Base 1'!$A:$E,5,0),"-")</f>
        <v>-</v>
      </c>
      <c r="L284" s="52" t="str">
        <f aca="false">IFERROR(VLOOKUP($J284,'Base 1'!$A:$B,2,0),"-")</f>
        <v>-</v>
      </c>
      <c r="M284" s="50" t="str">
        <f aca="false">IFERROR(VLOOKUP($J284,'Base 1'!$A:$Q,17,0),"-")</f>
        <v>-</v>
      </c>
      <c r="N284" s="50" t="str">
        <f aca="false">IFERROR(VLOOKUP($J284,'Base 1'!$A:$R,18,0),"-")</f>
        <v>-</v>
      </c>
      <c r="O284" s="50" t="str">
        <f aca="false">IFERROR(VLOOKUP($J284,'Base 1'!$A:$F,6,0),"-")</f>
        <v>-</v>
      </c>
      <c r="P284" s="53" t="str">
        <f aca="false">IFERROR(VLOOKUP($J284,'Base 1'!$A:$G,7,0),"-")</f>
        <v>-</v>
      </c>
      <c r="Q284" s="54"/>
      <c r="R284" s="50" t="str">
        <f aca="false">IFERROR(VLOOKUP(J284,'Base 1'!$A:$L,12,0),"-")</f>
        <v>-</v>
      </c>
      <c r="S284" s="54"/>
      <c r="T284" s="55" t="str">
        <f aca="false">IFERROR(VLOOKUP(J284,'Base 1'!$A:$J,10,0),"-")</f>
        <v>-</v>
      </c>
      <c r="U284" s="56"/>
      <c r="V284" s="57"/>
      <c r="W284" s="58"/>
      <c r="X284" s="59" t="str">
        <f aca="false">IFERROR(VLOOKUP(J284,'Base 1'!$A:$I,9,0),"-")</f>
        <v>-</v>
      </c>
      <c r="Y284" s="58"/>
      <c r="Z284" s="60"/>
      <c r="AA284" s="61"/>
      <c r="AB284" s="62"/>
      <c r="AC284" s="63" t="str">
        <f aca="false">IFERROR(VLOOKUP($J284,'Base 1'!$A:$Q,16,0),"-")</f>
        <v>-</v>
      </c>
      <c r="AD284" s="63"/>
      <c r="AE284" s="64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  <c r="CO284" s="65"/>
      <c r="CP284" s="65"/>
      <c r="CQ284" s="65"/>
      <c r="CR284" s="65"/>
      <c r="CS284" s="65"/>
      <c r="CT284" s="65"/>
      <c r="CU284" s="65"/>
      <c r="CV284" s="65"/>
      <c r="CW284" s="65"/>
      <c r="CX284" s="65"/>
      <c r="CY284" s="65"/>
      <c r="CZ284" s="65"/>
      <c r="DA284" s="65"/>
      <c r="DB284" s="65"/>
      <c r="DC284" s="65"/>
      <c r="DD284" s="65"/>
      <c r="DE284" s="65"/>
      <c r="DF284" s="65"/>
      <c r="DG284" s="65"/>
      <c r="DH284" s="65"/>
      <c r="DI284" s="65"/>
      <c r="DJ284" s="65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  <c r="EF284" s="65"/>
      <c r="EG284" s="65"/>
      <c r="EH284" s="65"/>
      <c r="EI284" s="65"/>
      <c r="EJ284" s="65"/>
      <c r="EK284" s="65"/>
      <c r="EL284" s="65"/>
      <c r="EM284" s="65"/>
      <c r="EN284" s="65"/>
      <c r="EO284" s="65"/>
      <c r="EP284" s="65"/>
      <c r="EQ284" s="65"/>
      <c r="ER284" s="65"/>
      <c r="ES284" s="65"/>
      <c r="ET284" s="65"/>
      <c r="EU284" s="65"/>
      <c r="EV284" s="65"/>
      <c r="EW284" s="65"/>
      <c r="EX284" s="65"/>
      <c r="EY284" s="65"/>
      <c r="EZ284" s="65"/>
      <c r="FA284" s="65"/>
      <c r="FB284" s="65"/>
      <c r="FC284" s="65"/>
      <c r="FD284" s="65"/>
      <c r="FE284" s="65"/>
      <c r="FF284" s="65"/>
      <c r="FG284" s="65"/>
      <c r="FH284" s="65"/>
      <c r="FI284" s="65"/>
      <c r="FJ284" s="65"/>
      <c r="FK284" s="65"/>
      <c r="FL284" s="65"/>
      <c r="FM284" s="65"/>
      <c r="FN284" s="65"/>
      <c r="FO284" s="65"/>
      <c r="FP284" s="65"/>
      <c r="FQ284" s="65"/>
      <c r="FR284" s="65"/>
      <c r="FS284" s="65"/>
      <c r="FT284" s="65"/>
      <c r="FU284" s="65"/>
      <c r="FV284" s="65"/>
      <c r="FW284" s="65"/>
      <c r="FX284" s="65"/>
      <c r="FY284" s="65"/>
      <c r="FZ284" s="65"/>
      <c r="GA284" s="65"/>
      <c r="GB284" s="65"/>
      <c r="GC284" s="65"/>
      <c r="GD284" s="65"/>
      <c r="GE284" s="65"/>
      <c r="GF284" s="65"/>
      <c r="GG284" s="65"/>
      <c r="GH284" s="65"/>
      <c r="GI284" s="65"/>
      <c r="GJ284" s="65"/>
      <c r="GK284" s="65"/>
      <c r="GL284" s="65"/>
      <c r="GM284" s="65"/>
      <c r="GN284" s="65"/>
      <c r="GO284" s="65"/>
      <c r="GP284" s="65"/>
      <c r="GQ284" s="65"/>
      <c r="GR284" s="65"/>
      <c r="GS284" s="65"/>
      <c r="GT284" s="65"/>
      <c r="GU284" s="65"/>
      <c r="GV284" s="65"/>
      <c r="GW284" s="65"/>
      <c r="GX284" s="65"/>
      <c r="GY284" s="65"/>
      <c r="GZ284" s="65"/>
      <c r="HA284" s="65"/>
      <c r="HB284" s="65"/>
      <c r="HC284" s="65"/>
      <c r="HD284" s="65"/>
      <c r="HE284" s="65"/>
      <c r="HF284" s="65"/>
      <c r="HG284" s="65"/>
      <c r="HH284" s="65"/>
      <c r="HI284" s="65"/>
      <c r="HJ284" s="65"/>
      <c r="HK284" s="65"/>
      <c r="HL284" s="65"/>
      <c r="HM284" s="65"/>
      <c r="HN284" s="65"/>
      <c r="HO284" s="65"/>
      <c r="HP284" s="65"/>
      <c r="HQ284" s="65"/>
      <c r="HR284" s="65"/>
      <c r="HS284" s="65"/>
      <c r="HT284" s="65"/>
      <c r="HU284" s="65"/>
      <c r="HV284" s="65"/>
      <c r="HW284" s="65"/>
      <c r="HX284" s="65"/>
      <c r="HY284" s="65"/>
      <c r="HZ284" s="65"/>
      <c r="IA284" s="65"/>
      <c r="IB284" s="65"/>
      <c r="IC284" s="65"/>
      <c r="ID284" s="65"/>
      <c r="IE284" s="65"/>
      <c r="IF284" s="65"/>
      <c r="IG284" s="65"/>
      <c r="IH284" s="65"/>
      <c r="II284" s="65"/>
      <c r="IJ284" s="65"/>
      <c r="IK284" s="65"/>
      <c r="IL284" s="65"/>
      <c r="IM284" s="65"/>
      <c r="IN284" s="65"/>
      <c r="IO284" s="65"/>
      <c r="IP284" s="65"/>
      <c r="IQ284" s="65"/>
      <c r="IR284" s="65"/>
      <c r="IS284" s="65"/>
      <c r="IT284" s="65"/>
      <c r="IU284" s="65"/>
      <c r="IV284" s="65"/>
      <c r="IW284" s="65"/>
      <c r="IX284" s="65"/>
      <c r="IY284" s="65"/>
      <c r="IZ284" s="65"/>
      <c r="JA284" s="65"/>
      <c r="JB284" s="65"/>
      <c r="JC284" s="65"/>
      <c r="JD284" s="65"/>
      <c r="JE284" s="65"/>
      <c r="JF284" s="65"/>
      <c r="JG284" s="65"/>
      <c r="JH284" s="65"/>
      <c r="JI284" s="65"/>
      <c r="JJ284" s="65"/>
      <c r="JK284" s="65"/>
      <c r="JL284" s="65"/>
      <c r="JM284" s="65"/>
      <c r="JN284" s="65"/>
      <c r="JO284" s="65"/>
      <c r="JP284" s="65"/>
      <c r="JQ284" s="65"/>
      <c r="JR284" s="65"/>
      <c r="JS284" s="65"/>
    </row>
    <row r="285" s="66" customFormat="true" ht="14.25" hidden="false" customHeight="true" outlineLevel="0" collapsed="false">
      <c r="A285" s="46"/>
      <c r="B285" s="47" t="n">
        <f aca="true">TODAY()</f>
        <v>46135</v>
      </c>
      <c r="C285" s="48" t="s">
        <v>37</v>
      </c>
      <c r="D285" s="49" t="s">
        <v>38</v>
      </c>
      <c r="E285" s="50" t="str">
        <f aca="false">IFERROR(VLOOKUP($J285,'Base 1'!A:S,19,0),"-")</f>
        <v>-</v>
      </c>
      <c r="F285" s="50" t="str">
        <f aca="false">IFERROR(VLOOKUP($J285,'Base 1'!$A:$N,14,0),"-")</f>
        <v>-</v>
      </c>
      <c r="G285" s="50" t="str">
        <f aca="false">IFERROR(VLOOKUP($J285,'Base 1'!$A:$O,15,0),"-")</f>
        <v>-</v>
      </c>
      <c r="H285" s="50" t="str">
        <f aca="false">IFERROR(VLOOKUP($J285,'Base 1'!$A:$T,20,0),"-")</f>
        <v>-</v>
      </c>
      <c r="I285" s="51" t="str">
        <f aca="false">IFERROR(VLOOKUP($J285,'Base 1'!$A:$C,3,0),"-")</f>
        <v>-</v>
      </c>
      <c r="J285" s="51"/>
      <c r="K285" s="50" t="str">
        <f aca="false">IFERROR(VLOOKUP($J285,'Base 1'!$A:$E,5,0),"-")</f>
        <v>-</v>
      </c>
      <c r="L285" s="52" t="str">
        <f aca="false">IFERROR(VLOOKUP($J285,'Base 1'!$A:$B,2,0),"-")</f>
        <v>-</v>
      </c>
      <c r="M285" s="50" t="str">
        <f aca="false">IFERROR(VLOOKUP($J285,'Base 1'!$A:$Q,17,0),"-")</f>
        <v>-</v>
      </c>
      <c r="N285" s="50" t="str">
        <f aca="false">IFERROR(VLOOKUP($J285,'Base 1'!$A:$R,18,0),"-")</f>
        <v>-</v>
      </c>
      <c r="O285" s="50" t="str">
        <f aca="false">IFERROR(VLOOKUP($J285,'Base 1'!$A:$F,6,0),"-")</f>
        <v>-</v>
      </c>
      <c r="P285" s="53" t="str">
        <f aca="false">IFERROR(VLOOKUP($J285,'Base 1'!$A:$G,7,0),"-")</f>
        <v>-</v>
      </c>
      <c r="Q285" s="54"/>
      <c r="R285" s="50" t="str">
        <f aca="false">IFERROR(VLOOKUP(J285,'Base 1'!$A:$L,12,0),"-")</f>
        <v>-</v>
      </c>
      <c r="S285" s="54"/>
      <c r="T285" s="55" t="str">
        <f aca="false">IFERROR(VLOOKUP(J285,'Base 1'!$A:$J,10,0),"-")</f>
        <v>-</v>
      </c>
      <c r="U285" s="56"/>
      <c r="V285" s="57"/>
      <c r="W285" s="58"/>
      <c r="X285" s="59" t="str">
        <f aca="false">IFERROR(VLOOKUP(J285,'Base 1'!$A:$I,9,0),"-")</f>
        <v>-</v>
      </c>
      <c r="Y285" s="58"/>
      <c r="Z285" s="60"/>
      <c r="AA285" s="61"/>
      <c r="AB285" s="62"/>
      <c r="AC285" s="63" t="str">
        <f aca="false">IFERROR(VLOOKUP($J285,'Base 1'!$A:$Q,16,0),"-")</f>
        <v>-</v>
      </c>
      <c r="AD285" s="63"/>
      <c r="AE285" s="64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  <c r="CO285" s="65"/>
      <c r="CP285" s="65"/>
      <c r="CQ285" s="65"/>
      <c r="CR285" s="65"/>
      <c r="CS285" s="65"/>
      <c r="CT285" s="65"/>
      <c r="CU285" s="65"/>
      <c r="CV285" s="65"/>
      <c r="CW285" s="65"/>
      <c r="CX285" s="65"/>
      <c r="CY285" s="65"/>
      <c r="CZ285" s="65"/>
      <c r="DA285" s="65"/>
      <c r="DB285" s="65"/>
      <c r="DC285" s="65"/>
      <c r="DD285" s="65"/>
      <c r="DE285" s="65"/>
      <c r="DF285" s="65"/>
      <c r="DG285" s="65"/>
      <c r="DH285" s="65"/>
      <c r="DI285" s="65"/>
      <c r="DJ285" s="65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  <c r="EF285" s="65"/>
      <c r="EG285" s="65"/>
      <c r="EH285" s="65"/>
      <c r="EI285" s="65"/>
      <c r="EJ285" s="65"/>
      <c r="EK285" s="65"/>
      <c r="EL285" s="65"/>
      <c r="EM285" s="65"/>
      <c r="EN285" s="65"/>
      <c r="EO285" s="65"/>
      <c r="EP285" s="65"/>
      <c r="EQ285" s="65"/>
      <c r="ER285" s="65"/>
      <c r="ES285" s="65"/>
      <c r="ET285" s="65"/>
      <c r="EU285" s="65"/>
      <c r="EV285" s="65"/>
      <c r="EW285" s="65"/>
      <c r="EX285" s="65"/>
      <c r="EY285" s="65"/>
      <c r="EZ285" s="65"/>
      <c r="FA285" s="65"/>
      <c r="FB285" s="65"/>
      <c r="FC285" s="65"/>
      <c r="FD285" s="65"/>
      <c r="FE285" s="65"/>
      <c r="FF285" s="65"/>
      <c r="FG285" s="65"/>
      <c r="FH285" s="65"/>
      <c r="FI285" s="65"/>
      <c r="FJ285" s="65"/>
      <c r="FK285" s="65"/>
      <c r="FL285" s="65"/>
      <c r="FM285" s="65"/>
      <c r="FN285" s="65"/>
      <c r="FO285" s="65"/>
      <c r="FP285" s="65"/>
      <c r="FQ285" s="65"/>
      <c r="FR285" s="65"/>
      <c r="FS285" s="65"/>
      <c r="FT285" s="65"/>
      <c r="FU285" s="65"/>
      <c r="FV285" s="65"/>
      <c r="FW285" s="65"/>
      <c r="FX285" s="65"/>
      <c r="FY285" s="65"/>
      <c r="FZ285" s="65"/>
      <c r="GA285" s="65"/>
      <c r="GB285" s="65"/>
      <c r="GC285" s="65"/>
      <c r="GD285" s="65"/>
      <c r="GE285" s="65"/>
      <c r="GF285" s="65"/>
      <c r="GG285" s="65"/>
      <c r="GH285" s="65"/>
      <c r="GI285" s="65"/>
      <c r="GJ285" s="65"/>
      <c r="GK285" s="65"/>
      <c r="GL285" s="65"/>
      <c r="GM285" s="65"/>
      <c r="GN285" s="65"/>
      <c r="GO285" s="65"/>
      <c r="GP285" s="65"/>
      <c r="GQ285" s="65"/>
      <c r="GR285" s="65"/>
      <c r="GS285" s="65"/>
      <c r="GT285" s="65"/>
      <c r="GU285" s="65"/>
      <c r="GV285" s="65"/>
      <c r="GW285" s="65"/>
      <c r="GX285" s="65"/>
      <c r="GY285" s="65"/>
      <c r="GZ285" s="65"/>
      <c r="HA285" s="65"/>
      <c r="HB285" s="65"/>
      <c r="HC285" s="65"/>
      <c r="HD285" s="65"/>
      <c r="HE285" s="65"/>
      <c r="HF285" s="65"/>
      <c r="HG285" s="65"/>
      <c r="HH285" s="65"/>
      <c r="HI285" s="65"/>
      <c r="HJ285" s="65"/>
      <c r="HK285" s="65"/>
      <c r="HL285" s="65"/>
      <c r="HM285" s="65"/>
      <c r="HN285" s="65"/>
      <c r="HO285" s="65"/>
      <c r="HP285" s="65"/>
      <c r="HQ285" s="65"/>
      <c r="HR285" s="65"/>
      <c r="HS285" s="65"/>
      <c r="HT285" s="65"/>
      <c r="HU285" s="65"/>
      <c r="HV285" s="65"/>
      <c r="HW285" s="65"/>
      <c r="HX285" s="65"/>
      <c r="HY285" s="65"/>
      <c r="HZ285" s="65"/>
      <c r="IA285" s="65"/>
      <c r="IB285" s="65"/>
      <c r="IC285" s="65"/>
      <c r="ID285" s="65"/>
      <c r="IE285" s="65"/>
      <c r="IF285" s="65"/>
      <c r="IG285" s="65"/>
      <c r="IH285" s="65"/>
      <c r="II285" s="65"/>
      <c r="IJ285" s="65"/>
      <c r="IK285" s="65"/>
      <c r="IL285" s="65"/>
      <c r="IM285" s="65"/>
      <c r="IN285" s="65"/>
      <c r="IO285" s="65"/>
      <c r="IP285" s="65"/>
      <c r="IQ285" s="65"/>
      <c r="IR285" s="65"/>
      <c r="IS285" s="65"/>
      <c r="IT285" s="65"/>
      <c r="IU285" s="65"/>
      <c r="IV285" s="65"/>
      <c r="IW285" s="65"/>
      <c r="IX285" s="65"/>
      <c r="IY285" s="65"/>
      <c r="IZ285" s="65"/>
      <c r="JA285" s="65"/>
      <c r="JB285" s="65"/>
      <c r="JC285" s="65"/>
      <c r="JD285" s="65"/>
      <c r="JE285" s="65"/>
      <c r="JF285" s="65"/>
      <c r="JG285" s="65"/>
      <c r="JH285" s="65"/>
      <c r="JI285" s="65"/>
      <c r="JJ285" s="65"/>
      <c r="JK285" s="65"/>
      <c r="JL285" s="65"/>
      <c r="JM285" s="65"/>
      <c r="JN285" s="65"/>
      <c r="JO285" s="65"/>
      <c r="JP285" s="65"/>
      <c r="JQ285" s="65"/>
      <c r="JR285" s="65"/>
      <c r="JS285" s="65"/>
    </row>
    <row r="286" s="66" customFormat="true" ht="14.25" hidden="false" customHeight="true" outlineLevel="0" collapsed="false">
      <c r="A286" s="46"/>
      <c r="B286" s="47" t="n">
        <f aca="true">TODAY()</f>
        <v>46135</v>
      </c>
      <c r="C286" s="48" t="s">
        <v>37</v>
      </c>
      <c r="D286" s="49" t="s">
        <v>38</v>
      </c>
      <c r="E286" s="50" t="str">
        <f aca="false">IFERROR(VLOOKUP($J286,'Base 1'!A:S,19,0),"-")</f>
        <v>-</v>
      </c>
      <c r="F286" s="50" t="str">
        <f aca="false">IFERROR(VLOOKUP($J286,'Base 1'!$A:$N,14,0),"-")</f>
        <v>-</v>
      </c>
      <c r="G286" s="50" t="str">
        <f aca="false">IFERROR(VLOOKUP($J286,'Base 1'!$A:$O,15,0),"-")</f>
        <v>-</v>
      </c>
      <c r="H286" s="50" t="str">
        <f aca="false">IFERROR(VLOOKUP($J286,'Base 1'!$A:$T,20,0),"-")</f>
        <v>-</v>
      </c>
      <c r="I286" s="51" t="str">
        <f aca="false">IFERROR(VLOOKUP($J286,'Base 1'!$A:$C,3,0),"-")</f>
        <v>-</v>
      </c>
      <c r="J286" s="51"/>
      <c r="K286" s="50" t="str">
        <f aca="false">IFERROR(VLOOKUP($J286,'Base 1'!$A:$E,5,0),"-")</f>
        <v>-</v>
      </c>
      <c r="L286" s="52" t="str">
        <f aca="false">IFERROR(VLOOKUP($J286,'Base 1'!$A:$B,2,0),"-")</f>
        <v>-</v>
      </c>
      <c r="M286" s="50" t="str">
        <f aca="false">IFERROR(VLOOKUP($J286,'Base 1'!$A:$Q,17,0),"-")</f>
        <v>-</v>
      </c>
      <c r="N286" s="50" t="str">
        <f aca="false">IFERROR(VLOOKUP($J286,'Base 1'!$A:$R,18,0),"-")</f>
        <v>-</v>
      </c>
      <c r="O286" s="50" t="str">
        <f aca="false">IFERROR(VLOOKUP($J286,'Base 1'!$A:$F,6,0),"-")</f>
        <v>-</v>
      </c>
      <c r="P286" s="53" t="str">
        <f aca="false">IFERROR(VLOOKUP($J286,'Base 1'!$A:$G,7,0),"-")</f>
        <v>-</v>
      </c>
      <c r="Q286" s="54"/>
      <c r="R286" s="50" t="str">
        <f aca="false">IFERROR(VLOOKUP(J286,'Base 1'!$A:$L,12,0),"-")</f>
        <v>-</v>
      </c>
      <c r="S286" s="54"/>
      <c r="T286" s="55" t="str">
        <f aca="false">IFERROR(VLOOKUP(J286,'Base 1'!$A:$J,10,0),"-")</f>
        <v>-</v>
      </c>
      <c r="U286" s="56"/>
      <c r="V286" s="57"/>
      <c r="W286" s="58"/>
      <c r="X286" s="59" t="str">
        <f aca="false">IFERROR(VLOOKUP(J286,'Base 1'!$A:$I,9,0),"-")</f>
        <v>-</v>
      </c>
      <c r="Y286" s="58"/>
      <c r="Z286" s="60"/>
      <c r="AA286" s="61"/>
      <c r="AB286" s="62"/>
      <c r="AC286" s="63" t="str">
        <f aca="false">IFERROR(VLOOKUP($J286,'Base 1'!$A:$Q,16,0),"-")</f>
        <v>-</v>
      </c>
      <c r="AD286" s="63"/>
      <c r="AE286" s="64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  <c r="CO286" s="65"/>
      <c r="CP286" s="65"/>
      <c r="CQ286" s="65"/>
      <c r="CR286" s="65"/>
      <c r="CS286" s="65"/>
      <c r="CT286" s="65"/>
      <c r="CU286" s="65"/>
      <c r="CV286" s="65"/>
      <c r="CW286" s="65"/>
      <c r="CX286" s="65"/>
      <c r="CY286" s="65"/>
      <c r="CZ286" s="65"/>
      <c r="DA286" s="65"/>
      <c r="DB286" s="65"/>
      <c r="DC286" s="65"/>
      <c r="DD286" s="65"/>
      <c r="DE286" s="65"/>
      <c r="DF286" s="65"/>
      <c r="DG286" s="65"/>
      <c r="DH286" s="65"/>
      <c r="DI286" s="65"/>
      <c r="DJ286" s="65"/>
      <c r="DK286" s="65"/>
      <c r="DL286" s="65"/>
      <c r="DM286" s="65"/>
      <c r="DN286" s="65"/>
      <c r="DO286" s="65"/>
      <c r="DP286" s="65"/>
      <c r="DQ286" s="65"/>
      <c r="DR286" s="65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  <c r="EF286" s="65"/>
      <c r="EG286" s="65"/>
      <c r="EH286" s="65"/>
      <c r="EI286" s="65"/>
      <c r="EJ286" s="65"/>
      <c r="EK286" s="65"/>
      <c r="EL286" s="65"/>
      <c r="EM286" s="65"/>
      <c r="EN286" s="65"/>
      <c r="EO286" s="65"/>
      <c r="EP286" s="65"/>
      <c r="EQ286" s="65"/>
      <c r="ER286" s="65"/>
      <c r="ES286" s="65"/>
      <c r="ET286" s="65"/>
      <c r="EU286" s="65"/>
      <c r="EV286" s="65"/>
      <c r="EW286" s="65"/>
      <c r="EX286" s="65"/>
      <c r="EY286" s="65"/>
      <c r="EZ286" s="65"/>
      <c r="FA286" s="65"/>
      <c r="FB286" s="65"/>
      <c r="FC286" s="65"/>
      <c r="FD286" s="65"/>
      <c r="FE286" s="65"/>
      <c r="FF286" s="65"/>
      <c r="FG286" s="65"/>
      <c r="FH286" s="65"/>
      <c r="FI286" s="65"/>
      <c r="FJ286" s="65"/>
      <c r="FK286" s="65"/>
      <c r="FL286" s="65"/>
      <c r="FM286" s="65"/>
      <c r="FN286" s="65"/>
      <c r="FO286" s="65"/>
      <c r="FP286" s="65"/>
      <c r="FQ286" s="65"/>
      <c r="FR286" s="65"/>
      <c r="FS286" s="65"/>
      <c r="FT286" s="65"/>
      <c r="FU286" s="65"/>
      <c r="FV286" s="65"/>
      <c r="FW286" s="65"/>
      <c r="FX286" s="65"/>
      <c r="FY286" s="65"/>
      <c r="FZ286" s="65"/>
      <c r="GA286" s="65"/>
      <c r="GB286" s="65"/>
      <c r="GC286" s="65"/>
      <c r="GD286" s="65"/>
      <c r="GE286" s="65"/>
      <c r="GF286" s="65"/>
      <c r="GG286" s="65"/>
      <c r="GH286" s="65"/>
      <c r="GI286" s="65"/>
      <c r="GJ286" s="65"/>
      <c r="GK286" s="65"/>
      <c r="GL286" s="65"/>
      <c r="GM286" s="65"/>
      <c r="GN286" s="65"/>
      <c r="GO286" s="65"/>
      <c r="GP286" s="65"/>
      <c r="GQ286" s="65"/>
      <c r="GR286" s="65"/>
      <c r="GS286" s="65"/>
      <c r="GT286" s="65"/>
      <c r="GU286" s="65"/>
      <c r="GV286" s="65"/>
      <c r="GW286" s="65"/>
      <c r="GX286" s="65"/>
      <c r="GY286" s="65"/>
      <c r="GZ286" s="65"/>
      <c r="HA286" s="65"/>
      <c r="HB286" s="65"/>
      <c r="HC286" s="65"/>
      <c r="HD286" s="65"/>
      <c r="HE286" s="65"/>
      <c r="HF286" s="65"/>
      <c r="HG286" s="65"/>
      <c r="HH286" s="65"/>
      <c r="HI286" s="65"/>
      <c r="HJ286" s="65"/>
      <c r="HK286" s="65"/>
      <c r="HL286" s="65"/>
      <c r="HM286" s="65"/>
      <c r="HN286" s="65"/>
      <c r="HO286" s="65"/>
      <c r="HP286" s="65"/>
      <c r="HQ286" s="65"/>
      <c r="HR286" s="65"/>
      <c r="HS286" s="65"/>
      <c r="HT286" s="65"/>
      <c r="HU286" s="65"/>
      <c r="HV286" s="65"/>
      <c r="HW286" s="65"/>
      <c r="HX286" s="65"/>
      <c r="HY286" s="65"/>
      <c r="HZ286" s="65"/>
      <c r="IA286" s="65"/>
      <c r="IB286" s="65"/>
      <c r="IC286" s="65"/>
      <c r="ID286" s="65"/>
      <c r="IE286" s="65"/>
      <c r="IF286" s="65"/>
      <c r="IG286" s="65"/>
      <c r="IH286" s="65"/>
      <c r="II286" s="65"/>
      <c r="IJ286" s="65"/>
      <c r="IK286" s="65"/>
      <c r="IL286" s="65"/>
      <c r="IM286" s="65"/>
      <c r="IN286" s="65"/>
      <c r="IO286" s="65"/>
      <c r="IP286" s="65"/>
      <c r="IQ286" s="65"/>
      <c r="IR286" s="65"/>
      <c r="IS286" s="65"/>
      <c r="IT286" s="65"/>
      <c r="IU286" s="65"/>
      <c r="IV286" s="65"/>
      <c r="IW286" s="65"/>
      <c r="IX286" s="65"/>
      <c r="IY286" s="65"/>
      <c r="IZ286" s="65"/>
      <c r="JA286" s="65"/>
      <c r="JB286" s="65"/>
      <c r="JC286" s="65"/>
      <c r="JD286" s="65"/>
      <c r="JE286" s="65"/>
      <c r="JF286" s="65"/>
      <c r="JG286" s="65"/>
      <c r="JH286" s="65"/>
      <c r="JI286" s="65"/>
      <c r="JJ286" s="65"/>
      <c r="JK286" s="65"/>
      <c r="JL286" s="65"/>
      <c r="JM286" s="65"/>
      <c r="JN286" s="65"/>
      <c r="JO286" s="65"/>
      <c r="JP286" s="65"/>
      <c r="JQ286" s="65"/>
      <c r="JR286" s="65"/>
      <c r="JS286" s="65"/>
    </row>
    <row r="287" s="66" customFormat="true" ht="14.25" hidden="false" customHeight="true" outlineLevel="0" collapsed="false">
      <c r="A287" s="46"/>
      <c r="B287" s="47" t="n">
        <f aca="true">TODAY()</f>
        <v>46135</v>
      </c>
      <c r="C287" s="48" t="s">
        <v>37</v>
      </c>
      <c r="D287" s="49" t="s">
        <v>38</v>
      </c>
      <c r="E287" s="50" t="str">
        <f aca="false">IFERROR(VLOOKUP($J287,'Base 1'!A:S,19,0),"-")</f>
        <v>-</v>
      </c>
      <c r="F287" s="50" t="str">
        <f aca="false">IFERROR(VLOOKUP($J287,'Base 1'!$A:$N,14,0),"-")</f>
        <v>-</v>
      </c>
      <c r="G287" s="50" t="str">
        <f aca="false">IFERROR(VLOOKUP($J287,'Base 1'!$A:$O,15,0),"-")</f>
        <v>-</v>
      </c>
      <c r="H287" s="50" t="str">
        <f aca="false">IFERROR(VLOOKUP($J287,'Base 1'!$A:$T,20,0),"-")</f>
        <v>-</v>
      </c>
      <c r="I287" s="51" t="str">
        <f aca="false">IFERROR(VLOOKUP($J287,'Base 1'!$A:$C,3,0),"-")</f>
        <v>-</v>
      </c>
      <c r="J287" s="51"/>
      <c r="K287" s="50" t="str">
        <f aca="false">IFERROR(VLOOKUP($J287,'Base 1'!$A:$E,5,0),"-")</f>
        <v>-</v>
      </c>
      <c r="L287" s="52" t="str">
        <f aca="false">IFERROR(VLOOKUP($J287,'Base 1'!$A:$B,2,0),"-")</f>
        <v>-</v>
      </c>
      <c r="M287" s="50" t="str">
        <f aca="false">IFERROR(VLOOKUP($J287,'Base 1'!$A:$Q,17,0),"-")</f>
        <v>-</v>
      </c>
      <c r="N287" s="50" t="str">
        <f aca="false">IFERROR(VLOOKUP($J287,'Base 1'!$A:$R,18,0),"-")</f>
        <v>-</v>
      </c>
      <c r="O287" s="50" t="str">
        <f aca="false">IFERROR(VLOOKUP($J287,'Base 1'!$A:$F,6,0),"-")</f>
        <v>-</v>
      </c>
      <c r="P287" s="53" t="str">
        <f aca="false">IFERROR(VLOOKUP($J287,'Base 1'!$A:$G,7,0),"-")</f>
        <v>-</v>
      </c>
      <c r="Q287" s="54"/>
      <c r="R287" s="50" t="str">
        <f aca="false">IFERROR(VLOOKUP(J287,'Base 1'!$A:$L,12,0),"-")</f>
        <v>-</v>
      </c>
      <c r="S287" s="54"/>
      <c r="T287" s="55" t="str">
        <f aca="false">IFERROR(VLOOKUP(J287,'Base 1'!$A:$J,10,0),"-")</f>
        <v>-</v>
      </c>
      <c r="U287" s="56"/>
      <c r="V287" s="57"/>
      <c r="W287" s="58"/>
      <c r="X287" s="59" t="str">
        <f aca="false">IFERROR(VLOOKUP(J287,'Base 1'!$A:$I,9,0),"-")</f>
        <v>-</v>
      </c>
      <c r="Y287" s="58"/>
      <c r="Z287" s="60"/>
      <c r="AA287" s="61"/>
      <c r="AB287" s="62"/>
      <c r="AC287" s="63" t="str">
        <f aca="false">IFERROR(VLOOKUP($J287,'Base 1'!$A:$Q,16,0),"-")</f>
        <v>-</v>
      </c>
      <c r="AD287" s="63"/>
      <c r="AE287" s="64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  <c r="CE287" s="65"/>
      <c r="CF287" s="65"/>
      <c r="CG287" s="65"/>
      <c r="CH287" s="65"/>
      <c r="CI287" s="65"/>
      <c r="CJ287" s="65"/>
      <c r="CK287" s="65"/>
      <c r="CL287" s="65"/>
      <c r="CM287" s="65"/>
      <c r="CN287" s="65"/>
      <c r="CO287" s="65"/>
      <c r="CP287" s="65"/>
      <c r="CQ287" s="65"/>
      <c r="CR287" s="65"/>
      <c r="CS287" s="65"/>
      <c r="CT287" s="65"/>
      <c r="CU287" s="65"/>
      <c r="CV287" s="65"/>
      <c r="CW287" s="65"/>
      <c r="CX287" s="65"/>
      <c r="CY287" s="65"/>
      <c r="CZ287" s="65"/>
      <c r="DA287" s="65"/>
      <c r="DB287" s="65"/>
      <c r="DC287" s="65"/>
      <c r="DD287" s="65"/>
      <c r="DE287" s="65"/>
      <c r="DF287" s="65"/>
      <c r="DG287" s="65"/>
      <c r="DH287" s="65"/>
      <c r="DI287" s="65"/>
      <c r="DJ287" s="65"/>
      <c r="DK287" s="65"/>
      <c r="DL287" s="65"/>
      <c r="DM287" s="65"/>
      <c r="DN287" s="65"/>
      <c r="DO287" s="65"/>
      <c r="DP287" s="65"/>
      <c r="DQ287" s="65"/>
      <c r="DR287" s="65"/>
      <c r="DS287" s="65"/>
      <c r="DT287" s="65"/>
      <c r="DU287" s="65"/>
      <c r="DV287" s="65"/>
      <c r="DW287" s="65"/>
      <c r="DX287" s="65"/>
      <c r="DY287" s="65"/>
      <c r="DZ287" s="65"/>
      <c r="EA287" s="65"/>
      <c r="EB287" s="65"/>
      <c r="EC287" s="65"/>
      <c r="ED287" s="65"/>
      <c r="EE287" s="65"/>
      <c r="EF287" s="65"/>
      <c r="EG287" s="65"/>
      <c r="EH287" s="65"/>
      <c r="EI287" s="65"/>
      <c r="EJ287" s="65"/>
      <c r="EK287" s="65"/>
      <c r="EL287" s="65"/>
      <c r="EM287" s="65"/>
      <c r="EN287" s="65"/>
      <c r="EO287" s="65"/>
      <c r="EP287" s="65"/>
      <c r="EQ287" s="65"/>
      <c r="ER287" s="65"/>
      <c r="ES287" s="65"/>
      <c r="ET287" s="65"/>
      <c r="EU287" s="65"/>
      <c r="EV287" s="65"/>
      <c r="EW287" s="65"/>
      <c r="EX287" s="65"/>
      <c r="EY287" s="65"/>
      <c r="EZ287" s="65"/>
      <c r="FA287" s="65"/>
      <c r="FB287" s="65"/>
      <c r="FC287" s="65"/>
      <c r="FD287" s="65"/>
      <c r="FE287" s="65"/>
      <c r="FF287" s="65"/>
      <c r="FG287" s="65"/>
      <c r="FH287" s="65"/>
      <c r="FI287" s="65"/>
      <c r="FJ287" s="65"/>
      <c r="FK287" s="65"/>
      <c r="FL287" s="65"/>
      <c r="FM287" s="65"/>
      <c r="FN287" s="65"/>
      <c r="FO287" s="65"/>
      <c r="FP287" s="65"/>
      <c r="FQ287" s="65"/>
      <c r="FR287" s="65"/>
      <c r="FS287" s="65"/>
      <c r="FT287" s="65"/>
      <c r="FU287" s="65"/>
      <c r="FV287" s="65"/>
      <c r="FW287" s="65"/>
      <c r="FX287" s="65"/>
      <c r="FY287" s="65"/>
      <c r="FZ287" s="65"/>
      <c r="GA287" s="65"/>
      <c r="GB287" s="65"/>
      <c r="GC287" s="65"/>
      <c r="GD287" s="65"/>
      <c r="GE287" s="65"/>
      <c r="GF287" s="65"/>
      <c r="GG287" s="65"/>
      <c r="GH287" s="65"/>
      <c r="GI287" s="65"/>
      <c r="GJ287" s="65"/>
      <c r="GK287" s="65"/>
      <c r="GL287" s="65"/>
      <c r="GM287" s="65"/>
      <c r="GN287" s="65"/>
      <c r="GO287" s="65"/>
      <c r="GP287" s="65"/>
      <c r="GQ287" s="65"/>
      <c r="GR287" s="65"/>
      <c r="GS287" s="65"/>
      <c r="GT287" s="65"/>
      <c r="GU287" s="65"/>
      <c r="GV287" s="65"/>
      <c r="GW287" s="65"/>
      <c r="GX287" s="65"/>
      <c r="GY287" s="65"/>
      <c r="GZ287" s="65"/>
      <c r="HA287" s="65"/>
      <c r="HB287" s="65"/>
      <c r="HC287" s="65"/>
      <c r="HD287" s="65"/>
      <c r="HE287" s="65"/>
      <c r="HF287" s="65"/>
      <c r="HG287" s="65"/>
      <c r="HH287" s="65"/>
      <c r="HI287" s="65"/>
      <c r="HJ287" s="65"/>
      <c r="HK287" s="65"/>
      <c r="HL287" s="65"/>
      <c r="HM287" s="65"/>
      <c r="HN287" s="65"/>
      <c r="HO287" s="65"/>
      <c r="HP287" s="65"/>
      <c r="HQ287" s="65"/>
      <c r="HR287" s="65"/>
      <c r="HS287" s="65"/>
      <c r="HT287" s="65"/>
      <c r="HU287" s="65"/>
      <c r="HV287" s="65"/>
      <c r="HW287" s="65"/>
      <c r="HX287" s="65"/>
      <c r="HY287" s="65"/>
      <c r="HZ287" s="65"/>
      <c r="IA287" s="65"/>
      <c r="IB287" s="65"/>
      <c r="IC287" s="65"/>
      <c r="ID287" s="65"/>
      <c r="IE287" s="65"/>
      <c r="IF287" s="65"/>
      <c r="IG287" s="65"/>
      <c r="IH287" s="65"/>
      <c r="II287" s="65"/>
      <c r="IJ287" s="65"/>
      <c r="IK287" s="65"/>
      <c r="IL287" s="65"/>
      <c r="IM287" s="65"/>
      <c r="IN287" s="65"/>
      <c r="IO287" s="65"/>
      <c r="IP287" s="65"/>
      <c r="IQ287" s="65"/>
      <c r="IR287" s="65"/>
      <c r="IS287" s="65"/>
      <c r="IT287" s="65"/>
      <c r="IU287" s="65"/>
      <c r="IV287" s="65"/>
      <c r="IW287" s="65"/>
      <c r="IX287" s="65"/>
      <c r="IY287" s="65"/>
      <c r="IZ287" s="65"/>
      <c r="JA287" s="65"/>
      <c r="JB287" s="65"/>
      <c r="JC287" s="65"/>
      <c r="JD287" s="65"/>
      <c r="JE287" s="65"/>
      <c r="JF287" s="65"/>
      <c r="JG287" s="65"/>
      <c r="JH287" s="65"/>
      <c r="JI287" s="65"/>
      <c r="JJ287" s="65"/>
      <c r="JK287" s="65"/>
      <c r="JL287" s="65"/>
      <c r="JM287" s="65"/>
      <c r="JN287" s="65"/>
      <c r="JO287" s="65"/>
      <c r="JP287" s="65"/>
      <c r="JQ287" s="65"/>
      <c r="JR287" s="65"/>
      <c r="JS287" s="65"/>
    </row>
    <row r="288" s="66" customFormat="true" ht="14.25" hidden="false" customHeight="true" outlineLevel="0" collapsed="false">
      <c r="A288" s="46"/>
      <c r="B288" s="47" t="n">
        <f aca="true">TODAY()</f>
        <v>46135</v>
      </c>
      <c r="C288" s="48" t="s">
        <v>37</v>
      </c>
      <c r="D288" s="49" t="s">
        <v>38</v>
      </c>
      <c r="E288" s="50" t="str">
        <f aca="false">IFERROR(VLOOKUP($J288,'Base 1'!A:S,19,0),"-")</f>
        <v>-</v>
      </c>
      <c r="F288" s="50" t="str">
        <f aca="false">IFERROR(VLOOKUP($J288,'Base 1'!$A:$N,14,0),"-")</f>
        <v>-</v>
      </c>
      <c r="G288" s="50" t="str">
        <f aca="false">IFERROR(VLOOKUP($J288,'Base 1'!$A:$O,15,0),"-")</f>
        <v>-</v>
      </c>
      <c r="H288" s="50" t="str">
        <f aca="false">IFERROR(VLOOKUP($J288,'Base 1'!$A:$T,20,0),"-")</f>
        <v>-</v>
      </c>
      <c r="I288" s="51" t="str">
        <f aca="false">IFERROR(VLOOKUP($J288,'Base 1'!$A:$C,3,0),"-")</f>
        <v>-</v>
      </c>
      <c r="J288" s="51"/>
      <c r="K288" s="50" t="str">
        <f aca="false">IFERROR(VLOOKUP($J288,'Base 1'!$A:$E,5,0),"-")</f>
        <v>-</v>
      </c>
      <c r="L288" s="52" t="str">
        <f aca="false">IFERROR(VLOOKUP($J288,'Base 1'!$A:$B,2,0),"-")</f>
        <v>-</v>
      </c>
      <c r="M288" s="50" t="str">
        <f aca="false">IFERROR(VLOOKUP($J288,'Base 1'!$A:$Q,17,0),"-")</f>
        <v>-</v>
      </c>
      <c r="N288" s="50" t="str">
        <f aca="false">IFERROR(VLOOKUP($J288,'Base 1'!$A:$R,18,0),"-")</f>
        <v>-</v>
      </c>
      <c r="O288" s="50" t="str">
        <f aca="false">IFERROR(VLOOKUP($J288,'Base 1'!$A:$F,6,0),"-")</f>
        <v>-</v>
      </c>
      <c r="P288" s="53" t="str">
        <f aca="false">IFERROR(VLOOKUP($J288,'Base 1'!$A:$G,7,0),"-")</f>
        <v>-</v>
      </c>
      <c r="Q288" s="54"/>
      <c r="R288" s="50" t="str">
        <f aca="false">IFERROR(VLOOKUP(J288,'Base 1'!$A:$L,12,0),"-")</f>
        <v>-</v>
      </c>
      <c r="S288" s="54"/>
      <c r="T288" s="55" t="str">
        <f aca="false">IFERROR(VLOOKUP(J288,'Base 1'!$A:$J,10,0),"-")</f>
        <v>-</v>
      </c>
      <c r="U288" s="56"/>
      <c r="V288" s="57"/>
      <c r="W288" s="58"/>
      <c r="X288" s="59" t="str">
        <f aca="false">IFERROR(VLOOKUP(J288,'Base 1'!$A:$I,9,0),"-")</f>
        <v>-</v>
      </c>
      <c r="Y288" s="58"/>
      <c r="Z288" s="60"/>
      <c r="AA288" s="61"/>
      <c r="AB288" s="62"/>
      <c r="AC288" s="63" t="str">
        <f aca="false">IFERROR(VLOOKUP($J288,'Base 1'!$A:$Q,16,0),"-")</f>
        <v>-</v>
      </c>
      <c r="AD288" s="63"/>
      <c r="AE288" s="64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5"/>
      <c r="BG288" s="65"/>
      <c r="BH288" s="65"/>
      <c r="BI288" s="65"/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/>
      <c r="CB288" s="65"/>
      <c r="CC288" s="65"/>
      <c r="CD288" s="65"/>
      <c r="CE288" s="65"/>
      <c r="CF288" s="65"/>
      <c r="CG288" s="65"/>
      <c r="CH288" s="65"/>
      <c r="CI288" s="65"/>
      <c r="CJ288" s="65"/>
      <c r="CK288" s="65"/>
      <c r="CL288" s="65"/>
      <c r="CM288" s="65"/>
      <c r="CN288" s="65"/>
      <c r="CO288" s="65"/>
      <c r="CP288" s="65"/>
      <c r="CQ288" s="65"/>
      <c r="CR288" s="65"/>
      <c r="CS288" s="65"/>
      <c r="CT288" s="65"/>
      <c r="CU288" s="65"/>
      <c r="CV288" s="65"/>
      <c r="CW288" s="65"/>
      <c r="CX288" s="65"/>
      <c r="CY288" s="65"/>
      <c r="CZ288" s="65"/>
      <c r="DA288" s="65"/>
      <c r="DB288" s="65"/>
      <c r="DC288" s="65"/>
      <c r="DD288" s="65"/>
      <c r="DE288" s="65"/>
      <c r="DF288" s="65"/>
      <c r="DG288" s="65"/>
      <c r="DH288" s="65"/>
      <c r="DI288" s="65"/>
      <c r="DJ288" s="65"/>
      <c r="DK288" s="65"/>
      <c r="DL288" s="65"/>
      <c r="DM288" s="65"/>
      <c r="DN288" s="65"/>
      <c r="DO288" s="65"/>
      <c r="DP288" s="65"/>
      <c r="DQ288" s="65"/>
      <c r="DR288" s="65"/>
      <c r="DS288" s="65"/>
      <c r="DT288" s="65"/>
      <c r="DU288" s="65"/>
      <c r="DV288" s="65"/>
      <c r="DW288" s="65"/>
      <c r="DX288" s="65"/>
      <c r="DY288" s="65"/>
      <c r="DZ288" s="65"/>
      <c r="EA288" s="65"/>
      <c r="EB288" s="65"/>
      <c r="EC288" s="65"/>
      <c r="ED288" s="65"/>
      <c r="EE288" s="65"/>
      <c r="EF288" s="65"/>
      <c r="EG288" s="65"/>
      <c r="EH288" s="65"/>
      <c r="EI288" s="65"/>
      <c r="EJ288" s="65"/>
      <c r="EK288" s="65"/>
      <c r="EL288" s="65"/>
      <c r="EM288" s="65"/>
      <c r="EN288" s="65"/>
      <c r="EO288" s="65"/>
      <c r="EP288" s="65"/>
      <c r="EQ288" s="65"/>
      <c r="ER288" s="65"/>
      <c r="ES288" s="65"/>
      <c r="ET288" s="65"/>
      <c r="EU288" s="65"/>
      <c r="EV288" s="65"/>
      <c r="EW288" s="65"/>
      <c r="EX288" s="65"/>
      <c r="EY288" s="65"/>
      <c r="EZ288" s="65"/>
      <c r="FA288" s="65"/>
      <c r="FB288" s="65"/>
      <c r="FC288" s="65"/>
      <c r="FD288" s="65"/>
      <c r="FE288" s="65"/>
      <c r="FF288" s="65"/>
      <c r="FG288" s="65"/>
      <c r="FH288" s="65"/>
      <c r="FI288" s="65"/>
      <c r="FJ288" s="65"/>
      <c r="FK288" s="65"/>
      <c r="FL288" s="65"/>
      <c r="FM288" s="65"/>
      <c r="FN288" s="65"/>
      <c r="FO288" s="65"/>
      <c r="FP288" s="65"/>
      <c r="FQ288" s="65"/>
      <c r="FR288" s="65"/>
      <c r="FS288" s="65"/>
      <c r="FT288" s="65"/>
      <c r="FU288" s="65"/>
      <c r="FV288" s="65"/>
      <c r="FW288" s="65"/>
      <c r="FX288" s="65"/>
      <c r="FY288" s="65"/>
      <c r="FZ288" s="65"/>
      <c r="GA288" s="65"/>
      <c r="GB288" s="65"/>
      <c r="GC288" s="65"/>
      <c r="GD288" s="65"/>
      <c r="GE288" s="65"/>
      <c r="GF288" s="65"/>
      <c r="GG288" s="65"/>
      <c r="GH288" s="65"/>
      <c r="GI288" s="65"/>
      <c r="GJ288" s="65"/>
      <c r="GK288" s="65"/>
      <c r="GL288" s="65"/>
      <c r="GM288" s="65"/>
      <c r="GN288" s="65"/>
      <c r="GO288" s="65"/>
      <c r="GP288" s="65"/>
      <c r="GQ288" s="65"/>
      <c r="GR288" s="65"/>
      <c r="GS288" s="65"/>
      <c r="GT288" s="65"/>
      <c r="GU288" s="65"/>
      <c r="GV288" s="65"/>
      <c r="GW288" s="65"/>
      <c r="GX288" s="65"/>
      <c r="GY288" s="65"/>
      <c r="GZ288" s="65"/>
      <c r="HA288" s="65"/>
      <c r="HB288" s="65"/>
      <c r="HC288" s="65"/>
      <c r="HD288" s="65"/>
      <c r="HE288" s="65"/>
      <c r="HF288" s="65"/>
      <c r="HG288" s="65"/>
      <c r="HH288" s="65"/>
      <c r="HI288" s="65"/>
      <c r="HJ288" s="65"/>
      <c r="HK288" s="65"/>
      <c r="HL288" s="65"/>
      <c r="HM288" s="65"/>
      <c r="HN288" s="65"/>
      <c r="HO288" s="65"/>
      <c r="HP288" s="65"/>
      <c r="HQ288" s="65"/>
      <c r="HR288" s="65"/>
      <c r="HS288" s="65"/>
      <c r="HT288" s="65"/>
      <c r="HU288" s="65"/>
      <c r="HV288" s="65"/>
      <c r="HW288" s="65"/>
      <c r="HX288" s="65"/>
      <c r="HY288" s="65"/>
      <c r="HZ288" s="65"/>
      <c r="IA288" s="65"/>
      <c r="IB288" s="65"/>
      <c r="IC288" s="65"/>
      <c r="ID288" s="65"/>
      <c r="IE288" s="65"/>
      <c r="IF288" s="65"/>
      <c r="IG288" s="65"/>
      <c r="IH288" s="65"/>
      <c r="II288" s="65"/>
      <c r="IJ288" s="65"/>
      <c r="IK288" s="65"/>
      <c r="IL288" s="65"/>
      <c r="IM288" s="65"/>
      <c r="IN288" s="65"/>
      <c r="IO288" s="65"/>
      <c r="IP288" s="65"/>
      <c r="IQ288" s="65"/>
      <c r="IR288" s="65"/>
      <c r="IS288" s="65"/>
      <c r="IT288" s="65"/>
      <c r="IU288" s="65"/>
      <c r="IV288" s="65"/>
      <c r="IW288" s="65"/>
      <c r="IX288" s="65"/>
      <c r="IY288" s="65"/>
      <c r="IZ288" s="65"/>
      <c r="JA288" s="65"/>
      <c r="JB288" s="65"/>
      <c r="JC288" s="65"/>
      <c r="JD288" s="65"/>
      <c r="JE288" s="65"/>
      <c r="JF288" s="65"/>
      <c r="JG288" s="65"/>
      <c r="JH288" s="65"/>
      <c r="JI288" s="65"/>
      <c r="JJ288" s="65"/>
      <c r="JK288" s="65"/>
      <c r="JL288" s="65"/>
      <c r="JM288" s="65"/>
      <c r="JN288" s="65"/>
      <c r="JO288" s="65"/>
      <c r="JP288" s="65"/>
      <c r="JQ288" s="65"/>
      <c r="JR288" s="65"/>
      <c r="JS288" s="65"/>
    </row>
    <row r="289" s="66" customFormat="true" ht="14.25" hidden="false" customHeight="true" outlineLevel="0" collapsed="false">
      <c r="A289" s="46"/>
      <c r="B289" s="47" t="n">
        <f aca="true">TODAY()</f>
        <v>46135</v>
      </c>
      <c r="C289" s="48" t="s">
        <v>37</v>
      </c>
      <c r="D289" s="49" t="s">
        <v>38</v>
      </c>
      <c r="E289" s="50" t="str">
        <f aca="false">IFERROR(VLOOKUP($J289,'Base 1'!A:S,19,0),"-")</f>
        <v>-</v>
      </c>
      <c r="F289" s="50" t="str">
        <f aca="false">IFERROR(VLOOKUP($J289,'Base 1'!$A:$N,14,0),"-")</f>
        <v>-</v>
      </c>
      <c r="G289" s="50" t="str">
        <f aca="false">IFERROR(VLOOKUP($J289,'Base 1'!$A:$O,15,0),"-")</f>
        <v>-</v>
      </c>
      <c r="H289" s="50" t="str">
        <f aca="false">IFERROR(VLOOKUP($J289,'Base 1'!$A:$T,20,0),"-")</f>
        <v>-</v>
      </c>
      <c r="I289" s="51" t="str">
        <f aca="false">IFERROR(VLOOKUP($J289,'Base 1'!$A:$C,3,0),"-")</f>
        <v>-</v>
      </c>
      <c r="J289" s="51"/>
      <c r="K289" s="50" t="str">
        <f aca="false">IFERROR(VLOOKUP($J289,'Base 1'!$A:$E,5,0),"-")</f>
        <v>-</v>
      </c>
      <c r="L289" s="52" t="str">
        <f aca="false">IFERROR(VLOOKUP($J289,'Base 1'!$A:$B,2,0),"-")</f>
        <v>-</v>
      </c>
      <c r="M289" s="50" t="str">
        <f aca="false">IFERROR(VLOOKUP($J289,'Base 1'!$A:$Q,17,0),"-")</f>
        <v>-</v>
      </c>
      <c r="N289" s="50" t="str">
        <f aca="false">IFERROR(VLOOKUP($J289,'Base 1'!$A:$R,18,0),"-")</f>
        <v>-</v>
      </c>
      <c r="O289" s="50" t="str">
        <f aca="false">IFERROR(VLOOKUP($J289,'Base 1'!$A:$F,6,0),"-")</f>
        <v>-</v>
      </c>
      <c r="P289" s="53" t="str">
        <f aca="false">IFERROR(VLOOKUP($J289,'Base 1'!$A:$G,7,0),"-")</f>
        <v>-</v>
      </c>
      <c r="Q289" s="54"/>
      <c r="R289" s="50" t="str">
        <f aca="false">IFERROR(VLOOKUP(J289,'Base 1'!$A:$L,12,0),"-")</f>
        <v>-</v>
      </c>
      <c r="S289" s="54"/>
      <c r="T289" s="55" t="str">
        <f aca="false">IFERROR(VLOOKUP(J289,'Base 1'!$A:$J,10,0),"-")</f>
        <v>-</v>
      </c>
      <c r="U289" s="56"/>
      <c r="V289" s="57"/>
      <c r="W289" s="58"/>
      <c r="X289" s="59" t="str">
        <f aca="false">IFERROR(VLOOKUP(J289,'Base 1'!$A:$I,9,0),"-")</f>
        <v>-</v>
      </c>
      <c r="Y289" s="58"/>
      <c r="Z289" s="60"/>
      <c r="AA289" s="61"/>
      <c r="AB289" s="62"/>
      <c r="AC289" s="63" t="str">
        <f aca="false">IFERROR(VLOOKUP($J289,'Base 1'!$A:$Q,16,0),"-")</f>
        <v>-</v>
      </c>
      <c r="AD289" s="63"/>
      <c r="AE289" s="64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/>
      <c r="CB289" s="65"/>
      <c r="CC289" s="65"/>
      <c r="CD289" s="65"/>
      <c r="CE289" s="65"/>
      <c r="CF289" s="65"/>
      <c r="CG289" s="65"/>
      <c r="CH289" s="65"/>
      <c r="CI289" s="65"/>
      <c r="CJ289" s="65"/>
      <c r="CK289" s="65"/>
      <c r="CL289" s="65"/>
      <c r="CM289" s="65"/>
      <c r="CN289" s="65"/>
      <c r="CO289" s="65"/>
      <c r="CP289" s="65"/>
      <c r="CQ289" s="65"/>
      <c r="CR289" s="65"/>
      <c r="CS289" s="65"/>
      <c r="CT289" s="65"/>
      <c r="CU289" s="65"/>
      <c r="CV289" s="65"/>
      <c r="CW289" s="65"/>
      <c r="CX289" s="65"/>
      <c r="CY289" s="65"/>
      <c r="CZ289" s="65"/>
      <c r="DA289" s="65"/>
      <c r="DB289" s="65"/>
      <c r="DC289" s="65"/>
      <c r="DD289" s="65"/>
      <c r="DE289" s="65"/>
      <c r="DF289" s="65"/>
      <c r="DG289" s="65"/>
      <c r="DH289" s="65"/>
      <c r="DI289" s="65"/>
      <c r="DJ289" s="65"/>
      <c r="DK289" s="65"/>
      <c r="DL289" s="65"/>
      <c r="DM289" s="65"/>
      <c r="DN289" s="65"/>
      <c r="DO289" s="65"/>
      <c r="DP289" s="65"/>
      <c r="DQ289" s="65"/>
      <c r="DR289" s="65"/>
      <c r="DS289" s="65"/>
      <c r="DT289" s="65"/>
      <c r="DU289" s="65"/>
      <c r="DV289" s="65"/>
      <c r="DW289" s="65"/>
      <c r="DX289" s="65"/>
      <c r="DY289" s="65"/>
      <c r="DZ289" s="65"/>
      <c r="EA289" s="65"/>
      <c r="EB289" s="65"/>
      <c r="EC289" s="65"/>
      <c r="ED289" s="65"/>
      <c r="EE289" s="65"/>
      <c r="EF289" s="65"/>
      <c r="EG289" s="65"/>
      <c r="EH289" s="65"/>
      <c r="EI289" s="65"/>
      <c r="EJ289" s="65"/>
      <c r="EK289" s="65"/>
      <c r="EL289" s="65"/>
      <c r="EM289" s="65"/>
      <c r="EN289" s="65"/>
      <c r="EO289" s="65"/>
      <c r="EP289" s="65"/>
      <c r="EQ289" s="65"/>
      <c r="ER289" s="65"/>
      <c r="ES289" s="65"/>
      <c r="ET289" s="65"/>
      <c r="EU289" s="65"/>
      <c r="EV289" s="65"/>
      <c r="EW289" s="65"/>
      <c r="EX289" s="65"/>
      <c r="EY289" s="65"/>
      <c r="EZ289" s="65"/>
      <c r="FA289" s="65"/>
      <c r="FB289" s="65"/>
      <c r="FC289" s="65"/>
      <c r="FD289" s="65"/>
      <c r="FE289" s="65"/>
      <c r="FF289" s="65"/>
      <c r="FG289" s="65"/>
      <c r="FH289" s="65"/>
      <c r="FI289" s="65"/>
      <c r="FJ289" s="65"/>
      <c r="FK289" s="65"/>
      <c r="FL289" s="65"/>
      <c r="FM289" s="65"/>
      <c r="FN289" s="65"/>
      <c r="FO289" s="65"/>
      <c r="FP289" s="65"/>
      <c r="FQ289" s="65"/>
      <c r="FR289" s="65"/>
      <c r="FS289" s="65"/>
      <c r="FT289" s="65"/>
      <c r="FU289" s="65"/>
      <c r="FV289" s="65"/>
      <c r="FW289" s="65"/>
      <c r="FX289" s="65"/>
      <c r="FY289" s="65"/>
      <c r="FZ289" s="65"/>
      <c r="GA289" s="65"/>
      <c r="GB289" s="65"/>
      <c r="GC289" s="65"/>
      <c r="GD289" s="65"/>
      <c r="GE289" s="65"/>
      <c r="GF289" s="65"/>
      <c r="GG289" s="65"/>
      <c r="GH289" s="65"/>
      <c r="GI289" s="65"/>
      <c r="GJ289" s="65"/>
      <c r="GK289" s="65"/>
      <c r="GL289" s="65"/>
      <c r="GM289" s="65"/>
      <c r="GN289" s="65"/>
      <c r="GO289" s="65"/>
      <c r="GP289" s="65"/>
      <c r="GQ289" s="65"/>
      <c r="GR289" s="65"/>
      <c r="GS289" s="65"/>
      <c r="GT289" s="65"/>
      <c r="GU289" s="65"/>
      <c r="GV289" s="65"/>
      <c r="GW289" s="65"/>
      <c r="GX289" s="65"/>
      <c r="GY289" s="65"/>
      <c r="GZ289" s="65"/>
      <c r="HA289" s="65"/>
      <c r="HB289" s="65"/>
      <c r="HC289" s="65"/>
      <c r="HD289" s="65"/>
      <c r="HE289" s="65"/>
      <c r="HF289" s="65"/>
      <c r="HG289" s="65"/>
      <c r="HH289" s="65"/>
      <c r="HI289" s="65"/>
      <c r="HJ289" s="65"/>
      <c r="HK289" s="65"/>
      <c r="HL289" s="65"/>
      <c r="HM289" s="65"/>
      <c r="HN289" s="65"/>
      <c r="HO289" s="65"/>
      <c r="HP289" s="65"/>
      <c r="HQ289" s="65"/>
      <c r="HR289" s="65"/>
      <c r="HS289" s="65"/>
      <c r="HT289" s="65"/>
      <c r="HU289" s="65"/>
      <c r="HV289" s="65"/>
      <c r="HW289" s="65"/>
      <c r="HX289" s="65"/>
      <c r="HY289" s="65"/>
      <c r="HZ289" s="65"/>
      <c r="IA289" s="65"/>
      <c r="IB289" s="65"/>
      <c r="IC289" s="65"/>
      <c r="ID289" s="65"/>
      <c r="IE289" s="65"/>
      <c r="IF289" s="65"/>
      <c r="IG289" s="65"/>
      <c r="IH289" s="65"/>
      <c r="II289" s="65"/>
      <c r="IJ289" s="65"/>
      <c r="IK289" s="65"/>
      <c r="IL289" s="65"/>
      <c r="IM289" s="65"/>
      <c r="IN289" s="65"/>
      <c r="IO289" s="65"/>
      <c r="IP289" s="65"/>
      <c r="IQ289" s="65"/>
      <c r="IR289" s="65"/>
      <c r="IS289" s="65"/>
      <c r="IT289" s="65"/>
      <c r="IU289" s="65"/>
      <c r="IV289" s="65"/>
      <c r="IW289" s="65"/>
      <c r="IX289" s="65"/>
      <c r="IY289" s="65"/>
      <c r="IZ289" s="65"/>
      <c r="JA289" s="65"/>
      <c r="JB289" s="65"/>
      <c r="JC289" s="65"/>
      <c r="JD289" s="65"/>
      <c r="JE289" s="65"/>
      <c r="JF289" s="65"/>
      <c r="JG289" s="65"/>
      <c r="JH289" s="65"/>
      <c r="JI289" s="65"/>
      <c r="JJ289" s="65"/>
      <c r="JK289" s="65"/>
      <c r="JL289" s="65"/>
      <c r="JM289" s="65"/>
      <c r="JN289" s="65"/>
      <c r="JO289" s="65"/>
      <c r="JP289" s="65"/>
      <c r="JQ289" s="65"/>
      <c r="JR289" s="65"/>
      <c r="JS289" s="65"/>
    </row>
    <row r="290" s="66" customFormat="true" ht="14.25" hidden="false" customHeight="true" outlineLevel="0" collapsed="false">
      <c r="A290" s="46"/>
      <c r="B290" s="47" t="n">
        <f aca="true">TODAY()</f>
        <v>46135</v>
      </c>
      <c r="C290" s="48" t="s">
        <v>37</v>
      </c>
      <c r="D290" s="49" t="s">
        <v>38</v>
      </c>
      <c r="E290" s="50" t="str">
        <f aca="false">IFERROR(VLOOKUP($J290,'Base 1'!A:S,19,0),"-")</f>
        <v>-</v>
      </c>
      <c r="F290" s="50" t="str">
        <f aca="false">IFERROR(VLOOKUP($J290,'Base 1'!$A:$N,14,0),"-")</f>
        <v>-</v>
      </c>
      <c r="G290" s="50" t="str">
        <f aca="false">IFERROR(VLOOKUP($J290,'Base 1'!$A:$O,15,0),"-")</f>
        <v>-</v>
      </c>
      <c r="H290" s="50" t="str">
        <f aca="false">IFERROR(VLOOKUP($J290,'Base 1'!$A:$T,20,0),"-")</f>
        <v>-</v>
      </c>
      <c r="I290" s="51" t="str">
        <f aca="false">IFERROR(VLOOKUP($J290,'Base 1'!$A:$C,3,0),"-")</f>
        <v>-</v>
      </c>
      <c r="J290" s="51"/>
      <c r="K290" s="50" t="str">
        <f aca="false">IFERROR(VLOOKUP($J290,'Base 1'!$A:$E,5,0),"-")</f>
        <v>-</v>
      </c>
      <c r="L290" s="52" t="str">
        <f aca="false">IFERROR(VLOOKUP($J290,'Base 1'!$A:$B,2,0),"-")</f>
        <v>-</v>
      </c>
      <c r="M290" s="50" t="str">
        <f aca="false">IFERROR(VLOOKUP($J290,'Base 1'!$A:$Q,17,0),"-")</f>
        <v>-</v>
      </c>
      <c r="N290" s="50" t="str">
        <f aca="false">IFERROR(VLOOKUP($J290,'Base 1'!$A:$R,18,0),"-")</f>
        <v>-</v>
      </c>
      <c r="O290" s="50" t="str">
        <f aca="false">IFERROR(VLOOKUP($J290,'Base 1'!$A:$F,6,0),"-")</f>
        <v>-</v>
      </c>
      <c r="P290" s="53" t="str">
        <f aca="false">IFERROR(VLOOKUP($J290,'Base 1'!$A:$G,7,0),"-")</f>
        <v>-</v>
      </c>
      <c r="Q290" s="54"/>
      <c r="R290" s="50" t="str">
        <f aca="false">IFERROR(VLOOKUP(J290,'Base 1'!$A:$L,12,0),"-")</f>
        <v>-</v>
      </c>
      <c r="S290" s="54"/>
      <c r="T290" s="55" t="str">
        <f aca="false">IFERROR(VLOOKUP(J290,'Base 1'!$A:$J,10,0),"-")</f>
        <v>-</v>
      </c>
      <c r="U290" s="56"/>
      <c r="V290" s="57"/>
      <c r="W290" s="58"/>
      <c r="X290" s="59" t="str">
        <f aca="false">IFERROR(VLOOKUP(J290,'Base 1'!$A:$I,9,0),"-")</f>
        <v>-</v>
      </c>
      <c r="Y290" s="58"/>
      <c r="Z290" s="60"/>
      <c r="AA290" s="61"/>
      <c r="AB290" s="62"/>
      <c r="AC290" s="63" t="str">
        <f aca="false">IFERROR(VLOOKUP($J290,'Base 1'!$A:$Q,16,0),"-")</f>
        <v>-</v>
      </c>
      <c r="AD290" s="63"/>
      <c r="AE290" s="64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/>
      <c r="CB290" s="65"/>
      <c r="CC290" s="65"/>
      <c r="CD290" s="65"/>
      <c r="CE290" s="65"/>
      <c r="CF290" s="65"/>
      <c r="CG290" s="65"/>
      <c r="CH290" s="65"/>
      <c r="CI290" s="65"/>
      <c r="CJ290" s="65"/>
      <c r="CK290" s="65"/>
      <c r="CL290" s="65"/>
      <c r="CM290" s="65"/>
      <c r="CN290" s="65"/>
      <c r="CO290" s="65"/>
      <c r="CP290" s="65"/>
      <c r="CQ290" s="65"/>
      <c r="CR290" s="65"/>
      <c r="CS290" s="65"/>
      <c r="CT290" s="65"/>
      <c r="CU290" s="65"/>
      <c r="CV290" s="65"/>
      <c r="CW290" s="65"/>
      <c r="CX290" s="65"/>
      <c r="CY290" s="65"/>
      <c r="CZ290" s="65"/>
      <c r="DA290" s="65"/>
      <c r="DB290" s="65"/>
      <c r="DC290" s="65"/>
      <c r="DD290" s="65"/>
      <c r="DE290" s="65"/>
      <c r="DF290" s="65"/>
      <c r="DG290" s="65"/>
      <c r="DH290" s="65"/>
      <c r="DI290" s="65"/>
      <c r="DJ290" s="65"/>
      <c r="DK290" s="65"/>
      <c r="DL290" s="65"/>
      <c r="DM290" s="65"/>
      <c r="DN290" s="65"/>
      <c r="DO290" s="65"/>
      <c r="DP290" s="65"/>
      <c r="DQ290" s="65"/>
      <c r="DR290" s="65"/>
      <c r="DS290" s="65"/>
      <c r="DT290" s="65"/>
      <c r="DU290" s="65"/>
      <c r="DV290" s="65"/>
      <c r="DW290" s="65"/>
      <c r="DX290" s="65"/>
      <c r="DY290" s="65"/>
      <c r="DZ290" s="65"/>
      <c r="EA290" s="65"/>
      <c r="EB290" s="65"/>
      <c r="EC290" s="65"/>
      <c r="ED290" s="65"/>
      <c r="EE290" s="65"/>
      <c r="EF290" s="65"/>
      <c r="EG290" s="65"/>
      <c r="EH290" s="65"/>
      <c r="EI290" s="65"/>
      <c r="EJ290" s="65"/>
      <c r="EK290" s="65"/>
      <c r="EL290" s="65"/>
      <c r="EM290" s="65"/>
      <c r="EN290" s="65"/>
      <c r="EO290" s="65"/>
      <c r="EP290" s="65"/>
      <c r="EQ290" s="65"/>
      <c r="ER290" s="65"/>
      <c r="ES290" s="65"/>
      <c r="ET290" s="65"/>
      <c r="EU290" s="65"/>
      <c r="EV290" s="65"/>
      <c r="EW290" s="65"/>
      <c r="EX290" s="65"/>
      <c r="EY290" s="65"/>
      <c r="EZ290" s="65"/>
      <c r="FA290" s="65"/>
      <c r="FB290" s="65"/>
      <c r="FC290" s="65"/>
      <c r="FD290" s="65"/>
      <c r="FE290" s="65"/>
      <c r="FF290" s="65"/>
      <c r="FG290" s="65"/>
      <c r="FH290" s="65"/>
      <c r="FI290" s="65"/>
      <c r="FJ290" s="65"/>
      <c r="FK290" s="65"/>
      <c r="FL290" s="65"/>
      <c r="FM290" s="65"/>
      <c r="FN290" s="65"/>
      <c r="FO290" s="65"/>
      <c r="FP290" s="65"/>
      <c r="FQ290" s="65"/>
      <c r="FR290" s="65"/>
      <c r="FS290" s="65"/>
      <c r="FT290" s="65"/>
      <c r="FU290" s="65"/>
      <c r="FV290" s="65"/>
      <c r="FW290" s="65"/>
      <c r="FX290" s="65"/>
      <c r="FY290" s="65"/>
      <c r="FZ290" s="65"/>
      <c r="GA290" s="65"/>
      <c r="GB290" s="65"/>
      <c r="GC290" s="65"/>
      <c r="GD290" s="65"/>
      <c r="GE290" s="65"/>
      <c r="GF290" s="65"/>
      <c r="GG290" s="65"/>
      <c r="GH290" s="65"/>
      <c r="GI290" s="65"/>
      <c r="GJ290" s="65"/>
      <c r="GK290" s="65"/>
      <c r="GL290" s="65"/>
      <c r="GM290" s="65"/>
      <c r="GN290" s="65"/>
      <c r="GO290" s="65"/>
      <c r="GP290" s="65"/>
      <c r="GQ290" s="65"/>
      <c r="GR290" s="65"/>
      <c r="GS290" s="65"/>
      <c r="GT290" s="65"/>
      <c r="GU290" s="65"/>
      <c r="GV290" s="65"/>
      <c r="GW290" s="65"/>
      <c r="GX290" s="65"/>
      <c r="GY290" s="65"/>
      <c r="GZ290" s="65"/>
      <c r="HA290" s="65"/>
      <c r="HB290" s="65"/>
      <c r="HC290" s="65"/>
      <c r="HD290" s="65"/>
      <c r="HE290" s="65"/>
      <c r="HF290" s="65"/>
      <c r="HG290" s="65"/>
      <c r="HH290" s="65"/>
      <c r="HI290" s="65"/>
      <c r="HJ290" s="65"/>
      <c r="HK290" s="65"/>
      <c r="HL290" s="65"/>
      <c r="HM290" s="65"/>
      <c r="HN290" s="65"/>
      <c r="HO290" s="65"/>
      <c r="HP290" s="65"/>
      <c r="HQ290" s="65"/>
      <c r="HR290" s="65"/>
      <c r="HS290" s="65"/>
      <c r="HT290" s="65"/>
      <c r="HU290" s="65"/>
      <c r="HV290" s="65"/>
      <c r="HW290" s="65"/>
      <c r="HX290" s="65"/>
      <c r="HY290" s="65"/>
      <c r="HZ290" s="65"/>
      <c r="IA290" s="65"/>
      <c r="IB290" s="65"/>
      <c r="IC290" s="65"/>
      <c r="ID290" s="65"/>
      <c r="IE290" s="65"/>
      <c r="IF290" s="65"/>
      <c r="IG290" s="65"/>
      <c r="IH290" s="65"/>
      <c r="II290" s="65"/>
      <c r="IJ290" s="65"/>
      <c r="IK290" s="65"/>
      <c r="IL290" s="65"/>
      <c r="IM290" s="65"/>
      <c r="IN290" s="65"/>
      <c r="IO290" s="65"/>
      <c r="IP290" s="65"/>
      <c r="IQ290" s="65"/>
      <c r="IR290" s="65"/>
      <c r="IS290" s="65"/>
      <c r="IT290" s="65"/>
      <c r="IU290" s="65"/>
      <c r="IV290" s="65"/>
      <c r="IW290" s="65"/>
      <c r="IX290" s="65"/>
      <c r="IY290" s="65"/>
      <c r="IZ290" s="65"/>
      <c r="JA290" s="65"/>
      <c r="JB290" s="65"/>
      <c r="JC290" s="65"/>
      <c r="JD290" s="65"/>
      <c r="JE290" s="65"/>
      <c r="JF290" s="65"/>
      <c r="JG290" s="65"/>
      <c r="JH290" s="65"/>
      <c r="JI290" s="65"/>
      <c r="JJ290" s="65"/>
      <c r="JK290" s="65"/>
      <c r="JL290" s="65"/>
      <c r="JM290" s="65"/>
      <c r="JN290" s="65"/>
      <c r="JO290" s="65"/>
      <c r="JP290" s="65"/>
      <c r="JQ290" s="65"/>
      <c r="JR290" s="65"/>
      <c r="JS290" s="65"/>
    </row>
    <row r="291" s="66" customFormat="true" ht="14.25" hidden="false" customHeight="true" outlineLevel="0" collapsed="false">
      <c r="A291" s="46"/>
      <c r="B291" s="47" t="n">
        <f aca="true">TODAY()</f>
        <v>46135</v>
      </c>
      <c r="C291" s="48" t="s">
        <v>37</v>
      </c>
      <c r="D291" s="49" t="s">
        <v>38</v>
      </c>
      <c r="E291" s="50" t="str">
        <f aca="false">IFERROR(VLOOKUP($J291,'Base 1'!A:S,19,0),"-")</f>
        <v>-</v>
      </c>
      <c r="F291" s="50" t="str">
        <f aca="false">IFERROR(VLOOKUP($J291,'Base 1'!$A:$N,14,0),"-")</f>
        <v>-</v>
      </c>
      <c r="G291" s="50" t="str">
        <f aca="false">IFERROR(VLOOKUP($J291,'Base 1'!$A:$O,15,0),"-")</f>
        <v>-</v>
      </c>
      <c r="H291" s="50" t="str">
        <f aca="false">IFERROR(VLOOKUP($J291,'Base 1'!$A:$T,20,0),"-")</f>
        <v>-</v>
      </c>
      <c r="I291" s="51" t="str">
        <f aca="false">IFERROR(VLOOKUP($J291,'Base 1'!$A:$C,3,0),"-")</f>
        <v>-</v>
      </c>
      <c r="J291" s="51"/>
      <c r="K291" s="50" t="str">
        <f aca="false">IFERROR(VLOOKUP($J291,'Base 1'!$A:$E,5,0),"-")</f>
        <v>-</v>
      </c>
      <c r="L291" s="52" t="str">
        <f aca="false">IFERROR(VLOOKUP($J291,'Base 1'!$A:$B,2,0),"-")</f>
        <v>-</v>
      </c>
      <c r="M291" s="50" t="str">
        <f aca="false">IFERROR(VLOOKUP($J291,'Base 1'!$A:$Q,17,0),"-")</f>
        <v>-</v>
      </c>
      <c r="N291" s="50" t="str">
        <f aca="false">IFERROR(VLOOKUP($J291,'Base 1'!$A:$R,18,0),"-")</f>
        <v>-</v>
      </c>
      <c r="O291" s="50" t="str">
        <f aca="false">IFERROR(VLOOKUP($J291,'Base 1'!$A:$F,6,0),"-")</f>
        <v>-</v>
      </c>
      <c r="P291" s="53" t="str">
        <f aca="false">IFERROR(VLOOKUP($J291,'Base 1'!$A:$G,7,0),"-")</f>
        <v>-</v>
      </c>
      <c r="Q291" s="54"/>
      <c r="R291" s="50" t="str">
        <f aca="false">IFERROR(VLOOKUP(J291,'Base 1'!$A:$L,12,0),"-")</f>
        <v>-</v>
      </c>
      <c r="S291" s="54"/>
      <c r="T291" s="55" t="str">
        <f aca="false">IFERROR(VLOOKUP(J291,'Base 1'!$A:$J,10,0),"-")</f>
        <v>-</v>
      </c>
      <c r="U291" s="56"/>
      <c r="V291" s="57"/>
      <c r="W291" s="58"/>
      <c r="X291" s="59" t="str">
        <f aca="false">IFERROR(VLOOKUP(J291,'Base 1'!$A:$I,9,0),"-")</f>
        <v>-</v>
      </c>
      <c r="Y291" s="58"/>
      <c r="Z291" s="60"/>
      <c r="AA291" s="61"/>
      <c r="AB291" s="62"/>
      <c r="AC291" s="63" t="str">
        <f aca="false">IFERROR(VLOOKUP($J291,'Base 1'!$A:$Q,16,0),"-")</f>
        <v>-</v>
      </c>
      <c r="AD291" s="63"/>
      <c r="AE291" s="64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/>
      <c r="CB291" s="65"/>
      <c r="CC291" s="65"/>
      <c r="CD291" s="65"/>
      <c r="CE291" s="65"/>
      <c r="CF291" s="65"/>
      <c r="CG291" s="65"/>
      <c r="CH291" s="65"/>
      <c r="CI291" s="65"/>
      <c r="CJ291" s="65"/>
      <c r="CK291" s="65"/>
      <c r="CL291" s="65"/>
      <c r="CM291" s="65"/>
      <c r="CN291" s="65"/>
      <c r="CO291" s="65"/>
      <c r="CP291" s="65"/>
      <c r="CQ291" s="65"/>
      <c r="CR291" s="65"/>
      <c r="CS291" s="65"/>
      <c r="CT291" s="65"/>
      <c r="CU291" s="65"/>
      <c r="CV291" s="65"/>
      <c r="CW291" s="65"/>
      <c r="CX291" s="65"/>
      <c r="CY291" s="65"/>
      <c r="CZ291" s="65"/>
      <c r="DA291" s="65"/>
      <c r="DB291" s="65"/>
      <c r="DC291" s="65"/>
      <c r="DD291" s="65"/>
      <c r="DE291" s="65"/>
      <c r="DF291" s="65"/>
      <c r="DG291" s="65"/>
      <c r="DH291" s="65"/>
      <c r="DI291" s="65"/>
      <c r="DJ291" s="65"/>
      <c r="DK291" s="65"/>
      <c r="DL291" s="65"/>
      <c r="DM291" s="65"/>
      <c r="DN291" s="65"/>
      <c r="DO291" s="65"/>
      <c r="DP291" s="65"/>
      <c r="DQ291" s="65"/>
      <c r="DR291" s="65"/>
      <c r="DS291" s="65"/>
      <c r="DT291" s="65"/>
      <c r="DU291" s="65"/>
      <c r="DV291" s="65"/>
      <c r="DW291" s="65"/>
      <c r="DX291" s="65"/>
      <c r="DY291" s="65"/>
      <c r="DZ291" s="65"/>
      <c r="EA291" s="65"/>
      <c r="EB291" s="65"/>
      <c r="EC291" s="65"/>
      <c r="ED291" s="65"/>
      <c r="EE291" s="65"/>
      <c r="EF291" s="65"/>
      <c r="EG291" s="65"/>
      <c r="EH291" s="65"/>
      <c r="EI291" s="65"/>
      <c r="EJ291" s="65"/>
      <c r="EK291" s="65"/>
      <c r="EL291" s="65"/>
      <c r="EM291" s="65"/>
      <c r="EN291" s="65"/>
      <c r="EO291" s="65"/>
      <c r="EP291" s="65"/>
      <c r="EQ291" s="65"/>
      <c r="ER291" s="65"/>
      <c r="ES291" s="65"/>
      <c r="ET291" s="65"/>
      <c r="EU291" s="65"/>
      <c r="EV291" s="65"/>
      <c r="EW291" s="65"/>
      <c r="EX291" s="65"/>
      <c r="EY291" s="65"/>
      <c r="EZ291" s="65"/>
      <c r="FA291" s="65"/>
      <c r="FB291" s="65"/>
      <c r="FC291" s="65"/>
      <c r="FD291" s="65"/>
      <c r="FE291" s="65"/>
      <c r="FF291" s="65"/>
      <c r="FG291" s="65"/>
      <c r="FH291" s="65"/>
      <c r="FI291" s="65"/>
      <c r="FJ291" s="65"/>
      <c r="FK291" s="65"/>
      <c r="FL291" s="65"/>
      <c r="FM291" s="65"/>
      <c r="FN291" s="65"/>
      <c r="FO291" s="65"/>
      <c r="FP291" s="65"/>
      <c r="FQ291" s="65"/>
      <c r="FR291" s="65"/>
      <c r="FS291" s="65"/>
      <c r="FT291" s="65"/>
      <c r="FU291" s="65"/>
      <c r="FV291" s="65"/>
      <c r="FW291" s="65"/>
      <c r="FX291" s="65"/>
      <c r="FY291" s="65"/>
      <c r="FZ291" s="65"/>
      <c r="GA291" s="65"/>
      <c r="GB291" s="65"/>
      <c r="GC291" s="65"/>
      <c r="GD291" s="65"/>
      <c r="GE291" s="65"/>
      <c r="GF291" s="65"/>
      <c r="GG291" s="65"/>
      <c r="GH291" s="65"/>
      <c r="GI291" s="65"/>
      <c r="GJ291" s="65"/>
      <c r="GK291" s="65"/>
      <c r="GL291" s="65"/>
      <c r="GM291" s="65"/>
      <c r="GN291" s="65"/>
      <c r="GO291" s="65"/>
      <c r="GP291" s="65"/>
      <c r="GQ291" s="65"/>
      <c r="GR291" s="65"/>
      <c r="GS291" s="65"/>
      <c r="GT291" s="65"/>
      <c r="GU291" s="65"/>
      <c r="GV291" s="65"/>
      <c r="GW291" s="65"/>
      <c r="GX291" s="65"/>
      <c r="GY291" s="65"/>
      <c r="GZ291" s="65"/>
      <c r="HA291" s="65"/>
      <c r="HB291" s="65"/>
      <c r="HC291" s="65"/>
      <c r="HD291" s="65"/>
      <c r="HE291" s="65"/>
      <c r="HF291" s="65"/>
      <c r="HG291" s="65"/>
      <c r="HH291" s="65"/>
      <c r="HI291" s="65"/>
      <c r="HJ291" s="65"/>
      <c r="HK291" s="65"/>
      <c r="HL291" s="65"/>
      <c r="HM291" s="65"/>
      <c r="HN291" s="65"/>
      <c r="HO291" s="65"/>
      <c r="HP291" s="65"/>
      <c r="HQ291" s="65"/>
      <c r="HR291" s="65"/>
      <c r="HS291" s="65"/>
      <c r="HT291" s="65"/>
      <c r="HU291" s="65"/>
      <c r="HV291" s="65"/>
      <c r="HW291" s="65"/>
      <c r="HX291" s="65"/>
      <c r="HY291" s="65"/>
      <c r="HZ291" s="65"/>
      <c r="IA291" s="65"/>
      <c r="IB291" s="65"/>
      <c r="IC291" s="65"/>
      <c r="ID291" s="65"/>
      <c r="IE291" s="65"/>
      <c r="IF291" s="65"/>
      <c r="IG291" s="65"/>
      <c r="IH291" s="65"/>
      <c r="II291" s="65"/>
      <c r="IJ291" s="65"/>
      <c r="IK291" s="65"/>
      <c r="IL291" s="65"/>
      <c r="IM291" s="65"/>
      <c r="IN291" s="65"/>
      <c r="IO291" s="65"/>
      <c r="IP291" s="65"/>
      <c r="IQ291" s="65"/>
      <c r="IR291" s="65"/>
      <c r="IS291" s="65"/>
      <c r="IT291" s="65"/>
      <c r="IU291" s="65"/>
      <c r="IV291" s="65"/>
      <c r="IW291" s="65"/>
      <c r="IX291" s="65"/>
      <c r="IY291" s="65"/>
      <c r="IZ291" s="65"/>
      <c r="JA291" s="65"/>
      <c r="JB291" s="65"/>
      <c r="JC291" s="65"/>
      <c r="JD291" s="65"/>
      <c r="JE291" s="65"/>
      <c r="JF291" s="65"/>
      <c r="JG291" s="65"/>
      <c r="JH291" s="65"/>
      <c r="JI291" s="65"/>
      <c r="JJ291" s="65"/>
      <c r="JK291" s="65"/>
      <c r="JL291" s="65"/>
      <c r="JM291" s="65"/>
      <c r="JN291" s="65"/>
      <c r="JO291" s="65"/>
      <c r="JP291" s="65"/>
      <c r="JQ291" s="65"/>
      <c r="JR291" s="65"/>
      <c r="JS291" s="65"/>
    </row>
    <row r="292" s="66" customFormat="true" ht="14.25" hidden="false" customHeight="true" outlineLevel="0" collapsed="false">
      <c r="A292" s="46"/>
      <c r="B292" s="47" t="n">
        <f aca="true">TODAY()</f>
        <v>46135</v>
      </c>
      <c r="C292" s="48" t="s">
        <v>37</v>
      </c>
      <c r="D292" s="49" t="s">
        <v>38</v>
      </c>
      <c r="E292" s="50" t="str">
        <f aca="false">IFERROR(VLOOKUP($J292,'Base 1'!A:S,19,0),"-")</f>
        <v>-</v>
      </c>
      <c r="F292" s="50" t="str">
        <f aca="false">IFERROR(VLOOKUP($J292,'Base 1'!$A:$N,14,0),"-")</f>
        <v>-</v>
      </c>
      <c r="G292" s="50" t="str">
        <f aca="false">IFERROR(VLOOKUP($J292,'Base 1'!$A:$O,15,0),"-")</f>
        <v>-</v>
      </c>
      <c r="H292" s="50" t="str">
        <f aca="false">IFERROR(VLOOKUP($J292,'Base 1'!$A:$T,20,0),"-")</f>
        <v>-</v>
      </c>
      <c r="I292" s="51" t="str">
        <f aca="false">IFERROR(VLOOKUP($J292,'Base 1'!$A:$C,3,0),"-")</f>
        <v>-</v>
      </c>
      <c r="J292" s="51"/>
      <c r="K292" s="50" t="str">
        <f aca="false">IFERROR(VLOOKUP($J292,'Base 1'!$A:$E,5,0),"-")</f>
        <v>-</v>
      </c>
      <c r="L292" s="52" t="str">
        <f aca="false">IFERROR(VLOOKUP($J292,'Base 1'!$A:$B,2,0),"-")</f>
        <v>-</v>
      </c>
      <c r="M292" s="50" t="str">
        <f aca="false">IFERROR(VLOOKUP($J292,'Base 1'!$A:$Q,17,0),"-")</f>
        <v>-</v>
      </c>
      <c r="N292" s="50" t="str">
        <f aca="false">IFERROR(VLOOKUP($J292,'Base 1'!$A:$R,18,0),"-")</f>
        <v>-</v>
      </c>
      <c r="O292" s="50" t="str">
        <f aca="false">IFERROR(VLOOKUP($J292,'Base 1'!$A:$F,6,0),"-")</f>
        <v>-</v>
      </c>
      <c r="P292" s="53" t="str">
        <f aca="false">IFERROR(VLOOKUP($J292,'Base 1'!$A:$G,7,0),"-")</f>
        <v>-</v>
      </c>
      <c r="Q292" s="54"/>
      <c r="R292" s="50" t="str">
        <f aca="false">IFERROR(VLOOKUP(J292,'Base 1'!$A:$L,12,0),"-")</f>
        <v>-</v>
      </c>
      <c r="S292" s="54"/>
      <c r="T292" s="55" t="str">
        <f aca="false">IFERROR(VLOOKUP(J292,'Base 1'!$A:$J,10,0),"-")</f>
        <v>-</v>
      </c>
      <c r="U292" s="56"/>
      <c r="V292" s="57"/>
      <c r="W292" s="58"/>
      <c r="X292" s="59" t="str">
        <f aca="false">IFERROR(VLOOKUP(J292,'Base 1'!$A:$I,9,0),"-")</f>
        <v>-</v>
      </c>
      <c r="Y292" s="58"/>
      <c r="Z292" s="60"/>
      <c r="AA292" s="61"/>
      <c r="AB292" s="62"/>
      <c r="AC292" s="63" t="str">
        <f aca="false">IFERROR(VLOOKUP($J292,'Base 1'!$A:$Q,16,0),"-")</f>
        <v>-</v>
      </c>
      <c r="AD292" s="63"/>
      <c r="AE292" s="64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/>
      <c r="CB292" s="65"/>
      <c r="CC292" s="65"/>
      <c r="CD292" s="65"/>
      <c r="CE292" s="65"/>
      <c r="CF292" s="65"/>
      <c r="CG292" s="65"/>
      <c r="CH292" s="65"/>
      <c r="CI292" s="65"/>
      <c r="CJ292" s="65"/>
      <c r="CK292" s="65"/>
      <c r="CL292" s="65"/>
      <c r="CM292" s="65"/>
      <c r="CN292" s="65"/>
      <c r="CO292" s="65"/>
      <c r="CP292" s="65"/>
      <c r="CQ292" s="65"/>
      <c r="CR292" s="65"/>
      <c r="CS292" s="65"/>
      <c r="CT292" s="65"/>
      <c r="CU292" s="65"/>
      <c r="CV292" s="65"/>
      <c r="CW292" s="65"/>
      <c r="CX292" s="65"/>
      <c r="CY292" s="65"/>
      <c r="CZ292" s="65"/>
      <c r="DA292" s="65"/>
      <c r="DB292" s="65"/>
      <c r="DC292" s="65"/>
      <c r="DD292" s="65"/>
      <c r="DE292" s="65"/>
      <c r="DF292" s="65"/>
      <c r="DG292" s="65"/>
      <c r="DH292" s="65"/>
      <c r="DI292" s="65"/>
      <c r="DJ292" s="65"/>
      <c r="DK292" s="65"/>
      <c r="DL292" s="65"/>
      <c r="DM292" s="65"/>
      <c r="DN292" s="65"/>
      <c r="DO292" s="65"/>
      <c r="DP292" s="65"/>
      <c r="DQ292" s="65"/>
      <c r="DR292" s="65"/>
      <c r="DS292" s="65"/>
      <c r="DT292" s="65"/>
      <c r="DU292" s="65"/>
      <c r="DV292" s="65"/>
      <c r="DW292" s="65"/>
      <c r="DX292" s="65"/>
      <c r="DY292" s="65"/>
      <c r="DZ292" s="65"/>
      <c r="EA292" s="65"/>
      <c r="EB292" s="65"/>
      <c r="EC292" s="65"/>
      <c r="ED292" s="65"/>
      <c r="EE292" s="65"/>
      <c r="EF292" s="65"/>
      <c r="EG292" s="65"/>
      <c r="EH292" s="65"/>
      <c r="EI292" s="65"/>
      <c r="EJ292" s="65"/>
      <c r="EK292" s="65"/>
      <c r="EL292" s="65"/>
      <c r="EM292" s="65"/>
      <c r="EN292" s="65"/>
      <c r="EO292" s="65"/>
      <c r="EP292" s="65"/>
      <c r="EQ292" s="65"/>
      <c r="ER292" s="65"/>
      <c r="ES292" s="65"/>
      <c r="ET292" s="65"/>
      <c r="EU292" s="65"/>
      <c r="EV292" s="65"/>
      <c r="EW292" s="65"/>
      <c r="EX292" s="65"/>
      <c r="EY292" s="65"/>
      <c r="EZ292" s="65"/>
      <c r="FA292" s="65"/>
      <c r="FB292" s="65"/>
      <c r="FC292" s="65"/>
      <c r="FD292" s="65"/>
      <c r="FE292" s="65"/>
      <c r="FF292" s="65"/>
      <c r="FG292" s="65"/>
      <c r="FH292" s="65"/>
      <c r="FI292" s="65"/>
      <c r="FJ292" s="65"/>
      <c r="FK292" s="65"/>
      <c r="FL292" s="65"/>
      <c r="FM292" s="65"/>
      <c r="FN292" s="65"/>
      <c r="FO292" s="65"/>
      <c r="FP292" s="65"/>
      <c r="FQ292" s="65"/>
      <c r="FR292" s="65"/>
      <c r="FS292" s="65"/>
      <c r="FT292" s="65"/>
      <c r="FU292" s="65"/>
      <c r="FV292" s="65"/>
      <c r="FW292" s="65"/>
      <c r="FX292" s="65"/>
      <c r="FY292" s="65"/>
      <c r="FZ292" s="65"/>
      <c r="GA292" s="65"/>
      <c r="GB292" s="65"/>
      <c r="GC292" s="65"/>
      <c r="GD292" s="65"/>
      <c r="GE292" s="65"/>
      <c r="GF292" s="65"/>
      <c r="GG292" s="65"/>
      <c r="GH292" s="65"/>
      <c r="GI292" s="65"/>
      <c r="GJ292" s="65"/>
      <c r="GK292" s="65"/>
      <c r="GL292" s="65"/>
      <c r="GM292" s="65"/>
      <c r="GN292" s="65"/>
      <c r="GO292" s="65"/>
      <c r="GP292" s="65"/>
      <c r="GQ292" s="65"/>
      <c r="GR292" s="65"/>
      <c r="GS292" s="65"/>
      <c r="GT292" s="65"/>
      <c r="GU292" s="65"/>
      <c r="GV292" s="65"/>
      <c r="GW292" s="65"/>
      <c r="GX292" s="65"/>
      <c r="GY292" s="65"/>
      <c r="GZ292" s="65"/>
      <c r="HA292" s="65"/>
      <c r="HB292" s="65"/>
      <c r="HC292" s="65"/>
      <c r="HD292" s="65"/>
      <c r="HE292" s="65"/>
      <c r="HF292" s="65"/>
      <c r="HG292" s="65"/>
      <c r="HH292" s="65"/>
      <c r="HI292" s="65"/>
      <c r="HJ292" s="65"/>
      <c r="HK292" s="65"/>
      <c r="HL292" s="65"/>
      <c r="HM292" s="65"/>
      <c r="HN292" s="65"/>
      <c r="HO292" s="65"/>
      <c r="HP292" s="65"/>
      <c r="HQ292" s="65"/>
      <c r="HR292" s="65"/>
      <c r="HS292" s="65"/>
      <c r="HT292" s="65"/>
      <c r="HU292" s="65"/>
      <c r="HV292" s="65"/>
      <c r="HW292" s="65"/>
      <c r="HX292" s="65"/>
      <c r="HY292" s="65"/>
      <c r="HZ292" s="65"/>
      <c r="IA292" s="65"/>
      <c r="IB292" s="65"/>
      <c r="IC292" s="65"/>
      <c r="ID292" s="65"/>
      <c r="IE292" s="65"/>
      <c r="IF292" s="65"/>
      <c r="IG292" s="65"/>
      <c r="IH292" s="65"/>
      <c r="II292" s="65"/>
      <c r="IJ292" s="65"/>
      <c r="IK292" s="65"/>
      <c r="IL292" s="65"/>
      <c r="IM292" s="65"/>
      <c r="IN292" s="65"/>
      <c r="IO292" s="65"/>
      <c r="IP292" s="65"/>
      <c r="IQ292" s="65"/>
      <c r="IR292" s="65"/>
      <c r="IS292" s="65"/>
      <c r="IT292" s="65"/>
      <c r="IU292" s="65"/>
      <c r="IV292" s="65"/>
      <c r="IW292" s="65"/>
      <c r="IX292" s="65"/>
      <c r="IY292" s="65"/>
      <c r="IZ292" s="65"/>
      <c r="JA292" s="65"/>
      <c r="JB292" s="65"/>
      <c r="JC292" s="65"/>
      <c r="JD292" s="65"/>
      <c r="JE292" s="65"/>
      <c r="JF292" s="65"/>
      <c r="JG292" s="65"/>
      <c r="JH292" s="65"/>
      <c r="JI292" s="65"/>
      <c r="JJ292" s="65"/>
      <c r="JK292" s="65"/>
      <c r="JL292" s="65"/>
      <c r="JM292" s="65"/>
      <c r="JN292" s="65"/>
      <c r="JO292" s="65"/>
      <c r="JP292" s="65"/>
      <c r="JQ292" s="65"/>
      <c r="JR292" s="65"/>
      <c r="JS292" s="65"/>
    </row>
    <row r="293" s="66" customFormat="true" ht="14.25" hidden="false" customHeight="true" outlineLevel="0" collapsed="false">
      <c r="A293" s="46"/>
      <c r="B293" s="47" t="n">
        <f aca="true">TODAY()</f>
        <v>46135</v>
      </c>
      <c r="C293" s="48" t="s">
        <v>37</v>
      </c>
      <c r="D293" s="49" t="s">
        <v>38</v>
      </c>
      <c r="E293" s="50" t="str">
        <f aca="false">IFERROR(VLOOKUP($J293,'Base 1'!A:S,19,0),"-")</f>
        <v>-</v>
      </c>
      <c r="F293" s="50" t="str">
        <f aca="false">IFERROR(VLOOKUP($J293,'Base 1'!$A:$N,14,0),"-")</f>
        <v>-</v>
      </c>
      <c r="G293" s="50" t="str">
        <f aca="false">IFERROR(VLOOKUP($J293,'Base 1'!$A:$O,15,0),"-")</f>
        <v>-</v>
      </c>
      <c r="H293" s="50" t="str">
        <f aca="false">IFERROR(VLOOKUP($J293,'Base 1'!$A:$T,20,0),"-")</f>
        <v>-</v>
      </c>
      <c r="I293" s="51" t="str">
        <f aca="false">IFERROR(VLOOKUP($J293,'Base 1'!$A:$C,3,0),"-")</f>
        <v>-</v>
      </c>
      <c r="J293" s="51"/>
      <c r="K293" s="50" t="str">
        <f aca="false">IFERROR(VLOOKUP($J293,'Base 1'!$A:$E,5,0),"-")</f>
        <v>-</v>
      </c>
      <c r="L293" s="52" t="str">
        <f aca="false">IFERROR(VLOOKUP($J293,'Base 1'!$A:$B,2,0),"-")</f>
        <v>-</v>
      </c>
      <c r="M293" s="50" t="str">
        <f aca="false">IFERROR(VLOOKUP($J293,'Base 1'!$A:$Q,17,0),"-")</f>
        <v>-</v>
      </c>
      <c r="N293" s="50" t="str">
        <f aca="false">IFERROR(VLOOKUP($J293,'Base 1'!$A:$R,18,0),"-")</f>
        <v>-</v>
      </c>
      <c r="O293" s="50" t="str">
        <f aca="false">IFERROR(VLOOKUP($J293,'Base 1'!$A:$F,6,0),"-")</f>
        <v>-</v>
      </c>
      <c r="P293" s="53" t="str">
        <f aca="false">IFERROR(VLOOKUP($J293,'Base 1'!$A:$G,7,0),"-")</f>
        <v>-</v>
      </c>
      <c r="Q293" s="54"/>
      <c r="R293" s="50" t="str">
        <f aca="false">IFERROR(VLOOKUP(J293,'Base 1'!$A:$L,12,0),"-")</f>
        <v>-</v>
      </c>
      <c r="S293" s="54"/>
      <c r="T293" s="55" t="str">
        <f aca="false">IFERROR(VLOOKUP(J293,'Base 1'!$A:$J,10,0),"-")</f>
        <v>-</v>
      </c>
      <c r="U293" s="56"/>
      <c r="V293" s="57"/>
      <c r="W293" s="58"/>
      <c r="X293" s="59" t="str">
        <f aca="false">IFERROR(VLOOKUP(J293,'Base 1'!$A:$I,9,0),"-")</f>
        <v>-</v>
      </c>
      <c r="Y293" s="58"/>
      <c r="Z293" s="60"/>
      <c r="AA293" s="61"/>
      <c r="AB293" s="62"/>
      <c r="AC293" s="63" t="str">
        <f aca="false">IFERROR(VLOOKUP($J293,'Base 1'!$A:$Q,16,0),"-")</f>
        <v>-</v>
      </c>
      <c r="AD293" s="63"/>
      <c r="AE293" s="64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/>
      <c r="CB293" s="65"/>
      <c r="CC293" s="65"/>
      <c r="CD293" s="65"/>
      <c r="CE293" s="65"/>
      <c r="CF293" s="65"/>
      <c r="CG293" s="65"/>
      <c r="CH293" s="65"/>
      <c r="CI293" s="65"/>
      <c r="CJ293" s="65"/>
      <c r="CK293" s="65"/>
      <c r="CL293" s="65"/>
      <c r="CM293" s="65"/>
      <c r="CN293" s="65"/>
      <c r="CO293" s="65"/>
      <c r="CP293" s="65"/>
      <c r="CQ293" s="65"/>
      <c r="CR293" s="65"/>
      <c r="CS293" s="65"/>
      <c r="CT293" s="65"/>
      <c r="CU293" s="65"/>
      <c r="CV293" s="65"/>
      <c r="CW293" s="65"/>
      <c r="CX293" s="65"/>
      <c r="CY293" s="65"/>
      <c r="CZ293" s="65"/>
      <c r="DA293" s="65"/>
      <c r="DB293" s="65"/>
      <c r="DC293" s="65"/>
      <c r="DD293" s="65"/>
      <c r="DE293" s="65"/>
      <c r="DF293" s="65"/>
      <c r="DG293" s="65"/>
      <c r="DH293" s="65"/>
      <c r="DI293" s="65"/>
      <c r="DJ293" s="65"/>
      <c r="DK293" s="65"/>
      <c r="DL293" s="65"/>
      <c r="DM293" s="65"/>
      <c r="DN293" s="65"/>
      <c r="DO293" s="65"/>
      <c r="DP293" s="65"/>
      <c r="DQ293" s="65"/>
      <c r="DR293" s="65"/>
      <c r="DS293" s="65"/>
      <c r="DT293" s="65"/>
      <c r="DU293" s="65"/>
      <c r="DV293" s="65"/>
      <c r="DW293" s="65"/>
      <c r="DX293" s="65"/>
      <c r="DY293" s="65"/>
      <c r="DZ293" s="65"/>
      <c r="EA293" s="65"/>
      <c r="EB293" s="65"/>
      <c r="EC293" s="65"/>
      <c r="ED293" s="65"/>
      <c r="EE293" s="65"/>
      <c r="EF293" s="65"/>
      <c r="EG293" s="65"/>
      <c r="EH293" s="65"/>
      <c r="EI293" s="65"/>
      <c r="EJ293" s="65"/>
      <c r="EK293" s="65"/>
      <c r="EL293" s="65"/>
      <c r="EM293" s="65"/>
      <c r="EN293" s="65"/>
      <c r="EO293" s="65"/>
      <c r="EP293" s="65"/>
      <c r="EQ293" s="65"/>
      <c r="ER293" s="65"/>
      <c r="ES293" s="65"/>
      <c r="ET293" s="65"/>
      <c r="EU293" s="65"/>
      <c r="EV293" s="65"/>
      <c r="EW293" s="65"/>
      <c r="EX293" s="65"/>
      <c r="EY293" s="65"/>
      <c r="EZ293" s="65"/>
      <c r="FA293" s="65"/>
      <c r="FB293" s="65"/>
      <c r="FC293" s="65"/>
      <c r="FD293" s="65"/>
      <c r="FE293" s="65"/>
      <c r="FF293" s="65"/>
      <c r="FG293" s="65"/>
      <c r="FH293" s="65"/>
      <c r="FI293" s="65"/>
      <c r="FJ293" s="65"/>
      <c r="FK293" s="65"/>
      <c r="FL293" s="65"/>
      <c r="FM293" s="65"/>
      <c r="FN293" s="65"/>
      <c r="FO293" s="65"/>
      <c r="FP293" s="65"/>
      <c r="FQ293" s="65"/>
      <c r="FR293" s="65"/>
      <c r="FS293" s="65"/>
      <c r="FT293" s="65"/>
      <c r="FU293" s="65"/>
      <c r="FV293" s="65"/>
      <c r="FW293" s="65"/>
      <c r="FX293" s="65"/>
      <c r="FY293" s="65"/>
      <c r="FZ293" s="65"/>
      <c r="GA293" s="65"/>
      <c r="GB293" s="65"/>
      <c r="GC293" s="65"/>
      <c r="GD293" s="65"/>
      <c r="GE293" s="65"/>
      <c r="GF293" s="65"/>
      <c r="GG293" s="65"/>
      <c r="GH293" s="65"/>
      <c r="GI293" s="65"/>
      <c r="GJ293" s="65"/>
      <c r="GK293" s="65"/>
      <c r="GL293" s="65"/>
      <c r="GM293" s="65"/>
      <c r="GN293" s="65"/>
      <c r="GO293" s="65"/>
      <c r="GP293" s="65"/>
      <c r="GQ293" s="65"/>
      <c r="GR293" s="65"/>
      <c r="GS293" s="65"/>
      <c r="GT293" s="65"/>
      <c r="GU293" s="65"/>
      <c r="GV293" s="65"/>
      <c r="GW293" s="65"/>
      <c r="GX293" s="65"/>
      <c r="GY293" s="65"/>
      <c r="GZ293" s="65"/>
      <c r="HA293" s="65"/>
      <c r="HB293" s="65"/>
      <c r="HC293" s="65"/>
      <c r="HD293" s="65"/>
      <c r="HE293" s="65"/>
      <c r="HF293" s="65"/>
      <c r="HG293" s="65"/>
      <c r="HH293" s="65"/>
      <c r="HI293" s="65"/>
      <c r="HJ293" s="65"/>
      <c r="HK293" s="65"/>
      <c r="HL293" s="65"/>
      <c r="HM293" s="65"/>
      <c r="HN293" s="65"/>
      <c r="HO293" s="65"/>
      <c r="HP293" s="65"/>
      <c r="HQ293" s="65"/>
      <c r="HR293" s="65"/>
      <c r="HS293" s="65"/>
      <c r="HT293" s="65"/>
      <c r="HU293" s="65"/>
      <c r="HV293" s="65"/>
      <c r="HW293" s="65"/>
      <c r="HX293" s="65"/>
      <c r="HY293" s="65"/>
      <c r="HZ293" s="65"/>
      <c r="IA293" s="65"/>
      <c r="IB293" s="65"/>
      <c r="IC293" s="65"/>
      <c r="ID293" s="65"/>
      <c r="IE293" s="65"/>
      <c r="IF293" s="65"/>
      <c r="IG293" s="65"/>
      <c r="IH293" s="65"/>
      <c r="II293" s="65"/>
      <c r="IJ293" s="65"/>
      <c r="IK293" s="65"/>
      <c r="IL293" s="65"/>
      <c r="IM293" s="65"/>
      <c r="IN293" s="65"/>
      <c r="IO293" s="65"/>
      <c r="IP293" s="65"/>
      <c r="IQ293" s="65"/>
      <c r="IR293" s="65"/>
      <c r="IS293" s="65"/>
      <c r="IT293" s="65"/>
      <c r="IU293" s="65"/>
      <c r="IV293" s="65"/>
      <c r="IW293" s="65"/>
      <c r="IX293" s="65"/>
      <c r="IY293" s="65"/>
      <c r="IZ293" s="65"/>
      <c r="JA293" s="65"/>
      <c r="JB293" s="65"/>
      <c r="JC293" s="65"/>
      <c r="JD293" s="65"/>
      <c r="JE293" s="65"/>
      <c r="JF293" s="65"/>
      <c r="JG293" s="65"/>
      <c r="JH293" s="65"/>
      <c r="JI293" s="65"/>
      <c r="JJ293" s="65"/>
      <c r="JK293" s="65"/>
      <c r="JL293" s="65"/>
      <c r="JM293" s="65"/>
      <c r="JN293" s="65"/>
      <c r="JO293" s="65"/>
      <c r="JP293" s="65"/>
      <c r="JQ293" s="65"/>
      <c r="JR293" s="65"/>
      <c r="JS293" s="65"/>
    </row>
    <row r="294" s="66" customFormat="true" ht="14.25" hidden="false" customHeight="true" outlineLevel="0" collapsed="false">
      <c r="A294" s="46"/>
      <c r="B294" s="47" t="n">
        <f aca="true">TODAY()</f>
        <v>46135</v>
      </c>
      <c r="C294" s="48" t="s">
        <v>37</v>
      </c>
      <c r="D294" s="49" t="s">
        <v>38</v>
      </c>
      <c r="E294" s="50" t="str">
        <f aca="false">IFERROR(VLOOKUP($J294,'Base 1'!A:S,19,0),"-")</f>
        <v>-</v>
      </c>
      <c r="F294" s="50" t="str">
        <f aca="false">IFERROR(VLOOKUP($J294,'Base 1'!$A:$N,14,0),"-")</f>
        <v>-</v>
      </c>
      <c r="G294" s="50" t="str">
        <f aca="false">IFERROR(VLOOKUP($J294,'Base 1'!$A:$O,15,0),"-")</f>
        <v>-</v>
      </c>
      <c r="H294" s="50" t="str">
        <f aca="false">IFERROR(VLOOKUP($J294,'Base 1'!$A:$T,20,0),"-")</f>
        <v>-</v>
      </c>
      <c r="I294" s="51" t="str">
        <f aca="false">IFERROR(VLOOKUP($J294,'Base 1'!$A:$C,3,0),"-")</f>
        <v>-</v>
      </c>
      <c r="J294" s="51"/>
      <c r="K294" s="50" t="str">
        <f aca="false">IFERROR(VLOOKUP($J294,'Base 1'!$A:$E,5,0),"-")</f>
        <v>-</v>
      </c>
      <c r="L294" s="52" t="str">
        <f aca="false">IFERROR(VLOOKUP($J294,'Base 1'!$A:$B,2,0),"-")</f>
        <v>-</v>
      </c>
      <c r="M294" s="50" t="str">
        <f aca="false">IFERROR(VLOOKUP($J294,'Base 1'!$A:$Q,17,0),"-")</f>
        <v>-</v>
      </c>
      <c r="N294" s="50" t="str">
        <f aca="false">IFERROR(VLOOKUP($J294,'Base 1'!$A:$R,18,0),"-")</f>
        <v>-</v>
      </c>
      <c r="O294" s="50" t="str">
        <f aca="false">IFERROR(VLOOKUP($J294,'Base 1'!$A:$F,6,0),"-")</f>
        <v>-</v>
      </c>
      <c r="P294" s="53" t="str">
        <f aca="false">IFERROR(VLOOKUP($J294,'Base 1'!$A:$G,7,0),"-")</f>
        <v>-</v>
      </c>
      <c r="Q294" s="54"/>
      <c r="R294" s="50" t="str">
        <f aca="false">IFERROR(VLOOKUP(J294,'Base 1'!$A:$L,12,0),"-")</f>
        <v>-</v>
      </c>
      <c r="S294" s="54"/>
      <c r="T294" s="55" t="str">
        <f aca="false">IFERROR(VLOOKUP(J294,'Base 1'!$A:$J,10,0),"-")</f>
        <v>-</v>
      </c>
      <c r="U294" s="56"/>
      <c r="V294" s="57"/>
      <c r="W294" s="58"/>
      <c r="X294" s="59" t="str">
        <f aca="false">IFERROR(VLOOKUP(J294,'Base 1'!$A:$I,9,0),"-")</f>
        <v>-</v>
      </c>
      <c r="Y294" s="58"/>
      <c r="Z294" s="60"/>
      <c r="AA294" s="61"/>
      <c r="AB294" s="62"/>
      <c r="AC294" s="63" t="str">
        <f aca="false">IFERROR(VLOOKUP($J294,'Base 1'!$A:$Q,16,0),"-")</f>
        <v>-</v>
      </c>
      <c r="AD294" s="63"/>
      <c r="AE294" s="64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/>
      <c r="CB294" s="65"/>
      <c r="CC294" s="65"/>
      <c r="CD294" s="65"/>
      <c r="CE294" s="65"/>
      <c r="CF294" s="65"/>
      <c r="CG294" s="65"/>
      <c r="CH294" s="65"/>
      <c r="CI294" s="65"/>
      <c r="CJ294" s="65"/>
      <c r="CK294" s="65"/>
      <c r="CL294" s="65"/>
      <c r="CM294" s="65"/>
      <c r="CN294" s="65"/>
      <c r="CO294" s="65"/>
      <c r="CP294" s="65"/>
      <c r="CQ294" s="65"/>
      <c r="CR294" s="65"/>
      <c r="CS294" s="65"/>
      <c r="CT294" s="65"/>
      <c r="CU294" s="65"/>
      <c r="CV294" s="65"/>
      <c r="CW294" s="65"/>
      <c r="CX294" s="65"/>
      <c r="CY294" s="65"/>
      <c r="CZ294" s="65"/>
      <c r="DA294" s="65"/>
      <c r="DB294" s="65"/>
      <c r="DC294" s="65"/>
      <c r="DD294" s="65"/>
      <c r="DE294" s="65"/>
      <c r="DF294" s="65"/>
      <c r="DG294" s="65"/>
      <c r="DH294" s="65"/>
      <c r="DI294" s="65"/>
      <c r="DJ294" s="65"/>
      <c r="DK294" s="65"/>
      <c r="DL294" s="65"/>
      <c r="DM294" s="65"/>
      <c r="DN294" s="65"/>
      <c r="DO294" s="65"/>
      <c r="DP294" s="65"/>
      <c r="DQ294" s="65"/>
      <c r="DR294" s="65"/>
      <c r="DS294" s="65"/>
      <c r="DT294" s="65"/>
      <c r="DU294" s="65"/>
      <c r="DV294" s="65"/>
      <c r="DW294" s="65"/>
      <c r="DX294" s="65"/>
      <c r="DY294" s="65"/>
      <c r="DZ294" s="65"/>
      <c r="EA294" s="65"/>
      <c r="EB294" s="65"/>
      <c r="EC294" s="65"/>
      <c r="ED294" s="65"/>
      <c r="EE294" s="65"/>
      <c r="EF294" s="65"/>
      <c r="EG294" s="65"/>
      <c r="EH294" s="65"/>
      <c r="EI294" s="65"/>
      <c r="EJ294" s="65"/>
      <c r="EK294" s="65"/>
      <c r="EL294" s="65"/>
      <c r="EM294" s="65"/>
      <c r="EN294" s="65"/>
      <c r="EO294" s="65"/>
      <c r="EP294" s="65"/>
      <c r="EQ294" s="65"/>
      <c r="ER294" s="65"/>
      <c r="ES294" s="65"/>
      <c r="ET294" s="65"/>
      <c r="EU294" s="65"/>
      <c r="EV294" s="65"/>
      <c r="EW294" s="65"/>
      <c r="EX294" s="65"/>
      <c r="EY294" s="65"/>
      <c r="EZ294" s="65"/>
      <c r="FA294" s="65"/>
      <c r="FB294" s="65"/>
      <c r="FC294" s="65"/>
      <c r="FD294" s="65"/>
      <c r="FE294" s="65"/>
      <c r="FF294" s="65"/>
      <c r="FG294" s="65"/>
      <c r="FH294" s="65"/>
      <c r="FI294" s="65"/>
      <c r="FJ294" s="65"/>
      <c r="FK294" s="65"/>
      <c r="FL294" s="65"/>
      <c r="FM294" s="65"/>
      <c r="FN294" s="65"/>
      <c r="FO294" s="65"/>
      <c r="FP294" s="65"/>
      <c r="FQ294" s="65"/>
      <c r="FR294" s="65"/>
      <c r="FS294" s="65"/>
      <c r="FT294" s="65"/>
      <c r="FU294" s="65"/>
      <c r="FV294" s="65"/>
      <c r="FW294" s="65"/>
      <c r="FX294" s="65"/>
      <c r="FY294" s="65"/>
      <c r="FZ294" s="65"/>
      <c r="GA294" s="65"/>
      <c r="GB294" s="65"/>
      <c r="GC294" s="65"/>
      <c r="GD294" s="65"/>
      <c r="GE294" s="65"/>
      <c r="GF294" s="65"/>
      <c r="GG294" s="65"/>
      <c r="GH294" s="65"/>
      <c r="GI294" s="65"/>
      <c r="GJ294" s="65"/>
      <c r="GK294" s="65"/>
      <c r="GL294" s="65"/>
      <c r="GM294" s="65"/>
      <c r="GN294" s="65"/>
      <c r="GO294" s="65"/>
      <c r="GP294" s="65"/>
      <c r="GQ294" s="65"/>
      <c r="GR294" s="65"/>
      <c r="GS294" s="65"/>
      <c r="GT294" s="65"/>
      <c r="GU294" s="65"/>
      <c r="GV294" s="65"/>
      <c r="GW294" s="65"/>
      <c r="GX294" s="65"/>
      <c r="GY294" s="65"/>
      <c r="GZ294" s="65"/>
      <c r="HA294" s="65"/>
      <c r="HB294" s="65"/>
      <c r="HC294" s="65"/>
      <c r="HD294" s="65"/>
      <c r="HE294" s="65"/>
      <c r="HF294" s="65"/>
      <c r="HG294" s="65"/>
      <c r="HH294" s="65"/>
      <c r="HI294" s="65"/>
      <c r="HJ294" s="65"/>
      <c r="HK294" s="65"/>
      <c r="HL294" s="65"/>
      <c r="HM294" s="65"/>
      <c r="HN294" s="65"/>
      <c r="HO294" s="65"/>
      <c r="HP294" s="65"/>
      <c r="HQ294" s="65"/>
      <c r="HR294" s="65"/>
      <c r="HS294" s="65"/>
      <c r="HT294" s="65"/>
      <c r="HU294" s="65"/>
      <c r="HV294" s="65"/>
      <c r="HW294" s="65"/>
      <c r="HX294" s="65"/>
      <c r="HY294" s="65"/>
      <c r="HZ294" s="65"/>
      <c r="IA294" s="65"/>
      <c r="IB294" s="65"/>
      <c r="IC294" s="65"/>
      <c r="ID294" s="65"/>
      <c r="IE294" s="65"/>
      <c r="IF294" s="65"/>
      <c r="IG294" s="65"/>
      <c r="IH294" s="65"/>
      <c r="II294" s="65"/>
      <c r="IJ294" s="65"/>
      <c r="IK294" s="65"/>
      <c r="IL294" s="65"/>
      <c r="IM294" s="65"/>
      <c r="IN294" s="65"/>
      <c r="IO294" s="65"/>
      <c r="IP294" s="65"/>
      <c r="IQ294" s="65"/>
      <c r="IR294" s="65"/>
      <c r="IS294" s="65"/>
      <c r="IT294" s="65"/>
      <c r="IU294" s="65"/>
      <c r="IV294" s="65"/>
      <c r="IW294" s="65"/>
      <c r="IX294" s="65"/>
      <c r="IY294" s="65"/>
      <c r="IZ294" s="65"/>
      <c r="JA294" s="65"/>
      <c r="JB294" s="65"/>
      <c r="JC294" s="65"/>
      <c r="JD294" s="65"/>
      <c r="JE294" s="65"/>
      <c r="JF294" s="65"/>
      <c r="JG294" s="65"/>
      <c r="JH294" s="65"/>
      <c r="JI294" s="65"/>
      <c r="JJ294" s="65"/>
      <c r="JK294" s="65"/>
      <c r="JL294" s="65"/>
      <c r="JM294" s="65"/>
      <c r="JN294" s="65"/>
      <c r="JO294" s="65"/>
      <c r="JP294" s="65"/>
      <c r="JQ294" s="65"/>
      <c r="JR294" s="65"/>
      <c r="JS294" s="65"/>
    </row>
    <row r="295" s="66" customFormat="true" ht="14.25" hidden="false" customHeight="true" outlineLevel="0" collapsed="false">
      <c r="A295" s="46"/>
      <c r="B295" s="47" t="n">
        <f aca="true">TODAY()</f>
        <v>46135</v>
      </c>
      <c r="C295" s="48" t="s">
        <v>37</v>
      </c>
      <c r="D295" s="49" t="s">
        <v>38</v>
      </c>
      <c r="E295" s="50" t="str">
        <f aca="false">IFERROR(VLOOKUP($J295,'Base 1'!A:S,19,0),"-")</f>
        <v>-</v>
      </c>
      <c r="F295" s="50" t="str">
        <f aca="false">IFERROR(VLOOKUP($J295,'Base 1'!$A:$N,14,0),"-")</f>
        <v>-</v>
      </c>
      <c r="G295" s="50" t="str">
        <f aca="false">IFERROR(VLOOKUP($J295,'Base 1'!$A:$O,15,0),"-")</f>
        <v>-</v>
      </c>
      <c r="H295" s="50" t="str">
        <f aca="false">IFERROR(VLOOKUP($J295,'Base 1'!$A:$T,20,0),"-")</f>
        <v>-</v>
      </c>
      <c r="I295" s="51" t="str">
        <f aca="false">IFERROR(VLOOKUP($J295,'Base 1'!$A:$C,3,0),"-")</f>
        <v>-</v>
      </c>
      <c r="J295" s="51"/>
      <c r="K295" s="50" t="str">
        <f aca="false">IFERROR(VLOOKUP($J295,'Base 1'!$A:$E,5,0),"-")</f>
        <v>-</v>
      </c>
      <c r="L295" s="52" t="str">
        <f aca="false">IFERROR(VLOOKUP($J295,'Base 1'!$A:$B,2,0),"-")</f>
        <v>-</v>
      </c>
      <c r="M295" s="50" t="str">
        <f aca="false">IFERROR(VLOOKUP($J295,'Base 1'!$A:$Q,17,0),"-")</f>
        <v>-</v>
      </c>
      <c r="N295" s="50" t="str">
        <f aca="false">IFERROR(VLOOKUP($J295,'Base 1'!$A:$R,18,0),"-")</f>
        <v>-</v>
      </c>
      <c r="O295" s="50" t="str">
        <f aca="false">IFERROR(VLOOKUP($J295,'Base 1'!$A:$F,6,0),"-")</f>
        <v>-</v>
      </c>
      <c r="P295" s="53" t="str">
        <f aca="false">IFERROR(VLOOKUP($J295,'Base 1'!$A:$G,7,0),"-")</f>
        <v>-</v>
      </c>
      <c r="Q295" s="54"/>
      <c r="R295" s="50" t="str">
        <f aca="false">IFERROR(VLOOKUP(J295,'Base 1'!$A:$L,12,0),"-")</f>
        <v>-</v>
      </c>
      <c r="S295" s="54"/>
      <c r="T295" s="55" t="str">
        <f aca="false">IFERROR(VLOOKUP(J295,'Base 1'!$A:$J,10,0),"-")</f>
        <v>-</v>
      </c>
      <c r="U295" s="56"/>
      <c r="V295" s="57"/>
      <c r="W295" s="58"/>
      <c r="X295" s="59" t="str">
        <f aca="false">IFERROR(VLOOKUP(J295,'Base 1'!$A:$I,9,0),"-")</f>
        <v>-</v>
      </c>
      <c r="Y295" s="58"/>
      <c r="Z295" s="60"/>
      <c r="AA295" s="61"/>
      <c r="AB295" s="62"/>
      <c r="AC295" s="63" t="str">
        <f aca="false">IFERROR(VLOOKUP($J295,'Base 1'!$A:$Q,16,0),"-")</f>
        <v>-</v>
      </c>
      <c r="AD295" s="63"/>
      <c r="AE295" s="64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  <c r="CO295" s="65"/>
      <c r="CP295" s="65"/>
      <c r="CQ295" s="65"/>
      <c r="CR295" s="65"/>
      <c r="CS295" s="65"/>
      <c r="CT295" s="65"/>
      <c r="CU295" s="65"/>
      <c r="CV295" s="65"/>
      <c r="CW295" s="65"/>
      <c r="CX295" s="65"/>
      <c r="CY295" s="65"/>
      <c r="CZ295" s="65"/>
      <c r="DA295" s="65"/>
      <c r="DB295" s="65"/>
      <c r="DC295" s="65"/>
      <c r="DD295" s="65"/>
      <c r="DE295" s="65"/>
      <c r="DF295" s="65"/>
      <c r="DG295" s="65"/>
      <c r="DH295" s="65"/>
      <c r="DI295" s="65"/>
      <c r="DJ295" s="65"/>
      <c r="DK295" s="65"/>
      <c r="DL295" s="65"/>
      <c r="DM295" s="65"/>
      <c r="DN295" s="65"/>
      <c r="DO295" s="65"/>
      <c r="DP295" s="65"/>
      <c r="DQ295" s="65"/>
      <c r="DR295" s="65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  <c r="EF295" s="65"/>
      <c r="EG295" s="65"/>
      <c r="EH295" s="65"/>
      <c r="EI295" s="65"/>
      <c r="EJ295" s="65"/>
      <c r="EK295" s="65"/>
      <c r="EL295" s="65"/>
      <c r="EM295" s="65"/>
      <c r="EN295" s="65"/>
      <c r="EO295" s="65"/>
      <c r="EP295" s="65"/>
      <c r="EQ295" s="65"/>
      <c r="ER295" s="65"/>
      <c r="ES295" s="65"/>
      <c r="ET295" s="65"/>
      <c r="EU295" s="65"/>
      <c r="EV295" s="65"/>
      <c r="EW295" s="65"/>
      <c r="EX295" s="65"/>
      <c r="EY295" s="65"/>
      <c r="EZ295" s="65"/>
      <c r="FA295" s="65"/>
      <c r="FB295" s="65"/>
      <c r="FC295" s="65"/>
      <c r="FD295" s="65"/>
      <c r="FE295" s="65"/>
      <c r="FF295" s="65"/>
      <c r="FG295" s="65"/>
      <c r="FH295" s="65"/>
      <c r="FI295" s="65"/>
      <c r="FJ295" s="65"/>
      <c r="FK295" s="65"/>
      <c r="FL295" s="65"/>
      <c r="FM295" s="65"/>
      <c r="FN295" s="65"/>
      <c r="FO295" s="65"/>
      <c r="FP295" s="65"/>
      <c r="FQ295" s="65"/>
      <c r="FR295" s="65"/>
      <c r="FS295" s="65"/>
      <c r="FT295" s="65"/>
      <c r="FU295" s="65"/>
      <c r="FV295" s="65"/>
      <c r="FW295" s="65"/>
      <c r="FX295" s="65"/>
      <c r="FY295" s="65"/>
      <c r="FZ295" s="65"/>
      <c r="GA295" s="65"/>
      <c r="GB295" s="65"/>
      <c r="GC295" s="65"/>
      <c r="GD295" s="65"/>
      <c r="GE295" s="65"/>
      <c r="GF295" s="65"/>
      <c r="GG295" s="65"/>
      <c r="GH295" s="65"/>
      <c r="GI295" s="65"/>
      <c r="GJ295" s="65"/>
      <c r="GK295" s="65"/>
      <c r="GL295" s="65"/>
      <c r="GM295" s="65"/>
      <c r="GN295" s="65"/>
      <c r="GO295" s="65"/>
      <c r="GP295" s="65"/>
      <c r="GQ295" s="65"/>
      <c r="GR295" s="65"/>
      <c r="GS295" s="65"/>
      <c r="GT295" s="65"/>
      <c r="GU295" s="65"/>
      <c r="GV295" s="65"/>
      <c r="GW295" s="65"/>
      <c r="GX295" s="65"/>
      <c r="GY295" s="65"/>
      <c r="GZ295" s="65"/>
      <c r="HA295" s="65"/>
      <c r="HB295" s="65"/>
      <c r="HC295" s="65"/>
      <c r="HD295" s="65"/>
      <c r="HE295" s="65"/>
      <c r="HF295" s="65"/>
      <c r="HG295" s="65"/>
      <c r="HH295" s="65"/>
      <c r="HI295" s="65"/>
      <c r="HJ295" s="65"/>
      <c r="HK295" s="65"/>
      <c r="HL295" s="65"/>
      <c r="HM295" s="65"/>
      <c r="HN295" s="65"/>
      <c r="HO295" s="65"/>
      <c r="HP295" s="65"/>
      <c r="HQ295" s="65"/>
      <c r="HR295" s="65"/>
      <c r="HS295" s="65"/>
      <c r="HT295" s="65"/>
      <c r="HU295" s="65"/>
      <c r="HV295" s="65"/>
      <c r="HW295" s="65"/>
      <c r="HX295" s="65"/>
      <c r="HY295" s="65"/>
      <c r="HZ295" s="65"/>
      <c r="IA295" s="65"/>
      <c r="IB295" s="65"/>
      <c r="IC295" s="65"/>
      <c r="ID295" s="65"/>
      <c r="IE295" s="65"/>
      <c r="IF295" s="65"/>
      <c r="IG295" s="65"/>
      <c r="IH295" s="65"/>
      <c r="II295" s="65"/>
      <c r="IJ295" s="65"/>
      <c r="IK295" s="65"/>
      <c r="IL295" s="65"/>
      <c r="IM295" s="65"/>
      <c r="IN295" s="65"/>
      <c r="IO295" s="65"/>
      <c r="IP295" s="65"/>
      <c r="IQ295" s="65"/>
      <c r="IR295" s="65"/>
      <c r="IS295" s="65"/>
      <c r="IT295" s="65"/>
      <c r="IU295" s="65"/>
      <c r="IV295" s="65"/>
      <c r="IW295" s="65"/>
      <c r="IX295" s="65"/>
      <c r="IY295" s="65"/>
      <c r="IZ295" s="65"/>
      <c r="JA295" s="65"/>
      <c r="JB295" s="65"/>
      <c r="JC295" s="65"/>
      <c r="JD295" s="65"/>
      <c r="JE295" s="65"/>
      <c r="JF295" s="65"/>
      <c r="JG295" s="65"/>
      <c r="JH295" s="65"/>
      <c r="JI295" s="65"/>
      <c r="JJ295" s="65"/>
      <c r="JK295" s="65"/>
      <c r="JL295" s="65"/>
      <c r="JM295" s="65"/>
      <c r="JN295" s="65"/>
      <c r="JO295" s="65"/>
      <c r="JP295" s="65"/>
      <c r="JQ295" s="65"/>
      <c r="JR295" s="65"/>
      <c r="JS295" s="65"/>
    </row>
    <row r="296" s="66" customFormat="true" ht="14.25" hidden="false" customHeight="true" outlineLevel="0" collapsed="false">
      <c r="A296" s="46"/>
      <c r="B296" s="47" t="n">
        <f aca="true">TODAY()</f>
        <v>46135</v>
      </c>
      <c r="C296" s="48" t="s">
        <v>37</v>
      </c>
      <c r="D296" s="49" t="s">
        <v>38</v>
      </c>
      <c r="E296" s="50" t="str">
        <f aca="false">IFERROR(VLOOKUP($J296,'Base 1'!A:S,19,0),"-")</f>
        <v>-</v>
      </c>
      <c r="F296" s="50" t="str">
        <f aca="false">IFERROR(VLOOKUP($J296,'Base 1'!$A:$N,14,0),"-")</f>
        <v>-</v>
      </c>
      <c r="G296" s="50" t="str">
        <f aca="false">IFERROR(VLOOKUP($J296,'Base 1'!$A:$O,15,0),"-")</f>
        <v>-</v>
      </c>
      <c r="H296" s="50" t="str">
        <f aca="false">IFERROR(VLOOKUP($J296,'Base 1'!$A:$T,20,0),"-")</f>
        <v>-</v>
      </c>
      <c r="I296" s="51" t="str">
        <f aca="false">IFERROR(VLOOKUP($J296,'Base 1'!$A:$C,3,0),"-")</f>
        <v>-</v>
      </c>
      <c r="J296" s="51"/>
      <c r="K296" s="50" t="str">
        <f aca="false">IFERROR(VLOOKUP($J296,'Base 1'!$A:$E,5,0),"-")</f>
        <v>-</v>
      </c>
      <c r="L296" s="52" t="str">
        <f aca="false">IFERROR(VLOOKUP($J296,'Base 1'!$A:$B,2,0),"-")</f>
        <v>-</v>
      </c>
      <c r="M296" s="50" t="str">
        <f aca="false">IFERROR(VLOOKUP($J296,'Base 1'!$A:$Q,17,0),"-")</f>
        <v>-</v>
      </c>
      <c r="N296" s="50" t="str">
        <f aca="false">IFERROR(VLOOKUP($J296,'Base 1'!$A:$R,18,0),"-")</f>
        <v>-</v>
      </c>
      <c r="O296" s="50" t="str">
        <f aca="false">IFERROR(VLOOKUP($J296,'Base 1'!$A:$F,6,0),"-")</f>
        <v>-</v>
      </c>
      <c r="P296" s="53" t="str">
        <f aca="false">IFERROR(VLOOKUP($J296,'Base 1'!$A:$G,7,0),"-")</f>
        <v>-</v>
      </c>
      <c r="Q296" s="54"/>
      <c r="R296" s="50" t="str">
        <f aca="false">IFERROR(VLOOKUP(J296,'Base 1'!$A:$L,12,0),"-")</f>
        <v>-</v>
      </c>
      <c r="S296" s="54"/>
      <c r="T296" s="55" t="str">
        <f aca="false">IFERROR(VLOOKUP(J296,'Base 1'!$A:$J,10,0),"-")</f>
        <v>-</v>
      </c>
      <c r="U296" s="56"/>
      <c r="V296" s="57"/>
      <c r="W296" s="58"/>
      <c r="X296" s="59" t="str">
        <f aca="false">IFERROR(VLOOKUP(J296,'Base 1'!$A:$I,9,0),"-")</f>
        <v>-</v>
      </c>
      <c r="Y296" s="58"/>
      <c r="Z296" s="60"/>
      <c r="AA296" s="61"/>
      <c r="AB296" s="62"/>
      <c r="AC296" s="63" t="str">
        <f aca="false">IFERROR(VLOOKUP($J296,'Base 1'!$A:$Q,16,0),"-")</f>
        <v>-</v>
      </c>
      <c r="AD296" s="63"/>
      <c r="AE296" s="64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65"/>
      <c r="CQ296" s="65"/>
      <c r="CR296" s="65"/>
      <c r="CS296" s="65"/>
      <c r="CT296" s="65"/>
      <c r="CU296" s="65"/>
      <c r="CV296" s="65"/>
      <c r="CW296" s="65"/>
      <c r="CX296" s="65"/>
      <c r="CY296" s="65"/>
      <c r="CZ296" s="65"/>
      <c r="DA296" s="65"/>
      <c r="DB296" s="65"/>
      <c r="DC296" s="65"/>
      <c r="DD296" s="65"/>
      <c r="DE296" s="65"/>
      <c r="DF296" s="65"/>
      <c r="DG296" s="65"/>
      <c r="DH296" s="65"/>
      <c r="DI296" s="65"/>
      <c r="DJ296" s="65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  <c r="EH296" s="65"/>
      <c r="EI296" s="65"/>
      <c r="EJ296" s="65"/>
      <c r="EK296" s="65"/>
      <c r="EL296" s="65"/>
      <c r="EM296" s="65"/>
      <c r="EN296" s="65"/>
      <c r="EO296" s="65"/>
      <c r="EP296" s="65"/>
      <c r="EQ296" s="65"/>
      <c r="ER296" s="65"/>
      <c r="ES296" s="65"/>
      <c r="ET296" s="65"/>
      <c r="EU296" s="65"/>
      <c r="EV296" s="65"/>
      <c r="EW296" s="65"/>
      <c r="EX296" s="65"/>
      <c r="EY296" s="65"/>
      <c r="EZ296" s="65"/>
      <c r="FA296" s="65"/>
      <c r="FB296" s="65"/>
      <c r="FC296" s="65"/>
      <c r="FD296" s="65"/>
      <c r="FE296" s="65"/>
      <c r="FF296" s="65"/>
      <c r="FG296" s="65"/>
      <c r="FH296" s="65"/>
      <c r="FI296" s="65"/>
      <c r="FJ296" s="65"/>
      <c r="FK296" s="65"/>
      <c r="FL296" s="65"/>
      <c r="FM296" s="65"/>
      <c r="FN296" s="65"/>
      <c r="FO296" s="65"/>
      <c r="FP296" s="65"/>
      <c r="FQ296" s="65"/>
      <c r="FR296" s="65"/>
      <c r="FS296" s="65"/>
      <c r="FT296" s="65"/>
      <c r="FU296" s="65"/>
      <c r="FV296" s="65"/>
      <c r="FW296" s="65"/>
      <c r="FX296" s="65"/>
      <c r="FY296" s="65"/>
      <c r="FZ296" s="65"/>
      <c r="GA296" s="65"/>
      <c r="GB296" s="65"/>
      <c r="GC296" s="65"/>
      <c r="GD296" s="65"/>
      <c r="GE296" s="65"/>
      <c r="GF296" s="65"/>
      <c r="GG296" s="65"/>
      <c r="GH296" s="65"/>
      <c r="GI296" s="65"/>
      <c r="GJ296" s="65"/>
      <c r="GK296" s="65"/>
      <c r="GL296" s="65"/>
      <c r="GM296" s="65"/>
      <c r="GN296" s="65"/>
      <c r="GO296" s="65"/>
      <c r="GP296" s="65"/>
      <c r="GQ296" s="65"/>
      <c r="GR296" s="65"/>
      <c r="GS296" s="65"/>
      <c r="GT296" s="65"/>
      <c r="GU296" s="65"/>
      <c r="GV296" s="65"/>
      <c r="GW296" s="65"/>
      <c r="GX296" s="65"/>
      <c r="GY296" s="65"/>
      <c r="GZ296" s="65"/>
      <c r="HA296" s="65"/>
      <c r="HB296" s="65"/>
      <c r="HC296" s="65"/>
      <c r="HD296" s="65"/>
      <c r="HE296" s="65"/>
      <c r="HF296" s="65"/>
      <c r="HG296" s="65"/>
      <c r="HH296" s="65"/>
      <c r="HI296" s="65"/>
      <c r="HJ296" s="65"/>
      <c r="HK296" s="65"/>
      <c r="HL296" s="65"/>
      <c r="HM296" s="65"/>
      <c r="HN296" s="65"/>
      <c r="HO296" s="65"/>
      <c r="HP296" s="65"/>
      <c r="HQ296" s="65"/>
      <c r="HR296" s="65"/>
      <c r="HS296" s="65"/>
      <c r="HT296" s="65"/>
      <c r="HU296" s="65"/>
      <c r="HV296" s="65"/>
      <c r="HW296" s="65"/>
      <c r="HX296" s="65"/>
      <c r="HY296" s="65"/>
      <c r="HZ296" s="65"/>
      <c r="IA296" s="65"/>
      <c r="IB296" s="65"/>
      <c r="IC296" s="65"/>
      <c r="ID296" s="65"/>
      <c r="IE296" s="65"/>
      <c r="IF296" s="65"/>
      <c r="IG296" s="65"/>
      <c r="IH296" s="65"/>
      <c r="II296" s="65"/>
      <c r="IJ296" s="65"/>
      <c r="IK296" s="65"/>
      <c r="IL296" s="65"/>
      <c r="IM296" s="65"/>
      <c r="IN296" s="65"/>
      <c r="IO296" s="65"/>
      <c r="IP296" s="65"/>
      <c r="IQ296" s="65"/>
      <c r="IR296" s="65"/>
      <c r="IS296" s="65"/>
      <c r="IT296" s="65"/>
      <c r="IU296" s="65"/>
      <c r="IV296" s="65"/>
      <c r="IW296" s="65"/>
      <c r="IX296" s="65"/>
      <c r="IY296" s="65"/>
      <c r="IZ296" s="65"/>
      <c r="JA296" s="65"/>
      <c r="JB296" s="65"/>
      <c r="JC296" s="65"/>
      <c r="JD296" s="65"/>
      <c r="JE296" s="65"/>
      <c r="JF296" s="65"/>
      <c r="JG296" s="65"/>
      <c r="JH296" s="65"/>
      <c r="JI296" s="65"/>
      <c r="JJ296" s="65"/>
      <c r="JK296" s="65"/>
      <c r="JL296" s="65"/>
      <c r="JM296" s="65"/>
      <c r="JN296" s="65"/>
      <c r="JO296" s="65"/>
      <c r="JP296" s="65"/>
      <c r="JQ296" s="65"/>
      <c r="JR296" s="65"/>
      <c r="JS296" s="65"/>
    </row>
    <row r="297" s="66" customFormat="true" ht="14.25" hidden="false" customHeight="true" outlineLevel="0" collapsed="false">
      <c r="A297" s="46"/>
      <c r="B297" s="47" t="n">
        <f aca="true">TODAY()</f>
        <v>46135</v>
      </c>
      <c r="C297" s="48" t="s">
        <v>37</v>
      </c>
      <c r="D297" s="49" t="s">
        <v>38</v>
      </c>
      <c r="E297" s="50" t="str">
        <f aca="false">IFERROR(VLOOKUP($J297,'Base 1'!A:S,19,0),"-")</f>
        <v>-</v>
      </c>
      <c r="F297" s="50" t="str">
        <f aca="false">IFERROR(VLOOKUP($J297,'Base 1'!$A:$N,14,0),"-")</f>
        <v>-</v>
      </c>
      <c r="G297" s="50" t="str">
        <f aca="false">IFERROR(VLOOKUP($J297,'Base 1'!$A:$O,15,0),"-")</f>
        <v>-</v>
      </c>
      <c r="H297" s="50" t="str">
        <f aca="false">IFERROR(VLOOKUP($J297,'Base 1'!$A:$T,20,0),"-")</f>
        <v>-</v>
      </c>
      <c r="I297" s="51" t="str">
        <f aca="false">IFERROR(VLOOKUP($J297,'Base 1'!$A:$C,3,0),"-")</f>
        <v>-</v>
      </c>
      <c r="J297" s="51"/>
      <c r="K297" s="50" t="str">
        <f aca="false">IFERROR(VLOOKUP($J297,'Base 1'!$A:$E,5,0),"-")</f>
        <v>-</v>
      </c>
      <c r="L297" s="52" t="str">
        <f aca="false">IFERROR(VLOOKUP($J297,'Base 1'!$A:$B,2,0),"-")</f>
        <v>-</v>
      </c>
      <c r="M297" s="50" t="str">
        <f aca="false">IFERROR(VLOOKUP($J297,'Base 1'!$A:$Q,17,0),"-")</f>
        <v>-</v>
      </c>
      <c r="N297" s="50" t="str">
        <f aca="false">IFERROR(VLOOKUP($J297,'Base 1'!$A:$R,18,0),"-")</f>
        <v>-</v>
      </c>
      <c r="O297" s="50" t="str">
        <f aca="false">IFERROR(VLOOKUP($J297,'Base 1'!$A:$F,6,0),"-")</f>
        <v>-</v>
      </c>
      <c r="P297" s="53" t="str">
        <f aca="false">IFERROR(VLOOKUP($J297,'Base 1'!$A:$G,7,0),"-")</f>
        <v>-</v>
      </c>
      <c r="Q297" s="54"/>
      <c r="R297" s="50" t="str">
        <f aca="false">IFERROR(VLOOKUP(J297,'Base 1'!$A:$L,12,0),"-")</f>
        <v>-</v>
      </c>
      <c r="S297" s="54"/>
      <c r="T297" s="55" t="str">
        <f aca="false">IFERROR(VLOOKUP(J297,'Base 1'!$A:$J,10,0),"-")</f>
        <v>-</v>
      </c>
      <c r="U297" s="56"/>
      <c r="V297" s="57"/>
      <c r="W297" s="58"/>
      <c r="X297" s="59" t="str">
        <f aca="false">IFERROR(VLOOKUP(J297,'Base 1'!$A:$I,9,0),"-")</f>
        <v>-</v>
      </c>
      <c r="Y297" s="58"/>
      <c r="Z297" s="60"/>
      <c r="AA297" s="61"/>
      <c r="AB297" s="62"/>
      <c r="AC297" s="63" t="str">
        <f aca="false">IFERROR(VLOOKUP($J297,'Base 1'!$A:$Q,16,0),"-")</f>
        <v>-</v>
      </c>
      <c r="AD297" s="63"/>
      <c r="AE297" s="64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  <c r="CO297" s="65"/>
      <c r="CP297" s="65"/>
      <c r="CQ297" s="65"/>
      <c r="CR297" s="65"/>
      <c r="CS297" s="65"/>
      <c r="CT297" s="65"/>
      <c r="CU297" s="65"/>
      <c r="CV297" s="65"/>
      <c r="CW297" s="65"/>
      <c r="CX297" s="65"/>
      <c r="CY297" s="65"/>
      <c r="CZ297" s="65"/>
      <c r="DA297" s="65"/>
      <c r="DB297" s="65"/>
      <c r="DC297" s="65"/>
      <c r="DD297" s="65"/>
      <c r="DE297" s="65"/>
      <c r="DF297" s="65"/>
      <c r="DG297" s="65"/>
      <c r="DH297" s="65"/>
      <c r="DI297" s="65"/>
      <c r="DJ297" s="65"/>
      <c r="DK297" s="65"/>
      <c r="DL297" s="65"/>
      <c r="DM297" s="65"/>
      <c r="DN297" s="65"/>
      <c r="DO297" s="65"/>
      <c r="DP297" s="65"/>
      <c r="DQ297" s="65"/>
      <c r="DR297" s="65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5"/>
      <c r="ED297" s="65"/>
      <c r="EE297" s="65"/>
      <c r="EF297" s="65"/>
      <c r="EG297" s="65"/>
      <c r="EH297" s="65"/>
      <c r="EI297" s="65"/>
      <c r="EJ297" s="65"/>
      <c r="EK297" s="65"/>
      <c r="EL297" s="65"/>
      <c r="EM297" s="65"/>
      <c r="EN297" s="65"/>
      <c r="EO297" s="65"/>
      <c r="EP297" s="65"/>
      <c r="EQ297" s="65"/>
      <c r="ER297" s="65"/>
      <c r="ES297" s="65"/>
      <c r="ET297" s="65"/>
      <c r="EU297" s="65"/>
      <c r="EV297" s="65"/>
      <c r="EW297" s="65"/>
      <c r="EX297" s="65"/>
      <c r="EY297" s="65"/>
      <c r="EZ297" s="65"/>
      <c r="FA297" s="65"/>
      <c r="FB297" s="65"/>
      <c r="FC297" s="65"/>
      <c r="FD297" s="65"/>
      <c r="FE297" s="65"/>
      <c r="FF297" s="65"/>
      <c r="FG297" s="65"/>
      <c r="FH297" s="65"/>
      <c r="FI297" s="65"/>
      <c r="FJ297" s="65"/>
      <c r="FK297" s="65"/>
      <c r="FL297" s="65"/>
      <c r="FM297" s="65"/>
      <c r="FN297" s="65"/>
      <c r="FO297" s="65"/>
      <c r="FP297" s="65"/>
      <c r="FQ297" s="65"/>
      <c r="FR297" s="65"/>
      <c r="FS297" s="65"/>
      <c r="FT297" s="65"/>
      <c r="FU297" s="65"/>
      <c r="FV297" s="65"/>
      <c r="FW297" s="65"/>
      <c r="FX297" s="65"/>
      <c r="FY297" s="65"/>
      <c r="FZ297" s="65"/>
      <c r="GA297" s="65"/>
      <c r="GB297" s="65"/>
      <c r="GC297" s="65"/>
      <c r="GD297" s="65"/>
      <c r="GE297" s="65"/>
      <c r="GF297" s="65"/>
      <c r="GG297" s="65"/>
      <c r="GH297" s="65"/>
      <c r="GI297" s="65"/>
      <c r="GJ297" s="65"/>
      <c r="GK297" s="65"/>
      <c r="GL297" s="65"/>
      <c r="GM297" s="65"/>
      <c r="GN297" s="65"/>
      <c r="GO297" s="65"/>
      <c r="GP297" s="65"/>
      <c r="GQ297" s="65"/>
      <c r="GR297" s="65"/>
      <c r="GS297" s="65"/>
      <c r="GT297" s="65"/>
      <c r="GU297" s="65"/>
      <c r="GV297" s="65"/>
      <c r="GW297" s="65"/>
      <c r="GX297" s="65"/>
      <c r="GY297" s="65"/>
      <c r="GZ297" s="65"/>
      <c r="HA297" s="65"/>
      <c r="HB297" s="65"/>
      <c r="HC297" s="65"/>
      <c r="HD297" s="65"/>
      <c r="HE297" s="65"/>
      <c r="HF297" s="65"/>
      <c r="HG297" s="65"/>
      <c r="HH297" s="65"/>
      <c r="HI297" s="65"/>
      <c r="HJ297" s="65"/>
      <c r="HK297" s="65"/>
      <c r="HL297" s="65"/>
      <c r="HM297" s="65"/>
      <c r="HN297" s="65"/>
      <c r="HO297" s="65"/>
      <c r="HP297" s="65"/>
      <c r="HQ297" s="65"/>
      <c r="HR297" s="65"/>
      <c r="HS297" s="65"/>
      <c r="HT297" s="65"/>
      <c r="HU297" s="65"/>
      <c r="HV297" s="65"/>
      <c r="HW297" s="65"/>
      <c r="HX297" s="65"/>
      <c r="HY297" s="65"/>
      <c r="HZ297" s="65"/>
      <c r="IA297" s="65"/>
      <c r="IB297" s="65"/>
      <c r="IC297" s="65"/>
      <c r="ID297" s="65"/>
      <c r="IE297" s="65"/>
      <c r="IF297" s="65"/>
      <c r="IG297" s="65"/>
      <c r="IH297" s="65"/>
      <c r="II297" s="65"/>
      <c r="IJ297" s="65"/>
      <c r="IK297" s="65"/>
      <c r="IL297" s="65"/>
      <c r="IM297" s="65"/>
      <c r="IN297" s="65"/>
      <c r="IO297" s="65"/>
      <c r="IP297" s="65"/>
      <c r="IQ297" s="65"/>
      <c r="IR297" s="65"/>
      <c r="IS297" s="65"/>
      <c r="IT297" s="65"/>
      <c r="IU297" s="65"/>
      <c r="IV297" s="65"/>
      <c r="IW297" s="65"/>
      <c r="IX297" s="65"/>
      <c r="IY297" s="65"/>
      <c r="IZ297" s="65"/>
      <c r="JA297" s="65"/>
      <c r="JB297" s="65"/>
      <c r="JC297" s="65"/>
      <c r="JD297" s="65"/>
      <c r="JE297" s="65"/>
      <c r="JF297" s="65"/>
      <c r="JG297" s="65"/>
      <c r="JH297" s="65"/>
      <c r="JI297" s="65"/>
      <c r="JJ297" s="65"/>
      <c r="JK297" s="65"/>
      <c r="JL297" s="65"/>
      <c r="JM297" s="65"/>
      <c r="JN297" s="65"/>
      <c r="JO297" s="65"/>
      <c r="JP297" s="65"/>
      <c r="JQ297" s="65"/>
      <c r="JR297" s="65"/>
      <c r="JS297" s="65"/>
    </row>
    <row r="298" s="66" customFormat="true" ht="14.25" hidden="false" customHeight="true" outlineLevel="0" collapsed="false">
      <c r="A298" s="46"/>
      <c r="B298" s="47" t="n">
        <f aca="true">TODAY()</f>
        <v>46135</v>
      </c>
      <c r="C298" s="48" t="s">
        <v>37</v>
      </c>
      <c r="D298" s="49" t="s">
        <v>38</v>
      </c>
      <c r="E298" s="50" t="str">
        <f aca="false">IFERROR(VLOOKUP($J298,'Base 1'!A:S,19,0),"-")</f>
        <v>-</v>
      </c>
      <c r="F298" s="50" t="str">
        <f aca="false">IFERROR(VLOOKUP($J298,'Base 1'!$A:$N,14,0),"-")</f>
        <v>-</v>
      </c>
      <c r="G298" s="50" t="str">
        <f aca="false">IFERROR(VLOOKUP($J298,'Base 1'!$A:$O,15,0),"-")</f>
        <v>-</v>
      </c>
      <c r="H298" s="50" t="str">
        <f aca="false">IFERROR(VLOOKUP($J298,'Base 1'!$A:$T,20,0),"-")</f>
        <v>-</v>
      </c>
      <c r="I298" s="51" t="str">
        <f aca="false">IFERROR(VLOOKUP($J298,'Base 1'!$A:$C,3,0),"-")</f>
        <v>-</v>
      </c>
      <c r="J298" s="51"/>
      <c r="K298" s="50" t="str">
        <f aca="false">IFERROR(VLOOKUP($J298,'Base 1'!$A:$E,5,0),"-")</f>
        <v>-</v>
      </c>
      <c r="L298" s="52" t="str">
        <f aca="false">IFERROR(VLOOKUP($J298,'Base 1'!$A:$B,2,0),"-")</f>
        <v>-</v>
      </c>
      <c r="M298" s="50" t="str">
        <f aca="false">IFERROR(VLOOKUP($J298,'Base 1'!$A:$Q,17,0),"-")</f>
        <v>-</v>
      </c>
      <c r="N298" s="50" t="str">
        <f aca="false">IFERROR(VLOOKUP($J298,'Base 1'!$A:$R,18,0),"-")</f>
        <v>-</v>
      </c>
      <c r="O298" s="50" t="str">
        <f aca="false">IFERROR(VLOOKUP($J298,'Base 1'!$A:$F,6,0),"-")</f>
        <v>-</v>
      </c>
      <c r="P298" s="53" t="str">
        <f aca="false">IFERROR(VLOOKUP($J298,'Base 1'!$A:$G,7,0),"-")</f>
        <v>-</v>
      </c>
      <c r="Q298" s="54"/>
      <c r="R298" s="50" t="str">
        <f aca="false">IFERROR(VLOOKUP(J298,'Base 1'!$A:$L,12,0),"-")</f>
        <v>-</v>
      </c>
      <c r="S298" s="54"/>
      <c r="T298" s="55" t="str">
        <f aca="false">IFERROR(VLOOKUP(J298,'Base 1'!$A:$J,10,0),"-")</f>
        <v>-</v>
      </c>
      <c r="U298" s="56"/>
      <c r="V298" s="57"/>
      <c r="W298" s="58"/>
      <c r="X298" s="59" t="str">
        <f aca="false">IFERROR(VLOOKUP(J298,'Base 1'!$A:$I,9,0),"-")</f>
        <v>-</v>
      </c>
      <c r="Y298" s="58"/>
      <c r="Z298" s="60"/>
      <c r="AA298" s="61"/>
      <c r="AB298" s="62"/>
      <c r="AC298" s="63" t="str">
        <f aca="false">IFERROR(VLOOKUP($J298,'Base 1'!$A:$Q,16,0),"-")</f>
        <v>-</v>
      </c>
      <c r="AD298" s="63"/>
      <c r="AE298" s="64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/>
      <c r="CB298" s="65"/>
      <c r="CC298" s="65"/>
      <c r="CD298" s="65"/>
      <c r="CE298" s="65"/>
      <c r="CF298" s="65"/>
      <c r="CG298" s="65"/>
      <c r="CH298" s="65"/>
      <c r="CI298" s="65"/>
      <c r="CJ298" s="65"/>
      <c r="CK298" s="65"/>
      <c r="CL298" s="65"/>
      <c r="CM298" s="65"/>
      <c r="CN298" s="65"/>
      <c r="CO298" s="65"/>
      <c r="CP298" s="65"/>
      <c r="CQ298" s="65"/>
      <c r="CR298" s="65"/>
      <c r="CS298" s="65"/>
      <c r="CT298" s="65"/>
      <c r="CU298" s="65"/>
      <c r="CV298" s="65"/>
      <c r="CW298" s="65"/>
      <c r="CX298" s="65"/>
      <c r="CY298" s="65"/>
      <c r="CZ298" s="65"/>
      <c r="DA298" s="65"/>
      <c r="DB298" s="65"/>
      <c r="DC298" s="65"/>
      <c r="DD298" s="65"/>
      <c r="DE298" s="65"/>
      <c r="DF298" s="65"/>
      <c r="DG298" s="65"/>
      <c r="DH298" s="65"/>
      <c r="DI298" s="65"/>
      <c r="DJ298" s="65"/>
      <c r="DK298" s="65"/>
      <c r="DL298" s="65"/>
      <c r="DM298" s="65"/>
      <c r="DN298" s="65"/>
      <c r="DO298" s="65"/>
      <c r="DP298" s="65"/>
      <c r="DQ298" s="65"/>
      <c r="DR298" s="65"/>
      <c r="DS298" s="65"/>
      <c r="DT298" s="65"/>
      <c r="DU298" s="65"/>
      <c r="DV298" s="65"/>
      <c r="DW298" s="65"/>
      <c r="DX298" s="65"/>
      <c r="DY298" s="65"/>
      <c r="DZ298" s="65"/>
      <c r="EA298" s="65"/>
      <c r="EB298" s="65"/>
      <c r="EC298" s="65"/>
      <c r="ED298" s="65"/>
      <c r="EE298" s="65"/>
      <c r="EF298" s="65"/>
      <c r="EG298" s="65"/>
      <c r="EH298" s="65"/>
      <c r="EI298" s="65"/>
      <c r="EJ298" s="65"/>
      <c r="EK298" s="65"/>
      <c r="EL298" s="65"/>
      <c r="EM298" s="65"/>
      <c r="EN298" s="65"/>
      <c r="EO298" s="65"/>
      <c r="EP298" s="65"/>
      <c r="EQ298" s="65"/>
      <c r="ER298" s="65"/>
      <c r="ES298" s="65"/>
      <c r="ET298" s="65"/>
      <c r="EU298" s="65"/>
      <c r="EV298" s="65"/>
      <c r="EW298" s="65"/>
      <c r="EX298" s="65"/>
      <c r="EY298" s="65"/>
      <c r="EZ298" s="65"/>
      <c r="FA298" s="65"/>
      <c r="FB298" s="65"/>
      <c r="FC298" s="65"/>
      <c r="FD298" s="65"/>
      <c r="FE298" s="65"/>
      <c r="FF298" s="65"/>
      <c r="FG298" s="65"/>
      <c r="FH298" s="65"/>
      <c r="FI298" s="65"/>
      <c r="FJ298" s="65"/>
      <c r="FK298" s="65"/>
      <c r="FL298" s="65"/>
      <c r="FM298" s="65"/>
      <c r="FN298" s="65"/>
      <c r="FO298" s="65"/>
      <c r="FP298" s="65"/>
      <c r="FQ298" s="65"/>
      <c r="FR298" s="65"/>
      <c r="FS298" s="65"/>
      <c r="FT298" s="65"/>
      <c r="FU298" s="65"/>
      <c r="FV298" s="65"/>
      <c r="FW298" s="65"/>
      <c r="FX298" s="65"/>
      <c r="FY298" s="65"/>
      <c r="FZ298" s="65"/>
      <c r="GA298" s="65"/>
      <c r="GB298" s="65"/>
      <c r="GC298" s="65"/>
      <c r="GD298" s="65"/>
      <c r="GE298" s="65"/>
      <c r="GF298" s="65"/>
      <c r="GG298" s="65"/>
      <c r="GH298" s="65"/>
      <c r="GI298" s="65"/>
      <c r="GJ298" s="65"/>
      <c r="GK298" s="65"/>
      <c r="GL298" s="65"/>
      <c r="GM298" s="65"/>
      <c r="GN298" s="65"/>
      <c r="GO298" s="65"/>
      <c r="GP298" s="65"/>
      <c r="GQ298" s="65"/>
      <c r="GR298" s="65"/>
      <c r="GS298" s="65"/>
      <c r="GT298" s="65"/>
      <c r="GU298" s="65"/>
      <c r="GV298" s="65"/>
      <c r="GW298" s="65"/>
      <c r="GX298" s="65"/>
      <c r="GY298" s="65"/>
      <c r="GZ298" s="65"/>
      <c r="HA298" s="65"/>
      <c r="HB298" s="65"/>
      <c r="HC298" s="65"/>
      <c r="HD298" s="65"/>
      <c r="HE298" s="65"/>
      <c r="HF298" s="65"/>
      <c r="HG298" s="65"/>
      <c r="HH298" s="65"/>
      <c r="HI298" s="65"/>
      <c r="HJ298" s="65"/>
      <c r="HK298" s="65"/>
      <c r="HL298" s="65"/>
      <c r="HM298" s="65"/>
      <c r="HN298" s="65"/>
      <c r="HO298" s="65"/>
      <c r="HP298" s="65"/>
      <c r="HQ298" s="65"/>
      <c r="HR298" s="65"/>
      <c r="HS298" s="65"/>
      <c r="HT298" s="65"/>
      <c r="HU298" s="65"/>
      <c r="HV298" s="65"/>
      <c r="HW298" s="65"/>
      <c r="HX298" s="65"/>
      <c r="HY298" s="65"/>
      <c r="HZ298" s="65"/>
      <c r="IA298" s="65"/>
      <c r="IB298" s="65"/>
      <c r="IC298" s="65"/>
      <c r="ID298" s="65"/>
      <c r="IE298" s="65"/>
      <c r="IF298" s="65"/>
      <c r="IG298" s="65"/>
      <c r="IH298" s="65"/>
      <c r="II298" s="65"/>
      <c r="IJ298" s="65"/>
      <c r="IK298" s="65"/>
      <c r="IL298" s="65"/>
      <c r="IM298" s="65"/>
      <c r="IN298" s="65"/>
      <c r="IO298" s="65"/>
      <c r="IP298" s="65"/>
      <c r="IQ298" s="65"/>
      <c r="IR298" s="65"/>
      <c r="IS298" s="65"/>
      <c r="IT298" s="65"/>
      <c r="IU298" s="65"/>
      <c r="IV298" s="65"/>
      <c r="IW298" s="65"/>
      <c r="IX298" s="65"/>
      <c r="IY298" s="65"/>
      <c r="IZ298" s="65"/>
      <c r="JA298" s="65"/>
      <c r="JB298" s="65"/>
      <c r="JC298" s="65"/>
      <c r="JD298" s="65"/>
      <c r="JE298" s="65"/>
      <c r="JF298" s="65"/>
      <c r="JG298" s="65"/>
      <c r="JH298" s="65"/>
      <c r="JI298" s="65"/>
      <c r="JJ298" s="65"/>
      <c r="JK298" s="65"/>
      <c r="JL298" s="65"/>
      <c r="JM298" s="65"/>
      <c r="JN298" s="65"/>
      <c r="JO298" s="65"/>
      <c r="JP298" s="65"/>
      <c r="JQ298" s="65"/>
      <c r="JR298" s="65"/>
      <c r="JS298" s="65"/>
    </row>
    <row r="299" s="66" customFormat="true" ht="14.25" hidden="false" customHeight="true" outlineLevel="0" collapsed="false">
      <c r="A299" s="46"/>
      <c r="B299" s="47" t="n">
        <f aca="true">TODAY()</f>
        <v>46135</v>
      </c>
      <c r="C299" s="48" t="s">
        <v>37</v>
      </c>
      <c r="D299" s="49" t="s">
        <v>38</v>
      </c>
      <c r="E299" s="50" t="str">
        <f aca="false">IFERROR(VLOOKUP($J299,'Base 1'!A:S,19,0),"-")</f>
        <v>-</v>
      </c>
      <c r="F299" s="50" t="str">
        <f aca="false">IFERROR(VLOOKUP($J299,'Base 1'!$A:$N,14,0),"-")</f>
        <v>-</v>
      </c>
      <c r="G299" s="50" t="str">
        <f aca="false">IFERROR(VLOOKUP($J299,'Base 1'!$A:$O,15,0),"-")</f>
        <v>-</v>
      </c>
      <c r="H299" s="50" t="str">
        <f aca="false">IFERROR(VLOOKUP($J299,'Base 1'!$A:$T,20,0),"-")</f>
        <v>-</v>
      </c>
      <c r="I299" s="51" t="str">
        <f aca="false">IFERROR(VLOOKUP($J299,'Base 1'!$A:$C,3,0),"-")</f>
        <v>-</v>
      </c>
      <c r="J299" s="51"/>
      <c r="K299" s="50" t="str">
        <f aca="false">IFERROR(VLOOKUP($J299,'Base 1'!$A:$E,5,0),"-")</f>
        <v>-</v>
      </c>
      <c r="L299" s="52" t="str">
        <f aca="false">IFERROR(VLOOKUP($J299,'Base 1'!$A:$B,2,0),"-")</f>
        <v>-</v>
      </c>
      <c r="M299" s="50" t="str">
        <f aca="false">IFERROR(VLOOKUP($J299,'Base 1'!$A:$Q,17,0),"-")</f>
        <v>-</v>
      </c>
      <c r="N299" s="50" t="str">
        <f aca="false">IFERROR(VLOOKUP($J299,'Base 1'!$A:$R,18,0),"-")</f>
        <v>-</v>
      </c>
      <c r="O299" s="50" t="str">
        <f aca="false">IFERROR(VLOOKUP($J299,'Base 1'!$A:$F,6,0),"-")</f>
        <v>-</v>
      </c>
      <c r="P299" s="53" t="str">
        <f aca="false">IFERROR(VLOOKUP($J299,'Base 1'!$A:$G,7,0),"-")</f>
        <v>-</v>
      </c>
      <c r="Q299" s="54"/>
      <c r="R299" s="50" t="str">
        <f aca="false">IFERROR(VLOOKUP(J299,'Base 1'!$A:$L,12,0),"-")</f>
        <v>-</v>
      </c>
      <c r="S299" s="54"/>
      <c r="T299" s="55" t="str">
        <f aca="false">IFERROR(VLOOKUP(J299,'Base 1'!$A:$J,10,0),"-")</f>
        <v>-</v>
      </c>
      <c r="U299" s="56"/>
      <c r="V299" s="57"/>
      <c r="W299" s="58"/>
      <c r="X299" s="59" t="str">
        <f aca="false">IFERROR(VLOOKUP(J299,'Base 1'!$A:$I,9,0),"-")</f>
        <v>-</v>
      </c>
      <c r="Y299" s="58"/>
      <c r="Z299" s="60"/>
      <c r="AA299" s="61"/>
      <c r="AB299" s="62"/>
      <c r="AC299" s="63" t="str">
        <f aca="false">IFERROR(VLOOKUP($J299,'Base 1'!$A:$Q,16,0),"-")</f>
        <v>-</v>
      </c>
      <c r="AD299" s="63"/>
      <c r="AE299" s="64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/>
      <c r="CB299" s="65"/>
      <c r="CC299" s="65"/>
      <c r="CD299" s="65"/>
      <c r="CE299" s="65"/>
      <c r="CF299" s="65"/>
      <c r="CG299" s="65"/>
      <c r="CH299" s="65"/>
      <c r="CI299" s="65"/>
      <c r="CJ299" s="65"/>
      <c r="CK299" s="65"/>
      <c r="CL299" s="65"/>
      <c r="CM299" s="65"/>
      <c r="CN299" s="65"/>
      <c r="CO299" s="65"/>
      <c r="CP299" s="65"/>
      <c r="CQ299" s="65"/>
      <c r="CR299" s="65"/>
      <c r="CS299" s="65"/>
      <c r="CT299" s="65"/>
      <c r="CU299" s="65"/>
      <c r="CV299" s="65"/>
      <c r="CW299" s="65"/>
      <c r="CX299" s="65"/>
      <c r="CY299" s="65"/>
      <c r="CZ299" s="65"/>
      <c r="DA299" s="65"/>
      <c r="DB299" s="65"/>
      <c r="DC299" s="65"/>
      <c r="DD299" s="65"/>
      <c r="DE299" s="65"/>
      <c r="DF299" s="65"/>
      <c r="DG299" s="65"/>
      <c r="DH299" s="65"/>
      <c r="DI299" s="65"/>
      <c r="DJ299" s="65"/>
      <c r="DK299" s="65"/>
      <c r="DL299" s="65"/>
      <c r="DM299" s="65"/>
      <c r="DN299" s="65"/>
      <c r="DO299" s="65"/>
      <c r="DP299" s="65"/>
      <c r="DQ299" s="65"/>
      <c r="DR299" s="65"/>
      <c r="DS299" s="65"/>
      <c r="DT299" s="65"/>
      <c r="DU299" s="65"/>
      <c r="DV299" s="65"/>
      <c r="DW299" s="65"/>
      <c r="DX299" s="65"/>
      <c r="DY299" s="65"/>
      <c r="DZ299" s="65"/>
      <c r="EA299" s="65"/>
      <c r="EB299" s="65"/>
      <c r="EC299" s="65"/>
      <c r="ED299" s="65"/>
      <c r="EE299" s="65"/>
      <c r="EF299" s="65"/>
      <c r="EG299" s="65"/>
      <c r="EH299" s="65"/>
      <c r="EI299" s="65"/>
      <c r="EJ299" s="65"/>
      <c r="EK299" s="65"/>
      <c r="EL299" s="65"/>
      <c r="EM299" s="65"/>
      <c r="EN299" s="65"/>
      <c r="EO299" s="65"/>
      <c r="EP299" s="65"/>
      <c r="EQ299" s="65"/>
      <c r="ER299" s="65"/>
      <c r="ES299" s="65"/>
      <c r="ET299" s="65"/>
      <c r="EU299" s="65"/>
      <c r="EV299" s="65"/>
      <c r="EW299" s="65"/>
      <c r="EX299" s="65"/>
      <c r="EY299" s="65"/>
      <c r="EZ299" s="65"/>
      <c r="FA299" s="65"/>
      <c r="FB299" s="65"/>
      <c r="FC299" s="65"/>
      <c r="FD299" s="65"/>
      <c r="FE299" s="65"/>
      <c r="FF299" s="65"/>
      <c r="FG299" s="65"/>
      <c r="FH299" s="65"/>
      <c r="FI299" s="65"/>
      <c r="FJ299" s="65"/>
      <c r="FK299" s="65"/>
      <c r="FL299" s="65"/>
      <c r="FM299" s="65"/>
      <c r="FN299" s="65"/>
      <c r="FO299" s="65"/>
      <c r="FP299" s="65"/>
      <c r="FQ299" s="65"/>
      <c r="FR299" s="65"/>
      <c r="FS299" s="65"/>
      <c r="FT299" s="65"/>
      <c r="FU299" s="65"/>
      <c r="FV299" s="65"/>
      <c r="FW299" s="65"/>
      <c r="FX299" s="65"/>
      <c r="FY299" s="65"/>
      <c r="FZ299" s="65"/>
      <c r="GA299" s="65"/>
      <c r="GB299" s="65"/>
      <c r="GC299" s="65"/>
      <c r="GD299" s="65"/>
      <c r="GE299" s="65"/>
      <c r="GF299" s="65"/>
      <c r="GG299" s="65"/>
      <c r="GH299" s="65"/>
      <c r="GI299" s="65"/>
      <c r="GJ299" s="65"/>
      <c r="GK299" s="65"/>
      <c r="GL299" s="65"/>
      <c r="GM299" s="65"/>
      <c r="GN299" s="65"/>
      <c r="GO299" s="65"/>
      <c r="GP299" s="65"/>
      <c r="GQ299" s="65"/>
      <c r="GR299" s="65"/>
      <c r="GS299" s="65"/>
      <c r="GT299" s="65"/>
      <c r="GU299" s="65"/>
      <c r="GV299" s="65"/>
      <c r="GW299" s="65"/>
      <c r="GX299" s="65"/>
      <c r="GY299" s="65"/>
      <c r="GZ299" s="65"/>
      <c r="HA299" s="65"/>
      <c r="HB299" s="65"/>
      <c r="HC299" s="65"/>
      <c r="HD299" s="65"/>
      <c r="HE299" s="65"/>
      <c r="HF299" s="65"/>
      <c r="HG299" s="65"/>
      <c r="HH299" s="65"/>
      <c r="HI299" s="65"/>
      <c r="HJ299" s="65"/>
      <c r="HK299" s="65"/>
      <c r="HL299" s="65"/>
      <c r="HM299" s="65"/>
      <c r="HN299" s="65"/>
      <c r="HO299" s="65"/>
      <c r="HP299" s="65"/>
      <c r="HQ299" s="65"/>
      <c r="HR299" s="65"/>
      <c r="HS299" s="65"/>
      <c r="HT299" s="65"/>
      <c r="HU299" s="65"/>
      <c r="HV299" s="65"/>
      <c r="HW299" s="65"/>
      <c r="HX299" s="65"/>
      <c r="HY299" s="65"/>
      <c r="HZ299" s="65"/>
      <c r="IA299" s="65"/>
      <c r="IB299" s="65"/>
      <c r="IC299" s="65"/>
      <c r="ID299" s="65"/>
      <c r="IE299" s="65"/>
      <c r="IF299" s="65"/>
      <c r="IG299" s="65"/>
      <c r="IH299" s="65"/>
      <c r="II299" s="65"/>
      <c r="IJ299" s="65"/>
      <c r="IK299" s="65"/>
      <c r="IL299" s="65"/>
      <c r="IM299" s="65"/>
      <c r="IN299" s="65"/>
      <c r="IO299" s="65"/>
      <c r="IP299" s="65"/>
      <c r="IQ299" s="65"/>
      <c r="IR299" s="65"/>
      <c r="IS299" s="65"/>
      <c r="IT299" s="65"/>
      <c r="IU299" s="65"/>
      <c r="IV299" s="65"/>
      <c r="IW299" s="65"/>
      <c r="IX299" s="65"/>
      <c r="IY299" s="65"/>
      <c r="IZ299" s="65"/>
      <c r="JA299" s="65"/>
      <c r="JB299" s="65"/>
      <c r="JC299" s="65"/>
      <c r="JD299" s="65"/>
      <c r="JE299" s="65"/>
      <c r="JF299" s="65"/>
      <c r="JG299" s="65"/>
      <c r="JH299" s="65"/>
      <c r="JI299" s="65"/>
      <c r="JJ299" s="65"/>
      <c r="JK299" s="65"/>
      <c r="JL299" s="65"/>
      <c r="JM299" s="65"/>
      <c r="JN299" s="65"/>
      <c r="JO299" s="65"/>
      <c r="JP299" s="65"/>
      <c r="JQ299" s="65"/>
      <c r="JR299" s="65"/>
      <c r="JS299" s="65"/>
    </row>
    <row r="300" s="66" customFormat="true" ht="14.25" hidden="false" customHeight="true" outlineLevel="0" collapsed="false">
      <c r="A300" s="46"/>
      <c r="B300" s="47" t="n">
        <f aca="true">TODAY()</f>
        <v>46135</v>
      </c>
      <c r="C300" s="48" t="s">
        <v>37</v>
      </c>
      <c r="D300" s="49" t="s">
        <v>38</v>
      </c>
      <c r="E300" s="50" t="str">
        <f aca="false">IFERROR(VLOOKUP($J300,'Base 1'!A:S,19,0),"-")</f>
        <v>-</v>
      </c>
      <c r="F300" s="50" t="str">
        <f aca="false">IFERROR(VLOOKUP($J300,'Base 1'!$A:$N,14,0),"-")</f>
        <v>-</v>
      </c>
      <c r="G300" s="50" t="str">
        <f aca="false">IFERROR(VLOOKUP($J300,'Base 1'!$A:$O,15,0),"-")</f>
        <v>-</v>
      </c>
      <c r="H300" s="50" t="str">
        <f aca="false">IFERROR(VLOOKUP($J300,'Base 1'!$A:$T,20,0),"-")</f>
        <v>-</v>
      </c>
      <c r="I300" s="51" t="str">
        <f aca="false">IFERROR(VLOOKUP($J300,'Base 1'!$A:$C,3,0),"-")</f>
        <v>-</v>
      </c>
      <c r="J300" s="51"/>
      <c r="K300" s="50" t="str">
        <f aca="false">IFERROR(VLOOKUP($J300,'Base 1'!$A:$E,5,0),"-")</f>
        <v>-</v>
      </c>
      <c r="L300" s="52" t="str">
        <f aca="false">IFERROR(VLOOKUP($J300,'Base 1'!$A:$B,2,0),"-")</f>
        <v>-</v>
      </c>
      <c r="M300" s="50" t="str">
        <f aca="false">IFERROR(VLOOKUP($J300,'Base 1'!$A:$Q,17,0),"-")</f>
        <v>-</v>
      </c>
      <c r="N300" s="50" t="str">
        <f aca="false">IFERROR(VLOOKUP($J300,'Base 1'!$A:$R,18,0),"-")</f>
        <v>-</v>
      </c>
      <c r="O300" s="50" t="str">
        <f aca="false">IFERROR(VLOOKUP($J300,'Base 1'!$A:$F,6,0),"-")</f>
        <v>-</v>
      </c>
      <c r="P300" s="53" t="str">
        <f aca="false">IFERROR(VLOOKUP($J300,'Base 1'!$A:$G,7,0),"-")</f>
        <v>-</v>
      </c>
      <c r="Q300" s="54"/>
      <c r="R300" s="50" t="str">
        <f aca="false">IFERROR(VLOOKUP(J300,'Base 1'!$A:$L,12,0),"-")</f>
        <v>-</v>
      </c>
      <c r="S300" s="54"/>
      <c r="T300" s="55" t="str">
        <f aca="false">IFERROR(VLOOKUP(J300,'Base 1'!$A:$J,10,0),"-")</f>
        <v>-</v>
      </c>
      <c r="U300" s="56"/>
      <c r="V300" s="57"/>
      <c r="W300" s="58"/>
      <c r="X300" s="59" t="str">
        <f aca="false">IFERROR(VLOOKUP(J300,'Base 1'!$A:$I,9,0),"-")</f>
        <v>-</v>
      </c>
      <c r="Y300" s="58"/>
      <c r="Z300" s="60"/>
      <c r="AA300" s="61"/>
      <c r="AB300" s="62"/>
      <c r="AC300" s="63" t="str">
        <f aca="false">IFERROR(VLOOKUP($J300,'Base 1'!$A:$Q,16,0),"-")</f>
        <v>-</v>
      </c>
      <c r="AD300" s="63"/>
      <c r="AE300" s="64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/>
      <c r="CB300" s="65"/>
      <c r="CC300" s="65"/>
      <c r="CD300" s="65"/>
      <c r="CE300" s="65"/>
      <c r="CF300" s="65"/>
      <c r="CG300" s="65"/>
      <c r="CH300" s="65"/>
      <c r="CI300" s="65"/>
      <c r="CJ300" s="65"/>
      <c r="CK300" s="65"/>
      <c r="CL300" s="65"/>
      <c r="CM300" s="65"/>
      <c r="CN300" s="65"/>
      <c r="CO300" s="65"/>
      <c r="CP300" s="65"/>
      <c r="CQ300" s="65"/>
      <c r="CR300" s="65"/>
      <c r="CS300" s="65"/>
      <c r="CT300" s="65"/>
      <c r="CU300" s="65"/>
      <c r="CV300" s="65"/>
      <c r="CW300" s="65"/>
      <c r="CX300" s="65"/>
      <c r="CY300" s="65"/>
      <c r="CZ300" s="65"/>
      <c r="DA300" s="65"/>
      <c r="DB300" s="65"/>
      <c r="DC300" s="65"/>
      <c r="DD300" s="65"/>
      <c r="DE300" s="65"/>
      <c r="DF300" s="65"/>
      <c r="DG300" s="65"/>
      <c r="DH300" s="65"/>
      <c r="DI300" s="65"/>
      <c r="DJ300" s="65"/>
      <c r="DK300" s="65"/>
      <c r="DL300" s="65"/>
      <c r="DM300" s="65"/>
      <c r="DN300" s="65"/>
      <c r="DO300" s="65"/>
      <c r="DP300" s="65"/>
      <c r="DQ300" s="65"/>
      <c r="DR300" s="65"/>
      <c r="DS300" s="65"/>
      <c r="DT300" s="65"/>
      <c r="DU300" s="65"/>
      <c r="DV300" s="65"/>
      <c r="DW300" s="65"/>
      <c r="DX300" s="65"/>
      <c r="DY300" s="65"/>
      <c r="DZ300" s="65"/>
      <c r="EA300" s="65"/>
      <c r="EB300" s="65"/>
      <c r="EC300" s="65"/>
      <c r="ED300" s="65"/>
      <c r="EE300" s="65"/>
      <c r="EF300" s="65"/>
      <c r="EG300" s="65"/>
      <c r="EH300" s="65"/>
      <c r="EI300" s="65"/>
      <c r="EJ300" s="65"/>
      <c r="EK300" s="65"/>
      <c r="EL300" s="65"/>
      <c r="EM300" s="65"/>
      <c r="EN300" s="65"/>
      <c r="EO300" s="65"/>
      <c r="EP300" s="65"/>
      <c r="EQ300" s="65"/>
      <c r="ER300" s="65"/>
      <c r="ES300" s="65"/>
      <c r="ET300" s="65"/>
      <c r="EU300" s="65"/>
      <c r="EV300" s="65"/>
      <c r="EW300" s="65"/>
      <c r="EX300" s="65"/>
      <c r="EY300" s="65"/>
      <c r="EZ300" s="65"/>
      <c r="FA300" s="65"/>
      <c r="FB300" s="65"/>
      <c r="FC300" s="65"/>
      <c r="FD300" s="65"/>
      <c r="FE300" s="65"/>
      <c r="FF300" s="65"/>
      <c r="FG300" s="65"/>
      <c r="FH300" s="65"/>
      <c r="FI300" s="65"/>
      <c r="FJ300" s="65"/>
      <c r="FK300" s="65"/>
      <c r="FL300" s="65"/>
      <c r="FM300" s="65"/>
      <c r="FN300" s="65"/>
      <c r="FO300" s="65"/>
      <c r="FP300" s="65"/>
      <c r="FQ300" s="65"/>
      <c r="FR300" s="65"/>
      <c r="FS300" s="65"/>
      <c r="FT300" s="65"/>
      <c r="FU300" s="65"/>
      <c r="FV300" s="65"/>
      <c r="FW300" s="65"/>
      <c r="FX300" s="65"/>
      <c r="FY300" s="65"/>
      <c r="FZ300" s="65"/>
      <c r="GA300" s="65"/>
      <c r="GB300" s="65"/>
      <c r="GC300" s="65"/>
      <c r="GD300" s="65"/>
      <c r="GE300" s="65"/>
      <c r="GF300" s="65"/>
      <c r="GG300" s="65"/>
      <c r="GH300" s="65"/>
      <c r="GI300" s="65"/>
      <c r="GJ300" s="65"/>
      <c r="GK300" s="65"/>
      <c r="GL300" s="65"/>
      <c r="GM300" s="65"/>
      <c r="GN300" s="65"/>
      <c r="GO300" s="65"/>
      <c r="GP300" s="65"/>
      <c r="GQ300" s="65"/>
      <c r="GR300" s="65"/>
      <c r="GS300" s="65"/>
      <c r="GT300" s="65"/>
      <c r="GU300" s="65"/>
      <c r="GV300" s="65"/>
      <c r="GW300" s="65"/>
      <c r="GX300" s="65"/>
      <c r="GY300" s="65"/>
      <c r="GZ300" s="65"/>
      <c r="HA300" s="65"/>
      <c r="HB300" s="65"/>
      <c r="HC300" s="65"/>
      <c r="HD300" s="65"/>
      <c r="HE300" s="65"/>
      <c r="HF300" s="65"/>
      <c r="HG300" s="65"/>
      <c r="HH300" s="65"/>
      <c r="HI300" s="65"/>
      <c r="HJ300" s="65"/>
      <c r="HK300" s="65"/>
      <c r="HL300" s="65"/>
      <c r="HM300" s="65"/>
      <c r="HN300" s="65"/>
      <c r="HO300" s="65"/>
      <c r="HP300" s="65"/>
      <c r="HQ300" s="65"/>
      <c r="HR300" s="65"/>
      <c r="HS300" s="65"/>
      <c r="HT300" s="65"/>
      <c r="HU300" s="65"/>
      <c r="HV300" s="65"/>
      <c r="HW300" s="65"/>
      <c r="HX300" s="65"/>
      <c r="HY300" s="65"/>
      <c r="HZ300" s="65"/>
      <c r="IA300" s="65"/>
      <c r="IB300" s="65"/>
      <c r="IC300" s="65"/>
      <c r="ID300" s="65"/>
      <c r="IE300" s="65"/>
      <c r="IF300" s="65"/>
      <c r="IG300" s="65"/>
      <c r="IH300" s="65"/>
      <c r="II300" s="65"/>
      <c r="IJ300" s="65"/>
      <c r="IK300" s="65"/>
      <c r="IL300" s="65"/>
      <c r="IM300" s="65"/>
      <c r="IN300" s="65"/>
      <c r="IO300" s="65"/>
      <c r="IP300" s="65"/>
      <c r="IQ300" s="65"/>
      <c r="IR300" s="65"/>
      <c r="IS300" s="65"/>
      <c r="IT300" s="65"/>
      <c r="IU300" s="65"/>
      <c r="IV300" s="65"/>
      <c r="IW300" s="65"/>
      <c r="IX300" s="65"/>
      <c r="IY300" s="65"/>
      <c r="IZ300" s="65"/>
      <c r="JA300" s="65"/>
      <c r="JB300" s="65"/>
      <c r="JC300" s="65"/>
      <c r="JD300" s="65"/>
      <c r="JE300" s="65"/>
      <c r="JF300" s="65"/>
      <c r="JG300" s="65"/>
      <c r="JH300" s="65"/>
      <c r="JI300" s="65"/>
      <c r="JJ300" s="65"/>
      <c r="JK300" s="65"/>
      <c r="JL300" s="65"/>
      <c r="JM300" s="65"/>
      <c r="JN300" s="65"/>
      <c r="JO300" s="65"/>
      <c r="JP300" s="65"/>
      <c r="JQ300" s="65"/>
      <c r="JR300" s="65"/>
      <c r="JS300" s="65"/>
    </row>
    <row r="301" s="66" customFormat="true" ht="14.25" hidden="false" customHeight="true" outlineLevel="0" collapsed="false">
      <c r="A301" s="46"/>
      <c r="B301" s="47" t="n">
        <f aca="true">TODAY()</f>
        <v>46135</v>
      </c>
      <c r="C301" s="48" t="s">
        <v>37</v>
      </c>
      <c r="D301" s="49" t="s">
        <v>38</v>
      </c>
      <c r="E301" s="50" t="str">
        <f aca="false">IFERROR(VLOOKUP($J301,'Base 1'!A:S,19,0),"-")</f>
        <v>-</v>
      </c>
      <c r="F301" s="50" t="str">
        <f aca="false">IFERROR(VLOOKUP($J301,'Base 1'!$A:$N,14,0),"-")</f>
        <v>-</v>
      </c>
      <c r="G301" s="50" t="str">
        <f aca="false">IFERROR(VLOOKUP($J301,'Base 1'!$A:$O,15,0),"-")</f>
        <v>-</v>
      </c>
      <c r="H301" s="50" t="str">
        <f aca="false">IFERROR(VLOOKUP($J301,'Base 1'!$A:$T,20,0),"-")</f>
        <v>-</v>
      </c>
      <c r="I301" s="51" t="str">
        <f aca="false">IFERROR(VLOOKUP($J301,'Base 1'!$A:$C,3,0),"-")</f>
        <v>-</v>
      </c>
      <c r="J301" s="51"/>
      <c r="K301" s="50" t="str">
        <f aca="false">IFERROR(VLOOKUP($J301,'Base 1'!$A:$E,5,0),"-")</f>
        <v>-</v>
      </c>
      <c r="L301" s="52" t="str">
        <f aca="false">IFERROR(VLOOKUP($J301,'Base 1'!$A:$B,2,0),"-")</f>
        <v>-</v>
      </c>
      <c r="M301" s="50" t="str">
        <f aca="false">IFERROR(VLOOKUP($J301,'Base 1'!$A:$Q,17,0),"-")</f>
        <v>-</v>
      </c>
      <c r="N301" s="50" t="str">
        <f aca="false">IFERROR(VLOOKUP($J301,'Base 1'!$A:$R,18,0),"-")</f>
        <v>-</v>
      </c>
      <c r="O301" s="50" t="str">
        <f aca="false">IFERROR(VLOOKUP($J301,'Base 1'!$A:$F,6,0),"-")</f>
        <v>-</v>
      </c>
      <c r="P301" s="53" t="str">
        <f aca="false">IFERROR(VLOOKUP($J301,'Base 1'!$A:$G,7,0),"-")</f>
        <v>-</v>
      </c>
      <c r="Q301" s="54"/>
      <c r="R301" s="50" t="str">
        <f aca="false">IFERROR(VLOOKUP(J301,'Base 1'!$A:$L,12,0),"-")</f>
        <v>-</v>
      </c>
      <c r="S301" s="54"/>
      <c r="T301" s="55" t="str">
        <f aca="false">IFERROR(VLOOKUP(J301,'Base 1'!$A:$J,10,0),"-")</f>
        <v>-</v>
      </c>
      <c r="U301" s="56"/>
      <c r="V301" s="57"/>
      <c r="W301" s="58"/>
      <c r="X301" s="59" t="str">
        <f aca="false">IFERROR(VLOOKUP(J301,'Base 1'!$A:$I,9,0),"-")</f>
        <v>-</v>
      </c>
      <c r="Y301" s="58"/>
      <c r="Z301" s="60"/>
      <c r="AA301" s="61"/>
      <c r="AB301" s="62"/>
      <c r="AC301" s="63" t="str">
        <f aca="false">IFERROR(VLOOKUP($J301,'Base 1'!$A:$Q,16,0),"-")</f>
        <v>-</v>
      </c>
      <c r="AD301" s="63"/>
      <c r="AE301" s="64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65"/>
      <c r="BH301" s="65"/>
      <c r="BI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/>
      <c r="CB301" s="65"/>
      <c r="CC301" s="65"/>
      <c r="CD301" s="65"/>
      <c r="CE301" s="65"/>
      <c r="CF301" s="65"/>
      <c r="CG301" s="65"/>
      <c r="CH301" s="65"/>
      <c r="CI301" s="65"/>
      <c r="CJ301" s="65"/>
      <c r="CK301" s="65"/>
      <c r="CL301" s="65"/>
      <c r="CM301" s="65"/>
      <c r="CN301" s="65"/>
      <c r="CO301" s="65"/>
      <c r="CP301" s="65"/>
      <c r="CQ301" s="65"/>
      <c r="CR301" s="65"/>
      <c r="CS301" s="65"/>
      <c r="CT301" s="65"/>
      <c r="CU301" s="65"/>
      <c r="CV301" s="65"/>
      <c r="CW301" s="65"/>
      <c r="CX301" s="65"/>
      <c r="CY301" s="65"/>
      <c r="CZ301" s="65"/>
      <c r="DA301" s="65"/>
      <c r="DB301" s="65"/>
      <c r="DC301" s="65"/>
      <c r="DD301" s="65"/>
      <c r="DE301" s="65"/>
      <c r="DF301" s="65"/>
      <c r="DG301" s="65"/>
      <c r="DH301" s="65"/>
      <c r="DI301" s="65"/>
      <c r="DJ301" s="65"/>
      <c r="DK301" s="65"/>
      <c r="DL301" s="65"/>
      <c r="DM301" s="65"/>
      <c r="DN301" s="65"/>
      <c r="DO301" s="65"/>
      <c r="DP301" s="65"/>
      <c r="DQ301" s="65"/>
      <c r="DR301" s="65"/>
      <c r="DS301" s="65"/>
      <c r="DT301" s="65"/>
      <c r="DU301" s="65"/>
      <c r="DV301" s="65"/>
      <c r="DW301" s="65"/>
      <c r="DX301" s="65"/>
      <c r="DY301" s="65"/>
      <c r="DZ301" s="65"/>
      <c r="EA301" s="65"/>
      <c r="EB301" s="65"/>
      <c r="EC301" s="65"/>
      <c r="ED301" s="65"/>
      <c r="EE301" s="65"/>
      <c r="EF301" s="65"/>
      <c r="EG301" s="65"/>
      <c r="EH301" s="65"/>
      <c r="EI301" s="65"/>
      <c r="EJ301" s="65"/>
      <c r="EK301" s="65"/>
      <c r="EL301" s="65"/>
      <c r="EM301" s="65"/>
      <c r="EN301" s="65"/>
      <c r="EO301" s="65"/>
      <c r="EP301" s="65"/>
      <c r="EQ301" s="65"/>
      <c r="ER301" s="65"/>
      <c r="ES301" s="65"/>
      <c r="ET301" s="65"/>
      <c r="EU301" s="65"/>
      <c r="EV301" s="65"/>
      <c r="EW301" s="65"/>
      <c r="EX301" s="65"/>
      <c r="EY301" s="65"/>
      <c r="EZ301" s="65"/>
      <c r="FA301" s="65"/>
      <c r="FB301" s="65"/>
      <c r="FC301" s="65"/>
      <c r="FD301" s="65"/>
      <c r="FE301" s="65"/>
      <c r="FF301" s="65"/>
      <c r="FG301" s="65"/>
      <c r="FH301" s="65"/>
      <c r="FI301" s="65"/>
      <c r="FJ301" s="65"/>
      <c r="FK301" s="65"/>
      <c r="FL301" s="65"/>
      <c r="FM301" s="65"/>
      <c r="FN301" s="65"/>
      <c r="FO301" s="65"/>
      <c r="FP301" s="65"/>
      <c r="FQ301" s="65"/>
      <c r="FR301" s="65"/>
      <c r="FS301" s="65"/>
      <c r="FT301" s="65"/>
      <c r="FU301" s="65"/>
      <c r="FV301" s="65"/>
      <c r="FW301" s="65"/>
      <c r="FX301" s="65"/>
      <c r="FY301" s="65"/>
      <c r="FZ301" s="65"/>
      <c r="GA301" s="65"/>
      <c r="GB301" s="65"/>
      <c r="GC301" s="65"/>
      <c r="GD301" s="65"/>
      <c r="GE301" s="65"/>
      <c r="GF301" s="65"/>
      <c r="GG301" s="65"/>
      <c r="GH301" s="65"/>
      <c r="GI301" s="65"/>
      <c r="GJ301" s="65"/>
      <c r="GK301" s="65"/>
      <c r="GL301" s="65"/>
      <c r="GM301" s="65"/>
      <c r="GN301" s="65"/>
      <c r="GO301" s="65"/>
      <c r="GP301" s="65"/>
      <c r="GQ301" s="65"/>
      <c r="GR301" s="65"/>
      <c r="GS301" s="65"/>
      <c r="GT301" s="65"/>
      <c r="GU301" s="65"/>
      <c r="GV301" s="65"/>
      <c r="GW301" s="65"/>
      <c r="GX301" s="65"/>
      <c r="GY301" s="65"/>
      <c r="GZ301" s="65"/>
      <c r="HA301" s="65"/>
      <c r="HB301" s="65"/>
      <c r="HC301" s="65"/>
      <c r="HD301" s="65"/>
      <c r="HE301" s="65"/>
      <c r="HF301" s="65"/>
      <c r="HG301" s="65"/>
      <c r="HH301" s="65"/>
      <c r="HI301" s="65"/>
      <c r="HJ301" s="65"/>
      <c r="HK301" s="65"/>
      <c r="HL301" s="65"/>
      <c r="HM301" s="65"/>
      <c r="HN301" s="65"/>
      <c r="HO301" s="65"/>
      <c r="HP301" s="65"/>
      <c r="HQ301" s="65"/>
      <c r="HR301" s="65"/>
      <c r="HS301" s="65"/>
      <c r="HT301" s="65"/>
      <c r="HU301" s="65"/>
      <c r="HV301" s="65"/>
      <c r="HW301" s="65"/>
      <c r="HX301" s="65"/>
      <c r="HY301" s="65"/>
      <c r="HZ301" s="65"/>
      <c r="IA301" s="65"/>
      <c r="IB301" s="65"/>
      <c r="IC301" s="65"/>
      <c r="ID301" s="65"/>
      <c r="IE301" s="65"/>
      <c r="IF301" s="65"/>
      <c r="IG301" s="65"/>
      <c r="IH301" s="65"/>
      <c r="II301" s="65"/>
      <c r="IJ301" s="65"/>
      <c r="IK301" s="65"/>
      <c r="IL301" s="65"/>
      <c r="IM301" s="65"/>
      <c r="IN301" s="65"/>
      <c r="IO301" s="65"/>
      <c r="IP301" s="65"/>
      <c r="IQ301" s="65"/>
      <c r="IR301" s="65"/>
      <c r="IS301" s="65"/>
      <c r="IT301" s="65"/>
      <c r="IU301" s="65"/>
      <c r="IV301" s="65"/>
      <c r="IW301" s="65"/>
      <c r="IX301" s="65"/>
      <c r="IY301" s="65"/>
      <c r="IZ301" s="65"/>
      <c r="JA301" s="65"/>
      <c r="JB301" s="65"/>
      <c r="JC301" s="65"/>
      <c r="JD301" s="65"/>
      <c r="JE301" s="65"/>
      <c r="JF301" s="65"/>
      <c r="JG301" s="65"/>
      <c r="JH301" s="65"/>
      <c r="JI301" s="65"/>
      <c r="JJ301" s="65"/>
      <c r="JK301" s="65"/>
      <c r="JL301" s="65"/>
      <c r="JM301" s="65"/>
      <c r="JN301" s="65"/>
      <c r="JO301" s="65"/>
      <c r="JP301" s="65"/>
      <c r="JQ301" s="65"/>
      <c r="JR301" s="65"/>
      <c r="JS301" s="65"/>
    </row>
    <row r="302" s="66" customFormat="true" ht="14.25" hidden="false" customHeight="true" outlineLevel="0" collapsed="false">
      <c r="A302" s="46"/>
      <c r="B302" s="47" t="n">
        <f aca="true">TODAY()</f>
        <v>46135</v>
      </c>
      <c r="C302" s="48" t="s">
        <v>37</v>
      </c>
      <c r="D302" s="49" t="s">
        <v>38</v>
      </c>
      <c r="E302" s="50" t="str">
        <f aca="false">IFERROR(VLOOKUP($J302,'Base 1'!A:S,19,0),"-")</f>
        <v>-</v>
      </c>
      <c r="F302" s="50" t="str">
        <f aca="false">IFERROR(VLOOKUP($J302,'Base 1'!$A:$N,14,0),"-")</f>
        <v>-</v>
      </c>
      <c r="G302" s="50" t="str">
        <f aca="false">IFERROR(VLOOKUP($J302,'Base 1'!$A:$O,15,0),"-")</f>
        <v>-</v>
      </c>
      <c r="H302" s="50" t="str">
        <f aca="false">IFERROR(VLOOKUP($J302,'Base 1'!$A:$T,20,0),"-")</f>
        <v>-</v>
      </c>
      <c r="I302" s="51" t="str">
        <f aca="false">IFERROR(VLOOKUP($J302,'Base 1'!$A:$C,3,0),"-")</f>
        <v>-</v>
      </c>
      <c r="J302" s="51"/>
      <c r="K302" s="50" t="str">
        <f aca="false">IFERROR(VLOOKUP($J302,'Base 1'!$A:$E,5,0),"-")</f>
        <v>-</v>
      </c>
      <c r="L302" s="52" t="str">
        <f aca="false">IFERROR(VLOOKUP($J302,'Base 1'!$A:$B,2,0),"-")</f>
        <v>-</v>
      </c>
      <c r="M302" s="50" t="str">
        <f aca="false">IFERROR(VLOOKUP($J302,'Base 1'!$A:$Q,17,0),"-")</f>
        <v>-</v>
      </c>
      <c r="N302" s="50" t="str">
        <f aca="false">IFERROR(VLOOKUP($J302,'Base 1'!$A:$R,18,0),"-")</f>
        <v>-</v>
      </c>
      <c r="O302" s="50" t="str">
        <f aca="false">IFERROR(VLOOKUP($J302,'Base 1'!$A:$F,6,0),"-")</f>
        <v>-</v>
      </c>
      <c r="P302" s="53" t="str">
        <f aca="false">IFERROR(VLOOKUP($J302,'Base 1'!$A:$G,7,0),"-")</f>
        <v>-</v>
      </c>
      <c r="Q302" s="54"/>
      <c r="R302" s="50" t="str">
        <f aca="false">IFERROR(VLOOKUP(J302,'Base 1'!$A:$L,12,0),"-")</f>
        <v>-</v>
      </c>
      <c r="S302" s="54"/>
      <c r="T302" s="55" t="str">
        <f aca="false">IFERROR(VLOOKUP(J302,'Base 1'!$A:$J,10,0),"-")</f>
        <v>-</v>
      </c>
      <c r="U302" s="56"/>
      <c r="V302" s="57"/>
      <c r="W302" s="58"/>
      <c r="X302" s="59" t="str">
        <f aca="false">IFERROR(VLOOKUP(J302,'Base 1'!$A:$I,9,0),"-")</f>
        <v>-</v>
      </c>
      <c r="Y302" s="58"/>
      <c r="Z302" s="60"/>
      <c r="AA302" s="61"/>
      <c r="AB302" s="62"/>
      <c r="AC302" s="63" t="str">
        <f aca="false">IFERROR(VLOOKUP($J302,'Base 1'!$A:$Q,16,0),"-")</f>
        <v>-</v>
      </c>
      <c r="AD302" s="63"/>
      <c r="AE302" s="64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/>
      <c r="BG302" s="65"/>
      <c r="BH302" s="65"/>
      <c r="BI302" s="65"/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/>
      <c r="CB302" s="65"/>
      <c r="CC302" s="65"/>
      <c r="CD302" s="65"/>
      <c r="CE302" s="65"/>
      <c r="CF302" s="65"/>
      <c r="CG302" s="65"/>
      <c r="CH302" s="65"/>
      <c r="CI302" s="65"/>
      <c r="CJ302" s="65"/>
      <c r="CK302" s="65"/>
      <c r="CL302" s="65"/>
      <c r="CM302" s="65"/>
      <c r="CN302" s="65"/>
      <c r="CO302" s="65"/>
      <c r="CP302" s="65"/>
      <c r="CQ302" s="65"/>
      <c r="CR302" s="65"/>
      <c r="CS302" s="65"/>
      <c r="CT302" s="65"/>
      <c r="CU302" s="65"/>
      <c r="CV302" s="65"/>
      <c r="CW302" s="65"/>
      <c r="CX302" s="65"/>
      <c r="CY302" s="65"/>
      <c r="CZ302" s="65"/>
      <c r="DA302" s="65"/>
      <c r="DB302" s="65"/>
      <c r="DC302" s="65"/>
      <c r="DD302" s="65"/>
      <c r="DE302" s="65"/>
      <c r="DF302" s="65"/>
      <c r="DG302" s="65"/>
      <c r="DH302" s="65"/>
      <c r="DI302" s="65"/>
      <c r="DJ302" s="65"/>
      <c r="DK302" s="65"/>
      <c r="DL302" s="65"/>
      <c r="DM302" s="65"/>
      <c r="DN302" s="65"/>
      <c r="DO302" s="65"/>
      <c r="DP302" s="65"/>
      <c r="DQ302" s="65"/>
      <c r="DR302" s="65"/>
      <c r="DS302" s="65"/>
      <c r="DT302" s="65"/>
      <c r="DU302" s="65"/>
      <c r="DV302" s="65"/>
      <c r="DW302" s="65"/>
      <c r="DX302" s="65"/>
      <c r="DY302" s="65"/>
      <c r="DZ302" s="65"/>
      <c r="EA302" s="65"/>
      <c r="EB302" s="65"/>
      <c r="EC302" s="65"/>
      <c r="ED302" s="65"/>
      <c r="EE302" s="65"/>
      <c r="EF302" s="65"/>
      <c r="EG302" s="65"/>
      <c r="EH302" s="65"/>
      <c r="EI302" s="65"/>
      <c r="EJ302" s="65"/>
      <c r="EK302" s="65"/>
      <c r="EL302" s="65"/>
      <c r="EM302" s="65"/>
      <c r="EN302" s="65"/>
      <c r="EO302" s="65"/>
      <c r="EP302" s="65"/>
      <c r="EQ302" s="65"/>
      <c r="ER302" s="65"/>
      <c r="ES302" s="65"/>
      <c r="ET302" s="65"/>
      <c r="EU302" s="65"/>
      <c r="EV302" s="65"/>
      <c r="EW302" s="65"/>
      <c r="EX302" s="65"/>
      <c r="EY302" s="65"/>
      <c r="EZ302" s="65"/>
      <c r="FA302" s="65"/>
      <c r="FB302" s="65"/>
      <c r="FC302" s="65"/>
      <c r="FD302" s="65"/>
      <c r="FE302" s="65"/>
      <c r="FF302" s="65"/>
      <c r="FG302" s="65"/>
      <c r="FH302" s="65"/>
      <c r="FI302" s="65"/>
      <c r="FJ302" s="65"/>
      <c r="FK302" s="65"/>
      <c r="FL302" s="65"/>
      <c r="FM302" s="65"/>
      <c r="FN302" s="65"/>
      <c r="FO302" s="65"/>
      <c r="FP302" s="65"/>
      <c r="FQ302" s="65"/>
      <c r="FR302" s="65"/>
      <c r="FS302" s="65"/>
      <c r="FT302" s="65"/>
      <c r="FU302" s="65"/>
      <c r="FV302" s="65"/>
      <c r="FW302" s="65"/>
      <c r="FX302" s="65"/>
      <c r="FY302" s="65"/>
      <c r="FZ302" s="65"/>
      <c r="GA302" s="65"/>
      <c r="GB302" s="65"/>
      <c r="GC302" s="65"/>
      <c r="GD302" s="65"/>
      <c r="GE302" s="65"/>
      <c r="GF302" s="65"/>
      <c r="GG302" s="65"/>
      <c r="GH302" s="65"/>
      <c r="GI302" s="65"/>
      <c r="GJ302" s="65"/>
      <c r="GK302" s="65"/>
      <c r="GL302" s="65"/>
      <c r="GM302" s="65"/>
      <c r="GN302" s="65"/>
      <c r="GO302" s="65"/>
      <c r="GP302" s="65"/>
      <c r="GQ302" s="65"/>
      <c r="GR302" s="65"/>
      <c r="GS302" s="65"/>
      <c r="GT302" s="65"/>
      <c r="GU302" s="65"/>
      <c r="GV302" s="65"/>
      <c r="GW302" s="65"/>
      <c r="GX302" s="65"/>
      <c r="GY302" s="65"/>
      <c r="GZ302" s="65"/>
      <c r="HA302" s="65"/>
      <c r="HB302" s="65"/>
      <c r="HC302" s="65"/>
      <c r="HD302" s="65"/>
      <c r="HE302" s="65"/>
      <c r="HF302" s="65"/>
      <c r="HG302" s="65"/>
      <c r="HH302" s="65"/>
      <c r="HI302" s="65"/>
      <c r="HJ302" s="65"/>
      <c r="HK302" s="65"/>
      <c r="HL302" s="65"/>
      <c r="HM302" s="65"/>
      <c r="HN302" s="65"/>
      <c r="HO302" s="65"/>
      <c r="HP302" s="65"/>
      <c r="HQ302" s="65"/>
      <c r="HR302" s="65"/>
      <c r="HS302" s="65"/>
      <c r="HT302" s="65"/>
      <c r="HU302" s="65"/>
      <c r="HV302" s="65"/>
      <c r="HW302" s="65"/>
      <c r="HX302" s="65"/>
      <c r="HY302" s="65"/>
      <c r="HZ302" s="65"/>
      <c r="IA302" s="65"/>
      <c r="IB302" s="65"/>
      <c r="IC302" s="65"/>
      <c r="ID302" s="65"/>
      <c r="IE302" s="65"/>
      <c r="IF302" s="65"/>
      <c r="IG302" s="65"/>
      <c r="IH302" s="65"/>
      <c r="II302" s="65"/>
      <c r="IJ302" s="65"/>
      <c r="IK302" s="65"/>
      <c r="IL302" s="65"/>
      <c r="IM302" s="65"/>
      <c r="IN302" s="65"/>
      <c r="IO302" s="65"/>
      <c r="IP302" s="65"/>
      <c r="IQ302" s="65"/>
      <c r="IR302" s="65"/>
      <c r="IS302" s="65"/>
      <c r="IT302" s="65"/>
      <c r="IU302" s="65"/>
      <c r="IV302" s="65"/>
      <c r="IW302" s="65"/>
      <c r="IX302" s="65"/>
      <c r="IY302" s="65"/>
      <c r="IZ302" s="65"/>
      <c r="JA302" s="65"/>
      <c r="JB302" s="65"/>
      <c r="JC302" s="65"/>
      <c r="JD302" s="65"/>
      <c r="JE302" s="65"/>
      <c r="JF302" s="65"/>
      <c r="JG302" s="65"/>
      <c r="JH302" s="65"/>
      <c r="JI302" s="65"/>
      <c r="JJ302" s="65"/>
      <c r="JK302" s="65"/>
      <c r="JL302" s="65"/>
      <c r="JM302" s="65"/>
      <c r="JN302" s="65"/>
      <c r="JO302" s="65"/>
      <c r="JP302" s="65"/>
      <c r="JQ302" s="65"/>
      <c r="JR302" s="65"/>
      <c r="JS302" s="65"/>
    </row>
    <row r="303" s="66" customFormat="true" ht="14.25" hidden="false" customHeight="true" outlineLevel="0" collapsed="false">
      <c r="A303" s="46"/>
      <c r="B303" s="47" t="n">
        <f aca="true">TODAY()</f>
        <v>46135</v>
      </c>
      <c r="C303" s="48" t="s">
        <v>37</v>
      </c>
      <c r="D303" s="49" t="s">
        <v>38</v>
      </c>
      <c r="E303" s="50" t="str">
        <f aca="false">IFERROR(VLOOKUP($J303,'Base 1'!A:S,19,0),"-")</f>
        <v>-</v>
      </c>
      <c r="F303" s="50" t="str">
        <f aca="false">IFERROR(VLOOKUP($J303,'Base 1'!$A:$N,14,0),"-")</f>
        <v>-</v>
      </c>
      <c r="G303" s="50" t="str">
        <f aca="false">IFERROR(VLOOKUP($J303,'Base 1'!$A:$O,15,0),"-")</f>
        <v>-</v>
      </c>
      <c r="H303" s="50" t="str">
        <f aca="false">IFERROR(VLOOKUP($J303,'Base 1'!$A:$T,20,0),"-")</f>
        <v>-</v>
      </c>
      <c r="I303" s="51" t="str">
        <f aca="false">IFERROR(VLOOKUP($J303,'Base 1'!$A:$C,3,0),"-")</f>
        <v>-</v>
      </c>
      <c r="J303" s="51"/>
      <c r="K303" s="50" t="str">
        <f aca="false">IFERROR(VLOOKUP($J303,'Base 1'!$A:$E,5,0),"-")</f>
        <v>-</v>
      </c>
      <c r="L303" s="52" t="str">
        <f aca="false">IFERROR(VLOOKUP($J303,'Base 1'!$A:$B,2,0),"-")</f>
        <v>-</v>
      </c>
      <c r="M303" s="50" t="str">
        <f aca="false">IFERROR(VLOOKUP($J303,'Base 1'!$A:$Q,17,0),"-")</f>
        <v>-</v>
      </c>
      <c r="N303" s="50" t="str">
        <f aca="false">IFERROR(VLOOKUP($J303,'Base 1'!$A:$R,18,0),"-")</f>
        <v>-</v>
      </c>
      <c r="O303" s="50" t="str">
        <f aca="false">IFERROR(VLOOKUP($J303,'Base 1'!$A:$F,6,0),"-")</f>
        <v>-</v>
      </c>
      <c r="P303" s="53" t="str">
        <f aca="false">IFERROR(VLOOKUP($J303,'Base 1'!$A:$G,7,0),"-")</f>
        <v>-</v>
      </c>
      <c r="Q303" s="54"/>
      <c r="R303" s="50" t="str">
        <f aca="false">IFERROR(VLOOKUP(J303,'Base 1'!$A:$L,12,0),"-")</f>
        <v>-</v>
      </c>
      <c r="S303" s="54"/>
      <c r="T303" s="55" t="str">
        <f aca="false">IFERROR(VLOOKUP(J303,'Base 1'!$A:$J,10,0),"-")</f>
        <v>-</v>
      </c>
      <c r="U303" s="56"/>
      <c r="V303" s="57"/>
      <c r="W303" s="58"/>
      <c r="X303" s="59" t="str">
        <f aca="false">IFERROR(VLOOKUP(J303,'Base 1'!$A:$I,9,0),"-")</f>
        <v>-</v>
      </c>
      <c r="Y303" s="58"/>
      <c r="Z303" s="60"/>
      <c r="AA303" s="61"/>
      <c r="AB303" s="62"/>
      <c r="AC303" s="63" t="str">
        <f aca="false">IFERROR(VLOOKUP($J303,'Base 1'!$A:$Q,16,0),"-")</f>
        <v>-</v>
      </c>
      <c r="AD303" s="63"/>
      <c r="AE303" s="64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5"/>
      <c r="BG303" s="65"/>
      <c r="BH303" s="65"/>
      <c r="BI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/>
      <c r="CB303" s="65"/>
      <c r="CC303" s="65"/>
      <c r="CD303" s="65"/>
      <c r="CE303" s="65"/>
      <c r="CF303" s="65"/>
      <c r="CG303" s="65"/>
      <c r="CH303" s="65"/>
      <c r="CI303" s="65"/>
      <c r="CJ303" s="65"/>
      <c r="CK303" s="65"/>
      <c r="CL303" s="65"/>
      <c r="CM303" s="65"/>
      <c r="CN303" s="65"/>
      <c r="CO303" s="65"/>
      <c r="CP303" s="65"/>
      <c r="CQ303" s="65"/>
      <c r="CR303" s="65"/>
      <c r="CS303" s="65"/>
      <c r="CT303" s="65"/>
      <c r="CU303" s="65"/>
      <c r="CV303" s="65"/>
      <c r="CW303" s="65"/>
      <c r="CX303" s="65"/>
      <c r="CY303" s="65"/>
      <c r="CZ303" s="65"/>
      <c r="DA303" s="65"/>
      <c r="DB303" s="65"/>
      <c r="DC303" s="65"/>
      <c r="DD303" s="65"/>
      <c r="DE303" s="65"/>
      <c r="DF303" s="65"/>
      <c r="DG303" s="65"/>
      <c r="DH303" s="65"/>
      <c r="DI303" s="65"/>
      <c r="DJ303" s="65"/>
      <c r="DK303" s="65"/>
      <c r="DL303" s="65"/>
      <c r="DM303" s="65"/>
      <c r="DN303" s="65"/>
      <c r="DO303" s="65"/>
      <c r="DP303" s="65"/>
      <c r="DQ303" s="65"/>
      <c r="DR303" s="65"/>
      <c r="DS303" s="65"/>
      <c r="DT303" s="65"/>
      <c r="DU303" s="65"/>
      <c r="DV303" s="65"/>
      <c r="DW303" s="65"/>
      <c r="DX303" s="65"/>
      <c r="DY303" s="65"/>
      <c r="DZ303" s="65"/>
      <c r="EA303" s="65"/>
      <c r="EB303" s="65"/>
      <c r="EC303" s="65"/>
      <c r="ED303" s="65"/>
      <c r="EE303" s="65"/>
      <c r="EF303" s="65"/>
      <c r="EG303" s="65"/>
      <c r="EH303" s="65"/>
      <c r="EI303" s="65"/>
      <c r="EJ303" s="65"/>
      <c r="EK303" s="65"/>
      <c r="EL303" s="65"/>
      <c r="EM303" s="65"/>
      <c r="EN303" s="65"/>
      <c r="EO303" s="65"/>
      <c r="EP303" s="65"/>
      <c r="EQ303" s="65"/>
      <c r="ER303" s="65"/>
      <c r="ES303" s="65"/>
      <c r="ET303" s="65"/>
      <c r="EU303" s="65"/>
      <c r="EV303" s="65"/>
      <c r="EW303" s="65"/>
      <c r="EX303" s="65"/>
      <c r="EY303" s="65"/>
      <c r="EZ303" s="65"/>
      <c r="FA303" s="65"/>
      <c r="FB303" s="65"/>
      <c r="FC303" s="65"/>
      <c r="FD303" s="65"/>
      <c r="FE303" s="65"/>
      <c r="FF303" s="65"/>
      <c r="FG303" s="65"/>
      <c r="FH303" s="65"/>
      <c r="FI303" s="65"/>
      <c r="FJ303" s="65"/>
      <c r="FK303" s="65"/>
      <c r="FL303" s="65"/>
      <c r="FM303" s="65"/>
      <c r="FN303" s="65"/>
      <c r="FO303" s="65"/>
      <c r="FP303" s="65"/>
      <c r="FQ303" s="65"/>
      <c r="FR303" s="65"/>
      <c r="FS303" s="65"/>
      <c r="FT303" s="65"/>
      <c r="FU303" s="65"/>
      <c r="FV303" s="65"/>
      <c r="FW303" s="65"/>
      <c r="FX303" s="65"/>
      <c r="FY303" s="65"/>
      <c r="FZ303" s="65"/>
      <c r="GA303" s="65"/>
      <c r="GB303" s="65"/>
      <c r="GC303" s="65"/>
      <c r="GD303" s="65"/>
      <c r="GE303" s="65"/>
      <c r="GF303" s="65"/>
      <c r="GG303" s="65"/>
      <c r="GH303" s="65"/>
      <c r="GI303" s="65"/>
      <c r="GJ303" s="65"/>
      <c r="GK303" s="65"/>
      <c r="GL303" s="65"/>
      <c r="GM303" s="65"/>
      <c r="GN303" s="65"/>
      <c r="GO303" s="65"/>
      <c r="GP303" s="65"/>
      <c r="GQ303" s="65"/>
      <c r="GR303" s="65"/>
      <c r="GS303" s="65"/>
      <c r="GT303" s="65"/>
      <c r="GU303" s="65"/>
      <c r="GV303" s="65"/>
      <c r="GW303" s="65"/>
      <c r="GX303" s="65"/>
      <c r="GY303" s="65"/>
      <c r="GZ303" s="65"/>
      <c r="HA303" s="65"/>
      <c r="HB303" s="65"/>
      <c r="HC303" s="65"/>
      <c r="HD303" s="65"/>
      <c r="HE303" s="65"/>
      <c r="HF303" s="65"/>
      <c r="HG303" s="65"/>
      <c r="HH303" s="65"/>
      <c r="HI303" s="65"/>
      <c r="HJ303" s="65"/>
      <c r="HK303" s="65"/>
      <c r="HL303" s="65"/>
      <c r="HM303" s="65"/>
      <c r="HN303" s="65"/>
      <c r="HO303" s="65"/>
      <c r="HP303" s="65"/>
      <c r="HQ303" s="65"/>
      <c r="HR303" s="65"/>
      <c r="HS303" s="65"/>
      <c r="HT303" s="65"/>
      <c r="HU303" s="65"/>
      <c r="HV303" s="65"/>
      <c r="HW303" s="65"/>
      <c r="HX303" s="65"/>
      <c r="HY303" s="65"/>
      <c r="HZ303" s="65"/>
      <c r="IA303" s="65"/>
      <c r="IB303" s="65"/>
      <c r="IC303" s="65"/>
      <c r="ID303" s="65"/>
      <c r="IE303" s="65"/>
      <c r="IF303" s="65"/>
      <c r="IG303" s="65"/>
      <c r="IH303" s="65"/>
      <c r="II303" s="65"/>
      <c r="IJ303" s="65"/>
      <c r="IK303" s="65"/>
      <c r="IL303" s="65"/>
      <c r="IM303" s="65"/>
      <c r="IN303" s="65"/>
      <c r="IO303" s="65"/>
      <c r="IP303" s="65"/>
      <c r="IQ303" s="65"/>
      <c r="IR303" s="65"/>
      <c r="IS303" s="65"/>
      <c r="IT303" s="65"/>
      <c r="IU303" s="65"/>
      <c r="IV303" s="65"/>
      <c r="IW303" s="65"/>
      <c r="IX303" s="65"/>
      <c r="IY303" s="65"/>
      <c r="IZ303" s="65"/>
      <c r="JA303" s="65"/>
      <c r="JB303" s="65"/>
      <c r="JC303" s="65"/>
      <c r="JD303" s="65"/>
      <c r="JE303" s="65"/>
      <c r="JF303" s="65"/>
      <c r="JG303" s="65"/>
      <c r="JH303" s="65"/>
      <c r="JI303" s="65"/>
      <c r="JJ303" s="65"/>
      <c r="JK303" s="65"/>
      <c r="JL303" s="65"/>
      <c r="JM303" s="65"/>
      <c r="JN303" s="65"/>
      <c r="JO303" s="65"/>
      <c r="JP303" s="65"/>
      <c r="JQ303" s="65"/>
      <c r="JR303" s="65"/>
      <c r="JS303" s="65"/>
    </row>
    <row r="304" s="66" customFormat="true" ht="14.25" hidden="false" customHeight="true" outlineLevel="0" collapsed="false">
      <c r="A304" s="46"/>
      <c r="B304" s="47" t="n">
        <f aca="true">TODAY()</f>
        <v>46135</v>
      </c>
      <c r="C304" s="48" t="s">
        <v>37</v>
      </c>
      <c r="D304" s="49" t="s">
        <v>38</v>
      </c>
      <c r="E304" s="50" t="str">
        <f aca="false">IFERROR(VLOOKUP($J304,'Base 1'!A:S,19,0),"-")</f>
        <v>-</v>
      </c>
      <c r="F304" s="50" t="str">
        <f aca="false">IFERROR(VLOOKUP($J304,'Base 1'!$A:$N,14,0),"-")</f>
        <v>-</v>
      </c>
      <c r="G304" s="50" t="str">
        <f aca="false">IFERROR(VLOOKUP($J304,'Base 1'!$A:$O,15,0),"-")</f>
        <v>-</v>
      </c>
      <c r="H304" s="50" t="str">
        <f aca="false">IFERROR(VLOOKUP($J304,'Base 1'!$A:$T,20,0),"-")</f>
        <v>-</v>
      </c>
      <c r="I304" s="51" t="str">
        <f aca="false">IFERROR(VLOOKUP($J304,'Base 1'!$A:$C,3,0),"-")</f>
        <v>-</v>
      </c>
      <c r="J304" s="51"/>
      <c r="K304" s="50" t="str">
        <f aca="false">IFERROR(VLOOKUP($J304,'Base 1'!$A:$E,5,0),"-")</f>
        <v>-</v>
      </c>
      <c r="L304" s="52" t="str">
        <f aca="false">IFERROR(VLOOKUP($J304,'Base 1'!$A:$B,2,0),"-")</f>
        <v>-</v>
      </c>
      <c r="M304" s="50" t="str">
        <f aca="false">IFERROR(VLOOKUP($J304,'Base 1'!$A:$Q,17,0),"-")</f>
        <v>-</v>
      </c>
      <c r="N304" s="50" t="str">
        <f aca="false">IFERROR(VLOOKUP($J304,'Base 1'!$A:$R,18,0),"-")</f>
        <v>-</v>
      </c>
      <c r="O304" s="50" t="str">
        <f aca="false">IFERROR(VLOOKUP($J304,'Base 1'!$A:$F,6,0),"-")</f>
        <v>-</v>
      </c>
      <c r="P304" s="53" t="str">
        <f aca="false">IFERROR(VLOOKUP($J304,'Base 1'!$A:$G,7,0),"-")</f>
        <v>-</v>
      </c>
      <c r="Q304" s="54"/>
      <c r="R304" s="50" t="str">
        <f aca="false">IFERROR(VLOOKUP(J304,'Base 1'!$A:$L,12,0),"-")</f>
        <v>-</v>
      </c>
      <c r="S304" s="54"/>
      <c r="T304" s="55" t="str">
        <f aca="false">IFERROR(VLOOKUP(J304,'Base 1'!$A:$J,10,0),"-")</f>
        <v>-</v>
      </c>
      <c r="U304" s="56"/>
      <c r="V304" s="57"/>
      <c r="W304" s="58"/>
      <c r="X304" s="59" t="str">
        <f aca="false">IFERROR(VLOOKUP(J304,'Base 1'!$A:$I,9,0),"-")</f>
        <v>-</v>
      </c>
      <c r="Y304" s="58"/>
      <c r="Z304" s="60"/>
      <c r="AA304" s="61"/>
      <c r="AB304" s="62"/>
      <c r="AC304" s="63" t="str">
        <f aca="false">IFERROR(VLOOKUP($J304,'Base 1'!$A:$Q,16,0),"-")</f>
        <v>-</v>
      </c>
      <c r="AD304" s="63"/>
      <c r="AE304" s="64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  <c r="CO304" s="65"/>
      <c r="CP304" s="65"/>
      <c r="CQ304" s="65"/>
      <c r="CR304" s="65"/>
      <c r="CS304" s="65"/>
      <c r="CT304" s="65"/>
      <c r="CU304" s="65"/>
      <c r="CV304" s="65"/>
      <c r="CW304" s="65"/>
      <c r="CX304" s="65"/>
      <c r="CY304" s="65"/>
      <c r="CZ304" s="65"/>
      <c r="DA304" s="65"/>
      <c r="DB304" s="65"/>
      <c r="DC304" s="65"/>
      <c r="DD304" s="65"/>
      <c r="DE304" s="65"/>
      <c r="DF304" s="65"/>
      <c r="DG304" s="65"/>
      <c r="DH304" s="65"/>
      <c r="DI304" s="65"/>
      <c r="DJ304" s="65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  <c r="EH304" s="65"/>
      <c r="EI304" s="65"/>
      <c r="EJ304" s="65"/>
      <c r="EK304" s="65"/>
      <c r="EL304" s="65"/>
      <c r="EM304" s="65"/>
      <c r="EN304" s="65"/>
      <c r="EO304" s="65"/>
      <c r="EP304" s="65"/>
      <c r="EQ304" s="65"/>
      <c r="ER304" s="65"/>
      <c r="ES304" s="65"/>
      <c r="ET304" s="65"/>
      <c r="EU304" s="65"/>
      <c r="EV304" s="65"/>
      <c r="EW304" s="65"/>
      <c r="EX304" s="65"/>
      <c r="EY304" s="65"/>
      <c r="EZ304" s="65"/>
      <c r="FA304" s="65"/>
      <c r="FB304" s="65"/>
      <c r="FC304" s="65"/>
      <c r="FD304" s="65"/>
      <c r="FE304" s="65"/>
      <c r="FF304" s="65"/>
      <c r="FG304" s="65"/>
      <c r="FH304" s="65"/>
      <c r="FI304" s="65"/>
      <c r="FJ304" s="65"/>
      <c r="FK304" s="65"/>
      <c r="FL304" s="65"/>
      <c r="FM304" s="65"/>
      <c r="FN304" s="65"/>
      <c r="FO304" s="65"/>
      <c r="FP304" s="65"/>
      <c r="FQ304" s="65"/>
      <c r="FR304" s="65"/>
      <c r="FS304" s="65"/>
      <c r="FT304" s="65"/>
      <c r="FU304" s="65"/>
      <c r="FV304" s="65"/>
      <c r="FW304" s="65"/>
      <c r="FX304" s="65"/>
      <c r="FY304" s="65"/>
      <c r="FZ304" s="65"/>
      <c r="GA304" s="65"/>
      <c r="GB304" s="65"/>
      <c r="GC304" s="65"/>
      <c r="GD304" s="65"/>
      <c r="GE304" s="65"/>
      <c r="GF304" s="65"/>
      <c r="GG304" s="65"/>
      <c r="GH304" s="65"/>
      <c r="GI304" s="65"/>
      <c r="GJ304" s="65"/>
      <c r="GK304" s="65"/>
      <c r="GL304" s="65"/>
      <c r="GM304" s="65"/>
      <c r="GN304" s="65"/>
      <c r="GO304" s="65"/>
      <c r="GP304" s="65"/>
      <c r="GQ304" s="65"/>
      <c r="GR304" s="65"/>
      <c r="GS304" s="65"/>
      <c r="GT304" s="65"/>
      <c r="GU304" s="65"/>
      <c r="GV304" s="65"/>
      <c r="GW304" s="65"/>
      <c r="GX304" s="65"/>
      <c r="GY304" s="65"/>
      <c r="GZ304" s="65"/>
      <c r="HA304" s="65"/>
      <c r="HB304" s="65"/>
      <c r="HC304" s="65"/>
      <c r="HD304" s="65"/>
      <c r="HE304" s="65"/>
      <c r="HF304" s="65"/>
      <c r="HG304" s="65"/>
      <c r="HH304" s="65"/>
      <c r="HI304" s="65"/>
      <c r="HJ304" s="65"/>
      <c r="HK304" s="65"/>
      <c r="HL304" s="65"/>
      <c r="HM304" s="65"/>
      <c r="HN304" s="65"/>
      <c r="HO304" s="65"/>
      <c r="HP304" s="65"/>
      <c r="HQ304" s="65"/>
      <c r="HR304" s="65"/>
      <c r="HS304" s="65"/>
      <c r="HT304" s="65"/>
      <c r="HU304" s="65"/>
      <c r="HV304" s="65"/>
      <c r="HW304" s="65"/>
      <c r="HX304" s="65"/>
      <c r="HY304" s="65"/>
      <c r="HZ304" s="65"/>
      <c r="IA304" s="65"/>
      <c r="IB304" s="65"/>
      <c r="IC304" s="65"/>
      <c r="ID304" s="65"/>
      <c r="IE304" s="65"/>
      <c r="IF304" s="65"/>
      <c r="IG304" s="65"/>
      <c r="IH304" s="65"/>
      <c r="II304" s="65"/>
      <c r="IJ304" s="65"/>
      <c r="IK304" s="65"/>
      <c r="IL304" s="65"/>
      <c r="IM304" s="65"/>
      <c r="IN304" s="65"/>
      <c r="IO304" s="65"/>
      <c r="IP304" s="65"/>
      <c r="IQ304" s="65"/>
      <c r="IR304" s="65"/>
      <c r="IS304" s="65"/>
      <c r="IT304" s="65"/>
      <c r="IU304" s="65"/>
      <c r="IV304" s="65"/>
      <c r="IW304" s="65"/>
      <c r="IX304" s="65"/>
      <c r="IY304" s="65"/>
      <c r="IZ304" s="65"/>
      <c r="JA304" s="65"/>
      <c r="JB304" s="65"/>
      <c r="JC304" s="65"/>
      <c r="JD304" s="65"/>
      <c r="JE304" s="65"/>
      <c r="JF304" s="65"/>
      <c r="JG304" s="65"/>
      <c r="JH304" s="65"/>
      <c r="JI304" s="65"/>
      <c r="JJ304" s="65"/>
      <c r="JK304" s="65"/>
      <c r="JL304" s="65"/>
      <c r="JM304" s="65"/>
      <c r="JN304" s="65"/>
      <c r="JO304" s="65"/>
      <c r="JP304" s="65"/>
      <c r="JQ304" s="65"/>
      <c r="JR304" s="65"/>
      <c r="JS304" s="65"/>
    </row>
    <row r="305" s="66" customFormat="true" ht="14.25" hidden="false" customHeight="true" outlineLevel="0" collapsed="false">
      <c r="A305" s="46"/>
      <c r="B305" s="47" t="n">
        <f aca="true">TODAY()</f>
        <v>46135</v>
      </c>
      <c r="C305" s="48" t="s">
        <v>37</v>
      </c>
      <c r="D305" s="49" t="s">
        <v>38</v>
      </c>
      <c r="E305" s="50" t="str">
        <f aca="false">IFERROR(VLOOKUP($J305,'Base 1'!A:S,19,0),"-")</f>
        <v>-</v>
      </c>
      <c r="F305" s="50" t="str">
        <f aca="false">IFERROR(VLOOKUP($J305,'Base 1'!$A:$N,14,0),"-")</f>
        <v>-</v>
      </c>
      <c r="G305" s="50" t="str">
        <f aca="false">IFERROR(VLOOKUP($J305,'Base 1'!$A:$O,15,0),"-")</f>
        <v>-</v>
      </c>
      <c r="H305" s="50" t="str">
        <f aca="false">IFERROR(VLOOKUP($J305,'Base 1'!$A:$T,20,0),"-")</f>
        <v>-</v>
      </c>
      <c r="I305" s="51" t="str">
        <f aca="false">IFERROR(VLOOKUP($J305,'Base 1'!$A:$C,3,0),"-")</f>
        <v>-</v>
      </c>
      <c r="J305" s="51"/>
      <c r="K305" s="50" t="str">
        <f aca="false">IFERROR(VLOOKUP($J305,'Base 1'!$A:$E,5,0),"-")</f>
        <v>-</v>
      </c>
      <c r="L305" s="52" t="str">
        <f aca="false">IFERROR(VLOOKUP($J305,'Base 1'!$A:$B,2,0),"-")</f>
        <v>-</v>
      </c>
      <c r="M305" s="50" t="str">
        <f aca="false">IFERROR(VLOOKUP($J305,'Base 1'!$A:$Q,17,0),"-")</f>
        <v>-</v>
      </c>
      <c r="N305" s="50" t="str">
        <f aca="false">IFERROR(VLOOKUP($J305,'Base 1'!$A:$R,18,0),"-")</f>
        <v>-</v>
      </c>
      <c r="O305" s="50" t="str">
        <f aca="false">IFERROR(VLOOKUP($J305,'Base 1'!$A:$F,6,0),"-")</f>
        <v>-</v>
      </c>
      <c r="P305" s="53" t="str">
        <f aca="false">IFERROR(VLOOKUP($J305,'Base 1'!$A:$G,7,0),"-")</f>
        <v>-</v>
      </c>
      <c r="Q305" s="54"/>
      <c r="R305" s="50" t="str">
        <f aca="false">IFERROR(VLOOKUP(J305,'Base 1'!$A:$L,12,0),"-")</f>
        <v>-</v>
      </c>
      <c r="S305" s="54"/>
      <c r="T305" s="55" t="str">
        <f aca="false">IFERROR(VLOOKUP(J305,'Base 1'!$A:$J,10,0),"-")</f>
        <v>-</v>
      </c>
      <c r="U305" s="56"/>
      <c r="V305" s="57"/>
      <c r="W305" s="58"/>
      <c r="X305" s="59" t="str">
        <f aca="false">IFERROR(VLOOKUP(J305,'Base 1'!$A:$I,9,0),"-")</f>
        <v>-</v>
      </c>
      <c r="Y305" s="58"/>
      <c r="Z305" s="60"/>
      <c r="AA305" s="61"/>
      <c r="AB305" s="62"/>
      <c r="AC305" s="63" t="str">
        <f aca="false">IFERROR(VLOOKUP($J305,'Base 1'!$A:$Q,16,0),"-")</f>
        <v>-</v>
      </c>
      <c r="AD305" s="63"/>
      <c r="AE305" s="64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65"/>
      <c r="CQ305" s="65"/>
      <c r="CR305" s="65"/>
      <c r="CS305" s="65"/>
      <c r="CT305" s="65"/>
      <c r="CU305" s="65"/>
      <c r="CV305" s="65"/>
      <c r="CW305" s="65"/>
      <c r="CX305" s="65"/>
      <c r="CY305" s="65"/>
      <c r="CZ305" s="65"/>
      <c r="DA305" s="65"/>
      <c r="DB305" s="65"/>
      <c r="DC305" s="65"/>
      <c r="DD305" s="65"/>
      <c r="DE305" s="65"/>
      <c r="DF305" s="65"/>
      <c r="DG305" s="65"/>
      <c r="DH305" s="65"/>
      <c r="DI305" s="65"/>
      <c r="DJ305" s="65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  <c r="EH305" s="65"/>
      <c r="EI305" s="65"/>
      <c r="EJ305" s="65"/>
      <c r="EK305" s="65"/>
      <c r="EL305" s="65"/>
      <c r="EM305" s="65"/>
      <c r="EN305" s="65"/>
      <c r="EO305" s="65"/>
      <c r="EP305" s="65"/>
      <c r="EQ305" s="65"/>
      <c r="ER305" s="65"/>
      <c r="ES305" s="65"/>
      <c r="ET305" s="65"/>
      <c r="EU305" s="65"/>
      <c r="EV305" s="65"/>
      <c r="EW305" s="65"/>
      <c r="EX305" s="65"/>
      <c r="EY305" s="65"/>
      <c r="EZ305" s="65"/>
      <c r="FA305" s="65"/>
      <c r="FB305" s="65"/>
      <c r="FC305" s="65"/>
      <c r="FD305" s="65"/>
      <c r="FE305" s="65"/>
      <c r="FF305" s="65"/>
      <c r="FG305" s="65"/>
      <c r="FH305" s="65"/>
      <c r="FI305" s="65"/>
      <c r="FJ305" s="65"/>
      <c r="FK305" s="65"/>
      <c r="FL305" s="65"/>
      <c r="FM305" s="65"/>
      <c r="FN305" s="65"/>
      <c r="FO305" s="65"/>
      <c r="FP305" s="65"/>
      <c r="FQ305" s="65"/>
      <c r="FR305" s="65"/>
      <c r="FS305" s="65"/>
      <c r="FT305" s="65"/>
      <c r="FU305" s="65"/>
      <c r="FV305" s="65"/>
      <c r="FW305" s="65"/>
      <c r="FX305" s="65"/>
      <c r="FY305" s="65"/>
      <c r="FZ305" s="65"/>
      <c r="GA305" s="65"/>
      <c r="GB305" s="65"/>
      <c r="GC305" s="65"/>
      <c r="GD305" s="65"/>
      <c r="GE305" s="65"/>
      <c r="GF305" s="65"/>
      <c r="GG305" s="65"/>
      <c r="GH305" s="65"/>
      <c r="GI305" s="65"/>
      <c r="GJ305" s="65"/>
      <c r="GK305" s="65"/>
      <c r="GL305" s="65"/>
      <c r="GM305" s="65"/>
      <c r="GN305" s="65"/>
      <c r="GO305" s="65"/>
      <c r="GP305" s="65"/>
      <c r="GQ305" s="65"/>
      <c r="GR305" s="65"/>
      <c r="GS305" s="65"/>
      <c r="GT305" s="65"/>
      <c r="GU305" s="65"/>
      <c r="GV305" s="65"/>
      <c r="GW305" s="65"/>
      <c r="GX305" s="65"/>
      <c r="GY305" s="65"/>
      <c r="GZ305" s="65"/>
      <c r="HA305" s="65"/>
      <c r="HB305" s="65"/>
      <c r="HC305" s="65"/>
      <c r="HD305" s="65"/>
      <c r="HE305" s="65"/>
      <c r="HF305" s="65"/>
      <c r="HG305" s="65"/>
      <c r="HH305" s="65"/>
      <c r="HI305" s="65"/>
      <c r="HJ305" s="65"/>
      <c r="HK305" s="65"/>
      <c r="HL305" s="65"/>
      <c r="HM305" s="65"/>
      <c r="HN305" s="65"/>
      <c r="HO305" s="65"/>
      <c r="HP305" s="65"/>
      <c r="HQ305" s="65"/>
      <c r="HR305" s="65"/>
      <c r="HS305" s="65"/>
      <c r="HT305" s="65"/>
      <c r="HU305" s="65"/>
      <c r="HV305" s="65"/>
      <c r="HW305" s="65"/>
      <c r="HX305" s="65"/>
      <c r="HY305" s="65"/>
      <c r="HZ305" s="65"/>
      <c r="IA305" s="65"/>
      <c r="IB305" s="65"/>
      <c r="IC305" s="65"/>
      <c r="ID305" s="65"/>
      <c r="IE305" s="65"/>
      <c r="IF305" s="65"/>
      <c r="IG305" s="65"/>
      <c r="IH305" s="65"/>
      <c r="II305" s="65"/>
      <c r="IJ305" s="65"/>
      <c r="IK305" s="65"/>
      <c r="IL305" s="65"/>
      <c r="IM305" s="65"/>
      <c r="IN305" s="65"/>
      <c r="IO305" s="65"/>
      <c r="IP305" s="65"/>
      <c r="IQ305" s="65"/>
      <c r="IR305" s="65"/>
      <c r="IS305" s="65"/>
      <c r="IT305" s="65"/>
      <c r="IU305" s="65"/>
      <c r="IV305" s="65"/>
      <c r="IW305" s="65"/>
      <c r="IX305" s="65"/>
      <c r="IY305" s="65"/>
      <c r="IZ305" s="65"/>
      <c r="JA305" s="65"/>
      <c r="JB305" s="65"/>
      <c r="JC305" s="65"/>
      <c r="JD305" s="65"/>
      <c r="JE305" s="65"/>
      <c r="JF305" s="65"/>
      <c r="JG305" s="65"/>
      <c r="JH305" s="65"/>
      <c r="JI305" s="65"/>
      <c r="JJ305" s="65"/>
      <c r="JK305" s="65"/>
      <c r="JL305" s="65"/>
      <c r="JM305" s="65"/>
      <c r="JN305" s="65"/>
      <c r="JO305" s="65"/>
      <c r="JP305" s="65"/>
      <c r="JQ305" s="65"/>
      <c r="JR305" s="65"/>
      <c r="JS305" s="65"/>
    </row>
    <row r="306" s="66" customFormat="true" ht="14.25" hidden="false" customHeight="true" outlineLevel="0" collapsed="false">
      <c r="A306" s="46"/>
      <c r="B306" s="47" t="n">
        <f aca="true">TODAY()</f>
        <v>46135</v>
      </c>
      <c r="C306" s="48" t="s">
        <v>37</v>
      </c>
      <c r="D306" s="49" t="s">
        <v>38</v>
      </c>
      <c r="E306" s="50" t="str">
        <f aca="false">IFERROR(VLOOKUP($J306,'Base 1'!A:S,19,0),"-")</f>
        <v>-</v>
      </c>
      <c r="F306" s="50" t="str">
        <f aca="false">IFERROR(VLOOKUP($J306,'Base 1'!$A:$N,14,0),"-")</f>
        <v>-</v>
      </c>
      <c r="G306" s="50" t="str">
        <f aca="false">IFERROR(VLOOKUP($J306,'Base 1'!$A:$O,15,0),"-")</f>
        <v>-</v>
      </c>
      <c r="H306" s="50" t="str">
        <f aca="false">IFERROR(VLOOKUP($J306,'Base 1'!$A:$T,20,0),"-")</f>
        <v>-</v>
      </c>
      <c r="I306" s="51" t="str">
        <f aca="false">IFERROR(VLOOKUP($J306,'Base 1'!$A:$C,3,0),"-")</f>
        <v>-</v>
      </c>
      <c r="J306" s="51"/>
      <c r="K306" s="50" t="str">
        <f aca="false">IFERROR(VLOOKUP($J306,'Base 1'!$A:$E,5,0),"-")</f>
        <v>-</v>
      </c>
      <c r="L306" s="52" t="str">
        <f aca="false">IFERROR(VLOOKUP($J306,'Base 1'!$A:$B,2,0),"-")</f>
        <v>-</v>
      </c>
      <c r="M306" s="50" t="str">
        <f aca="false">IFERROR(VLOOKUP($J306,'Base 1'!$A:$Q,17,0),"-")</f>
        <v>-</v>
      </c>
      <c r="N306" s="50" t="str">
        <f aca="false">IFERROR(VLOOKUP($J306,'Base 1'!$A:$R,18,0),"-")</f>
        <v>-</v>
      </c>
      <c r="O306" s="50" t="str">
        <f aca="false">IFERROR(VLOOKUP($J306,'Base 1'!$A:$F,6,0),"-")</f>
        <v>-</v>
      </c>
      <c r="P306" s="53" t="str">
        <f aca="false">IFERROR(VLOOKUP($J306,'Base 1'!$A:$G,7,0),"-")</f>
        <v>-</v>
      </c>
      <c r="Q306" s="54"/>
      <c r="R306" s="50" t="str">
        <f aca="false">IFERROR(VLOOKUP(J306,'Base 1'!$A:$L,12,0),"-")</f>
        <v>-</v>
      </c>
      <c r="S306" s="54"/>
      <c r="T306" s="55" t="str">
        <f aca="false">IFERROR(VLOOKUP(J306,'Base 1'!$A:$J,10,0),"-")</f>
        <v>-</v>
      </c>
      <c r="U306" s="56"/>
      <c r="V306" s="57"/>
      <c r="W306" s="58"/>
      <c r="X306" s="59" t="str">
        <f aca="false">IFERROR(VLOOKUP(J306,'Base 1'!$A:$I,9,0),"-")</f>
        <v>-</v>
      </c>
      <c r="Y306" s="58"/>
      <c r="Z306" s="60"/>
      <c r="AA306" s="61"/>
      <c r="AB306" s="62"/>
      <c r="AC306" s="63" t="str">
        <f aca="false">IFERROR(VLOOKUP($J306,'Base 1'!$A:$Q,16,0),"-")</f>
        <v>-</v>
      </c>
      <c r="AD306" s="63"/>
      <c r="AE306" s="64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65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  <c r="EH306" s="65"/>
      <c r="EI306" s="65"/>
      <c r="EJ306" s="65"/>
      <c r="EK306" s="65"/>
      <c r="EL306" s="65"/>
      <c r="EM306" s="65"/>
      <c r="EN306" s="65"/>
      <c r="EO306" s="65"/>
      <c r="EP306" s="65"/>
      <c r="EQ306" s="65"/>
      <c r="ER306" s="65"/>
      <c r="ES306" s="65"/>
      <c r="ET306" s="65"/>
      <c r="EU306" s="65"/>
      <c r="EV306" s="65"/>
      <c r="EW306" s="65"/>
      <c r="EX306" s="65"/>
      <c r="EY306" s="65"/>
      <c r="EZ306" s="65"/>
      <c r="FA306" s="65"/>
      <c r="FB306" s="65"/>
      <c r="FC306" s="65"/>
      <c r="FD306" s="65"/>
      <c r="FE306" s="65"/>
      <c r="FF306" s="65"/>
      <c r="FG306" s="65"/>
      <c r="FH306" s="65"/>
      <c r="FI306" s="65"/>
      <c r="FJ306" s="65"/>
      <c r="FK306" s="65"/>
      <c r="FL306" s="65"/>
      <c r="FM306" s="65"/>
      <c r="FN306" s="65"/>
      <c r="FO306" s="65"/>
      <c r="FP306" s="65"/>
      <c r="FQ306" s="65"/>
      <c r="FR306" s="65"/>
      <c r="FS306" s="65"/>
      <c r="FT306" s="65"/>
      <c r="FU306" s="65"/>
      <c r="FV306" s="65"/>
      <c r="FW306" s="65"/>
      <c r="FX306" s="65"/>
      <c r="FY306" s="65"/>
      <c r="FZ306" s="65"/>
      <c r="GA306" s="65"/>
      <c r="GB306" s="65"/>
      <c r="GC306" s="65"/>
      <c r="GD306" s="65"/>
      <c r="GE306" s="65"/>
      <c r="GF306" s="65"/>
      <c r="GG306" s="65"/>
      <c r="GH306" s="65"/>
      <c r="GI306" s="65"/>
      <c r="GJ306" s="65"/>
      <c r="GK306" s="65"/>
      <c r="GL306" s="65"/>
      <c r="GM306" s="65"/>
      <c r="GN306" s="65"/>
      <c r="GO306" s="65"/>
      <c r="GP306" s="65"/>
      <c r="GQ306" s="65"/>
      <c r="GR306" s="65"/>
      <c r="GS306" s="65"/>
      <c r="GT306" s="65"/>
      <c r="GU306" s="65"/>
      <c r="GV306" s="65"/>
      <c r="GW306" s="65"/>
      <c r="GX306" s="65"/>
      <c r="GY306" s="65"/>
      <c r="GZ306" s="65"/>
      <c r="HA306" s="65"/>
      <c r="HB306" s="65"/>
      <c r="HC306" s="65"/>
      <c r="HD306" s="65"/>
      <c r="HE306" s="65"/>
      <c r="HF306" s="65"/>
      <c r="HG306" s="65"/>
      <c r="HH306" s="65"/>
      <c r="HI306" s="65"/>
      <c r="HJ306" s="65"/>
      <c r="HK306" s="65"/>
      <c r="HL306" s="65"/>
      <c r="HM306" s="65"/>
      <c r="HN306" s="65"/>
      <c r="HO306" s="65"/>
      <c r="HP306" s="65"/>
      <c r="HQ306" s="65"/>
      <c r="HR306" s="65"/>
      <c r="HS306" s="65"/>
      <c r="HT306" s="65"/>
      <c r="HU306" s="65"/>
      <c r="HV306" s="65"/>
      <c r="HW306" s="65"/>
      <c r="HX306" s="65"/>
      <c r="HY306" s="65"/>
      <c r="HZ306" s="65"/>
      <c r="IA306" s="65"/>
      <c r="IB306" s="65"/>
      <c r="IC306" s="65"/>
      <c r="ID306" s="65"/>
      <c r="IE306" s="65"/>
      <c r="IF306" s="65"/>
      <c r="IG306" s="65"/>
      <c r="IH306" s="65"/>
      <c r="II306" s="65"/>
      <c r="IJ306" s="65"/>
      <c r="IK306" s="65"/>
      <c r="IL306" s="65"/>
      <c r="IM306" s="65"/>
      <c r="IN306" s="65"/>
      <c r="IO306" s="65"/>
      <c r="IP306" s="65"/>
      <c r="IQ306" s="65"/>
      <c r="IR306" s="65"/>
      <c r="IS306" s="65"/>
      <c r="IT306" s="65"/>
      <c r="IU306" s="65"/>
      <c r="IV306" s="65"/>
      <c r="IW306" s="65"/>
      <c r="IX306" s="65"/>
      <c r="IY306" s="65"/>
      <c r="IZ306" s="65"/>
      <c r="JA306" s="65"/>
      <c r="JB306" s="65"/>
      <c r="JC306" s="65"/>
      <c r="JD306" s="65"/>
      <c r="JE306" s="65"/>
      <c r="JF306" s="65"/>
      <c r="JG306" s="65"/>
      <c r="JH306" s="65"/>
      <c r="JI306" s="65"/>
      <c r="JJ306" s="65"/>
      <c r="JK306" s="65"/>
      <c r="JL306" s="65"/>
      <c r="JM306" s="65"/>
      <c r="JN306" s="65"/>
      <c r="JO306" s="65"/>
      <c r="JP306" s="65"/>
      <c r="JQ306" s="65"/>
      <c r="JR306" s="65"/>
      <c r="JS306" s="65"/>
    </row>
    <row r="307" s="66" customFormat="true" ht="14.25" hidden="false" customHeight="true" outlineLevel="0" collapsed="false">
      <c r="A307" s="46"/>
      <c r="B307" s="47" t="n">
        <f aca="true">TODAY()</f>
        <v>46135</v>
      </c>
      <c r="C307" s="48" t="s">
        <v>37</v>
      </c>
      <c r="D307" s="49" t="s">
        <v>38</v>
      </c>
      <c r="E307" s="50" t="str">
        <f aca="false">IFERROR(VLOOKUP($J307,'Base 1'!A:S,19,0),"-")</f>
        <v>-</v>
      </c>
      <c r="F307" s="50" t="str">
        <f aca="false">IFERROR(VLOOKUP($J307,'Base 1'!$A:$N,14,0),"-")</f>
        <v>-</v>
      </c>
      <c r="G307" s="50" t="str">
        <f aca="false">IFERROR(VLOOKUP($J307,'Base 1'!$A:$O,15,0),"-")</f>
        <v>-</v>
      </c>
      <c r="H307" s="50" t="str">
        <f aca="false">IFERROR(VLOOKUP($J307,'Base 1'!$A:$T,20,0),"-")</f>
        <v>-</v>
      </c>
      <c r="I307" s="51" t="str">
        <f aca="false">IFERROR(VLOOKUP($J307,'Base 1'!$A:$C,3,0),"-")</f>
        <v>-</v>
      </c>
      <c r="J307" s="51"/>
      <c r="K307" s="50" t="str">
        <f aca="false">IFERROR(VLOOKUP($J307,'Base 1'!$A:$E,5,0),"-")</f>
        <v>-</v>
      </c>
      <c r="L307" s="52" t="str">
        <f aca="false">IFERROR(VLOOKUP($J307,'Base 1'!$A:$B,2,0),"-")</f>
        <v>-</v>
      </c>
      <c r="M307" s="50" t="str">
        <f aca="false">IFERROR(VLOOKUP($J307,'Base 1'!$A:$Q,17,0),"-")</f>
        <v>-</v>
      </c>
      <c r="N307" s="50" t="str">
        <f aca="false">IFERROR(VLOOKUP($J307,'Base 1'!$A:$R,18,0),"-")</f>
        <v>-</v>
      </c>
      <c r="O307" s="50" t="str">
        <f aca="false">IFERROR(VLOOKUP($J307,'Base 1'!$A:$F,6,0),"-")</f>
        <v>-</v>
      </c>
      <c r="P307" s="53" t="str">
        <f aca="false">IFERROR(VLOOKUP($J307,'Base 1'!$A:$G,7,0),"-")</f>
        <v>-</v>
      </c>
      <c r="Q307" s="54"/>
      <c r="R307" s="50" t="str">
        <f aca="false">IFERROR(VLOOKUP(J307,'Base 1'!$A:$L,12,0),"-")</f>
        <v>-</v>
      </c>
      <c r="S307" s="54"/>
      <c r="T307" s="55" t="str">
        <f aca="false">IFERROR(VLOOKUP(J307,'Base 1'!$A:$J,10,0),"-")</f>
        <v>-</v>
      </c>
      <c r="U307" s="56"/>
      <c r="V307" s="57"/>
      <c r="W307" s="58"/>
      <c r="X307" s="59" t="str">
        <f aca="false">IFERROR(VLOOKUP(J307,'Base 1'!$A:$I,9,0),"-")</f>
        <v>-</v>
      </c>
      <c r="Y307" s="58"/>
      <c r="Z307" s="60"/>
      <c r="AA307" s="61"/>
      <c r="AB307" s="62"/>
      <c r="AC307" s="63" t="str">
        <f aca="false">IFERROR(VLOOKUP($J307,'Base 1'!$A:$Q,16,0),"-")</f>
        <v>-</v>
      </c>
      <c r="AD307" s="63"/>
      <c r="AE307" s="64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  <c r="CO307" s="65"/>
      <c r="CP307" s="65"/>
      <c r="CQ307" s="65"/>
      <c r="CR307" s="65"/>
      <c r="CS307" s="65"/>
      <c r="CT307" s="65"/>
      <c r="CU307" s="65"/>
      <c r="CV307" s="65"/>
      <c r="CW307" s="65"/>
      <c r="CX307" s="65"/>
      <c r="CY307" s="65"/>
      <c r="CZ307" s="65"/>
      <c r="DA307" s="65"/>
      <c r="DB307" s="65"/>
      <c r="DC307" s="65"/>
      <c r="DD307" s="65"/>
      <c r="DE307" s="65"/>
      <c r="DF307" s="65"/>
      <c r="DG307" s="65"/>
      <c r="DH307" s="65"/>
      <c r="DI307" s="65"/>
      <c r="DJ307" s="65"/>
      <c r="DK307" s="65"/>
      <c r="DL307" s="65"/>
      <c r="DM307" s="65"/>
      <c r="DN307" s="65"/>
      <c r="DO307" s="65"/>
      <c r="DP307" s="65"/>
      <c r="DQ307" s="65"/>
      <c r="DR307" s="65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  <c r="EF307" s="65"/>
      <c r="EG307" s="65"/>
      <c r="EH307" s="65"/>
      <c r="EI307" s="65"/>
      <c r="EJ307" s="65"/>
      <c r="EK307" s="65"/>
      <c r="EL307" s="65"/>
      <c r="EM307" s="65"/>
      <c r="EN307" s="65"/>
      <c r="EO307" s="65"/>
      <c r="EP307" s="65"/>
      <c r="EQ307" s="65"/>
      <c r="ER307" s="65"/>
      <c r="ES307" s="65"/>
      <c r="ET307" s="65"/>
      <c r="EU307" s="65"/>
      <c r="EV307" s="65"/>
      <c r="EW307" s="65"/>
      <c r="EX307" s="65"/>
      <c r="EY307" s="65"/>
      <c r="EZ307" s="65"/>
      <c r="FA307" s="65"/>
      <c r="FB307" s="65"/>
      <c r="FC307" s="65"/>
      <c r="FD307" s="65"/>
      <c r="FE307" s="65"/>
      <c r="FF307" s="65"/>
      <c r="FG307" s="65"/>
      <c r="FH307" s="65"/>
      <c r="FI307" s="65"/>
      <c r="FJ307" s="65"/>
      <c r="FK307" s="65"/>
      <c r="FL307" s="65"/>
      <c r="FM307" s="65"/>
      <c r="FN307" s="65"/>
      <c r="FO307" s="65"/>
      <c r="FP307" s="65"/>
      <c r="FQ307" s="65"/>
      <c r="FR307" s="65"/>
      <c r="FS307" s="65"/>
      <c r="FT307" s="65"/>
      <c r="FU307" s="65"/>
      <c r="FV307" s="65"/>
      <c r="FW307" s="65"/>
      <c r="FX307" s="65"/>
      <c r="FY307" s="65"/>
      <c r="FZ307" s="65"/>
      <c r="GA307" s="65"/>
      <c r="GB307" s="65"/>
      <c r="GC307" s="65"/>
      <c r="GD307" s="65"/>
      <c r="GE307" s="65"/>
      <c r="GF307" s="65"/>
      <c r="GG307" s="65"/>
      <c r="GH307" s="65"/>
      <c r="GI307" s="65"/>
      <c r="GJ307" s="65"/>
      <c r="GK307" s="65"/>
      <c r="GL307" s="65"/>
      <c r="GM307" s="65"/>
      <c r="GN307" s="65"/>
      <c r="GO307" s="65"/>
      <c r="GP307" s="65"/>
      <c r="GQ307" s="65"/>
      <c r="GR307" s="65"/>
      <c r="GS307" s="65"/>
      <c r="GT307" s="65"/>
      <c r="GU307" s="65"/>
      <c r="GV307" s="65"/>
      <c r="GW307" s="65"/>
      <c r="GX307" s="65"/>
      <c r="GY307" s="65"/>
      <c r="GZ307" s="65"/>
      <c r="HA307" s="65"/>
      <c r="HB307" s="65"/>
      <c r="HC307" s="65"/>
      <c r="HD307" s="65"/>
      <c r="HE307" s="65"/>
      <c r="HF307" s="65"/>
      <c r="HG307" s="65"/>
      <c r="HH307" s="65"/>
      <c r="HI307" s="65"/>
      <c r="HJ307" s="65"/>
      <c r="HK307" s="65"/>
      <c r="HL307" s="65"/>
      <c r="HM307" s="65"/>
      <c r="HN307" s="65"/>
      <c r="HO307" s="65"/>
      <c r="HP307" s="65"/>
      <c r="HQ307" s="65"/>
      <c r="HR307" s="65"/>
      <c r="HS307" s="65"/>
      <c r="HT307" s="65"/>
      <c r="HU307" s="65"/>
      <c r="HV307" s="65"/>
      <c r="HW307" s="65"/>
      <c r="HX307" s="65"/>
      <c r="HY307" s="65"/>
      <c r="HZ307" s="65"/>
      <c r="IA307" s="65"/>
      <c r="IB307" s="65"/>
      <c r="IC307" s="65"/>
      <c r="ID307" s="65"/>
      <c r="IE307" s="65"/>
      <c r="IF307" s="65"/>
      <c r="IG307" s="65"/>
      <c r="IH307" s="65"/>
      <c r="II307" s="65"/>
      <c r="IJ307" s="65"/>
      <c r="IK307" s="65"/>
      <c r="IL307" s="65"/>
      <c r="IM307" s="65"/>
      <c r="IN307" s="65"/>
      <c r="IO307" s="65"/>
      <c r="IP307" s="65"/>
      <c r="IQ307" s="65"/>
      <c r="IR307" s="65"/>
      <c r="IS307" s="65"/>
      <c r="IT307" s="65"/>
      <c r="IU307" s="65"/>
      <c r="IV307" s="65"/>
      <c r="IW307" s="65"/>
      <c r="IX307" s="65"/>
      <c r="IY307" s="65"/>
      <c r="IZ307" s="65"/>
      <c r="JA307" s="65"/>
      <c r="JB307" s="65"/>
      <c r="JC307" s="65"/>
      <c r="JD307" s="65"/>
      <c r="JE307" s="65"/>
      <c r="JF307" s="65"/>
      <c r="JG307" s="65"/>
      <c r="JH307" s="65"/>
      <c r="JI307" s="65"/>
      <c r="JJ307" s="65"/>
      <c r="JK307" s="65"/>
      <c r="JL307" s="65"/>
      <c r="JM307" s="65"/>
      <c r="JN307" s="65"/>
      <c r="JO307" s="65"/>
      <c r="JP307" s="65"/>
      <c r="JQ307" s="65"/>
      <c r="JR307" s="65"/>
      <c r="JS307" s="65"/>
    </row>
    <row r="308" s="66" customFormat="true" ht="14.25" hidden="false" customHeight="true" outlineLevel="0" collapsed="false">
      <c r="A308" s="46"/>
      <c r="B308" s="47" t="n">
        <f aca="true">TODAY()</f>
        <v>46135</v>
      </c>
      <c r="C308" s="48" t="s">
        <v>37</v>
      </c>
      <c r="D308" s="49" t="s">
        <v>38</v>
      </c>
      <c r="E308" s="50" t="str">
        <f aca="false">IFERROR(VLOOKUP($J308,'Base 1'!A:S,19,0),"-")</f>
        <v>-</v>
      </c>
      <c r="F308" s="50" t="str">
        <f aca="false">IFERROR(VLOOKUP($J308,'Base 1'!$A:$N,14,0),"-")</f>
        <v>-</v>
      </c>
      <c r="G308" s="50" t="str">
        <f aca="false">IFERROR(VLOOKUP($J308,'Base 1'!$A:$O,15,0),"-")</f>
        <v>-</v>
      </c>
      <c r="H308" s="50" t="str">
        <f aca="false">IFERROR(VLOOKUP($J308,'Base 1'!$A:$T,20,0),"-")</f>
        <v>-</v>
      </c>
      <c r="I308" s="51" t="str">
        <f aca="false">IFERROR(VLOOKUP($J308,'Base 1'!$A:$C,3,0),"-")</f>
        <v>-</v>
      </c>
      <c r="J308" s="51"/>
      <c r="K308" s="50" t="str">
        <f aca="false">IFERROR(VLOOKUP($J308,'Base 1'!$A:$E,5,0),"-")</f>
        <v>-</v>
      </c>
      <c r="L308" s="52" t="str">
        <f aca="false">IFERROR(VLOOKUP($J308,'Base 1'!$A:$B,2,0),"-")</f>
        <v>-</v>
      </c>
      <c r="M308" s="50" t="str">
        <f aca="false">IFERROR(VLOOKUP($J308,'Base 1'!$A:$Q,17,0),"-")</f>
        <v>-</v>
      </c>
      <c r="N308" s="50" t="str">
        <f aca="false">IFERROR(VLOOKUP($J308,'Base 1'!$A:$R,18,0),"-")</f>
        <v>-</v>
      </c>
      <c r="O308" s="50" t="str">
        <f aca="false">IFERROR(VLOOKUP($J308,'Base 1'!$A:$F,6,0),"-")</f>
        <v>-</v>
      </c>
      <c r="P308" s="53" t="str">
        <f aca="false">IFERROR(VLOOKUP($J308,'Base 1'!$A:$G,7,0),"-")</f>
        <v>-</v>
      </c>
      <c r="Q308" s="54"/>
      <c r="R308" s="50" t="str">
        <f aca="false">IFERROR(VLOOKUP(J308,'Base 1'!$A:$L,12,0),"-")</f>
        <v>-</v>
      </c>
      <c r="S308" s="54"/>
      <c r="T308" s="55" t="str">
        <f aca="false">IFERROR(VLOOKUP(J308,'Base 1'!$A:$J,10,0),"-")</f>
        <v>-</v>
      </c>
      <c r="U308" s="56"/>
      <c r="V308" s="57"/>
      <c r="W308" s="58"/>
      <c r="X308" s="59" t="str">
        <f aca="false">IFERROR(VLOOKUP(J308,'Base 1'!$A:$I,9,0),"-")</f>
        <v>-</v>
      </c>
      <c r="Y308" s="58"/>
      <c r="Z308" s="60"/>
      <c r="AA308" s="61"/>
      <c r="AB308" s="62"/>
      <c r="AC308" s="63" t="str">
        <f aca="false">IFERROR(VLOOKUP($J308,'Base 1'!$A:$Q,16,0),"-")</f>
        <v>-</v>
      </c>
      <c r="AD308" s="63"/>
      <c r="AE308" s="64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  <c r="CO308" s="65"/>
      <c r="CP308" s="65"/>
      <c r="CQ308" s="65"/>
      <c r="CR308" s="65"/>
      <c r="CS308" s="65"/>
      <c r="CT308" s="65"/>
      <c r="CU308" s="65"/>
      <c r="CV308" s="65"/>
      <c r="CW308" s="65"/>
      <c r="CX308" s="65"/>
      <c r="CY308" s="65"/>
      <c r="CZ308" s="65"/>
      <c r="DA308" s="65"/>
      <c r="DB308" s="65"/>
      <c r="DC308" s="65"/>
      <c r="DD308" s="65"/>
      <c r="DE308" s="65"/>
      <c r="DF308" s="65"/>
      <c r="DG308" s="65"/>
      <c r="DH308" s="65"/>
      <c r="DI308" s="65"/>
      <c r="DJ308" s="65"/>
      <c r="DK308" s="65"/>
      <c r="DL308" s="65"/>
      <c r="DM308" s="65"/>
      <c r="DN308" s="65"/>
      <c r="DO308" s="65"/>
      <c r="DP308" s="65"/>
      <c r="DQ308" s="65"/>
      <c r="DR308" s="65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  <c r="EF308" s="65"/>
      <c r="EG308" s="65"/>
      <c r="EH308" s="65"/>
      <c r="EI308" s="65"/>
      <c r="EJ308" s="65"/>
      <c r="EK308" s="65"/>
      <c r="EL308" s="65"/>
      <c r="EM308" s="65"/>
      <c r="EN308" s="65"/>
      <c r="EO308" s="65"/>
      <c r="EP308" s="65"/>
      <c r="EQ308" s="65"/>
      <c r="ER308" s="65"/>
      <c r="ES308" s="65"/>
      <c r="ET308" s="65"/>
      <c r="EU308" s="65"/>
      <c r="EV308" s="65"/>
      <c r="EW308" s="65"/>
      <c r="EX308" s="65"/>
      <c r="EY308" s="65"/>
      <c r="EZ308" s="65"/>
      <c r="FA308" s="65"/>
      <c r="FB308" s="65"/>
      <c r="FC308" s="65"/>
      <c r="FD308" s="65"/>
      <c r="FE308" s="65"/>
      <c r="FF308" s="65"/>
      <c r="FG308" s="65"/>
      <c r="FH308" s="65"/>
      <c r="FI308" s="65"/>
      <c r="FJ308" s="65"/>
      <c r="FK308" s="65"/>
      <c r="FL308" s="65"/>
      <c r="FM308" s="65"/>
      <c r="FN308" s="65"/>
      <c r="FO308" s="65"/>
      <c r="FP308" s="65"/>
      <c r="FQ308" s="65"/>
      <c r="FR308" s="65"/>
      <c r="FS308" s="65"/>
      <c r="FT308" s="65"/>
      <c r="FU308" s="65"/>
      <c r="FV308" s="65"/>
      <c r="FW308" s="65"/>
      <c r="FX308" s="65"/>
      <c r="FY308" s="65"/>
      <c r="FZ308" s="65"/>
      <c r="GA308" s="65"/>
      <c r="GB308" s="65"/>
      <c r="GC308" s="65"/>
      <c r="GD308" s="65"/>
      <c r="GE308" s="65"/>
      <c r="GF308" s="65"/>
      <c r="GG308" s="65"/>
      <c r="GH308" s="65"/>
      <c r="GI308" s="65"/>
      <c r="GJ308" s="65"/>
      <c r="GK308" s="65"/>
      <c r="GL308" s="65"/>
      <c r="GM308" s="65"/>
      <c r="GN308" s="65"/>
      <c r="GO308" s="65"/>
      <c r="GP308" s="65"/>
      <c r="GQ308" s="65"/>
      <c r="GR308" s="65"/>
      <c r="GS308" s="65"/>
      <c r="GT308" s="65"/>
      <c r="GU308" s="65"/>
      <c r="GV308" s="65"/>
      <c r="GW308" s="65"/>
      <c r="GX308" s="65"/>
      <c r="GY308" s="65"/>
      <c r="GZ308" s="65"/>
      <c r="HA308" s="65"/>
      <c r="HB308" s="65"/>
      <c r="HC308" s="65"/>
      <c r="HD308" s="65"/>
      <c r="HE308" s="65"/>
      <c r="HF308" s="65"/>
      <c r="HG308" s="65"/>
      <c r="HH308" s="65"/>
      <c r="HI308" s="65"/>
      <c r="HJ308" s="65"/>
      <c r="HK308" s="65"/>
      <c r="HL308" s="65"/>
      <c r="HM308" s="65"/>
      <c r="HN308" s="65"/>
      <c r="HO308" s="65"/>
      <c r="HP308" s="65"/>
      <c r="HQ308" s="65"/>
      <c r="HR308" s="65"/>
      <c r="HS308" s="65"/>
      <c r="HT308" s="65"/>
      <c r="HU308" s="65"/>
      <c r="HV308" s="65"/>
      <c r="HW308" s="65"/>
      <c r="HX308" s="65"/>
      <c r="HY308" s="65"/>
      <c r="HZ308" s="65"/>
      <c r="IA308" s="65"/>
      <c r="IB308" s="65"/>
      <c r="IC308" s="65"/>
      <c r="ID308" s="65"/>
      <c r="IE308" s="65"/>
      <c r="IF308" s="65"/>
      <c r="IG308" s="65"/>
      <c r="IH308" s="65"/>
      <c r="II308" s="65"/>
      <c r="IJ308" s="65"/>
      <c r="IK308" s="65"/>
      <c r="IL308" s="65"/>
      <c r="IM308" s="65"/>
      <c r="IN308" s="65"/>
      <c r="IO308" s="65"/>
      <c r="IP308" s="65"/>
      <c r="IQ308" s="65"/>
      <c r="IR308" s="65"/>
      <c r="IS308" s="65"/>
      <c r="IT308" s="65"/>
      <c r="IU308" s="65"/>
      <c r="IV308" s="65"/>
      <c r="IW308" s="65"/>
      <c r="IX308" s="65"/>
      <c r="IY308" s="65"/>
      <c r="IZ308" s="65"/>
      <c r="JA308" s="65"/>
      <c r="JB308" s="65"/>
      <c r="JC308" s="65"/>
      <c r="JD308" s="65"/>
      <c r="JE308" s="65"/>
      <c r="JF308" s="65"/>
      <c r="JG308" s="65"/>
      <c r="JH308" s="65"/>
      <c r="JI308" s="65"/>
      <c r="JJ308" s="65"/>
      <c r="JK308" s="65"/>
      <c r="JL308" s="65"/>
      <c r="JM308" s="65"/>
      <c r="JN308" s="65"/>
      <c r="JO308" s="65"/>
      <c r="JP308" s="65"/>
      <c r="JQ308" s="65"/>
      <c r="JR308" s="65"/>
      <c r="JS308" s="65"/>
    </row>
    <row r="309" s="66" customFormat="true" ht="14.25" hidden="false" customHeight="true" outlineLevel="0" collapsed="false">
      <c r="A309" s="46"/>
      <c r="B309" s="47" t="n">
        <f aca="true">TODAY()</f>
        <v>46135</v>
      </c>
      <c r="C309" s="48" t="s">
        <v>37</v>
      </c>
      <c r="D309" s="49" t="s">
        <v>38</v>
      </c>
      <c r="E309" s="50" t="str">
        <f aca="false">IFERROR(VLOOKUP($J309,'Base 1'!A:S,19,0),"-")</f>
        <v>-</v>
      </c>
      <c r="F309" s="50" t="str">
        <f aca="false">IFERROR(VLOOKUP($J309,'Base 1'!$A:$N,14,0),"-")</f>
        <v>-</v>
      </c>
      <c r="G309" s="50" t="str">
        <f aca="false">IFERROR(VLOOKUP($J309,'Base 1'!$A:$O,15,0),"-")</f>
        <v>-</v>
      </c>
      <c r="H309" s="50" t="str">
        <f aca="false">IFERROR(VLOOKUP($J309,'Base 1'!$A:$T,20,0),"-")</f>
        <v>-</v>
      </c>
      <c r="I309" s="51" t="str">
        <f aca="false">IFERROR(VLOOKUP($J309,'Base 1'!$A:$C,3,0),"-")</f>
        <v>-</v>
      </c>
      <c r="J309" s="51"/>
      <c r="K309" s="50" t="str">
        <f aca="false">IFERROR(VLOOKUP($J309,'Base 1'!$A:$E,5,0),"-")</f>
        <v>-</v>
      </c>
      <c r="L309" s="52" t="str">
        <f aca="false">IFERROR(VLOOKUP($J309,'Base 1'!$A:$B,2,0),"-")</f>
        <v>-</v>
      </c>
      <c r="M309" s="50" t="str">
        <f aca="false">IFERROR(VLOOKUP($J309,'Base 1'!$A:$Q,17,0),"-")</f>
        <v>-</v>
      </c>
      <c r="N309" s="50" t="str">
        <f aca="false">IFERROR(VLOOKUP($J309,'Base 1'!$A:$R,18,0),"-")</f>
        <v>-</v>
      </c>
      <c r="O309" s="50" t="str">
        <f aca="false">IFERROR(VLOOKUP($J309,'Base 1'!$A:$F,6,0),"-")</f>
        <v>-</v>
      </c>
      <c r="P309" s="53" t="str">
        <f aca="false">IFERROR(VLOOKUP($J309,'Base 1'!$A:$G,7,0),"-")</f>
        <v>-</v>
      </c>
      <c r="Q309" s="54"/>
      <c r="R309" s="50" t="str">
        <f aca="false">IFERROR(VLOOKUP(J309,'Base 1'!$A:$L,12,0),"-")</f>
        <v>-</v>
      </c>
      <c r="S309" s="54"/>
      <c r="T309" s="55" t="str">
        <f aca="false">IFERROR(VLOOKUP(J309,'Base 1'!$A:$J,10,0),"-")</f>
        <v>-</v>
      </c>
      <c r="U309" s="56"/>
      <c r="V309" s="57"/>
      <c r="W309" s="58"/>
      <c r="X309" s="59" t="str">
        <f aca="false">IFERROR(VLOOKUP(J309,'Base 1'!$A:$I,9,0),"-")</f>
        <v>-</v>
      </c>
      <c r="Y309" s="58"/>
      <c r="Z309" s="60"/>
      <c r="AA309" s="61"/>
      <c r="AB309" s="62"/>
      <c r="AC309" s="63" t="str">
        <f aca="false">IFERROR(VLOOKUP($J309,'Base 1'!$A:$Q,16,0),"-")</f>
        <v>-</v>
      </c>
      <c r="AD309" s="63"/>
      <c r="AE309" s="64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  <c r="CO309" s="65"/>
      <c r="CP309" s="65"/>
      <c r="CQ309" s="65"/>
      <c r="CR309" s="65"/>
      <c r="CS309" s="65"/>
      <c r="CT309" s="65"/>
      <c r="CU309" s="65"/>
      <c r="CV309" s="65"/>
      <c r="CW309" s="65"/>
      <c r="CX309" s="65"/>
      <c r="CY309" s="65"/>
      <c r="CZ309" s="65"/>
      <c r="DA309" s="65"/>
      <c r="DB309" s="65"/>
      <c r="DC309" s="65"/>
      <c r="DD309" s="65"/>
      <c r="DE309" s="65"/>
      <c r="DF309" s="65"/>
      <c r="DG309" s="65"/>
      <c r="DH309" s="65"/>
      <c r="DI309" s="65"/>
      <c r="DJ309" s="65"/>
      <c r="DK309" s="65"/>
      <c r="DL309" s="65"/>
      <c r="DM309" s="65"/>
      <c r="DN309" s="65"/>
      <c r="DO309" s="65"/>
      <c r="DP309" s="65"/>
      <c r="DQ309" s="65"/>
      <c r="DR309" s="65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  <c r="EF309" s="65"/>
      <c r="EG309" s="65"/>
      <c r="EH309" s="65"/>
      <c r="EI309" s="65"/>
      <c r="EJ309" s="65"/>
      <c r="EK309" s="65"/>
      <c r="EL309" s="65"/>
      <c r="EM309" s="65"/>
      <c r="EN309" s="65"/>
      <c r="EO309" s="65"/>
      <c r="EP309" s="65"/>
      <c r="EQ309" s="65"/>
      <c r="ER309" s="65"/>
      <c r="ES309" s="65"/>
      <c r="ET309" s="65"/>
      <c r="EU309" s="65"/>
      <c r="EV309" s="65"/>
      <c r="EW309" s="65"/>
      <c r="EX309" s="65"/>
      <c r="EY309" s="65"/>
      <c r="EZ309" s="65"/>
      <c r="FA309" s="65"/>
      <c r="FB309" s="65"/>
      <c r="FC309" s="65"/>
      <c r="FD309" s="65"/>
      <c r="FE309" s="65"/>
      <c r="FF309" s="65"/>
      <c r="FG309" s="65"/>
      <c r="FH309" s="65"/>
      <c r="FI309" s="65"/>
      <c r="FJ309" s="65"/>
      <c r="FK309" s="65"/>
      <c r="FL309" s="65"/>
      <c r="FM309" s="65"/>
      <c r="FN309" s="65"/>
      <c r="FO309" s="65"/>
      <c r="FP309" s="65"/>
      <c r="FQ309" s="65"/>
      <c r="FR309" s="65"/>
      <c r="FS309" s="65"/>
      <c r="FT309" s="65"/>
      <c r="FU309" s="65"/>
      <c r="FV309" s="65"/>
      <c r="FW309" s="65"/>
      <c r="FX309" s="65"/>
      <c r="FY309" s="65"/>
      <c r="FZ309" s="65"/>
      <c r="GA309" s="65"/>
      <c r="GB309" s="65"/>
      <c r="GC309" s="65"/>
      <c r="GD309" s="65"/>
      <c r="GE309" s="65"/>
      <c r="GF309" s="65"/>
      <c r="GG309" s="65"/>
      <c r="GH309" s="65"/>
      <c r="GI309" s="65"/>
      <c r="GJ309" s="65"/>
      <c r="GK309" s="65"/>
      <c r="GL309" s="65"/>
      <c r="GM309" s="65"/>
      <c r="GN309" s="65"/>
      <c r="GO309" s="65"/>
      <c r="GP309" s="65"/>
      <c r="GQ309" s="65"/>
      <c r="GR309" s="65"/>
      <c r="GS309" s="65"/>
      <c r="GT309" s="65"/>
      <c r="GU309" s="65"/>
      <c r="GV309" s="65"/>
      <c r="GW309" s="65"/>
      <c r="GX309" s="65"/>
      <c r="GY309" s="65"/>
      <c r="GZ309" s="65"/>
      <c r="HA309" s="65"/>
      <c r="HB309" s="65"/>
      <c r="HC309" s="65"/>
      <c r="HD309" s="65"/>
      <c r="HE309" s="65"/>
      <c r="HF309" s="65"/>
      <c r="HG309" s="65"/>
      <c r="HH309" s="65"/>
      <c r="HI309" s="65"/>
      <c r="HJ309" s="65"/>
      <c r="HK309" s="65"/>
      <c r="HL309" s="65"/>
      <c r="HM309" s="65"/>
      <c r="HN309" s="65"/>
      <c r="HO309" s="65"/>
      <c r="HP309" s="65"/>
      <c r="HQ309" s="65"/>
      <c r="HR309" s="65"/>
      <c r="HS309" s="65"/>
      <c r="HT309" s="65"/>
      <c r="HU309" s="65"/>
      <c r="HV309" s="65"/>
      <c r="HW309" s="65"/>
      <c r="HX309" s="65"/>
      <c r="HY309" s="65"/>
      <c r="HZ309" s="65"/>
      <c r="IA309" s="65"/>
      <c r="IB309" s="65"/>
      <c r="IC309" s="65"/>
      <c r="ID309" s="65"/>
      <c r="IE309" s="65"/>
      <c r="IF309" s="65"/>
      <c r="IG309" s="65"/>
      <c r="IH309" s="65"/>
      <c r="II309" s="65"/>
      <c r="IJ309" s="65"/>
      <c r="IK309" s="65"/>
      <c r="IL309" s="65"/>
      <c r="IM309" s="65"/>
      <c r="IN309" s="65"/>
      <c r="IO309" s="65"/>
      <c r="IP309" s="65"/>
      <c r="IQ309" s="65"/>
      <c r="IR309" s="65"/>
      <c r="IS309" s="65"/>
      <c r="IT309" s="65"/>
      <c r="IU309" s="65"/>
      <c r="IV309" s="65"/>
      <c r="IW309" s="65"/>
      <c r="IX309" s="65"/>
      <c r="IY309" s="65"/>
      <c r="IZ309" s="65"/>
      <c r="JA309" s="65"/>
      <c r="JB309" s="65"/>
      <c r="JC309" s="65"/>
      <c r="JD309" s="65"/>
      <c r="JE309" s="65"/>
      <c r="JF309" s="65"/>
      <c r="JG309" s="65"/>
      <c r="JH309" s="65"/>
      <c r="JI309" s="65"/>
      <c r="JJ309" s="65"/>
      <c r="JK309" s="65"/>
      <c r="JL309" s="65"/>
      <c r="JM309" s="65"/>
      <c r="JN309" s="65"/>
      <c r="JO309" s="65"/>
      <c r="JP309" s="65"/>
      <c r="JQ309" s="65"/>
      <c r="JR309" s="65"/>
      <c r="JS309" s="65"/>
    </row>
    <row r="310" s="66" customFormat="true" ht="14.25" hidden="false" customHeight="true" outlineLevel="0" collapsed="false">
      <c r="A310" s="46"/>
      <c r="B310" s="47" t="n">
        <f aca="true">TODAY()</f>
        <v>46135</v>
      </c>
      <c r="C310" s="48" t="s">
        <v>37</v>
      </c>
      <c r="D310" s="49" t="s">
        <v>38</v>
      </c>
      <c r="E310" s="50" t="str">
        <f aca="false">IFERROR(VLOOKUP($J310,'Base 1'!A:S,19,0),"-")</f>
        <v>-</v>
      </c>
      <c r="F310" s="50" t="str">
        <f aca="false">IFERROR(VLOOKUP($J310,'Base 1'!$A:$N,14,0),"-")</f>
        <v>-</v>
      </c>
      <c r="G310" s="50" t="str">
        <f aca="false">IFERROR(VLOOKUP($J310,'Base 1'!$A:$O,15,0),"-")</f>
        <v>-</v>
      </c>
      <c r="H310" s="50" t="str">
        <f aca="false">IFERROR(VLOOKUP($J310,'Base 1'!$A:$T,20,0),"-")</f>
        <v>-</v>
      </c>
      <c r="I310" s="51" t="str">
        <f aca="false">IFERROR(VLOOKUP($J310,'Base 1'!$A:$C,3,0),"-")</f>
        <v>-</v>
      </c>
      <c r="J310" s="51"/>
      <c r="K310" s="50" t="str">
        <f aca="false">IFERROR(VLOOKUP($J310,'Base 1'!$A:$E,5,0),"-")</f>
        <v>-</v>
      </c>
      <c r="L310" s="52" t="str">
        <f aca="false">IFERROR(VLOOKUP($J310,'Base 1'!$A:$B,2,0),"-")</f>
        <v>-</v>
      </c>
      <c r="M310" s="50" t="str">
        <f aca="false">IFERROR(VLOOKUP($J310,'Base 1'!$A:$Q,17,0),"-")</f>
        <v>-</v>
      </c>
      <c r="N310" s="50" t="str">
        <f aca="false">IFERROR(VLOOKUP($J310,'Base 1'!$A:$R,18,0),"-")</f>
        <v>-</v>
      </c>
      <c r="O310" s="50" t="str">
        <f aca="false">IFERROR(VLOOKUP($J310,'Base 1'!$A:$F,6,0),"-")</f>
        <v>-</v>
      </c>
      <c r="P310" s="53" t="str">
        <f aca="false">IFERROR(VLOOKUP($J310,'Base 1'!$A:$G,7,0),"-")</f>
        <v>-</v>
      </c>
      <c r="Q310" s="54"/>
      <c r="R310" s="50" t="str">
        <f aca="false">IFERROR(VLOOKUP(J310,'Base 1'!$A:$L,12,0),"-")</f>
        <v>-</v>
      </c>
      <c r="S310" s="54"/>
      <c r="T310" s="55" t="str">
        <f aca="false">IFERROR(VLOOKUP(J310,'Base 1'!$A:$J,10,0),"-")</f>
        <v>-</v>
      </c>
      <c r="U310" s="56"/>
      <c r="V310" s="57"/>
      <c r="W310" s="58"/>
      <c r="X310" s="59" t="str">
        <f aca="false">IFERROR(VLOOKUP(J310,'Base 1'!$A:$I,9,0),"-")</f>
        <v>-</v>
      </c>
      <c r="Y310" s="58"/>
      <c r="Z310" s="60"/>
      <c r="AA310" s="61"/>
      <c r="AB310" s="62"/>
      <c r="AC310" s="63" t="str">
        <f aca="false">IFERROR(VLOOKUP($J310,'Base 1'!$A:$Q,16,0),"-")</f>
        <v>-</v>
      </c>
      <c r="AD310" s="63"/>
      <c r="AE310" s="64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  <c r="CO310" s="65"/>
      <c r="CP310" s="65"/>
      <c r="CQ310" s="65"/>
      <c r="CR310" s="65"/>
      <c r="CS310" s="65"/>
      <c r="CT310" s="65"/>
      <c r="CU310" s="65"/>
      <c r="CV310" s="65"/>
      <c r="CW310" s="65"/>
      <c r="CX310" s="65"/>
      <c r="CY310" s="65"/>
      <c r="CZ310" s="65"/>
      <c r="DA310" s="65"/>
      <c r="DB310" s="65"/>
      <c r="DC310" s="65"/>
      <c r="DD310" s="65"/>
      <c r="DE310" s="65"/>
      <c r="DF310" s="65"/>
      <c r="DG310" s="65"/>
      <c r="DH310" s="65"/>
      <c r="DI310" s="65"/>
      <c r="DJ310" s="65"/>
      <c r="DK310" s="65"/>
      <c r="DL310" s="65"/>
      <c r="DM310" s="65"/>
      <c r="DN310" s="65"/>
      <c r="DO310" s="65"/>
      <c r="DP310" s="65"/>
      <c r="DQ310" s="65"/>
      <c r="DR310" s="65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  <c r="EF310" s="65"/>
      <c r="EG310" s="65"/>
      <c r="EH310" s="65"/>
      <c r="EI310" s="65"/>
      <c r="EJ310" s="65"/>
      <c r="EK310" s="65"/>
      <c r="EL310" s="65"/>
      <c r="EM310" s="65"/>
      <c r="EN310" s="65"/>
      <c r="EO310" s="65"/>
      <c r="EP310" s="65"/>
      <c r="EQ310" s="65"/>
      <c r="ER310" s="65"/>
      <c r="ES310" s="65"/>
      <c r="ET310" s="65"/>
      <c r="EU310" s="65"/>
      <c r="EV310" s="65"/>
      <c r="EW310" s="65"/>
      <c r="EX310" s="65"/>
      <c r="EY310" s="65"/>
      <c r="EZ310" s="65"/>
      <c r="FA310" s="65"/>
      <c r="FB310" s="65"/>
      <c r="FC310" s="65"/>
      <c r="FD310" s="65"/>
      <c r="FE310" s="65"/>
      <c r="FF310" s="65"/>
      <c r="FG310" s="65"/>
      <c r="FH310" s="65"/>
      <c r="FI310" s="65"/>
      <c r="FJ310" s="65"/>
      <c r="FK310" s="65"/>
      <c r="FL310" s="65"/>
      <c r="FM310" s="65"/>
      <c r="FN310" s="65"/>
      <c r="FO310" s="65"/>
      <c r="FP310" s="65"/>
      <c r="FQ310" s="65"/>
      <c r="FR310" s="65"/>
      <c r="FS310" s="65"/>
      <c r="FT310" s="65"/>
      <c r="FU310" s="65"/>
      <c r="FV310" s="65"/>
      <c r="FW310" s="65"/>
      <c r="FX310" s="65"/>
      <c r="FY310" s="65"/>
      <c r="FZ310" s="65"/>
      <c r="GA310" s="65"/>
      <c r="GB310" s="65"/>
      <c r="GC310" s="65"/>
      <c r="GD310" s="65"/>
      <c r="GE310" s="65"/>
      <c r="GF310" s="65"/>
      <c r="GG310" s="65"/>
      <c r="GH310" s="65"/>
      <c r="GI310" s="65"/>
      <c r="GJ310" s="65"/>
      <c r="GK310" s="65"/>
      <c r="GL310" s="65"/>
      <c r="GM310" s="65"/>
      <c r="GN310" s="65"/>
      <c r="GO310" s="65"/>
      <c r="GP310" s="65"/>
      <c r="GQ310" s="65"/>
      <c r="GR310" s="65"/>
      <c r="GS310" s="65"/>
      <c r="GT310" s="65"/>
      <c r="GU310" s="65"/>
      <c r="GV310" s="65"/>
      <c r="GW310" s="65"/>
      <c r="GX310" s="65"/>
      <c r="GY310" s="65"/>
      <c r="GZ310" s="65"/>
      <c r="HA310" s="65"/>
      <c r="HB310" s="65"/>
      <c r="HC310" s="65"/>
      <c r="HD310" s="65"/>
      <c r="HE310" s="65"/>
      <c r="HF310" s="65"/>
      <c r="HG310" s="65"/>
      <c r="HH310" s="65"/>
      <c r="HI310" s="65"/>
      <c r="HJ310" s="65"/>
      <c r="HK310" s="65"/>
      <c r="HL310" s="65"/>
      <c r="HM310" s="65"/>
      <c r="HN310" s="65"/>
      <c r="HO310" s="65"/>
      <c r="HP310" s="65"/>
      <c r="HQ310" s="65"/>
      <c r="HR310" s="65"/>
      <c r="HS310" s="65"/>
      <c r="HT310" s="65"/>
      <c r="HU310" s="65"/>
      <c r="HV310" s="65"/>
      <c r="HW310" s="65"/>
      <c r="HX310" s="65"/>
      <c r="HY310" s="65"/>
      <c r="HZ310" s="65"/>
      <c r="IA310" s="65"/>
      <c r="IB310" s="65"/>
      <c r="IC310" s="65"/>
      <c r="ID310" s="65"/>
      <c r="IE310" s="65"/>
      <c r="IF310" s="65"/>
      <c r="IG310" s="65"/>
      <c r="IH310" s="65"/>
      <c r="II310" s="65"/>
      <c r="IJ310" s="65"/>
      <c r="IK310" s="65"/>
      <c r="IL310" s="65"/>
      <c r="IM310" s="65"/>
      <c r="IN310" s="65"/>
      <c r="IO310" s="65"/>
      <c r="IP310" s="65"/>
      <c r="IQ310" s="65"/>
      <c r="IR310" s="65"/>
      <c r="IS310" s="65"/>
      <c r="IT310" s="65"/>
      <c r="IU310" s="65"/>
      <c r="IV310" s="65"/>
      <c r="IW310" s="65"/>
      <c r="IX310" s="65"/>
      <c r="IY310" s="65"/>
      <c r="IZ310" s="65"/>
      <c r="JA310" s="65"/>
      <c r="JB310" s="65"/>
      <c r="JC310" s="65"/>
      <c r="JD310" s="65"/>
      <c r="JE310" s="65"/>
      <c r="JF310" s="65"/>
      <c r="JG310" s="65"/>
      <c r="JH310" s="65"/>
      <c r="JI310" s="65"/>
      <c r="JJ310" s="65"/>
      <c r="JK310" s="65"/>
      <c r="JL310" s="65"/>
      <c r="JM310" s="65"/>
      <c r="JN310" s="65"/>
      <c r="JO310" s="65"/>
      <c r="JP310" s="65"/>
      <c r="JQ310" s="65"/>
      <c r="JR310" s="65"/>
      <c r="JS310" s="65"/>
    </row>
    <row r="311" s="66" customFormat="true" ht="14.25" hidden="false" customHeight="true" outlineLevel="0" collapsed="false">
      <c r="A311" s="46"/>
      <c r="B311" s="47" t="n">
        <f aca="true">TODAY()</f>
        <v>46135</v>
      </c>
      <c r="C311" s="48" t="s">
        <v>37</v>
      </c>
      <c r="D311" s="49" t="s">
        <v>38</v>
      </c>
      <c r="E311" s="50" t="str">
        <f aca="false">IFERROR(VLOOKUP($J311,'Base 1'!A:S,19,0),"-")</f>
        <v>-</v>
      </c>
      <c r="F311" s="50" t="str">
        <f aca="false">IFERROR(VLOOKUP($J311,'Base 1'!$A:$N,14,0),"-")</f>
        <v>-</v>
      </c>
      <c r="G311" s="50" t="str">
        <f aca="false">IFERROR(VLOOKUP($J311,'Base 1'!$A:$O,15,0),"-")</f>
        <v>-</v>
      </c>
      <c r="H311" s="50" t="str">
        <f aca="false">IFERROR(VLOOKUP($J311,'Base 1'!$A:$T,20,0),"-")</f>
        <v>-</v>
      </c>
      <c r="I311" s="51" t="str">
        <f aca="false">IFERROR(VLOOKUP($J311,'Base 1'!$A:$C,3,0),"-")</f>
        <v>-</v>
      </c>
      <c r="J311" s="51"/>
      <c r="K311" s="50" t="str">
        <f aca="false">IFERROR(VLOOKUP($J311,'Base 1'!$A:$E,5,0),"-")</f>
        <v>-</v>
      </c>
      <c r="L311" s="52" t="str">
        <f aca="false">IFERROR(VLOOKUP($J311,'Base 1'!$A:$B,2,0),"-")</f>
        <v>-</v>
      </c>
      <c r="M311" s="50" t="str">
        <f aca="false">IFERROR(VLOOKUP($J311,'Base 1'!$A:$Q,17,0),"-")</f>
        <v>-</v>
      </c>
      <c r="N311" s="50" t="str">
        <f aca="false">IFERROR(VLOOKUP($J311,'Base 1'!$A:$R,18,0),"-")</f>
        <v>-</v>
      </c>
      <c r="O311" s="50" t="str">
        <f aca="false">IFERROR(VLOOKUP($J311,'Base 1'!$A:$F,6,0),"-")</f>
        <v>-</v>
      </c>
      <c r="P311" s="53" t="str">
        <f aca="false">IFERROR(VLOOKUP($J311,'Base 1'!$A:$G,7,0),"-")</f>
        <v>-</v>
      </c>
      <c r="Q311" s="54"/>
      <c r="R311" s="50" t="str">
        <f aca="false">IFERROR(VLOOKUP(J311,'Base 1'!$A:$L,12,0),"-")</f>
        <v>-</v>
      </c>
      <c r="S311" s="54"/>
      <c r="T311" s="55" t="str">
        <f aca="false">IFERROR(VLOOKUP(J311,'Base 1'!$A:$J,10,0),"-")</f>
        <v>-</v>
      </c>
      <c r="U311" s="56"/>
      <c r="V311" s="57"/>
      <c r="W311" s="58"/>
      <c r="X311" s="59" t="str">
        <f aca="false">IFERROR(VLOOKUP(J311,'Base 1'!$A:$I,9,0),"-")</f>
        <v>-</v>
      </c>
      <c r="Y311" s="58"/>
      <c r="Z311" s="60"/>
      <c r="AA311" s="61"/>
      <c r="AB311" s="62"/>
      <c r="AC311" s="63" t="str">
        <f aca="false">IFERROR(VLOOKUP($J311,'Base 1'!$A:$Q,16,0),"-")</f>
        <v>-</v>
      </c>
      <c r="AD311" s="63"/>
      <c r="AE311" s="64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  <c r="CO311" s="65"/>
      <c r="CP311" s="65"/>
      <c r="CQ311" s="65"/>
      <c r="CR311" s="65"/>
      <c r="CS311" s="65"/>
      <c r="CT311" s="65"/>
      <c r="CU311" s="65"/>
      <c r="CV311" s="65"/>
      <c r="CW311" s="65"/>
      <c r="CX311" s="65"/>
      <c r="CY311" s="65"/>
      <c r="CZ311" s="65"/>
      <c r="DA311" s="65"/>
      <c r="DB311" s="65"/>
      <c r="DC311" s="65"/>
      <c r="DD311" s="65"/>
      <c r="DE311" s="65"/>
      <c r="DF311" s="65"/>
      <c r="DG311" s="65"/>
      <c r="DH311" s="65"/>
      <c r="DI311" s="65"/>
      <c r="DJ311" s="65"/>
      <c r="DK311" s="65"/>
      <c r="DL311" s="65"/>
      <c r="DM311" s="65"/>
      <c r="DN311" s="65"/>
      <c r="DO311" s="65"/>
      <c r="DP311" s="65"/>
      <c r="DQ311" s="65"/>
      <c r="DR311" s="65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  <c r="EF311" s="65"/>
      <c r="EG311" s="65"/>
      <c r="EH311" s="65"/>
      <c r="EI311" s="65"/>
      <c r="EJ311" s="65"/>
      <c r="EK311" s="65"/>
      <c r="EL311" s="65"/>
      <c r="EM311" s="65"/>
      <c r="EN311" s="65"/>
      <c r="EO311" s="65"/>
      <c r="EP311" s="65"/>
      <c r="EQ311" s="65"/>
      <c r="ER311" s="65"/>
      <c r="ES311" s="65"/>
      <c r="ET311" s="65"/>
      <c r="EU311" s="65"/>
      <c r="EV311" s="65"/>
      <c r="EW311" s="65"/>
      <c r="EX311" s="65"/>
      <c r="EY311" s="65"/>
      <c r="EZ311" s="65"/>
      <c r="FA311" s="65"/>
      <c r="FB311" s="65"/>
      <c r="FC311" s="65"/>
      <c r="FD311" s="65"/>
      <c r="FE311" s="65"/>
      <c r="FF311" s="65"/>
      <c r="FG311" s="65"/>
      <c r="FH311" s="65"/>
      <c r="FI311" s="65"/>
      <c r="FJ311" s="65"/>
      <c r="FK311" s="65"/>
      <c r="FL311" s="65"/>
      <c r="FM311" s="65"/>
      <c r="FN311" s="65"/>
      <c r="FO311" s="65"/>
      <c r="FP311" s="65"/>
      <c r="FQ311" s="65"/>
      <c r="FR311" s="65"/>
      <c r="FS311" s="65"/>
      <c r="FT311" s="65"/>
      <c r="FU311" s="65"/>
      <c r="FV311" s="65"/>
      <c r="FW311" s="65"/>
      <c r="FX311" s="65"/>
      <c r="FY311" s="65"/>
      <c r="FZ311" s="65"/>
      <c r="GA311" s="65"/>
      <c r="GB311" s="65"/>
      <c r="GC311" s="65"/>
      <c r="GD311" s="65"/>
      <c r="GE311" s="65"/>
      <c r="GF311" s="65"/>
      <c r="GG311" s="65"/>
      <c r="GH311" s="65"/>
      <c r="GI311" s="65"/>
      <c r="GJ311" s="65"/>
      <c r="GK311" s="65"/>
      <c r="GL311" s="65"/>
      <c r="GM311" s="65"/>
      <c r="GN311" s="65"/>
      <c r="GO311" s="65"/>
      <c r="GP311" s="65"/>
      <c r="GQ311" s="65"/>
      <c r="GR311" s="65"/>
      <c r="GS311" s="65"/>
      <c r="GT311" s="65"/>
      <c r="GU311" s="65"/>
      <c r="GV311" s="65"/>
      <c r="GW311" s="65"/>
      <c r="GX311" s="65"/>
      <c r="GY311" s="65"/>
      <c r="GZ311" s="65"/>
      <c r="HA311" s="65"/>
      <c r="HB311" s="65"/>
      <c r="HC311" s="65"/>
      <c r="HD311" s="65"/>
      <c r="HE311" s="65"/>
      <c r="HF311" s="65"/>
      <c r="HG311" s="65"/>
      <c r="HH311" s="65"/>
      <c r="HI311" s="65"/>
      <c r="HJ311" s="65"/>
      <c r="HK311" s="65"/>
      <c r="HL311" s="65"/>
      <c r="HM311" s="65"/>
      <c r="HN311" s="65"/>
      <c r="HO311" s="65"/>
      <c r="HP311" s="65"/>
      <c r="HQ311" s="65"/>
      <c r="HR311" s="65"/>
      <c r="HS311" s="65"/>
      <c r="HT311" s="65"/>
      <c r="HU311" s="65"/>
      <c r="HV311" s="65"/>
      <c r="HW311" s="65"/>
      <c r="HX311" s="65"/>
      <c r="HY311" s="65"/>
      <c r="HZ311" s="65"/>
      <c r="IA311" s="65"/>
      <c r="IB311" s="65"/>
      <c r="IC311" s="65"/>
      <c r="ID311" s="65"/>
      <c r="IE311" s="65"/>
      <c r="IF311" s="65"/>
      <c r="IG311" s="65"/>
      <c r="IH311" s="65"/>
      <c r="II311" s="65"/>
      <c r="IJ311" s="65"/>
      <c r="IK311" s="65"/>
      <c r="IL311" s="65"/>
      <c r="IM311" s="65"/>
      <c r="IN311" s="65"/>
      <c r="IO311" s="65"/>
      <c r="IP311" s="65"/>
      <c r="IQ311" s="65"/>
      <c r="IR311" s="65"/>
      <c r="IS311" s="65"/>
      <c r="IT311" s="65"/>
      <c r="IU311" s="65"/>
      <c r="IV311" s="65"/>
      <c r="IW311" s="65"/>
      <c r="IX311" s="65"/>
      <c r="IY311" s="65"/>
      <c r="IZ311" s="65"/>
      <c r="JA311" s="65"/>
      <c r="JB311" s="65"/>
      <c r="JC311" s="65"/>
      <c r="JD311" s="65"/>
      <c r="JE311" s="65"/>
      <c r="JF311" s="65"/>
      <c r="JG311" s="65"/>
      <c r="JH311" s="65"/>
      <c r="JI311" s="65"/>
      <c r="JJ311" s="65"/>
      <c r="JK311" s="65"/>
      <c r="JL311" s="65"/>
      <c r="JM311" s="65"/>
      <c r="JN311" s="65"/>
      <c r="JO311" s="65"/>
      <c r="JP311" s="65"/>
      <c r="JQ311" s="65"/>
      <c r="JR311" s="65"/>
      <c r="JS311" s="65"/>
    </row>
    <row r="312" s="66" customFormat="true" ht="14.25" hidden="false" customHeight="true" outlineLevel="0" collapsed="false">
      <c r="A312" s="46"/>
      <c r="B312" s="47" t="n">
        <f aca="true">TODAY()</f>
        <v>46135</v>
      </c>
      <c r="C312" s="48" t="s">
        <v>37</v>
      </c>
      <c r="D312" s="49" t="s">
        <v>38</v>
      </c>
      <c r="E312" s="50" t="str">
        <f aca="false">IFERROR(VLOOKUP($J312,'Base 1'!A:S,19,0),"-")</f>
        <v>-</v>
      </c>
      <c r="F312" s="50" t="str">
        <f aca="false">IFERROR(VLOOKUP($J312,'Base 1'!$A:$N,14,0),"-")</f>
        <v>-</v>
      </c>
      <c r="G312" s="50" t="str">
        <f aca="false">IFERROR(VLOOKUP($J312,'Base 1'!$A:$O,15,0),"-")</f>
        <v>-</v>
      </c>
      <c r="H312" s="50" t="str">
        <f aca="false">IFERROR(VLOOKUP($J312,'Base 1'!$A:$T,20,0),"-")</f>
        <v>-</v>
      </c>
      <c r="I312" s="51" t="str">
        <f aca="false">IFERROR(VLOOKUP($J312,'Base 1'!$A:$C,3,0),"-")</f>
        <v>-</v>
      </c>
      <c r="J312" s="51"/>
      <c r="K312" s="50" t="str">
        <f aca="false">IFERROR(VLOOKUP($J312,'Base 1'!$A:$E,5,0),"-")</f>
        <v>-</v>
      </c>
      <c r="L312" s="52" t="str">
        <f aca="false">IFERROR(VLOOKUP($J312,'Base 1'!$A:$B,2,0),"-")</f>
        <v>-</v>
      </c>
      <c r="M312" s="50" t="str">
        <f aca="false">IFERROR(VLOOKUP($J312,'Base 1'!$A:$Q,17,0),"-")</f>
        <v>-</v>
      </c>
      <c r="N312" s="50" t="str">
        <f aca="false">IFERROR(VLOOKUP($J312,'Base 1'!$A:$R,18,0),"-")</f>
        <v>-</v>
      </c>
      <c r="O312" s="50" t="str">
        <f aca="false">IFERROR(VLOOKUP($J312,'Base 1'!$A:$F,6,0),"-")</f>
        <v>-</v>
      </c>
      <c r="P312" s="53" t="str">
        <f aca="false">IFERROR(VLOOKUP($J312,'Base 1'!$A:$G,7,0),"-")</f>
        <v>-</v>
      </c>
      <c r="Q312" s="54"/>
      <c r="R312" s="50" t="str">
        <f aca="false">IFERROR(VLOOKUP(J312,'Base 1'!$A:$L,12,0),"-")</f>
        <v>-</v>
      </c>
      <c r="S312" s="54"/>
      <c r="T312" s="55" t="str">
        <f aca="false">IFERROR(VLOOKUP(J312,'Base 1'!$A:$J,10,0),"-")</f>
        <v>-</v>
      </c>
      <c r="U312" s="56"/>
      <c r="V312" s="57"/>
      <c r="W312" s="58"/>
      <c r="X312" s="59" t="str">
        <f aca="false">IFERROR(VLOOKUP(J312,'Base 1'!$A:$I,9,0),"-")</f>
        <v>-</v>
      </c>
      <c r="Y312" s="58"/>
      <c r="Z312" s="60"/>
      <c r="AA312" s="61"/>
      <c r="AB312" s="62"/>
      <c r="AC312" s="63" t="str">
        <f aca="false">IFERROR(VLOOKUP($J312,'Base 1'!$A:$Q,16,0),"-")</f>
        <v>-</v>
      </c>
      <c r="AD312" s="63"/>
      <c r="AE312" s="64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  <c r="CO312" s="65"/>
      <c r="CP312" s="65"/>
      <c r="CQ312" s="65"/>
      <c r="CR312" s="65"/>
      <c r="CS312" s="65"/>
      <c r="CT312" s="65"/>
      <c r="CU312" s="65"/>
      <c r="CV312" s="65"/>
      <c r="CW312" s="65"/>
      <c r="CX312" s="65"/>
      <c r="CY312" s="65"/>
      <c r="CZ312" s="65"/>
      <c r="DA312" s="65"/>
      <c r="DB312" s="65"/>
      <c r="DC312" s="65"/>
      <c r="DD312" s="65"/>
      <c r="DE312" s="65"/>
      <c r="DF312" s="65"/>
      <c r="DG312" s="65"/>
      <c r="DH312" s="65"/>
      <c r="DI312" s="65"/>
      <c r="DJ312" s="65"/>
      <c r="DK312" s="65"/>
      <c r="DL312" s="65"/>
      <c r="DM312" s="65"/>
      <c r="DN312" s="65"/>
      <c r="DO312" s="65"/>
      <c r="DP312" s="65"/>
      <c r="DQ312" s="65"/>
      <c r="DR312" s="65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  <c r="EF312" s="65"/>
      <c r="EG312" s="65"/>
      <c r="EH312" s="65"/>
      <c r="EI312" s="65"/>
      <c r="EJ312" s="65"/>
      <c r="EK312" s="65"/>
      <c r="EL312" s="65"/>
      <c r="EM312" s="65"/>
      <c r="EN312" s="65"/>
      <c r="EO312" s="65"/>
      <c r="EP312" s="65"/>
      <c r="EQ312" s="65"/>
      <c r="ER312" s="65"/>
      <c r="ES312" s="65"/>
      <c r="ET312" s="65"/>
      <c r="EU312" s="65"/>
      <c r="EV312" s="65"/>
      <c r="EW312" s="65"/>
      <c r="EX312" s="65"/>
      <c r="EY312" s="65"/>
      <c r="EZ312" s="65"/>
      <c r="FA312" s="65"/>
      <c r="FB312" s="65"/>
      <c r="FC312" s="65"/>
      <c r="FD312" s="65"/>
      <c r="FE312" s="65"/>
      <c r="FF312" s="65"/>
      <c r="FG312" s="65"/>
      <c r="FH312" s="65"/>
      <c r="FI312" s="65"/>
      <c r="FJ312" s="65"/>
      <c r="FK312" s="65"/>
      <c r="FL312" s="65"/>
      <c r="FM312" s="65"/>
      <c r="FN312" s="65"/>
      <c r="FO312" s="65"/>
      <c r="FP312" s="65"/>
      <c r="FQ312" s="65"/>
      <c r="FR312" s="65"/>
      <c r="FS312" s="65"/>
      <c r="FT312" s="65"/>
      <c r="FU312" s="65"/>
      <c r="FV312" s="65"/>
      <c r="FW312" s="65"/>
      <c r="FX312" s="65"/>
      <c r="FY312" s="65"/>
      <c r="FZ312" s="65"/>
      <c r="GA312" s="65"/>
      <c r="GB312" s="65"/>
      <c r="GC312" s="65"/>
      <c r="GD312" s="65"/>
      <c r="GE312" s="65"/>
      <c r="GF312" s="65"/>
      <c r="GG312" s="65"/>
      <c r="GH312" s="65"/>
      <c r="GI312" s="65"/>
      <c r="GJ312" s="65"/>
      <c r="GK312" s="65"/>
      <c r="GL312" s="65"/>
      <c r="GM312" s="65"/>
      <c r="GN312" s="65"/>
      <c r="GO312" s="65"/>
      <c r="GP312" s="65"/>
      <c r="GQ312" s="65"/>
      <c r="GR312" s="65"/>
      <c r="GS312" s="65"/>
      <c r="GT312" s="65"/>
      <c r="GU312" s="65"/>
      <c r="GV312" s="65"/>
      <c r="GW312" s="65"/>
      <c r="GX312" s="65"/>
      <c r="GY312" s="65"/>
      <c r="GZ312" s="65"/>
      <c r="HA312" s="65"/>
      <c r="HB312" s="65"/>
      <c r="HC312" s="65"/>
      <c r="HD312" s="65"/>
      <c r="HE312" s="65"/>
      <c r="HF312" s="65"/>
      <c r="HG312" s="65"/>
      <c r="HH312" s="65"/>
      <c r="HI312" s="65"/>
      <c r="HJ312" s="65"/>
      <c r="HK312" s="65"/>
      <c r="HL312" s="65"/>
      <c r="HM312" s="65"/>
      <c r="HN312" s="65"/>
      <c r="HO312" s="65"/>
      <c r="HP312" s="65"/>
      <c r="HQ312" s="65"/>
      <c r="HR312" s="65"/>
      <c r="HS312" s="65"/>
      <c r="HT312" s="65"/>
      <c r="HU312" s="65"/>
      <c r="HV312" s="65"/>
      <c r="HW312" s="65"/>
      <c r="HX312" s="65"/>
      <c r="HY312" s="65"/>
      <c r="HZ312" s="65"/>
      <c r="IA312" s="65"/>
      <c r="IB312" s="65"/>
      <c r="IC312" s="65"/>
      <c r="ID312" s="65"/>
      <c r="IE312" s="65"/>
      <c r="IF312" s="65"/>
      <c r="IG312" s="65"/>
      <c r="IH312" s="65"/>
      <c r="II312" s="65"/>
      <c r="IJ312" s="65"/>
      <c r="IK312" s="65"/>
      <c r="IL312" s="65"/>
      <c r="IM312" s="65"/>
      <c r="IN312" s="65"/>
      <c r="IO312" s="65"/>
      <c r="IP312" s="65"/>
      <c r="IQ312" s="65"/>
      <c r="IR312" s="65"/>
      <c r="IS312" s="65"/>
      <c r="IT312" s="65"/>
      <c r="IU312" s="65"/>
      <c r="IV312" s="65"/>
      <c r="IW312" s="65"/>
      <c r="IX312" s="65"/>
      <c r="IY312" s="65"/>
      <c r="IZ312" s="65"/>
      <c r="JA312" s="65"/>
      <c r="JB312" s="65"/>
      <c r="JC312" s="65"/>
      <c r="JD312" s="65"/>
      <c r="JE312" s="65"/>
      <c r="JF312" s="65"/>
      <c r="JG312" s="65"/>
      <c r="JH312" s="65"/>
      <c r="JI312" s="65"/>
      <c r="JJ312" s="65"/>
      <c r="JK312" s="65"/>
      <c r="JL312" s="65"/>
      <c r="JM312" s="65"/>
      <c r="JN312" s="65"/>
      <c r="JO312" s="65"/>
      <c r="JP312" s="65"/>
      <c r="JQ312" s="65"/>
      <c r="JR312" s="65"/>
      <c r="JS312" s="65"/>
    </row>
    <row r="313" s="66" customFormat="true" ht="14.25" hidden="false" customHeight="true" outlineLevel="0" collapsed="false">
      <c r="A313" s="46"/>
      <c r="B313" s="47" t="n">
        <f aca="true">TODAY()</f>
        <v>46135</v>
      </c>
      <c r="C313" s="48" t="s">
        <v>37</v>
      </c>
      <c r="D313" s="49" t="s">
        <v>38</v>
      </c>
      <c r="E313" s="50" t="str">
        <f aca="false">IFERROR(VLOOKUP($J313,'Base 1'!A:S,19,0),"-")</f>
        <v>-</v>
      </c>
      <c r="F313" s="50" t="str">
        <f aca="false">IFERROR(VLOOKUP($J313,'Base 1'!$A:$N,14,0),"-")</f>
        <v>-</v>
      </c>
      <c r="G313" s="50" t="str">
        <f aca="false">IFERROR(VLOOKUP($J313,'Base 1'!$A:$O,15,0),"-")</f>
        <v>-</v>
      </c>
      <c r="H313" s="50" t="str">
        <f aca="false">IFERROR(VLOOKUP($J313,'Base 1'!$A:$T,20,0),"-")</f>
        <v>-</v>
      </c>
      <c r="I313" s="51" t="str">
        <f aca="false">IFERROR(VLOOKUP($J313,'Base 1'!$A:$C,3,0),"-")</f>
        <v>-</v>
      </c>
      <c r="J313" s="51"/>
      <c r="K313" s="50" t="str">
        <f aca="false">IFERROR(VLOOKUP($J313,'Base 1'!$A:$E,5,0),"-")</f>
        <v>-</v>
      </c>
      <c r="L313" s="52" t="str">
        <f aca="false">IFERROR(VLOOKUP($J313,'Base 1'!$A:$B,2,0),"-")</f>
        <v>-</v>
      </c>
      <c r="M313" s="50" t="str">
        <f aca="false">IFERROR(VLOOKUP($J313,'Base 1'!$A:$Q,17,0),"-")</f>
        <v>-</v>
      </c>
      <c r="N313" s="50" t="str">
        <f aca="false">IFERROR(VLOOKUP($J313,'Base 1'!$A:$R,18,0),"-")</f>
        <v>-</v>
      </c>
      <c r="O313" s="50" t="str">
        <f aca="false">IFERROR(VLOOKUP($J313,'Base 1'!$A:$F,6,0),"-")</f>
        <v>-</v>
      </c>
      <c r="P313" s="53" t="str">
        <f aca="false">IFERROR(VLOOKUP($J313,'Base 1'!$A:$G,7,0),"-")</f>
        <v>-</v>
      </c>
      <c r="Q313" s="54"/>
      <c r="R313" s="50" t="str">
        <f aca="false">IFERROR(VLOOKUP(J313,'Base 1'!$A:$L,12,0),"-")</f>
        <v>-</v>
      </c>
      <c r="S313" s="54"/>
      <c r="T313" s="55" t="str">
        <f aca="false">IFERROR(VLOOKUP(J313,'Base 1'!$A:$J,10,0),"-")</f>
        <v>-</v>
      </c>
      <c r="U313" s="56"/>
      <c r="V313" s="57"/>
      <c r="W313" s="58"/>
      <c r="X313" s="59" t="str">
        <f aca="false">IFERROR(VLOOKUP(J313,'Base 1'!$A:$I,9,0),"-")</f>
        <v>-</v>
      </c>
      <c r="Y313" s="58"/>
      <c r="Z313" s="60"/>
      <c r="AA313" s="61"/>
      <c r="AB313" s="62"/>
      <c r="AC313" s="63" t="str">
        <f aca="false">IFERROR(VLOOKUP($J313,'Base 1'!$A:$Q,16,0),"-")</f>
        <v>-</v>
      </c>
      <c r="AD313" s="63"/>
      <c r="AE313" s="64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  <c r="CO313" s="65"/>
      <c r="CP313" s="65"/>
      <c r="CQ313" s="65"/>
      <c r="CR313" s="65"/>
      <c r="CS313" s="65"/>
      <c r="CT313" s="65"/>
      <c r="CU313" s="65"/>
      <c r="CV313" s="65"/>
      <c r="CW313" s="65"/>
      <c r="CX313" s="65"/>
      <c r="CY313" s="65"/>
      <c r="CZ313" s="65"/>
      <c r="DA313" s="65"/>
      <c r="DB313" s="65"/>
      <c r="DC313" s="65"/>
      <c r="DD313" s="65"/>
      <c r="DE313" s="65"/>
      <c r="DF313" s="65"/>
      <c r="DG313" s="65"/>
      <c r="DH313" s="65"/>
      <c r="DI313" s="65"/>
      <c r="DJ313" s="65"/>
      <c r="DK313" s="65"/>
      <c r="DL313" s="65"/>
      <c r="DM313" s="65"/>
      <c r="DN313" s="65"/>
      <c r="DO313" s="65"/>
      <c r="DP313" s="65"/>
      <c r="DQ313" s="65"/>
      <c r="DR313" s="65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  <c r="EF313" s="65"/>
      <c r="EG313" s="65"/>
      <c r="EH313" s="65"/>
      <c r="EI313" s="65"/>
      <c r="EJ313" s="65"/>
      <c r="EK313" s="65"/>
      <c r="EL313" s="65"/>
      <c r="EM313" s="65"/>
      <c r="EN313" s="65"/>
      <c r="EO313" s="65"/>
      <c r="EP313" s="65"/>
      <c r="EQ313" s="65"/>
      <c r="ER313" s="65"/>
      <c r="ES313" s="65"/>
      <c r="ET313" s="65"/>
      <c r="EU313" s="65"/>
      <c r="EV313" s="65"/>
      <c r="EW313" s="65"/>
      <c r="EX313" s="65"/>
      <c r="EY313" s="65"/>
      <c r="EZ313" s="65"/>
      <c r="FA313" s="65"/>
      <c r="FB313" s="65"/>
      <c r="FC313" s="65"/>
      <c r="FD313" s="65"/>
      <c r="FE313" s="65"/>
      <c r="FF313" s="65"/>
      <c r="FG313" s="65"/>
      <c r="FH313" s="65"/>
      <c r="FI313" s="65"/>
      <c r="FJ313" s="65"/>
      <c r="FK313" s="65"/>
      <c r="FL313" s="65"/>
      <c r="FM313" s="65"/>
      <c r="FN313" s="65"/>
      <c r="FO313" s="65"/>
      <c r="FP313" s="65"/>
      <c r="FQ313" s="65"/>
      <c r="FR313" s="65"/>
      <c r="FS313" s="65"/>
      <c r="FT313" s="65"/>
      <c r="FU313" s="65"/>
      <c r="FV313" s="65"/>
      <c r="FW313" s="65"/>
      <c r="FX313" s="65"/>
      <c r="FY313" s="65"/>
      <c r="FZ313" s="65"/>
      <c r="GA313" s="65"/>
      <c r="GB313" s="65"/>
      <c r="GC313" s="65"/>
      <c r="GD313" s="65"/>
      <c r="GE313" s="65"/>
      <c r="GF313" s="65"/>
      <c r="GG313" s="65"/>
      <c r="GH313" s="65"/>
      <c r="GI313" s="65"/>
      <c r="GJ313" s="65"/>
      <c r="GK313" s="65"/>
      <c r="GL313" s="65"/>
      <c r="GM313" s="65"/>
      <c r="GN313" s="65"/>
      <c r="GO313" s="65"/>
      <c r="GP313" s="65"/>
      <c r="GQ313" s="65"/>
      <c r="GR313" s="65"/>
      <c r="GS313" s="65"/>
      <c r="GT313" s="65"/>
      <c r="GU313" s="65"/>
      <c r="GV313" s="65"/>
      <c r="GW313" s="65"/>
      <c r="GX313" s="65"/>
      <c r="GY313" s="65"/>
      <c r="GZ313" s="65"/>
      <c r="HA313" s="65"/>
      <c r="HB313" s="65"/>
      <c r="HC313" s="65"/>
      <c r="HD313" s="65"/>
      <c r="HE313" s="65"/>
      <c r="HF313" s="65"/>
      <c r="HG313" s="65"/>
      <c r="HH313" s="65"/>
      <c r="HI313" s="65"/>
      <c r="HJ313" s="65"/>
      <c r="HK313" s="65"/>
      <c r="HL313" s="65"/>
      <c r="HM313" s="65"/>
      <c r="HN313" s="65"/>
      <c r="HO313" s="65"/>
      <c r="HP313" s="65"/>
      <c r="HQ313" s="65"/>
      <c r="HR313" s="65"/>
      <c r="HS313" s="65"/>
      <c r="HT313" s="65"/>
      <c r="HU313" s="65"/>
      <c r="HV313" s="65"/>
      <c r="HW313" s="65"/>
      <c r="HX313" s="65"/>
      <c r="HY313" s="65"/>
      <c r="HZ313" s="65"/>
      <c r="IA313" s="65"/>
      <c r="IB313" s="65"/>
      <c r="IC313" s="65"/>
      <c r="ID313" s="65"/>
      <c r="IE313" s="65"/>
      <c r="IF313" s="65"/>
      <c r="IG313" s="65"/>
      <c r="IH313" s="65"/>
      <c r="II313" s="65"/>
      <c r="IJ313" s="65"/>
      <c r="IK313" s="65"/>
      <c r="IL313" s="65"/>
      <c r="IM313" s="65"/>
      <c r="IN313" s="65"/>
      <c r="IO313" s="65"/>
      <c r="IP313" s="65"/>
      <c r="IQ313" s="65"/>
      <c r="IR313" s="65"/>
      <c r="IS313" s="65"/>
      <c r="IT313" s="65"/>
      <c r="IU313" s="65"/>
      <c r="IV313" s="65"/>
      <c r="IW313" s="65"/>
      <c r="IX313" s="65"/>
      <c r="IY313" s="65"/>
      <c r="IZ313" s="65"/>
      <c r="JA313" s="65"/>
      <c r="JB313" s="65"/>
      <c r="JC313" s="65"/>
      <c r="JD313" s="65"/>
      <c r="JE313" s="65"/>
      <c r="JF313" s="65"/>
      <c r="JG313" s="65"/>
      <c r="JH313" s="65"/>
      <c r="JI313" s="65"/>
      <c r="JJ313" s="65"/>
      <c r="JK313" s="65"/>
      <c r="JL313" s="65"/>
      <c r="JM313" s="65"/>
      <c r="JN313" s="65"/>
      <c r="JO313" s="65"/>
      <c r="JP313" s="65"/>
      <c r="JQ313" s="65"/>
      <c r="JR313" s="65"/>
      <c r="JS313" s="65"/>
    </row>
    <row r="314" s="66" customFormat="true" ht="14.25" hidden="false" customHeight="true" outlineLevel="0" collapsed="false">
      <c r="A314" s="46"/>
      <c r="B314" s="47" t="n">
        <f aca="true">TODAY()</f>
        <v>46135</v>
      </c>
      <c r="C314" s="48" t="s">
        <v>37</v>
      </c>
      <c r="D314" s="49" t="s">
        <v>38</v>
      </c>
      <c r="E314" s="50" t="str">
        <f aca="false">IFERROR(VLOOKUP($J314,'Base 1'!A:S,19,0),"-")</f>
        <v>-</v>
      </c>
      <c r="F314" s="50" t="str">
        <f aca="false">IFERROR(VLOOKUP($J314,'Base 1'!$A:$N,14,0),"-")</f>
        <v>-</v>
      </c>
      <c r="G314" s="50" t="str">
        <f aca="false">IFERROR(VLOOKUP($J314,'Base 1'!$A:$O,15,0),"-")</f>
        <v>-</v>
      </c>
      <c r="H314" s="50" t="str">
        <f aca="false">IFERROR(VLOOKUP($J314,'Base 1'!$A:$T,20,0),"-")</f>
        <v>-</v>
      </c>
      <c r="I314" s="51" t="str">
        <f aca="false">IFERROR(VLOOKUP($J314,'Base 1'!$A:$C,3,0),"-")</f>
        <v>-</v>
      </c>
      <c r="J314" s="51"/>
      <c r="K314" s="50" t="str">
        <f aca="false">IFERROR(VLOOKUP($J314,'Base 1'!$A:$E,5,0),"-")</f>
        <v>-</v>
      </c>
      <c r="L314" s="52" t="str">
        <f aca="false">IFERROR(VLOOKUP($J314,'Base 1'!$A:$B,2,0),"-")</f>
        <v>-</v>
      </c>
      <c r="M314" s="50" t="str">
        <f aca="false">IFERROR(VLOOKUP($J314,'Base 1'!$A:$Q,17,0),"-")</f>
        <v>-</v>
      </c>
      <c r="N314" s="50" t="str">
        <f aca="false">IFERROR(VLOOKUP($J314,'Base 1'!$A:$R,18,0),"-")</f>
        <v>-</v>
      </c>
      <c r="O314" s="50" t="str">
        <f aca="false">IFERROR(VLOOKUP($J314,'Base 1'!$A:$F,6,0),"-")</f>
        <v>-</v>
      </c>
      <c r="P314" s="53" t="str">
        <f aca="false">IFERROR(VLOOKUP($J314,'Base 1'!$A:$G,7,0),"-")</f>
        <v>-</v>
      </c>
      <c r="Q314" s="54"/>
      <c r="R314" s="50" t="str">
        <f aca="false">IFERROR(VLOOKUP(J314,'Base 1'!$A:$L,12,0),"-")</f>
        <v>-</v>
      </c>
      <c r="S314" s="54"/>
      <c r="T314" s="55" t="str">
        <f aca="false">IFERROR(VLOOKUP(J314,'Base 1'!$A:$J,10,0),"-")</f>
        <v>-</v>
      </c>
      <c r="U314" s="56"/>
      <c r="V314" s="57"/>
      <c r="W314" s="58"/>
      <c r="X314" s="59" t="str">
        <f aca="false">IFERROR(VLOOKUP(J314,'Base 1'!$A:$I,9,0),"-")</f>
        <v>-</v>
      </c>
      <c r="Y314" s="58"/>
      <c r="Z314" s="60"/>
      <c r="AA314" s="61"/>
      <c r="AB314" s="62"/>
      <c r="AC314" s="63" t="str">
        <f aca="false">IFERROR(VLOOKUP($J314,'Base 1'!$A:$Q,16,0),"-")</f>
        <v>-</v>
      </c>
      <c r="AD314" s="63"/>
      <c r="AE314" s="64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  <c r="CO314" s="65"/>
      <c r="CP314" s="65"/>
      <c r="CQ314" s="65"/>
      <c r="CR314" s="65"/>
      <c r="CS314" s="65"/>
      <c r="CT314" s="65"/>
      <c r="CU314" s="65"/>
      <c r="CV314" s="65"/>
      <c r="CW314" s="65"/>
      <c r="CX314" s="65"/>
      <c r="CY314" s="65"/>
      <c r="CZ314" s="65"/>
      <c r="DA314" s="65"/>
      <c r="DB314" s="65"/>
      <c r="DC314" s="65"/>
      <c r="DD314" s="65"/>
      <c r="DE314" s="65"/>
      <c r="DF314" s="65"/>
      <c r="DG314" s="65"/>
      <c r="DH314" s="65"/>
      <c r="DI314" s="65"/>
      <c r="DJ314" s="65"/>
      <c r="DK314" s="65"/>
      <c r="DL314" s="65"/>
      <c r="DM314" s="65"/>
      <c r="DN314" s="65"/>
      <c r="DO314" s="65"/>
      <c r="DP314" s="65"/>
      <c r="DQ314" s="65"/>
      <c r="DR314" s="65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  <c r="EF314" s="65"/>
      <c r="EG314" s="65"/>
      <c r="EH314" s="65"/>
      <c r="EI314" s="65"/>
      <c r="EJ314" s="65"/>
      <c r="EK314" s="65"/>
      <c r="EL314" s="65"/>
      <c r="EM314" s="65"/>
      <c r="EN314" s="65"/>
      <c r="EO314" s="65"/>
      <c r="EP314" s="65"/>
      <c r="EQ314" s="65"/>
      <c r="ER314" s="65"/>
      <c r="ES314" s="65"/>
      <c r="ET314" s="65"/>
      <c r="EU314" s="65"/>
      <c r="EV314" s="65"/>
      <c r="EW314" s="65"/>
      <c r="EX314" s="65"/>
      <c r="EY314" s="65"/>
      <c r="EZ314" s="65"/>
      <c r="FA314" s="65"/>
      <c r="FB314" s="65"/>
      <c r="FC314" s="65"/>
      <c r="FD314" s="65"/>
      <c r="FE314" s="65"/>
      <c r="FF314" s="65"/>
      <c r="FG314" s="65"/>
      <c r="FH314" s="65"/>
      <c r="FI314" s="65"/>
      <c r="FJ314" s="65"/>
      <c r="FK314" s="65"/>
      <c r="FL314" s="65"/>
      <c r="FM314" s="65"/>
      <c r="FN314" s="65"/>
      <c r="FO314" s="65"/>
      <c r="FP314" s="65"/>
      <c r="FQ314" s="65"/>
      <c r="FR314" s="65"/>
      <c r="FS314" s="65"/>
      <c r="FT314" s="65"/>
      <c r="FU314" s="65"/>
      <c r="FV314" s="65"/>
      <c r="FW314" s="65"/>
      <c r="FX314" s="65"/>
      <c r="FY314" s="65"/>
      <c r="FZ314" s="65"/>
      <c r="GA314" s="65"/>
      <c r="GB314" s="65"/>
      <c r="GC314" s="65"/>
      <c r="GD314" s="65"/>
      <c r="GE314" s="65"/>
      <c r="GF314" s="65"/>
      <c r="GG314" s="65"/>
      <c r="GH314" s="65"/>
      <c r="GI314" s="65"/>
      <c r="GJ314" s="65"/>
      <c r="GK314" s="65"/>
      <c r="GL314" s="65"/>
      <c r="GM314" s="65"/>
      <c r="GN314" s="65"/>
      <c r="GO314" s="65"/>
      <c r="GP314" s="65"/>
      <c r="GQ314" s="65"/>
      <c r="GR314" s="65"/>
      <c r="GS314" s="65"/>
      <c r="GT314" s="65"/>
      <c r="GU314" s="65"/>
      <c r="GV314" s="65"/>
      <c r="GW314" s="65"/>
      <c r="GX314" s="65"/>
      <c r="GY314" s="65"/>
      <c r="GZ314" s="65"/>
      <c r="HA314" s="65"/>
      <c r="HB314" s="65"/>
      <c r="HC314" s="65"/>
      <c r="HD314" s="65"/>
      <c r="HE314" s="65"/>
      <c r="HF314" s="65"/>
      <c r="HG314" s="65"/>
      <c r="HH314" s="65"/>
      <c r="HI314" s="65"/>
      <c r="HJ314" s="65"/>
      <c r="HK314" s="65"/>
      <c r="HL314" s="65"/>
      <c r="HM314" s="65"/>
      <c r="HN314" s="65"/>
      <c r="HO314" s="65"/>
      <c r="HP314" s="65"/>
      <c r="HQ314" s="65"/>
      <c r="HR314" s="65"/>
      <c r="HS314" s="65"/>
      <c r="HT314" s="65"/>
      <c r="HU314" s="65"/>
      <c r="HV314" s="65"/>
      <c r="HW314" s="65"/>
      <c r="HX314" s="65"/>
      <c r="HY314" s="65"/>
      <c r="HZ314" s="65"/>
      <c r="IA314" s="65"/>
      <c r="IB314" s="65"/>
      <c r="IC314" s="65"/>
      <c r="ID314" s="65"/>
      <c r="IE314" s="65"/>
      <c r="IF314" s="65"/>
      <c r="IG314" s="65"/>
      <c r="IH314" s="65"/>
      <c r="II314" s="65"/>
      <c r="IJ314" s="65"/>
      <c r="IK314" s="65"/>
      <c r="IL314" s="65"/>
      <c r="IM314" s="65"/>
      <c r="IN314" s="65"/>
      <c r="IO314" s="65"/>
      <c r="IP314" s="65"/>
      <c r="IQ314" s="65"/>
      <c r="IR314" s="65"/>
      <c r="IS314" s="65"/>
      <c r="IT314" s="65"/>
      <c r="IU314" s="65"/>
      <c r="IV314" s="65"/>
      <c r="IW314" s="65"/>
      <c r="IX314" s="65"/>
      <c r="IY314" s="65"/>
      <c r="IZ314" s="65"/>
      <c r="JA314" s="65"/>
      <c r="JB314" s="65"/>
      <c r="JC314" s="65"/>
      <c r="JD314" s="65"/>
      <c r="JE314" s="65"/>
      <c r="JF314" s="65"/>
      <c r="JG314" s="65"/>
      <c r="JH314" s="65"/>
      <c r="JI314" s="65"/>
      <c r="JJ314" s="65"/>
      <c r="JK314" s="65"/>
      <c r="JL314" s="65"/>
      <c r="JM314" s="65"/>
      <c r="JN314" s="65"/>
      <c r="JO314" s="65"/>
      <c r="JP314" s="65"/>
      <c r="JQ314" s="65"/>
      <c r="JR314" s="65"/>
      <c r="JS314" s="65"/>
    </row>
    <row r="315" s="66" customFormat="true" ht="14.25" hidden="false" customHeight="true" outlineLevel="0" collapsed="false">
      <c r="A315" s="46"/>
      <c r="B315" s="47" t="n">
        <f aca="true">TODAY()</f>
        <v>46135</v>
      </c>
      <c r="C315" s="48" t="s">
        <v>37</v>
      </c>
      <c r="D315" s="49" t="s">
        <v>38</v>
      </c>
      <c r="E315" s="50" t="str">
        <f aca="false">IFERROR(VLOOKUP($J315,'Base 1'!A:S,19,0),"-")</f>
        <v>-</v>
      </c>
      <c r="F315" s="50" t="str">
        <f aca="false">IFERROR(VLOOKUP($J315,'Base 1'!$A:$N,14,0),"-")</f>
        <v>-</v>
      </c>
      <c r="G315" s="50" t="str">
        <f aca="false">IFERROR(VLOOKUP($J315,'Base 1'!$A:$O,15,0),"-")</f>
        <v>-</v>
      </c>
      <c r="H315" s="50" t="str">
        <f aca="false">IFERROR(VLOOKUP($J315,'Base 1'!$A:$T,20,0),"-")</f>
        <v>-</v>
      </c>
      <c r="I315" s="51" t="str">
        <f aca="false">IFERROR(VLOOKUP($J315,'Base 1'!$A:$C,3,0),"-")</f>
        <v>-</v>
      </c>
      <c r="J315" s="51"/>
      <c r="K315" s="50" t="str">
        <f aca="false">IFERROR(VLOOKUP($J315,'Base 1'!$A:$E,5,0),"-")</f>
        <v>-</v>
      </c>
      <c r="L315" s="52" t="str">
        <f aca="false">IFERROR(VLOOKUP($J315,'Base 1'!$A:$B,2,0),"-")</f>
        <v>-</v>
      </c>
      <c r="M315" s="50" t="str">
        <f aca="false">IFERROR(VLOOKUP($J315,'Base 1'!$A:$Q,17,0),"-")</f>
        <v>-</v>
      </c>
      <c r="N315" s="50" t="str">
        <f aca="false">IFERROR(VLOOKUP($J315,'Base 1'!$A:$R,18,0),"-")</f>
        <v>-</v>
      </c>
      <c r="O315" s="50" t="str">
        <f aca="false">IFERROR(VLOOKUP($J315,'Base 1'!$A:$F,6,0),"-")</f>
        <v>-</v>
      </c>
      <c r="P315" s="53" t="str">
        <f aca="false">IFERROR(VLOOKUP($J315,'Base 1'!$A:$G,7,0),"-")</f>
        <v>-</v>
      </c>
      <c r="Q315" s="54"/>
      <c r="R315" s="50" t="str">
        <f aca="false">IFERROR(VLOOKUP(J315,'Base 1'!$A:$L,12,0),"-")</f>
        <v>-</v>
      </c>
      <c r="S315" s="54"/>
      <c r="T315" s="55" t="str">
        <f aca="false">IFERROR(VLOOKUP(J315,'Base 1'!$A:$J,10,0),"-")</f>
        <v>-</v>
      </c>
      <c r="U315" s="56"/>
      <c r="V315" s="57"/>
      <c r="W315" s="58"/>
      <c r="X315" s="59" t="str">
        <f aca="false">IFERROR(VLOOKUP(J315,'Base 1'!$A:$I,9,0),"-")</f>
        <v>-</v>
      </c>
      <c r="Y315" s="58"/>
      <c r="Z315" s="60"/>
      <c r="AA315" s="61"/>
      <c r="AB315" s="62"/>
      <c r="AC315" s="63" t="str">
        <f aca="false">IFERROR(VLOOKUP($J315,'Base 1'!$A:$Q,16,0),"-")</f>
        <v>-</v>
      </c>
      <c r="AD315" s="63"/>
      <c r="AE315" s="64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  <c r="CO315" s="65"/>
      <c r="CP315" s="65"/>
      <c r="CQ315" s="65"/>
      <c r="CR315" s="65"/>
      <c r="CS315" s="65"/>
      <c r="CT315" s="65"/>
      <c r="CU315" s="65"/>
      <c r="CV315" s="65"/>
      <c r="CW315" s="65"/>
      <c r="CX315" s="65"/>
      <c r="CY315" s="65"/>
      <c r="CZ315" s="65"/>
      <c r="DA315" s="65"/>
      <c r="DB315" s="65"/>
      <c r="DC315" s="65"/>
      <c r="DD315" s="65"/>
      <c r="DE315" s="65"/>
      <c r="DF315" s="65"/>
      <c r="DG315" s="65"/>
      <c r="DH315" s="65"/>
      <c r="DI315" s="65"/>
      <c r="DJ315" s="65"/>
      <c r="DK315" s="65"/>
      <c r="DL315" s="65"/>
      <c r="DM315" s="65"/>
      <c r="DN315" s="65"/>
      <c r="DO315" s="65"/>
      <c r="DP315" s="65"/>
      <c r="DQ315" s="65"/>
      <c r="DR315" s="65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  <c r="EF315" s="65"/>
      <c r="EG315" s="65"/>
      <c r="EH315" s="65"/>
      <c r="EI315" s="65"/>
      <c r="EJ315" s="65"/>
      <c r="EK315" s="65"/>
      <c r="EL315" s="65"/>
      <c r="EM315" s="65"/>
      <c r="EN315" s="65"/>
      <c r="EO315" s="65"/>
      <c r="EP315" s="65"/>
      <c r="EQ315" s="65"/>
      <c r="ER315" s="65"/>
      <c r="ES315" s="65"/>
      <c r="ET315" s="65"/>
      <c r="EU315" s="65"/>
      <c r="EV315" s="65"/>
      <c r="EW315" s="65"/>
      <c r="EX315" s="65"/>
      <c r="EY315" s="65"/>
      <c r="EZ315" s="65"/>
      <c r="FA315" s="65"/>
      <c r="FB315" s="65"/>
      <c r="FC315" s="65"/>
      <c r="FD315" s="65"/>
      <c r="FE315" s="65"/>
      <c r="FF315" s="65"/>
      <c r="FG315" s="65"/>
      <c r="FH315" s="65"/>
      <c r="FI315" s="65"/>
      <c r="FJ315" s="65"/>
      <c r="FK315" s="65"/>
      <c r="FL315" s="65"/>
      <c r="FM315" s="65"/>
      <c r="FN315" s="65"/>
      <c r="FO315" s="65"/>
      <c r="FP315" s="65"/>
      <c r="FQ315" s="65"/>
      <c r="FR315" s="65"/>
      <c r="FS315" s="65"/>
      <c r="FT315" s="65"/>
      <c r="FU315" s="65"/>
      <c r="FV315" s="65"/>
      <c r="FW315" s="65"/>
      <c r="FX315" s="65"/>
      <c r="FY315" s="65"/>
      <c r="FZ315" s="65"/>
      <c r="GA315" s="65"/>
      <c r="GB315" s="65"/>
      <c r="GC315" s="65"/>
      <c r="GD315" s="65"/>
      <c r="GE315" s="65"/>
      <c r="GF315" s="65"/>
      <c r="GG315" s="65"/>
      <c r="GH315" s="65"/>
      <c r="GI315" s="65"/>
      <c r="GJ315" s="65"/>
      <c r="GK315" s="65"/>
      <c r="GL315" s="65"/>
      <c r="GM315" s="65"/>
      <c r="GN315" s="65"/>
      <c r="GO315" s="65"/>
      <c r="GP315" s="65"/>
      <c r="GQ315" s="65"/>
      <c r="GR315" s="65"/>
      <c r="GS315" s="65"/>
      <c r="GT315" s="65"/>
      <c r="GU315" s="65"/>
      <c r="GV315" s="65"/>
      <c r="GW315" s="65"/>
      <c r="GX315" s="65"/>
      <c r="GY315" s="65"/>
      <c r="GZ315" s="65"/>
      <c r="HA315" s="65"/>
      <c r="HB315" s="65"/>
      <c r="HC315" s="65"/>
      <c r="HD315" s="65"/>
      <c r="HE315" s="65"/>
      <c r="HF315" s="65"/>
      <c r="HG315" s="65"/>
      <c r="HH315" s="65"/>
      <c r="HI315" s="65"/>
      <c r="HJ315" s="65"/>
      <c r="HK315" s="65"/>
      <c r="HL315" s="65"/>
      <c r="HM315" s="65"/>
      <c r="HN315" s="65"/>
      <c r="HO315" s="65"/>
      <c r="HP315" s="65"/>
      <c r="HQ315" s="65"/>
      <c r="HR315" s="65"/>
      <c r="HS315" s="65"/>
      <c r="HT315" s="65"/>
      <c r="HU315" s="65"/>
      <c r="HV315" s="65"/>
      <c r="HW315" s="65"/>
      <c r="HX315" s="65"/>
      <c r="HY315" s="65"/>
      <c r="HZ315" s="65"/>
      <c r="IA315" s="65"/>
      <c r="IB315" s="65"/>
      <c r="IC315" s="65"/>
      <c r="ID315" s="65"/>
      <c r="IE315" s="65"/>
      <c r="IF315" s="65"/>
      <c r="IG315" s="65"/>
      <c r="IH315" s="65"/>
      <c r="II315" s="65"/>
      <c r="IJ315" s="65"/>
      <c r="IK315" s="65"/>
      <c r="IL315" s="65"/>
      <c r="IM315" s="65"/>
      <c r="IN315" s="65"/>
      <c r="IO315" s="65"/>
      <c r="IP315" s="65"/>
      <c r="IQ315" s="65"/>
      <c r="IR315" s="65"/>
      <c r="IS315" s="65"/>
      <c r="IT315" s="65"/>
      <c r="IU315" s="65"/>
      <c r="IV315" s="65"/>
      <c r="IW315" s="65"/>
      <c r="IX315" s="65"/>
      <c r="IY315" s="65"/>
      <c r="IZ315" s="65"/>
      <c r="JA315" s="65"/>
      <c r="JB315" s="65"/>
      <c r="JC315" s="65"/>
      <c r="JD315" s="65"/>
      <c r="JE315" s="65"/>
      <c r="JF315" s="65"/>
      <c r="JG315" s="65"/>
      <c r="JH315" s="65"/>
      <c r="JI315" s="65"/>
      <c r="JJ315" s="65"/>
      <c r="JK315" s="65"/>
      <c r="JL315" s="65"/>
      <c r="JM315" s="65"/>
      <c r="JN315" s="65"/>
      <c r="JO315" s="65"/>
      <c r="JP315" s="65"/>
      <c r="JQ315" s="65"/>
      <c r="JR315" s="65"/>
      <c r="JS315" s="65"/>
    </row>
    <row r="316" s="66" customFormat="true" ht="14.25" hidden="false" customHeight="true" outlineLevel="0" collapsed="false">
      <c r="A316" s="46"/>
      <c r="B316" s="47" t="n">
        <f aca="true">TODAY()</f>
        <v>46135</v>
      </c>
      <c r="C316" s="48" t="s">
        <v>37</v>
      </c>
      <c r="D316" s="49" t="s">
        <v>38</v>
      </c>
      <c r="E316" s="50" t="str">
        <f aca="false">IFERROR(VLOOKUP($J316,'Base 1'!A:S,19,0),"-")</f>
        <v>-</v>
      </c>
      <c r="F316" s="50" t="str">
        <f aca="false">IFERROR(VLOOKUP($J316,'Base 1'!$A:$N,14,0),"-")</f>
        <v>-</v>
      </c>
      <c r="G316" s="50" t="str">
        <f aca="false">IFERROR(VLOOKUP($J316,'Base 1'!$A:$O,15,0),"-")</f>
        <v>-</v>
      </c>
      <c r="H316" s="50" t="str">
        <f aca="false">IFERROR(VLOOKUP($J316,'Base 1'!$A:$T,20,0),"-")</f>
        <v>-</v>
      </c>
      <c r="I316" s="51" t="str">
        <f aca="false">IFERROR(VLOOKUP($J316,'Base 1'!$A:$C,3,0),"-")</f>
        <v>-</v>
      </c>
      <c r="J316" s="51"/>
      <c r="K316" s="50" t="str">
        <f aca="false">IFERROR(VLOOKUP($J316,'Base 1'!$A:$E,5,0),"-")</f>
        <v>-</v>
      </c>
      <c r="L316" s="52" t="str">
        <f aca="false">IFERROR(VLOOKUP($J316,'Base 1'!$A:$B,2,0),"-")</f>
        <v>-</v>
      </c>
      <c r="M316" s="50" t="str">
        <f aca="false">IFERROR(VLOOKUP($J316,'Base 1'!$A:$Q,17,0),"-")</f>
        <v>-</v>
      </c>
      <c r="N316" s="50" t="str">
        <f aca="false">IFERROR(VLOOKUP($J316,'Base 1'!$A:$R,18,0),"-")</f>
        <v>-</v>
      </c>
      <c r="O316" s="50" t="str">
        <f aca="false">IFERROR(VLOOKUP($J316,'Base 1'!$A:$F,6,0),"-")</f>
        <v>-</v>
      </c>
      <c r="P316" s="53" t="str">
        <f aca="false">IFERROR(VLOOKUP($J316,'Base 1'!$A:$G,7,0),"-")</f>
        <v>-</v>
      </c>
      <c r="Q316" s="54"/>
      <c r="R316" s="50" t="str">
        <f aca="false">IFERROR(VLOOKUP(J316,'Base 1'!$A:$L,12,0),"-")</f>
        <v>-</v>
      </c>
      <c r="S316" s="54"/>
      <c r="T316" s="55" t="str">
        <f aca="false">IFERROR(VLOOKUP(J316,'Base 1'!$A:$J,10,0),"-")</f>
        <v>-</v>
      </c>
      <c r="U316" s="56"/>
      <c r="V316" s="57"/>
      <c r="W316" s="58"/>
      <c r="X316" s="59" t="str">
        <f aca="false">IFERROR(VLOOKUP(J316,'Base 1'!$A:$I,9,0),"-")</f>
        <v>-</v>
      </c>
      <c r="Y316" s="58"/>
      <c r="Z316" s="60"/>
      <c r="AA316" s="61"/>
      <c r="AB316" s="62"/>
      <c r="AC316" s="63" t="str">
        <f aca="false">IFERROR(VLOOKUP($J316,'Base 1'!$A:$Q,16,0),"-")</f>
        <v>-</v>
      </c>
      <c r="AD316" s="63"/>
      <c r="AE316" s="64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  <c r="CO316" s="65"/>
      <c r="CP316" s="65"/>
      <c r="CQ316" s="65"/>
      <c r="CR316" s="65"/>
      <c r="CS316" s="65"/>
      <c r="CT316" s="65"/>
      <c r="CU316" s="65"/>
      <c r="CV316" s="65"/>
      <c r="CW316" s="65"/>
      <c r="CX316" s="65"/>
      <c r="CY316" s="65"/>
      <c r="CZ316" s="65"/>
      <c r="DA316" s="65"/>
      <c r="DB316" s="65"/>
      <c r="DC316" s="65"/>
      <c r="DD316" s="65"/>
      <c r="DE316" s="65"/>
      <c r="DF316" s="65"/>
      <c r="DG316" s="65"/>
      <c r="DH316" s="65"/>
      <c r="DI316" s="65"/>
      <c r="DJ316" s="65"/>
      <c r="DK316" s="65"/>
      <c r="DL316" s="65"/>
      <c r="DM316" s="65"/>
      <c r="DN316" s="65"/>
      <c r="DO316" s="65"/>
      <c r="DP316" s="65"/>
      <c r="DQ316" s="65"/>
      <c r="DR316" s="65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  <c r="EF316" s="65"/>
      <c r="EG316" s="65"/>
      <c r="EH316" s="65"/>
      <c r="EI316" s="65"/>
      <c r="EJ316" s="65"/>
      <c r="EK316" s="65"/>
      <c r="EL316" s="65"/>
      <c r="EM316" s="65"/>
      <c r="EN316" s="65"/>
      <c r="EO316" s="65"/>
      <c r="EP316" s="65"/>
      <c r="EQ316" s="65"/>
      <c r="ER316" s="65"/>
      <c r="ES316" s="65"/>
      <c r="ET316" s="65"/>
      <c r="EU316" s="65"/>
      <c r="EV316" s="65"/>
      <c r="EW316" s="65"/>
      <c r="EX316" s="65"/>
      <c r="EY316" s="65"/>
      <c r="EZ316" s="65"/>
      <c r="FA316" s="65"/>
      <c r="FB316" s="65"/>
      <c r="FC316" s="65"/>
      <c r="FD316" s="65"/>
      <c r="FE316" s="65"/>
      <c r="FF316" s="65"/>
      <c r="FG316" s="65"/>
      <c r="FH316" s="65"/>
      <c r="FI316" s="65"/>
      <c r="FJ316" s="65"/>
      <c r="FK316" s="65"/>
      <c r="FL316" s="65"/>
      <c r="FM316" s="65"/>
      <c r="FN316" s="65"/>
      <c r="FO316" s="65"/>
      <c r="FP316" s="65"/>
      <c r="FQ316" s="65"/>
      <c r="FR316" s="65"/>
      <c r="FS316" s="65"/>
      <c r="FT316" s="65"/>
      <c r="FU316" s="65"/>
      <c r="FV316" s="65"/>
      <c r="FW316" s="65"/>
      <c r="FX316" s="65"/>
      <c r="FY316" s="65"/>
      <c r="FZ316" s="65"/>
      <c r="GA316" s="65"/>
      <c r="GB316" s="65"/>
      <c r="GC316" s="65"/>
      <c r="GD316" s="65"/>
      <c r="GE316" s="65"/>
      <c r="GF316" s="65"/>
      <c r="GG316" s="65"/>
      <c r="GH316" s="65"/>
      <c r="GI316" s="65"/>
      <c r="GJ316" s="65"/>
      <c r="GK316" s="65"/>
      <c r="GL316" s="65"/>
      <c r="GM316" s="65"/>
      <c r="GN316" s="65"/>
      <c r="GO316" s="65"/>
      <c r="GP316" s="65"/>
      <c r="GQ316" s="65"/>
      <c r="GR316" s="65"/>
      <c r="GS316" s="65"/>
      <c r="GT316" s="65"/>
      <c r="GU316" s="65"/>
      <c r="GV316" s="65"/>
      <c r="GW316" s="65"/>
      <c r="GX316" s="65"/>
      <c r="GY316" s="65"/>
      <c r="GZ316" s="65"/>
      <c r="HA316" s="65"/>
      <c r="HB316" s="65"/>
      <c r="HC316" s="65"/>
      <c r="HD316" s="65"/>
      <c r="HE316" s="65"/>
      <c r="HF316" s="65"/>
      <c r="HG316" s="65"/>
      <c r="HH316" s="65"/>
      <c r="HI316" s="65"/>
      <c r="HJ316" s="65"/>
      <c r="HK316" s="65"/>
      <c r="HL316" s="65"/>
      <c r="HM316" s="65"/>
      <c r="HN316" s="65"/>
      <c r="HO316" s="65"/>
      <c r="HP316" s="65"/>
      <c r="HQ316" s="65"/>
      <c r="HR316" s="65"/>
      <c r="HS316" s="65"/>
      <c r="HT316" s="65"/>
      <c r="HU316" s="65"/>
      <c r="HV316" s="65"/>
      <c r="HW316" s="65"/>
      <c r="HX316" s="65"/>
      <c r="HY316" s="65"/>
      <c r="HZ316" s="65"/>
      <c r="IA316" s="65"/>
      <c r="IB316" s="65"/>
      <c r="IC316" s="65"/>
      <c r="ID316" s="65"/>
      <c r="IE316" s="65"/>
      <c r="IF316" s="65"/>
      <c r="IG316" s="65"/>
      <c r="IH316" s="65"/>
      <c r="II316" s="65"/>
      <c r="IJ316" s="65"/>
      <c r="IK316" s="65"/>
      <c r="IL316" s="65"/>
      <c r="IM316" s="65"/>
      <c r="IN316" s="65"/>
      <c r="IO316" s="65"/>
      <c r="IP316" s="65"/>
      <c r="IQ316" s="65"/>
      <c r="IR316" s="65"/>
      <c r="IS316" s="65"/>
      <c r="IT316" s="65"/>
      <c r="IU316" s="65"/>
      <c r="IV316" s="65"/>
      <c r="IW316" s="65"/>
      <c r="IX316" s="65"/>
      <c r="IY316" s="65"/>
      <c r="IZ316" s="65"/>
      <c r="JA316" s="65"/>
      <c r="JB316" s="65"/>
      <c r="JC316" s="65"/>
      <c r="JD316" s="65"/>
      <c r="JE316" s="65"/>
      <c r="JF316" s="65"/>
      <c r="JG316" s="65"/>
      <c r="JH316" s="65"/>
      <c r="JI316" s="65"/>
      <c r="JJ316" s="65"/>
      <c r="JK316" s="65"/>
      <c r="JL316" s="65"/>
      <c r="JM316" s="65"/>
      <c r="JN316" s="65"/>
      <c r="JO316" s="65"/>
      <c r="JP316" s="65"/>
      <c r="JQ316" s="65"/>
      <c r="JR316" s="65"/>
      <c r="JS316" s="65"/>
    </row>
    <row r="317" s="66" customFormat="true" ht="14.25" hidden="false" customHeight="true" outlineLevel="0" collapsed="false">
      <c r="A317" s="46"/>
      <c r="B317" s="47" t="n">
        <f aca="true">TODAY()</f>
        <v>46135</v>
      </c>
      <c r="C317" s="48" t="s">
        <v>37</v>
      </c>
      <c r="D317" s="49" t="s">
        <v>38</v>
      </c>
      <c r="E317" s="50" t="str">
        <f aca="false">IFERROR(VLOOKUP($J317,'Base 1'!A:S,19,0),"-")</f>
        <v>-</v>
      </c>
      <c r="F317" s="50" t="str">
        <f aca="false">IFERROR(VLOOKUP($J317,'Base 1'!$A:$N,14,0),"-")</f>
        <v>-</v>
      </c>
      <c r="G317" s="50" t="str">
        <f aca="false">IFERROR(VLOOKUP($J317,'Base 1'!$A:$O,15,0),"-")</f>
        <v>-</v>
      </c>
      <c r="H317" s="50" t="str">
        <f aca="false">IFERROR(VLOOKUP($J317,'Base 1'!$A:$T,20,0),"-")</f>
        <v>-</v>
      </c>
      <c r="I317" s="51" t="str">
        <f aca="false">IFERROR(VLOOKUP($J317,'Base 1'!$A:$C,3,0),"-")</f>
        <v>-</v>
      </c>
      <c r="J317" s="51"/>
      <c r="K317" s="50" t="str">
        <f aca="false">IFERROR(VLOOKUP($J317,'Base 1'!$A:$E,5,0),"-")</f>
        <v>-</v>
      </c>
      <c r="L317" s="52" t="str">
        <f aca="false">IFERROR(VLOOKUP($J317,'Base 1'!$A:$B,2,0),"-")</f>
        <v>-</v>
      </c>
      <c r="M317" s="50" t="str">
        <f aca="false">IFERROR(VLOOKUP($J317,'Base 1'!$A:$Q,17,0),"-")</f>
        <v>-</v>
      </c>
      <c r="N317" s="50" t="str">
        <f aca="false">IFERROR(VLOOKUP($J317,'Base 1'!$A:$R,18,0),"-")</f>
        <v>-</v>
      </c>
      <c r="O317" s="50" t="str">
        <f aca="false">IFERROR(VLOOKUP($J317,'Base 1'!$A:$F,6,0),"-")</f>
        <v>-</v>
      </c>
      <c r="P317" s="53" t="str">
        <f aca="false">IFERROR(VLOOKUP($J317,'Base 1'!$A:$G,7,0),"-")</f>
        <v>-</v>
      </c>
      <c r="Q317" s="54"/>
      <c r="R317" s="50" t="str">
        <f aca="false">IFERROR(VLOOKUP(J317,'Base 1'!$A:$L,12,0),"-")</f>
        <v>-</v>
      </c>
      <c r="S317" s="54"/>
      <c r="T317" s="55" t="str">
        <f aca="false">IFERROR(VLOOKUP(J317,'Base 1'!$A:$J,10,0),"-")</f>
        <v>-</v>
      </c>
      <c r="U317" s="56"/>
      <c r="V317" s="57"/>
      <c r="W317" s="58"/>
      <c r="X317" s="59" t="str">
        <f aca="false">IFERROR(VLOOKUP(J317,'Base 1'!$A:$I,9,0),"-")</f>
        <v>-</v>
      </c>
      <c r="Y317" s="58"/>
      <c r="Z317" s="60"/>
      <c r="AA317" s="61"/>
      <c r="AB317" s="62"/>
      <c r="AC317" s="63" t="str">
        <f aca="false">IFERROR(VLOOKUP($J317,'Base 1'!$A:$Q,16,0),"-")</f>
        <v>-</v>
      </c>
      <c r="AD317" s="63"/>
      <c r="AE317" s="64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  <c r="CO317" s="65"/>
      <c r="CP317" s="65"/>
      <c r="CQ317" s="65"/>
      <c r="CR317" s="65"/>
      <c r="CS317" s="65"/>
      <c r="CT317" s="65"/>
      <c r="CU317" s="65"/>
      <c r="CV317" s="65"/>
      <c r="CW317" s="65"/>
      <c r="CX317" s="65"/>
      <c r="CY317" s="65"/>
      <c r="CZ317" s="65"/>
      <c r="DA317" s="65"/>
      <c r="DB317" s="65"/>
      <c r="DC317" s="65"/>
      <c r="DD317" s="65"/>
      <c r="DE317" s="65"/>
      <c r="DF317" s="65"/>
      <c r="DG317" s="65"/>
      <c r="DH317" s="65"/>
      <c r="DI317" s="65"/>
      <c r="DJ317" s="65"/>
      <c r="DK317" s="65"/>
      <c r="DL317" s="65"/>
      <c r="DM317" s="65"/>
      <c r="DN317" s="65"/>
      <c r="DO317" s="65"/>
      <c r="DP317" s="65"/>
      <c r="DQ317" s="65"/>
      <c r="DR317" s="65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  <c r="EF317" s="65"/>
      <c r="EG317" s="65"/>
      <c r="EH317" s="65"/>
      <c r="EI317" s="65"/>
      <c r="EJ317" s="65"/>
      <c r="EK317" s="65"/>
      <c r="EL317" s="65"/>
      <c r="EM317" s="65"/>
      <c r="EN317" s="65"/>
      <c r="EO317" s="65"/>
      <c r="EP317" s="65"/>
      <c r="EQ317" s="65"/>
      <c r="ER317" s="65"/>
      <c r="ES317" s="65"/>
      <c r="ET317" s="65"/>
      <c r="EU317" s="65"/>
      <c r="EV317" s="65"/>
      <c r="EW317" s="65"/>
      <c r="EX317" s="65"/>
      <c r="EY317" s="65"/>
      <c r="EZ317" s="65"/>
      <c r="FA317" s="65"/>
      <c r="FB317" s="65"/>
      <c r="FC317" s="65"/>
      <c r="FD317" s="65"/>
      <c r="FE317" s="65"/>
      <c r="FF317" s="65"/>
      <c r="FG317" s="65"/>
      <c r="FH317" s="65"/>
      <c r="FI317" s="65"/>
      <c r="FJ317" s="65"/>
      <c r="FK317" s="65"/>
      <c r="FL317" s="65"/>
      <c r="FM317" s="65"/>
      <c r="FN317" s="65"/>
      <c r="FO317" s="65"/>
      <c r="FP317" s="65"/>
      <c r="FQ317" s="65"/>
      <c r="FR317" s="65"/>
      <c r="FS317" s="65"/>
      <c r="FT317" s="65"/>
      <c r="FU317" s="65"/>
      <c r="FV317" s="65"/>
      <c r="FW317" s="65"/>
      <c r="FX317" s="65"/>
      <c r="FY317" s="65"/>
      <c r="FZ317" s="65"/>
      <c r="GA317" s="65"/>
      <c r="GB317" s="65"/>
      <c r="GC317" s="65"/>
      <c r="GD317" s="65"/>
      <c r="GE317" s="65"/>
      <c r="GF317" s="65"/>
      <c r="GG317" s="65"/>
      <c r="GH317" s="65"/>
      <c r="GI317" s="65"/>
      <c r="GJ317" s="65"/>
      <c r="GK317" s="65"/>
      <c r="GL317" s="65"/>
      <c r="GM317" s="65"/>
      <c r="GN317" s="65"/>
      <c r="GO317" s="65"/>
      <c r="GP317" s="65"/>
      <c r="GQ317" s="65"/>
      <c r="GR317" s="65"/>
      <c r="GS317" s="65"/>
      <c r="GT317" s="65"/>
      <c r="GU317" s="65"/>
      <c r="GV317" s="65"/>
      <c r="GW317" s="65"/>
      <c r="GX317" s="65"/>
      <c r="GY317" s="65"/>
      <c r="GZ317" s="65"/>
      <c r="HA317" s="65"/>
      <c r="HB317" s="65"/>
      <c r="HC317" s="65"/>
      <c r="HD317" s="65"/>
      <c r="HE317" s="65"/>
      <c r="HF317" s="65"/>
      <c r="HG317" s="65"/>
      <c r="HH317" s="65"/>
      <c r="HI317" s="65"/>
      <c r="HJ317" s="65"/>
      <c r="HK317" s="65"/>
      <c r="HL317" s="65"/>
      <c r="HM317" s="65"/>
      <c r="HN317" s="65"/>
      <c r="HO317" s="65"/>
      <c r="HP317" s="65"/>
      <c r="HQ317" s="65"/>
      <c r="HR317" s="65"/>
      <c r="HS317" s="65"/>
      <c r="HT317" s="65"/>
      <c r="HU317" s="65"/>
      <c r="HV317" s="65"/>
      <c r="HW317" s="65"/>
      <c r="HX317" s="65"/>
      <c r="HY317" s="65"/>
      <c r="HZ317" s="65"/>
      <c r="IA317" s="65"/>
      <c r="IB317" s="65"/>
      <c r="IC317" s="65"/>
      <c r="ID317" s="65"/>
      <c r="IE317" s="65"/>
      <c r="IF317" s="65"/>
      <c r="IG317" s="65"/>
      <c r="IH317" s="65"/>
      <c r="II317" s="65"/>
      <c r="IJ317" s="65"/>
      <c r="IK317" s="65"/>
      <c r="IL317" s="65"/>
      <c r="IM317" s="65"/>
      <c r="IN317" s="65"/>
      <c r="IO317" s="65"/>
      <c r="IP317" s="65"/>
      <c r="IQ317" s="65"/>
      <c r="IR317" s="65"/>
      <c r="IS317" s="65"/>
      <c r="IT317" s="65"/>
      <c r="IU317" s="65"/>
      <c r="IV317" s="65"/>
      <c r="IW317" s="65"/>
      <c r="IX317" s="65"/>
      <c r="IY317" s="65"/>
      <c r="IZ317" s="65"/>
      <c r="JA317" s="65"/>
      <c r="JB317" s="65"/>
      <c r="JC317" s="65"/>
      <c r="JD317" s="65"/>
      <c r="JE317" s="65"/>
      <c r="JF317" s="65"/>
      <c r="JG317" s="65"/>
      <c r="JH317" s="65"/>
      <c r="JI317" s="65"/>
      <c r="JJ317" s="65"/>
      <c r="JK317" s="65"/>
      <c r="JL317" s="65"/>
      <c r="JM317" s="65"/>
      <c r="JN317" s="65"/>
      <c r="JO317" s="65"/>
      <c r="JP317" s="65"/>
      <c r="JQ317" s="65"/>
      <c r="JR317" s="65"/>
      <c r="JS317" s="65"/>
    </row>
    <row r="318" s="66" customFormat="true" ht="14.25" hidden="false" customHeight="true" outlineLevel="0" collapsed="false">
      <c r="A318" s="46"/>
      <c r="B318" s="47" t="n">
        <f aca="true">TODAY()</f>
        <v>46135</v>
      </c>
      <c r="C318" s="48" t="s">
        <v>37</v>
      </c>
      <c r="D318" s="49" t="s">
        <v>38</v>
      </c>
      <c r="E318" s="50" t="str">
        <f aca="false">IFERROR(VLOOKUP($J318,'Base 1'!A:S,19,0),"-")</f>
        <v>-</v>
      </c>
      <c r="F318" s="50" t="str">
        <f aca="false">IFERROR(VLOOKUP($J318,'Base 1'!$A:$N,14,0),"-")</f>
        <v>-</v>
      </c>
      <c r="G318" s="50" t="str">
        <f aca="false">IFERROR(VLOOKUP($J318,'Base 1'!$A:$O,15,0),"-")</f>
        <v>-</v>
      </c>
      <c r="H318" s="50" t="str">
        <f aca="false">IFERROR(VLOOKUP($J318,'Base 1'!$A:$T,20,0),"-")</f>
        <v>-</v>
      </c>
      <c r="I318" s="51" t="str">
        <f aca="false">IFERROR(VLOOKUP($J318,'Base 1'!$A:$C,3,0),"-")</f>
        <v>-</v>
      </c>
      <c r="J318" s="51"/>
      <c r="K318" s="50" t="str">
        <f aca="false">IFERROR(VLOOKUP($J318,'Base 1'!$A:$E,5,0),"-")</f>
        <v>-</v>
      </c>
      <c r="L318" s="52" t="str">
        <f aca="false">IFERROR(VLOOKUP($J318,'Base 1'!$A:$B,2,0),"-")</f>
        <v>-</v>
      </c>
      <c r="M318" s="50" t="str">
        <f aca="false">IFERROR(VLOOKUP($J318,'Base 1'!$A:$Q,17,0),"-")</f>
        <v>-</v>
      </c>
      <c r="N318" s="50" t="str">
        <f aca="false">IFERROR(VLOOKUP($J318,'Base 1'!$A:$R,18,0),"-")</f>
        <v>-</v>
      </c>
      <c r="O318" s="50" t="str">
        <f aca="false">IFERROR(VLOOKUP($J318,'Base 1'!$A:$F,6,0),"-")</f>
        <v>-</v>
      </c>
      <c r="P318" s="53" t="str">
        <f aca="false">IFERROR(VLOOKUP($J318,'Base 1'!$A:$G,7,0),"-")</f>
        <v>-</v>
      </c>
      <c r="Q318" s="54"/>
      <c r="R318" s="50" t="str">
        <f aca="false">IFERROR(VLOOKUP(J318,'Base 1'!$A:$L,12,0),"-")</f>
        <v>-</v>
      </c>
      <c r="S318" s="54"/>
      <c r="T318" s="55" t="str">
        <f aca="false">IFERROR(VLOOKUP(J318,'Base 1'!$A:$J,10,0),"-")</f>
        <v>-</v>
      </c>
      <c r="U318" s="56"/>
      <c r="V318" s="57"/>
      <c r="W318" s="58"/>
      <c r="X318" s="59" t="str">
        <f aca="false">IFERROR(VLOOKUP(J318,'Base 1'!$A:$I,9,0),"-")</f>
        <v>-</v>
      </c>
      <c r="Y318" s="58"/>
      <c r="Z318" s="60"/>
      <c r="AA318" s="61"/>
      <c r="AB318" s="62"/>
      <c r="AC318" s="63" t="str">
        <f aca="false">IFERROR(VLOOKUP($J318,'Base 1'!$A:$Q,16,0),"-")</f>
        <v>-</v>
      </c>
      <c r="AD318" s="63"/>
      <c r="AE318" s="64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/>
      <c r="CB318" s="65"/>
      <c r="CC318" s="65"/>
      <c r="CD318" s="65"/>
      <c r="CE318" s="65"/>
      <c r="CF318" s="65"/>
      <c r="CG318" s="65"/>
      <c r="CH318" s="65"/>
      <c r="CI318" s="65"/>
      <c r="CJ318" s="65"/>
      <c r="CK318" s="65"/>
      <c r="CL318" s="65"/>
      <c r="CM318" s="65"/>
      <c r="CN318" s="65"/>
      <c r="CO318" s="65"/>
      <c r="CP318" s="65"/>
      <c r="CQ318" s="65"/>
      <c r="CR318" s="65"/>
      <c r="CS318" s="65"/>
      <c r="CT318" s="65"/>
      <c r="CU318" s="65"/>
      <c r="CV318" s="65"/>
      <c r="CW318" s="65"/>
      <c r="CX318" s="65"/>
      <c r="CY318" s="65"/>
      <c r="CZ318" s="65"/>
      <c r="DA318" s="65"/>
      <c r="DB318" s="65"/>
      <c r="DC318" s="65"/>
      <c r="DD318" s="65"/>
      <c r="DE318" s="65"/>
      <c r="DF318" s="65"/>
      <c r="DG318" s="65"/>
      <c r="DH318" s="65"/>
      <c r="DI318" s="65"/>
      <c r="DJ318" s="65"/>
      <c r="DK318" s="65"/>
      <c r="DL318" s="65"/>
      <c r="DM318" s="65"/>
      <c r="DN318" s="65"/>
      <c r="DO318" s="65"/>
      <c r="DP318" s="65"/>
      <c r="DQ318" s="65"/>
      <c r="DR318" s="65"/>
      <c r="DS318" s="65"/>
      <c r="DT318" s="65"/>
      <c r="DU318" s="65"/>
      <c r="DV318" s="65"/>
      <c r="DW318" s="65"/>
      <c r="DX318" s="65"/>
      <c r="DY318" s="65"/>
      <c r="DZ318" s="65"/>
      <c r="EA318" s="65"/>
      <c r="EB318" s="65"/>
      <c r="EC318" s="65"/>
      <c r="ED318" s="65"/>
      <c r="EE318" s="65"/>
      <c r="EF318" s="65"/>
      <c r="EG318" s="65"/>
      <c r="EH318" s="65"/>
      <c r="EI318" s="65"/>
      <c r="EJ318" s="65"/>
      <c r="EK318" s="65"/>
      <c r="EL318" s="65"/>
      <c r="EM318" s="65"/>
      <c r="EN318" s="65"/>
      <c r="EO318" s="65"/>
      <c r="EP318" s="65"/>
      <c r="EQ318" s="65"/>
      <c r="ER318" s="65"/>
      <c r="ES318" s="65"/>
      <c r="ET318" s="65"/>
      <c r="EU318" s="65"/>
      <c r="EV318" s="65"/>
      <c r="EW318" s="65"/>
      <c r="EX318" s="65"/>
      <c r="EY318" s="65"/>
      <c r="EZ318" s="65"/>
      <c r="FA318" s="65"/>
      <c r="FB318" s="65"/>
      <c r="FC318" s="65"/>
      <c r="FD318" s="65"/>
      <c r="FE318" s="65"/>
      <c r="FF318" s="65"/>
      <c r="FG318" s="65"/>
      <c r="FH318" s="65"/>
      <c r="FI318" s="65"/>
      <c r="FJ318" s="65"/>
      <c r="FK318" s="65"/>
      <c r="FL318" s="65"/>
      <c r="FM318" s="65"/>
      <c r="FN318" s="65"/>
      <c r="FO318" s="65"/>
      <c r="FP318" s="65"/>
      <c r="FQ318" s="65"/>
      <c r="FR318" s="65"/>
      <c r="FS318" s="65"/>
      <c r="FT318" s="65"/>
      <c r="FU318" s="65"/>
      <c r="FV318" s="65"/>
      <c r="FW318" s="65"/>
      <c r="FX318" s="65"/>
      <c r="FY318" s="65"/>
      <c r="FZ318" s="65"/>
      <c r="GA318" s="65"/>
      <c r="GB318" s="65"/>
      <c r="GC318" s="65"/>
      <c r="GD318" s="65"/>
      <c r="GE318" s="65"/>
      <c r="GF318" s="65"/>
      <c r="GG318" s="65"/>
      <c r="GH318" s="65"/>
      <c r="GI318" s="65"/>
      <c r="GJ318" s="65"/>
      <c r="GK318" s="65"/>
      <c r="GL318" s="65"/>
      <c r="GM318" s="65"/>
      <c r="GN318" s="65"/>
      <c r="GO318" s="65"/>
      <c r="GP318" s="65"/>
      <c r="GQ318" s="65"/>
      <c r="GR318" s="65"/>
      <c r="GS318" s="65"/>
      <c r="GT318" s="65"/>
      <c r="GU318" s="65"/>
      <c r="GV318" s="65"/>
      <c r="GW318" s="65"/>
      <c r="GX318" s="65"/>
      <c r="GY318" s="65"/>
      <c r="GZ318" s="65"/>
      <c r="HA318" s="65"/>
      <c r="HB318" s="65"/>
      <c r="HC318" s="65"/>
      <c r="HD318" s="65"/>
      <c r="HE318" s="65"/>
      <c r="HF318" s="65"/>
      <c r="HG318" s="65"/>
      <c r="HH318" s="65"/>
      <c r="HI318" s="65"/>
      <c r="HJ318" s="65"/>
      <c r="HK318" s="65"/>
      <c r="HL318" s="65"/>
      <c r="HM318" s="65"/>
      <c r="HN318" s="65"/>
      <c r="HO318" s="65"/>
      <c r="HP318" s="65"/>
      <c r="HQ318" s="65"/>
      <c r="HR318" s="65"/>
      <c r="HS318" s="65"/>
      <c r="HT318" s="65"/>
      <c r="HU318" s="65"/>
      <c r="HV318" s="65"/>
      <c r="HW318" s="65"/>
      <c r="HX318" s="65"/>
      <c r="HY318" s="65"/>
      <c r="HZ318" s="65"/>
      <c r="IA318" s="65"/>
      <c r="IB318" s="65"/>
      <c r="IC318" s="65"/>
      <c r="ID318" s="65"/>
      <c r="IE318" s="65"/>
      <c r="IF318" s="65"/>
      <c r="IG318" s="65"/>
      <c r="IH318" s="65"/>
      <c r="II318" s="65"/>
      <c r="IJ318" s="65"/>
      <c r="IK318" s="65"/>
      <c r="IL318" s="65"/>
      <c r="IM318" s="65"/>
      <c r="IN318" s="65"/>
      <c r="IO318" s="65"/>
      <c r="IP318" s="65"/>
      <c r="IQ318" s="65"/>
      <c r="IR318" s="65"/>
      <c r="IS318" s="65"/>
      <c r="IT318" s="65"/>
      <c r="IU318" s="65"/>
      <c r="IV318" s="65"/>
      <c r="IW318" s="65"/>
      <c r="IX318" s="65"/>
      <c r="IY318" s="65"/>
      <c r="IZ318" s="65"/>
      <c r="JA318" s="65"/>
      <c r="JB318" s="65"/>
      <c r="JC318" s="65"/>
      <c r="JD318" s="65"/>
      <c r="JE318" s="65"/>
      <c r="JF318" s="65"/>
      <c r="JG318" s="65"/>
      <c r="JH318" s="65"/>
      <c r="JI318" s="65"/>
      <c r="JJ318" s="65"/>
      <c r="JK318" s="65"/>
      <c r="JL318" s="65"/>
      <c r="JM318" s="65"/>
      <c r="JN318" s="65"/>
      <c r="JO318" s="65"/>
      <c r="JP318" s="65"/>
      <c r="JQ318" s="65"/>
      <c r="JR318" s="65"/>
      <c r="JS318" s="65"/>
    </row>
    <row r="319" s="66" customFormat="true" ht="14.25" hidden="false" customHeight="true" outlineLevel="0" collapsed="false">
      <c r="A319" s="46"/>
      <c r="B319" s="47" t="n">
        <f aca="true">TODAY()</f>
        <v>46135</v>
      </c>
      <c r="C319" s="48" t="s">
        <v>37</v>
      </c>
      <c r="D319" s="49" t="s">
        <v>38</v>
      </c>
      <c r="E319" s="50" t="str">
        <f aca="false">IFERROR(VLOOKUP($J319,'Base 1'!A:S,19,0),"-")</f>
        <v>-</v>
      </c>
      <c r="F319" s="50" t="str">
        <f aca="false">IFERROR(VLOOKUP($J319,'Base 1'!$A:$N,14,0),"-")</f>
        <v>-</v>
      </c>
      <c r="G319" s="50" t="str">
        <f aca="false">IFERROR(VLOOKUP($J319,'Base 1'!$A:$O,15,0),"-")</f>
        <v>-</v>
      </c>
      <c r="H319" s="50" t="str">
        <f aca="false">IFERROR(VLOOKUP($J319,'Base 1'!$A:$T,20,0),"-")</f>
        <v>-</v>
      </c>
      <c r="I319" s="51" t="str">
        <f aca="false">IFERROR(VLOOKUP($J319,'Base 1'!$A:$C,3,0),"-")</f>
        <v>-</v>
      </c>
      <c r="J319" s="51"/>
      <c r="K319" s="50" t="str">
        <f aca="false">IFERROR(VLOOKUP($J319,'Base 1'!$A:$E,5,0),"-")</f>
        <v>-</v>
      </c>
      <c r="L319" s="52" t="str">
        <f aca="false">IFERROR(VLOOKUP($J319,'Base 1'!$A:$B,2,0),"-")</f>
        <v>-</v>
      </c>
      <c r="M319" s="50" t="str">
        <f aca="false">IFERROR(VLOOKUP($J319,'Base 1'!$A:$Q,17,0),"-")</f>
        <v>-</v>
      </c>
      <c r="N319" s="50" t="str">
        <f aca="false">IFERROR(VLOOKUP($J319,'Base 1'!$A:$R,18,0),"-")</f>
        <v>-</v>
      </c>
      <c r="O319" s="50" t="str">
        <f aca="false">IFERROR(VLOOKUP($J319,'Base 1'!$A:$F,6,0),"-")</f>
        <v>-</v>
      </c>
      <c r="P319" s="53" t="str">
        <f aca="false">IFERROR(VLOOKUP($J319,'Base 1'!$A:$G,7,0),"-")</f>
        <v>-</v>
      </c>
      <c r="Q319" s="54"/>
      <c r="R319" s="50" t="str">
        <f aca="false">IFERROR(VLOOKUP(J319,'Base 1'!$A:$L,12,0),"-")</f>
        <v>-</v>
      </c>
      <c r="S319" s="54"/>
      <c r="T319" s="55" t="str">
        <f aca="false">IFERROR(VLOOKUP(J319,'Base 1'!$A:$J,10,0),"-")</f>
        <v>-</v>
      </c>
      <c r="U319" s="56"/>
      <c r="V319" s="57"/>
      <c r="W319" s="58"/>
      <c r="X319" s="59" t="str">
        <f aca="false">IFERROR(VLOOKUP(J319,'Base 1'!$A:$I,9,0),"-")</f>
        <v>-</v>
      </c>
      <c r="Y319" s="58"/>
      <c r="Z319" s="60"/>
      <c r="AA319" s="61"/>
      <c r="AB319" s="62"/>
      <c r="AC319" s="63" t="str">
        <f aca="false">IFERROR(VLOOKUP($J319,'Base 1'!$A:$Q,16,0),"-")</f>
        <v>-</v>
      </c>
      <c r="AD319" s="63"/>
      <c r="AE319" s="64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/>
      <c r="CB319" s="65"/>
      <c r="CC319" s="65"/>
      <c r="CD319" s="65"/>
      <c r="CE319" s="65"/>
      <c r="CF319" s="65"/>
      <c r="CG319" s="65"/>
      <c r="CH319" s="65"/>
      <c r="CI319" s="65"/>
      <c r="CJ319" s="65"/>
      <c r="CK319" s="65"/>
      <c r="CL319" s="65"/>
      <c r="CM319" s="65"/>
      <c r="CN319" s="65"/>
      <c r="CO319" s="65"/>
      <c r="CP319" s="65"/>
      <c r="CQ319" s="65"/>
      <c r="CR319" s="65"/>
      <c r="CS319" s="65"/>
      <c r="CT319" s="65"/>
      <c r="CU319" s="65"/>
      <c r="CV319" s="65"/>
      <c r="CW319" s="65"/>
      <c r="CX319" s="65"/>
      <c r="CY319" s="65"/>
      <c r="CZ319" s="65"/>
      <c r="DA319" s="65"/>
      <c r="DB319" s="65"/>
      <c r="DC319" s="65"/>
      <c r="DD319" s="65"/>
      <c r="DE319" s="65"/>
      <c r="DF319" s="65"/>
      <c r="DG319" s="65"/>
      <c r="DH319" s="65"/>
      <c r="DI319" s="65"/>
      <c r="DJ319" s="65"/>
      <c r="DK319" s="65"/>
      <c r="DL319" s="65"/>
      <c r="DM319" s="65"/>
      <c r="DN319" s="65"/>
      <c r="DO319" s="65"/>
      <c r="DP319" s="65"/>
      <c r="DQ319" s="65"/>
      <c r="DR319" s="65"/>
      <c r="DS319" s="65"/>
      <c r="DT319" s="65"/>
      <c r="DU319" s="65"/>
      <c r="DV319" s="65"/>
      <c r="DW319" s="65"/>
      <c r="DX319" s="65"/>
      <c r="DY319" s="65"/>
      <c r="DZ319" s="65"/>
      <c r="EA319" s="65"/>
      <c r="EB319" s="65"/>
      <c r="EC319" s="65"/>
      <c r="ED319" s="65"/>
      <c r="EE319" s="65"/>
      <c r="EF319" s="65"/>
      <c r="EG319" s="65"/>
      <c r="EH319" s="65"/>
      <c r="EI319" s="65"/>
      <c r="EJ319" s="65"/>
      <c r="EK319" s="65"/>
      <c r="EL319" s="65"/>
      <c r="EM319" s="65"/>
      <c r="EN319" s="65"/>
      <c r="EO319" s="65"/>
      <c r="EP319" s="65"/>
      <c r="EQ319" s="65"/>
      <c r="ER319" s="65"/>
      <c r="ES319" s="65"/>
      <c r="ET319" s="65"/>
      <c r="EU319" s="65"/>
      <c r="EV319" s="65"/>
      <c r="EW319" s="65"/>
      <c r="EX319" s="65"/>
      <c r="EY319" s="65"/>
      <c r="EZ319" s="65"/>
      <c r="FA319" s="65"/>
      <c r="FB319" s="65"/>
      <c r="FC319" s="65"/>
      <c r="FD319" s="65"/>
      <c r="FE319" s="65"/>
      <c r="FF319" s="65"/>
      <c r="FG319" s="65"/>
      <c r="FH319" s="65"/>
      <c r="FI319" s="65"/>
      <c r="FJ319" s="65"/>
      <c r="FK319" s="65"/>
      <c r="FL319" s="65"/>
      <c r="FM319" s="65"/>
      <c r="FN319" s="65"/>
      <c r="FO319" s="65"/>
      <c r="FP319" s="65"/>
      <c r="FQ319" s="65"/>
      <c r="FR319" s="65"/>
      <c r="FS319" s="65"/>
      <c r="FT319" s="65"/>
      <c r="FU319" s="65"/>
      <c r="FV319" s="65"/>
      <c r="FW319" s="65"/>
      <c r="FX319" s="65"/>
      <c r="FY319" s="65"/>
      <c r="FZ319" s="65"/>
      <c r="GA319" s="65"/>
      <c r="GB319" s="65"/>
      <c r="GC319" s="65"/>
      <c r="GD319" s="65"/>
      <c r="GE319" s="65"/>
      <c r="GF319" s="65"/>
      <c r="GG319" s="65"/>
      <c r="GH319" s="65"/>
      <c r="GI319" s="65"/>
      <c r="GJ319" s="65"/>
      <c r="GK319" s="65"/>
      <c r="GL319" s="65"/>
      <c r="GM319" s="65"/>
      <c r="GN319" s="65"/>
      <c r="GO319" s="65"/>
      <c r="GP319" s="65"/>
      <c r="GQ319" s="65"/>
      <c r="GR319" s="65"/>
      <c r="GS319" s="65"/>
      <c r="GT319" s="65"/>
      <c r="GU319" s="65"/>
      <c r="GV319" s="65"/>
      <c r="GW319" s="65"/>
      <c r="GX319" s="65"/>
      <c r="GY319" s="65"/>
      <c r="GZ319" s="65"/>
      <c r="HA319" s="65"/>
      <c r="HB319" s="65"/>
      <c r="HC319" s="65"/>
      <c r="HD319" s="65"/>
      <c r="HE319" s="65"/>
      <c r="HF319" s="65"/>
      <c r="HG319" s="65"/>
      <c r="HH319" s="65"/>
      <c r="HI319" s="65"/>
      <c r="HJ319" s="65"/>
      <c r="HK319" s="65"/>
      <c r="HL319" s="65"/>
      <c r="HM319" s="65"/>
      <c r="HN319" s="65"/>
      <c r="HO319" s="65"/>
      <c r="HP319" s="65"/>
      <c r="HQ319" s="65"/>
      <c r="HR319" s="65"/>
      <c r="HS319" s="65"/>
      <c r="HT319" s="65"/>
      <c r="HU319" s="65"/>
      <c r="HV319" s="65"/>
      <c r="HW319" s="65"/>
      <c r="HX319" s="65"/>
      <c r="HY319" s="65"/>
      <c r="HZ319" s="65"/>
      <c r="IA319" s="65"/>
      <c r="IB319" s="65"/>
      <c r="IC319" s="65"/>
      <c r="ID319" s="65"/>
      <c r="IE319" s="65"/>
      <c r="IF319" s="65"/>
      <c r="IG319" s="65"/>
      <c r="IH319" s="65"/>
      <c r="II319" s="65"/>
      <c r="IJ319" s="65"/>
      <c r="IK319" s="65"/>
      <c r="IL319" s="65"/>
      <c r="IM319" s="65"/>
      <c r="IN319" s="65"/>
      <c r="IO319" s="65"/>
      <c r="IP319" s="65"/>
      <c r="IQ319" s="65"/>
      <c r="IR319" s="65"/>
      <c r="IS319" s="65"/>
      <c r="IT319" s="65"/>
      <c r="IU319" s="65"/>
      <c r="IV319" s="65"/>
      <c r="IW319" s="65"/>
      <c r="IX319" s="65"/>
      <c r="IY319" s="65"/>
      <c r="IZ319" s="65"/>
      <c r="JA319" s="65"/>
      <c r="JB319" s="65"/>
      <c r="JC319" s="65"/>
      <c r="JD319" s="65"/>
      <c r="JE319" s="65"/>
      <c r="JF319" s="65"/>
      <c r="JG319" s="65"/>
      <c r="JH319" s="65"/>
      <c r="JI319" s="65"/>
      <c r="JJ319" s="65"/>
      <c r="JK319" s="65"/>
      <c r="JL319" s="65"/>
      <c r="JM319" s="65"/>
      <c r="JN319" s="65"/>
      <c r="JO319" s="65"/>
      <c r="JP319" s="65"/>
      <c r="JQ319" s="65"/>
      <c r="JR319" s="65"/>
      <c r="JS319" s="65"/>
    </row>
    <row r="320" s="66" customFormat="true" ht="14.25" hidden="false" customHeight="true" outlineLevel="0" collapsed="false">
      <c r="A320" s="46"/>
      <c r="B320" s="47" t="n">
        <f aca="true">TODAY()</f>
        <v>46135</v>
      </c>
      <c r="C320" s="48" t="s">
        <v>37</v>
      </c>
      <c r="D320" s="49" t="s">
        <v>38</v>
      </c>
      <c r="E320" s="50" t="str">
        <f aca="false">IFERROR(VLOOKUP($J320,'Base 1'!A:S,19,0),"-")</f>
        <v>-</v>
      </c>
      <c r="F320" s="50" t="str">
        <f aca="false">IFERROR(VLOOKUP($J320,'Base 1'!$A:$N,14,0),"-")</f>
        <v>-</v>
      </c>
      <c r="G320" s="50" t="str">
        <f aca="false">IFERROR(VLOOKUP($J320,'Base 1'!$A:$O,15,0),"-")</f>
        <v>-</v>
      </c>
      <c r="H320" s="50" t="str">
        <f aca="false">IFERROR(VLOOKUP($J320,'Base 1'!$A:$T,20,0),"-")</f>
        <v>-</v>
      </c>
      <c r="I320" s="51" t="str">
        <f aca="false">IFERROR(VLOOKUP($J320,'Base 1'!$A:$C,3,0),"-")</f>
        <v>-</v>
      </c>
      <c r="J320" s="51"/>
      <c r="K320" s="50" t="str">
        <f aca="false">IFERROR(VLOOKUP($J320,'Base 1'!$A:$E,5,0),"-")</f>
        <v>-</v>
      </c>
      <c r="L320" s="52" t="str">
        <f aca="false">IFERROR(VLOOKUP($J320,'Base 1'!$A:$B,2,0),"-")</f>
        <v>-</v>
      </c>
      <c r="M320" s="50" t="str">
        <f aca="false">IFERROR(VLOOKUP($J320,'Base 1'!$A:$Q,17,0),"-")</f>
        <v>-</v>
      </c>
      <c r="N320" s="50" t="str">
        <f aca="false">IFERROR(VLOOKUP($J320,'Base 1'!$A:$R,18,0),"-")</f>
        <v>-</v>
      </c>
      <c r="O320" s="50" t="str">
        <f aca="false">IFERROR(VLOOKUP($J320,'Base 1'!$A:$F,6,0),"-")</f>
        <v>-</v>
      </c>
      <c r="P320" s="53" t="str">
        <f aca="false">IFERROR(VLOOKUP($J320,'Base 1'!$A:$G,7,0),"-")</f>
        <v>-</v>
      </c>
      <c r="Q320" s="54"/>
      <c r="R320" s="50" t="str">
        <f aca="false">IFERROR(VLOOKUP(J320,'Base 1'!$A:$L,12,0),"-")</f>
        <v>-</v>
      </c>
      <c r="S320" s="54"/>
      <c r="T320" s="55" t="str">
        <f aca="false">IFERROR(VLOOKUP(J320,'Base 1'!$A:$J,10,0),"-")</f>
        <v>-</v>
      </c>
      <c r="U320" s="56"/>
      <c r="V320" s="57"/>
      <c r="W320" s="58"/>
      <c r="X320" s="59" t="str">
        <f aca="false">IFERROR(VLOOKUP(J320,'Base 1'!$A:$I,9,0),"-")</f>
        <v>-</v>
      </c>
      <c r="Y320" s="58"/>
      <c r="Z320" s="60"/>
      <c r="AA320" s="61"/>
      <c r="AB320" s="62"/>
      <c r="AC320" s="63" t="str">
        <f aca="false">IFERROR(VLOOKUP($J320,'Base 1'!$A:$Q,16,0),"-")</f>
        <v>-</v>
      </c>
      <c r="AD320" s="63"/>
      <c r="AE320" s="64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/>
      <c r="CB320" s="65"/>
      <c r="CC320" s="65"/>
      <c r="CD320" s="65"/>
      <c r="CE320" s="65"/>
      <c r="CF320" s="65"/>
      <c r="CG320" s="65"/>
      <c r="CH320" s="65"/>
      <c r="CI320" s="65"/>
      <c r="CJ320" s="65"/>
      <c r="CK320" s="65"/>
      <c r="CL320" s="65"/>
      <c r="CM320" s="65"/>
      <c r="CN320" s="65"/>
      <c r="CO320" s="65"/>
      <c r="CP320" s="65"/>
      <c r="CQ320" s="65"/>
      <c r="CR320" s="65"/>
      <c r="CS320" s="65"/>
      <c r="CT320" s="65"/>
      <c r="CU320" s="65"/>
      <c r="CV320" s="65"/>
      <c r="CW320" s="65"/>
      <c r="CX320" s="65"/>
      <c r="CY320" s="65"/>
      <c r="CZ320" s="65"/>
      <c r="DA320" s="65"/>
      <c r="DB320" s="65"/>
      <c r="DC320" s="65"/>
      <c r="DD320" s="65"/>
      <c r="DE320" s="65"/>
      <c r="DF320" s="65"/>
      <c r="DG320" s="65"/>
      <c r="DH320" s="65"/>
      <c r="DI320" s="65"/>
      <c r="DJ320" s="65"/>
      <c r="DK320" s="65"/>
      <c r="DL320" s="65"/>
      <c r="DM320" s="65"/>
      <c r="DN320" s="65"/>
      <c r="DO320" s="65"/>
      <c r="DP320" s="65"/>
      <c r="DQ320" s="65"/>
      <c r="DR320" s="65"/>
      <c r="DS320" s="65"/>
      <c r="DT320" s="65"/>
      <c r="DU320" s="65"/>
      <c r="DV320" s="65"/>
      <c r="DW320" s="65"/>
      <c r="DX320" s="65"/>
      <c r="DY320" s="65"/>
      <c r="DZ320" s="65"/>
      <c r="EA320" s="65"/>
      <c r="EB320" s="65"/>
      <c r="EC320" s="65"/>
      <c r="ED320" s="65"/>
      <c r="EE320" s="65"/>
      <c r="EF320" s="65"/>
      <c r="EG320" s="65"/>
      <c r="EH320" s="65"/>
      <c r="EI320" s="65"/>
      <c r="EJ320" s="65"/>
      <c r="EK320" s="65"/>
      <c r="EL320" s="65"/>
      <c r="EM320" s="65"/>
      <c r="EN320" s="65"/>
      <c r="EO320" s="65"/>
      <c r="EP320" s="65"/>
      <c r="EQ320" s="65"/>
      <c r="ER320" s="65"/>
      <c r="ES320" s="65"/>
      <c r="ET320" s="65"/>
      <c r="EU320" s="65"/>
      <c r="EV320" s="65"/>
      <c r="EW320" s="65"/>
      <c r="EX320" s="65"/>
      <c r="EY320" s="65"/>
      <c r="EZ320" s="65"/>
      <c r="FA320" s="65"/>
      <c r="FB320" s="65"/>
      <c r="FC320" s="65"/>
      <c r="FD320" s="65"/>
      <c r="FE320" s="65"/>
      <c r="FF320" s="65"/>
      <c r="FG320" s="65"/>
      <c r="FH320" s="65"/>
      <c r="FI320" s="65"/>
      <c r="FJ320" s="65"/>
      <c r="FK320" s="65"/>
      <c r="FL320" s="65"/>
      <c r="FM320" s="65"/>
      <c r="FN320" s="65"/>
      <c r="FO320" s="65"/>
      <c r="FP320" s="65"/>
      <c r="FQ320" s="65"/>
      <c r="FR320" s="65"/>
      <c r="FS320" s="65"/>
      <c r="FT320" s="65"/>
      <c r="FU320" s="65"/>
      <c r="FV320" s="65"/>
      <c r="FW320" s="65"/>
      <c r="FX320" s="65"/>
      <c r="FY320" s="65"/>
      <c r="FZ320" s="65"/>
      <c r="GA320" s="65"/>
      <c r="GB320" s="65"/>
      <c r="GC320" s="65"/>
      <c r="GD320" s="65"/>
      <c r="GE320" s="65"/>
      <c r="GF320" s="65"/>
      <c r="GG320" s="65"/>
      <c r="GH320" s="65"/>
      <c r="GI320" s="65"/>
      <c r="GJ320" s="65"/>
      <c r="GK320" s="65"/>
      <c r="GL320" s="65"/>
      <c r="GM320" s="65"/>
      <c r="GN320" s="65"/>
      <c r="GO320" s="65"/>
      <c r="GP320" s="65"/>
      <c r="GQ320" s="65"/>
      <c r="GR320" s="65"/>
      <c r="GS320" s="65"/>
      <c r="GT320" s="65"/>
      <c r="GU320" s="65"/>
      <c r="GV320" s="65"/>
      <c r="GW320" s="65"/>
      <c r="GX320" s="65"/>
      <c r="GY320" s="65"/>
      <c r="GZ320" s="65"/>
      <c r="HA320" s="65"/>
      <c r="HB320" s="65"/>
      <c r="HC320" s="65"/>
      <c r="HD320" s="65"/>
      <c r="HE320" s="65"/>
      <c r="HF320" s="65"/>
      <c r="HG320" s="65"/>
      <c r="HH320" s="65"/>
      <c r="HI320" s="65"/>
      <c r="HJ320" s="65"/>
      <c r="HK320" s="65"/>
      <c r="HL320" s="65"/>
      <c r="HM320" s="65"/>
      <c r="HN320" s="65"/>
      <c r="HO320" s="65"/>
      <c r="HP320" s="65"/>
      <c r="HQ320" s="65"/>
      <c r="HR320" s="65"/>
      <c r="HS320" s="65"/>
      <c r="HT320" s="65"/>
      <c r="HU320" s="65"/>
      <c r="HV320" s="65"/>
      <c r="HW320" s="65"/>
      <c r="HX320" s="65"/>
      <c r="HY320" s="65"/>
      <c r="HZ320" s="65"/>
      <c r="IA320" s="65"/>
      <c r="IB320" s="65"/>
      <c r="IC320" s="65"/>
      <c r="ID320" s="65"/>
      <c r="IE320" s="65"/>
      <c r="IF320" s="65"/>
      <c r="IG320" s="65"/>
      <c r="IH320" s="65"/>
      <c r="II320" s="65"/>
      <c r="IJ320" s="65"/>
      <c r="IK320" s="65"/>
      <c r="IL320" s="65"/>
      <c r="IM320" s="65"/>
      <c r="IN320" s="65"/>
      <c r="IO320" s="65"/>
      <c r="IP320" s="65"/>
      <c r="IQ320" s="65"/>
      <c r="IR320" s="65"/>
      <c r="IS320" s="65"/>
      <c r="IT320" s="65"/>
      <c r="IU320" s="65"/>
      <c r="IV320" s="65"/>
      <c r="IW320" s="65"/>
      <c r="IX320" s="65"/>
      <c r="IY320" s="65"/>
      <c r="IZ320" s="65"/>
      <c r="JA320" s="65"/>
      <c r="JB320" s="65"/>
      <c r="JC320" s="65"/>
      <c r="JD320" s="65"/>
      <c r="JE320" s="65"/>
      <c r="JF320" s="65"/>
      <c r="JG320" s="65"/>
      <c r="JH320" s="65"/>
      <c r="JI320" s="65"/>
      <c r="JJ320" s="65"/>
      <c r="JK320" s="65"/>
      <c r="JL320" s="65"/>
      <c r="JM320" s="65"/>
      <c r="JN320" s="65"/>
      <c r="JO320" s="65"/>
      <c r="JP320" s="65"/>
      <c r="JQ320" s="65"/>
      <c r="JR320" s="65"/>
      <c r="JS320" s="65"/>
    </row>
    <row r="321" s="66" customFormat="true" ht="14.25" hidden="false" customHeight="true" outlineLevel="0" collapsed="false">
      <c r="A321" s="46"/>
      <c r="B321" s="47" t="n">
        <f aca="true">TODAY()</f>
        <v>46135</v>
      </c>
      <c r="C321" s="48" t="s">
        <v>37</v>
      </c>
      <c r="D321" s="49" t="s">
        <v>38</v>
      </c>
      <c r="E321" s="50" t="str">
        <f aca="false">IFERROR(VLOOKUP($J321,'Base 1'!A:S,19,0),"-")</f>
        <v>-</v>
      </c>
      <c r="F321" s="50" t="str">
        <f aca="false">IFERROR(VLOOKUP($J321,'Base 1'!$A:$N,14,0),"-")</f>
        <v>-</v>
      </c>
      <c r="G321" s="50" t="str">
        <f aca="false">IFERROR(VLOOKUP($J321,'Base 1'!$A:$O,15,0),"-")</f>
        <v>-</v>
      </c>
      <c r="H321" s="50" t="str">
        <f aca="false">IFERROR(VLOOKUP($J321,'Base 1'!$A:$T,20,0),"-")</f>
        <v>-</v>
      </c>
      <c r="I321" s="51" t="str">
        <f aca="false">IFERROR(VLOOKUP($J321,'Base 1'!$A:$C,3,0),"-")</f>
        <v>-</v>
      </c>
      <c r="J321" s="51"/>
      <c r="K321" s="50" t="str">
        <f aca="false">IFERROR(VLOOKUP($J321,'Base 1'!$A:$E,5,0),"-")</f>
        <v>-</v>
      </c>
      <c r="L321" s="52" t="str">
        <f aca="false">IFERROR(VLOOKUP($J321,'Base 1'!$A:$B,2,0),"-")</f>
        <v>-</v>
      </c>
      <c r="M321" s="50" t="str">
        <f aca="false">IFERROR(VLOOKUP($J321,'Base 1'!$A:$Q,17,0),"-")</f>
        <v>-</v>
      </c>
      <c r="N321" s="50" t="str">
        <f aca="false">IFERROR(VLOOKUP($J321,'Base 1'!$A:$R,18,0),"-")</f>
        <v>-</v>
      </c>
      <c r="O321" s="50" t="str">
        <f aca="false">IFERROR(VLOOKUP($J321,'Base 1'!$A:$F,6,0),"-")</f>
        <v>-</v>
      </c>
      <c r="P321" s="53" t="str">
        <f aca="false">IFERROR(VLOOKUP($J321,'Base 1'!$A:$G,7,0),"-")</f>
        <v>-</v>
      </c>
      <c r="Q321" s="54"/>
      <c r="R321" s="50" t="str">
        <f aca="false">IFERROR(VLOOKUP(J321,'Base 1'!$A:$L,12,0),"-")</f>
        <v>-</v>
      </c>
      <c r="S321" s="54"/>
      <c r="T321" s="55" t="str">
        <f aca="false">IFERROR(VLOOKUP(J321,'Base 1'!$A:$J,10,0),"-")</f>
        <v>-</v>
      </c>
      <c r="U321" s="56"/>
      <c r="V321" s="57"/>
      <c r="W321" s="58"/>
      <c r="X321" s="59" t="str">
        <f aca="false">IFERROR(VLOOKUP(J321,'Base 1'!$A:$I,9,0),"-")</f>
        <v>-</v>
      </c>
      <c r="Y321" s="58"/>
      <c r="Z321" s="60"/>
      <c r="AA321" s="61"/>
      <c r="AB321" s="62"/>
      <c r="AC321" s="63" t="str">
        <f aca="false">IFERROR(VLOOKUP($J321,'Base 1'!$A:$Q,16,0),"-")</f>
        <v>-</v>
      </c>
      <c r="AD321" s="63"/>
      <c r="AE321" s="64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65"/>
      <c r="BH321" s="65"/>
      <c r="BI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/>
      <c r="CB321" s="65"/>
      <c r="CC321" s="65"/>
      <c r="CD321" s="65"/>
      <c r="CE321" s="65"/>
      <c r="CF321" s="65"/>
      <c r="CG321" s="65"/>
      <c r="CH321" s="65"/>
      <c r="CI321" s="65"/>
      <c r="CJ321" s="65"/>
      <c r="CK321" s="65"/>
      <c r="CL321" s="65"/>
      <c r="CM321" s="65"/>
      <c r="CN321" s="65"/>
      <c r="CO321" s="65"/>
      <c r="CP321" s="65"/>
      <c r="CQ321" s="65"/>
      <c r="CR321" s="65"/>
      <c r="CS321" s="65"/>
      <c r="CT321" s="65"/>
      <c r="CU321" s="65"/>
      <c r="CV321" s="65"/>
      <c r="CW321" s="65"/>
      <c r="CX321" s="65"/>
      <c r="CY321" s="65"/>
      <c r="CZ321" s="65"/>
      <c r="DA321" s="65"/>
      <c r="DB321" s="65"/>
      <c r="DC321" s="65"/>
      <c r="DD321" s="65"/>
      <c r="DE321" s="65"/>
      <c r="DF321" s="65"/>
      <c r="DG321" s="65"/>
      <c r="DH321" s="65"/>
      <c r="DI321" s="65"/>
      <c r="DJ321" s="65"/>
      <c r="DK321" s="65"/>
      <c r="DL321" s="65"/>
      <c r="DM321" s="65"/>
      <c r="DN321" s="65"/>
      <c r="DO321" s="65"/>
      <c r="DP321" s="65"/>
      <c r="DQ321" s="65"/>
      <c r="DR321" s="65"/>
      <c r="DS321" s="65"/>
      <c r="DT321" s="65"/>
      <c r="DU321" s="65"/>
      <c r="DV321" s="65"/>
      <c r="DW321" s="65"/>
      <c r="DX321" s="65"/>
      <c r="DY321" s="65"/>
      <c r="DZ321" s="65"/>
      <c r="EA321" s="65"/>
      <c r="EB321" s="65"/>
      <c r="EC321" s="65"/>
      <c r="ED321" s="65"/>
      <c r="EE321" s="65"/>
      <c r="EF321" s="65"/>
      <c r="EG321" s="65"/>
      <c r="EH321" s="65"/>
      <c r="EI321" s="65"/>
      <c r="EJ321" s="65"/>
      <c r="EK321" s="65"/>
      <c r="EL321" s="65"/>
      <c r="EM321" s="65"/>
      <c r="EN321" s="65"/>
      <c r="EO321" s="65"/>
      <c r="EP321" s="65"/>
      <c r="EQ321" s="65"/>
      <c r="ER321" s="65"/>
      <c r="ES321" s="65"/>
      <c r="ET321" s="65"/>
      <c r="EU321" s="65"/>
      <c r="EV321" s="65"/>
      <c r="EW321" s="65"/>
      <c r="EX321" s="65"/>
      <c r="EY321" s="65"/>
      <c r="EZ321" s="65"/>
      <c r="FA321" s="65"/>
      <c r="FB321" s="65"/>
      <c r="FC321" s="65"/>
      <c r="FD321" s="65"/>
      <c r="FE321" s="65"/>
      <c r="FF321" s="65"/>
      <c r="FG321" s="65"/>
      <c r="FH321" s="65"/>
      <c r="FI321" s="65"/>
      <c r="FJ321" s="65"/>
      <c r="FK321" s="65"/>
      <c r="FL321" s="65"/>
      <c r="FM321" s="65"/>
      <c r="FN321" s="65"/>
      <c r="FO321" s="65"/>
      <c r="FP321" s="65"/>
      <c r="FQ321" s="65"/>
      <c r="FR321" s="65"/>
      <c r="FS321" s="65"/>
      <c r="FT321" s="65"/>
      <c r="FU321" s="65"/>
      <c r="FV321" s="65"/>
      <c r="FW321" s="65"/>
      <c r="FX321" s="65"/>
      <c r="FY321" s="65"/>
      <c r="FZ321" s="65"/>
      <c r="GA321" s="65"/>
      <c r="GB321" s="65"/>
      <c r="GC321" s="65"/>
      <c r="GD321" s="65"/>
      <c r="GE321" s="65"/>
      <c r="GF321" s="65"/>
      <c r="GG321" s="65"/>
      <c r="GH321" s="65"/>
      <c r="GI321" s="65"/>
      <c r="GJ321" s="65"/>
      <c r="GK321" s="65"/>
      <c r="GL321" s="65"/>
      <c r="GM321" s="65"/>
      <c r="GN321" s="65"/>
      <c r="GO321" s="65"/>
      <c r="GP321" s="65"/>
      <c r="GQ321" s="65"/>
      <c r="GR321" s="65"/>
      <c r="GS321" s="65"/>
      <c r="GT321" s="65"/>
      <c r="GU321" s="65"/>
      <c r="GV321" s="65"/>
      <c r="GW321" s="65"/>
      <c r="GX321" s="65"/>
      <c r="GY321" s="65"/>
      <c r="GZ321" s="65"/>
      <c r="HA321" s="65"/>
      <c r="HB321" s="65"/>
      <c r="HC321" s="65"/>
      <c r="HD321" s="65"/>
      <c r="HE321" s="65"/>
      <c r="HF321" s="65"/>
      <c r="HG321" s="65"/>
      <c r="HH321" s="65"/>
      <c r="HI321" s="65"/>
      <c r="HJ321" s="65"/>
      <c r="HK321" s="65"/>
      <c r="HL321" s="65"/>
      <c r="HM321" s="65"/>
      <c r="HN321" s="65"/>
      <c r="HO321" s="65"/>
      <c r="HP321" s="65"/>
      <c r="HQ321" s="65"/>
      <c r="HR321" s="65"/>
      <c r="HS321" s="65"/>
      <c r="HT321" s="65"/>
      <c r="HU321" s="65"/>
      <c r="HV321" s="65"/>
      <c r="HW321" s="65"/>
      <c r="HX321" s="65"/>
      <c r="HY321" s="65"/>
      <c r="HZ321" s="65"/>
      <c r="IA321" s="65"/>
      <c r="IB321" s="65"/>
      <c r="IC321" s="65"/>
      <c r="ID321" s="65"/>
      <c r="IE321" s="65"/>
      <c r="IF321" s="65"/>
      <c r="IG321" s="65"/>
      <c r="IH321" s="65"/>
      <c r="II321" s="65"/>
      <c r="IJ321" s="65"/>
      <c r="IK321" s="65"/>
      <c r="IL321" s="65"/>
      <c r="IM321" s="65"/>
      <c r="IN321" s="65"/>
      <c r="IO321" s="65"/>
      <c r="IP321" s="65"/>
      <c r="IQ321" s="65"/>
      <c r="IR321" s="65"/>
      <c r="IS321" s="65"/>
      <c r="IT321" s="65"/>
      <c r="IU321" s="65"/>
      <c r="IV321" s="65"/>
      <c r="IW321" s="65"/>
      <c r="IX321" s="65"/>
      <c r="IY321" s="65"/>
      <c r="IZ321" s="65"/>
      <c r="JA321" s="65"/>
      <c r="JB321" s="65"/>
      <c r="JC321" s="65"/>
      <c r="JD321" s="65"/>
      <c r="JE321" s="65"/>
      <c r="JF321" s="65"/>
      <c r="JG321" s="65"/>
      <c r="JH321" s="65"/>
      <c r="JI321" s="65"/>
      <c r="JJ321" s="65"/>
      <c r="JK321" s="65"/>
      <c r="JL321" s="65"/>
      <c r="JM321" s="65"/>
      <c r="JN321" s="65"/>
      <c r="JO321" s="65"/>
      <c r="JP321" s="65"/>
      <c r="JQ321" s="65"/>
      <c r="JR321" s="65"/>
      <c r="JS321" s="65"/>
    </row>
    <row r="322" s="66" customFormat="true" ht="14.25" hidden="false" customHeight="true" outlineLevel="0" collapsed="false">
      <c r="A322" s="46"/>
      <c r="B322" s="47" t="n">
        <f aca="true">TODAY()</f>
        <v>46135</v>
      </c>
      <c r="C322" s="48" t="s">
        <v>37</v>
      </c>
      <c r="D322" s="49" t="s">
        <v>38</v>
      </c>
      <c r="E322" s="50" t="str">
        <f aca="false">IFERROR(VLOOKUP($J322,'Base 1'!A:S,19,0),"-")</f>
        <v>-</v>
      </c>
      <c r="F322" s="50" t="str">
        <f aca="false">IFERROR(VLOOKUP($J322,'Base 1'!$A:$N,14,0),"-")</f>
        <v>-</v>
      </c>
      <c r="G322" s="50" t="str">
        <f aca="false">IFERROR(VLOOKUP($J322,'Base 1'!$A:$O,15,0),"-")</f>
        <v>-</v>
      </c>
      <c r="H322" s="50" t="str">
        <f aca="false">IFERROR(VLOOKUP($J322,'Base 1'!$A:$T,20,0),"-")</f>
        <v>-</v>
      </c>
      <c r="I322" s="51" t="str">
        <f aca="false">IFERROR(VLOOKUP($J322,'Base 1'!$A:$C,3,0),"-")</f>
        <v>-</v>
      </c>
      <c r="J322" s="51"/>
      <c r="K322" s="50" t="str">
        <f aca="false">IFERROR(VLOOKUP($J322,'Base 1'!$A:$E,5,0),"-")</f>
        <v>-</v>
      </c>
      <c r="L322" s="52" t="str">
        <f aca="false">IFERROR(VLOOKUP($J322,'Base 1'!$A:$B,2,0),"-")</f>
        <v>-</v>
      </c>
      <c r="M322" s="50" t="str">
        <f aca="false">IFERROR(VLOOKUP($J322,'Base 1'!$A:$Q,17,0),"-")</f>
        <v>-</v>
      </c>
      <c r="N322" s="50" t="str">
        <f aca="false">IFERROR(VLOOKUP($J322,'Base 1'!$A:$R,18,0),"-")</f>
        <v>-</v>
      </c>
      <c r="O322" s="50" t="str">
        <f aca="false">IFERROR(VLOOKUP($J322,'Base 1'!$A:$F,6,0),"-")</f>
        <v>-</v>
      </c>
      <c r="P322" s="53" t="str">
        <f aca="false">IFERROR(VLOOKUP($J322,'Base 1'!$A:$G,7,0),"-")</f>
        <v>-</v>
      </c>
      <c r="Q322" s="54"/>
      <c r="R322" s="50" t="str">
        <f aca="false">IFERROR(VLOOKUP(J322,'Base 1'!$A:$L,12,0),"-")</f>
        <v>-</v>
      </c>
      <c r="S322" s="54"/>
      <c r="T322" s="55" t="str">
        <f aca="false">IFERROR(VLOOKUP(J322,'Base 1'!$A:$J,10,0),"-")</f>
        <v>-</v>
      </c>
      <c r="U322" s="56"/>
      <c r="V322" s="57"/>
      <c r="W322" s="58"/>
      <c r="X322" s="59" t="str">
        <f aca="false">IFERROR(VLOOKUP(J322,'Base 1'!$A:$I,9,0),"-")</f>
        <v>-</v>
      </c>
      <c r="Y322" s="58"/>
      <c r="Z322" s="60"/>
      <c r="AA322" s="61"/>
      <c r="AB322" s="62"/>
      <c r="AC322" s="63" t="str">
        <f aca="false">IFERROR(VLOOKUP($J322,'Base 1'!$A:$Q,16,0),"-")</f>
        <v>-</v>
      </c>
      <c r="AD322" s="63"/>
      <c r="AE322" s="64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/>
      <c r="CB322" s="65"/>
      <c r="CC322" s="65"/>
      <c r="CD322" s="65"/>
      <c r="CE322" s="65"/>
      <c r="CF322" s="65"/>
      <c r="CG322" s="65"/>
      <c r="CH322" s="65"/>
      <c r="CI322" s="65"/>
      <c r="CJ322" s="65"/>
      <c r="CK322" s="65"/>
      <c r="CL322" s="65"/>
      <c r="CM322" s="65"/>
      <c r="CN322" s="65"/>
      <c r="CO322" s="65"/>
      <c r="CP322" s="65"/>
      <c r="CQ322" s="65"/>
      <c r="CR322" s="65"/>
      <c r="CS322" s="65"/>
      <c r="CT322" s="65"/>
      <c r="CU322" s="65"/>
      <c r="CV322" s="65"/>
      <c r="CW322" s="65"/>
      <c r="CX322" s="65"/>
      <c r="CY322" s="65"/>
      <c r="CZ322" s="65"/>
      <c r="DA322" s="65"/>
      <c r="DB322" s="65"/>
      <c r="DC322" s="65"/>
      <c r="DD322" s="65"/>
      <c r="DE322" s="65"/>
      <c r="DF322" s="65"/>
      <c r="DG322" s="65"/>
      <c r="DH322" s="65"/>
      <c r="DI322" s="65"/>
      <c r="DJ322" s="65"/>
      <c r="DK322" s="65"/>
      <c r="DL322" s="65"/>
      <c r="DM322" s="65"/>
      <c r="DN322" s="65"/>
      <c r="DO322" s="65"/>
      <c r="DP322" s="65"/>
      <c r="DQ322" s="65"/>
      <c r="DR322" s="65"/>
      <c r="DS322" s="65"/>
      <c r="DT322" s="65"/>
      <c r="DU322" s="65"/>
      <c r="DV322" s="65"/>
      <c r="DW322" s="65"/>
      <c r="DX322" s="65"/>
      <c r="DY322" s="65"/>
      <c r="DZ322" s="65"/>
      <c r="EA322" s="65"/>
      <c r="EB322" s="65"/>
      <c r="EC322" s="65"/>
      <c r="ED322" s="65"/>
      <c r="EE322" s="65"/>
      <c r="EF322" s="65"/>
      <c r="EG322" s="65"/>
      <c r="EH322" s="65"/>
      <c r="EI322" s="65"/>
      <c r="EJ322" s="65"/>
      <c r="EK322" s="65"/>
      <c r="EL322" s="65"/>
      <c r="EM322" s="65"/>
      <c r="EN322" s="65"/>
      <c r="EO322" s="65"/>
      <c r="EP322" s="65"/>
      <c r="EQ322" s="65"/>
      <c r="ER322" s="65"/>
      <c r="ES322" s="65"/>
      <c r="ET322" s="65"/>
      <c r="EU322" s="65"/>
      <c r="EV322" s="65"/>
      <c r="EW322" s="65"/>
      <c r="EX322" s="65"/>
      <c r="EY322" s="65"/>
      <c r="EZ322" s="65"/>
      <c r="FA322" s="65"/>
      <c r="FB322" s="65"/>
      <c r="FC322" s="65"/>
      <c r="FD322" s="65"/>
      <c r="FE322" s="65"/>
      <c r="FF322" s="65"/>
      <c r="FG322" s="65"/>
      <c r="FH322" s="65"/>
      <c r="FI322" s="65"/>
      <c r="FJ322" s="65"/>
      <c r="FK322" s="65"/>
      <c r="FL322" s="65"/>
      <c r="FM322" s="65"/>
      <c r="FN322" s="65"/>
      <c r="FO322" s="65"/>
      <c r="FP322" s="65"/>
      <c r="FQ322" s="65"/>
      <c r="FR322" s="65"/>
      <c r="FS322" s="65"/>
      <c r="FT322" s="65"/>
      <c r="FU322" s="65"/>
      <c r="FV322" s="65"/>
      <c r="FW322" s="65"/>
      <c r="FX322" s="65"/>
      <c r="FY322" s="65"/>
      <c r="FZ322" s="65"/>
      <c r="GA322" s="65"/>
      <c r="GB322" s="65"/>
      <c r="GC322" s="65"/>
      <c r="GD322" s="65"/>
      <c r="GE322" s="65"/>
      <c r="GF322" s="65"/>
      <c r="GG322" s="65"/>
      <c r="GH322" s="65"/>
      <c r="GI322" s="65"/>
      <c r="GJ322" s="65"/>
      <c r="GK322" s="65"/>
      <c r="GL322" s="65"/>
      <c r="GM322" s="65"/>
      <c r="GN322" s="65"/>
      <c r="GO322" s="65"/>
      <c r="GP322" s="65"/>
      <c r="GQ322" s="65"/>
      <c r="GR322" s="65"/>
      <c r="GS322" s="65"/>
      <c r="GT322" s="65"/>
      <c r="GU322" s="65"/>
      <c r="GV322" s="65"/>
      <c r="GW322" s="65"/>
      <c r="GX322" s="65"/>
      <c r="GY322" s="65"/>
      <c r="GZ322" s="65"/>
      <c r="HA322" s="65"/>
      <c r="HB322" s="65"/>
      <c r="HC322" s="65"/>
      <c r="HD322" s="65"/>
      <c r="HE322" s="65"/>
      <c r="HF322" s="65"/>
      <c r="HG322" s="65"/>
      <c r="HH322" s="65"/>
      <c r="HI322" s="65"/>
      <c r="HJ322" s="65"/>
      <c r="HK322" s="65"/>
      <c r="HL322" s="65"/>
      <c r="HM322" s="65"/>
      <c r="HN322" s="65"/>
      <c r="HO322" s="65"/>
      <c r="HP322" s="65"/>
      <c r="HQ322" s="65"/>
      <c r="HR322" s="65"/>
      <c r="HS322" s="65"/>
      <c r="HT322" s="65"/>
      <c r="HU322" s="65"/>
      <c r="HV322" s="65"/>
      <c r="HW322" s="65"/>
      <c r="HX322" s="65"/>
      <c r="HY322" s="65"/>
      <c r="HZ322" s="65"/>
      <c r="IA322" s="65"/>
      <c r="IB322" s="65"/>
      <c r="IC322" s="65"/>
      <c r="ID322" s="65"/>
      <c r="IE322" s="65"/>
      <c r="IF322" s="65"/>
      <c r="IG322" s="65"/>
      <c r="IH322" s="65"/>
      <c r="II322" s="65"/>
      <c r="IJ322" s="65"/>
      <c r="IK322" s="65"/>
      <c r="IL322" s="65"/>
      <c r="IM322" s="65"/>
      <c r="IN322" s="65"/>
      <c r="IO322" s="65"/>
      <c r="IP322" s="65"/>
      <c r="IQ322" s="65"/>
      <c r="IR322" s="65"/>
      <c r="IS322" s="65"/>
      <c r="IT322" s="65"/>
      <c r="IU322" s="65"/>
      <c r="IV322" s="65"/>
      <c r="IW322" s="65"/>
      <c r="IX322" s="65"/>
      <c r="IY322" s="65"/>
      <c r="IZ322" s="65"/>
      <c r="JA322" s="65"/>
      <c r="JB322" s="65"/>
      <c r="JC322" s="65"/>
      <c r="JD322" s="65"/>
      <c r="JE322" s="65"/>
      <c r="JF322" s="65"/>
      <c r="JG322" s="65"/>
      <c r="JH322" s="65"/>
      <c r="JI322" s="65"/>
      <c r="JJ322" s="65"/>
      <c r="JK322" s="65"/>
      <c r="JL322" s="65"/>
      <c r="JM322" s="65"/>
      <c r="JN322" s="65"/>
      <c r="JO322" s="65"/>
      <c r="JP322" s="65"/>
      <c r="JQ322" s="65"/>
      <c r="JR322" s="65"/>
      <c r="JS322" s="65"/>
    </row>
    <row r="323" s="66" customFormat="true" ht="14.25" hidden="false" customHeight="true" outlineLevel="0" collapsed="false">
      <c r="A323" s="46"/>
      <c r="B323" s="47" t="n">
        <f aca="true">TODAY()</f>
        <v>46135</v>
      </c>
      <c r="C323" s="48" t="s">
        <v>37</v>
      </c>
      <c r="D323" s="49" t="s">
        <v>38</v>
      </c>
      <c r="E323" s="50" t="str">
        <f aca="false">IFERROR(VLOOKUP($J323,'Base 1'!A:S,19,0),"-")</f>
        <v>-</v>
      </c>
      <c r="F323" s="50" t="str">
        <f aca="false">IFERROR(VLOOKUP($J323,'Base 1'!$A:$N,14,0),"-")</f>
        <v>-</v>
      </c>
      <c r="G323" s="50" t="str">
        <f aca="false">IFERROR(VLOOKUP($J323,'Base 1'!$A:$O,15,0),"-")</f>
        <v>-</v>
      </c>
      <c r="H323" s="50" t="str">
        <f aca="false">IFERROR(VLOOKUP($J323,'Base 1'!$A:$T,20,0),"-")</f>
        <v>-</v>
      </c>
      <c r="I323" s="51" t="str">
        <f aca="false">IFERROR(VLOOKUP($J323,'Base 1'!$A:$C,3,0),"-")</f>
        <v>-</v>
      </c>
      <c r="J323" s="51"/>
      <c r="K323" s="50" t="str">
        <f aca="false">IFERROR(VLOOKUP($J323,'Base 1'!$A:$E,5,0),"-")</f>
        <v>-</v>
      </c>
      <c r="L323" s="52" t="str">
        <f aca="false">IFERROR(VLOOKUP($J323,'Base 1'!$A:$B,2,0),"-")</f>
        <v>-</v>
      </c>
      <c r="M323" s="50" t="str">
        <f aca="false">IFERROR(VLOOKUP($J323,'Base 1'!$A:$Q,17,0),"-")</f>
        <v>-</v>
      </c>
      <c r="N323" s="50" t="str">
        <f aca="false">IFERROR(VLOOKUP($J323,'Base 1'!$A:$R,18,0),"-")</f>
        <v>-</v>
      </c>
      <c r="O323" s="50" t="str">
        <f aca="false">IFERROR(VLOOKUP($J323,'Base 1'!$A:$F,6,0),"-")</f>
        <v>-</v>
      </c>
      <c r="P323" s="53" t="str">
        <f aca="false">IFERROR(VLOOKUP($J323,'Base 1'!$A:$G,7,0),"-")</f>
        <v>-</v>
      </c>
      <c r="Q323" s="54"/>
      <c r="R323" s="50" t="str">
        <f aca="false">IFERROR(VLOOKUP(J323,'Base 1'!$A:$L,12,0),"-")</f>
        <v>-</v>
      </c>
      <c r="S323" s="54"/>
      <c r="T323" s="55" t="str">
        <f aca="false">IFERROR(VLOOKUP(J323,'Base 1'!$A:$J,10,0),"-")</f>
        <v>-</v>
      </c>
      <c r="U323" s="56"/>
      <c r="V323" s="57"/>
      <c r="W323" s="58"/>
      <c r="X323" s="59" t="str">
        <f aca="false">IFERROR(VLOOKUP(J323,'Base 1'!$A:$I,9,0),"-")</f>
        <v>-</v>
      </c>
      <c r="Y323" s="58"/>
      <c r="Z323" s="60"/>
      <c r="AA323" s="61"/>
      <c r="AB323" s="62"/>
      <c r="AC323" s="63" t="str">
        <f aca="false">IFERROR(VLOOKUP($J323,'Base 1'!$A:$Q,16,0),"-")</f>
        <v>-</v>
      </c>
      <c r="AD323" s="63"/>
      <c r="AE323" s="64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  <c r="BT323" s="65"/>
      <c r="BU323" s="65"/>
      <c r="BV323" s="65"/>
      <c r="BW323" s="65"/>
      <c r="BX323" s="65"/>
      <c r="BY323" s="65"/>
      <c r="BZ323" s="65"/>
      <c r="CA323" s="65"/>
      <c r="CB323" s="65"/>
      <c r="CC323" s="65"/>
      <c r="CD323" s="65"/>
      <c r="CE323" s="65"/>
      <c r="CF323" s="65"/>
      <c r="CG323" s="65"/>
      <c r="CH323" s="65"/>
      <c r="CI323" s="65"/>
      <c r="CJ323" s="65"/>
      <c r="CK323" s="65"/>
      <c r="CL323" s="65"/>
      <c r="CM323" s="65"/>
      <c r="CN323" s="65"/>
      <c r="CO323" s="65"/>
      <c r="CP323" s="65"/>
      <c r="CQ323" s="65"/>
      <c r="CR323" s="65"/>
      <c r="CS323" s="65"/>
      <c r="CT323" s="65"/>
      <c r="CU323" s="65"/>
      <c r="CV323" s="65"/>
      <c r="CW323" s="65"/>
      <c r="CX323" s="65"/>
      <c r="CY323" s="65"/>
      <c r="CZ323" s="65"/>
      <c r="DA323" s="65"/>
      <c r="DB323" s="65"/>
      <c r="DC323" s="65"/>
      <c r="DD323" s="65"/>
      <c r="DE323" s="65"/>
      <c r="DF323" s="65"/>
      <c r="DG323" s="65"/>
      <c r="DH323" s="65"/>
      <c r="DI323" s="65"/>
      <c r="DJ323" s="65"/>
      <c r="DK323" s="65"/>
      <c r="DL323" s="65"/>
      <c r="DM323" s="65"/>
      <c r="DN323" s="65"/>
      <c r="DO323" s="65"/>
      <c r="DP323" s="65"/>
      <c r="DQ323" s="65"/>
      <c r="DR323" s="65"/>
      <c r="DS323" s="65"/>
      <c r="DT323" s="65"/>
      <c r="DU323" s="65"/>
      <c r="DV323" s="65"/>
      <c r="DW323" s="65"/>
      <c r="DX323" s="65"/>
      <c r="DY323" s="65"/>
      <c r="DZ323" s="65"/>
      <c r="EA323" s="65"/>
      <c r="EB323" s="65"/>
      <c r="EC323" s="65"/>
      <c r="ED323" s="65"/>
      <c r="EE323" s="65"/>
      <c r="EF323" s="65"/>
      <c r="EG323" s="65"/>
      <c r="EH323" s="65"/>
      <c r="EI323" s="65"/>
      <c r="EJ323" s="65"/>
      <c r="EK323" s="65"/>
      <c r="EL323" s="65"/>
      <c r="EM323" s="65"/>
      <c r="EN323" s="65"/>
      <c r="EO323" s="65"/>
      <c r="EP323" s="65"/>
      <c r="EQ323" s="65"/>
      <c r="ER323" s="65"/>
      <c r="ES323" s="65"/>
      <c r="ET323" s="65"/>
      <c r="EU323" s="65"/>
      <c r="EV323" s="65"/>
      <c r="EW323" s="65"/>
      <c r="EX323" s="65"/>
      <c r="EY323" s="65"/>
      <c r="EZ323" s="65"/>
      <c r="FA323" s="65"/>
      <c r="FB323" s="65"/>
      <c r="FC323" s="65"/>
      <c r="FD323" s="65"/>
      <c r="FE323" s="65"/>
      <c r="FF323" s="65"/>
      <c r="FG323" s="65"/>
      <c r="FH323" s="65"/>
      <c r="FI323" s="65"/>
      <c r="FJ323" s="65"/>
      <c r="FK323" s="65"/>
      <c r="FL323" s="65"/>
      <c r="FM323" s="65"/>
      <c r="FN323" s="65"/>
      <c r="FO323" s="65"/>
      <c r="FP323" s="65"/>
      <c r="FQ323" s="65"/>
      <c r="FR323" s="65"/>
      <c r="FS323" s="65"/>
      <c r="FT323" s="65"/>
      <c r="FU323" s="65"/>
      <c r="FV323" s="65"/>
      <c r="FW323" s="65"/>
      <c r="FX323" s="65"/>
      <c r="FY323" s="65"/>
      <c r="FZ323" s="65"/>
      <c r="GA323" s="65"/>
      <c r="GB323" s="65"/>
      <c r="GC323" s="65"/>
      <c r="GD323" s="65"/>
      <c r="GE323" s="65"/>
      <c r="GF323" s="65"/>
      <c r="GG323" s="65"/>
      <c r="GH323" s="65"/>
      <c r="GI323" s="65"/>
      <c r="GJ323" s="65"/>
      <c r="GK323" s="65"/>
      <c r="GL323" s="65"/>
      <c r="GM323" s="65"/>
      <c r="GN323" s="65"/>
      <c r="GO323" s="65"/>
      <c r="GP323" s="65"/>
      <c r="GQ323" s="65"/>
      <c r="GR323" s="65"/>
      <c r="GS323" s="65"/>
      <c r="GT323" s="65"/>
      <c r="GU323" s="65"/>
      <c r="GV323" s="65"/>
      <c r="GW323" s="65"/>
      <c r="GX323" s="65"/>
      <c r="GY323" s="65"/>
      <c r="GZ323" s="65"/>
      <c r="HA323" s="65"/>
      <c r="HB323" s="65"/>
      <c r="HC323" s="65"/>
      <c r="HD323" s="65"/>
      <c r="HE323" s="65"/>
      <c r="HF323" s="65"/>
      <c r="HG323" s="65"/>
      <c r="HH323" s="65"/>
      <c r="HI323" s="65"/>
      <c r="HJ323" s="65"/>
      <c r="HK323" s="65"/>
      <c r="HL323" s="65"/>
      <c r="HM323" s="65"/>
      <c r="HN323" s="65"/>
      <c r="HO323" s="65"/>
      <c r="HP323" s="65"/>
      <c r="HQ323" s="65"/>
      <c r="HR323" s="65"/>
      <c r="HS323" s="65"/>
      <c r="HT323" s="65"/>
      <c r="HU323" s="65"/>
      <c r="HV323" s="65"/>
      <c r="HW323" s="65"/>
      <c r="HX323" s="65"/>
      <c r="HY323" s="65"/>
      <c r="HZ323" s="65"/>
      <c r="IA323" s="65"/>
      <c r="IB323" s="65"/>
      <c r="IC323" s="65"/>
      <c r="ID323" s="65"/>
      <c r="IE323" s="65"/>
      <c r="IF323" s="65"/>
      <c r="IG323" s="65"/>
      <c r="IH323" s="65"/>
      <c r="II323" s="65"/>
      <c r="IJ323" s="65"/>
      <c r="IK323" s="65"/>
      <c r="IL323" s="65"/>
      <c r="IM323" s="65"/>
      <c r="IN323" s="65"/>
      <c r="IO323" s="65"/>
      <c r="IP323" s="65"/>
      <c r="IQ323" s="65"/>
      <c r="IR323" s="65"/>
      <c r="IS323" s="65"/>
      <c r="IT323" s="65"/>
      <c r="IU323" s="65"/>
      <c r="IV323" s="65"/>
      <c r="IW323" s="65"/>
      <c r="IX323" s="65"/>
      <c r="IY323" s="65"/>
      <c r="IZ323" s="65"/>
      <c r="JA323" s="65"/>
      <c r="JB323" s="65"/>
      <c r="JC323" s="65"/>
      <c r="JD323" s="65"/>
      <c r="JE323" s="65"/>
      <c r="JF323" s="65"/>
      <c r="JG323" s="65"/>
      <c r="JH323" s="65"/>
      <c r="JI323" s="65"/>
      <c r="JJ323" s="65"/>
      <c r="JK323" s="65"/>
      <c r="JL323" s="65"/>
      <c r="JM323" s="65"/>
      <c r="JN323" s="65"/>
      <c r="JO323" s="65"/>
      <c r="JP323" s="65"/>
      <c r="JQ323" s="65"/>
      <c r="JR323" s="65"/>
      <c r="JS323" s="65"/>
    </row>
    <row r="324" s="66" customFormat="true" ht="14.25" hidden="false" customHeight="true" outlineLevel="0" collapsed="false">
      <c r="A324" s="46"/>
      <c r="B324" s="47" t="n">
        <f aca="true">TODAY()</f>
        <v>46135</v>
      </c>
      <c r="C324" s="48" t="s">
        <v>37</v>
      </c>
      <c r="D324" s="49" t="s">
        <v>38</v>
      </c>
      <c r="E324" s="50" t="str">
        <f aca="false">IFERROR(VLOOKUP($J324,'Base 1'!A:S,19,0),"-")</f>
        <v>-</v>
      </c>
      <c r="F324" s="50" t="str">
        <f aca="false">IFERROR(VLOOKUP($J324,'Base 1'!$A:$N,14,0),"-")</f>
        <v>-</v>
      </c>
      <c r="G324" s="50" t="str">
        <f aca="false">IFERROR(VLOOKUP($J324,'Base 1'!$A:$O,15,0),"-")</f>
        <v>-</v>
      </c>
      <c r="H324" s="50" t="str">
        <f aca="false">IFERROR(VLOOKUP($J324,'Base 1'!$A:$T,20,0),"-")</f>
        <v>-</v>
      </c>
      <c r="I324" s="51" t="str">
        <f aca="false">IFERROR(VLOOKUP($J324,'Base 1'!$A:$C,3,0),"-")</f>
        <v>-</v>
      </c>
      <c r="J324" s="51"/>
      <c r="K324" s="50" t="str">
        <f aca="false">IFERROR(VLOOKUP($J324,'Base 1'!$A:$E,5,0),"-")</f>
        <v>-</v>
      </c>
      <c r="L324" s="52" t="str">
        <f aca="false">IFERROR(VLOOKUP($J324,'Base 1'!$A:$B,2,0),"-")</f>
        <v>-</v>
      </c>
      <c r="M324" s="50" t="str">
        <f aca="false">IFERROR(VLOOKUP($J324,'Base 1'!$A:$Q,17,0),"-")</f>
        <v>-</v>
      </c>
      <c r="N324" s="50" t="str">
        <f aca="false">IFERROR(VLOOKUP($J324,'Base 1'!$A:$R,18,0),"-")</f>
        <v>-</v>
      </c>
      <c r="O324" s="50" t="str">
        <f aca="false">IFERROR(VLOOKUP($J324,'Base 1'!$A:$F,6,0),"-")</f>
        <v>-</v>
      </c>
      <c r="P324" s="53" t="str">
        <f aca="false">IFERROR(VLOOKUP($J324,'Base 1'!$A:$G,7,0),"-")</f>
        <v>-</v>
      </c>
      <c r="Q324" s="54"/>
      <c r="R324" s="50" t="str">
        <f aca="false">IFERROR(VLOOKUP(J324,'Base 1'!$A:$L,12,0),"-")</f>
        <v>-</v>
      </c>
      <c r="S324" s="54"/>
      <c r="T324" s="55" t="str">
        <f aca="false">IFERROR(VLOOKUP(J324,'Base 1'!$A:$J,10,0),"-")</f>
        <v>-</v>
      </c>
      <c r="U324" s="56"/>
      <c r="V324" s="57"/>
      <c r="W324" s="58"/>
      <c r="X324" s="59" t="str">
        <f aca="false">IFERROR(VLOOKUP(J324,'Base 1'!$A:$I,9,0),"-")</f>
        <v>-</v>
      </c>
      <c r="Y324" s="58"/>
      <c r="Z324" s="60"/>
      <c r="AA324" s="61"/>
      <c r="AB324" s="62"/>
      <c r="AC324" s="63" t="str">
        <f aca="false">IFERROR(VLOOKUP($J324,'Base 1'!$A:$Q,16,0),"-")</f>
        <v>-</v>
      </c>
      <c r="AD324" s="63"/>
      <c r="AE324" s="64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/>
      <c r="CA324" s="65"/>
      <c r="CB324" s="65"/>
      <c r="CC324" s="65"/>
      <c r="CD324" s="65"/>
      <c r="CE324" s="65"/>
      <c r="CF324" s="65"/>
      <c r="CG324" s="65"/>
      <c r="CH324" s="65"/>
      <c r="CI324" s="65"/>
      <c r="CJ324" s="65"/>
      <c r="CK324" s="65"/>
      <c r="CL324" s="65"/>
      <c r="CM324" s="65"/>
      <c r="CN324" s="65"/>
      <c r="CO324" s="65"/>
      <c r="CP324" s="65"/>
      <c r="CQ324" s="65"/>
      <c r="CR324" s="65"/>
      <c r="CS324" s="65"/>
      <c r="CT324" s="65"/>
      <c r="CU324" s="65"/>
      <c r="CV324" s="65"/>
      <c r="CW324" s="65"/>
      <c r="CX324" s="65"/>
      <c r="CY324" s="65"/>
      <c r="CZ324" s="65"/>
      <c r="DA324" s="65"/>
      <c r="DB324" s="65"/>
      <c r="DC324" s="65"/>
      <c r="DD324" s="65"/>
      <c r="DE324" s="65"/>
      <c r="DF324" s="65"/>
      <c r="DG324" s="65"/>
      <c r="DH324" s="65"/>
      <c r="DI324" s="65"/>
      <c r="DJ324" s="65"/>
      <c r="DK324" s="65"/>
      <c r="DL324" s="65"/>
      <c r="DM324" s="65"/>
      <c r="DN324" s="65"/>
      <c r="DO324" s="65"/>
      <c r="DP324" s="65"/>
      <c r="DQ324" s="65"/>
      <c r="DR324" s="65"/>
      <c r="DS324" s="65"/>
      <c r="DT324" s="65"/>
      <c r="DU324" s="65"/>
      <c r="DV324" s="65"/>
      <c r="DW324" s="65"/>
      <c r="DX324" s="65"/>
      <c r="DY324" s="65"/>
      <c r="DZ324" s="65"/>
      <c r="EA324" s="65"/>
      <c r="EB324" s="65"/>
      <c r="EC324" s="65"/>
      <c r="ED324" s="65"/>
      <c r="EE324" s="65"/>
      <c r="EF324" s="65"/>
      <c r="EG324" s="65"/>
      <c r="EH324" s="65"/>
      <c r="EI324" s="65"/>
      <c r="EJ324" s="65"/>
      <c r="EK324" s="65"/>
      <c r="EL324" s="65"/>
      <c r="EM324" s="65"/>
      <c r="EN324" s="65"/>
      <c r="EO324" s="65"/>
      <c r="EP324" s="65"/>
      <c r="EQ324" s="65"/>
      <c r="ER324" s="65"/>
      <c r="ES324" s="65"/>
      <c r="ET324" s="65"/>
      <c r="EU324" s="65"/>
      <c r="EV324" s="65"/>
      <c r="EW324" s="65"/>
      <c r="EX324" s="65"/>
      <c r="EY324" s="65"/>
      <c r="EZ324" s="65"/>
      <c r="FA324" s="65"/>
      <c r="FB324" s="65"/>
      <c r="FC324" s="65"/>
      <c r="FD324" s="65"/>
      <c r="FE324" s="65"/>
      <c r="FF324" s="65"/>
      <c r="FG324" s="65"/>
      <c r="FH324" s="65"/>
      <c r="FI324" s="65"/>
      <c r="FJ324" s="65"/>
      <c r="FK324" s="65"/>
      <c r="FL324" s="65"/>
      <c r="FM324" s="65"/>
      <c r="FN324" s="65"/>
      <c r="FO324" s="65"/>
      <c r="FP324" s="65"/>
      <c r="FQ324" s="65"/>
      <c r="FR324" s="65"/>
      <c r="FS324" s="65"/>
      <c r="FT324" s="65"/>
      <c r="FU324" s="65"/>
      <c r="FV324" s="65"/>
      <c r="FW324" s="65"/>
      <c r="FX324" s="65"/>
      <c r="FY324" s="65"/>
      <c r="FZ324" s="65"/>
      <c r="GA324" s="65"/>
      <c r="GB324" s="65"/>
      <c r="GC324" s="65"/>
      <c r="GD324" s="65"/>
      <c r="GE324" s="65"/>
      <c r="GF324" s="65"/>
      <c r="GG324" s="65"/>
      <c r="GH324" s="65"/>
      <c r="GI324" s="65"/>
      <c r="GJ324" s="65"/>
      <c r="GK324" s="65"/>
      <c r="GL324" s="65"/>
      <c r="GM324" s="65"/>
      <c r="GN324" s="65"/>
      <c r="GO324" s="65"/>
      <c r="GP324" s="65"/>
      <c r="GQ324" s="65"/>
      <c r="GR324" s="65"/>
      <c r="GS324" s="65"/>
      <c r="GT324" s="65"/>
      <c r="GU324" s="65"/>
      <c r="GV324" s="65"/>
      <c r="GW324" s="65"/>
      <c r="GX324" s="65"/>
      <c r="GY324" s="65"/>
      <c r="GZ324" s="65"/>
      <c r="HA324" s="65"/>
      <c r="HB324" s="65"/>
      <c r="HC324" s="65"/>
      <c r="HD324" s="65"/>
      <c r="HE324" s="65"/>
      <c r="HF324" s="65"/>
      <c r="HG324" s="65"/>
      <c r="HH324" s="65"/>
      <c r="HI324" s="65"/>
      <c r="HJ324" s="65"/>
      <c r="HK324" s="65"/>
      <c r="HL324" s="65"/>
      <c r="HM324" s="65"/>
      <c r="HN324" s="65"/>
      <c r="HO324" s="65"/>
      <c r="HP324" s="65"/>
      <c r="HQ324" s="65"/>
      <c r="HR324" s="65"/>
      <c r="HS324" s="65"/>
      <c r="HT324" s="65"/>
      <c r="HU324" s="65"/>
      <c r="HV324" s="65"/>
      <c r="HW324" s="65"/>
      <c r="HX324" s="65"/>
      <c r="HY324" s="65"/>
      <c r="HZ324" s="65"/>
      <c r="IA324" s="65"/>
      <c r="IB324" s="65"/>
      <c r="IC324" s="65"/>
      <c r="ID324" s="65"/>
      <c r="IE324" s="65"/>
      <c r="IF324" s="65"/>
      <c r="IG324" s="65"/>
      <c r="IH324" s="65"/>
      <c r="II324" s="65"/>
      <c r="IJ324" s="65"/>
      <c r="IK324" s="65"/>
      <c r="IL324" s="65"/>
      <c r="IM324" s="65"/>
      <c r="IN324" s="65"/>
      <c r="IO324" s="65"/>
      <c r="IP324" s="65"/>
      <c r="IQ324" s="65"/>
      <c r="IR324" s="65"/>
      <c r="IS324" s="65"/>
      <c r="IT324" s="65"/>
      <c r="IU324" s="65"/>
      <c r="IV324" s="65"/>
      <c r="IW324" s="65"/>
      <c r="IX324" s="65"/>
      <c r="IY324" s="65"/>
      <c r="IZ324" s="65"/>
      <c r="JA324" s="65"/>
      <c r="JB324" s="65"/>
      <c r="JC324" s="65"/>
      <c r="JD324" s="65"/>
      <c r="JE324" s="65"/>
      <c r="JF324" s="65"/>
      <c r="JG324" s="65"/>
      <c r="JH324" s="65"/>
      <c r="JI324" s="65"/>
      <c r="JJ324" s="65"/>
      <c r="JK324" s="65"/>
      <c r="JL324" s="65"/>
      <c r="JM324" s="65"/>
      <c r="JN324" s="65"/>
      <c r="JO324" s="65"/>
      <c r="JP324" s="65"/>
      <c r="JQ324" s="65"/>
      <c r="JR324" s="65"/>
      <c r="JS324" s="65"/>
    </row>
    <row r="325" s="66" customFormat="true" ht="14.25" hidden="false" customHeight="true" outlineLevel="0" collapsed="false">
      <c r="A325" s="46"/>
      <c r="B325" s="47" t="n">
        <f aca="true">TODAY()</f>
        <v>46135</v>
      </c>
      <c r="C325" s="48" t="s">
        <v>37</v>
      </c>
      <c r="D325" s="49" t="s">
        <v>38</v>
      </c>
      <c r="E325" s="50" t="str">
        <f aca="false">IFERROR(VLOOKUP($J325,'Base 1'!A:S,19,0),"-")</f>
        <v>-</v>
      </c>
      <c r="F325" s="50" t="str">
        <f aca="false">IFERROR(VLOOKUP($J325,'Base 1'!$A:$N,14,0),"-")</f>
        <v>-</v>
      </c>
      <c r="G325" s="50" t="str">
        <f aca="false">IFERROR(VLOOKUP($J325,'Base 1'!$A:$O,15,0),"-")</f>
        <v>-</v>
      </c>
      <c r="H325" s="50" t="str">
        <f aca="false">IFERROR(VLOOKUP($J325,'Base 1'!$A:$T,20,0),"-")</f>
        <v>-</v>
      </c>
      <c r="I325" s="51" t="str">
        <f aca="false">IFERROR(VLOOKUP($J325,'Base 1'!$A:$C,3,0),"-")</f>
        <v>-</v>
      </c>
      <c r="J325" s="51"/>
      <c r="K325" s="50" t="str">
        <f aca="false">IFERROR(VLOOKUP($J325,'Base 1'!$A:$E,5,0),"-")</f>
        <v>-</v>
      </c>
      <c r="L325" s="52" t="str">
        <f aca="false">IFERROR(VLOOKUP($J325,'Base 1'!$A:$B,2,0),"-")</f>
        <v>-</v>
      </c>
      <c r="M325" s="50" t="str">
        <f aca="false">IFERROR(VLOOKUP($J325,'Base 1'!$A:$Q,17,0),"-")</f>
        <v>-</v>
      </c>
      <c r="N325" s="50" t="str">
        <f aca="false">IFERROR(VLOOKUP($J325,'Base 1'!$A:$R,18,0),"-")</f>
        <v>-</v>
      </c>
      <c r="O325" s="50" t="str">
        <f aca="false">IFERROR(VLOOKUP($J325,'Base 1'!$A:$F,6,0),"-")</f>
        <v>-</v>
      </c>
      <c r="P325" s="53" t="str">
        <f aca="false">IFERROR(VLOOKUP($J325,'Base 1'!$A:$G,7,0),"-")</f>
        <v>-</v>
      </c>
      <c r="Q325" s="54"/>
      <c r="R325" s="50" t="str">
        <f aca="false">IFERROR(VLOOKUP(J325,'Base 1'!$A:$L,12,0),"-")</f>
        <v>-</v>
      </c>
      <c r="S325" s="54"/>
      <c r="T325" s="55" t="str">
        <f aca="false">IFERROR(VLOOKUP(J325,'Base 1'!$A:$J,10,0),"-")</f>
        <v>-</v>
      </c>
      <c r="U325" s="56"/>
      <c r="V325" s="57"/>
      <c r="W325" s="58"/>
      <c r="X325" s="59" t="str">
        <f aca="false">IFERROR(VLOOKUP(J325,'Base 1'!$A:$I,9,0),"-")</f>
        <v>-</v>
      </c>
      <c r="Y325" s="58"/>
      <c r="Z325" s="60"/>
      <c r="AA325" s="61"/>
      <c r="AB325" s="62"/>
      <c r="AC325" s="63" t="str">
        <f aca="false">IFERROR(VLOOKUP($J325,'Base 1'!$A:$Q,16,0),"-")</f>
        <v>-</v>
      </c>
      <c r="AD325" s="63"/>
      <c r="AE325" s="64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65"/>
      <c r="BH325" s="65"/>
      <c r="BI325" s="65"/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/>
      <c r="CB325" s="65"/>
      <c r="CC325" s="65"/>
      <c r="CD325" s="65"/>
      <c r="CE325" s="65"/>
      <c r="CF325" s="65"/>
      <c r="CG325" s="65"/>
      <c r="CH325" s="65"/>
      <c r="CI325" s="65"/>
      <c r="CJ325" s="65"/>
      <c r="CK325" s="65"/>
      <c r="CL325" s="65"/>
      <c r="CM325" s="65"/>
      <c r="CN325" s="65"/>
      <c r="CO325" s="65"/>
      <c r="CP325" s="65"/>
      <c r="CQ325" s="65"/>
      <c r="CR325" s="65"/>
      <c r="CS325" s="65"/>
      <c r="CT325" s="65"/>
      <c r="CU325" s="65"/>
      <c r="CV325" s="65"/>
      <c r="CW325" s="65"/>
      <c r="CX325" s="65"/>
      <c r="CY325" s="65"/>
      <c r="CZ325" s="65"/>
      <c r="DA325" s="65"/>
      <c r="DB325" s="65"/>
      <c r="DC325" s="65"/>
      <c r="DD325" s="65"/>
      <c r="DE325" s="65"/>
      <c r="DF325" s="65"/>
      <c r="DG325" s="65"/>
      <c r="DH325" s="65"/>
      <c r="DI325" s="65"/>
      <c r="DJ325" s="65"/>
      <c r="DK325" s="65"/>
      <c r="DL325" s="65"/>
      <c r="DM325" s="65"/>
      <c r="DN325" s="65"/>
      <c r="DO325" s="65"/>
      <c r="DP325" s="65"/>
      <c r="DQ325" s="65"/>
      <c r="DR325" s="65"/>
      <c r="DS325" s="65"/>
      <c r="DT325" s="65"/>
      <c r="DU325" s="65"/>
      <c r="DV325" s="65"/>
      <c r="DW325" s="65"/>
      <c r="DX325" s="65"/>
      <c r="DY325" s="65"/>
      <c r="DZ325" s="65"/>
      <c r="EA325" s="65"/>
      <c r="EB325" s="65"/>
      <c r="EC325" s="65"/>
      <c r="ED325" s="65"/>
      <c r="EE325" s="65"/>
      <c r="EF325" s="65"/>
      <c r="EG325" s="65"/>
      <c r="EH325" s="65"/>
      <c r="EI325" s="65"/>
      <c r="EJ325" s="65"/>
      <c r="EK325" s="65"/>
      <c r="EL325" s="65"/>
      <c r="EM325" s="65"/>
      <c r="EN325" s="65"/>
      <c r="EO325" s="65"/>
      <c r="EP325" s="65"/>
      <c r="EQ325" s="65"/>
      <c r="ER325" s="65"/>
      <c r="ES325" s="65"/>
      <c r="ET325" s="65"/>
      <c r="EU325" s="65"/>
      <c r="EV325" s="65"/>
      <c r="EW325" s="65"/>
      <c r="EX325" s="65"/>
      <c r="EY325" s="65"/>
      <c r="EZ325" s="65"/>
      <c r="FA325" s="65"/>
      <c r="FB325" s="65"/>
      <c r="FC325" s="65"/>
      <c r="FD325" s="65"/>
      <c r="FE325" s="65"/>
      <c r="FF325" s="65"/>
      <c r="FG325" s="65"/>
      <c r="FH325" s="65"/>
      <c r="FI325" s="65"/>
      <c r="FJ325" s="65"/>
      <c r="FK325" s="65"/>
      <c r="FL325" s="65"/>
      <c r="FM325" s="65"/>
      <c r="FN325" s="65"/>
      <c r="FO325" s="65"/>
      <c r="FP325" s="65"/>
      <c r="FQ325" s="65"/>
      <c r="FR325" s="65"/>
      <c r="FS325" s="65"/>
      <c r="FT325" s="65"/>
      <c r="FU325" s="65"/>
      <c r="FV325" s="65"/>
      <c r="FW325" s="65"/>
      <c r="FX325" s="65"/>
      <c r="FY325" s="65"/>
      <c r="FZ325" s="65"/>
      <c r="GA325" s="65"/>
      <c r="GB325" s="65"/>
      <c r="GC325" s="65"/>
      <c r="GD325" s="65"/>
      <c r="GE325" s="65"/>
      <c r="GF325" s="65"/>
      <c r="GG325" s="65"/>
      <c r="GH325" s="65"/>
      <c r="GI325" s="65"/>
      <c r="GJ325" s="65"/>
      <c r="GK325" s="65"/>
      <c r="GL325" s="65"/>
      <c r="GM325" s="65"/>
      <c r="GN325" s="65"/>
      <c r="GO325" s="65"/>
      <c r="GP325" s="65"/>
      <c r="GQ325" s="65"/>
      <c r="GR325" s="65"/>
      <c r="GS325" s="65"/>
      <c r="GT325" s="65"/>
      <c r="GU325" s="65"/>
      <c r="GV325" s="65"/>
      <c r="GW325" s="65"/>
      <c r="GX325" s="65"/>
      <c r="GY325" s="65"/>
      <c r="GZ325" s="65"/>
      <c r="HA325" s="65"/>
      <c r="HB325" s="65"/>
      <c r="HC325" s="65"/>
      <c r="HD325" s="65"/>
      <c r="HE325" s="65"/>
      <c r="HF325" s="65"/>
      <c r="HG325" s="65"/>
      <c r="HH325" s="65"/>
      <c r="HI325" s="65"/>
      <c r="HJ325" s="65"/>
      <c r="HK325" s="65"/>
      <c r="HL325" s="65"/>
      <c r="HM325" s="65"/>
      <c r="HN325" s="65"/>
      <c r="HO325" s="65"/>
      <c r="HP325" s="65"/>
      <c r="HQ325" s="65"/>
      <c r="HR325" s="65"/>
      <c r="HS325" s="65"/>
      <c r="HT325" s="65"/>
      <c r="HU325" s="65"/>
      <c r="HV325" s="65"/>
      <c r="HW325" s="65"/>
      <c r="HX325" s="65"/>
      <c r="HY325" s="65"/>
      <c r="HZ325" s="65"/>
      <c r="IA325" s="65"/>
      <c r="IB325" s="65"/>
      <c r="IC325" s="65"/>
      <c r="ID325" s="65"/>
      <c r="IE325" s="65"/>
      <c r="IF325" s="65"/>
      <c r="IG325" s="65"/>
      <c r="IH325" s="65"/>
      <c r="II325" s="65"/>
      <c r="IJ325" s="65"/>
      <c r="IK325" s="65"/>
      <c r="IL325" s="65"/>
      <c r="IM325" s="65"/>
      <c r="IN325" s="65"/>
      <c r="IO325" s="65"/>
      <c r="IP325" s="65"/>
      <c r="IQ325" s="65"/>
      <c r="IR325" s="65"/>
      <c r="IS325" s="65"/>
      <c r="IT325" s="65"/>
      <c r="IU325" s="65"/>
      <c r="IV325" s="65"/>
      <c r="IW325" s="65"/>
      <c r="IX325" s="65"/>
      <c r="IY325" s="65"/>
      <c r="IZ325" s="65"/>
      <c r="JA325" s="65"/>
      <c r="JB325" s="65"/>
      <c r="JC325" s="65"/>
      <c r="JD325" s="65"/>
      <c r="JE325" s="65"/>
      <c r="JF325" s="65"/>
      <c r="JG325" s="65"/>
      <c r="JH325" s="65"/>
      <c r="JI325" s="65"/>
      <c r="JJ325" s="65"/>
      <c r="JK325" s="65"/>
      <c r="JL325" s="65"/>
      <c r="JM325" s="65"/>
      <c r="JN325" s="65"/>
      <c r="JO325" s="65"/>
      <c r="JP325" s="65"/>
      <c r="JQ325" s="65"/>
      <c r="JR325" s="65"/>
      <c r="JS325" s="65"/>
    </row>
    <row r="326" s="66" customFormat="true" ht="14.25" hidden="false" customHeight="true" outlineLevel="0" collapsed="false">
      <c r="A326" s="46"/>
      <c r="B326" s="47" t="n">
        <f aca="true">TODAY()</f>
        <v>46135</v>
      </c>
      <c r="C326" s="48" t="s">
        <v>37</v>
      </c>
      <c r="D326" s="49" t="s">
        <v>38</v>
      </c>
      <c r="E326" s="50" t="str">
        <f aca="false">IFERROR(VLOOKUP($J326,'Base 1'!A:S,19,0),"-")</f>
        <v>-</v>
      </c>
      <c r="F326" s="50" t="str">
        <f aca="false">IFERROR(VLOOKUP($J326,'Base 1'!$A:$N,14,0),"-")</f>
        <v>-</v>
      </c>
      <c r="G326" s="50" t="str">
        <f aca="false">IFERROR(VLOOKUP($J326,'Base 1'!$A:$O,15,0),"-")</f>
        <v>-</v>
      </c>
      <c r="H326" s="50" t="str">
        <f aca="false">IFERROR(VLOOKUP($J326,'Base 1'!$A:$T,20,0),"-")</f>
        <v>-</v>
      </c>
      <c r="I326" s="51" t="str">
        <f aca="false">IFERROR(VLOOKUP($J326,'Base 1'!$A:$C,3,0),"-")</f>
        <v>-</v>
      </c>
      <c r="J326" s="51"/>
      <c r="K326" s="50" t="str">
        <f aca="false">IFERROR(VLOOKUP($J326,'Base 1'!$A:$E,5,0),"-")</f>
        <v>-</v>
      </c>
      <c r="L326" s="52" t="str">
        <f aca="false">IFERROR(VLOOKUP($J326,'Base 1'!$A:$B,2,0),"-")</f>
        <v>-</v>
      </c>
      <c r="M326" s="50" t="str">
        <f aca="false">IFERROR(VLOOKUP($J326,'Base 1'!$A:$Q,17,0),"-")</f>
        <v>-</v>
      </c>
      <c r="N326" s="50" t="str">
        <f aca="false">IFERROR(VLOOKUP($J326,'Base 1'!$A:$R,18,0),"-")</f>
        <v>-</v>
      </c>
      <c r="O326" s="50" t="str">
        <f aca="false">IFERROR(VLOOKUP($J326,'Base 1'!$A:$F,6,0),"-")</f>
        <v>-</v>
      </c>
      <c r="P326" s="53" t="str">
        <f aca="false">IFERROR(VLOOKUP($J326,'Base 1'!$A:$G,7,0),"-")</f>
        <v>-</v>
      </c>
      <c r="Q326" s="54"/>
      <c r="R326" s="50" t="str">
        <f aca="false">IFERROR(VLOOKUP(J326,'Base 1'!$A:$L,12,0),"-")</f>
        <v>-</v>
      </c>
      <c r="S326" s="54"/>
      <c r="T326" s="55" t="str">
        <f aca="false">IFERROR(VLOOKUP(J326,'Base 1'!$A:$J,10,0),"-")</f>
        <v>-</v>
      </c>
      <c r="U326" s="56"/>
      <c r="V326" s="57"/>
      <c r="W326" s="58"/>
      <c r="X326" s="59" t="str">
        <f aca="false">IFERROR(VLOOKUP(J326,'Base 1'!$A:$I,9,0),"-")</f>
        <v>-</v>
      </c>
      <c r="Y326" s="58"/>
      <c r="Z326" s="60"/>
      <c r="AA326" s="61"/>
      <c r="AB326" s="62"/>
      <c r="AC326" s="63" t="str">
        <f aca="false">IFERROR(VLOOKUP($J326,'Base 1'!$A:$Q,16,0),"-")</f>
        <v>-</v>
      </c>
      <c r="AD326" s="63"/>
      <c r="AE326" s="64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/>
      <c r="CB326" s="65"/>
      <c r="CC326" s="65"/>
      <c r="CD326" s="65"/>
      <c r="CE326" s="65"/>
      <c r="CF326" s="65"/>
      <c r="CG326" s="65"/>
      <c r="CH326" s="65"/>
      <c r="CI326" s="65"/>
      <c r="CJ326" s="65"/>
      <c r="CK326" s="65"/>
      <c r="CL326" s="65"/>
      <c r="CM326" s="65"/>
      <c r="CN326" s="65"/>
      <c r="CO326" s="65"/>
      <c r="CP326" s="65"/>
      <c r="CQ326" s="65"/>
      <c r="CR326" s="65"/>
      <c r="CS326" s="65"/>
      <c r="CT326" s="65"/>
      <c r="CU326" s="65"/>
      <c r="CV326" s="65"/>
      <c r="CW326" s="65"/>
      <c r="CX326" s="65"/>
      <c r="CY326" s="65"/>
      <c r="CZ326" s="65"/>
      <c r="DA326" s="65"/>
      <c r="DB326" s="65"/>
      <c r="DC326" s="65"/>
      <c r="DD326" s="65"/>
      <c r="DE326" s="65"/>
      <c r="DF326" s="65"/>
      <c r="DG326" s="65"/>
      <c r="DH326" s="65"/>
      <c r="DI326" s="65"/>
      <c r="DJ326" s="65"/>
      <c r="DK326" s="65"/>
      <c r="DL326" s="65"/>
      <c r="DM326" s="65"/>
      <c r="DN326" s="65"/>
      <c r="DO326" s="65"/>
      <c r="DP326" s="65"/>
      <c r="DQ326" s="65"/>
      <c r="DR326" s="65"/>
      <c r="DS326" s="65"/>
      <c r="DT326" s="65"/>
      <c r="DU326" s="65"/>
      <c r="DV326" s="65"/>
      <c r="DW326" s="65"/>
      <c r="DX326" s="65"/>
      <c r="DY326" s="65"/>
      <c r="DZ326" s="65"/>
      <c r="EA326" s="65"/>
      <c r="EB326" s="65"/>
      <c r="EC326" s="65"/>
      <c r="ED326" s="65"/>
      <c r="EE326" s="65"/>
      <c r="EF326" s="65"/>
      <c r="EG326" s="65"/>
      <c r="EH326" s="65"/>
      <c r="EI326" s="65"/>
      <c r="EJ326" s="65"/>
      <c r="EK326" s="65"/>
      <c r="EL326" s="65"/>
      <c r="EM326" s="65"/>
      <c r="EN326" s="65"/>
      <c r="EO326" s="65"/>
      <c r="EP326" s="65"/>
      <c r="EQ326" s="65"/>
      <c r="ER326" s="65"/>
      <c r="ES326" s="65"/>
      <c r="ET326" s="65"/>
      <c r="EU326" s="65"/>
      <c r="EV326" s="65"/>
      <c r="EW326" s="65"/>
      <c r="EX326" s="65"/>
      <c r="EY326" s="65"/>
      <c r="EZ326" s="65"/>
      <c r="FA326" s="65"/>
      <c r="FB326" s="65"/>
      <c r="FC326" s="65"/>
      <c r="FD326" s="65"/>
      <c r="FE326" s="65"/>
      <c r="FF326" s="65"/>
      <c r="FG326" s="65"/>
      <c r="FH326" s="65"/>
      <c r="FI326" s="65"/>
      <c r="FJ326" s="65"/>
      <c r="FK326" s="65"/>
      <c r="FL326" s="65"/>
      <c r="FM326" s="65"/>
      <c r="FN326" s="65"/>
      <c r="FO326" s="65"/>
      <c r="FP326" s="65"/>
      <c r="FQ326" s="65"/>
      <c r="FR326" s="65"/>
      <c r="FS326" s="65"/>
      <c r="FT326" s="65"/>
      <c r="FU326" s="65"/>
      <c r="FV326" s="65"/>
      <c r="FW326" s="65"/>
      <c r="FX326" s="65"/>
      <c r="FY326" s="65"/>
      <c r="FZ326" s="65"/>
      <c r="GA326" s="65"/>
      <c r="GB326" s="65"/>
      <c r="GC326" s="65"/>
      <c r="GD326" s="65"/>
      <c r="GE326" s="65"/>
      <c r="GF326" s="65"/>
      <c r="GG326" s="65"/>
      <c r="GH326" s="65"/>
      <c r="GI326" s="65"/>
      <c r="GJ326" s="65"/>
      <c r="GK326" s="65"/>
      <c r="GL326" s="65"/>
      <c r="GM326" s="65"/>
      <c r="GN326" s="65"/>
      <c r="GO326" s="65"/>
      <c r="GP326" s="65"/>
      <c r="GQ326" s="65"/>
      <c r="GR326" s="65"/>
      <c r="GS326" s="65"/>
      <c r="GT326" s="65"/>
      <c r="GU326" s="65"/>
      <c r="GV326" s="65"/>
      <c r="GW326" s="65"/>
      <c r="GX326" s="65"/>
      <c r="GY326" s="65"/>
      <c r="GZ326" s="65"/>
      <c r="HA326" s="65"/>
      <c r="HB326" s="65"/>
      <c r="HC326" s="65"/>
      <c r="HD326" s="65"/>
      <c r="HE326" s="65"/>
      <c r="HF326" s="65"/>
      <c r="HG326" s="65"/>
      <c r="HH326" s="65"/>
      <c r="HI326" s="65"/>
      <c r="HJ326" s="65"/>
      <c r="HK326" s="65"/>
      <c r="HL326" s="65"/>
      <c r="HM326" s="65"/>
      <c r="HN326" s="65"/>
      <c r="HO326" s="65"/>
      <c r="HP326" s="65"/>
      <c r="HQ326" s="65"/>
      <c r="HR326" s="65"/>
      <c r="HS326" s="65"/>
      <c r="HT326" s="65"/>
      <c r="HU326" s="65"/>
      <c r="HV326" s="65"/>
      <c r="HW326" s="65"/>
      <c r="HX326" s="65"/>
      <c r="HY326" s="65"/>
      <c r="HZ326" s="65"/>
      <c r="IA326" s="65"/>
      <c r="IB326" s="65"/>
      <c r="IC326" s="65"/>
      <c r="ID326" s="65"/>
      <c r="IE326" s="65"/>
      <c r="IF326" s="65"/>
      <c r="IG326" s="65"/>
      <c r="IH326" s="65"/>
      <c r="II326" s="65"/>
      <c r="IJ326" s="65"/>
      <c r="IK326" s="65"/>
      <c r="IL326" s="65"/>
      <c r="IM326" s="65"/>
      <c r="IN326" s="65"/>
      <c r="IO326" s="65"/>
      <c r="IP326" s="65"/>
      <c r="IQ326" s="65"/>
      <c r="IR326" s="65"/>
      <c r="IS326" s="65"/>
      <c r="IT326" s="65"/>
      <c r="IU326" s="65"/>
      <c r="IV326" s="65"/>
      <c r="IW326" s="65"/>
      <c r="IX326" s="65"/>
      <c r="IY326" s="65"/>
      <c r="IZ326" s="65"/>
      <c r="JA326" s="65"/>
      <c r="JB326" s="65"/>
      <c r="JC326" s="65"/>
      <c r="JD326" s="65"/>
      <c r="JE326" s="65"/>
      <c r="JF326" s="65"/>
      <c r="JG326" s="65"/>
      <c r="JH326" s="65"/>
      <c r="JI326" s="65"/>
      <c r="JJ326" s="65"/>
      <c r="JK326" s="65"/>
      <c r="JL326" s="65"/>
      <c r="JM326" s="65"/>
      <c r="JN326" s="65"/>
      <c r="JO326" s="65"/>
      <c r="JP326" s="65"/>
      <c r="JQ326" s="65"/>
      <c r="JR326" s="65"/>
      <c r="JS326" s="65"/>
    </row>
    <row r="327" s="66" customFormat="true" ht="14.25" hidden="false" customHeight="true" outlineLevel="0" collapsed="false">
      <c r="A327" s="46"/>
      <c r="B327" s="47" t="n">
        <f aca="true">TODAY()</f>
        <v>46135</v>
      </c>
      <c r="C327" s="48" t="s">
        <v>37</v>
      </c>
      <c r="D327" s="49" t="s">
        <v>38</v>
      </c>
      <c r="E327" s="50" t="str">
        <f aca="false">IFERROR(VLOOKUP($J327,'Base 1'!A:S,19,0),"-")</f>
        <v>-</v>
      </c>
      <c r="F327" s="50" t="str">
        <f aca="false">IFERROR(VLOOKUP($J327,'Base 1'!$A:$N,14,0),"-")</f>
        <v>-</v>
      </c>
      <c r="G327" s="50" t="str">
        <f aca="false">IFERROR(VLOOKUP($J327,'Base 1'!$A:$O,15,0),"-")</f>
        <v>-</v>
      </c>
      <c r="H327" s="50" t="str">
        <f aca="false">IFERROR(VLOOKUP($J327,'Base 1'!$A:$T,20,0),"-")</f>
        <v>-</v>
      </c>
      <c r="I327" s="51" t="str">
        <f aca="false">IFERROR(VLOOKUP($J327,'Base 1'!$A:$C,3,0),"-")</f>
        <v>-</v>
      </c>
      <c r="J327" s="51"/>
      <c r="K327" s="50" t="str">
        <f aca="false">IFERROR(VLOOKUP($J327,'Base 1'!$A:$E,5,0),"-")</f>
        <v>-</v>
      </c>
      <c r="L327" s="52" t="str">
        <f aca="false">IFERROR(VLOOKUP($J327,'Base 1'!$A:$B,2,0),"-")</f>
        <v>-</v>
      </c>
      <c r="M327" s="50" t="str">
        <f aca="false">IFERROR(VLOOKUP($J327,'Base 1'!$A:$Q,17,0),"-")</f>
        <v>-</v>
      </c>
      <c r="N327" s="50" t="str">
        <f aca="false">IFERROR(VLOOKUP($J327,'Base 1'!$A:$R,18,0),"-")</f>
        <v>-</v>
      </c>
      <c r="O327" s="50" t="str">
        <f aca="false">IFERROR(VLOOKUP($J327,'Base 1'!$A:$F,6,0),"-")</f>
        <v>-</v>
      </c>
      <c r="P327" s="53" t="str">
        <f aca="false">IFERROR(VLOOKUP($J327,'Base 1'!$A:$G,7,0),"-")</f>
        <v>-</v>
      </c>
      <c r="Q327" s="54"/>
      <c r="R327" s="50" t="str">
        <f aca="false">IFERROR(VLOOKUP(J327,'Base 1'!$A:$L,12,0),"-")</f>
        <v>-</v>
      </c>
      <c r="S327" s="54"/>
      <c r="T327" s="55" t="str">
        <f aca="false">IFERROR(VLOOKUP(J327,'Base 1'!$A:$J,10,0),"-")</f>
        <v>-</v>
      </c>
      <c r="U327" s="56"/>
      <c r="V327" s="57"/>
      <c r="W327" s="58"/>
      <c r="X327" s="59" t="str">
        <f aca="false">IFERROR(VLOOKUP(J327,'Base 1'!$A:$I,9,0),"-")</f>
        <v>-</v>
      </c>
      <c r="Y327" s="58"/>
      <c r="Z327" s="60"/>
      <c r="AA327" s="61"/>
      <c r="AB327" s="62"/>
      <c r="AC327" s="63" t="str">
        <f aca="false">IFERROR(VLOOKUP($J327,'Base 1'!$A:$Q,16,0),"-")</f>
        <v>-</v>
      </c>
      <c r="AD327" s="63"/>
      <c r="AE327" s="64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/>
      <c r="CB327" s="65"/>
      <c r="CC327" s="65"/>
      <c r="CD327" s="65"/>
      <c r="CE327" s="65"/>
      <c r="CF327" s="65"/>
      <c r="CG327" s="65"/>
      <c r="CH327" s="65"/>
      <c r="CI327" s="65"/>
      <c r="CJ327" s="65"/>
      <c r="CK327" s="65"/>
      <c r="CL327" s="65"/>
      <c r="CM327" s="65"/>
      <c r="CN327" s="65"/>
      <c r="CO327" s="65"/>
      <c r="CP327" s="65"/>
      <c r="CQ327" s="65"/>
      <c r="CR327" s="65"/>
      <c r="CS327" s="65"/>
      <c r="CT327" s="65"/>
      <c r="CU327" s="65"/>
      <c r="CV327" s="65"/>
      <c r="CW327" s="65"/>
      <c r="CX327" s="65"/>
      <c r="CY327" s="65"/>
      <c r="CZ327" s="65"/>
      <c r="DA327" s="65"/>
      <c r="DB327" s="65"/>
      <c r="DC327" s="65"/>
      <c r="DD327" s="65"/>
      <c r="DE327" s="65"/>
      <c r="DF327" s="65"/>
      <c r="DG327" s="65"/>
      <c r="DH327" s="65"/>
      <c r="DI327" s="65"/>
      <c r="DJ327" s="65"/>
      <c r="DK327" s="65"/>
      <c r="DL327" s="65"/>
      <c r="DM327" s="65"/>
      <c r="DN327" s="65"/>
      <c r="DO327" s="65"/>
      <c r="DP327" s="65"/>
      <c r="DQ327" s="65"/>
      <c r="DR327" s="65"/>
      <c r="DS327" s="65"/>
      <c r="DT327" s="65"/>
      <c r="DU327" s="65"/>
      <c r="DV327" s="65"/>
      <c r="DW327" s="65"/>
      <c r="DX327" s="65"/>
      <c r="DY327" s="65"/>
      <c r="DZ327" s="65"/>
      <c r="EA327" s="65"/>
      <c r="EB327" s="65"/>
      <c r="EC327" s="65"/>
      <c r="ED327" s="65"/>
      <c r="EE327" s="65"/>
      <c r="EF327" s="65"/>
      <c r="EG327" s="65"/>
      <c r="EH327" s="65"/>
      <c r="EI327" s="65"/>
      <c r="EJ327" s="65"/>
      <c r="EK327" s="65"/>
      <c r="EL327" s="65"/>
      <c r="EM327" s="65"/>
      <c r="EN327" s="65"/>
      <c r="EO327" s="65"/>
      <c r="EP327" s="65"/>
      <c r="EQ327" s="65"/>
      <c r="ER327" s="65"/>
      <c r="ES327" s="65"/>
      <c r="ET327" s="65"/>
      <c r="EU327" s="65"/>
      <c r="EV327" s="65"/>
      <c r="EW327" s="65"/>
      <c r="EX327" s="65"/>
      <c r="EY327" s="65"/>
      <c r="EZ327" s="65"/>
      <c r="FA327" s="65"/>
      <c r="FB327" s="65"/>
      <c r="FC327" s="65"/>
      <c r="FD327" s="65"/>
      <c r="FE327" s="65"/>
      <c r="FF327" s="65"/>
      <c r="FG327" s="65"/>
      <c r="FH327" s="65"/>
      <c r="FI327" s="65"/>
      <c r="FJ327" s="65"/>
      <c r="FK327" s="65"/>
      <c r="FL327" s="65"/>
      <c r="FM327" s="65"/>
      <c r="FN327" s="65"/>
      <c r="FO327" s="65"/>
      <c r="FP327" s="65"/>
      <c r="FQ327" s="65"/>
      <c r="FR327" s="65"/>
      <c r="FS327" s="65"/>
      <c r="FT327" s="65"/>
      <c r="FU327" s="65"/>
      <c r="FV327" s="65"/>
      <c r="FW327" s="65"/>
      <c r="FX327" s="65"/>
      <c r="FY327" s="65"/>
      <c r="FZ327" s="65"/>
      <c r="GA327" s="65"/>
      <c r="GB327" s="65"/>
      <c r="GC327" s="65"/>
      <c r="GD327" s="65"/>
      <c r="GE327" s="65"/>
      <c r="GF327" s="65"/>
      <c r="GG327" s="65"/>
      <c r="GH327" s="65"/>
      <c r="GI327" s="65"/>
      <c r="GJ327" s="65"/>
      <c r="GK327" s="65"/>
      <c r="GL327" s="65"/>
      <c r="GM327" s="65"/>
      <c r="GN327" s="65"/>
      <c r="GO327" s="65"/>
      <c r="GP327" s="65"/>
      <c r="GQ327" s="65"/>
      <c r="GR327" s="65"/>
      <c r="GS327" s="65"/>
      <c r="GT327" s="65"/>
      <c r="GU327" s="65"/>
      <c r="GV327" s="65"/>
      <c r="GW327" s="65"/>
      <c r="GX327" s="65"/>
      <c r="GY327" s="65"/>
      <c r="GZ327" s="65"/>
      <c r="HA327" s="65"/>
      <c r="HB327" s="65"/>
      <c r="HC327" s="65"/>
      <c r="HD327" s="65"/>
      <c r="HE327" s="65"/>
      <c r="HF327" s="65"/>
      <c r="HG327" s="65"/>
      <c r="HH327" s="65"/>
      <c r="HI327" s="65"/>
      <c r="HJ327" s="65"/>
      <c r="HK327" s="65"/>
      <c r="HL327" s="65"/>
      <c r="HM327" s="65"/>
      <c r="HN327" s="65"/>
      <c r="HO327" s="65"/>
      <c r="HP327" s="65"/>
      <c r="HQ327" s="65"/>
      <c r="HR327" s="65"/>
      <c r="HS327" s="65"/>
      <c r="HT327" s="65"/>
      <c r="HU327" s="65"/>
      <c r="HV327" s="65"/>
      <c r="HW327" s="65"/>
      <c r="HX327" s="65"/>
      <c r="HY327" s="65"/>
      <c r="HZ327" s="65"/>
      <c r="IA327" s="65"/>
      <c r="IB327" s="65"/>
      <c r="IC327" s="65"/>
      <c r="ID327" s="65"/>
      <c r="IE327" s="65"/>
      <c r="IF327" s="65"/>
      <c r="IG327" s="65"/>
      <c r="IH327" s="65"/>
      <c r="II327" s="65"/>
      <c r="IJ327" s="65"/>
      <c r="IK327" s="65"/>
      <c r="IL327" s="65"/>
      <c r="IM327" s="65"/>
      <c r="IN327" s="65"/>
      <c r="IO327" s="65"/>
      <c r="IP327" s="65"/>
      <c r="IQ327" s="65"/>
      <c r="IR327" s="65"/>
      <c r="IS327" s="65"/>
      <c r="IT327" s="65"/>
      <c r="IU327" s="65"/>
      <c r="IV327" s="65"/>
      <c r="IW327" s="65"/>
      <c r="IX327" s="65"/>
      <c r="IY327" s="65"/>
      <c r="IZ327" s="65"/>
      <c r="JA327" s="65"/>
      <c r="JB327" s="65"/>
      <c r="JC327" s="65"/>
      <c r="JD327" s="65"/>
      <c r="JE327" s="65"/>
      <c r="JF327" s="65"/>
      <c r="JG327" s="65"/>
      <c r="JH327" s="65"/>
      <c r="JI327" s="65"/>
      <c r="JJ327" s="65"/>
      <c r="JK327" s="65"/>
      <c r="JL327" s="65"/>
      <c r="JM327" s="65"/>
      <c r="JN327" s="65"/>
      <c r="JO327" s="65"/>
      <c r="JP327" s="65"/>
      <c r="JQ327" s="65"/>
      <c r="JR327" s="65"/>
      <c r="JS327" s="65"/>
    </row>
    <row r="328" s="66" customFormat="true" ht="14.25" hidden="false" customHeight="true" outlineLevel="0" collapsed="false">
      <c r="A328" s="46"/>
      <c r="B328" s="47" t="n">
        <f aca="true">TODAY()</f>
        <v>46135</v>
      </c>
      <c r="C328" s="48" t="s">
        <v>37</v>
      </c>
      <c r="D328" s="49" t="s">
        <v>38</v>
      </c>
      <c r="E328" s="50" t="str">
        <f aca="false">IFERROR(VLOOKUP($J328,'Base 1'!A:S,19,0),"-")</f>
        <v>-</v>
      </c>
      <c r="F328" s="50" t="str">
        <f aca="false">IFERROR(VLOOKUP($J328,'Base 1'!$A:$N,14,0),"-")</f>
        <v>-</v>
      </c>
      <c r="G328" s="50" t="str">
        <f aca="false">IFERROR(VLOOKUP($J328,'Base 1'!$A:$O,15,0),"-")</f>
        <v>-</v>
      </c>
      <c r="H328" s="50" t="str">
        <f aca="false">IFERROR(VLOOKUP($J328,'Base 1'!$A:$T,20,0),"-")</f>
        <v>-</v>
      </c>
      <c r="I328" s="51" t="str">
        <f aca="false">IFERROR(VLOOKUP($J328,'Base 1'!$A:$C,3,0),"-")</f>
        <v>-</v>
      </c>
      <c r="J328" s="51"/>
      <c r="K328" s="50" t="str">
        <f aca="false">IFERROR(VLOOKUP($J328,'Base 1'!$A:$E,5,0),"-")</f>
        <v>-</v>
      </c>
      <c r="L328" s="52" t="str">
        <f aca="false">IFERROR(VLOOKUP($J328,'Base 1'!$A:$B,2,0),"-")</f>
        <v>-</v>
      </c>
      <c r="M328" s="50" t="str">
        <f aca="false">IFERROR(VLOOKUP($J328,'Base 1'!$A:$Q,17,0),"-")</f>
        <v>-</v>
      </c>
      <c r="N328" s="50" t="str">
        <f aca="false">IFERROR(VLOOKUP($J328,'Base 1'!$A:$R,18,0),"-")</f>
        <v>-</v>
      </c>
      <c r="O328" s="50" t="str">
        <f aca="false">IFERROR(VLOOKUP($J328,'Base 1'!$A:$F,6,0),"-")</f>
        <v>-</v>
      </c>
      <c r="P328" s="53" t="str">
        <f aca="false">IFERROR(VLOOKUP($J328,'Base 1'!$A:$G,7,0),"-")</f>
        <v>-</v>
      </c>
      <c r="Q328" s="54"/>
      <c r="R328" s="50" t="str">
        <f aca="false">IFERROR(VLOOKUP(J328,'Base 1'!$A:$L,12,0),"-")</f>
        <v>-</v>
      </c>
      <c r="S328" s="54"/>
      <c r="T328" s="55" t="str">
        <f aca="false">IFERROR(VLOOKUP(J328,'Base 1'!$A:$J,10,0),"-")</f>
        <v>-</v>
      </c>
      <c r="U328" s="56"/>
      <c r="V328" s="57"/>
      <c r="W328" s="58"/>
      <c r="X328" s="59" t="str">
        <f aca="false">IFERROR(VLOOKUP(J328,'Base 1'!$A:$I,9,0),"-")</f>
        <v>-</v>
      </c>
      <c r="Y328" s="58"/>
      <c r="Z328" s="60"/>
      <c r="AA328" s="61"/>
      <c r="AB328" s="62"/>
      <c r="AC328" s="63" t="str">
        <f aca="false">IFERROR(VLOOKUP($J328,'Base 1'!$A:$Q,16,0),"-")</f>
        <v>-</v>
      </c>
      <c r="AD328" s="63"/>
      <c r="AE328" s="64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/>
      <c r="CB328" s="65"/>
      <c r="CC328" s="65"/>
      <c r="CD328" s="65"/>
      <c r="CE328" s="65"/>
      <c r="CF328" s="65"/>
      <c r="CG328" s="65"/>
      <c r="CH328" s="65"/>
      <c r="CI328" s="65"/>
      <c r="CJ328" s="65"/>
      <c r="CK328" s="65"/>
      <c r="CL328" s="65"/>
      <c r="CM328" s="65"/>
      <c r="CN328" s="65"/>
      <c r="CO328" s="65"/>
      <c r="CP328" s="65"/>
      <c r="CQ328" s="65"/>
      <c r="CR328" s="65"/>
      <c r="CS328" s="65"/>
      <c r="CT328" s="65"/>
      <c r="CU328" s="65"/>
      <c r="CV328" s="65"/>
      <c r="CW328" s="65"/>
      <c r="CX328" s="65"/>
      <c r="CY328" s="65"/>
      <c r="CZ328" s="65"/>
      <c r="DA328" s="65"/>
      <c r="DB328" s="65"/>
      <c r="DC328" s="65"/>
      <c r="DD328" s="65"/>
      <c r="DE328" s="65"/>
      <c r="DF328" s="65"/>
      <c r="DG328" s="65"/>
      <c r="DH328" s="65"/>
      <c r="DI328" s="65"/>
      <c r="DJ328" s="65"/>
      <c r="DK328" s="65"/>
      <c r="DL328" s="65"/>
      <c r="DM328" s="65"/>
      <c r="DN328" s="65"/>
      <c r="DO328" s="65"/>
      <c r="DP328" s="65"/>
      <c r="DQ328" s="65"/>
      <c r="DR328" s="65"/>
      <c r="DS328" s="65"/>
      <c r="DT328" s="65"/>
      <c r="DU328" s="65"/>
      <c r="DV328" s="65"/>
      <c r="DW328" s="65"/>
      <c r="DX328" s="65"/>
      <c r="DY328" s="65"/>
      <c r="DZ328" s="65"/>
      <c r="EA328" s="65"/>
      <c r="EB328" s="65"/>
      <c r="EC328" s="65"/>
      <c r="ED328" s="65"/>
      <c r="EE328" s="65"/>
      <c r="EF328" s="65"/>
      <c r="EG328" s="65"/>
      <c r="EH328" s="65"/>
      <c r="EI328" s="65"/>
      <c r="EJ328" s="65"/>
      <c r="EK328" s="65"/>
      <c r="EL328" s="65"/>
      <c r="EM328" s="65"/>
      <c r="EN328" s="65"/>
      <c r="EO328" s="65"/>
      <c r="EP328" s="65"/>
      <c r="EQ328" s="65"/>
      <c r="ER328" s="65"/>
      <c r="ES328" s="65"/>
      <c r="ET328" s="65"/>
      <c r="EU328" s="65"/>
      <c r="EV328" s="65"/>
      <c r="EW328" s="65"/>
      <c r="EX328" s="65"/>
      <c r="EY328" s="65"/>
      <c r="EZ328" s="65"/>
      <c r="FA328" s="65"/>
      <c r="FB328" s="65"/>
      <c r="FC328" s="65"/>
      <c r="FD328" s="65"/>
      <c r="FE328" s="65"/>
      <c r="FF328" s="65"/>
      <c r="FG328" s="65"/>
      <c r="FH328" s="65"/>
      <c r="FI328" s="65"/>
      <c r="FJ328" s="65"/>
      <c r="FK328" s="65"/>
      <c r="FL328" s="65"/>
      <c r="FM328" s="65"/>
      <c r="FN328" s="65"/>
      <c r="FO328" s="65"/>
      <c r="FP328" s="65"/>
      <c r="FQ328" s="65"/>
      <c r="FR328" s="65"/>
      <c r="FS328" s="65"/>
      <c r="FT328" s="65"/>
      <c r="FU328" s="65"/>
      <c r="FV328" s="65"/>
      <c r="FW328" s="65"/>
      <c r="FX328" s="65"/>
      <c r="FY328" s="65"/>
      <c r="FZ328" s="65"/>
      <c r="GA328" s="65"/>
      <c r="GB328" s="65"/>
      <c r="GC328" s="65"/>
      <c r="GD328" s="65"/>
      <c r="GE328" s="65"/>
      <c r="GF328" s="65"/>
      <c r="GG328" s="65"/>
      <c r="GH328" s="65"/>
      <c r="GI328" s="65"/>
      <c r="GJ328" s="65"/>
      <c r="GK328" s="65"/>
      <c r="GL328" s="65"/>
      <c r="GM328" s="65"/>
      <c r="GN328" s="65"/>
      <c r="GO328" s="65"/>
      <c r="GP328" s="65"/>
      <c r="GQ328" s="65"/>
      <c r="GR328" s="65"/>
      <c r="GS328" s="65"/>
      <c r="GT328" s="65"/>
      <c r="GU328" s="65"/>
      <c r="GV328" s="65"/>
      <c r="GW328" s="65"/>
      <c r="GX328" s="65"/>
      <c r="GY328" s="65"/>
      <c r="GZ328" s="65"/>
      <c r="HA328" s="65"/>
      <c r="HB328" s="65"/>
      <c r="HC328" s="65"/>
      <c r="HD328" s="65"/>
      <c r="HE328" s="65"/>
      <c r="HF328" s="65"/>
      <c r="HG328" s="65"/>
      <c r="HH328" s="65"/>
      <c r="HI328" s="65"/>
      <c r="HJ328" s="65"/>
      <c r="HK328" s="65"/>
      <c r="HL328" s="65"/>
      <c r="HM328" s="65"/>
      <c r="HN328" s="65"/>
      <c r="HO328" s="65"/>
      <c r="HP328" s="65"/>
      <c r="HQ328" s="65"/>
      <c r="HR328" s="65"/>
      <c r="HS328" s="65"/>
      <c r="HT328" s="65"/>
      <c r="HU328" s="65"/>
      <c r="HV328" s="65"/>
      <c r="HW328" s="65"/>
      <c r="HX328" s="65"/>
      <c r="HY328" s="65"/>
      <c r="HZ328" s="65"/>
      <c r="IA328" s="65"/>
      <c r="IB328" s="65"/>
      <c r="IC328" s="65"/>
      <c r="ID328" s="65"/>
      <c r="IE328" s="65"/>
      <c r="IF328" s="65"/>
      <c r="IG328" s="65"/>
      <c r="IH328" s="65"/>
      <c r="II328" s="65"/>
      <c r="IJ328" s="65"/>
      <c r="IK328" s="65"/>
      <c r="IL328" s="65"/>
      <c r="IM328" s="65"/>
      <c r="IN328" s="65"/>
      <c r="IO328" s="65"/>
      <c r="IP328" s="65"/>
      <c r="IQ328" s="65"/>
      <c r="IR328" s="65"/>
      <c r="IS328" s="65"/>
      <c r="IT328" s="65"/>
      <c r="IU328" s="65"/>
      <c r="IV328" s="65"/>
      <c r="IW328" s="65"/>
      <c r="IX328" s="65"/>
      <c r="IY328" s="65"/>
      <c r="IZ328" s="65"/>
      <c r="JA328" s="65"/>
      <c r="JB328" s="65"/>
      <c r="JC328" s="65"/>
      <c r="JD328" s="65"/>
      <c r="JE328" s="65"/>
      <c r="JF328" s="65"/>
      <c r="JG328" s="65"/>
      <c r="JH328" s="65"/>
      <c r="JI328" s="65"/>
      <c r="JJ328" s="65"/>
      <c r="JK328" s="65"/>
      <c r="JL328" s="65"/>
      <c r="JM328" s="65"/>
      <c r="JN328" s="65"/>
      <c r="JO328" s="65"/>
      <c r="JP328" s="65"/>
      <c r="JQ328" s="65"/>
      <c r="JR328" s="65"/>
      <c r="JS328" s="65"/>
    </row>
    <row r="329" s="66" customFormat="true" ht="14.25" hidden="false" customHeight="true" outlineLevel="0" collapsed="false">
      <c r="A329" s="46"/>
      <c r="B329" s="47" t="n">
        <f aca="true">TODAY()</f>
        <v>46135</v>
      </c>
      <c r="C329" s="48" t="s">
        <v>37</v>
      </c>
      <c r="D329" s="49" t="s">
        <v>38</v>
      </c>
      <c r="E329" s="50" t="str">
        <f aca="false">IFERROR(VLOOKUP($J329,'Base 1'!A:S,19,0),"-")</f>
        <v>-</v>
      </c>
      <c r="F329" s="50" t="str">
        <f aca="false">IFERROR(VLOOKUP($J329,'Base 1'!$A:$N,14,0),"-")</f>
        <v>-</v>
      </c>
      <c r="G329" s="50" t="str">
        <f aca="false">IFERROR(VLOOKUP($J329,'Base 1'!$A:$O,15,0),"-")</f>
        <v>-</v>
      </c>
      <c r="H329" s="50" t="str">
        <f aca="false">IFERROR(VLOOKUP($J329,'Base 1'!$A:$T,20,0),"-")</f>
        <v>-</v>
      </c>
      <c r="I329" s="51" t="str">
        <f aca="false">IFERROR(VLOOKUP($J329,'Base 1'!$A:$C,3,0),"-")</f>
        <v>-</v>
      </c>
      <c r="J329" s="51"/>
      <c r="K329" s="50" t="str">
        <f aca="false">IFERROR(VLOOKUP($J329,'Base 1'!$A:$E,5,0),"-")</f>
        <v>-</v>
      </c>
      <c r="L329" s="52" t="str">
        <f aca="false">IFERROR(VLOOKUP($J329,'Base 1'!$A:$B,2,0),"-")</f>
        <v>-</v>
      </c>
      <c r="M329" s="50" t="str">
        <f aca="false">IFERROR(VLOOKUP($J329,'Base 1'!$A:$Q,17,0),"-")</f>
        <v>-</v>
      </c>
      <c r="N329" s="50" t="str">
        <f aca="false">IFERROR(VLOOKUP($J329,'Base 1'!$A:$R,18,0),"-")</f>
        <v>-</v>
      </c>
      <c r="O329" s="50" t="str">
        <f aca="false">IFERROR(VLOOKUP($J329,'Base 1'!$A:$F,6,0),"-")</f>
        <v>-</v>
      </c>
      <c r="P329" s="53" t="str">
        <f aca="false">IFERROR(VLOOKUP($J329,'Base 1'!$A:$G,7,0),"-")</f>
        <v>-</v>
      </c>
      <c r="Q329" s="54"/>
      <c r="R329" s="50" t="str">
        <f aca="false">IFERROR(VLOOKUP(J329,'Base 1'!$A:$L,12,0),"-")</f>
        <v>-</v>
      </c>
      <c r="S329" s="54"/>
      <c r="T329" s="55" t="str">
        <f aca="false">IFERROR(VLOOKUP(J329,'Base 1'!$A:$J,10,0),"-")</f>
        <v>-</v>
      </c>
      <c r="U329" s="56"/>
      <c r="V329" s="57"/>
      <c r="W329" s="58"/>
      <c r="X329" s="59" t="str">
        <f aca="false">IFERROR(VLOOKUP(J329,'Base 1'!$A:$I,9,0),"-")</f>
        <v>-</v>
      </c>
      <c r="Y329" s="58"/>
      <c r="Z329" s="60"/>
      <c r="AA329" s="61"/>
      <c r="AB329" s="62"/>
      <c r="AC329" s="63" t="str">
        <f aca="false">IFERROR(VLOOKUP($J329,'Base 1'!$A:$Q,16,0),"-")</f>
        <v>-</v>
      </c>
      <c r="AD329" s="63"/>
      <c r="AE329" s="64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  <c r="CJ329" s="65"/>
      <c r="CK329" s="65"/>
      <c r="CL329" s="65"/>
      <c r="CM329" s="65"/>
      <c r="CN329" s="65"/>
      <c r="CO329" s="65"/>
      <c r="CP329" s="65"/>
      <c r="CQ329" s="65"/>
      <c r="CR329" s="65"/>
      <c r="CS329" s="65"/>
      <c r="CT329" s="65"/>
      <c r="CU329" s="65"/>
      <c r="CV329" s="65"/>
      <c r="CW329" s="65"/>
      <c r="CX329" s="65"/>
      <c r="CY329" s="65"/>
      <c r="CZ329" s="65"/>
      <c r="DA329" s="65"/>
      <c r="DB329" s="65"/>
      <c r="DC329" s="65"/>
      <c r="DD329" s="65"/>
      <c r="DE329" s="65"/>
      <c r="DF329" s="65"/>
      <c r="DG329" s="65"/>
      <c r="DH329" s="65"/>
      <c r="DI329" s="65"/>
      <c r="DJ329" s="65"/>
      <c r="DK329" s="65"/>
      <c r="DL329" s="65"/>
      <c r="DM329" s="65"/>
      <c r="DN329" s="65"/>
      <c r="DO329" s="65"/>
      <c r="DP329" s="65"/>
      <c r="DQ329" s="65"/>
      <c r="DR329" s="65"/>
      <c r="DS329" s="65"/>
      <c r="DT329" s="65"/>
      <c r="DU329" s="65"/>
      <c r="DV329" s="65"/>
      <c r="DW329" s="65"/>
      <c r="DX329" s="65"/>
      <c r="DY329" s="65"/>
      <c r="DZ329" s="65"/>
      <c r="EA329" s="65"/>
      <c r="EB329" s="65"/>
      <c r="EC329" s="65"/>
      <c r="ED329" s="65"/>
      <c r="EE329" s="65"/>
      <c r="EF329" s="65"/>
      <c r="EG329" s="65"/>
      <c r="EH329" s="65"/>
      <c r="EI329" s="65"/>
      <c r="EJ329" s="65"/>
      <c r="EK329" s="65"/>
      <c r="EL329" s="65"/>
      <c r="EM329" s="65"/>
      <c r="EN329" s="65"/>
      <c r="EO329" s="65"/>
      <c r="EP329" s="65"/>
      <c r="EQ329" s="65"/>
      <c r="ER329" s="65"/>
      <c r="ES329" s="65"/>
      <c r="ET329" s="65"/>
      <c r="EU329" s="65"/>
      <c r="EV329" s="65"/>
      <c r="EW329" s="65"/>
      <c r="EX329" s="65"/>
      <c r="EY329" s="65"/>
      <c r="EZ329" s="65"/>
      <c r="FA329" s="65"/>
      <c r="FB329" s="65"/>
      <c r="FC329" s="65"/>
      <c r="FD329" s="65"/>
      <c r="FE329" s="65"/>
      <c r="FF329" s="65"/>
      <c r="FG329" s="65"/>
      <c r="FH329" s="65"/>
      <c r="FI329" s="65"/>
      <c r="FJ329" s="65"/>
      <c r="FK329" s="65"/>
      <c r="FL329" s="65"/>
      <c r="FM329" s="65"/>
      <c r="FN329" s="65"/>
      <c r="FO329" s="65"/>
      <c r="FP329" s="65"/>
      <c r="FQ329" s="65"/>
      <c r="FR329" s="65"/>
      <c r="FS329" s="65"/>
      <c r="FT329" s="65"/>
      <c r="FU329" s="65"/>
      <c r="FV329" s="65"/>
      <c r="FW329" s="65"/>
      <c r="FX329" s="65"/>
      <c r="FY329" s="65"/>
      <c r="FZ329" s="65"/>
      <c r="GA329" s="65"/>
      <c r="GB329" s="65"/>
      <c r="GC329" s="65"/>
      <c r="GD329" s="65"/>
      <c r="GE329" s="65"/>
      <c r="GF329" s="65"/>
      <c r="GG329" s="65"/>
      <c r="GH329" s="65"/>
      <c r="GI329" s="65"/>
      <c r="GJ329" s="65"/>
      <c r="GK329" s="65"/>
      <c r="GL329" s="65"/>
      <c r="GM329" s="65"/>
      <c r="GN329" s="65"/>
      <c r="GO329" s="65"/>
      <c r="GP329" s="65"/>
      <c r="GQ329" s="65"/>
      <c r="GR329" s="65"/>
      <c r="GS329" s="65"/>
      <c r="GT329" s="65"/>
      <c r="GU329" s="65"/>
      <c r="GV329" s="65"/>
      <c r="GW329" s="65"/>
      <c r="GX329" s="65"/>
      <c r="GY329" s="65"/>
      <c r="GZ329" s="65"/>
      <c r="HA329" s="65"/>
      <c r="HB329" s="65"/>
      <c r="HC329" s="65"/>
      <c r="HD329" s="65"/>
      <c r="HE329" s="65"/>
      <c r="HF329" s="65"/>
      <c r="HG329" s="65"/>
      <c r="HH329" s="65"/>
      <c r="HI329" s="65"/>
      <c r="HJ329" s="65"/>
      <c r="HK329" s="65"/>
      <c r="HL329" s="65"/>
      <c r="HM329" s="65"/>
      <c r="HN329" s="65"/>
      <c r="HO329" s="65"/>
      <c r="HP329" s="65"/>
      <c r="HQ329" s="65"/>
      <c r="HR329" s="65"/>
      <c r="HS329" s="65"/>
      <c r="HT329" s="65"/>
      <c r="HU329" s="65"/>
      <c r="HV329" s="65"/>
      <c r="HW329" s="65"/>
      <c r="HX329" s="65"/>
      <c r="HY329" s="65"/>
      <c r="HZ329" s="65"/>
      <c r="IA329" s="65"/>
      <c r="IB329" s="65"/>
      <c r="IC329" s="65"/>
      <c r="ID329" s="65"/>
      <c r="IE329" s="65"/>
      <c r="IF329" s="65"/>
      <c r="IG329" s="65"/>
      <c r="IH329" s="65"/>
      <c r="II329" s="65"/>
      <c r="IJ329" s="65"/>
      <c r="IK329" s="65"/>
      <c r="IL329" s="65"/>
      <c r="IM329" s="65"/>
      <c r="IN329" s="65"/>
      <c r="IO329" s="65"/>
      <c r="IP329" s="65"/>
      <c r="IQ329" s="65"/>
      <c r="IR329" s="65"/>
      <c r="IS329" s="65"/>
      <c r="IT329" s="65"/>
      <c r="IU329" s="65"/>
      <c r="IV329" s="65"/>
      <c r="IW329" s="65"/>
      <c r="IX329" s="65"/>
      <c r="IY329" s="65"/>
      <c r="IZ329" s="65"/>
      <c r="JA329" s="65"/>
      <c r="JB329" s="65"/>
      <c r="JC329" s="65"/>
      <c r="JD329" s="65"/>
      <c r="JE329" s="65"/>
      <c r="JF329" s="65"/>
      <c r="JG329" s="65"/>
      <c r="JH329" s="65"/>
      <c r="JI329" s="65"/>
      <c r="JJ329" s="65"/>
      <c r="JK329" s="65"/>
      <c r="JL329" s="65"/>
      <c r="JM329" s="65"/>
      <c r="JN329" s="65"/>
      <c r="JO329" s="65"/>
      <c r="JP329" s="65"/>
      <c r="JQ329" s="65"/>
      <c r="JR329" s="65"/>
      <c r="JS329" s="65"/>
    </row>
    <row r="330" s="66" customFormat="true" ht="14.25" hidden="false" customHeight="true" outlineLevel="0" collapsed="false">
      <c r="A330" s="46"/>
      <c r="B330" s="47" t="n">
        <f aca="true">TODAY()</f>
        <v>46135</v>
      </c>
      <c r="C330" s="48" t="s">
        <v>37</v>
      </c>
      <c r="D330" s="49" t="s">
        <v>38</v>
      </c>
      <c r="E330" s="50" t="str">
        <f aca="false">IFERROR(VLOOKUP($J330,'Base 1'!A:S,19,0),"-")</f>
        <v>-</v>
      </c>
      <c r="F330" s="50" t="str">
        <f aca="false">IFERROR(VLOOKUP($J330,'Base 1'!$A:$N,14,0),"-")</f>
        <v>-</v>
      </c>
      <c r="G330" s="50" t="str">
        <f aca="false">IFERROR(VLOOKUP($J330,'Base 1'!$A:$O,15,0),"-")</f>
        <v>-</v>
      </c>
      <c r="H330" s="50" t="str">
        <f aca="false">IFERROR(VLOOKUP($J330,'Base 1'!$A:$T,20,0),"-")</f>
        <v>-</v>
      </c>
      <c r="I330" s="51" t="str">
        <f aca="false">IFERROR(VLOOKUP($J330,'Base 1'!$A:$C,3,0),"-")</f>
        <v>-</v>
      </c>
      <c r="J330" s="51"/>
      <c r="K330" s="50" t="str">
        <f aca="false">IFERROR(VLOOKUP($J330,'Base 1'!$A:$E,5,0),"-")</f>
        <v>-</v>
      </c>
      <c r="L330" s="52" t="str">
        <f aca="false">IFERROR(VLOOKUP($J330,'Base 1'!$A:$B,2,0),"-")</f>
        <v>-</v>
      </c>
      <c r="M330" s="50" t="str">
        <f aca="false">IFERROR(VLOOKUP($J330,'Base 1'!$A:$Q,17,0),"-")</f>
        <v>-</v>
      </c>
      <c r="N330" s="50" t="str">
        <f aca="false">IFERROR(VLOOKUP($J330,'Base 1'!$A:$R,18,0),"-")</f>
        <v>-</v>
      </c>
      <c r="O330" s="50" t="str">
        <f aca="false">IFERROR(VLOOKUP($J330,'Base 1'!$A:$F,6,0),"-")</f>
        <v>-</v>
      </c>
      <c r="P330" s="53" t="str">
        <f aca="false">IFERROR(VLOOKUP($J330,'Base 1'!$A:$G,7,0),"-")</f>
        <v>-</v>
      </c>
      <c r="Q330" s="54"/>
      <c r="R330" s="50" t="str">
        <f aca="false">IFERROR(VLOOKUP(J330,'Base 1'!$A:$L,12,0),"-")</f>
        <v>-</v>
      </c>
      <c r="S330" s="54"/>
      <c r="T330" s="55" t="str">
        <f aca="false">IFERROR(VLOOKUP(J330,'Base 1'!$A:$J,10,0),"-")</f>
        <v>-</v>
      </c>
      <c r="U330" s="56"/>
      <c r="V330" s="57"/>
      <c r="W330" s="58"/>
      <c r="X330" s="59" t="str">
        <f aca="false">IFERROR(VLOOKUP(J330,'Base 1'!$A:$I,9,0),"-")</f>
        <v>-</v>
      </c>
      <c r="Y330" s="58"/>
      <c r="Z330" s="60"/>
      <c r="AA330" s="61"/>
      <c r="AB330" s="62"/>
      <c r="AC330" s="63" t="str">
        <f aca="false">IFERROR(VLOOKUP($J330,'Base 1'!$A:$Q,16,0),"-")</f>
        <v>-</v>
      </c>
      <c r="AD330" s="63"/>
      <c r="AE330" s="64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  <c r="CJ330" s="65"/>
      <c r="CK330" s="65"/>
      <c r="CL330" s="65"/>
      <c r="CM330" s="65"/>
      <c r="CN330" s="65"/>
      <c r="CO330" s="65"/>
      <c r="CP330" s="65"/>
      <c r="CQ330" s="65"/>
      <c r="CR330" s="65"/>
      <c r="CS330" s="65"/>
      <c r="CT330" s="65"/>
      <c r="CU330" s="65"/>
      <c r="CV330" s="65"/>
      <c r="CW330" s="65"/>
      <c r="CX330" s="65"/>
      <c r="CY330" s="65"/>
      <c r="CZ330" s="65"/>
      <c r="DA330" s="65"/>
      <c r="DB330" s="65"/>
      <c r="DC330" s="65"/>
      <c r="DD330" s="65"/>
      <c r="DE330" s="65"/>
      <c r="DF330" s="65"/>
      <c r="DG330" s="65"/>
      <c r="DH330" s="65"/>
      <c r="DI330" s="65"/>
      <c r="DJ330" s="65"/>
      <c r="DK330" s="65"/>
      <c r="DL330" s="65"/>
      <c r="DM330" s="65"/>
      <c r="DN330" s="65"/>
      <c r="DO330" s="65"/>
      <c r="DP330" s="65"/>
      <c r="DQ330" s="65"/>
      <c r="DR330" s="65"/>
      <c r="DS330" s="65"/>
      <c r="DT330" s="65"/>
      <c r="DU330" s="65"/>
      <c r="DV330" s="65"/>
      <c r="DW330" s="65"/>
      <c r="DX330" s="65"/>
      <c r="DY330" s="65"/>
      <c r="DZ330" s="65"/>
      <c r="EA330" s="65"/>
      <c r="EB330" s="65"/>
      <c r="EC330" s="65"/>
      <c r="ED330" s="65"/>
      <c r="EE330" s="65"/>
      <c r="EF330" s="65"/>
      <c r="EG330" s="65"/>
      <c r="EH330" s="65"/>
      <c r="EI330" s="65"/>
      <c r="EJ330" s="65"/>
      <c r="EK330" s="65"/>
      <c r="EL330" s="65"/>
      <c r="EM330" s="65"/>
      <c r="EN330" s="65"/>
      <c r="EO330" s="65"/>
      <c r="EP330" s="65"/>
      <c r="EQ330" s="65"/>
      <c r="ER330" s="65"/>
      <c r="ES330" s="65"/>
      <c r="ET330" s="65"/>
      <c r="EU330" s="65"/>
      <c r="EV330" s="65"/>
      <c r="EW330" s="65"/>
      <c r="EX330" s="65"/>
      <c r="EY330" s="65"/>
      <c r="EZ330" s="65"/>
      <c r="FA330" s="65"/>
      <c r="FB330" s="65"/>
      <c r="FC330" s="65"/>
      <c r="FD330" s="65"/>
      <c r="FE330" s="65"/>
      <c r="FF330" s="65"/>
      <c r="FG330" s="65"/>
      <c r="FH330" s="65"/>
      <c r="FI330" s="65"/>
      <c r="FJ330" s="65"/>
      <c r="FK330" s="65"/>
      <c r="FL330" s="65"/>
      <c r="FM330" s="65"/>
      <c r="FN330" s="65"/>
      <c r="FO330" s="65"/>
      <c r="FP330" s="65"/>
      <c r="FQ330" s="65"/>
      <c r="FR330" s="65"/>
      <c r="FS330" s="65"/>
      <c r="FT330" s="65"/>
      <c r="FU330" s="65"/>
      <c r="FV330" s="65"/>
      <c r="FW330" s="65"/>
      <c r="FX330" s="65"/>
      <c r="FY330" s="65"/>
      <c r="FZ330" s="65"/>
      <c r="GA330" s="65"/>
      <c r="GB330" s="65"/>
      <c r="GC330" s="65"/>
      <c r="GD330" s="65"/>
      <c r="GE330" s="65"/>
      <c r="GF330" s="65"/>
      <c r="GG330" s="65"/>
      <c r="GH330" s="65"/>
      <c r="GI330" s="65"/>
      <c r="GJ330" s="65"/>
      <c r="GK330" s="65"/>
      <c r="GL330" s="65"/>
      <c r="GM330" s="65"/>
      <c r="GN330" s="65"/>
      <c r="GO330" s="65"/>
      <c r="GP330" s="65"/>
      <c r="GQ330" s="65"/>
      <c r="GR330" s="65"/>
      <c r="GS330" s="65"/>
      <c r="GT330" s="65"/>
      <c r="GU330" s="65"/>
      <c r="GV330" s="65"/>
      <c r="GW330" s="65"/>
      <c r="GX330" s="65"/>
      <c r="GY330" s="65"/>
      <c r="GZ330" s="65"/>
      <c r="HA330" s="65"/>
      <c r="HB330" s="65"/>
      <c r="HC330" s="65"/>
      <c r="HD330" s="65"/>
      <c r="HE330" s="65"/>
      <c r="HF330" s="65"/>
      <c r="HG330" s="65"/>
      <c r="HH330" s="65"/>
      <c r="HI330" s="65"/>
      <c r="HJ330" s="65"/>
      <c r="HK330" s="65"/>
      <c r="HL330" s="65"/>
      <c r="HM330" s="65"/>
      <c r="HN330" s="65"/>
      <c r="HO330" s="65"/>
      <c r="HP330" s="65"/>
      <c r="HQ330" s="65"/>
      <c r="HR330" s="65"/>
      <c r="HS330" s="65"/>
      <c r="HT330" s="65"/>
      <c r="HU330" s="65"/>
      <c r="HV330" s="65"/>
      <c r="HW330" s="65"/>
      <c r="HX330" s="65"/>
      <c r="HY330" s="65"/>
      <c r="HZ330" s="65"/>
      <c r="IA330" s="65"/>
      <c r="IB330" s="65"/>
      <c r="IC330" s="65"/>
      <c r="ID330" s="65"/>
      <c r="IE330" s="65"/>
      <c r="IF330" s="65"/>
      <c r="IG330" s="65"/>
      <c r="IH330" s="65"/>
      <c r="II330" s="65"/>
      <c r="IJ330" s="65"/>
      <c r="IK330" s="65"/>
      <c r="IL330" s="65"/>
      <c r="IM330" s="65"/>
      <c r="IN330" s="65"/>
      <c r="IO330" s="65"/>
      <c r="IP330" s="65"/>
      <c r="IQ330" s="65"/>
      <c r="IR330" s="65"/>
      <c r="IS330" s="65"/>
      <c r="IT330" s="65"/>
      <c r="IU330" s="65"/>
      <c r="IV330" s="65"/>
      <c r="IW330" s="65"/>
      <c r="IX330" s="65"/>
      <c r="IY330" s="65"/>
      <c r="IZ330" s="65"/>
      <c r="JA330" s="65"/>
      <c r="JB330" s="65"/>
      <c r="JC330" s="65"/>
      <c r="JD330" s="65"/>
      <c r="JE330" s="65"/>
      <c r="JF330" s="65"/>
      <c r="JG330" s="65"/>
      <c r="JH330" s="65"/>
      <c r="JI330" s="65"/>
      <c r="JJ330" s="65"/>
      <c r="JK330" s="65"/>
      <c r="JL330" s="65"/>
      <c r="JM330" s="65"/>
      <c r="JN330" s="65"/>
      <c r="JO330" s="65"/>
      <c r="JP330" s="65"/>
      <c r="JQ330" s="65"/>
      <c r="JR330" s="65"/>
      <c r="JS330" s="65"/>
    </row>
    <row r="331" s="66" customFormat="true" ht="14.25" hidden="false" customHeight="true" outlineLevel="0" collapsed="false">
      <c r="A331" s="46"/>
      <c r="B331" s="47" t="n">
        <f aca="true">TODAY()</f>
        <v>46135</v>
      </c>
      <c r="C331" s="48" t="s">
        <v>37</v>
      </c>
      <c r="D331" s="49" t="s">
        <v>38</v>
      </c>
      <c r="E331" s="50" t="str">
        <f aca="false">IFERROR(VLOOKUP($J331,'Base 1'!A:S,19,0),"-")</f>
        <v>-</v>
      </c>
      <c r="F331" s="50" t="str">
        <f aca="false">IFERROR(VLOOKUP($J331,'Base 1'!$A:$N,14,0),"-")</f>
        <v>-</v>
      </c>
      <c r="G331" s="50" t="str">
        <f aca="false">IFERROR(VLOOKUP($J331,'Base 1'!$A:$O,15,0),"-")</f>
        <v>-</v>
      </c>
      <c r="H331" s="50" t="str">
        <f aca="false">IFERROR(VLOOKUP($J331,'Base 1'!$A:$T,20,0),"-")</f>
        <v>-</v>
      </c>
      <c r="I331" s="51" t="str">
        <f aca="false">IFERROR(VLOOKUP($J331,'Base 1'!$A:$C,3,0),"-")</f>
        <v>-</v>
      </c>
      <c r="J331" s="51"/>
      <c r="K331" s="50" t="str">
        <f aca="false">IFERROR(VLOOKUP($J331,'Base 1'!$A:$E,5,0),"-")</f>
        <v>-</v>
      </c>
      <c r="L331" s="52" t="str">
        <f aca="false">IFERROR(VLOOKUP($J331,'Base 1'!$A:$B,2,0),"-")</f>
        <v>-</v>
      </c>
      <c r="M331" s="50" t="str">
        <f aca="false">IFERROR(VLOOKUP($J331,'Base 1'!$A:$Q,17,0),"-")</f>
        <v>-</v>
      </c>
      <c r="N331" s="50" t="str">
        <f aca="false">IFERROR(VLOOKUP($J331,'Base 1'!$A:$R,18,0),"-")</f>
        <v>-</v>
      </c>
      <c r="O331" s="50" t="str">
        <f aca="false">IFERROR(VLOOKUP($J331,'Base 1'!$A:$F,6,0),"-")</f>
        <v>-</v>
      </c>
      <c r="P331" s="53" t="str">
        <f aca="false">IFERROR(VLOOKUP($J331,'Base 1'!$A:$G,7,0),"-")</f>
        <v>-</v>
      </c>
      <c r="Q331" s="54"/>
      <c r="R331" s="50" t="str">
        <f aca="false">IFERROR(VLOOKUP(J331,'Base 1'!$A:$L,12,0),"-")</f>
        <v>-</v>
      </c>
      <c r="S331" s="54"/>
      <c r="T331" s="55" t="str">
        <f aca="false">IFERROR(VLOOKUP(J331,'Base 1'!$A:$J,10,0),"-")</f>
        <v>-</v>
      </c>
      <c r="U331" s="56"/>
      <c r="V331" s="57"/>
      <c r="W331" s="58"/>
      <c r="X331" s="59" t="str">
        <f aca="false">IFERROR(VLOOKUP(J331,'Base 1'!$A:$I,9,0),"-")</f>
        <v>-</v>
      </c>
      <c r="Y331" s="58"/>
      <c r="Z331" s="60"/>
      <c r="AA331" s="61"/>
      <c r="AB331" s="62"/>
      <c r="AC331" s="63" t="str">
        <f aca="false">IFERROR(VLOOKUP($J331,'Base 1'!$A:$Q,16,0),"-")</f>
        <v>-</v>
      </c>
      <c r="AD331" s="63"/>
      <c r="AE331" s="64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/>
      <c r="CB331" s="65"/>
      <c r="CC331" s="65"/>
      <c r="CD331" s="65"/>
      <c r="CE331" s="65"/>
      <c r="CF331" s="65"/>
      <c r="CG331" s="65"/>
      <c r="CH331" s="65"/>
      <c r="CI331" s="65"/>
      <c r="CJ331" s="65"/>
      <c r="CK331" s="65"/>
      <c r="CL331" s="65"/>
      <c r="CM331" s="65"/>
      <c r="CN331" s="65"/>
      <c r="CO331" s="65"/>
      <c r="CP331" s="65"/>
      <c r="CQ331" s="65"/>
      <c r="CR331" s="65"/>
      <c r="CS331" s="65"/>
      <c r="CT331" s="65"/>
      <c r="CU331" s="65"/>
      <c r="CV331" s="65"/>
      <c r="CW331" s="65"/>
      <c r="CX331" s="65"/>
      <c r="CY331" s="65"/>
      <c r="CZ331" s="65"/>
      <c r="DA331" s="65"/>
      <c r="DB331" s="65"/>
      <c r="DC331" s="65"/>
      <c r="DD331" s="65"/>
      <c r="DE331" s="65"/>
      <c r="DF331" s="65"/>
      <c r="DG331" s="65"/>
      <c r="DH331" s="65"/>
      <c r="DI331" s="65"/>
      <c r="DJ331" s="65"/>
      <c r="DK331" s="65"/>
      <c r="DL331" s="65"/>
      <c r="DM331" s="65"/>
      <c r="DN331" s="65"/>
      <c r="DO331" s="65"/>
      <c r="DP331" s="65"/>
      <c r="DQ331" s="65"/>
      <c r="DR331" s="65"/>
      <c r="DS331" s="65"/>
      <c r="DT331" s="65"/>
      <c r="DU331" s="65"/>
      <c r="DV331" s="65"/>
      <c r="DW331" s="65"/>
      <c r="DX331" s="65"/>
      <c r="DY331" s="65"/>
      <c r="DZ331" s="65"/>
      <c r="EA331" s="65"/>
      <c r="EB331" s="65"/>
      <c r="EC331" s="65"/>
      <c r="ED331" s="65"/>
      <c r="EE331" s="65"/>
      <c r="EF331" s="65"/>
      <c r="EG331" s="65"/>
      <c r="EH331" s="65"/>
      <c r="EI331" s="65"/>
      <c r="EJ331" s="65"/>
      <c r="EK331" s="65"/>
      <c r="EL331" s="65"/>
      <c r="EM331" s="65"/>
      <c r="EN331" s="65"/>
      <c r="EO331" s="65"/>
      <c r="EP331" s="65"/>
      <c r="EQ331" s="65"/>
      <c r="ER331" s="65"/>
      <c r="ES331" s="65"/>
      <c r="ET331" s="65"/>
      <c r="EU331" s="65"/>
      <c r="EV331" s="65"/>
      <c r="EW331" s="65"/>
      <c r="EX331" s="65"/>
      <c r="EY331" s="65"/>
      <c r="EZ331" s="65"/>
      <c r="FA331" s="65"/>
      <c r="FB331" s="65"/>
      <c r="FC331" s="65"/>
      <c r="FD331" s="65"/>
      <c r="FE331" s="65"/>
      <c r="FF331" s="65"/>
      <c r="FG331" s="65"/>
      <c r="FH331" s="65"/>
      <c r="FI331" s="65"/>
      <c r="FJ331" s="65"/>
      <c r="FK331" s="65"/>
      <c r="FL331" s="65"/>
      <c r="FM331" s="65"/>
      <c r="FN331" s="65"/>
      <c r="FO331" s="65"/>
      <c r="FP331" s="65"/>
      <c r="FQ331" s="65"/>
      <c r="FR331" s="65"/>
      <c r="FS331" s="65"/>
      <c r="FT331" s="65"/>
      <c r="FU331" s="65"/>
      <c r="FV331" s="65"/>
      <c r="FW331" s="65"/>
      <c r="FX331" s="65"/>
      <c r="FY331" s="65"/>
      <c r="FZ331" s="65"/>
      <c r="GA331" s="65"/>
      <c r="GB331" s="65"/>
      <c r="GC331" s="65"/>
      <c r="GD331" s="65"/>
      <c r="GE331" s="65"/>
      <c r="GF331" s="65"/>
      <c r="GG331" s="65"/>
      <c r="GH331" s="65"/>
      <c r="GI331" s="65"/>
      <c r="GJ331" s="65"/>
      <c r="GK331" s="65"/>
      <c r="GL331" s="65"/>
      <c r="GM331" s="65"/>
      <c r="GN331" s="65"/>
      <c r="GO331" s="65"/>
      <c r="GP331" s="65"/>
      <c r="GQ331" s="65"/>
      <c r="GR331" s="65"/>
      <c r="GS331" s="65"/>
      <c r="GT331" s="65"/>
      <c r="GU331" s="65"/>
      <c r="GV331" s="65"/>
      <c r="GW331" s="65"/>
      <c r="GX331" s="65"/>
      <c r="GY331" s="65"/>
      <c r="GZ331" s="65"/>
      <c r="HA331" s="65"/>
      <c r="HB331" s="65"/>
      <c r="HC331" s="65"/>
      <c r="HD331" s="65"/>
      <c r="HE331" s="65"/>
      <c r="HF331" s="65"/>
      <c r="HG331" s="65"/>
      <c r="HH331" s="65"/>
      <c r="HI331" s="65"/>
      <c r="HJ331" s="65"/>
      <c r="HK331" s="65"/>
      <c r="HL331" s="65"/>
      <c r="HM331" s="65"/>
      <c r="HN331" s="65"/>
      <c r="HO331" s="65"/>
      <c r="HP331" s="65"/>
      <c r="HQ331" s="65"/>
      <c r="HR331" s="65"/>
      <c r="HS331" s="65"/>
      <c r="HT331" s="65"/>
      <c r="HU331" s="65"/>
      <c r="HV331" s="65"/>
      <c r="HW331" s="65"/>
      <c r="HX331" s="65"/>
      <c r="HY331" s="65"/>
      <c r="HZ331" s="65"/>
      <c r="IA331" s="65"/>
      <c r="IB331" s="65"/>
      <c r="IC331" s="65"/>
      <c r="ID331" s="65"/>
      <c r="IE331" s="65"/>
      <c r="IF331" s="65"/>
      <c r="IG331" s="65"/>
      <c r="IH331" s="65"/>
      <c r="II331" s="65"/>
      <c r="IJ331" s="65"/>
      <c r="IK331" s="65"/>
      <c r="IL331" s="65"/>
      <c r="IM331" s="65"/>
      <c r="IN331" s="65"/>
      <c r="IO331" s="65"/>
      <c r="IP331" s="65"/>
      <c r="IQ331" s="65"/>
      <c r="IR331" s="65"/>
      <c r="IS331" s="65"/>
      <c r="IT331" s="65"/>
      <c r="IU331" s="65"/>
      <c r="IV331" s="65"/>
      <c r="IW331" s="65"/>
      <c r="IX331" s="65"/>
      <c r="IY331" s="65"/>
      <c r="IZ331" s="65"/>
      <c r="JA331" s="65"/>
      <c r="JB331" s="65"/>
      <c r="JC331" s="65"/>
      <c r="JD331" s="65"/>
      <c r="JE331" s="65"/>
      <c r="JF331" s="65"/>
      <c r="JG331" s="65"/>
      <c r="JH331" s="65"/>
      <c r="JI331" s="65"/>
      <c r="JJ331" s="65"/>
      <c r="JK331" s="65"/>
      <c r="JL331" s="65"/>
      <c r="JM331" s="65"/>
      <c r="JN331" s="65"/>
      <c r="JO331" s="65"/>
      <c r="JP331" s="65"/>
      <c r="JQ331" s="65"/>
      <c r="JR331" s="65"/>
      <c r="JS331" s="65"/>
    </row>
    <row r="332" s="66" customFormat="true" ht="14.25" hidden="false" customHeight="true" outlineLevel="0" collapsed="false">
      <c r="A332" s="46"/>
      <c r="B332" s="47" t="n">
        <f aca="true">TODAY()</f>
        <v>46135</v>
      </c>
      <c r="C332" s="48" t="s">
        <v>37</v>
      </c>
      <c r="D332" s="49" t="s">
        <v>38</v>
      </c>
      <c r="E332" s="50" t="str">
        <f aca="false">IFERROR(VLOOKUP($J332,'Base 1'!A:S,19,0),"-")</f>
        <v>-</v>
      </c>
      <c r="F332" s="50" t="str">
        <f aca="false">IFERROR(VLOOKUP($J332,'Base 1'!$A:$N,14,0),"-")</f>
        <v>-</v>
      </c>
      <c r="G332" s="50" t="str">
        <f aca="false">IFERROR(VLOOKUP($J332,'Base 1'!$A:$O,15,0),"-")</f>
        <v>-</v>
      </c>
      <c r="H332" s="50" t="str">
        <f aca="false">IFERROR(VLOOKUP($J332,'Base 1'!$A:$T,20,0),"-")</f>
        <v>-</v>
      </c>
      <c r="I332" s="51" t="str">
        <f aca="false">IFERROR(VLOOKUP($J332,'Base 1'!$A:$C,3,0),"-")</f>
        <v>-</v>
      </c>
      <c r="J332" s="51"/>
      <c r="K332" s="50" t="str">
        <f aca="false">IFERROR(VLOOKUP($J332,'Base 1'!$A:$E,5,0),"-")</f>
        <v>-</v>
      </c>
      <c r="L332" s="52" t="str">
        <f aca="false">IFERROR(VLOOKUP($J332,'Base 1'!$A:$B,2,0),"-")</f>
        <v>-</v>
      </c>
      <c r="M332" s="50" t="str">
        <f aca="false">IFERROR(VLOOKUP($J332,'Base 1'!$A:$Q,17,0),"-")</f>
        <v>-</v>
      </c>
      <c r="N332" s="50" t="str">
        <f aca="false">IFERROR(VLOOKUP($J332,'Base 1'!$A:$R,18,0),"-")</f>
        <v>-</v>
      </c>
      <c r="O332" s="50" t="str">
        <f aca="false">IFERROR(VLOOKUP($J332,'Base 1'!$A:$F,6,0),"-")</f>
        <v>-</v>
      </c>
      <c r="P332" s="53" t="str">
        <f aca="false">IFERROR(VLOOKUP($J332,'Base 1'!$A:$G,7,0),"-")</f>
        <v>-</v>
      </c>
      <c r="Q332" s="54"/>
      <c r="R332" s="50" t="str">
        <f aca="false">IFERROR(VLOOKUP(J332,'Base 1'!$A:$L,12,0),"-")</f>
        <v>-</v>
      </c>
      <c r="S332" s="54"/>
      <c r="T332" s="55" t="str">
        <f aca="false">IFERROR(VLOOKUP(J332,'Base 1'!$A:$J,10,0),"-")</f>
        <v>-</v>
      </c>
      <c r="U332" s="56"/>
      <c r="V332" s="57"/>
      <c r="W332" s="58"/>
      <c r="X332" s="59" t="str">
        <f aca="false">IFERROR(VLOOKUP(J332,'Base 1'!$A:$I,9,0),"-")</f>
        <v>-</v>
      </c>
      <c r="Y332" s="58"/>
      <c r="Z332" s="60"/>
      <c r="AA332" s="61"/>
      <c r="AB332" s="62"/>
      <c r="AC332" s="63" t="str">
        <f aca="false">IFERROR(VLOOKUP($J332,'Base 1'!$A:$Q,16,0),"-")</f>
        <v>-</v>
      </c>
      <c r="AD332" s="63"/>
      <c r="AE332" s="64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5"/>
      <c r="BU332" s="65"/>
      <c r="BV332" s="65"/>
      <c r="BW332" s="65"/>
      <c r="BX332" s="65"/>
      <c r="BY332" s="65"/>
      <c r="BZ332" s="65"/>
      <c r="CA332" s="65"/>
      <c r="CB332" s="65"/>
      <c r="CC332" s="65"/>
      <c r="CD332" s="65"/>
      <c r="CE332" s="65"/>
      <c r="CF332" s="65"/>
      <c r="CG332" s="65"/>
      <c r="CH332" s="65"/>
      <c r="CI332" s="65"/>
      <c r="CJ332" s="65"/>
      <c r="CK332" s="65"/>
      <c r="CL332" s="65"/>
      <c r="CM332" s="65"/>
      <c r="CN332" s="65"/>
      <c r="CO332" s="65"/>
      <c r="CP332" s="65"/>
      <c r="CQ332" s="65"/>
      <c r="CR332" s="65"/>
      <c r="CS332" s="65"/>
      <c r="CT332" s="65"/>
      <c r="CU332" s="65"/>
      <c r="CV332" s="65"/>
      <c r="CW332" s="65"/>
      <c r="CX332" s="65"/>
      <c r="CY332" s="65"/>
      <c r="CZ332" s="65"/>
      <c r="DA332" s="65"/>
      <c r="DB332" s="65"/>
      <c r="DC332" s="65"/>
      <c r="DD332" s="65"/>
      <c r="DE332" s="65"/>
      <c r="DF332" s="65"/>
      <c r="DG332" s="65"/>
      <c r="DH332" s="65"/>
      <c r="DI332" s="65"/>
      <c r="DJ332" s="65"/>
      <c r="DK332" s="65"/>
      <c r="DL332" s="65"/>
      <c r="DM332" s="65"/>
      <c r="DN332" s="65"/>
      <c r="DO332" s="65"/>
      <c r="DP332" s="65"/>
      <c r="DQ332" s="65"/>
      <c r="DR332" s="65"/>
      <c r="DS332" s="65"/>
      <c r="DT332" s="65"/>
      <c r="DU332" s="65"/>
      <c r="DV332" s="65"/>
      <c r="DW332" s="65"/>
      <c r="DX332" s="65"/>
      <c r="DY332" s="65"/>
      <c r="DZ332" s="65"/>
      <c r="EA332" s="65"/>
      <c r="EB332" s="65"/>
      <c r="EC332" s="65"/>
      <c r="ED332" s="65"/>
      <c r="EE332" s="65"/>
      <c r="EF332" s="65"/>
      <c r="EG332" s="65"/>
      <c r="EH332" s="65"/>
      <c r="EI332" s="65"/>
      <c r="EJ332" s="65"/>
      <c r="EK332" s="65"/>
      <c r="EL332" s="65"/>
      <c r="EM332" s="65"/>
      <c r="EN332" s="65"/>
      <c r="EO332" s="65"/>
      <c r="EP332" s="65"/>
      <c r="EQ332" s="65"/>
      <c r="ER332" s="65"/>
      <c r="ES332" s="65"/>
      <c r="ET332" s="65"/>
      <c r="EU332" s="65"/>
      <c r="EV332" s="65"/>
      <c r="EW332" s="65"/>
      <c r="EX332" s="65"/>
      <c r="EY332" s="65"/>
      <c r="EZ332" s="65"/>
      <c r="FA332" s="65"/>
      <c r="FB332" s="65"/>
      <c r="FC332" s="65"/>
      <c r="FD332" s="65"/>
      <c r="FE332" s="65"/>
      <c r="FF332" s="65"/>
      <c r="FG332" s="65"/>
      <c r="FH332" s="65"/>
      <c r="FI332" s="65"/>
      <c r="FJ332" s="65"/>
      <c r="FK332" s="65"/>
      <c r="FL332" s="65"/>
      <c r="FM332" s="65"/>
      <c r="FN332" s="65"/>
      <c r="FO332" s="65"/>
      <c r="FP332" s="65"/>
      <c r="FQ332" s="65"/>
      <c r="FR332" s="65"/>
      <c r="FS332" s="65"/>
      <c r="FT332" s="65"/>
      <c r="FU332" s="65"/>
      <c r="FV332" s="65"/>
      <c r="FW332" s="65"/>
      <c r="FX332" s="65"/>
      <c r="FY332" s="65"/>
      <c r="FZ332" s="65"/>
      <c r="GA332" s="65"/>
      <c r="GB332" s="65"/>
      <c r="GC332" s="65"/>
      <c r="GD332" s="65"/>
      <c r="GE332" s="65"/>
      <c r="GF332" s="65"/>
      <c r="GG332" s="65"/>
      <c r="GH332" s="65"/>
      <c r="GI332" s="65"/>
      <c r="GJ332" s="65"/>
      <c r="GK332" s="65"/>
      <c r="GL332" s="65"/>
      <c r="GM332" s="65"/>
      <c r="GN332" s="65"/>
      <c r="GO332" s="65"/>
      <c r="GP332" s="65"/>
      <c r="GQ332" s="65"/>
      <c r="GR332" s="65"/>
      <c r="GS332" s="65"/>
      <c r="GT332" s="65"/>
      <c r="GU332" s="65"/>
      <c r="GV332" s="65"/>
      <c r="GW332" s="65"/>
      <c r="GX332" s="65"/>
      <c r="GY332" s="65"/>
      <c r="GZ332" s="65"/>
      <c r="HA332" s="65"/>
      <c r="HB332" s="65"/>
      <c r="HC332" s="65"/>
      <c r="HD332" s="65"/>
      <c r="HE332" s="65"/>
      <c r="HF332" s="65"/>
      <c r="HG332" s="65"/>
      <c r="HH332" s="65"/>
      <c r="HI332" s="65"/>
      <c r="HJ332" s="65"/>
      <c r="HK332" s="65"/>
      <c r="HL332" s="65"/>
      <c r="HM332" s="65"/>
      <c r="HN332" s="65"/>
      <c r="HO332" s="65"/>
      <c r="HP332" s="65"/>
      <c r="HQ332" s="65"/>
      <c r="HR332" s="65"/>
      <c r="HS332" s="65"/>
      <c r="HT332" s="65"/>
      <c r="HU332" s="65"/>
      <c r="HV332" s="65"/>
      <c r="HW332" s="65"/>
      <c r="HX332" s="65"/>
      <c r="HY332" s="65"/>
      <c r="HZ332" s="65"/>
      <c r="IA332" s="65"/>
      <c r="IB332" s="65"/>
      <c r="IC332" s="65"/>
      <c r="ID332" s="65"/>
      <c r="IE332" s="65"/>
      <c r="IF332" s="65"/>
      <c r="IG332" s="65"/>
      <c r="IH332" s="65"/>
      <c r="II332" s="65"/>
      <c r="IJ332" s="65"/>
      <c r="IK332" s="65"/>
      <c r="IL332" s="65"/>
      <c r="IM332" s="65"/>
      <c r="IN332" s="65"/>
      <c r="IO332" s="65"/>
      <c r="IP332" s="65"/>
      <c r="IQ332" s="65"/>
      <c r="IR332" s="65"/>
      <c r="IS332" s="65"/>
      <c r="IT332" s="65"/>
      <c r="IU332" s="65"/>
      <c r="IV332" s="65"/>
      <c r="IW332" s="65"/>
      <c r="IX332" s="65"/>
      <c r="IY332" s="65"/>
      <c r="IZ332" s="65"/>
      <c r="JA332" s="65"/>
      <c r="JB332" s="65"/>
      <c r="JC332" s="65"/>
      <c r="JD332" s="65"/>
      <c r="JE332" s="65"/>
      <c r="JF332" s="65"/>
      <c r="JG332" s="65"/>
      <c r="JH332" s="65"/>
      <c r="JI332" s="65"/>
      <c r="JJ332" s="65"/>
      <c r="JK332" s="65"/>
      <c r="JL332" s="65"/>
      <c r="JM332" s="65"/>
      <c r="JN332" s="65"/>
      <c r="JO332" s="65"/>
      <c r="JP332" s="65"/>
      <c r="JQ332" s="65"/>
      <c r="JR332" s="65"/>
      <c r="JS332" s="65"/>
    </row>
    <row r="333" s="66" customFormat="true" ht="14.25" hidden="false" customHeight="true" outlineLevel="0" collapsed="false">
      <c r="A333" s="46"/>
      <c r="B333" s="47" t="n">
        <f aca="true">TODAY()</f>
        <v>46135</v>
      </c>
      <c r="C333" s="48" t="s">
        <v>37</v>
      </c>
      <c r="D333" s="49" t="s">
        <v>38</v>
      </c>
      <c r="E333" s="50" t="str">
        <f aca="false">IFERROR(VLOOKUP($J333,'Base 1'!A:S,19,0),"-")</f>
        <v>-</v>
      </c>
      <c r="F333" s="50" t="str">
        <f aca="false">IFERROR(VLOOKUP($J333,'Base 1'!$A:$N,14,0),"-")</f>
        <v>-</v>
      </c>
      <c r="G333" s="50" t="str">
        <f aca="false">IFERROR(VLOOKUP($J333,'Base 1'!$A:$O,15,0),"-")</f>
        <v>-</v>
      </c>
      <c r="H333" s="50" t="str">
        <f aca="false">IFERROR(VLOOKUP($J333,'Base 1'!$A:$T,20,0),"-")</f>
        <v>-</v>
      </c>
      <c r="I333" s="51" t="str">
        <f aca="false">IFERROR(VLOOKUP($J333,'Base 1'!$A:$C,3,0),"-")</f>
        <v>-</v>
      </c>
      <c r="J333" s="51"/>
      <c r="K333" s="50" t="str">
        <f aca="false">IFERROR(VLOOKUP($J333,'Base 1'!$A:$E,5,0),"-")</f>
        <v>-</v>
      </c>
      <c r="L333" s="52" t="str">
        <f aca="false">IFERROR(VLOOKUP($J333,'Base 1'!$A:$B,2,0),"-")</f>
        <v>-</v>
      </c>
      <c r="M333" s="50" t="str">
        <f aca="false">IFERROR(VLOOKUP($J333,'Base 1'!$A:$Q,17,0),"-")</f>
        <v>-</v>
      </c>
      <c r="N333" s="50" t="str">
        <f aca="false">IFERROR(VLOOKUP($J333,'Base 1'!$A:$R,18,0),"-")</f>
        <v>-</v>
      </c>
      <c r="O333" s="50" t="str">
        <f aca="false">IFERROR(VLOOKUP($J333,'Base 1'!$A:$F,6,0),"-")</f>
        <v>-</v>
      </c>
      <c r="P333" s="53" t="str">
        <f aca="false">IFERROR(VLOOKUP($J333,'Base 1'!$A:$G,7,0),"-")</f>
        <v>-</v>
      </c>
      <c r="Q333" s="54"/>
      <c r="R333" s="50" t="str">
        <f aca="false">IFERROR(VLOOKUP(J333,'Base 1'!$A:$L,12,0),"-")</f>
        <v>-</v>
      </c>
      <c r="S333" s="54"/>
      <c r="T333" s="55" t="str">
        <f aca="false">IFERROR(VLOOKUP(J333,'Base 1'!$A:$J,10,0),"-")</f>
        <v>-</v>
      </c>
      <c r="U333" s="56"/>
      <c r="V333" s="57"/>
      <c r="W333" s="58"/>
      <c r="X333" s="59" t="str">
        <f aca="false">IFERROR(VLOOKUP(J333,'Base 1'!$A:$I,9,0),"-")</f>
        <v>-</v>
      </c>
      <c r="Y333" s="58"/>
      <c r="Z333" s="60"/>
      <c r="AA333" s="61"/>
      <c r="AB333" s="62"/>
      <c r="AC333" s="63" t="str">
        <f aca="false">IFERROR(VLOOKUP($J333,'Base 1'!$A:$Q,16,0),"-")</f>
        <v>-</v>
      </c>
      <c r="AD333" s="63"/>
      <c r="AE333" s="64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/>
      <c r="CB333" s="65"/>
      <c r="CC333" s="65"/>
      <c r="CD333" s="65"/>
      <c r="CE333" s="65"/>
      <c r="CF333" s="65"/>
      <c r="CG333" s="65"/>
      <c r="CH333" s="65"/>
      <c r="CI333" s="65"/>
      <c r="CJ333" s="65"/>
      <c r="CK333" s="65"/>
      <c r="CL333" s="65"/>
      <c r="CM333" s="65"/>
      <c r="CN333" s="65"/>
      <c r="CO333" s="65"/>
      <c r="CP333" s="65"/>
      <c r="CQ333" s="65"/>
      <c r="CR333" s="65"/>
      <c r="CS333" s="65"/>
      <c r="CT333" s="65"/>
      <c r="CU333" s="65"/>
      <c r="CV333" s="65"/>
      <c r="CW333" s="65"/>
      <c r="CX333" s="65"/>
      <c r="CY333" s="65"/>
      <c r="CZ333" s="65"/>
      <c r="DA333" s="65"/>
      <c r="DB333" s="65"/>
      <c r="DC333" s="65"/>
      <c r="DD333" s="65"/>
      <c r="DE333" s="65"/>
      <c r="DF333" s="65"/>
      <c r="DG333" s="65"/>
      <c r="DH333" s="65"/>
      <c r="DI333" s="65"/>
      <c r="DJ333" s="65"/>
      <c r="DK333" s="65"/>
      <c r="DL333" s="65"/>
      <c r="DM333" s="65"/>
      <c r="DN333" s="65"/>
      <c r="DO333" s="65"/>
      <c r="DP333" s="65"/>
      <c r="DQ333" s="65"/>
      <c r="DR333" s="65"/>
      <c r="DS333" s="65"/>
      <c r="DT333" s="65"/>
      <c r="DU333" s="65"/>
      <c r="DV333" s="65"/>
      <c r="DW333" s="65"/>
      <c r="DX333" s="65"/>
      <c r="DY333" s="65"/>
      <c r="DZ333" s="65"/>
      <c r="EA333" s="65"/>
      <c r="EB333" s="65"/>
      <c r="EC333" s="65"/>
      <c r="ED333" s="65"/>
      <c r="EE333" s="65"/>
      <c r="EF333" s="65"/>
      <c r="EG333" s="65"/>
      <c r="EH333" s="65"/>
      <c r="EI333" s="65"/>
      <c r="EJ333" s="65"/>
      <c r="EK333" s="65"/>
      <c r="EL333" s="65"/>
      <c r="EM333" s="65"/>
      <c r="EN333" s="65"/>
      <c r="EO333" s="65"/>
      <c r="EP333" s="65"/>
      <c r="EQ333" s="65"/>
      <c r="ER333" s="65"/>
      <c r="ES333" s="65"/>
      <c r="ET333" s="65"/>
      <c r="EU333" s="65"/>
      <c r="EV333" s="65"/>
      <c r="EW333" s="65"/>
      <c r="EX333" s="65"/>
      <c r="EY333" s="65"/>
      <c r="EZ333" s="65"/>
      <c r="FA333" s="65"/>
      <c r="FB333" s="65"/>
      <c r="FC333" s="65"/>
      <c r="FD333" s="65"/>
      <c r="FE333" s="65"/>
      <c r="FF333" s="65"/>
      <c r="FG333" s="65"/>
      <c r="FH333" s="65"/>
      <c r="FI333" s="65"/>
      <c r="FJ333" s="65"/>
      <c r="FK333" s="65"/>
      <c r="FL333" s="65"/>
      <c r="FM333" s="65"/>
      <c r="FN333" s="65"/>
      <c r="FO333" s="65"/>
      <c r="FP333" s="65"/>
      <c r="FQ333" s="65"/>
      <c r="FR333" s="65"/>
      <c r="FS333" s="65"/>
      <c r="FT333" s="65"/>
      <c r="FU333" s="65"/>
      <c r="FV333" s="65"/>
      <c r="FW333" s="65"/>
      <c r="FX333" s="65"/>
      <c r="FY333" s="65"/>
      <c r="FZ333" s="65"/>
      <c r="GA333" s="65"/>
      <c r="GB333" s="65"/>
      <c r="GC333" s="65"/>
      <c r="GD333" s="65"/>
      <c r="GE333" s="65"/>
      <c r="GF333" s="65"/>
      <c r="GG333" s="65"/>
      <c r="GH333" s="65"/>
      <c r="GI333" s="65"/>
      <c r="GJ333" s="65"/>
      <c r="GK333" s="65"/>
      <c r="GL333" s="65"/>
      <c r="GM333" s="65"/>
      <c r="GN333" s="65"/>
      <c r="GO333" s="65"/>
      <c r="GP333" s="65"/>
      <c r="GQ333" s="65"/>
      <c r="GR333" s="65"/>
      <c r="GS333" s="65"/>
      <c r="GT333" s="65"/>
      <c r="GU333" s="65"/>
      <c r="GV333" s="65"/>
      <c r="GW333" s="65"/>
      <c r="GX333" s="65"/>
      <c r="GY333" s="65"/>
      <c r="GZ333" s="65"/>
      <c r="HA333" s="65"/>
      <c r="HB333" s="65"/>
      <c r="HC333" s="65"/>
      <c r="HD333" s="65"/>
      <c r="HE333" s="65"/>
      <c r="HF333" s="65"/>
      <c r="HG333" s="65"/>
      <c r="HH333" s="65"/>
      <c r="HI333" s="65"/>
      <c r="HJ333" s="65"/>
      <c r="HK333" s="65"/>
      <c r="HL333" s="65"/>
      <c r="HM333" s="65"/>
      <c r="HN333" s="65"/>
      <c r="HO333" s="65"/>
      <c r="HP333" s="65"/>
      <c r="HQ333" s="65"/>
      <c r="HR333" s="65"/>
      <c r="HS333" s="65"/>
      <c r="HT333" s="65"/>
      <c r="HU333" s="65"/>
      <c r="HV333" s="65"/>
      <c r="HW333" s="65"/>
      <c r="HX333" s="65"/>
      <c r="HY333" s="65"/>
      <c r="HZ333" s="65"/>
      <c r="IA333" s="65"/>
      <c r="IB333" s="65"/>
      <c r="IC333" s="65"/>
      <c r="ID333" s="65"/>
      <c r="IE333" s="65"/>
      <c r="IF333" s="65"/>
      <c r="IG333" s="65"/>
      <c r="IH333" s="65"/>
      <c r="II333" s="65"/>
      <c r="IJ333" s="65"/>
      <c r="IK333" s="65"/>
      <c r="IL333" s="65"/>
      <c r="IM333" s="65"/>
      <c r="IN333" s="65"/>
      <c r="IO333" s="65"/>
      <c r="IP333" s="65"/>
      <c r="IQ333" s="65"/>
      <c r="IR333" s="65"/>
      <c r="IS333" s="65"/>
      <c r="IT333" s="65"/>
      <c r="IU333" s="65"/>
      <c r="IV333" s="65"/>
      <c r="IW333" s="65"/>
      <c r="IX333" s="65"/>
      <c r="IY333" s="65"/>
      <c r="IZ333" s="65"/>
      <c r="JA333" s="65"/>
      <c r="JB333" s="65"/>
      <c r="JC333" s="65"/>
      <c r="JD333" s="65"/>
      <c r="JE333" s="65"/>
      <c r="JF333" s="65"/>
      <c r="JG333" s="65"/>
      <c r="JH333" s="65"/>
      <c r="JI333" s="65"/>
      <c r="JJ333" s="65"/>
      <c r="JK333" s="65"/>
      <c r="JL333" s="65"/>
      <c r="JM333" s="65"/>
      <c r="JN333" s="65"/>
      <c r="JO333" s="65"/>
      <c r="JP333" s="65"/>
      <c r="JQ333" s="65"/>
      <c r="JR333" s="65"/>
      <c r="JS333" s="65"/>
    </row>
    <row r="334" s="66" customFormat="true" ht="14.25" hidden="false" customHeight="true" outlineLevel="0" collapsed="false">
      <c r="A334" s="46"/>
      <c r="B334" s="47" t="n">
        <f aca="true">TODAY()</f>
        <v>46135</v>
      </c>
      <c r="C334" s="48" t="s">
        <v>37</v>
      </c>
      <c r="D334" s="49" t="s">
        <v>38</v>
      </c>
      <c r="E334" s="50" t="str">
        <f aca="false">IFERROR(VLOOKUP($J334,'Base 1'!A:S,19,0),"-")</f>
        <v>-</v>
      </c>
      <c r="F334" s="50" t="str">
        <f aca="false">IFERROR(VLOOKUP($J334,'Base 1'!$A:$N,14,0),"-")</f>
        <v>-</v>
      </c>
      <c r="G334" s="50" t="str">
        <f aca="false">IFERROR(VLOOKUP($J334,'Base 1'!$A:$O,15,0),"-")</f>
        <v>-</v>
      </c>
      <c r="H334" s="50" t="str">
        <f aca="false">IFERROR(VLOOKUP($J334,'Base 1'!$A:$T,20,0),"-")</f>
        <v>-</v>
      </c>
      <c r="I334" s="51" t="str">
        <f aca="false">IFERROR(VLOOKUP($J334,'Base 1'!$A:$C,3,0),"-")</f>
        <v>-</v>
      </c>
      <c r="J334" s="51"/>
      <c r="K334" s="50" t="str">
        <f aca="false">IFERROR(VLOOKUP($J334,'Base 1'!$A:$E,5,0),"-")</f>
        <v>-</v>
      </c>
      <c r="L334" s="52" t="str">
        <f aca="false">IFERROR(VLOOKUP($J334,'Base 1'!$A:$B,2,0),"-")</f>
        <v>-</v>
      </c>
      <c r="M334" s="50" t="str">
        <f aca="false">IFERROR(VLOOKUP($J334,'Base 1'!$A:$Q,17,0),"-")</f>
        <v>-</v>
      </c>
      <c r="N334" s="50" t="str">
        <f aca="false">IFERROR(VLOOKUP($J334,'Base 1'!$A:$R,18,0),"-")</f>
        <v>-</v>
      </c>
      <c r="O334" s="50" t="str">
        <f aca="false">IFERROR(VLOOKUP($J334,'Base 1'!$A:$F,6,0),"-")</f>
        <v>-</v>
      </c>
      <c r="P334" s="53" t="str">
        <f aca="false">IFERROR(VLOOKUP($J334,'Base 1'!$A:$G,7,0),"-")</f>
        <v>-</v>
      </c>
      <c r="Q334" s="54"/>
      <c r="R334" s="50" t="str">
        <f aca="false">IFERROR(VLOOKUP(J334,'Base 1'!$A:$L,12,0),"-")</f>
        <v>-</v>
      </c>
      <c r="S334" s="54"/>
      <c r="T334" s="55" t="str">
        <f aca="false">IFERROR(VLOOKUP(J334,'Base 1'!$A:$J,10,0),"-")</f>
        <v>-</v>
      </c>
      <c r="U334" s="56"/>
      <c r="V334" s="57"/>
      <c r="W334" s="58"/>
      <c r="X334" s="59" t="str">
        <f aca="false">IFERROR(VLOOKUP(J334,'Base 1'!$A:$I,9,0),"-")</f>
        <v>-</v>
      </c>
      <c r="Y334" s="58"/>
      <c r="Z334" s="60"/>
      <c r="AA334" s="61"/>
      <c r="AB334" s="62"/>
      <c r="AC334" s="63" t="str">
        <f aca="false">IFERROR(VLOOKUP($J334,'Base 1'!$A:$Q,16,0),"-")</f>
        <v>-</v>
      </c>
      <c r="AD334" s="63"/>
      <c r="AE334" s="64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/>
      <c r="CB334" s="65"/>
      <c r="CC334" s="65"/>
      <c r="CD334" s="65"/>
      <c r="CE334" s="65"/>
      <c r="CF334" s="65"/>
      <c r="CG334" s="65"/>
      <c r="CH334" s="65"/>
      <c r="CI334" s="65"/>
      <c r="CJ334" s="65"/>
      <c r="CK334" s="65"/>
      <c r="CL334" s="65"/>
      <c r="CM334" s="65"/>
      <c r="CN334" s="65"/>
      <c r="CO334" s="65"/>
      <c r="CP334" s="65"/>
      <c r="CQ334" s="65"/>
      <c r="CR334" s="65"/>
      <c r="CS334" s="65"/>
      <c r="CT334" s="65"/>
      <c r="CU334" s="65"/>
      <c r="CV334" s="65"/>
      <c r="CW334" s="65"/>
      <c r="CX334" s="65"/>
      <c r="CY334" s="65"/>
      <c r="CZ334" s="65"/>
      <c r="DA334" s="65"/>
      <c r="DB334" s="65"/>
      <c r="DC334" s="65"/>
      <c r="DD334" s="65"/>
      <c r="DE334" s="65"/>
      <c r="DF334" s="65"/>
      <c r="DG334" s="65"/>
      <c r="DH334" s="65"/>
      <c r="DI334" s="65"/>
      <c r="DJ334" s="65"/>
      <c r="DK334" s="65"/>
      <c r="DL334" s="65"/>
      <c r="DM334" s="65"/>
      <c r="DN334" s="65"/>
      <c r="DO334" s="65"/>
      <c r="DP334" s="65"/>
      <c r="DQ334" s="65"/>
      <c r="DR334" s="65"/>
      <c r="DS334" s="65"/>
      <c r="DT334" s="65"/>
      <c r="DU334" s="65"/>
      <c r="DV334" s="65"/>
      <c r="DW334" s="65"/>
      <c r="DX334" s="65"/>
      <c r="DY334" s="65"/>
      <c r="DZ334" s="65"/>
      <c r="EA334" s="65"/>
      <c r="EB334" s="65"/>
      <c r="EC334" s="65"/>
      <c r="ED334" s="65"/>
      <c r="EE334" s="65"/>
      <c r="EF334" s="65"/>
      <c r="EG334" s="65"/>
      <c r="EH334" s="65"/>
      <c r="EI334" s="65"/>
      <c r="EJ334" s="65"/>
      <c r="EK334" s="65"/>
      <c r="EL334" s="65"/>
      <c r="EM334" s="65"/>
      <c r="EN334" s="65"/>
      <c r="EO334" s="65"/>
      <c r="EP334" s="65"/>
      <c r="EQ334" s="65"/>
      <c r="ER334" s="65"/>
      <c r="ES334" s="65"/>
      <c r="ET334" s="65"/>
      <c r="EU334" s="65"/>
      <c r="EV334" s="65"/>
      <c r="EW334" s="65"/>
      <c r="EX334" s="65"/>
      <c r="EY334" s="65"/>
      <c r="EZ334" s="65"/>
      <c r="FA334" s="65"/>
      <c r="FB334" s="65"/>
      <c r="FC334" s="65"/>
      <c r="FD334" s="65"/>
      <c r="FE334" s="65"/>
      <c r="FF334" s="65"/>
      <c r="FG334" s="65"/>
      <c r="FH334" s="65"/>
      <c r="FI334" s="65"/>
      <c r="FJ334" s="65"/>
      <c r="FK334" s="65"/>
      <c r="FL334" s="65"/>
      <c r="FM334" s="65"/>
      <c r="FN334" s="65"/>
      <c r="FO334" s="65"/>
      <c r="FP334" s="65"/>
      <c r="FQ334" s="65"/>
      <c r="FR334" s="65"/>
      <c r="FS334" s="65"/>
      <c r="FT334" s="65"/>
      <c r="FU334" s="65"/>
      <c r="FV334" s="65"/>
      <c r="FW334" s="65"/>
      <c r="FX334" s="65"/>
      <c r="FY334" s="65"/>
      <c r="FZ334" s="65"/>
      <c r="GA334" s="65"/>
      <c r="GB334" s="65"/>
      <c r="GC334" s="65"/>
      <c r="GD334" s="65"/>
      <c r="GE334" s="65"/>
      <c r="GF334" s="65"/>
      <c r="GG334" s="65"/>
      <c r="GH334" s="65"/>
      <c r="GI334" s="65"/>
      <c r="GJ334" s="65"/>
      <c r="GK334" s="65"/>
      <c r="GL334" s="65"/>
      <c r="GM334" s="65"/>
      <c r="GN334" s="65"/>
      <c r="GO334" s="65"/>
      <c r="GP334" s="65"/>
      <c r="GQ334" s="65"/>
      <c r="GR334" s="65"/>
      <c r="GS334" s="65"/>
      <c r="GT334" s="65"/>
      <c r="GU334" s="65"/>
      <c r="GV334" s="65"/>
      <c r="GW334" s="65"/>
      <c r="GX334" s="65"/>
      <c r="GY334" s="65"/>
      <c r="GZ334" s="65"/>
      <c r="HA334" s="65"/>
      <c r="HB334" s="65"/>
      <c r="HC334" s="65"/>
      <c r="HD334" s="65"/>
      <c r="HE334" s="65"/>
      <c r="HF334" s="65"/>
      <c r="HG334" s="65"/>
      <c r="HH334" s="65"/>
      <c r="HI334" s="65"/>
      <c r="HJ334" s="65"/>
      <c r="HK334" s="65"/>
      <c r="HL334" s="65"/>
      <c r="HM334" s="65"/>
      <c r="HN334" s="65"/>
      <c r="HO334" s="65"/>
      <c r="HP334" s="65"/>
      <c r="HQ334" s="65"/>
      <c r="HR334" s="65"/>
      <c r="HS334" s="65"/>
      <c r="HT334" s="65"/>
      <c r="HU334" s="65"/>
      <c r="HV334" s="65"/>
      <c r="HW334" s="65"/>
      <c r="HX334" s="65"/>
      <c r="HY334" s="65"/>
      <c r="HZ334" s="65"/>
      <c r="IA334" s="65"/>
      <c r="IB334" s="65"/>
      <c r="IC334" s="65"/>
      <c r="ID334" s="65"/>
      <c r="IE334" s="65"/>
      <c r="IF334" s="65"/>
      <c r="IG334" s="65"/>
      <c r="IH334" s="65"/>
      <c r="II334" s="65"/>
      <c r="IJ334" s="65"/>
      <c r="IK334" s="65"/>
      <c r="IL334" s="65"/>
      <c r="IM334" s="65"/>
      <c r="IN334" s="65"/>
      <c r="IO334" s="65"/>
      <c r="IP334" s="65"/>
      <c r="IQ334" s="65"/>
      <c r="IR334" s="65"/>
      <c r="IS334" s="65"/>
      <c r="IT334" s="65"/>
      <c r="IU334" s="65"/>
      <c r="IV334" s="65"/>
      <c r="IW334" s="65"/>
      <c r="IX334" s="65"/>
      <c r="IY334" s="65"/>
      <c r="IZ334" s="65"/>
      <c r="JA334" s="65"/>
      <c r="JB334" s="65"/>
      <c r="JC334" s="65"/>
      <c r="JD334" s="65"/>
      <c r="JE334" s="65"/>
      <c r="JF334" s="65"/>
      <c r="JG334" s="65"/>
      <c r="JH334" s="65"/>
      <c r="JI334" s="65"/>
      <c r="JJ334" s="65"/>
      <c r="JK334" s="65"/>
      <c r="JL334" s="65"/>
      <c r="JM334" s="65"/>
      <c r="JN334" s="65"/>
      <c r="JO334" s="65"/>
      <c r="JP334" s="65"/>
      <c r="JQ334" s="65"/>
      <c r="JR334" s="65"/>
      <c r="JS334" s="65"/>
    </row>
    <row r="335" s="66" customFormat="true" ht="14.25" hidden="false" customHeight="true" outlineLevel="0" collapsed="false">
      <c r="A335" s="46"/>
      <c r="B335" s="47" t="n">
        <f aca="true">TODAY()</f>
        <v>46135</v>
      </c>
      <c r="C335" s="48" t="s">
        <v>37</v>
      </c>
      <c r="D335" s="49" t="s">
        <v>38</v>
      </c>
      <c r="E335" s="50" t="str">
        <f aca="false">IFERROR(VLOOKUP($J335,'Base 1'!A:S,19,0),"-")</f>
        <v>-</v>
      </c>
      <c r="F335" s="50" t="str">
        <f aca="false">IFERROR(VLOOKUP($J335,'Base 1'!$A:$N,14,0),"-")</f>
        <v>-</v>
      </c>
      <c r="G335" s="50" t="str">
        <f aca="false">IFERROR(VLOOKUP($J335,'Base 1'!$A:$O,15,0),"-")</f>
        <v>-</v>
      </c>
      <c r="H335" s="50" t="str">
        <f aca="false">IFERROR(VLOOKUP($J335,'Base 1'!$A:$T,20,0),"-")</f>
        <v>-</v>
      </c>
      <c r="I335" s="51" t="str">
        <f aca="false">IFERROR(VLOOKUP($J335,'Base 1'!$A:$C,3,0),"-")</f>
        <v>-</v>
      </c>
      <c r="J335" s="51"/>
      <c r="K335" s="50" t="str">
        <f aca="false">IFERROR(VLOOKUP($J335,'Base 1'!$A:$E,5,0),"-")</f>
        <v>-</v>
      </c>
      <c r="L335" s="52" t="str">
        <f aca="false">IFERROR(VLOOKUP($J335,'Base 1'!$A:$B,2,0),"-")</f>
        <v>-</v>
      </c>
      <c r="M335" s="50" t="str">
        <f aca="false">IFERROR(VLOOKUP($J335,'Base 1'!$A:$Q,17,0),"-")</f>
        <v>-</v>
      </c>
      <c r="N335" s="50" t="str">
        <f aca="false">IFERROR(VLOOKUP($J335,'Base 1'!$A:$R,18,0),"-")</f>
        <v>-</v>
      </c>
      <c r="O335" s="50" t="str">
        <f aca="false">IFERROR(VLOOKUP($J335,'Base 1'!$A:$F,6,0),"-")</f>
        <v>-</v>
      </c>
      <c r="P335" s="53" t="str">
        <f aca="false">IFERROR(VLOOKUP($J335,'Base 1'!$A:$G,7,0),"-")</f>
        <v>-</v>
      </c>
      <c r="Q335" s="54"/>
      <c r="R335" s="50" t="str">
        <f aca="false">IFERROR(VLOOKUP(J335,'Base 1'!$A:$L,12,0),"-")</f>
        <v>-</v>
      </c>
      <c r="S335" s="54"/>
      <c r="T335" s="55" t="str">
        <f aca="false">IFERROR(VLOOKUP(J335,'Base 1'!$A:$J,10,0),"-")</f>
        <v>-</v>
      </c>
      <c r="U335" s="56"/>
      <c r="V335" s="57"/>
      <c r="W335" s="58"/>
      <c r="X335" s="59" t="str">
        <f aca="false">IFERROR(VLOOKUP(J335,'Base 1'!$A:$I,9,0),"-")</f>
        <v>-</v>
      </c>
      <c r="Y335" s="58"/>
      <c r="Z335" s="60"/>
      <c r="AA335" s="61"/>
      <c r="AB335" s="62"/>
      <c r="AC335" s="63" t="str">
        <f aca="false">IFERROR(VLOOKUP($J335,'Base 1'!$A:$Q,16,0),"-")</f>
        <v>-</v>
      </c>
      <c r="AD335" s="63"/>
      <c r="AE335" s="64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5"/>
      <c r="BQ335" s="65"/>
      <c r="BR335" s="65"/>
      <c r="BS335" s="65"/>
      <c r="BT335" s="65"/>
      <c r="BU335" s="65"/>
      <c r="BV335" s="65"/>
      <c r="BW335" s="65"/>
      <c r="BX335" s="65"/>
      <c r="BY335" s="65"/>
      <c r="BZ335" s="65"/>
      <c r="CA335" s="65"/>
      <c r="CB335" s="65"/>
      <c r="CC335" s="65"/>
      <c r="CD335" s="65"/>
      <c r="CE335" s="65"/>
      <c r="CF335" s="65"/>
      <c r="CG335" s="65"/>
      <c r="CH335" s="65"/>
      <c r="CI335" s="65"/>
      <c r="CJ335" s="65"/>
      <c r="CK335" s="65"/>
      <c r="CL335" s="65"/>
      <c r="CM335" s="65"/>
      <c r="CN335" s="65"/>
      <c r="CO335" s="65"/>
      <c r="CP335" s="65"/>
      <c r="CQ335" s="65"/>
      <c r="CR335" s="65"/>
      <c r="CS335" s="65"/>
      <c r="CT335" s="65"/>
      <c r="CU335" s="65"/>
      <c r="CV335" s="65"/>
      <c r="CW335" s="65"/>
      <c r="CX335" s="65"/>
      <c r="CY335" s="65"/>
      <c r="CZ335" s="65"/>
      <c r="DA335" s="65"/>
      <c r="DB335" s="65"/>
      <c r="DC335" s="65"/>
      <c r="DD335" s="65"/>
      <c r="DE335" s="65"/>
      <c r="DF335" s="65"/>
      <c r="DG335" s="65"/>
      <c r="DH335" s="65"/>
      <c r="DI335" s="65"/>
      <c r="DJ335" s="65"/>
      <c r="DK335" s="65"/>
      <c r="DL335" s="65"/>
      <c r="DM335" s="65"/>
      <c r="DN335" s="65"/>
      <c r="DO335" s="65"/>
      <c r="DP335" s="65"/>
      <c r="DQ335" s="65"/>
      <c r="DR335" s="65"/>
      <c r="DS335" s="65"/>
      <c r="DT335" s="65"/>
      <c r="DU335" s="65"/>
      <c r="DV335" s="65"/>
      <c r="DW335" s="65"/>
      <c r="DX335" s="65"/>
      <c r="DY335" s="65"/>
      <c r="DZ335" s="65"/>
      <c r="EA335" s="65"/>
      <c r="EB335" s="65"/>
      <c r="EC335" s="65"/>
      <c r="ED335" s="65"/>
      <c r="EE335" s="65"/>
      <c r="EF335" s="65"/>
      <c r="EG335" s="65"/>
      <c r="EH335" s="65"/>
      <c r="EI335" s="65"/>
      <c r="EJ335" s="65"/>
      <c r="EK335" s="65"/>
      <c r="EL335" s="65"/>
      <c r="EM335" s="65"/>
      <c r="EN335" s="65"/>
      <c r="EO335" s="65"/>
      <c r="EP335" s="65"/>
      <c r="EQ335" s="65"/>
      <c r="ER335" s="65"/>
      <c r="ES335" s="65"/>
      <c r="ET335" s="65"/>
      <c r="EU335" s="65"/>
      <c r="EV335" s="65"/>
      <c r="EW335" s="65"/>
      <c r="EX335" s="65"/>
      <c r="EY335" s="65"/>
      <c r="EZ335" s="65"/>
      <c r="FA335" s="65"/>
      <c r="FB335" s="65"/>
      <c r="FC335" s="65"/>
      <c r="FD335" s="65"/>
      <c r="FE335" s="65"/>
      <c r="FF335" s="65"/>
      <c r="FG335" s="65"/>
      <c r="FH335" s="65"/>
      <c r="FI335" s="65"/>
      <c r="FJ335" s="65"/>
      <c r="FK335" s="65"/>
      <c r="FL335" s="65"/>
      <c r="FM335" s="65"/>
      <c r="FN335" s="65"/>
      <c r="FO335" s="65"/>
      <c r="FP335" s="65"/>
      <c r="FQ335" s="65"/>
      <c r="FR335" s="65"/>
      <c r="FS335" s="65"/>
      <c r="FT335" s="65"/>
      <c r="FU335" s="65"/>
      <c r="FV335" s="65"/>
      <c r="FW335" s="65"/>
      <c r="FX335" s="65"/>
      <c r="FY335" s="65"/>
      <c r="FZ335" s="65"/>
      <c r="GA335" s="65"/>
      <c r="GB335" s="65"/>
      <c r="GC335" s="65"/>
      <c r="GD335" s="65"/>
      <c r="GE335" s="65"/>
      <c r="GF335" s="65"/>
      <c r="GG335" s="65"/>
      <c r="GH335" s="65"/>
      <c r="GI335" s="65"/>
      <c r="GJ335" s="65"/>
      <c r="GK335" s="65"/>
      <c r="GL335" s="65"/>
      <c r="GM335" s="65"/>
      <c r="GN335" s="65"/>
      <c r="GO335" s="65"/>
      <c r="GP335" s="65"/>
      <c r="GQ335" s="65"/>
      <c r="GR335" s="65"/>
      <c r="GS335" s="65"/>
      <c r="GT335" s="65"/>
      <c r="GU335" s="65"/>
      <c r="GV335" s="65"/>
      <c r="GW335" s="65"/>
      <c r="GX335" s="65"/>
      <c r="GY335" s="65"/>
      <c r="GZ335" s="65"/>
      <c r="HA335" s="65"/>
      <c r="HB335" s="65"/>
      <c r="HC335" s="65"/>
      <c r="HD335" s="65"/>
      <c r="HE335" s="65"/>
      <c r="HF335" s="65"/>
      <c r="HG335" s="65"/>
      <c r="HH335" s="65"/>
      <c r="HI335" s="65"/>
      <c r="HJ335" s="65"/>
      <c r="HK335" s="65"/>
      <c r="HL335" s="65"/>
      <c r="HM335" s="65"/>
      <c r="HN335" s="65"/>
      <c r="HO335" s="65"/>
      <c r="HP335" s="65"/>
      <c r="HQ335" s="65"/>
      <c r="HR335" s="65"/>
      <c r="HS335" s="65"/>
      <c r="HT335" s="65"/>
      <c r="HU335" s="65"/>
      <c r="HV335" s="65"/>
      <c r="HW335" s="65"/>
      <c r="HX335" s="65"/>
      <c r="HY335" s="65"/>
      <c r="HZ335" s="65"/>
      <c r="IA335" s="65"/>
      <c r="IB335" s="65"/>
      <c r="IC335" s="65"/>
      <c r="ID335" s="65"/>
      <c r="IE335" s="65"/>
      <c r="IF335" s="65"/>
      <c r="IG335" s="65"/>
      <c r="IH335" s="65"/>
      <c r="II335" s="65"/>
      <c r="IJ335" s="65"/>
      <c r="IK335" s="65"/>
      <c r="IL335" s="65"/>
      <c r="IM335" s="65"/>
      <c r="IN335" s="65"/>
      <c r="IO335" s="65"/>
      <c r="IP335" s="65"/>
      <c r="IQ335" s="65"/>
      <c r="IR335" s="65"/>
      <c r="IS335" s="65"/>
      <c r="IT335" s="65"/>
      <c r="IU335" s="65"/>
      <c r="IV335" s="65"/>
      <c r="IW335" s="65"/>
      <c r="IX335" s="65"/>
      <c r="IY335" s="65"/>
      <c r="IZ335" s="65"/>
      <c r="JA335" s="65"/>
      <c r="JB335" s="65"/>
      <c r="JC335" s="65"/>
      <c r="JD335" s="65"/>
      <c r="JE335" s="65"/>
      <c r="JF335" s="65"/>
      <c r="JG335" s="65"/>
      <c r="JH335" s="65"/>
      <c r="JI335" s="65"/>
      <c r="JJ335" s="65"/>
      <c r="JK335" s="65"/>
      <c r="JL335" s="65"/>
      <c r="JM335" s="65"/>
      <c r="JN335" s="65"/>
      <c r="JO335" s="65"/>
      <c r="JP335" s="65"/>
      <c r="JQ335" s="65"/>
      <c r="JR335" s="65"/>
      <c r="JS335" s="65"/>
    </row>
    <row r="336" s="66" customFormat="true" ht="14.25" hidden="false" customHeight="true" outlineLevel="0" collapsed="false">
      <c r="A336" s="46"/>
      <c r="B336" s="47" t="n">
        <f aca="true">TODAY()</f>
        <v>46135</v>
      </c>
      <c r="C336" s="48" t="s">
        <v>37</v>
      </c>
      <c r="D336" s="49" t="s">
        <v>38</v>
      </c>
      <c r="E336" s="50" t="str">
        <f aca="false">IFERROR(VLOOKUP($J336,'Base 1'!A:S,19,0),"-")</f>
        <v>-</v>
      </c>
      <c r="F336" s="50" t="str">
        <f aca="false">IFERROR(VLOOKUP($J336,'Base 1'!$A:$N,14,0),"-")</f>
        <v>-</v>
      </c>
      <c r="G336" s="50" t="str">
        <f aca="false">IFERROR(VLOOKUP($J336,'Base 1'!$A:$O,15,0),"-")</f>
        <v>-</v>
      </c>
      <c r="H336" s="50" t="str">
        <f aca="false">IFERROR(VLOOKUP($J336,'Base 1'!$A:$T,20,0),"-")</f>
        <v>-</v>
      </c>
      <c r="I336" s="51" t="str">
        <f aca="false">IFERROR(VLOOKUP($J336,'Base 1'!$A:$C,3,0),"-")</f>
        <v>-</v>
      </c>
      <c r="J336" s="51"/>
      <c r="K336" s="50" t="str">
        <f aca="false">IFERROR(VLOOKUP($J336,'Base 1'!$A:$E,5,0),"-")</f>
        <v>-</v>
      </c>
      <c r="L336" s="52" t="str">
        <f aca="false">IFERROR(VLOOKUP($J336,'Base 1'!$A:$B,2,0),"-")</f>
        <v>-</v>
      </c>
      <c r="M336" s="50" t="str">
        <f aca="false">IFERROR(VLOOKUP($J336,'Base 1'!$A:$Q,17,0),"-")</f>
        <v>-</v>
      </c>
      <c r="N336" s="50" t="str">
        <f aca="false">IFERROR(VLOOKUP($J336,'Base 1'!$A:$R,18,0),"-")</f>
        <v>-</v>
      </c>
      <c r="O336" s="50" t="str">
        <f aca="false">IFERROR(VLOOKUP($J336,'Base 1'!$A:$F,6,0),"-")</f>
        <v>-</v>
      </c>
      <c r="P336" s="53" t="str">
        <f aca="false">IFERROR(VLOOKUP($J336,'Base 1'!$A:$G,7,0),"-")</f>
        <v>-</v>
      </c>
      <c r="Q336" s="54"/>
      <c r="R336" s="50" t="str">
        <f aca="false">IFERROR(VLOOKUP(J336,'Base 1'!$A:$L,12,0),"-")</f>
        <v>-</v>
      </c>
      <c r="S336" s="54"/>
      <c r="T336" s="55" t="str">
        <f aca="false">IFERROR(VLOOKUP(J336,'Base 1'!$A:$J,10,0),"-")</f>
        <v>-</v>
      </c>
      <c r="U336" s="56"/>
      <c r="V336" s="57"/>
      <c r="W336" s="58"/>
      <c r="X336" s="59" t="str">
        <f aca="false">IFERROR(VLOOKUP(J336,'Base 1'!$A:$I,9,0),"-")</f>
        <v>-</v>
      </c>
      <c r="Y336" s="58"/>
      <c r="Z336" s="60"/>
      <c r="AA336" s="61"/>
      <c r="AB336" s="62"/>
      <c r="AC336" s="63" t="str">
        <f aca="false">IFERROR(VLOOKUP($J336,'Base 1'!$A:$Q,16,0),"-")</f>
        <v>-</v>
      </c>
      <c r="AD336" s="63"/>
      <c r="AE336" s="64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  <c r="CA336" s="65"/>
      <c r="CB336" s="65"/>
      <c r="CC336" s="65"/>
      <c r="CD336" s="65"/>
      <c r="CE336" s="65"/>
      <c r="CF336" s="65"/>
      <c r="CG336" s="65"/>
      <c r="CH336" s="65"/>
      <c r="CI336" s="65"/>
      <c r="CJ336" s="65"/>
      <c r="CK336" s="65"/>
      <c r="CL336" s="65"/>
      <c r="CM336" s="65"/>
      <c r="CN336" s="65"/>
      <c r="CO336" s="65"/>
      <c r="CP336" s="65"/>
      <c r="CQ336" s="65"/>
      <c r="CR336" s="65"/>
      <c r="CS336" s="65"/>
      <c r="CT336" s="65"/>
      <c r="CU336" s="65"/>
      <c r="CV336" s="65"/>
      <c r="CW336" s="65"/>
      <c r="CX336" s="65"/>
      <c r="CY336" s="65"/>
      <c r="CZ336" s="65"/>
      <c r="DA336" s="65"/>
      <c r="DB336" s="65"/>
      <c r="DC336" s="65"/>
      <c r="DD336" s="65"/>
      <c r="DE336" s="65"/>
      <c r="DF336" s="65"/>
      <c r="DG336" s="65"/>
      <c r="DH336" s="65"/>
      <c r="DI336" s="65"/>
      <c r="DJ336" s="65"/>
      <c r="DK336" s="65"/>
      <c r="DL336" s="65"/>
      <c r="DM336" s="65"/>
      <c r="DN336" s="65"/>
      <c r="DO336" s="65"/>
      <c r="DP336" s="65"/>
      <c r="DQ336" s="65"/>
      <c r="DR336" s="65"/>
      <c r="DS336" s="65"/>
      <c r="DT336" s="65"/>
      <c r="DU336" s="65"/>
      <c r="DV336" s="65"/>
      <c r="DW336" s="65"/>
      <c r="DX336" s="65"/>
      <c r="DY336" s="65"/>
      <c r="DZ336" s="65"/>
      <c r="EA336" s="65"/>
      <c r="EB336" s="65"/>
      <c r="EC336" s="65"/>
      <c r="ED336" s="65"/>
      <c r="EE336" s="65"/>
      <c r="EF336" s="65"/>
      <c r="EG336" s="65"/>
      <c r="EH336" s="65"/>
      <c r="EI336" s="65"/>
      <c r="EJ336" s="65"/>
      <c r="EK336" s="65"/>
      <c r="EL336" s="65"/>
      <c r="EM336" s="65"/>
      <c r="EN336" s="65"/>
      <c r="EO336" s="65"/>
      <c r="EP336" s="65"/>
      <c r="EQ336" s="65"/>
      <c r="ER336" s="65"/>
      <c r="ES336" s="65"/>
      <c r="ET336" s="65"/>
      <c r="EU336" s="65"/>
      <c r="EV336" s="65"/>
      <c r="EW336" s="65"/>
      <c r="EX336" s="65"/>
      <c r="EY336" s="65"/>
      <c r="EZ336" s="65"/>
      <c r="FA336" s="65"/>
      <c r="FB336" s="65"/>
      <c r="FC336" s="65"/>
      <c r="FD336" s="65"/>
      <c r="FE336" s="65"/>
      <c r="FF336" s="65"/>
      <c r="FG336" s="65"/>
      <c r="FH336" s="65"/>
      <c r="FI336" s="65"/>
      <c r="FJ336" s="65"/>
      <c r="FK336" s="65"/>
      <c r="FL336" s="65"/>
      <c r="FM336" s="65"/>
      <c r="FN336" s="65"/>
      <c r="FO336" s="65"/>
      <c r="FP336" s="65"/>
      <c r="FQ336" s="65"/>
      <c r="FR336" s="65"/>
      <c r="FS336" s="65"/>
      <c r="FT336" s="65"/>
      <c r="FU336" s="65"/>
      <c r="FV336" s="65"/>
      <c r="FW336" s="65"/>
      <c r="FX336" s="65"/>
      <c r="FY336" s="65"/>
      <c r="FZ336" s="65"/>
      <c r="GA336" s="65"/>
      <c r="GB336" s="65"/>
      <c r="GC336" s="65"/>
      <c r="GD336" s="65"/>
      <c r="GE336" s="65"/>
      <c r="GF336" s="65"/>
      <c r="GG336" s="65"/>
      <c r="GH336" s="65"/>
      <c r="GI336" s="65"/>
      <c r="GJ336" s="65"/>
      <c r="GK336" s="65"/>
      <c r="GL336" s="65"/>
      <c r="GM336" s="65"/>
      <c r="GN336" s="65"/>
      <c r="GO336" s="65"/>
      <c r="GP336" s="65"/>
      <c r="GQ336" s="65"/>
      <c r="GR336" s="65"/>
      <c r="GS336" s="65"/>
      <c r="GT336" s="65"/>
      <c r="GU336" s="65"/>
      <c r="GV336" s="65"/>
      <c r="GW336" s="65"/>
      <c r="GX336" s="65"/>
      <c r="GY336" s="65"/>
      <c r="GZ336" s="65"/>
      <c r="HA336" s="65"/>
      <c r="HB336" s="65"/>
      <c r="HC336" s="65"/>
      <c r="HD336" s="65"/>
      <c r="HE336" s="65"/>
      <c r="HF336" s="65"/>
      <c r="HG336" s="65"/>
      <c r="HH336" s="65"/>
      <c r="HI336" s="65"/>
      <c r="HJ336" s="65"/>
      <c r="HK336" s="65"/>
      <c r="HL336" s="65"/>
      <c r="HM336" s="65"/>
      <c r="HN336" s="65"/>
      <c r="HO336" s="65"/>
      <c r="HP336" s="65"/>
      <c r="HQ336" s="65"/>
      <c r="HR336" s="65"/>
      <c r="HS336" s="65"/>
      <c r="HT336" s="65"/>
      <c r="HU336" s="65"/>
      <c r="HV336" s="65"/>
      <c r="HW336" s="65"/>
      <c r="HX336" s="65"/>
      <c r="HY336" s="65"/>
      <c r="HZ336" s="65"/>
      <c r="IA336" s="65"/>
      <c r="IB336" s="65"/>
      <c r="IC336" s="65"/>
      <c r="ID336" s="65"/>
      <c r="IE336" s="65"/>
      <c r="IF336" s="65"/>
      <c r="IG336" s="65"/>
      <c r="IH336" s="65"/>
      <c r="II336" s="65"/>
      <c r="IJ336" s="65"/>
      <c r="IK336" s="65"/>
      <c r="IL336" s="65"/>
      <c r="IM336" s="65"/>
      <c r="IN336" s="65"/>
      <c r="IO336" s="65"/>
      <c r="IP336" s="65"/>
      <c r="IQ336" s="65"/>
      <c r="IR336" s="65"/>
      <c r="IS336" s="65"/>
      <c r="IT336" s="65"/>
      <c r="IU336" s="65"/>
      <c r="IV336" s="65"/>
      <c r="IW336" s="65"/>
      <c r="IX336" s="65"/>
      <c r="IY336" s="65"/>
      <c r="IZ336" s="65"/>
      <c r="JA336" s="65"/>
      <c r="JB336" s="65"/>
      <c r="JC336" s="65"/>
      <c r="JD336" s="65"/>
      <c r="JE336" s="65"/>
      <c r="JF336" s="65"/>
      <c r="JG336" s="65"/>
      <c r="JH336" s="65"/>
      <c r="JI336" s="65"/>
      <c r="JJ336" s="65"/>
      <c r="JK336" s="65"/>
      <c r="JL336" s="65"/>
      <c r="JM336" s="65"/>
      <c r="JN336" s="65"/>
      <c r="JO336" s="65"/>
      <c r="JP336" s="65"/>
      <c r="JQ336" s="65"/>
      <c r="JR336" s="65"/>
      <c r="JS336" s="65"/>
    </row>
    <row r="337" s="66" customFormat="true" ht="14.25" hidden="false" customHeight="true" outlineLevel="0" collapsed="false">
      <c r="A337" s="46"/>
      <c r="B337" s="47" t="n">
        <f aca="true">TODAY()</f>
        <v>46135</v>
      </c>
      <c r="C337" s="48" t="s">
        <v>37</v>
      </c>
      <c r="D337" s="49" t="s">
        <v>38</v>
      </c>
      <c r="E337" s="50" t="str">
        <f aca="false">IFERROR(VLOOKUP($J337,'Base 1'!A:S,19,0),"-")</f>
        <v>-</v>
      </c>
      <c r="F337" s="50" t="str">
        <f aca="false">IFERROR(VLOOKUP($J337,'Base 1'!$A:$N,14,0),"-")</f>
        <v>-</v>
      </c>
      <c r="G337" s="50" t="str">
        <f aca="false">IFERROR(VLOOKUP($J337,'Base 1'!$A:$O,15,0),"-")</f>
        <v>-</v>
      </c>
      <c r="H337" s="50" t="str">
        <f aca="false">IFERROR(VLOOKUP($J337,'Base 1'!$A:$T,20,0),"-")</f>
        <v>-</v>
      </c>
      <c r="I337" s="51" t="str">
        <f aca="false">IFERROR(VLOOKUP($J337,'Base 1'!$A:$C,3,0),"-")</f>
        <v>-</v>
      </c>
      <c r="J337" s="51"/>
      <c r="K337" s="50" t="str">
        <f aca="false">IFERROR(VLOOKUP($J337,'Base 1'!$A:$E,5,0),"-")</f>
        <v>-</v>
      </c>
      <c r="L337" s="52" t="str">
        <f aca="false">IFERROR(VLOOKUP($J337,'Base 1'!$A:$B,2,0),"-")</f>
        <v>-</v>
      </c>
      <c r="M337" s="50" t="str">
        <f aca="false">IFERROR(VLOOKUP($J337,'Base 1'!$A:$Q,17,0),"-")</f>
        <v>-</v>
      </c>
      <c r="N337" s="50" t="str">
        <f aca="false">IFERROR(VLOOKUP($J337,'Base 1'!$A:$R,18,0),"-")</f>
        <v>-</v>
      </c>
      <c r="O337" s="50" t="str">
        <f aca="false">IFERROR(VLOOKUP($J337,'Base 1'!$A:$F,6,0),"-")</f>
        <v>-</v>
      </c>
      <c r="P337" s="53" t="str">
        <f aca="false">IFERROR(VLOOKUP($J337,'Base 1'!$A:$G,7,0),"-")</f>
        <v>-</v>
      </c>
      <c r="Q337" s="54"/>
      <c r="R337" s="50" t="str">
        <f aca="false">IFERROR(VLOOKUP(J337,'Base 1'!$A:$L,12,0),"-")</f>
        <v>-</v>
      </c>
      <c r="S337" s="54"/>
      <c r="T337" s="55" t="str">
        <f aca="false">IFERROR(VLOOKUP(J337,'Base 1'!$A:$J,10,0),"-")</f>
        <v>-</v>
      </c>
      <c r="U337" s="56"/>
      <c r="V337" s="57"/>
      <c r="W337" s="58"/>
      <c r="X337" s="59" t="str">
        <f aca="false">IFERROR(VLOOKUP(J337,'Base 1'!$A:$I,9,0),"-")</f>
        <v>-</v>
      </c>
      <c r="Y337" s="58"/>
      <c r="Z337" s="60"/>
      <c r="AA337" s="61"/>
      <c r="AB337" s="62"/>
      <c r="AC337" s="63" t="str">
        <f aca="false">IFERROR(VLOOKUP($J337,'Base 1'!$A:$Q,16,0),"-")</f>
        <v>-</v>
      </c>
      <c r="AD337" s="63"/>
      <c r="AE337" s="64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/>
      <c r="CB337" s="65"/>
      <c r="CC337" s="65"/>
      <c r="CD337" s="65"/>
      <c r="CE337" s="65"/>
      <c r="CF337" s="65"/>
      <c r="CG337" s="65"/>
      <c r="CH337" s="65"/>
      <c r="CI337" s="65"/>
      <c r="CJ337" s="65"/>
      <c r="CK337" s="65"/>
      <c r="CL337" s="65"/>
      <c r="CM337" s="65"/>
      <c r="CN337" s="65"/>
      <c r="CO337" s="65"/>
      <c r="CP337" s="65"/>
      <c r="CQ337" s="65"/>
      <c r="CR337" s="65"/>
      <c r="CS337" s="65"/>
      <c r="CT337" s="65"/>
      <c r="CU337" s="65"/>
      <c r="CV337" s="65"/>
      <c r="CW337" s="65"/>
      <c r="CX337" s="65"/>
      <c r="CY337" s="65"/>
      <c r="CZ337" s="65"/>
      <c r="DA337" s="65"/>
      <c r="DB337" s="65"/>
      <c r="DC337" s="65"/>
      <c r="DD337" s="65"/>
      <c r="DE337" s="65"/>
      <c r="DF337" s="65"/>
      <c r="DG337" s="65"/>
      <c r="DH337" s="65"/>
      <c r="DI337" s="65"/>
      <c r="DJ337" s="65"/>
      <c r="DK337" s="65"/>
      <c r="DL337" s="65"/>
      <c r="DM337" s="65"/>
      <c r="DN337" s="65"/>
      <c r="DO337" s="65"/>
      <c r="DP337" s="65"/>
      <c r="DQ337" s="65"/>
      <c r="DR337" s="65"/>
      <c r="DS337" s="65"/>
      <c r="DT337" s="65"/>
      <c r="DU337" s="65"/>
      <c r="DV337" s="65"/>
      <c r="DW337" s="65"/>
      <c r="DX337" s="65"/>
      <c r="DY337" s="65"/>
      <c r="DZ337" s="65"/>
      <c r="EA337" s="65"/>
      <c r="EB337" s="65"/>
      <c r="EC337" s="65"/>
      <c r="ED337" s="65"/>
      <c r="EE337" s="65"/>
      <c r="EF337" s="65"/>
      <c r="EG337" s="65"/>
      <c r="EH337" s="65"/>
      <c r="EI337" s="65"/>
      <c r="EJ337" s="65"/>
      <c r="EK337" s="65"/>
      <c r="EL337" s="65"/>
      <c r="EM337" s="65"/>
      <c r="EN337" s="65"/>
      <c r="EO337" s="65"/>
      <c r="EP337" s="65"/>
      <c r="EQ337" s="65"/>
      <c r="ER337" s="65"/>
      <c r="ES337" s="65"/>
      <c r="ET337" s="65"/>
      <c r="EU337" s="65"/>
      <c r="EV337" s="65"/>
      <c r="EW337" s="65"/>
      <c r="EX337" s="65"/>
      <c r="EY337" s="65"/>
      <c r="EZ337" s="65"/>
      <c r="FA337" s="65"/>
      <c r="FB337" s="65"/>
      <c r="FC337" s="65"/>
      <c r="FD337" s="65"/>
      <c r="FE337" s="65"/>
      <c r="FF337" s="65"/>
      <c r="FG337" s="65"/>
      <c r="FH337" s="65"/>
      <c r="FI337" s="65"/>
      <c r="FJ337" s="65"/>
      <c r="FK337" s="65"/>
      <c r="FL337" s="65"/>
      <c r="FM337" s="65"/>
      <c r="FN337" s="65"/>
      <c r="FO337" s="65"/>
      <c r="FP337" s="65"/>
      <c r="FQ337" s="65"/>
      <c r="FR337" s="65"/>
      <c r="FS337" s="65"/>
      <c r="FT337" s="65"/>
      <c r="FU337" s="65"/>
      <c r="FV337" s="65"/>
      <c r="FW337" s="65"/>
      <c r="FX337" s="65"/>
      <c r="FY337" s="65"/>
      <c r="FZ337" s="65"/>
      <c r="GA337" s="65"/>
      <c r="GB337" s="65"/>
      <c r="GC337" s="65"/>
      <c r="GD337" s="65"/>
      <c r="GE337" s="65"/>
      <c r="GF337" s="65"/>
      <c r="GG337" s="65"/>
      <c r="GH337" s="65"/>
      <c r="GI337" s="65"/>
      <c r="GJ337" s="65"/>
      <c r="GK337" s="65"/>
      <c r="GL337" s="65"/>
      <c r="GM337" s="65"/>
      <c r="GN337" s="65"/>
      <c r="GO337" s="65"/>
      <c r="GP337" s="65"/>
      <c r="GQ337" s="65"/>
      <c r="GR337" s="65"/>
      <c r="GS337" s="65"/>
      <c r="GT337" s="65"/>
      <c r="GU337" s="65"/>
      <c r="GV337" s="65"/>
      <c r="GW337" s="65"/>
      <c r="GX337" s="65"/>
      <c r="GY337" s="65"/>
      <c r="GZ337" s="65"/>
      <c r="HA337" s="65"/>
      <c r="HB337" s="65"/>
      <c r="HC337" s="65"/>
      <c r="HD337" s="65"/>
      <c r="HE337" s="65"/>
      <c r="HF337" s="65"/>
      <c r="HG337" s="65"/>
      <c r="HH337" s="65"/>
      <c r="HI337" s="65"/>
      <c r="HJ337" s="65"/>
      <c r="HK337" s="65"/>
      <c r="HL337" s="65"/>
      <c r="HM337" s="65"/>
      <c r="HN337" s="65"/>
      <c r="HO337" s="65"/>
      <c r="HP337" s="65"/>
      <c r="HQ337" s="65"/>
      <c r="HR337" s="65"/>
      <c r="HS337" s="65"/>
      <c r="HT337" s="65"/>
      <c r="HU337" s="65"/>
      <c r="HV337" s="65"/>
      <c r="HW337" s="65"/>
      <c r="HX337" s="65"/>
      <c r="HY337" s="65"/>
      <c r="HZ337" s="65"/>
      <c r="IA337" s="65"/>
      <c r="IB337" s="65"/>
      <c r="IC337" s="65"/>
      <c r="ID337" s="65"/>
      <c r="IE337" s="65"/>
      <c r="IF337" s="65"/>
      <c r="IG337" s="65"/>
      <c r="IH337" s="65"/>
      <c r="II337" s="65"/>
      <c r="IJ337" s="65"/>
      <c r="IK337" s="65"/>
      <c r="IL337" s="65"/>
      <c r="IM337" s="65"/>
      <c r="IN337" s="65"/>
      <c r="IO337" s="65"/>
      <c r="IP337" s="65"/>
      <c r="IQ337" s="65"/>
      <c r="IR337" s="65"/>
      <c r="IS337" s="65"/>
      <c r="IT337" s="65"/>
      <c r="IU337" s="65"/>
      <c r="IV337" s="65"/>
      <c r="IW337" s="65"/>
      <c r="IX337" s="65"/>
      <c r="IY337" s="65"/>
      <c r="IZ337" s="65"/>
      <c r="JA337" s="65"/>
      <c r="JB337" s="65"/>
      <c r="JC337" s="65"/>
      <c r="JD337" s="65"/>
      <c r="JE337" s="65"/>
      <c r="JF337" s="65"/>
      <c r="JG337" s="65"/>
      <c r="JH337" s="65"/>
      <c r="JI337" s="65"/>
      <c r="JJ337" s="65"/>
      <c r="JK337" s="65"/>
      <c r="JL337" s="65"/>
      <c r="JM337" s="65"/>
      <c r="JN337" s="65"/>
      <c r="JO337" s="65"/>
      <c r="JP337" s="65"/>
      <c r="JQ337" s="65"/>
      <c r="JR337" s="65"/>
      <c r="JS337" s="65"/>
    </row>
    <row r="338" s="66" customFormat="true" ht="14.25" hidden="false" customHeight="true" outlineLevel="0" collapsed="false">
      <c r="A338" s="46"/>
      <c r="B338" s="47" t="n">
        <f aca="true">TODAY()</f>
        <v>46135</v>
      </c>
      <c r="C338" s="48" t="s">
        <v>37</v>
      </c>
      <c r="D338" s="49" t="s">
        <v>38</v>
      </c>
      <c r="E338" s="50" t="str">
        <f aca="false">IFERROR(VLOOKUP($J338,'Base 1'!A:S,19,0),"-")</f>
        <v>-</v>
      </c>
      <c r="F338" s="50" t="str">
        <f aca="false">IFERROR(VLOOKUP($J338,'Base 1'!$A:$N,14,0),"-")</f>
        <v>-</v>
      </c>
      <c r="G338" s="50" t="str">
        <f aca="false">IFERROR(VLOOKUP($J338,'Base 1'!$A:$O,15,0),"-")</f>
        <v>-</v>
      </c>
      <c r="H338" s="50" t="str">
        <f aca="false">IFERROR(VLOOKUP($J338,'Base 1'!$A:$T,20,0),"-")</f>
        <v>-</v>
      </c>
      <c r="I338" s="51" t="str">
        <f aca="false">IFERROR(VLOOKUP($J338,'Base 1'!$A:$C,3,0),"-")</f>
        <v>-</v>
      </c>
      <c r="J338" s="51"/>
      <c r="K338" s="50" t="str">
        <f aca="false">IFERROR(VLOOKUP($J338,'Base 1'!$A:$E,5,0),"-")</f>
        <v>-</v>
      </c>
      <c r="L338" s="52" t="str">
        <f aca="false">IFERROR(VLOOKUP($J338,'Base 1'!$A:$B,2,0),"-")</f>
        <v>-</v>
      </c>
      <c r="M338" s="50" t="str">
        <f aca="false">IFERROR(VLOOKUP($J338,'Base 1'!$A:$Q,17,0),"-")</f>
        <v>-</v>
      </c>
      <c r="N338" s="50" t="str">
        <f aca="false">IFERROR(VLOOKUP($J338,'Base 1'!$A:$R,18,0),"-")</f>
        <v>-</v>
      </c>
      <c r="O338" s="50" t="str">
        <f aca="false">IFERROR(VLOOKUP($J338,'Base 1'!$A:$F,6,0),"-")</f>
        <v>-</v>
      </c>
      <c r="P338" s="53" t="str">
        <f aca="false">IFERROR(VLOOKUP($J338,'Base 1'!$A:$G,7,0),"-")</f>
        <v>-</v>
      </c>
      <c r="Q338" s="54"/>
      <c r="R338" s="50" t="str">
        <f aca="false">IFERROR(VLOOKUP(J338,'Base 1'!$A:$L,12,0),"-")</f>
        <v>-</v>
      </c>
      <c r="S338" s="54"/>
      <c r="T338" s="55" t="str">
        <f aca="false">IFERROR(VLOOKUP(J338,'Base 1'!$A:$J,10,0),"-")</f>
        <v>-</v>
      </c>
      <c r="U338" s="56"/>
      <c r="V338" s="57"/>
      <c r="W338" s="58"/>
      <c r="X338" s="59" t="str">
        <f aca="false">IFERROR(VLOOKUP(J338,'Base 1'!$A:$I,9,0),"-")</f>
        <v>-</v>
      </c>
      <c r="Y338" s="58"/>
      <c r="Z338" s="60"/>
      <c r="AA338" s="61"/>
      <c r="AB338" s="62"/>
      <c r="AC338" s="63" t="str">
        <f aca="false">IFERROR(VLOOKUP($J338,'Base 1'!$A:$Q,16,0),"-")</f>
        <v>-</v>
      </c>
      <c r="AD338" s="63"/>
      <c r="AE338" s="64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/>
      <c r="BT338" s="65"/>
      <c r="BU338" s="65"/>
      <c r="BV338" s="65"/>
      <c r="BW338" s="65"/>
      <c r="BX338" s="65"/>
      <c r="BY338" s="65"/>
      <c r="BZ338" s="65"/>
      <c r="CA338" s="65"/>
      <c r="CB338" s="65"/>
      <c r="CC338" s="65"/>
      <c r="CD338" s="65"/>
      <c r="CE338" s="65"/>
      <c r="CF338" s="65"/>
      <c r="CG338" s="65"/>
      <c r="CH338" s="65"/>
      <c r="CI338" s="65"/>
      <c r="CJ338" s="65"/>
      <c r="CK338" s="65"/>
      <c r="CL338" s="65"/>
      <c r="CM338" s="65"/>
      <c r="CN338" s="65"/>
      <c r="CO338" s="65"/>
      <c r="CP338" s="65"/>
      <c r="CQ338" s="65"/>
      <c r="CR338" s="65"/>
      <c r="CS338" s="65"/>
      <c r="CT338" s="65"/>
      <c r="CU338" s="65"/>
      <c r="CV338" s="65"/>
      <c r="CW338" s="65"/>
      <c r="CX338" s="65"/>
      <c r="CY338" s="65"/>
      <c r="CZ338" s="65"/>
      <c r="DA338" s="65"/>
      <c r="DB338" s="65"/>
      <c r="DC338" s="65"/>
      <c r="DD338" s="65"/>
      <c r="DE338" s="65"/>
      <c r="DF338" s="65"/>
      <c r="DG338" s="65"/>
      <c r="DH338" s="65"/>
      <c r="DI338" s="65"/>
      <c r="DJ338" s="65"/>
      <c r="DK338" s="65"/>
      <c r="DL338" s="65"/>
      <c r="DM338" s="65"/>
      <c r="DN338" s="65"/>
      <c r="DO338" s="65"/>
      <c r="DP338" s="65"/>
      <c r="DQ338" s="65"/>
      <c r="DR338" s="65"/>
      <c r="DS338" s="65"/>
      <c r="DT338" s="65"/>
      <c r="DU338" s="65"/>
      <c r="DV338" s="65"/>
      <c r="DW338" s="65"/>
      <c r="DX338" s="65"/>
      <c r="DY338" s="65"/>
      <c r="DZ338" s="65"/>
      <c r="EA338" s="65"/>
      <c r="EB338" s="65"/>
      <c r="EC338" s="65"/>
      <c r="ED338" s="65"/>
      <c r="EE338" s="65"/>
      <c r="EF338" s="65"/>
      <c r="EG338" s="65"/>
      <c r="EH338" s="65"/>
      <c r="EI338" s="65"/>
      <c r="EJ338" s="65"/>
      <c r="EK338" s="65"/>
      <c r="EL338" s="65"/>
      <c r="EM338" s="65"/>
      <c r="EN338" s="65"/>
      <c r="EO338" s="65"/>
      <c r="EP338" s="65"/>
      <c r="EQ338" s="65"/>
      <c r="ER338" s="65"/>
      <c r="ES338" s="65"/>
      <c r="ET338" s="65"/>
      <c r="EU338" s="65"/>
      <c r="EV338" s="65"/>
      <c r="EW338" s="65"/>
      <c r="EX338" s="65"/>
      <c r="EY338" s="65"/>
      <c r="EZ338" s="65"/>
      <c r="FA338" s="65"/>
      <c r="FB338" s="65"/>
      <c r="FC338" s="65"/>
      <c r="FD338" s="65"/>
      <c r="FE338" s="65"/>
      <c r="FF338" s="65"/>
      <c r="FG338" s="65"/>
      <c r="FH338" s="65"/>
      <c r="FI338" s="65"/>
      <c r="FJ338" s="65"/>
      <c r="FK338" s="65"/>
      <c r="FL338" s="65"/>
      <c r="FM338" s="65"/>
      <c r="FN338" s="65"/>
      <c r="FO338" s="65"/>
      <c r="FP338" s="65"/>
      <c r="FQ338" s="65"/>
      <c r="FR338" s="65"/>
      <c r="FS338" s="65"/>
      <c r="FT338" s="65"/>
      <c r="FU338" s="65"/>
      <c r="FV338" s="65"/>
      <c r="FW338" s="65"/>
      <c r="FX338" s="65"/>
      <c r="FY338" s="65"/>
      <c r="FZ338" s="65"/>
      <c r="GA338" s="65"/>
      <c r="GB338" s="65"/>
      <c r="GC338" s="65"/>
      <c r="GD338" s="65"/>
      <c r="GE338" s="65"/>
      <c r="GF338" s="65"/>
      <c r="GG338" s="65"/>
      <c r="GH338" s="65"/>
      <c r="GI338" s="65"/>
      <c r="GJ338" s="65"/>
      <c r="GK338" s="65"/>
      <c r="GL338" s="65"/>
      <c r="GM338" s="65"/>
      <c r="GN338" s="65"/>
      <c r="GO338" s="65"/>
      <c r="GP338" s="65"/>
      <c r="GQ338" s="65"/>
      <c r="GR338" s="65"/>
      <c r="GS338" s="65"/>
      <c r="GT338" s="65"/>
      <c r="GU338" s="65"/>
      <c r="GV338" s="65"/>
      <c r="GW338" s="65"/>
      <c r="GX338" s="65"/>
      <c r="GY338" s="65"/>
      <c r="GZ338" s="65"/>
      <c r="HA338" s="65"/>
      <c r="HB338" s="65"/>
      <c r="HC338" s="65"/>
      <c r="HD338" s="65"/>
      <c r="HE338" s="65"/>
      <c r="HF338" s="65"/>
      <c r="HG338" s="65"/>
      <c r="HH338" s="65"/>
      <c r="HI338" s="65"/>
      <c r="HJ338" s="65"/>
      <c r="HK338" s="65"/>
      <c r="HL338" s="65"/>
      <c r="HM338" s="65"/>
      <c r="HN338" s="65"/>
      <c r="HO338" s="65"/>
      <c r="HP338" s="65"/>
      <c r="HQ338" s="65"/>
      <c r="HR338" s="65"/>
      <c r="HS338" s="65"/>
      <c r="HT338" s="65"/>
      <c r="HU338" s="65"/>
      <c r="HV338" s="65"/>
      <c r="HW338" s="65"/>
      <c r="HX338" s="65"/>
      <c r="HY338" s="65"/>
      <c r="HZ338" s="65"/>
      <c r="IA338" s="65"/>
      <c r="IB338" s="65"/>
      <c r="IC338" s="65"/>
      <c r="ID338" s="65"/>
      <c r="IE338" s="65"/>
      <c r="IF338" s="65"/>
      <c r="IG338" s="65"/>
      <c r="IH338" s="65"/>
      <c r="II338" s="65"/>
      <c r="IJ338" s="65"/>
      <c r="IK338" s="65"/>
      <c r="IL338" s="65"/>
      <c r="IM338" s="65"/>
      <c r="IN338" s="65"/>
      <c r="IO338" s="65"/>
      <c r="IP338" s="65"/>
      <c r="IQ338" s="65"/>
      <c r="IR338" s="65"/>
      <c r="IS338" s="65"/>
      <c r="IT338" s="65"/>
      <c r="IU338" s="65"/>
      <c r="IV338" s="65"/>
      <c r="IW338" s="65"/>
      <c r="IX338" s="65"/>
      <c r="IY338" s="65"/>
      <c r="IZ338" s="65"/>
      <c r="JA338" s="65"/>
      <c r="JB338" s="65"/>
      <c r="JC338" s="65"/>
      <c r="JD338" s="65"/>
      <c r="JE338" s="65"/>
      <c r="JF338" s="65"/>
      <c r="JG338" s="65"/>
      <c r="JH338" s="65"/>
      <c r="JI338" s="65"/>
      <c r="JJ338" s="65"/>
      <c r="JK338" s="65"/>
      <c r="JL338" s="65"/>
      <c r="JM338" s="65"/>
      <c r="JN338" s="65"/>
      <c r="JO338" s="65"/>
      <c r="JP338" s="65"/>
      <c r="JQ338" s="65"/>
      <c r="JR338" s="65"/>
      <c r="JS338" s="65"/>
    </row>
    <row r="339" s="66" customFormat="true" ht="14.25" hidden="false" customHeight="true" outlineLevel="0" collapsed="false">
      <c r="A339" s="46"/>
      <c r="B339" s="47" t="n">
        <f aca="true">TODAY()</f>
        <v>46135</v>
      </c>
      <c r="C339" s="48" t="s">
        <v>37</v>
      </c>
      <c r="D339" s="49" t="s">
        <v>38</v>
      </c>
      <c r="E339" s="50" t="str">
        <f aca="false">IFERROR(VLOOKUP($J339,'Base 1'!A:S,19,0),"-")</f>
        <v>-</v>
      </c>
      <c r="F339" s="50" t="str">
        <f aca="false">IFERROR(VLOOKUP($J339,'Base 1'!$A:$N,14,0),"-")</f>
        <v>-</v>
      </c>
      <c r="G339" s="50" t="str">
        <f aca="false">IFERROR(VLOOKUP($J339,'Base 1'!$A:$O,15,0),"-")</f>
        <v>-</v>
      </c>
      <c r="H339" s="50" t="str">
        <f aca="false">IFERROR(VLOOKUP($J339,'Base 1'!$A:$T,20,0),"-")</f>
        <v>-</v>
      </c>
      <c r="I339" s="51" t="str">
        <f aca="false">IFERROR(VLOOKUP($J339,'Base 1'!$A:$C,3,0),"-")</f>
        <v>-</v>
      </c>
      <c r="J339" s="51"/>
      <c r="K339" s="50" t="str">
        <f aca="false">IFERROR(VLOOKUP($J339,'Base 1'!$A:$E,5,0),"-")</f>
        <v>-</v>
      </c>
      <c r="L339" s="52" t="str">
        <f aca="false">IFERROR(VLOOKUP($J339,'Base 1'!$A:$B,2,0),"-")</f>
        <v>-</v>
      </c>
      <c r="M339" s="50" t="str">
        <f aca="false">IFERROR(VLOOKUP($J339,'Base 1'!$A:$Q,17,0),"-")</f>
        <v>-</v>
      </c>
      <c r="N339" s="50" t="str">
        <f aca="false">IFERROR(VLOOKUP($J339,'Base 1'!$A:$R,18,0),"-")</f>
        <v>-</v>
      </c>
      <c r="O339" s="50" t="str">
        <f aca="false">IFERROR(VLOOKUP($J339,'Base 1'!$A:$F,6,0),"-")</f>
        <v>-</v>
      </c>
      <c r="P339" s="53" t="str">
        <f aca="false">IFERROR(VLOOKUP($J339,'Base 1'!$A:$G,7,0),"-")</f>
        <v>-</v>
      </c>
      <c r="Q339" s="54"/>
      <c r="R339" s="50" t="str">
        <f aca="false">IFERROR(VLOOKUP(J339,'Base 1'!$A:$L,12,0),"-")</f>
        <v>-</v>
      </c>
      <c r="S339" s="54"/>
      <c r="T339" s="55" t="str">
        <f aca="false">IFERROR(VLOOKUP(J339,'Base 1'!$A:$J,10,0),"-")</f>
        <v>-</v>
      </c>
      <c r="U339" s="56"/>
      <c r="V339" s="57"/>
      <c r="W339" s="58"/>
      <c r="X339" s="59" t="str">
        <f aca="false">IFERROR(VLOOKUP(J339,'Base 1'!$A:$I,9,0),"-")</f>
        <v>-</v>
      </c>
      <c r="Y339" s="58"/>
      <c r="Z339" s="60"/>
      <c r="AA339" s="61"/>
      <c r="AB339" s="62"/>
      <c r="AC339" s="63" t="str">
        <f aca="false">IFERROR(VLOOKUP($J339,'Base 1'!$A:$Q,16,0),"-")</f>
        <v>-</v>
      </c>
      <c r="AD339" s="63"/>
      <c r="AE339" s="64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/>
      <c r="BT339" s="65"/>
      <c r="BU339" s="65"/>
      <c r="BV339" s="65"/>
      <c r="BW339" s="65"/>
      <c r="BX339" s="65"/>
      <c r="BY339" s="65"/>
      <c r="BZ339" s="65"/>
      <c r="CA339" s="65"/>
      <c r="CB339" s="65"/>
      <c r="CC339" s="65"/>
      <c r="CD339" s="65"/>
      <c r="CE339" s="65"/>
      <c r="CF339" s="65"/>
      <c r="CG339" s="65"/>
      <c r="CH339" s="65"/>
      <c r="CI339" s="65"/>
      <c r="CJ339" s="65"/>
      <c r="CK339" s="65"/>
      <c r="CL339" s="65"/>
      <c r="CM339" s="65"/>
      <c r="CN339" s="65"/>
      <c r="CO339" s="65"/>
      <c r="CP339" s="65"/>
      <c r="CQ339" s="65"/>
      <c r="CR339" s="65"/>
      <c r="CS339" s="65"/>
      <c r="CT339" s="65"/>
      <c r="CU339" s="65"/>
      <c r="CV339" s="65"/>
      <c r="CW339" s="65"/>
      <c r="CX339" s="65"/>
      <c r="CY339" s="65"/>
      <c r="CZ339" s="65"/>
      <c r="DA339" s="65"/>
      <c r="DB339" s="65"/>
      <c r="DC339" s="65"/>
      <c r="DD339" s="65"/>
      <c r="DE339" s="65"/>
      <c r="DF339" s="65"/>
      <c r="DG339" s="65"/>
      <c r="DH339" s="65"/>
      <c r="DI339" s="65"/>
      <c r="DJ339" s="65"/>
      <c r="DK339" s="65"/>
      <c r="DL339" s="65"/>
      <c r="DM339" s="65"/>
      <c r="DN339" s="65"/>
      <c r="DO339" s="65"/>
      <c r="DP339" s="65"/>
      <c r="DQ339" s="65"/>
      <c r="DR339" s="65"/>
      <c r="DS339" s="65"/>
      <c r="DT339" s="65"/>
      <c r="DU339" s="65"/>
      <c r="DV339" s="65"/>
      <c r="DW339" s="65"/>
      <c r="DX339" s="65"/>
      <c r="DY339" s="65"/>
      <c r="DZ339" s="65"/>
      <c r="EA339" s="65"/>
      <c r="EB339" s="65"/>
      <c r="EC339" s="65"/>
      <c r="ED339" s="65"/>
      <c r="EE339" s="65"/>
      <c r="EF339" s="65"/>
      <c r="EG339" s="65"/>
      <c r="EH339" s="65"/>
      <c r="EI339" s="65"/>
      <c r="EJ339" s="65"/>
      <c r="EK339" s="65"/>
      <c r="EL339" s="65"/>
      <c r="EM339" s="65"/>
      <c r="EN339" s="65"/>
      <c r="EO339" s="65"/>
      <c r="EP339" s="65"/>
      <c r="EQ339" s="65"/>
      <c r="ER339" s="65"/>
      <c r="ES339" s="65"/>
      <c r="ET339" s="65"/>
      <c r="EU339" s="65"/>
      <c r="EV339" s="65"/>
      <c r="EW339" s="65"/>
      <c r="EX339" s="65"/>
      <c r="EY339" s="65"/>
      <c r="EZ339" s="65"/>
      <c r="FA339" s="65"/>
      <c r="FB339" s="65"/>
      <c r="FC339" s="65"/>
      <c r="FD339" s="65"/>
      <c r="FE339" s="65"/>
      <c r="FF339" s="65"/>
      <c r="FG339" s="65"/>
      <c r="FH339" s="65"/>
      <c r="FI339" s="65"/>
      <c r="FJ339" s="65"/>
      <c r="FK339" s="65"/>
      <c r="FL339" s="65"/>
      <c r="FM339" s="65"/>
      <c r="FN339" s="65"/>
      <c r="FO339" s="65"/>
      <c r="FP339" s="65"/>
      <c r="FQ339" s="65"/>
      <c r="FR339" s="65"/>
      <c r="FS339" s="65"/>
      <c r="FT339" s="65"/>
      <c r="FU339" s="65"/>
      <c r="FV339" s="65"/>
      <c r="FW339" s="65"/>
      <c r="FX339" s="65"/>
      <c r="FY339" s="65"/>
      <c r="FZ339" s="65"/>
      <c r="GA339" s="65"/>
      <c r="GB339" s="65"/>
      <c r="GC339" s="65"/>
      <c r="GD339" s="65"/>
      <c r="GE339" s="65"/>
      <c r="GF339" s="65"/>
      <c r="GG339" s="65"/>
      <c r="GH339" s="65"/>
      <c r="GI339" s="65"/>
      <c r="GJ339" s="65"/>
      <c r="GK339" s="65"/>
      <c r="GL339" s="65"/>
      <c r="GM339" s="65"/>
      <c r="GN339" s="65"/>
      <c r="GO339" s="65"/>
      <c r="GP339" s="65"/>
      <c r="GQ339" s="65"/>
      <c r="GR339" s="65"/>
      <c r="GS339" s="65"/>
      <c r="GT339" s="65"/>
      <c r="GU339" s="65"/>
      <c r="GV339" s="65"/>
      <c r="GW339" s="65"/>
      <c r="GX339" s="65"/>
      <c r="GY339" s="65"/>
      <c r="GZ339" s="65"/>
      <c r="HA339" s="65"/>
      <c r="HB339" s="65"/>
      <c r="HC339" s="65"/>
      <c r="HD339" s="65"/>
      <c r="HE339" s="65"/>
      <c r="HF339" s="65"/>
      <c r="HG339" s="65"/>
      <c r="HH339" s="65"/>
      <c r="HI339" s="65"/>
      <c r="HJ339" s="65"/>
      <c r="HK339" s="65"/>
      <c r="HL339" s="65"/>
      <c r="HM339" s="65"/>
      <c r="HN339" s="65"/>
      <c r="HO339" s="65"/>
      <c r="HP339" s="65"/>
      <c r="HQ339" s="65"/>
      <c r="HR339" s="65"/>
      <c r="HS339" s="65"/>
      <c r="HT339" s="65"/>
      <c r="HU339" s="65"/>
      <c r="HV339" s="65"/>
      <c r="HW339" s="65"/>
      <c r="HX339" s="65"/>
      <c r="HY339" s="65"/>
      <c r="HZ339" s="65"/>
      <c r="IA339" s="65"/>
      <c r="IB339" s="65"/>
      <c r="IC339" s="65"/>
      <c r="ID339" s="65"/>
      <c r="IE339" s="65"/>
      <c r="IF339" s="65"/>
      <c r="IG339" s="65"/>
      <c r="IH339" s="65"/>
      <c r="II339" s="65"/>
      <c r="IJ339" s="65"/>
      <c r="IK339" s="65"/>
      <c r="IL339" s="65"/>
      <c r="IM339" s="65"/>
      <c r="IN339" s="65"/>
      <c r="IO339" s="65"/>
      <c r="IP339" s="65"/>
      <c r="IQ339" s="65"/>
      <c r="IR339" s="65"/>
      <c r="IS339" s="65"/>
      <c r="IT339" s="65"/>
      <c r="IU339" s="65"/>
      <c r="IV339" s="65"/>
      <c r="IW339" s="65"/>
      <c r="IX339" s="65"/>
      <c r="IY339" s="65"/>
      <c r="IZ339" s="65"/>
      <c r="JA339" s="65"/>
      <c r="JB339" s="65"/>
      <c r="JC339" s="65"/>
      <c r="JD339" s="65"/>
      <c r="JE339" s="65"/>
      <c r="JF339" s="65"/>
      <c r="JG339" s="65"/>
      <c r="JH339" s="65"/>
      <c r="JI339" s="65"/>
      <c r="JJ339" s="65"/>
      <c r="JK339" s="65"/>
      <c r="JL339" s="65"/>
      <c r="JM339" s="65"/>
      <c r="JN339" s="65"/>
      <c r="JO339" s="65"/>
      <c r="JP339" s="65"/>
      <c r="JQ339" s="65"/>
      <c r="JR339" s="65"/>
      <c r="JS339" s="65"/>
    </row>
    <row r="340" s="66" customFormat="true" ht="14.25" hidden="false" customHeight="true" outlineLevel="0" collapsed="false">
      <c r="A340" s="46"/>
      <c r="B340" s="47" t="n">
        <f aca="true">TODAY()</f>
        <v>46135</v>
      </c>
      <c r="C340" s="48" t="s">
        <v>37</v>
      </c>
      <c r="D340" s="49" t="s">
        <v>38</v>
      </c>
      <c r="E340" s="50" t="str">
        <f aca="false">IFERROR(VLOOKUP($J340,'Base 1'!A:S,19,0),"-")</f>
        <v>-</v>
      </c>
      <c r="F340" s="50" t="str">
        <f aca="false">IFERROR(VLOOKUP($J340,'Base 1'!$A:$N,14,0),"-")</f>
        <v>-</v>
      </c>
      <c r="G340" s="50" t="str">
        <f aca="false">IFERROR(VLOOKUP($J340,'Base 1'!$A:$O,15,0),"-")</f>
        <v>-</v>
      </c>
      <c r="H340" s="50" t="str">
        <f aca="false">IFERROR(VLOOKUP($J340,'Base 1'!$A:$T,20,0),"-")</f>
        <v>-</v>
      </c>
      <c r="I340" s="51" t="str">
        <f aca="false">IFERROR(VLOOKUP($J340,'Base 1'!$A:$C,3,0),"-")</f>
        <v>-</v>
      </c>
      <c r="J340" s="51"/>
      <c r="K340" s="50" t="str">
        <f aca="false">IFERROR(VLOOKUP($J340,'Base 1'!$A:$E,5,0),"-")</f>
        <v>-</v>
      </c>
      <c r="L340" s="52" t="str">
        <f aca="false">IFERROR(VLOOKUP($J340,'Base 1'!$A:$B,2,0),"-")</f>
        <v>-</v>
      </c>
      <c r="M340" s="50" t="str">
        <f aca="false">IFERROR(VLOOKUP($J340,'Base 1'!$A:$Q,17,0),"-")</f>
        <v>-</v>
      </c>
      <c r="N340" s="50" t="str">
        <f aca="false">IFERROR(VLOOKUP($J340,'Base 1'!$A:$R,18,0),"-")</f>
        <v>-</v>
      </c>
      <c r="O340" s="50" t="str">
        <f aca="false">IFERROR(VLOOKUP($J340,'Base 1'!$A:$F,6,0),"-")</f>
        <v>-</v>
      </c>
      <c r="P340" s="53" t="str">
        <f aca="false">IFERROR(VLOOKUP($J340,'Base 1'!$A:$G,7,0),"-")</f>
        <v>-</v>
      </c>
      <c r="Q340" s="54"/>
      <c r="R340" s="50" t="str">
        <f aca="false">IFERROR(VLOOKUP(J340,'Base 1'!$A:$L,12,0),"-")</f>
        <v>-</v>
      </c>
      <c r="S340" s="54"/>
      <c r="T340" s="55" t="str">
        <f aca="false">IFERROR(VLOOKUP(J340,'Base 1'!$A:$J,10,0),"-")</f>
        <v>-</v>
      </c>
      <c r="U340" s="56"/>
      <c r="V340" s="57"/>
      <c r="W340" s="58"/>
      <c r="X340" s="59" t="str">
        <f aca="false">IFERROR(VLOOKUP(J340,'Base 1'!$A:$I,9,0),"-")</f>
        <v>-</v>
      </c>
      <c r="Y340" s="58"/>
      <c r="Z340" s="60"/>
      <c r="AA340" s="61"/>
      <c r="AB340" s="62"/>
      <c r="AC340" s="63" t="str">
        <f aca="false">IFERROR(VLOOKUP($J340,'Base 1'!$A:$Q,16,0),"-")</f>
        <v>-</v>
      </c>
      <c r="AD340" s="63"/>
      <c r="AE340" s="64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/>
      <c r="BT340" s="65"/>
      <c r="BU340" s="65"/>
      <c r="BV340" s="65"/>
      <c r="BW340" s="65"/>
      <c r="BX340" s="65"/>
      <c r="BY340" s="65"/>
      <c r="BZ340" s="65"/>
      <c r="CA340" s="65"/>
      <c r="CB340" s="65"/>
      <c r="CC340" s="65"/>
      <c r="CD340" s="65"/>
      <c r="CE340" s="65"/>
      <c r="CF340" s="65"/>
      <c r="CG340" s="65"/>
      <c r="CH340" s="65"/>
      <c r="CI340" s="65"/>
      <c r="CJ340" s="65"/>
      <c r="CK340" s="65"/>
      <c r="CL340" s="65"/>
      <c r="CM340" s="65"/>
      <c r="CN340" s="65"/>
      <c r="CO340" s="65"/>
      <c r="CP340" s="65"/>
      <c r="CQ340" s="65"/>
      <c r="CR340" s="65"/>
      <c r="CS340" s="65"/>
      <c r="CT340" s="65"/>
      <c r="CU340" s="65"/>
      <c r="CV340" s="65"/>
      <c r="CW340" s="65"/>
      <c r="CX340" s="65"/>
      <c r="CY340" s="65"/>
      <c r="CZ340" s="65"/>
      <c r="DA340" s="65"/>
      <c r="DB340" s="65"/>
      <c r="DC340" s="65"/>
      <c r="DD340" s="65"/>
      <c r="DE340" s="65"/>
      <c r="DF340" s="65"/>
      <c r="DG340" s="65"/>
      <c r="DH340" s="65"/>
      <c r="DI340" s="65"/>
      <c r="DJ340" s="65"/>
      <c r="DK340" s="65"/>
      <c r="DL340" s="65"/>
      <c r="DM340" s="65"/>
      <c r="DN340" s="65"/>
      <c r="DO340" s="65"/>
      <c r="DP340" s="65"/>
      <c r="DQ340" s="65"/>
      <c r="DR340" s="65"/>
      <c r="DS340" s="65"/>
      <c r="DT340" s="65"/>
      <c r="DU340" s="65"/>
      <c r="DV340" s="65"/>
      <c r="DW340" s="65"/>
      <c r="DX340" s="65"/>
      <c r="DY340" s="65"/>
      <c r="DZ340" s="65"/>
      <c r="EA340" s="65"/>
      <c r="EB340" s="65"/>
      <c r="EC340" s="65"/>
      <c r="ED340" s="65"/>
      <c r="EE340" s="65"/>
      <c r="EF340" s="65"/>
      <c r="EG340" s="65"/>
      <c r="EH340" s="65"/>
      <c r="EI340" s="65"/>
      <c r="EJ340" s="65"/>
      <c r="EK340" s="65"/>
      <c r="EL340" s="65"/>
      <c r="EM340" s="65"/>
      <c r="EN340" s="65"/>
      <c r="EO340" s="65"/>
      <c r="EP340" s="65"/>
      <c r="EQ340" s="65"/>
      <c r="ER340" s="65"/>
      <c r="ES340" s="65"/>
      <c r="ET340" s="65"/>
      <c r="EU340" s="65"/>
      <c r="EV340" s="65"/>
      <c r="EW340" s="65"/>
      <c r="EX340" s="65"/>
      <c r="EY340" s="65"/>
      <c r="EZ340" s="65"/>
      <c r="FA340" s="65"/>
      <c r="FB340" s="65"/>
      <c r="FC340" s="65"/>
      <c r="FD340" s="65"/>
      <c r="FE340" s="65"/>
      <c r="FF340" s="65"/>
      <c r="FG340" s="65"/>
      <c r="FH340" s="65"/>
      <c r="FI340" s="65"/>
      <c r="FJ340" s="65"/>
      <c r="FK340" s="65"/>
      <c r="FL340" s="65"/>
      <c r="FM340" s="65"/>
      <c r="FN340" s="65"/>
      <c r="FO340" s="65"/>
      <c r="FP340" s="65"/>
      <c r="FQ340" s="65"/>
      <c r="FR340" s="65"/>
      <c r="FS340" s="65"/>
      <c r="FT340" s="65"/>
      <c r="FU340" s="65"/>
      <c r="FV340" s="65"/>
      <c r="FW340" s="65"/>
      <c r="FX340" s="65"/>
      <c r="FY340" s="65"/>
      <c r="FZ340" s="65"/>
      <c r="GA340" s="65"/>
      <c r="GB340" s="65"/>
      <c r="GC340" s="65"/>
      <c r="GD340" s="65"/>
      <c r="GE340" s="65"/>
      <c r="GF340" s="65"/>
      <c r="GG340" s="65"/>
      <c r="GH340" s="65"/>
      <c r="GI340" s="65"/>
      <c r="GJ340" s="65"/>
      <c r="GK340" s="65"/>
      <c r="GL340" s="65"/>
      <c r="GM340" s="65"/>
      <c r="GN340" s="65"/>
      <c r="GO340" s="65"/>
      <c r="GP340" s="65"/>
      <c r="GQ340" s="65"/>
      <c r="GR340" s="65"/>
      <c r="GS340" s="65"/>
      <c r="GT340" s="65"/>
      <c r="GU340" s="65"/>
      <c r="GV340" s="65"/>
      <c r="GW340" s="65"/>
      <c r="GX340" s="65"/>
      <c r="GY340" s="65"/>
      <c r="GZ340" s="65"/>
      <c r="HA340" s="65"/>
      <c r="HB340" s="65"/>
      <c r="HC340" s="65"/>
      <c r="HD340" s="65"/>
      <c r="HE340" s="65"/>
      <c r="HF340" s="65"/>
      <c r="HG340" s="65"/>
      <c r="HH340" s="65"/>
      <c r="HI340" s="65"/>
      <c r="HJ340" s="65"/>
      <c r="HK340" s="65"/>
      <c r="HL340" s="65"/>
      <c r="HM340" s="65"/>
      <c r="HN340" s="65"/>
      <c r="HO340" s="65"/>
      <c r="HP340" s="65"/>
      <c r="HQ340" s="65"/>
      <c r="HR340" s="65"/>
      <c r="HS340" s="65"/>
      <c r="HT340" s="65"/>
      <c r="HU340" s="65"/>
      <c r="HV340" s="65"/>
      <c r="HW340" s="65"/>
      <c r="HX340" s="65"/>
      <c r="HY340" s="65"/>
      <c r="HZ340" s="65"/>
      <c r="IA340" s="65"/>
      <c r="IB340" s="65"/>
      <c r="IC340" s="65"/>
      <c r="ID340" s="65"/>
      <c r="IE340" s="65"/>
      <c r="IF340" s="65"/>
      <c r="IG340" s="65"/>
      <c r="IH340" s="65"/>
      <c r="II340" s="65"/>
      <c r="IJ340" s="65"/>
      <c r="IK340" s="65"/>
      <c r="IL340" s="65"/>
      <c r="IM340" s="65"/>
      <c r="IN340" s="65"/>
      <c r="IO340" s="65"/>
      <c r="IP340" s="65"/>
      <c r="IQ340" s="65"/>
      <c r="IR340" s="65"/>
      <c r="IS340" s="65"/>
      <c r="IT340" s="65"/>
      <c r="IU340" s="65"/>
      <c r="IV340" s="65"/>
      <c r="IW340" s="65"/>
      <c r="IX340" s="65"/>
      <c r="IY340" s="65"/>
      <c r="IZ340" s="65"/>
      <c r="JA340" s="65"/>
      <c r="JB340" s="65"/>
      <c r="JC340" s="65"/>
      <c r="JD340" s="65"/>
      <c r="JE340" s="65"/>
      <c r="JF340" s="65"/>
      <c r="JG340" s="65"/>
      <c r="JH340" s="65"/>
      <c r="JI340" s="65"/>
      <c r="JJ340" s="65"/>
      <c r="JK340" s="65"/>
      <c r="JL340" s="65"/>
      <c r="JM340" s="65"/>
      <c r="JN340" s="65"/>
      <c r="JO340" s="65"/>
      <c r="JP340" s="65"/>
      <c r="JQ340" s="65"/>
      <c r="JR340" s="65"/>
      <c r="JS340" s="65"/>
    </row>
    <row r="341" s="66" customFormat="true" ht="14.25" hidden="false" customHeight="true" outlineLevel="0" collapsed="false">
      <c r="A341" s="46"/>
      <c r="B341" s="47" t="n">
        <f aca="true">TODAY()</f>
        <v>46135</v>
      </c>
      <c r="C341" s="48" t="s">
        <v>37</v>
      </c>
      <c r="D341" s="49" t="s">
        <v>38</v>
      </c>
      <c r="E341" s="50" t="str">
        <f aca="false">IFERROR(VLOOKUP($J341,'Base 1'!A:S,19,0),"-")</f>
        <v>-</v>
      </c>
      <c r="F341" s="50" t="str">
        <f aca="false">IFERROR(VLOOKUP($J341,'Base 1'!$A:$N,14,0),"-")</f>
        <v>-</v>
      </c>
      <c r="G341" s="50" t="str">
        <f aca="false">IFERROR(VLOOKUP($J341,'Base 1'!$A:$O,15,0),"-")</f>
        <v>-</v>
      </c>
      <c r="H341" s="50" t="str">
        <f aca="false">IFERROR(VLOOKUP($J341,'Base 1'!$A:$T,20,0),"-")</f>
        <v>-</v>
      </c>
      <c r="I341" s="51" t="str">
        <f aca="false">IFERROR(VLOOKUP($J341,'Base 1'!$A:$C,3,0),"-")</f>
        <v>-</v>
      </c>
      <c r="J341" s="51"/>
      <c r="K341" s="50" t="str">
        <f aca="false">IFERROR(VLOOKUP($J341,'Base 1'!$A:$E,5,0),"-")</f>
        <v>-</v>
      </c>
      <c r="L341" s="52" t="str">
        <f aca="false">IFERROR(VLOOKUP($J341,'Base 1'!$A:$B,2,0),"-")</f>
        <v>-</v>
      </c>
      <c r="M341" s="50" t="str">
        <f aca="false">IFERROR(VLOOKUP($J341,'Base 1'!$A:$Q,17,0),"-")</f>
        <v>-</v>
      </c>
      <c r="N341" s="50" t="str">
        <f aca="false">IFERROR(VLOOKUP($J341,'Base 1'!$A:$R,18,0),"-")</f>
        <v>-</v>
      </c>
      <c r="O341" s="50" t="str">
        <f aca="false">IFERROR(VLOOKUP($J341,'Base 1'!$A:$F,6,0),"-")</f>
        <v>-</v>
      </c>
      <c r="P341" s="53" t="str">
        <f aca="false">IFERROR(VLOOKUP($J341,'Base 1'!$A:$G,7,0),"-")</f>
        <v>-</v>
      </c>
      <c r="Q341" s="54"/>
      <c r="R341" s="50" t="str">
        <f aca="false">IFERROR(VLOOKUP(J341,'Base 1'!$A:$L,12,0),"-")</f>
        <v>-</v>
      </c>
      <c r="S341" s="54"/>
      <c r="T341" s="55" t="str">
        <f aca="false">IFERROR(VLOOKUP(J341,'Base 1'!$A:$J,10,0),"-")</f>
        <v>-</v>
      </c>
      <c r="U341" s="56"/>
      <c r="V341" s="57"/>
      <c r="W341" s="58"/>
      <c r="X341" s="59" t="str">
        <f aca="false">IFERROR(VLOOKUP(J341,'Base 1'!$A:$I,9,0),"-")</f>
        <v>-</v>
      </c>
      <c r="Y341" s="58"/>
      <c r="Z341" s="60"/>
      <c r="AA341" s="61"/>
      <c r="AB341" s="62"/>
      <c r="AC341" s="63" t="str">
        <f aca="false">IFERROR(VLOOKUP($J341,'Base 1'!$A:$Q,16,0),"-")</f>
        <v>-</v>
      </c>
      <c r="AD341" s="63"/>
      <c r="AE341" s="64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/>
      <c r="BT341" s="65"/>
      <c r="BU341" s="65"/>
      <c r="BV341" s="65"/>
      <c r="BW341" s="65"/>
      <c r="BX341" s="65"/>
      <c r="BY341" s="65"/>
      <c r="BZ341" s="65"/>
      <c r="CA341" s="65"/>
      <c r="CB341" s="65"/>
      <c r="CC341" s="65"/>
      <c r="CD341" s="65"/>
      <c r="CE341" s="65"/>
      <c r="CF341" s="65"/>
      <c r="CG341" s="65"/>
      <c r="CH341" s="65"/>
      <c r="CI341" s="65"/>
      <c r="CJ341" s="65"/>
      <c r="CK341" s="65"/>
      <c r="CL341" s="65"/>
      <c r="CM341" s="65"/>
      <c r="CN341" s="65"/>
      <c r="CO341" s="65"/>
      <c r="CP341" s="65"/>
      <c r="CQ341" s="65"/>
      <c r="CR341" s="65"/>
      <c r="CS341" s="65"/>
      <c r="CT341" s="65"/>
      <c r="CU341" s="65"/>
      <c r="CV341" s="65"/>
      <c r="CW341" s="65"/>
      <c r="CX341" s="65"/>
      <c r="CY341" s="65"/>
      <c r="CZ341" s="65"/>
      <c r="DA341" s="65"/>
      <c r="DB341" s="65"/>
      <c r="DC341" s="65"/>
      <c r="DD341" s="65"/>
      <c r="DE341" s="65"/>
      <c r="DF341" s="65"/>
      <c r="DG341" s="65"/>
      <c r="DH341" s="65"/>
      <c r="DI341" s="65"/>
      <c r="DJ341" s="65"/>
      <c r="DK341" s="65"/>
      <c r="DL341" s="65"/>
      <c r="DM341" s="65"/>
      <c r="DN341" s="65"/>
      <c r="DO341" s="65"/>
      <c r="DP341" s="65"/>
      <c r="DQ341" s="65"/>
      <c r="DR341" s="65"/>
      <c r="DS341" s="65"/>
      <c r="DT341" s="65"/>
      <c r="DU341" s="65"/>
      <c r="DV341" s="65"/>
      <c r="DW341" s="65"/>
      <c r="DX341" s="65"/>
      <c r="DY341" s="65"/>
      <c r="DZ341" s="65"/>
      <c r="EA341" s="65"/>
      <c r="EB341" s="65"/>
      <c r="EC341" s="65"/>
      <c r="ED341" s="65"/>
      <c r="EE341" s="65"/>
      <c r="EF341" s="65"/>
      <c r="EG341" s="65"/>
      <c r="EH341" s="65"/>
      <c r="EI341" s="65"/>
      <c r="EJ341" s="65"/>
      <c r="EK341" s="65"/>
      <c r="EL341" s="65"/>
      <c r="EM341" s="65"/>
      <c r="EN341" s="65"/>
      <c r="EO341" s="65"/>
      <c r="EP341" s="65"/>
      <c r="EQ341" s="65"/>
      <c r="ER341" s="65"/>
      <c r="ES341" s="65"/>
      <c r="ET341" s="65"/>
      <c r="EU341" s="65"/>
      <c r="EV341" s="65"/>
      <c r="EW341" s="65"/>
      <c r="EX341" s="65"/>
      <c r="EY341" s="65"/>
      <c r="EZ341" s="65"/>
      <c r="FA341" s="65"/>
      <c r="FB341" s="65"/>
      <c r="FC341" s="65"/>
      <c r="FD341" s="65"/>
      <c r="FE341" s="65"/>
      <c r="FF341" s="65"/>
      <c r="FG341" s="65"/>
      <c r="FH341" s="65"/>
      <c r="FI341" s="65"/>
      <c r="FJ341" s="65"/>
      <c r="FK341" s="65"/>
      <c r="FL341" s="65"/>
      <c r="FM341" s="65"/>
      <c r="FN341" s="65"/>
      <c r="FO341" s="65"/>
      <c r="FP341" s="65"/>
      <c r="FQ341" s="65"/>
      <c r="FR341" s="65"/>
      <c r="FS341" s="65"/>
      <c r="FT341" s="65"/>
      <c r="FU341" s="65"/>
      <c r="FV341" s="65"/>
      <c r="FW341" s="65"/>
      <c r="FX341" s="65"/>
      <c r="FY341" s="65"/>
      <c r="FZ341" s="65"/>
      <c r="GA341" s="65"/>
      <c r="GB341" s="65"/>
      <c r="GC341" s="65"/>
      <c r="GD341" s="65"/>
      <c r="GE341" s="65"/>
      <c r="GF341" s="65"/>
      <c r="GG341" s="65"/>
      <c r="GH341" s="65"/>
      <c r="GI341" s="65"/>
      <c r="GJ341" s="65"/>
      <c r="GK341" s="65"/>
      <c r="GL341" s="65"/>
      <c r="GM341" s="65"/>
      <c r="GN341" s="65"/>
      <c r="GO341" s="65"/>
      <c r="GP341" s="65"/>
      <c r="GQ341" s="65"/>
      <c r="GR341" s="65"/>
      <c r="GS341" s="65"/>
      <c r="GT341" s="65"/>
      <c r="GU341" s="65"/>
      <c r="GV341" s="65"/>
      <c r="GW341" s="65"/>
      <c r="GX341" s="65"/>
      <c r="GY341" s="65"/>
      <c r="GZ341" s="65"/>
      <c r="HA341" s="65"/>
      <c r="HB341" s="65"/>
      <c r="HC341" s="65"/>
      <c r="HD341" s="65"/>
      <c r="HE341" s="65"/>
      <c r="HF341" s="65"/>
      <c r="HG341" s="65"/>
      <c r="HH341" s="65"/>
      <c r="HI341" s="65"/>
      <c r="HJ341" s="65"/>
      <c r="HK341" s="65"/>
      <c r="HL341" s="65"/>
      <c r="HM341" s="65"/>
      <c r="HN341" s="65"/>
      <c r="HO341" s="65"/>
      <c r="HP341" s="65"/>
      <c r="HQ341" s="65"/>
      <c r="HR341" s="65"/>
      <c r="HS341" s="65"/>
      <c r="HT341" s="65"/>
      <c r="HU341" s="65"/>
      <c r="HV341" s="65"/>
      <c r="HW341" s="65"/>
      <c r="HX341" s="65"/>
      <c r="HY341" s="65"/>
      <c r="HZ341" s="65"/>
      <c r="IA341" s="65"/>
      <c r="IB341" s="65"/>
      <c r="IC341" s="65"/>
      <c r="ID341" s="65"/>
      <c r="IE341" s="65"/>
      <c r="IF341" s="65"/>
      <c r="IG341" s="65"/>
      <c r="IH341" s="65"/>
      <c r="II341" s="65"/>
      <c r="IJ341" s="65"/>
      <c r="IK341" s="65"/>
      <c r="IL341" s="65"/>
      <c r="IM341" s="65"/>
      <c r="IN341" s="65"/>
      <c r="IO341" s="65"/>
      <c r="IP341" s="65"/>
      <c r="IQ341" s="65"/>
      <c r="IR341" s="65"/>
      <c r="IS341" s="65"/>
      <c r="IT341" s="65"/>
      <c r="IU341" s="65"/>
      <c r="IV341" s="65"/>
      <c r="IW341" s="65"/>
      <c r="IX341" s="65"/>
      <c r="IY341" s="65"/>
      <c r="IZ341" s="65"/>
      <c r="JA341" s="65"/>
      <c r="JB341" s="65"/>
      <c r="JC341" s="65"/>
      <c r="JD341" s="65"/>
      <c r="JE341" s="65"/>
      <c r="JF341" s="65"/>
      <c r="JG341" s="65"/>
      <c r="JH341" s="65"/>
      <c r="JI341" s="65"/>
      <c r="JJ341" s="65"/>
      <c r="JK341" s="65"/>
      <c r="JL341" s="65"/>
      <c r="JM341" s="65"/>
      <c r="JN341" s="65"/>
      <c r="JO341" s="65"/>
      <c r="JP341" s="65"/>
      <c r="JQ341" s="65"/>
      <c r="JR341" s="65"/>
      <c r="JS341" s="65"/>
    </row>
    <row r="342" s="66" customFormat="true" ht="14.25" hidden="false" customHeight="true" outlineLevel="0" collapsed="false">
      <c r="A342" s="46"/>
      <c r="B342" s="47" t="n">
        <f aca="true">TODAY()</f>
        <v>46135</v>
      </c>
      <c r="C342" s="48" t="s">
        <v>37</v>
      </c>
      <c r="D342" s="49" t="s">
        <v>38</v>
      </c>
      <c r="E342" s="50" t="str">
        <f aca="false">IFERROR(VLOOKUP($J342,'Base 1'!A:S,19,0),"-")</f>
        <v>-</v>
      </c>
      <c r="F342" s="50" t="str">
        <f aca="false">IFERROR(VLOOKUP($J342,'Base 1'!$A:$N,14,0),"-")</f>
        <v>-</v>
      </c>
      <c r="G342" s="50" t="str">
        <f aca="false">IFERROR(VLOOKUP($J342,'Base 1'!$A:$O,15,0),"-")</f>
        <v>-</v>
      </c>
      <c r="H342" s="50" t="str">
        <f aca="false">IFERROR(VLOOKUP($J342,'Base 1'!$A:$T,20,0),"-")</f>
        <v>-</v>
      </c>
      <c r="I342" s="51" t="str">
        <f aca="false">IFERROR(VLOOKUP($J342,'Base 1'!$A:$C,3,0),"-")</f>
        <v>-</v>
      </c>
      <c r="J342" s="51"/>
      <c r="K342" s="50" t="str">
        <f aca="false">IFERROR(VLOOKUP($J342,'Base 1'!$A:$E,5,0),"-")</f>
        <v>-</v>
      </c>
      <c r="L342" s="52" t="str">
        <f aca="false">IFERROR(VLOOKUP($J342,'Base 1'!$A:$B,2,0),"-")</f>
        <v>-</v>
      </c>
      <c r="M342" s="50" t="str">
        <f aca="false">IFERROR(VLOOKUP($J342,'Base 1'!$A:$Q,17,0),"-")</f>
        <v>-</v>
      </c>
      <c r="N342" s="50" t="str">
        <f aca="false">IFERROR(VLOOKUP($J342,'Base 1'!$A:$R,18,0),"-")</f>
        <v>-</v>
      </c>
      <c r="O342" s="50" t="str">
        <f aca="false">IFERROR(VLOOKUP($J342,'Base 1'!$A:$F,6,0),"-")</f>
        <v>-</v>
      </c>
      <c r="P342" s="53" t="str">
        <f aca="false">IFERROR(VLOOKUP($J342,'Base 1'!$A:$G,7,0),"-")</f>
        <v>-</v>
      </c>
      <c r="Q342" s="54"/>
      <c r="R342" s="50" t="str">
        <f aca="false">IFERROR(VLOOKUP(J342,'Base 1'!$A:$L,12,0),"-")</f>
        <v>-</v>
      </c>
      <c r="S342" s="54"/>
      <c r="T342" s="55" t="str">
        <f aca="false">IFERROR(VLOOKUP(J342,'Base 1'!$A:$J,10,0),"-")</f>
        <v>-</v>
      </c>
      <c r="U342" s="56"/>
      <c r="V342" s="57"/>
      <c r="W342" s="58"/>
      <c r="X342" s="59" t="str">
        <f aca="false">IFERROR(VLOOKUP(J342,'Base 1'!$A:$I,9,0),"-")</f>
        <v>-</v>
      </c>
      <c r="Y342" s="58"/>
      <c r="Z342" s="60"/>
      <c r="AA342" s="61"/>
      <c r="AB342" s="62"/>
      <c r="AC342" s="63" t="str">
        <f aca="false">IFERROR(VLOOKUP($J342,'Base 1'!$A:$Q,16,0),"-")</f>
        <v>-</v>
      </c>
      <c r="AD342" s="63"/>
      <c r="AE342" s="64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/>
      <c r="BT342" s="65"/>
      <c r="BU342" s="65"/>
      <c r="BV342" s="65"/>
      <c r="BW342" s="65"/>
      <c r="BX342" s="65"/>
      <c r="BY342" s="65"/>
      <c r="BZ342" s="65"/>
      <c r="CA342" s="65"/>
      <c r="CB342" s="65"/>
      <c r="CC342" s="65"/>
      <c r="CD342" s="65"/>
      <c r="CE342" s="65"/>
      <c r="CF342" s="65"/>
      <c r="CG342" s="65"/>
      <c r="CH342" s="65"/>
      <c r="CI342" s="65"/>
      <c r="CJ342" s="65"/>
      <c r="CK342" s="65"/>
      <c r="CL342" s="65"/>
      <c r="CM342" s="65"/>
      <c r="CN342" s="65"/>
      <c r="CO342" s="65"/>
      <c r="CP342" s="65"/>
      <c r="CQ342" s="65"/>
      <c r="CR342" s="65"/>
      <c r="CS342" s="65"/>
      <c r="CT342" s="65"/>
      <c r="CU342" s="65"/>
      <c r="CV342" s="65"/>
      <c r="CW342" s="65"/>
      <c r="CX342" s="65"/>
      <c r="CY342" s="65"/>
      <c r="CZ342" s="65"/>
      <c r="DA342" s="65"/>
      <c r="DB342" s="65"/>
      <c r="DC342" s="65"/>
      <c r="DD342" s="65"/>
      <c r="DE342" s="65"/>
      <c r="DF342" s="65"/>
      <c r="DG342" s="65"/>
      <c r="DH342" s="65"/>
      <c r="DI342" s="65"/>
      <c r="DJ342" s="65"/>
      <c r="DK342" s="65"/>
      <c r="DL342" s="65"/>
      <c r="DM342" s="65"/>
      <c r="DN342" s="65"/>
      <c r="DO342" s="65"/>
      <c r="DP342" s="65"/>
      <c r="DQ342" s="65"/>
      <c r="DR342" s="65"/>
      <c r="DS342" s="65"/>
      <c r="DT342" s="65"/>
      <c r="DU342" s="65"/>
      <c r="DV342" s="65"/>
      <c r="DW342" s="65"/>
      <c r="DX342" s="65"/>
      <c r="DY342" s="65"/>
      <c r="DZ342" s="65"/>
      <c r="EA342" s="65"/>
      <c r="EB342" s="65"/>
      <c r="EC342" s="65"/>
      <c r="ED342" s="65"/>
      <c r="EE342" s="65"/>
      <c r="EF342" s="65"/>
      <c r="EG342" s="65"/>
      <c r="EH342" s="65"/>
      <c r="EI342" s="65"/>
      <c r="EJ342" s="65"/>
      <c r="EK342" s="65"/>
      <c r="EL342" s="65"/>
      <c r="EM342" s="65"/>
      <c r="EN342" s="65"/>
      <c r="EO342" s="65"/>
      <c r="EP342" s="65"/>
      <c r="EQ342" s="65"/>
      <c r="ER342" s="65"/>
      <c r="ES342" s="65"/>
      <c r="ET342" s="65"/>
      <c r="EU342" s="65"/>
      <c r="EV342" s="65"/>
      <c r="EW342" s="65"/>
      <c r="EX342" s="65"/>
      <c r="EY342" s="65"/>
      <c r="EZ342" s="65"/>
      <c r="FA342" s="65"/>
      <c r="FB342" s="65"/>
      <c r="FC342" s="65"/>
      <c r="FD342" s="65"/>
      <c r="FE342" s="65"/>
      <c r="FF342" s="65"/>
      <c r="FG342" s="65"/>
      <c r="FH342" s="65"/>
      <c r="FI342" s="65"/>
      <c r="FJ342" s="65"/>
      <c r="FK342" s="65"/>
      <c r="FL342" s="65"/>
      <c r="FM342" s="65"/>
      <c r="FN342" s="65"/>
      <c r="FO342" s="65"/>
      <c r="FP342" s="65"/>
      <c r="FQ342" s="65"/>
      <c r="FR342" s="65"/>
      <c r="FS342" s="65"/>
      <c r="FT342" s="65"/>
      <c r="FU342" s="65"/>
      <c r="FV342" s="65"/>
      <c r="FW342" s="65"/>
      <c r="FX342" s="65"/>
      <c r="FY342" s="65"/>
      <c r="FZ342" s="65"/>
      <c r="GA342" s="65"/>
      <c r="GB342" s="65"/>
      <c r="GC342" s="65"/>
      <c r="GD342" s="65"/>
      <c r="GE342" s="65"/>
      <c r="GF342" s="65"/>
      <c r="GG342" s="65"/>
      <c r="GH342" s="65"/>
      <c r="GI342" s="65"/>
      <c r="GJ342" s="65"/>
      <c r="GK342" s="65"/>
      <c r="GL342" s="65"/>
      <c r="GM342" s="65"/>
      <c r="GN342" s="65"/>
      <c r="GO342" s="65"/>
      <c r="GP342" s="65"/>
      <c r="GQ342" s="65"/>
      <c r="GR342" s="65"/>
      <c r="GS342" s="65"/>
      <c r="GT342" s="65"/>
      <c r="GU342" s="65"/>
      <c r="GV342" s="65"/>
      <c r="GW342" s="65"/>
      <c r="GX342" s="65"/>
      <c r="GY342" s="65"/>
      <c r="GZ342" s="65"/>
      <c r="HA342" s="65"/>
      <c r="HB342" s="65"/>
      <c r="HC342" s="65"/>
      <c r="HD342" s="65"/>
      <c r="HE342" s="65"/>
      <c r="HF342" s="65"/>
      <c r="HG342" s="65"/>
      <c r="HH342" s="65"/>
      <c r="HI342" s="65"/>
      <c r="HJ342" s="65"/>
      <c r="HK342" s="65"/>
      <c r="HL342" s="65"/>
      <c r="HM342" s="65"/>
      <c r="HN342" s="65"/>
      <c r="HO342" s="65"/>
      <c r="HP342" s="65"/>
      <c r="HQ342" s="65"/>
      <c r="HR342" s="65"/>
      <c r="HS342" s="65"/>
      <c r="HT342" s="65"/>
      <c r="HU342" s="65"/>
      <c r="HV342" s="65"/>
      <c r="HW342" s="65"/>
      <c r="HX342" s="65"/>
      <c r="HY342" s="65"/>
      <c r="HZ342" s="65"/>
      <c r="IA342" s="65"/>
      <c r="IB342" s="65"/>
      <c r="IC342" s="65"/>
      <c r="ID342" s="65"/>
      <c r="IE342" s="65"/>
      <c r="IF342" s="65"/>
      <c r="IG342" s="65"/>
      <c r="IH342" s="65"/>
      <c r="II342" s="65"/>
      <c r="IJ342" s="65"/>
      <c r="IK342" s="65"/>
      <c r="IL342" s="65"/>
      <c r="IM342" s="65"/>
      <c r="IN342" s="65"/>
      <c r="IO342" s="65"/>
      <c r="IP342" s="65"/>
      <c r="IQ342" s="65"/>
      <c r="IR342" s="65"/>
      <c r="IS342" s="65"/>
      <c r="IT342" s="65"/>
      <c r="IU342" s="65"/>
      <c r="IV342" s="65"/>
      <c r="IW342" s="65"/>
      <c r="IX342" s="65"/>
      <c r="IY342" s="65"/>
      <c r="IZ342" s="65"/>
      <c r="JA342" s="65"/>
      <c r="JB342" s="65"/>
      <c r="JC342" s="65"/>
      <c r="JD342" s="65"/>
      <c r="JE342" s="65"/>
      <c r="JF342" s="65"/>
      <c r="JG342" s="65"/>
      <c r="JH342" s="65"/>
      <c r="JI342" s="65"/>
      <c r="JJ342" s="65"/>
      <c r="JK342" s="65"/>
      <c r="JL342" s="65"/>
      <c r="JM342" s="65"/>
      <c r="JN342" s="65"/>
      <c r="JO342" s="65"/>
      <c r="JP342" s="65"/>
      <c r="JQ342" s="65"/>
      <c r="JR342" s="65"/>
      <c r="JS342" s="65"/>
    </row>
    <row r="343" s="66" customFormat="true" ht="14.25" hidden="false" customHeight="true" outlineLevel="0" collapsed="false">
      <c r="A343" s="46"/>
      <c r="B343" s="47" t="n">
        <f aca="true">TODAY()</f>
        <v>46135</v>
      </c>
      <c r="C343" s="48" t="s">
        <v>37</v>
      </c>
      <c r="D343" s="49" t="s">
        <v>38</v>
      </c>
      <c r="E343" s="50" t="str">
        <f aca="false">IFERROR(VLOOKUP($J343,'Base 1'!A:S,19,0),"-")</f>
        <v>-</v>
      </c>
      <c r="F343" s="50" t="str">
        <f aca="false">IFERROR(VLOOKUP($J343,'Base 1'!$A:$N,14,0),"-")</f>
        <v>-</v>
      </c>
      <c r="G343" s="50" t="str">
        <f aca="false">IFERROR(VLOOKUP($J343,'Base 1'!$A:$O,15,0),"-")</f>
        <v>-</v>
      </c>
      <c r="H343" s="50" t="str">
        <f aca="false">IFERROR(VLOOKUP($J343,'Base 1'!$A:$T,20,0),"-")</f>
        <v>-</v>
      </c>
      <c r="I343" s="51" t="str">
        <f aca="false">IFERROR(VLOOKUP($J343,'Base 1'!$A:$C,3,0),"-")</f>
        <v>-</v>
      </c>
      <c r="J343" s="51"/>
      <c r="K343" s="50" t="str">
        <f aca="false">IFERROR(VLOOKUP($J343,'Base 1'!$A:$E,5,0),"-")</f>
        <v>-</v>
      </c>
      <c r="L343" s="52" t="str">
        <f aca="false">IFERROR(VLOOKUP($J343,'Base 1'!$A:$B,2,0),"-")</f>
        <v>-</v>
      </c>
      <c r="M343" s="50" t="str">
        <f aca="false">IFERROR(VLOOKUP($J343,'Base 1'!$A:$Q,17,0),"-")</f>
        <v>-</v>
      </c>
      <c r="N343" s="50" t="str">
        <f aca="false">IFERROR(VLOOKUP($J343,'Base 1'!$A:$R,18,0),"-")</f>
        <v>-</v>
      </c>
      <c r="O343" s="50" t="str">
        <f aca="false">IFERROR(VLOOKUP($J343,'Base 1'!$A:$F,6,0),"-")</f>
        <v>-</v>
      </c>
      <c r="P343" s="53" t="str">
        <f aca="false">IFERROR(VLOOKUP($J343,'Base 1'!$A:$G,7,0),"-")</f>
        <v>-</v>
      </c>
      <c r="Q343" s="54"/>
      <c r="R343" s="50" t="str">
        <f aca="false">IFERROR(VLOOKUP(J343,'Base 1'!$A:$L,12,0),"-")</f>
        <v>-</v>
      </c>
      <c r="S343" s="54"/>
      <c r="T343" s="55" t="str">
        <f aca="false">IFERROR(VLOOKUP(J343,'Base 1'!$A:$J,10,0),"-")</f>
        <v>-</v>
      </c>
      <c r="U343" s="56"/>
      <c r="V343" s="57"/>
      <c r="W343" s="58"/>
      <c r="X343" s="59" t="str">
        <f aca="false">IFERROR(VLOOKUP(J343,'Base 1'!$A:$I,9,0),"-")</f>
        <v>-</v>
      </c>
      <c r="Y343" s="58"/>
      <c r="Z343" s="60"/>
      <c r="AA343" s="61"/>
      <c r="AB343" s="62"/>
      <c r="AC343" s="63" t="str">
        <f aca="false">IFERROR(VLOOKUP($J343,'Base 1'!$A:$Q,16,0),"-")</f>
        <v>-</v>
      </c>
      <c r="AD343" s="63"/>
      <c r="AE343" s="64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/>
      <c r="BT343" s="65"/>
      <c r="BU343" s="65"/>
      <c r="BV343" s="65"/>
      <c r="BW343" s="65"/>
      <c r="BX343" s="65"/>
      <c r="BY343" s="65"/>
      <c r="BZ343" s="65"/>
      <c r="CA343" s="65"/>
      <c r="CB343" s="65"/>
      <c r="CC343" s="65"/>
      <c r="CD343" s="65"/>
      <c r="CE343" s="65"/>
      <c r="CF343" s="65"/>
      <c r="CG343" s="65"/>
      <c r="CH343" s="65"/>
      <c r="CI343" s="65"/>
      <c r="CJ343" s="65"/>
      <c r="CK343" s="65"/>
      <c r="CL343" s="65"/>
      <c r="CM343" s="65"/>
      <c r="CN343" s="65"/>
      <c r="CO343" s="65"/>
      <c r="CP343" s="65"/>
      <c r="CQ343" s="65"/>
      <c r="CR343" s="65"/>
      <c r="CS343" s="65"/>
      <c r="CT343" s="65"/>
      <c r="CU343" s="65"/>
      <c r="CV343" s="65"/>
      <c r="CW343" s="65"/>
      <c r="CX343" s="65"/>
      <c r="CY343" s="65"/>
      <c r="CZ343" s="65"/>
      <c r="DA343" s="65"/>
      <c r="DB343" s="65"/>
      <c r="DC343" s="65"/>
      <c r="DD343" s="65"/>
      <c r="DE343" s="65"/>
      <c r="DF343" s="65"/>
      <c r="DG343" s="65"/>
      <c r="DH343" s="65"/>
      <c r="DI343" s="65"/>
      <c r="DJ343" s="65"/>
      <c r="DK343" s="65"/>
      <c r="DL343" s="65"/>
      <c r="DM343" s="65"/>
      <c r="DN343" s="65"/>
      <c r="DO343" s="65"/>
      <c r="DP343" s="65"/>
      <c r="DQ343" s="65"/>
      <c r="DR343" s="65"/>
      <c r="DS343" s="65"/>
      <c r="DT343" s="65"/>
      <c r="DU343" s="65"/>
      <c r="DV343" s="65"/>
      <c r="DW343" s="65"/>
      <c r="DX343" s="65"/>
      <c r="DY343" s="65"/>
      <c r="DZ343" s="65"/>
      <c r="EA343" s="65"/>
      <c r="EB343" s="65"/>
      <c r="EC343" s="65"/>
      <c r="ED343" s="65"/>
      <c r="EE343" s="65"/>
      <c r="EF343" s="65"/>
      <c r="EG343" s="65"/>
      <c r="EH343" s="65"/>
      <c r="EI343" s="65"/>
      <c r="EJ343" s="65"/>
      <c r="EK343" s="65"/>
      <c r="EL343" s="65"/>
      <c r="EM343" s="65"/>
      <c r="EN343" s="65"/>
      <c r="EO343" s="65"/>
      <c r="EP343" s="65"/>
      <c r="EQ343" s="65"/>
      <c r="ER343" s="65"/>
      <c r="ES343" s="65"/>
      <c r="ET343" s="65"/>
      <c r="EU343" s="65"/>
      <c r="EV343" s="65"/>
      <c r="EW343" s="65"/>
      <c r="EX343" s="65"/>
      <c r="EY343" s="65"/>
      <c r="EZ343" s="65"/>
      <c r="FA343" s="65"/>
      <c r="FB343" s="65"/>
      <c r="FC343" s="65"/>
      <c r="FD343" s="65"/>
      <c r="FE343" s="65"/>
      <c r="FF343" s="65"/>
      <c r="FG343" s="65"/>
      <c r="FH343" s="65"/>
      <c r="FI343" s="65"/>
      <c r="FJ343" s="65"/>
      <c r="FK343" s="65"/>
      <c r="FL343" s="65"/>
      <c r="FM343" s="65"/>
      <c r="FN343" s="65"/>
      <c r="FO343" s="65"/>
      <c r="FP343" s="65"/>
      <c r="FQ343" s="65"/>
      <c r="FR343" s="65"/>
      <c r="FS343" s="65"/>
      <c r="FT343" s="65"/>
      <c r="FU343" s="65"/>
      <c r="FV343" s="65"/>
      <c r="FW343" s="65"/>
      <c r="FX343" s="65"/>
      <c r="FY343" s="65"/>
      <c r="FZ343" s="65"/>
      <c r="GA343" s="65"/>
      <c r="GB343" s="65"/>
      <c r="GC343" s="65"/>
      <c r="GD343" s="65"/>
      <c r="GE343" s="65"/>
      <c r="GF343" s="65"/>
      <c r="GG343" s="65"/>
      <c r="GH343" s="65"/>
      <c r="GI343" s="65"/>
      <c r="GJ343" s="65"/>
      <c r="GK343" s="65"/>
      <c r="GL343" s="65"/>
      <c r="GM343" s="65"/>
      <c r="GN343" s="65"/>
      <c r="GO343" s="65"/>
      <c r="GP343" s="65"/>
      <c r="GQ343" s="65"/>
      <c r="GR343" s="65"/>
      <c r="GS343" s="65"/>
      <c r="GT343" s="65"/>
      <c r="GU343" s="65"/>
      <c r="GV343" s="65"/>
      <c r="GW343" s="65"/>
      <c r="GX343" s="65"/>
      <c r="GY343" s="65"/>
      <c r="GZ343" s="65"/>
      <c r="HA343" s="65"/>
      <c r="HB343" s="65"/>
      <c r="HC343" s="65"/>
      <c r="HD343" s="65"/>
      <c r="HE343" s="65"/>
      <c r="HF343" s="65"/>
      <c r="HG343" s="65"/>
      <c r="HH343" s="65"/>
      <c r="HI343" s="65"/>
      <c r="HJ343" s="65"/>
      <c r="HK343" s="65"/>
      <c r="HL343" s="65"/>
      <c r="HM343" s="65"/>
      <c r="HN343" s="65"/>
      <c r="HO343" s="65"/>
      <c r="HP343" s="65"/>
      <c r="HQ343" s="65"/>
      <c r="HR343" s="65"/>
      <c r="HS343" s="65"/>
      <c r="HT343" s="65"/>
      <c r="HU343" s="65"/>
      <c r="HV343" s="65"/>
      <c r="HW343" s="65"/>
      <c r="HX343" s="65"/>
      <c r="HY343" s="65"/>
      <c r="HZ343" s="65"/>
      <c r="IA343" s="65"/>
      <c r="IB343" s="65"/>
      <c r="IC343" s="65"/>
      <c r="ID343" s="65"/>
      <c r="IE343" s="65"/>
      <c r="IF343" s="65"/>
      <c r="IG343" s="65"/>
      <c r="IH343" s="65"/>
      <c r="II343" s="65"/>
      <c r="IJ343" s="65"/>
      <c r="IK343" s="65"/>
      <c r="IL343" s="65"/>
      <c r="IM343" s="65"/>
      <c r="IN343" s="65"/>
      <c r="IO343" s="65"/>
      <c r="IP343" s="65"/>
      <c r="IQ343" s="65"/>
      <c r="IR343" s="65"/>
      <c r="IS343" s="65"/>
      <c r="IT343" s="65"/>
      <c r="IU343" s="65"/>
      <c r="IV343" s="65"/>
      <c r="IW343" s="65"/>
      <c r="IX343" s="65"/>
      <c r="IY343" s="65"/>
      <c r="IZ343" s="65"/>
      <c r="JA343" s="65"/>
      <c r="JB343" s="65"/>
      <c r="JC343" s="65"/>
      <c r="JD343" s="65"/>
      <c r="JE343" s="65"/>
      <c r="JF343" s="65"/>
      <c r="JG343" s="65"/>
      <c r="JH343" s="65"/>
      <c r="JI343" s="65"/>
      <c r="JJ343" s="65"/>
      <c r="JK343" s="65"/>
      <c r="JL343" s="65"/>
      <c r="JM343" s="65"/>
      <c r="JN343" s="65"/>
      <c r="JO343" s="65"/>
      <c r="JP343" s="65"/>
      <c r="JQ343" s="65"/>
      <c r="JR343" s="65"/>
      <c r="JS343" s="65"/>
    </row>
    <row r="344" s="66" customFormat="true" ht="14.25" hidden="false" customHeight="true" outlineLevel="0" collapsed="false">
      <c r="A344" s="46"/>
      <c r="B344" s="47" t="n">
        <f aca="true">TODAY()</f>
        <v>46135</v>
      </c>
      <c r="C344" s="48" t="s">
        <v>37</v>
      </c>
      <c r="D344" s="49" t="s">
        <v>38</v>
      </c>
      <c r="E344" s="50" t="str">
        <f aca="false">IFERROR(VLOOKUP($J344,'Base 1'!A:S,19,0),"-")</f>
        <v>-</v>
      </c>
      <c r="F344" s="50" t="str">
        <f aca="false">IFERROR(VLOOKUP($J344,'Base 1'!$A:$N,14,0),"-")</f>
        <v>-</v>
      </c>
      <c r="G344" s="50" t="str">
        <f aca="false">IFERROR(VLOOKUP($J344,'Base 1'!$A:$O,15,0),"-")</f>
        <v>-</v>
      </c>
      <c r="H344" s="50" t="str">
        <f aca="false">IFERROR(VLOOKUP($J344,'Base 1'!$A:$T,20,0),"-")</f>
        <v>-</v>
      </c>
      <c r="I344" s="51" t="str">
        <f aca="false">IFERROR(VLOOKUP($J344,'Base 1'!$A:$C,3,0),"-")</f>
        <v>-</v>
      </c>
      <c r="J344" s="51"/>
      <c r="K344" s="50" t="str">
        <f aca="false">IFERROR(VLOOKUP($J344,'Base 1'!$A:$E,5,0),"-")</f>
        <v>-</v>
      </c>
      <c r="L344" s="52" t="str">
        <f aca="false">IFERROR(VLOOKUP($J344,'Base 1'!$A:$B,2,0),"-")</f>
        <v>-</v>
      </c>
      <c r="M344" s="50" t="str">
        <f aca="false">IFERROR(VLOOKUP($J344,'Base 1'!$A:$Q,17,0),"-")</f>
        <v>-</v>
      </c>
      <c r="N344" s="50" t="str">
        <f aca="false">IFERROR(VLOOKUP($J344,'Base 1'!$A:$R,18,0),"-")</f>
        <v>-</v>
      </c>
      <c r="O344" s="50" t="str">
        <f aca="false">IFERROR(VLOOKUP($J344,'Base 1'!$A:$F,6,0),"-")</f>
        <v>-</v>
      </c>
      <c r="P344" s="53" t="str">
        <f aca="false">IFERROR(VLOOKUP($J344,'Base 1'!$A:$G,7,0),"-")</f>
        <v>-</v>
      </c>
      <c r="Q344" s="54"/>
      <c r="R344" s="50" t="str">
        <f aca="false">IFERROR(VLOOKUP(J344,'Base 1'!$A:$L,12,0),"-")</f>
        <v>-</v>
      </c>
      <c r="S344" s="54"/>
      <c r="T344" s="55" t="str">
        <f aca="false">IFERROR(VLOOKUP(J344,'Base 1'!$A:$J,10,0),"-")</f>
        <v>-</v>
      </c>
      <c r="U344" s="56"/>
      <c r="V344" s="57"/>
      <c r="W344" s="58"/>
      <c r="X344" s="59" t="str">
        <f aca="false">IFERROR(VLOOKUP(J344,'Base 1'!$A:$I,9,0),"-")</f>
        <v>-</v>
      </c>
      <c r="Y344" s="58"/>
      <c r="Z344" s="60"/>
      <c r="AA344" s="61"/>
      <c r="AB344" s="62"/>
      <c r="AC344" s="63" t="str">
        <f aca="false">IFERROR(VLOOKUP($J344,'Base 1'!$A:$Q,16,0),"-")</f>
        <v>-</v>
      </c>
      <c r="AD344" s="63"/>
      <c r="AE344" s="64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  <c r="BJ344" s="65"/>
      <c r="BK344" s="65"/>
      <c r="BL344" s="65"/>
      <c r="BM344" s="65"/>
      <c r="BN344" s="65"/>
      <c r="BO344" s="65"/>
      <c r="BP344" s="65"/>
      <c r="BQ344" s="65"/>
      <c r="BR344" s="65"/>
      <c r="BS344" s="65"/>
      <c r="BT344" s="65"/>
      <c r="BU344" s="65"/>
      <c r="BV344" s="65"/>
      <c r="BW344" s="65"/>
      <c r="BX344" s="65"/>
      <c r="BY344" s="65"/>
      <c r="BZ344" s="65"/>
      <c r="CA344" s="65"/>
      <c r="CB344" s="65"/>
      <c r="CC344" s="65"/>
      <c r="CD344" s="65"/>
      <c r="CE344" s="65"/>
      <c r="CF344" s="65"/>
      <c r="CG344" s="65"/>
      <c r="CH344" s="65"/>
      <c r="CI344" s="65"/>
      <c r="CJ344" s="65"/>
      <c r="CK344" s="65"/>
      <c r="CL344" s="65"/>
      <c r="CM344" s="65"/>
      <c r="CN344" s="65"/>
      <c r="CO344" s="65"/>
      <c r="CP344" s="65"/>
      <c r="CQ344" s="65"/>
      <c r="CR344" s="65"/>
      <c r="CS344" s="65"/>
      <c r="CT344" s="65"/>
      <c r="CU344" s="65"/>
      <c r="CV344" s="65"/>
      <c r="CW344" s="65"/>
      <c r="CX344" s="65"/>
      <c r="CY344" s="65"/>
      <c r="CZ344" s="65"/>
      <c r="DA344" s="65"/>
      <c r="DB344" s="65"/>
      <c r="DC344" s="65"/>
      <c r="DD344" s="65"/>
      <c r="DE344" s="65"/>
      <c r="DF344" s="65"/>
      <c r="DG344" s="65"/>
      <c r="DH344" s="65"/>
      <c r="DI344" s="65"/>
      <c r="DJ344" s="65"/>
      <c r="DK344" s="65"/>
      <c r="DL344" s="65"/>
      <c r="DM344" s="65"/>
      <c r="DN344" s="65"/>
      <c r="DO344" s="65"/>
      <c r="DP344" s="65"/>
      <c r="DQ344" s="65"/>
      <c r="DR344" s="65"/>
      <c r="DS344" s="65"/>
      <c r="DT344" s="65"/>
      <c r="DU344" s="65"/>
      <c r="DV344" s="65"/>
      <c r="DW344" s="65"/>
      <c r="DX344" s="65"/>
      <c r="DY344" s="65"/>
      <c r="DZ344" s="65"/>
      <c r="EA344" s="65"/>
      <c r="EB344" s="65"/>
      <c r="EC344" s="65"/>
      <c r="ED344" s="65"/>
      <c r="EE344" s="65"/>
      <c r="EF344" s="65"/>
      <c r="EG344" s="65"/>
      <c r="EH344" s="65"/>
      <c r="EI344" s="65"/>
      <c r="EJ344" s="65"/>
      <c r="EK344" s="65"/>
      <c r="EL344" s="65"/>
      <c r="EM344" s="65"/>
      <c r="EN344" s="65"/>
      <c r="EO344" s="65"/>
      <c r="EP344" s="65"/>
      <c r="EQ344" s="65"/>
      <c r="ER344" s="65"/>
      <c r="ES344" s="65"/>
      <c r="ET344" s="65"/>
      <c r="EU344" s="65"/>
      <c r="EV344" s="65"/>
      <c r="EW344" s="65"/>
      <c r="EX344" s="65"/>
      <c r="EY344" s="65"/>
      <c r="EZ344" s="65"/>
      <c r="FA344" s="65"/>
      <c r="FB344" s="65"/>
      <c r="FC344" s="65"/>
      <c r="FD344" s="65"/>
      <c r="FE344" s="65"/>
      <c r="FF344" s="65"/>
      <c r="FG344" s="65"/>
      <c r="FH344" s="65"/>
      <c r="FI344" s="65"/>
      <c r="FJ344" s="65"/>
      <c r="FK344" s="65"/>
      <c r="FL344" s="65"/>
      <c r="FM344" s="65"/>
      <c r="FN344" s="65"/>
      <c r="FO344" s="65"/>
      <c r="FP344" s="65"/>
      <c r="FQ344" s="65"/>
      <c r="FR344" s="65"/>
      <c r="FS344" s="65"/>
      <c r="FT344" s="65"/>
      <c r="FU344" s="65"/>
      <c r="FV344" s="65"/>
      <c r="FW344" s="65"/>
      <c r="FX344" s="65"/>
      <c r="FY344" s="65"/>
      <c r="FZ344" s="65"/>
      <c r="GA344" s="65"/>
      <c r="GB344" s="65"/>
      <c r="GC344" s="65"/>
      <c r="GD344" s="65"/>
      <c r="GE344" s="65"/>
      <c r="GF344" s="65"/>
      <c r="GG344" s="65"/>
      <c r="GH344" s="65"/>
      <c r="GI344" s="65"/>
      <c r="GJ344" s="65"/>
      <c r="GK344" s="65"/>
      <c r="GL344" s="65"/>
      <c r="GM344" s="65"/>
      <c r="GN344" s="65"/>
      <c r="GO344" s="65"/>
      <c r="GP344" s="65"/>
      <c r="GQ344" s="65"/>
      <c r="GR344" s="65"/>
      <c r="GS344" s="65"/>
      <c r="GT344" s="65"/>
      <c r="GU344" s="65"/>
      <c r="GV344" s="65"/>
      <c r="GW344" s="65"/>
      <c r="GX344" s="65"/>
      <c r="GY344" s="65"/>
      <c r="GZ344" s="65"/>
      <c r="HA344" s="65"/>
      <c r="HB344" s="65"/>
      <c r="HC344" s="65"/>
      <c r="HD344" s="65"/>
      <c r="HE344" s="65"/>
      <c r="HF344" s="65"/>
      <c r="HG344" s="65"/>
      <c r="HH344" s="65"/>
      <c r="HI344" s="65"/>
      <c r="HJ344" s="65"/>
      <c r="HK344" s="65"/>
      <c r="HL344" s="65"/>
      <c r="HM344" s="65"/>
      <c r="HN344" s="65"/>
      <c r="HO344" s="65"/>
      <c r="HP344" s="65"/>
      <c r="HQ344" s="65"/>
      <c r="HR344" s="65"/>
      <c r="HS344" s="65"/>
      <c r="HT344" s="65"/>
      <c r="HU344" s="65"/>
      <c r="HV344" s="65"/>
      <c r="HW344" s="65"/>
      <c r="HX344" s="65"/>
      <c r="HY344" s="65"/>
      <c r="HZ344" s="65"/>
      <c r="IA344" s="65"/>
      <c r="IB344" s="65"/>
      <c r="IC344" s="65"/>
      <c r="ID344" s="65"/>
      <c r="IE344" s="65"/>
      <c r="IF344" s="65"/>
      <c r="IG344" s="65"/>
      <c r="IH344" s="65"/>
      <c r="II344" s="65"/>
      <c r="IJ344" s="65"/>
      <c r="IK344" s="65"/>
      <c r="IL344" s="65"/>
      <c r="IM344" s="65"/>
      <c r="IN344" s="65"/>
      <c r="IO344" s="65"/>
      <c r="IP344" s="65"/>
      <c r="IQ344" s="65"/>
      <c r="IR344" s="65"/>
      <c r="IS344" s="65"/>
      <c r="IT344" s="65"/>
      <c r="IU344" s="65"/>
      <c r="IV344" s="65"/>
      <c r="IW344" s="65"/>
      <c r="IX344" s="65"/>
      <c r="IY344" s="65"/>
      <c r="IZ344" s="65"/>
      <c r="JA344" s="65"/>
      <c r="JB344" s="65"/>
      <c r="JC344" s="65"/>
      <c r="JD344" s="65"/>
      <c r="JE344" s="65"/>
      <c r="JF344" s="65"/>
      <c r="JG344" s="65"/>
      <c r="JH344" s="65"/>
      <c r="JI344" s="65"/>
      <c r="JJ344" s="65"/>
      <c r="JK344" s="65"/>
      <c r="JL344" s="65"/>
      <c r="JM344" s="65"/>
      <c r="JN344" s="65"/>
      <c r="JO344" s="65"/>
      <c r="JP344" s="65"/>
      <c r="JQ344" s="65"/>
      <c r="JR344" s="65"/>
      <c r="JS344" s="65"/>
    </row>
    <row r="345" s="66" customFormat="true" ht="14.25" hidden="false" customHeight="true" outlineLevel="0" collapsed="false">
      <c r="A345" s="46"/>
      <c r="B345" s="47" t="n">
        <f aca="true">TODAY()</f>
        <v>46135</v>
      </c>
      <c r="C345" s="48" t="s">
        <v>37</v>
      </c>
      <c r="D345" s="49" t="s">
        <v>38</v>
      </c>
      <c r="E345" s="50" t="str">
        <f aca="false">IFERROR(VLOOKUP($J345,'Base 1'!A:S,19,0),"-")</f>
        <v>-</v>
      </c>
      <c r="F345" s="50" t="str">
        <f aca="false">IFERROR(VLOOKUP($J345,'Base 1'!$A:$N,14,0),"-")</f>
        <v>-</v>
      </c>
      <c r="G345" s="50" t="str">
        <f aca="false">IFERROR(VLOOKUP($J345,'Base 1'!$A:$O,15,0),"-")</f>
        <v>-</v>
      </c>
      <c r="H345" s="50" t="str">
        <f aca="false">IFERROR(VLOOKUP($J345,'Base 1'!$A:$T,20,0),"-")</f>
        <v>-</v>
      </c>
      <c r="I345" s="51" t="str">
        <f aca="false">IFERROR(VLOOKUP($J345,'Base 1'!$A:$C,3,0),"-")</f>
        <v>-</v>
      </c>
      <c r="J345" s="51"/>
      <c r="K345" s="50" t="str">
        <f aca="false">IFERROR(VLOOKUP($J345,'Base 1'!$A:$E,5,0),"-")</f>
        <v>-</v>
      </c>
      <c r="L345" s="52" t="str">
        <f aca="false">IFERROR(VLOOKUP($J345,'Base 1'!$A:$B,2,0),"-")</f>
        <v>-</v>
      </c>
      <c r="M345" s="50" t="str">
        <f aca="false">IFERROR(VLOOKUP($J345,'Base 1'!$A:$Q,17,0),"-")</f>
        <v>-</v>
      </c>
      <c r="N345" s="50" t="str">
        <f aca="false">IFERROR(VLOOKUP($J345,'Base 1'!$A:$R,18,0),"-")</f>
        <v>-</v>
      </c>
      <c r="O345" s="50" t="str">
        <f aca="false">IFERROR(VLOOKUP($J345,'Base 1'!$A:$F,6,0),"-")</f>
        <v>-</v>
      </c>
      <c r="P345" s="53" t="str">
        <f aca="false">IFERROR(VLOOKUP($J345,'Base 1'!$A:$G,7,0),"-")</f>
        <v>-</v>
      </c>
      <c r="Q345" s="54"/>
      <c r="R345" s="50" t="str">
        <f aca="false">IFERROR(VLOOKUP(J345,'Base 1'!$A:$L,12,0),"-")</f>
        <v>-</v>
      </c>
      <c r="S345" s="54"/>
      <c r="T345" s="55" t="str">
        <f aca="false">IFERROR(VLOOKUP(J345,'Base 1'!$A:$J,10,0),"-")</f>
        <v>-</v>
      </c>
      <c r="U345" s="56"/>
      <c r="V345" s="57"/>
      <c r="W345" s="58"/>
      <c r="X345" s="59" t="str">
        <f aca="false">IFERROR(VLOOKUP(J345,'Base 1'!$A:$I,9,0),"-")</f>
        <v>-</v>
      </c>
      <c r="Y345" s="58"/>
      <c r="Z345" s="60"/>
      <c r="AA345" s="61"/>
      <c r="AB345" s="62"/>
      <c r="AC345" s="63" t="str">
        <f aca="false">IFERROR(VLOOKUP($J345,'Base 1'!$A:$Q,16,0),"-")</f>
        <v>-</v>
      </c>
      <c r="AD345" s="63"/>
      <c r="AE345" s="64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/>
      <c r="BU345" s="65"/>
      <c r="BV345" s="65"/>
      <c r="BW345" s="65"/>
      <c r="BX345" s="65"/>
      <c r="BY345" s="65"/>
      <c r="BZ345" s="65"/>
      <c r="CA345" s="65"/>
      <c r="CB345" s="65"/>
      <c r="CC345" s="65"/>
      <c r="CD345" s="65"/>
      <c r="CE345" s="65"/>
      <c r="CF345" s="65"/>
      <c r="CG345" s="65"/>
      <c r="CH345" s="65"/>
      <c r="CI345" s="65"/>
      <c r="CJ345" s="65"/>
      <c r="CK345" s="65"/>
      <c r="CL345" s="65"/>
      <c r="CM345" s="65"/>
      <c r="CN345" s="65"/>
      <c r="CO345" s="65"/>
      <c r="CP345" s="65"/>
      <c r="CQ345" s="65"/>
      <c r="CR345" s="65"/>
      <c r="CS345" s="65"/>
      <c r="CT345" s="65"/>
      <c r="CU345" s="65"/>
      <c r="CV345" s="65"/>
      <c r="CW345" s="65"/>
      <c r="CX345" s="65"/>
      <c r="CY345" s="65"/>
      <c r="CZ345" s="65"/>
      <c r="DA345" s="65"/>
      <c r="DB345" s="65"/>
      <c r="DC345" s="65"/>
      <c r="DD345" s="65"/>
      <c r="DE345" s="65"/>
      <c r="DF345" s="65"/>
      <c r="DG345" s="65"/>
      <c r="DH345" s="65"/>
      <c r="DI345" s="65"/>
      <c r="DJ345" s="65"/>
      <c r="DK345" s="65"/>
      <c r="DL345" s="65"/>
      <c r="DM345" s="65"/>
      <c r="DN345" s="65"/>
      <c r="DO345" s="65"/>
      <c r="DP345" s="65"/>
      <c r="DQ345" s="65"/>
      <c r="DR345" s="65"/>
      <c r="DS345" s="65"/>
      <c r="DT345" s="65"/>
      <c r="DU345" s="65"/>
      <c r="DV345" s="65"/>
      <c r="DW345" s="65"/>
      <c r="DX345" s="65"/>
      <c r="DY345" s="65"/>
      <c r="DZ345" s="65"/>
      <c r="EA345" s="65"/>
      <c r="EB345" s="65"/>
      <c r="EC345" s="65"/>
      <c r="ED345" s="65"/>
      <c r="EE345" s="65"/>
      <c r="EF345" s="65"/>
      <c r="EG345" s="65"/>
      <c r="EH345" s="65"/>
      <c r="EI345" s="65"/>
      <c r="EJ345" s="65"/>
      <c r="EK345" s="65"/>
      <c r="EL345" s="65"/>
      <c r="EM345" s="65"/>
      <c r="EN345" s="65"/>
      <c r="EO345" s="65"/>
      <c r="EP345" s="65"/>
      <c r="EQ345" s="65"/>
      <c r="ER345" s="65"/>
      <c r="ES345" s="65"/>
      <c r="ET345" s="65"/>
      <c r="EU345" s="65"/>
      <c r="EV345" s="65"/>
      <c r="EW345" s="65"/>
      <c r="EX345" s="65"/>
      <c r="EY345" s="65"/>
      <c r="EZ345" s="65"/>
      <c r="FA345" s="65"/>
      <c r="FB345" s="65"/>
      <c r="FC345" s="65"/>
      <c r="FD345" s="65"/>
      <c r="FE345" s="65"/>
      <c r="FF345" s="65"/>
      <c r="FG345" s="65"/>
      <c r="FH345" s="65"/>
      <c r="FI345" s="65"/>
      <c r="FJ345" s="65"/>
      <c r="FK345" s="65"/>
      <c r="FL345" s="65"/>
      <c r="FM345" s="65"/>
      <c r="FN345" s="65"/>
      <c r="FO345" s="65"/>
      <c r="FP345" s="65"/>
      <c r="FQ345" s="65"/>
      <c r="FR345" s="65"/>
      <c r="FS345" s="65"/>
      <c r="FT345" s="65"/>
      <c r="FU345" s="65"/>
      <c r="FV345" s="65"/>
      <c r="FW345" s="65"/>
      <c r="FX345" s="65"/>
      <c r="FY345" s="65"/>
      <c r="FZ345" s="65"/>
      <c r="GA345" s="65"/>
      <c r="GB345" s="65"/>
      <c r="GC345" s="65"/>
      <c r="GD345" s="65"/>
      <c r="GE345" s="65"/>
      <c r="GF345" s="65"/>
      <c r="GG345" s="65"/>
      <c r="GH345" s="65"/>
      <c r="GI345" s="65"/>
      <c r="GJ345" s="65"/>
      <c r="GK345" s="65"/>
      <c r="GL345" s="65"/>
      <c r="GM345" s="65"/>
      <c r="GN345" s="65"/>
      <c r="GO345" s="65"/>
      <c r="GP345" s="65"/>
      <c r="GQ345" s="65"/>
      <c r="GR345" s="65"/>
      <c r="GS345" s="65"/>
      <c r="GT345" s="65"/>
      <c r="GU345" s="65"/>
      <c r="GV345" s="65"/>
      <c r="GW345" s="65"/>
      <c r="GX345" s="65"/>
      <c r="GY345" s="65"/>
      <c r="GZ345" s="65"/>
      <c r="HA345" s="65"/>
      <c r="HB345" s="65"/>
      <c r="HC345" s="65"/>
      <c r="HD345" s="65"/>
      <c r="HE345" s="65"/>
      <c r="HF345" s="65"/>
      <c r="HG345" s="65"/>
      <c r="HH345" s="65"/>
      <c r="HI345" s="65"/>
      <c r="HJ345" s="65"/>
      <c r="HK345" s="65"/>
      <c r="HL345" s="65"/>
      <c r="HM345" s="65"/>
      <c r="HN345" s="65"/>
      <c r="HO345" s="65"/>
      <c r="HP345" s="65"/>
      <c r="HQ345" s="65"/>
      <c r="HR345" s="65"/>
      <c r="HS345" s="65"/>
      <c r="HT345" s="65"/>
      <c r="HU345" s="65"/>
      <c r="HV345" s="65"/>
      <c r="HW345" s="65"/>
      <c r="HX345" s="65"/>
      <c r="HY345" s="65"/>
      <c r="HZ345" s="65"/>
      <c r="IA345" s="65"/>
      <c r="IB345" s="65"/>
      <c r="IC345" s="65"/>
      <c r="ID345" s="65"/>
      <c r="IE345" s="65"/>
      <c r="IF345" s="65"/>
      <c r="IG345" s="65"/>
      <c r="IH345" s="65"/>
      <c r="II345" s="65"/>
      <c r="IJ345" s="65"/>
      <c r="IK345" s="65"/>
      <c r="IL345" s="65"/>
      <c r="IM345" s="65"/>
      <c r="IN345" s="65"/>
      <c r="IO345" s="65"/>
      <c r="IP345" s="65"/>
      <c r="IQ345" s="65"/>
      <c r="IR345" s="65"/>
      <c r="IS345" s="65"/>
      <c r="IT345" s="65"/>
      <c r="IU345" s="65"/>
      <c r="IV345" s="65"/>
      <c r="IW345" s="65"/>
      <c r="IX345" s="65"/>
      <c r="IY345" s="65"/>
      <c r="IZ345" s="65"/>
      <c r="JA345" s="65"/>
      <c r="JB345" s="65"/>
      <c r="JC345" s="65"/>
      <c r="JD345" s="65"/>
      <c r="JE345" s="65"/>
      <c r="JF345" s="65"/>
      <c r="JG345" s="65"/>
      <c r="JH345" s="65"/>
      <c r="JI345" s="65"/>
      <c r="JJ345" s="65"/>
      <c r="JK345" s="65"/>
      <c r="JL345" s="65"/>
      <c r="JM345" s="65"/>
      <c r="JN345" s="65"/>
      <c r="JO345" s="65"/>
      <c r="JP345" s="65"/>
      <c r="JQ345" s="65"/>
      <c r="JR345" s="65"/>
      <c r="JS345" s="65"/>
    </row>
    <row r="346" s="66" customFormat="true" ht="14.25" hidden="false" customHeight="true" outlineLevel="0" collapsed="false">
      <c r="A346" s="46"/>
      <c r="B346" s="47" t="n">
        <f aca="true">TODAY()</f>
        <v>46135</v>
      </c>
      <c r="C346" s="48" t="s">
        <v>37</v>
      </c>
      <c r="D346" s="49" t="s">
        <v>38</v>
      </c>
      <c r="E346" s="50" t="str">
        <f aca="false">IFERROR(VLOOKUP($J346,'Base 1'!A:S,19,0),"-")</f>
        <v>-</v>
      </c>
      <c r="F346" s="50" t="str">
        <f aca="false">IFERROR(VLOOKUP($J346,'Base 1'!$A:$N,14,0),"-")</f>
        <v>-</v>
      </c>
      <c r="G346" s="50" t="str">
        <f aca="false">IFERROR(VLOOKUP($J346,'Base 1'!$A:$O,15,0),"-")</f>
        <v>-</v>
      </c>
      <c r="H346" s="50" t="str">
        <f aca="false">IFERROR(VLOOKUP($J346,'Base 1'!$A:$T,20,0),"-")</f>
        <v>-</v>
      </c>
      <c r="I346" s="51" t="str">
        <f aca="false">IFERROR(VLOOKUP($J346,'Base 1'!$A:$C,3,0),"-")</f>
        <v>-</v>
      </c>
      <c r="J346" s="51"/>
      <c r="K346" s="50" t="str">
        <f aca="false">IFERROR(VLOOKUP($J346,'Base 1'!$A:$E,5,0),"-")</f>
        <v>-</v>
      </c>
      <c r="L346" s="52" t="str">
        <f aca="false">IFERROR(VLOOKUP($J346,'Base 1'!$A:$B,2,0),"-")</f>
        <v>-</v>
      </c>
      <c r="M346" s="50" t="str">
        <f aca="false">IFERROR(VLOOKUP($J346,'Base 1'!$A:$Q,17,0),"-")</f>
        <v>-</v>
      </c>
      <c r="N346" s="50" t="str">
        <f aca="false">IFERROR(VLOOKUP($J346,'Base 1'!$A:$R,18,0),"-")</f>
        <v>-</v>
      </c>
      <c r="O346" s="50" t="str">
        <f aca="false">IFERROR(VLOOKUP($J346,'Base 1'!$A:$F,6,0),"-")</f>
        <v>-</v>
      </c>
      <c r="P346" s="53" t="str">
        <f aca="false">IFERROR(VLOOKUP($J346,'Base 1'!$A:$G,7,0),"-")</f>
        <v>-</v>
      </c>
      <c r="Q346" s="54"/>
      <c r="R346" s="50" t="str">
        <f aca="false">IFERROR(VLOOKUP(J346,'Base 1'!$A:$L,12,0),"-")</f>
        <v>-</v>
      </c>
      <c r="S346" s="54"/>
      <c r="T346" s="55" t="str">
        <f aca="false">IFERROR(VLOOKUP(J346,'Base 1'!$A:$J,10,0),"-")</f>
        <v>-</v>
      </c>
      <c r="U346" s="56"/>
      <c r="V346" s="57"/>
      <c r="W346" s="58"/>
      <c r="X346" s="59" t="str">
        <f aca="false">IFERROR(VLOOKUP(J346,'Base 1'!$A:$I,9,0),"-")</f>
        <v>-</v>
      </c>
      <c r="Y346" s="58"/>
      <c r="Z346" s="60"/>
      <c r="AA346" s="61"/>
      <c r="AB346" s="62"/>
      <c r="AC346" s="63" t="str">
        <f aca="false">IFERROR(VLOOKUP($J346,'Base 1'!$A:$Q,16,0),"-")</f>
        <v>-</v>
      </c>
      <c r="AD346" s="63"/>
      <c r="AE346" s="64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/>
      <c r="BU346" s="65"/>
      <c r="BV346" s="65"/>
      <c r="BW346" s="65"/>
      <c r="BX346" s="65"/>
      <c r="BY346" s="65"/>
      <c r="BZ346" s="65"/>
      <c r="CA346" s="65"/>
      <c r="CB346" s="65"/>
      <c r="CC346" s="65"/>
      <c r="CD346" s="65"/>
      <c r="CE346" s="65"/>
      <c r="CF346" s="65"/>
      <c r="CG346" s="65"/>
      <c r="CH346" s="65"/>
      <c r="CI346" s="65"/>
      <c r="CJ346" s="65"/>
      <c r="CK346" s="65"/>
      <c r="CL346" s="65"/>
      <c r="CM346" s="65"/>
      <c r="CN346" s="65"/>
      <c r="CO346" s="65"/>
      <c r="CP346" s="65"/>
      <c r="CQ346" s="65"/>
      <c r="CR346" s="65"/>
      <c r="CS346" s="65"/>
      <c r="CT346" s="65"/>
      <c r="CU346" s="65"/>
      <c r="CV346" s="65"/>
      <c r="CW346" s="65"/>
      <c r="CX346" s="65"/>
      <c r="CY346" s="65"/>
      <c r="CZ346" s="65"/>
      <c r="DA346" s="65"/>
      <c r="DB346" s="65"/>
      <c r="DC346" s="65"/>
      <c r="DD346" s="65"/>
      <c r="DE346" s="65"/>
      <c r="DF346" s="65"/>
      <c r="DG346" s="65"/>
      <c r="DH346" s="65"/>
      <c r="DI346" s="65"/>
      <c r="DJ346" s="65"/>
      <c r="DK346" s="65"/>
      <c r="DL346" s="65"/>
      <c r="DM346" s="65"/>
      <c r="DN346" s="65"/>
      <c r="DO346" s="65"/>
      <c r="DP346" s="65"/>
      <c r="DQ346" s="65"/>
      <c r="DR346" s="65"/>
      <c r="DS346" s="65"/>
      <c r="DT346" s="65"/>
      <c r="DU346" s="65"/>
      <c r="DV346" s="65"/>
      <c r="DW346" s="65"/>
      <c r="DX346" s="65"/>
      <c r="DY346" s="65"/>
      <c r="DZ346" s="65"/>
      <c r="EA346" s="65"/>
      <c r="EB346" s="65"/>
      <c r="EC346" s="65"/>
      <c r="ED346" s="65"/>
      <c r="EE346" s="65"/>
      <c r="EF346" s="65"/>
      <c r="EG346" s="65"/>
      <c r="EH346" s="65"/>
      <c r="EI346" s="65"/>
      <c r="EJ346" s="65"/>
      <c r="EK346" s="65"/>
      <c r="EL346" s="65"/>
      <c r="EM346" s="65"/>
      <c r="EN346" s="65"/>
      <c r="EO346" s="65"/>
      <c r="EP346" s="65"/>
      <c r="EQ346" s="65"/>
      <c r="ER346" s="65"/>
      <c r="ES346" s="65"/>
      <c r="ET346" s="65"/>
      <c r="EU346" s="65"/>
      <c r="EV346" s="65"/>
      <c r="EW346" s="65"/>
      <c r="EX346" s="65"/>
      <c r="EY346" s="65"/>
      <c r="EZ346" s="65"/>
      <c r="FA346" s="65"/>
      <c r="FB346" s="65"/>
      <c r="FC346" s="65"/>
      <c r="FD346" s="65"/>
      <c r="FE346" s="65"/>
      <c r="FF346" s="65"/>
      <c r="FG346" s="65"/>
      <c r="FH346" s="65"/>
      <c r="FI346" s="65"/>
      <c r="FJ346" s="65"/>
      <c r="FK346" s="65"/>
      <c r="FL346" s="65"/>
      <c r="FM346" s="65"/>
      <c r="FN346" s="65"/>
      <c r="FO346" s="65"/>
      <c r="FP346" s="65"/>
      <c r="FQ346" s="65"/>
      <c r="FR346" s="65"/>
      <c r="FS346" s="65"/>
      <c r="FT346" s="65"/>
      <c r="FU346" s="65"/>
      <c r="FV346" s="65"/>
      <c r="FW346" s="65"/>
      <c r="FX346" s="65"/>
      <c r="FY346" s="65"/>
      <c r="FZ346" s="65"/>
      <c r="GA346" s="65"/>
      <c r="GB346" s="65"/>
      <c r="GC346" s="65"/>
      <c r="GD346" s="65"/>
      <c r="GE346" s="65"/>
      <c r="GF346" s="65"/>
      <c r="GG346" s="65"/>
      <c r="GH346" s="65"/>
      <c r="GI346" s="65"/>
      <c r="GJ346" s="65"/>
      <c r="GK346" s="65"/>
      <c r="GL346" s="65"/>
      <c r="GM346" s="65"/>
      <c r="GN346" s="65"/>
      <c r="GO346" s="65"/>
      <c r="GP346" s="65"/>
      <c r="GQ346" s="65"/>
      <c r="GR346" s="65"/>
      <c r="GS346" s="65"/>
      <c r="GT346" s="65"/>
      <c r="GU346" s="65"/>
      <c r="GV346" s="65"/>
      <c r="GW346" s="65"/>
      <c r="GX346" s="65"/>
      <c r="GY346" s="65"/>
      <c r="GZ346" s="65"/>
      <c r="HA346" s="65"/>
      <c r="HB346" s="65"/>
      <c r="HC346" s="65"/>
      <c r="HD346" s="65"/>
      <c r="HE346" s="65"/>
      <c r="HF346" s="65"/>
      <c r="HG346" s="65"/>
      <c r="HH346" s="65"/>
      <c r="HI346" s="65"/>
      <c r="HJ346" s="65"/>
      <c r="HK346" s="65"/>
      <c r="HL346" s="65"/>
      <c r="HM346" s="65"/>
      <c r="HN346" s="65"/>
      <c r="HO346" s="65"/>
      <c r="HP346" s="65"/>
      <c r="HQ346" s="65"/>
      <c r="HR346" s="65"/>
      <c r="HS346" s="65"/>
      <c r="HT346" s="65"/>
      <c r="HU346" s="65"/>
      <c r="HV346" s="65"/>
      <c r="HW346" s="65"/>
      <c r="HX346" s="65"/>
      <c r="HY346" s="65"/>
      <c r="HZ346" s="65"/>
      <c r="IA346" s="65"/>
      <c r="IB346" s="65"/>
      <c r="IC346" s="65"/>
      <c r="ID346" s="65"/>
      <c r="IE346" s="65"/>
      <c r="IF346" s="65"/>
      <c r="IG346" s="65"/>
      <c r="IH346" s="65"/>
      <c r="II346" s="65"/>
      <c r="IJ346" s="65"/>
      <c r="IK346" s="65"/>
      <c r="IL346" s="65"/>
      <c r="IM346" s="65"/>
      <c r="IN346" s="65"/>
      <c r="IO346" s="65"/>
      <c r="IP346" s="65"/>
      <c r="IQ346" s="65"/>
      <c r="IR346" s="65"/>
      <c r="IS346" s="65"/>
      <c r="IT346" s="65"/>
      <c r="IU346" s="65"/>
      <c r="IV346" s="65"/>
      <c r="IW346" s="65"/>
      <c r="IX346" s="65"/>
      <c r="IY346" s="65"/>
      <c r="IZ346" s="65"/>
      <c r="JA346" s="65"/>
      <c r="JB346" s="65"/>
      <c r="JC346" s="65"/>
      <c r="JD346" s="65"/>
      <c r="JE346" s="65"/>
      <c r="JF346" s="65"/>
      <c r="JG346" s="65"/>
      <c r="JH346" s="65"/>
      <c r="JI346" s="65"/>
      <c r="JJ346" s="65"/>
      <c r="JK346" s="65"/>
      <c r="JL346" s="65"/>
      <c r="JM346" s="65"/>
      <c r="JN346" s="65"/>
      <c r="JO346" s="65"/>
      <c r="JP346" s="65"/>
      <c r="JQ346" s="65"/>
      <c r="JR346" s="65"/>
      <c r="JS346" s="65"/>
    </row>
    <row r="347" s="66" customFormat="true" ht="14.25" hidden="false" customHeight="true" outlineLevel="0" collapsed="false">
      <c r="A347" s="46"/>
      <c r="B347" s="47" t="n">
        <f aca="true">TODAY()</f>
        <v>46135</v>
      </c>
      <c r="C347" s="48" t="s">
        <v>37</v>
      </c>
      <c r="D347" s="49" t="s">
        <v>38</v>
      </c>
      <c r="E347" s="50" t="str">
        <f aca="false">IFERROR(VLOOKUP($J347,'Base 1'!A:S,19,0),"-")</f>
        <v>-</v>
      </c>
      <c r="F347" s="50" t="str">
        <f aca="false">IFERROR(VLOOKUP($J347,'Base 1'!$A:$N,14,0),"-")</f>
        <v>-</v>
      </c>
      <c r="G347" s="50" t="str">
        <f aca="false">IFERROR(VLOOKUP($J347,'Base 1'!$A:$O,15,0),"-")</f>
        <v>-</v>
      </c>
      <c r="H347" s="50" t="str">
        <f aca="false">IFERROR(VLOOKUP($J347,'Base 1'!$A:$T,20,0),"-")</f>
        <v>-</v>
      </c>
      <c r="I347" s="51" t="str">
        <f aca="false">IFERROR(VLOOKUP($J347,'Base 1'!$A:$C,3,0),"-")</f>
        <v>-</v>
      </c>
      <c r="J347" s="51"/>
      <c r="K347" s="50" t="str">
        <f aca="false">IFERROR(VLOOKUP($J347,'Base 1'!$A:$E,5,0),"-")</f>
        <v>-</v>
      </c>
      <c r="L347" s="52" t="str">
        <f aca="false">IFERROR(VLOOKUP($J347,'Base 1'!$A:$B,2,0),"-")</f>
        <v>-</v>
      </c>
      <c r="M347" s="50" t="str">
        <f aca="false">IFERROR(VLOOKUP($J347,'Base 1'!$A:$Q,17,0),"-")</f>
        <v>-</v>
      </c>
      <c r="N347" s="50" t="str">
        <f aca="false">IFERROR(VLOOKUP($J347,'Base 1'!$A:$R,18,0),"-")</f>
        <v>-</v>
      </c>
      <c r="O347" s="50" t="str">
        <f aca="false">IFERROR(VLOOKUP($J347,'Base 1'!$A:$F,6,0),"-")</f>
        <v>-</v>
      </c>
      <c r="P347" s="53" t="str">
        <f aca="false">IFERROR(VLOOKUP($J347,'Base 1'!$A:$G,7,0),"-")</f>
        <v>-</v>
      </c>
      <c r="Q347" s="54"/>
      <c r="R347" s="50" t="str">
        <f aca="false">IFERROR(VLOOKUP(J347,'Base 1'!$A:$L,12,0),"-")</f>
        <v>-</v>
      </c>
      <c r="S347" s="54"/>
      <c r="T347" s="55" t="str">
        <f aca="false">IFERROR(VLOOKUP(J347,'Base 1'!$A:$J,10,0),"-")</f>
        <v>-</v>
      </c>
      <c r="U347" s="56"/>
      <c r="V347" s="57"/>
      <c r="W347" s="58"/>
      <c r="X347" s="59" t="str">
        <f aca="false">IFERROR(VLOOKUP(J347,'Base 1'!$A:$I,9,0),"-")</f>
        <v>-</v>
      </c>
      <c r="Y347" s="58"/>
      <c r="Z347" s="60"/>
      <c r="AA347" s="61"/>
      <c r="AB347" s="62"/>
      <c r="AC347" s="63" t="str">
        <f aca="false">IFERROR(VLOOKUP($J347,'Base 1'!$A:$Q,16,0),"-")</f>
        <v>-</v>
      </c>
      <c r="AD347" s="63"/>
      <c r="AE347" s="64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5"/>
      <c r="BR347" s="65"/>
      <c r="BS347" s="65"/>
      <c r="BT347" s="65"/>
      <c r="BU347" s="65"/>
      <c r="BV347" s="65"/>
      <c r="BW347" s="65"/>
      <c r="BX347" s="65"/>
      <c r="BY347" s="65"/>
      <c r="BZ347" s="65"/>
      <c r="CA347" s="65"/>
      <c r="CB347" s="65"/>
      <c r="CC347" s="65"/>
      <c r="CD347" s="65"/>
      <c r="CE347" s="65"/>
      <c r="CF347" s="65"/>
      <c r="CG347" s="65"/>
      <c r="CH347" s="65"/>
      <c r="CI347" s="65"/>
      <c r="CJ347" s="65"/>
      <c r="CK347" s="65"/>
      <c r="CL347" s="65"/>
      <c r="CM347" s="65"/>
      <c r="CN347" s="65"/>
      <c r="CO347" s="65"/>
      <c r="CP347" s="65"/>
      <c r="CQ347" s="65"/>
      <c r="CR347" s="65"/>
      <c r="CS347" s="65"/>
      <c r="CT347" s="65"/>
      <c r="CU347" s="65"/>
      <c r="CV347" s="65"/>
      <c r="CW347" s="65"/>
      <c r="CX347" s="65"/>
      <c r="CY347" s="65"/>
      <c r="CZ347" s="65"/>
      <c r="DA347" s="65"/>
      <c r="DB347" s="65"/>
      <c r="DC347" s="65"/>
      <c r="DD347" s="65"/>
      <c r="DE347" s="65"/>
      <c r="DF347" s="65"/>
      <c r="DG347" s="65"/>
      <c r="DH347" s="65"/>
      <c r="DI347" s="65"/>
      <c r="DJ347" s="65"/>
      <c r="DK347" s="65"/>
      <c r="DL347" s="65"/>
      <c r="DM347" s="65"/>
      <c r="DN347" s="65"/>
      <c r="DO347" s="65"/>
      <c r="DP347" s="65"/>
      <c r="DQ347" s="65"/>
      <c r="DR347" s="65"/>
      <c r="DS347" s="65"/>
      <c r="DT347" s="65"/>
      <c r="DU347" s="65"/>
      <c r="DV347" s="65"/>
      <c r="DW347" s="65"/>
      <c r="DX347" s="65"/>
      <c r="DY347" s="65"/>
      <c r="DZ347" s="65"/>
      <c r="EA347" s="65"/>
      <c r="EB347" s="65"/>
      <c r="EC347" s="65"/>
      <c r="ED347" s="65"/>
      <c r="EE347" s="65"/>
      <c r="EF347" s="65"/>
      <c r="EG347" s="65"/>
      <c r="EH347" s="65"/>
      <c r="EI347" s="65"/>
      <c r="EJ347" s="65"/>
      <c r="EK347" s="65"/>
      <c r="EL347" s="65"/>
      <c r="EM347" s="65"/>
      <c r="EN347" s="65"/>
      <c r="EO347" s="65"/>
      <c r="EP347" s="65"/>
      <c r="EQ347" s="65"/>
      <c r="ER347" s="65"/>
      <c r="ES347" s="65"/>
      <c r="ET347" s="65"/>
      <c r="EU347" s="65"/>
      <c r="EV347" s="65"/>
      <c r="EW347" s="65"/>
      <c r="EX347" s="65"/>
      <c r="EY347" s="65"/>
      <c r="EZ347" s="65"/>
      <c r="FA347" s="65"/>
      <c r="FB347" s="65"/>
      <c r="FC347" s="65"/>
      <c r="FD347" s="65"/>
      <c r="FE347" s="65"/>
      <c r="FF347" s="65"/>
      <c r="FG347" s="65"/>
      <c r="FH347" s="65"/>
      <c r="FI347" s="65"/>
      <c r="FJ347" s="65"/>
      <c r="FK347" s="65"/>
      <c r="FL347" s="65"/>
      <c r="FM347" s="65"/>
      <c r="FN347" s="65"/>
      <c r="FO347" s="65"/>
      <c r="FP347" s="65"/>
      <c r="FQ347" s="65"/>
      <c r="FR347" s="65"/>
      <c r="FS347" s="65"/>
      <c r="FT347" s="65"/>
      <c r="FU347" s="65"/>
      <c r="FV347" s="65"/>
      <c r="FW347" s="65"/>
      <c r="FX347" s="65"/>
      <c r="FY347" s="65"/>
      <c r="FZ347" s="65"/>
      <c r="GA347" s="65"/>
      <c r="GB347" s="65"/>
      <c r="GC347" s="65"/>
      <c r="GD347" s="65"/>
      <c r="GE347" s="65"/>
      <c r="GF347" s="65"/>
      <c r="GG347" s="65"/>
      <c r="GH347" s="65"/>
      <c r="GI347" s="65"/>
      <c r="GJ347" s="65"/>
      <c r="GK347" s="65"/>
      <c r="GL347" s="65"/>
      <c r="GM347" s="65"/>
      <c r="GN347" s="65"/>
      <c r="GO347" s="65"/>
      <c r="GP347" s="65"/>
      <c r="GQ347" s="65"/>
      <c r="GR347" s="65"/>
      <c r="GS347" s="65"/>
      <c r="GT347" s="65"/>
      <c r="GU347" s="65"/>
      <c r="GV347" s="65"/>
      <c r="GW347" s="65"/>
      <c r="GX347" s="65"/>
      <c r="GY347" s="65"/>
      <c r="GZ347" s="65"/>
      <c r="HA347" s="65"/>
      <c r="HB347" s="65"/>
      <c r="HC347" s="65"/>
      <c r="HD347" s="65"/>
      <c r="HE347" s="65"/>
      <c r="HF347" s="65"/>
      <c r="HG347" s="65"/>
      <c r="HH347" s="65"/>
      <c r="HI347" s="65"/>
      <c r="HJ347" s="65"/>
      <c r="HK347" s="65"/>
      <c r="HL347" s="65"/>
      <c r="HM347" s="65"/>
      <c r="HN347" s="65"/>
      <c r="HO347" s="65"/>
      <c r="HP347" s="65"/>
      <c r="HQ347" s="65"/>
      <c r="HR347" s="65"/>
      <c r="HS347" s="65"/>
      <c r="HT347" s="65"/>
      <c r="HU347" s="65"/>
      <c r="HV347" s="65"/>
      <c r="HW347" s="65"/>
      <c r="HX347" s="65"/>
      <c r="HY347" s="65"/>
      <c r="HZ347" s="65"/>
      <c r="IA347" s="65"/>
      <c r="IB347" s="65"/>
      <c r="IC347" s="65"/>
      <c r="ID347" s="65"/>
      <c r="IE347" s="65"/>
      <c r="IF347" s="65"/>
      <c r="IG347" s="65"/>
      <c r="IH347" s="65"/>
      <c r="II347" s="65"/>
      <c r="IJ347" s="65"/>
      <c r="IK347" s="65"/>
      <c r="IL347" s="65"/>
      <c r="IM347" s="65"/>
      <c r="IN347" s="65"/>
      <c r="IO347" s="65"/>
      <c r="IP347" s="65"/>
      <c r="IQ347" s="65"/>
      <c r="IR347" s="65"/>
      <c r="IS347" s="65"/>
      <c r="IT347" s="65"/>
      <c r="IU347" s="65"/>
      <c r="IV347" s="65"/>
      <c r="IW347" s="65"/>
      <c r="IX347" s="65"/>
      <c r="IY347" s="65"/>
      <c r="IZ347" s="65"/>
      <c r="JA347" s="65"/>
      <c r="JB347" s="65"/>
      <c r="JC347" s="65"/>
      <c r="JD347" s="65"/>
      <c r="JE347" s="65"/>
      <c r="JF347" s="65"/>
      <c r="JG347" s="65"/>
      <c r="JH347" s="65"/>
      <c r="JI347" s="65"/>
      <c r="JJ347" s="65"/>
      <c r="JK347" s="65"/>
      <c r="JL347" s="65"/>
      <c r="JM347" s="65"/>
      <c r="JN347" s="65"/>
      <c r="JO347" s="65"/>
      <c r="JP347" s="65"/>
      <c r="JQ347" s="65"/>
      <c r="JR347" s="65"/>
      <c r="JS347" s="65"/>
    </row>
    <row r="348" s="66" customFormat="true" ht="14.25" hidden="false" customHeight="true" outlineLevel="0" collapsed="false">
      <c r="A348" s="46"/>
      <c r="B348" s="47" t="n">
        <f aca="true">TODAY()</f>
        <v>46135</v>
      </c>
      <c r="C348" s="48" t="s">
        <v>37</v>
      </c>
      <c r="D348" s="49" t="s">
        <v>38</v>
      </c>
      <c r="E348" s="50" t="str">
        <f aca="false">IFERROR(VLOOKUP($J348,'Base 1'!A:S,19,0),"-")</f>
        <v>-</v>
      </c>
      <c r="F348" s="50" t="str">
        <f aca="false">IFERROR(VLOOKUP($J348,'Base 1'!$A:$N,14,0),"-")</f>
        <v>-</v>
      </c>
      <c r="G348" s="50" t="str">
        <f aca="false">IFERROR(VLOOKUP($J348,'Base 1'!$A:$O,15,0),"-")</f>
        <v>-</v>
      </c>
      <c r="H348" s="50" t="str">
        <f aca="false">IFERROR(VLOOKUP($J348,'Base 1'!$A:$T,20,0),"-")</f>
        <v>-</v>
      </c>
      <c r="I348" s="51" t="str">
        <f aca="false">IFERROR(VLOOKUP($J348,'Base 1'!$A:$C,3,0),"-")</f>
        <v>-</v>
      </c>
      <c r="J348" s="51"/>
      <c r="K348" s="50" t="str">
        <f aca="false">IFERROR(VLOOKUP($J348,'Base 1'!$A:$E,5,0),"-")</f>
        <v>-</v>
      </c>
      <c r="L348" s="52" t="str">
        <f aca="false">IFERROR(VLOOKUP($J348,'Base 1'!$A:$B,2,0),"-")</f>
        <v>-</v>
      </c>
      <c r="M348" s="50" t="str">
        <f aca="false">IFERROR(VLOOKUP($J348,'Base 1'!$A:$Q,17,0),"-")</f>
        <v>-</v>
      </c>
      <c r="N348" s="50" t="str">
        <f aca="false">IFERROR(VLOOKUP($J348,'Base 1'!$A:$R,18,0),"-")</f>
        <v>-</v>
      </c>
      <c r="O348" s="50" t="str">
        <f aca="false">IFERROR(VLOOKUP($J348,'Base 1'!$A:$F,6,0),"-")</f>
        <v>-</v>
      </c>
      <c r="P348" s="53" t="str">
        <f aca="false">IFERROR(VLOOKUP($J348,'Base 1'!$A:$G,7,0),"-")</f>
        <v>-</v>
      </c>
      <c r="Q348" s="54"/>
      <c r="R348" s="50" t="str">
        <f aca="false">IFERROR(VLOOKUP(J348,'Base 1'!$A:$L,12,0),"-")</f>
        <v>-</v>
      </c>
      <c r="S348" s="54"/>
      <c r="T348" s="55" t="str">
        <f aca="false">IFERROR(VLOOKUP(J348,'Base 1'!$A:$J,10,0),"-")</f>
        <v>-</v>
      </c>
      <c r="U348" s="56"/>
      <c r="V348" s="57"/>
      <c r="W348" s="58"/>
      <c r="X348" s="59" t="str">
        <f aca="false">IFERROR(VLOOKUP(J348,'Base 1'!$A:$I,9,0),"-")</f>
        <v>-</v>
      </c>
      <c r="Y348" s="58"/>
      <c r="Z348" s="60"/>
      <c r="AA348" s="61"/>
      <c r="AB348" s="62"/>
      <c r="AC348" s="63" t="str">
        <f aca="false">IFERROR(VLOOKUP($J348,'Base 1'!$A:$Q,16,0),"-")</f>
        <v>-</v>
      </c>
      <c r="AD348" s="63"/>
      <c r="AE348" s="64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/>
      <c r="BT348" s="65"/>
      <c r="BU348" s="65"/>
      <c r="BV348" s="65"/>
      <c r="BW348" s="65"/>
      <c r="BX348" s="65"/>
      <c r="BY348" s="65"/>
      <c r="BZ348" s="65"/>
      <c r="CA348" s="65"/>
      <c r="CB348" s="65"/>
      <c r="CC348" s="65"/>
      <c r="CD348" s="65"/>
      <c r="CE348" s="65"/>
      <c r="CF348" s="65"/>
      <c r="CG348" s="65"/>
      <c r="CH348" s="65"/>
      <c r="CI348" s="65"/>
      <c r="CJ348" s="65"/>
      <c r="CK348" s="65"/>
      <c r="CL348" s="65"/>
      <c r="CM348" s="65"/>
      <c r="CN348" s="65"/>
      <c r="CO348" s="65"/>
      <c r="CP348" s="65"/>
      <c r="CQ348" s="65"/>
      <c r="CR348" s="65"/>
      <c r="CS348" s="65"/>
      <c r="CT348" s="65"/>
      <c r="CU348" s="65"/>
      <c r="CV348" s="65"/>
      <c r="CW348" s="65"/>
      <c r="CX348" s="65"/>
      <c r="CY348" s="65"/>
      <c r="CZ348" s="65"/>
      <c r="DA348" s="65"/>
      <c r="DB348" s="65"/>
      <c r="DC348" s="65"/>
      <c r="DD348" s="65"/>
      <c r="DE348" s="65"/>
      <c r="DF348" s="65"/>
      <c r="DG348" s="65"/>
      <c r="DH348" s="65"/>
      <c r="DI348" s="65"/>
      <c r="DJ348" s="65"/>
      <c r="DK348" s="65"/>
      <c r="DL348" s="65"/>
      <c r="DM348" s="65"/>
      <c r="DN348" s="65"/>
      <c r="DO348" s="65"/>
      <c r="DP348" s="65"/>
      <c r="DQ348" s="65"/>
      <c r="DR348" s="65"/>
      <c r="DS348" s="65"/>
      <c r="DT348" s="65"/>
      <c r="DU348" s="65"/>
      <c r="DV348" s="65"/>
      <c r="DW348" s="65"/>
      <c r="DX348" s="65"/>
      <c r="DY348" s="65"/>
      <c r="DZ348" s="65"/>
      <c r="EA348" s="65"/>
      <c r="EB348" s="65"/>
      <c r="EC348" s="65"/>
      <c r="ED348" s="65"/>
      <c r="EE348" s="65"/>
      <c r="EF348" s="65"/>
      <c r="EG348" s="65"/>
      <c r="EH348" s="65"/>
      <c r="EI348" s="65"/>
      <c r="EJ348" s="65"/>
      <c r="EK348" s="65"/>
      <c r="EL348" s="65"/>
      <c r="EM348" s="65"/>
      <c r="EN348" s="65"/>
      <c r="EO348" s="65"/>
      <c r="EP348" s="65"/>
      <c r="EQ348" s="65"/>
      <c r="ER348" s="65"/>
      <c r="ES348" s="65"/>
      <c r="ET348" s="65"/>
      <c r="EU348" s="65"/>
      <c r="EV348" s="65"/>
      <c r="EW348" s="65"/>
      <c r="EX348" s="65"/>
      <c r="EY348" s="65"/>
      <c r="EZ348" s="65"/>
      <c r="FA348" s="65"/>
      <c r="FB348" s="65"/>
      <c r="FC348" s="65"/>
      <c r="FD348" s="65"/>
      <c r="FE348" s="65"/>
      <c r="FF348" s="65"/>
      <c r="FG348" s="65"/>
      <c r="FH348" s="65"/>
      <c r="FI348" s="65"/>
      <c r="FJ348" s="65"/>
      <c r="FK348" s="65"/>
      <c r="FL348" s="65"/>
      <c r="FM348" s="65"/>
      <c r="FN348" s="65"/>
      <c r="FO348" s="65"/>
      <c r="FP348" s="65"/>
      <c r="FQ348" s="65"/>
      <c r="FR348" s="65"/>
      <c r="FS348" s="65"/>
      <c r="FT348" s="65"/>
      <c r="FU348" s="65"/>
      <c r="FV348" s="65"/>
      <c r="FW348" s="65"/>
      <c r="FX348" s="65"/>
      <c r="FY348" s="65"/>
      <c r="FZ348" s="65"/>
      <c r="GA348" s="65"/>
      <c r="GB348" s="65"/>
      <c r="GC348" s="65"/>
      <c r="GD348" s="65"/>
      <c r="GE348" s="65"/>
      <c r="GF348" s="65"/>
      <c r="GG348" s="65"/>
      <c r="GH348" s="65"/>
      <c r="GI348" s="65"/>
      <c r="GJ348" s="65"/>
      <c r="GK348" s="65"/>
      <c r="GL348" s="65"/>
      <c r="GM348" s="65"/>
      <c r="GN348" s="65"/>
      <c r="GO348" s="65"/>
      <c r="GP348" s="65"/>
      <c r="GQ348" s="65"/>
      <c r="GR348" s="65"/>
      <c r="GS348" s="65"/>
      <c r="GT348" s="65"/>
      <c r="GU348" s="65"/>
      <c r="GV348" s="65"/>
      <c r="GW348" s="65"/>
      <c r="GX348" s="65"/>
      <c r="GY348" s="65"/>
      <c r="GZ348" s="65"/>
      <c r="HA348" s="65"/>
      <c r="HB348" s="65"/>
      <c r="HC348" s="65"/>
      <c r="HD348" s="65"/>
      <c r="HE348" s="65"/>
      <c r="HF348" s="65"/>
      <c r="HG348" s="65"/>
      <c r="HH348" s="65"/>
      <c r="HI348" s="65"/>
      <c r="HJ348" s="65"/>
      <c r="HK348" s="65"/>
      <c r="HL348" s="65"/>
      <c r="HM348" s="65"/>
      <c r="HN348" s="65"/>
      <c r="HO348" s="65"/>
      <c r="HP348" s="65"/>
      <c r="HQ348" s="65"/>
      <c r="HR348" s="65"/>
      <c r="HS348" s="65"/>
      <c r="HT348" s="65"/>
      <c r="HU348" s="65"/>
      <c r="HV348" s="65"/>
      <c r="HW348" s="65"/>
      <c r="HX348" s="65"/>
      <c r="HY348" s="65"/>
      <c r="HZ348" s="65"/>
      <c r="IA348" s="65"/>
      <c r="IB348" s="65"/>
      <c r="IC348" s="65"/>
      <c r="ID348" s="65"/>
      <c r="IE348" s="65"/>
      <c r="IF348" s="65"/>
      <c r="IG348" s="65"/>
      <c r="IH348" s="65"/>
      <c r="II348" s="65"/>
      <c r="IJ348" s="65"/>
      <c r="IK348" s="65"/>
      <c r="IL348" s="65"/>
      <c r="IM348" s="65"/>
      <c r="IN348" s="65"/>
      <c r="IO348" s="65"/>
      <c r="IP348" s="65"/>
      <c r="IQ348" s="65"/>
      <c r="IR348" s="65"/>
      <c r="IS348" s="65"/>
      <c r="IT348" s="65"/>
      <c r="IU348" s="65"/>
      <c r="IV348" s="65"/>
      <c r="IW348" s="65"/>
      <c r="IX348" s="65"/>
      <c r="IY348" s="65"/>
      <c r="IZ348" s="65"/>
      <c r="JA348" s="65"/>
      <c r="JB348" s="65"/>
      <c r="JC348" s="65"/>
      <c r="JD348" s="65"/>
      <c r="JE348" s="65"/>
      <c r="JF348" s="65"/>
      <c r="JG348" s="65"/>
      <c r="JH348" s="65"/>
      <c r="JI348" s="65"/>
      <c r="JJ348" s="65"/>
      <c r="JK348" s="65"/>
      <c r="JL348" s="65"/>
      <c r="JM348" s="65"/>
      <c r="JN348" s="65"/>
      <c r="JO348" s="65"/>
      <c r="JP348" s="65"/>
      <c r="JQ348" s="65"/>
      <c r="JR348" s="65"/>
      <c r="JS348" s="65"/>
    </row>
    <row r="349" s="66" customFormat="true" ht="14.25" hidden="false" customHeight="true" outlineLevel="0" collapsed="false">
      <c r="A349" s="46"/>
      <c r="B349" s="47" t="n">
        <f aca="true">TODAY()</f>
        <v>46135</v>
      </c>
      <c r="C349" s="48" t="s">
        <v>37</v>
      </c>
      <c r="D349" s="49" t="s">
        <v>38</v>
      </c>
      <c r="E349" s="50" t="str">
        <f aca="false">IFERROR(VLOOKUP($J349,'Base 1'!A:S,19,0),"-")</f>
        <v>-</v>
      </c>
      <c r="F349" s="50" t="str">
        <f aca="false">IFERROR(VLOOKUP($J349,'Base 1'!$A:$N,14,0),"-")</f>
        <v>-</v>
      </c>
      <c r="G349" s="50" t="str">
        <f aca="false">IFERROR(VLOOKUP($J349,'Base 1'!$A:$O,15,0),"-")</f>
        <v>-</v>
      </c>
      <c r="H349" s="50" t="str">
        <f aca="false">IFERROR(VLOOKUP($J349,'Base 1'!$A:$T,20,0),"-")</f>
        <v>-</v>
      </c>
      <c r="I349" s="51" t="str">
        <f aca="false">IFERROR(VLOOKUP($J349,'Base 1'!$A:$C,3,0),"-")</f>
        <v>-</v>
      </c>
      <c r="J349" s="51"/>
      <c r="K349" s="50" t="str">
        <f aca="false">IFERROR(VLOOKUP($J349,'Base 1'!$A:$E,5,0),"-")</f>
        <v>-</v>
      </c>
      <c r="L349" s="52" t="str">
        <f aca="false">IFERROR(VLOOKUP($J349,'Base 1'!$A:$B,2,0),"-")</f>
        <v>-</v>
      </c>
      <c r="M349" s="50" t="str">
        <f aca="false">IFERROR(VLOOKUP($J349,'Base 1'!$A:$Q,17,0),"-")</f>
        <v>-</v>
      </c>
      <c r="N349" s="50" t="str">
        <f aca="false">IFERROR(VLOOKUP($J349,'Base 1'!$A:$R,18,0),"-")</f>
        <v>-</v>
      </c>
      <c r="O349" s="50" t="str">
        <f aca="false">IFERROR(VLOOKUP($J349,'Base 1'!$A:$F,6,0),"-")</f>
        <v>-</v>
      </c>
      <c r="P349" s="53" t="str">
        <f aca="false">IFERROR(VLOOKUP($J349,'Base 1'!$A:$G,7,0),"-")</f>
        <v>-</v>
      </c>
      <c r="Q349" s="54"/>
      <c r="R349" s="50" t="str">
        <f aca="false">IFERROR(VLOOKUP(J349,'Base 1'!$A:$L,12,0),"-")</f>
        <v>-</v>
      </c>
      <c r="S349" s="54"/>
      <c r="T349" s="55" t="str">
        <f aca="false">IFERROR(VLOOKUP(J349,'Base 1'!$A:$J,10,0),"-")</f>
        <v>-</v>
      </c>
      <c r="U349" s="56"/>
      <c r="V349" s="57"/>
      <c r="W349" s="58"/>
      <c r="X349" s="59" t="str">
        <f aca="false">IFERROR(VLOOKUP(J349,'Base 1'!$A:$I,9,0),"-")</f>
        <v>-</v>
      </c>
      <c r="Y349" s="58"/>
      <c r="Z349" s="60"/>
      <c r="AA349" s="61"/>
      <c r="AB349" s="62"/>
      <c r="AC349" s="63" t="str">
        <f aca="false">IFERROR(VLOOKUP($J349,'Base 1'!$A:$Q,16,0),"-")</f>
        <v>-</v>
      </c>
      <c r="AD349" s="63"/>
      <c r="AE349" s="64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5"/>
      <c r="BR349" s="65"/>
      <c r="BS349" s="65"/>
      <c r="BT349" s="65"/>
      <c r="BU349" s="65"/>
      <c r="BV349" s="65"/>
      <c r="BW349" s="65"/>
      <c r="BX349" s="65"/>
      <c r="BY349" s="65"/>
      <c r="BZ349" s="65"/>
      <c r="CA349" s="65"/>
      <c r="CB349" s="65"/>
      <c r="CC349" s="65"/>
      <c r="CD349" s="65"/>
      <c r="CE349" s="65"/>
      <c r="CF349" s="65"/>
      <c r="CG349" s="65"/>
      <c r="CH349" s="65"/>
      <c r="CI349" s="65"/>
      <c r="CJ349" s="65"/>
      <c r="CK349" s="65"/>
      <c r="CL349" s="65"/>
      <c r="CM349" s="65"/>
      <c r="CN349" s="65"/>
      <c r="CO349" s="65"/>
      <c r="CP349" s="65"/>
      <c r="CQ349" s="65"/>
      <c r="CR349" s="65"/>
      <c r="CS349" s="65"/>
      <c r="CT349" s="65"/>
      <c r="CU349" s="65"/>
      <c r="CV349" s="65"/>
      <c r="CW349" s="65"/>
      <c r="CX349" s="65"/>
      <c r="CY349" s="65"/>
      <c r="CZ349" s="65"/>
      <c r="DA349" s="65"/>
      <c r="DB349" s="65"/>
      <c r="DC349" s="65"/>
      <c r="DD349" s="65"/>
      <c r="DE349" s="65"/>
      <c r="DF349" s="65"/>
      <c r="DG349" s="65"/>
      <c r="DH349" s="65"/>
      <c r="DI349" s="65"/>
      <c r="DJ349" s="65"/>
      <c r="DK349" s="65"/>
      <c r="DL349" s="65"/>
      <c r="DM349" s="65"/>
      <c r="DN349" s="65"/>
      <c r="DO349" s="65"/>
      <c r="DP349" s="65"/>
      <c r="DQ349" s="65"/>
      <c r="DR349" s="65"/>
      <c r="DS349" s="65"/>
      <c r="DT349" s="65"/>
      <c r="DU349" s="65"/>
      <c r="DV349" s="65"/>
      <c r="DW349" s="65"/>
      <c r="DX349" s="65"/>
      <c r="DY349" s="65"/>
      <c r="DZ349" s="65"/>
      <c r="EA349" s="65"/>
      <c r="EB349" s="65"/>
      <c r="EC349" s="65"/>
      <c r="ED349" s="65"/>
      <c r="EE349" s="65"/>
      <c r="EF349" s="65"/>
      <c r="EG349" s="65"/>
      <c r="EH349" s="65"/>
      <c r="EI349" s="65"/>
      <c r="EJ349" s="65"/>
      <c r="EK349" s="65"/>
      <c r="EL349" s="65"/>
      <c r="EM349" s="65"/>
      <c r="EN349" s="65"/>
      <c r="EO349" s="65"/>
      <c r="EP349" s="65"/>
      <c r="EQ349" s="65"/>
      <c r="ER349" s="65"/>
      <c r="ES349" s="65"/>
      <c r="ET349" s="65"/>
      <c r="EU349" s="65"/>
      <c r="EV349" s="65"/>
      <c r="EW349" s="65"/>
      <c r="EX349" s="65"/>
      <c r="EY349" s="65"/>
      <c r="EZ349" s="65"/>
      <c r="FA349" s="65"/>
      <c r="FB349" s="65"/>
      <c r="FC349" s="65"/>
      <c r="FD349" s="65"/>
      <c r="FE349" s="65"/>
      <c r="FF349" s="65"/>
      <c r="FG349" s="65"/>
      <c r="FH349" s="65"/>
      <c r="FI349" s="65"/>
      <c r="FJ349" s="65"/>
      <c r="FK349" s="65"/>
      <c r="FL349" s="65"/>
      <c r="FM349" s="65"/>
      <c r="FN349" s="65"/>
      <c r="FO349" s="65"/>
      <c r="FP349" s="65"/>
      <c r="FQ349" s="65"/>
      <c r="FR349" s="65"/>
      <c r="FS349" s="65"/>
      <c r="FT349" s="65"/>
      <c r="FU349" s="65"/>
      <c r="FV349" s="65"/>
      <c r="FW349" s="65"/>
      <c r="FX349" s="65"/>
      <c r="FY349" s="65"/>
      <c r="FZ349" s="65"/>
      <c r="GA349" s="65"/>
      <c r="GB349" s="65"/>
      <c r="GC349" s="65"/>
      <c r="GD349" s="65"/>
      <c r="GE349" s="65"/>
      <c r="GF349" s="65"/>
      <c r="GG349" s="65"/>
      <c r="GH349" s="65"/>
      <c r="GI349" s="65"/>
      <c r="GJ349" s="65"/>
      <c r="GK349" s="65"/>
      <c r="GL349" s="65"/>
      <c r="GM349" s="65"/>
      <c r="GN349" s="65"/>
      <c r="GO349" s="65"/>
      <c r="GP349" s="65"/>
      <c r="GQ349" s="65"/>
      <c r="GR349" s="65"/>
      <c r="GS349" s="65"/>
      <c r="GT349" s="65"/>
      <c r="GU349" s="65"/>
      <c r="GV349" s="65"/>
      <c r="GW349" s="65"/>
      <c r="GX349" s="65"/>
      <c r="GY349" s="65"/>
      <c r="GZ349" s="65"/>
      <c r="HA349" s="65"/>
      <c r="HB349" s="65"/>
      <c r="HC349" s="65"/>
      <c r="HD349" s="65"/>
      <c r="HE349" s="65"/>
      <c r="HF349" s="65"/>
      <c r="HG349" s="65"/>
      <c r="HH349" s="65"/>
      <c r="HI349" s="65"/>
      <c r="HJ349" s="65"/>
      <c r="HK349" s="65"/>
      <c r="HL349" s="65"/>
      <c r="HM349" s="65"/>
      <c r="HN349" s="65"/>
      <c r="HO349" s="65"/>
      <c r="HP349" s="65"/>
      <c r="HQ349" s="65"/>
      <c r="HR349" s="65"/>
      <c r="HS349" s="65"/>
      <c r="HT349" s="65"/>
      <c r="HU349" s="65"/>
      <c r="HV349" s="65"/>
      <c r="HW349" s="65"/>
      <c r="HX349" s="65"/>
      <c r="HY349" s="65"/>
      <c r="HZ349" s="65"/>
      <c r="IA349" s="65"/>
      <c r="IB349" s="65"/>
      <c r="IC349" s="65"/>
      <c r="ID349" s="65"/>
      <c r="IE349" s="65"/>
      <c r="IF349" s="65"/>
      <c r="IG349" s="65"/>
      <c r="IH349" s="65"/>
      <c r="II349" s="65"/>
      <c r="IJ349" s="65"/>
      <c r="IK349" s="65"/>
      <c r="IL349" s="65"/>
      <c r="IM349" s="65"/>
      <c r="IN349" s="65"/>
      <c r="IO349" s="65"/>
      <c r="IP349" s="65"/>
      <c r="IQ349" s="65"/>
      <c r="IR349" s="65"/>
      <c r="IS349" s="65"/>
      <c r="IT349" s="65"/>
      <c r="IU349" s="65"/>
      <c r="IV349" s="65"/>
      <c r="IW349" s="65"/>
      <c r="IX349" s="65"/>
      <c r="IY349" s="65"/>
      <c r="IZ349" s="65"/>
      <c r="JA349" s="65"/>
      <c r="JB349" s="65"/>
      <c r="JC349" s="65"/>
      <c r="JD349" s="65"/>
      <c r="JE349" s="65"/>
      <c r="JF349" s="65"/>
      <c r="JG349" s="65"/>
      <c r="JH349" s="65"/>
      <c r="JI349" s="65"/>
      <c r="JJ349" s="65"/>
      <c r="JK349" s="65"/>
      <c r="JL349" s="65"/>
      <c r="JM349" s="65"/>
      <c r="JN349" s="65"/>
      <c r="JO349" s="65"/>
      <c r="JP349" s="65"/>
      <c r="JQ349" s="65"/>
      <c r="JR349" s="65"/>
      <c r="JS349" s="65"/>
    </row>
    <row r="350" s="66" customFormat="true" ht="14.25" hidden="false" customHeight="true" outlineLevel="0" collapsed="false">
      <c r="A350" s="46"/>
      <c r="B350" s="47" t="n">
        <f aca="true">TODAY()</f>
        <v>46135</v>
      </c>
      <c r="C350" s="48" t="s">
        <v>37</v>
      </c>
      <c r="D350" s="49" t="s">
        <v>38</v>
      </c>
      <c r="E350" s="50" t="str">
        <f aca="false">IFERROR(VLOOKUP($J350,'Base 1'!A:S,19,0),"-")</f>
        <v>-</v>
      </c>
      <c r="F350" s="50" t="str">
        <f aca="false">IFERROR(VLOOKUP($J350,'Base 1'!$A:$N,14,0),"-")</f>
        <v>-</v>
      </c>
      <c r="G350" s="50" t="str">
        <f aca="false">IFERROR(VLOOKUP($J350,'Base 1'!$A:$O,15,0),"-")</f>
        <v>-</v>
      </c>
      <c r="H350" s="50" t="str">
        <f aca="false">IFERROR(VLOOKUP($J350,'Base 1'!$A:$T,20,0),"-")</f>
        <v>-</v>
      </c>
      <c r="I350" s="51" t="str">
        <f aca="false">IFERROR(VLOOKUP($J350,'Base 1'!$A:$C,3,0),"-")</f>
        <v>-</v>
      </c>
      <c r="J350" s="51"/>
      <c r="K350" s="50" t="str">
        <f aca="false">IFERROR(VLOOKUP($J350,'Base 1'!$A:$E,5,0),"-")</f>
        <v>-</v>
      </c>
      <c r="L350" s="52" t="str">
        <f aca="false">IFERROR(VLOOKUP($J350,'Base 1'!$A:$B,2,0),"-")</f>
        <v>-</v>
      </c>
      <c r="M350" s="50" t="str">
        <f aca="false">IFERROR(VLOOKUP($J350,'Base 1'!$A:$Q,17,0),"-")</f>
        <v>-</v>
      </c>
      <c r="N350" s="50" t="str">
        <f aca="false">IFERROR(VLOOKUP($J350,'Base 1'!$A:$R,18,0),"-")</f>
        <v>-</v>
      </c>
      <c r="O350" s="50" t="str">
        <f aca="false">IFERROR(VLOOKUP($J350,'Base 1'!$A:$F,6,0),"-")</f>
        <v>-</v>
      </c>
      <c r="P350" s="53" t="str">
        <f aca="false">IFERROR(VLOOKUP($J350,'Base 1'!$A:$G,7,0),"-")</f>
        <v>-</v>
      </c>
      <c r="Q350" s="54"/>
      <c r="R350" s="50" t="str">
        <f aca="false">IFERROR(VLOOKUP(J350,'Base 1'!$A:$L,12,0),"-")</f>
        <v>-</v>
      </c>
      <c r="S350" s="54"/>
      <c r="T350" s="55" t="str">
        <f aca="false">IFERROR(VLOOKUP(J350,'Base 1'!$A:$J,10,0),"-")</f>
        <v>-</v>
      </c>
      <c r="U350" s="56"/>
      <c r="V350" s="57"/>
      <c r="W350" s="58"/>
      <c r="X350" s="59" t="str">
        <f aca="false">IFERROR(VLOOKUP(J350,'Base 1'!$A:$I,9,0),"-")</f>
        <v>-</v>
      </c>
      <c r="Y350" s="58"/>
      <c r="Z350" s="60"/>
      <c r="AA350" s="61"/>
      <c r="AB350" s="62"/>
      <c r="AC350" s="63" t="str">
        <f aca="false">IFERROR(VLOOKUP($J350,'Base 1'!$A:$Q,16,0),"-")</f>
        <v>-</v>
      </c>
      <c r="AD350" s="63"/>
      <c r="AE350" s="64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  <c r="CO350" s="65"/>
      <c r="CP350" s="65"/>
      <c r="CQ350" s="65"/>
      <c r="CR350" s="65"/>
      <c r="CS350" s="65"/>
      <c r="CT350" s="65"/>
      <c r="CU350" s="65"/>
      <c r="CV350" s="65"/>
      <c r="CW350" s="65"/>
      <c r="CX350" s="65"/>
      <c r="CY350" s="65"/>
      <c r="CZ350" s="65"/>
      <c r="DA350" s="65"/>
      <c r="DB350" s="65"/>
      <c r="DC350" s="65"/>
      <c r="DD350" s="65"/>
      <c r="DE350" s="65"/>
      <c r="DF350" s="65"/>
      <c r="DG350" s="65"/>
      <c r="DH350" s="65"/>
      <c r="DI350" s="65"/>
      <c r="DJ350" s="65"/>
      <c r="DK350" s="65"/>
      <c r="DL350" s="65"/>
      <c r="DM350" s="65"/>
      <c r="DN350" s="65"/>
      <c r="DO350" s="65"/>
      <c r="DP350" s="65"/>
      <c r="DQ350" s="65"/>
      <c r="DR350" s="65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  <c r="EF350" s="65"/>
      <c r="EG350" s="65"/>
      <c r="EH350" s="65"/>
      <c r="EI350" s="65"/>
      <c r="EJ350" s="65"/>
      <c r="EK350" s="65"/>
      <c r="EL350" s="65"/>
      <c r="EM350" s="65"/>
      <c r="EN350" s="65"/>
      <c r="EO350" s="65"/>
      <c r="EP350" s="65"/>
      <c r="EQ350" s="65"/>
      <c r="ER350" s="65"/>
      <c r="ES350" s="65"/>
      <c r="ET350" s="65"/>
      <c r="EU350" s="65"/>
      <c r="EV350" s="65"/>
      <c r="EW350" s="65"/>
      <c r="EX350" s="65"/>
      <c r="EY350" s="65"/>
      <c r="EZ350" s="65"/>
      <c r="FA350" s="65"/>
      <c r="FB350" s="65"/>
      <c r="FC350" s="65"/>
      <c r="FD350" s="65"/>
      <c r="FE350" s="65"/>
      <c r="FF350" s="65"/>
      <c r="FG350" s="65"/>
      <c r="FH350" s="65"/>
      <c r="FI350" s="65"/>
      <c r="FJ350" s="65"/>
      <c r="FK350" s="65"/>
      <c r="FL350" s="65"/>
      <c r="FM350" s="65"/>
      <c r="FN350" s="65"/>
      <c r="FO350" s="65"/>
      <c r="FP350" s="65"/>
      <c r="FQ350" s="65"/>
      <c r="FR350" s="65"/>
      <c r="FS350" s="65"/>
      <c r="FT350" s="65"/>
      <c r="FU350" s="65"/>
      <c r="FV350" s="65"/>
      <c r="FW350" s="65"/>
      <c r="FX350" s="65"/>
      <c r="FY350" s="65"/>
      <c r="FZ350" s="65"/>
      <c r="GA350" s="65"/>
      <c r="GB350" s="65"/>
      <c r="GC350" s="65"/>
      <c r="GD350" s="65"/>
      <c r="GE350" s="65"/>
      <c r="GF350" s="65"/>
      <c r="GG350" s="65"/>
      <c r="GH350" s="65"/>
      <c r="GI350" s="65"/>
      <c r="GJ350" s="65"/>
      <c r="GK350" s="65"/>
      <c r="GL350" s="65"/>
      <c r="GM350" s="65"/>
      <c r="GN350" s="65"/>
      <c r="GO350" s="65"/>
      <c r="GP350" s="65"/>
      <c r="GQ350" s="65"/>
      <c r="GR350" s="65"/>
      <c r="GS350" s="65"/>
      <c r="GT350" s="65"/>
      <c r="GU350" s="65"/>
      <c r="GV350" s="65"/>
      <c r="GW350" s="65"/>
      <c r="GX350" s="65"/>
      <c r="GY350" s="65"/>
      <c r="GZ350" s="65"/>
      <c r="HA350" s="65"/>
      <c r="HB350" s="65"/>
      <c r="HC350" s="65"/>
      <c r="HD350" s="65"/>
      <c r="HE350" s="65"/>
      <c r="HF350" s="65"/>
      <c r="HG350" s="65"/>
      <c r="HH350" s="65"/>
      <c r="HI350" s="65"/>
      <c r="HJ350" s="65"/>
      <c r="HK350" s="65"/>
      <c r="HL350" s="65"/>
      <c r="HM350" s="65"/>
      <c r="HN350" s="65"/>
      <c r="HO350" s="65"/>
      <c r="HP350" s="65"/>
      <c r="HQ350" s="65"/>
      <c r="HR350" s="65"/>
      <c r="HS350" s="65"/>
      <c r="HT350" s="65"/>
      <c r="HU350" s="65"/>
      <c r="HV350" s="65"/>
      <c r="HW350" s="65"/>
      <c r="HX350" s="65"/>
      <c r="HY350" s="65"/>
      <c r="HZ350" s="65"/>
      <c r="IA350" s="65"/>
      <c r="IB350" s="65"/>
      <c r="IC350" s="65"/>
      <c r="ID350" s="65"/>
      <c r="IE350" s="65"/>
      <c r="IF350" s="65"/>
      <c r="IG350" s="65"/>
      <c r="IH350" s="65"/>
      <c r="II350" s="65"/>
      <c r="IJ350" s="65"/>
      <c r="IK350" s="65"/>
      <c r="IL350" s="65"/>
      <c r="IM350" s="65"/>
      <c r="IN350" s="65"/>
      <c r="IO350" s="65"/>
      <c r="IP350" s="65"/>
      <c r="IQ350" s="65"/>
      <c r="IR350" s="65"/>
      <c r="IS350" s="65"/>
      <c r="IT350" s="65"/>
      <c r="IU350" s="65"/>
      <c r="IV350" s="65"/>
      <c r="IW350" s="65"/>
      <c r="IX350" s="65"/>
      <c r="IY350" s="65"/>
      <c r="IZ350" s="65"/>
      <c r="JA350" s="65"/>
      <c r="JB350" s="65"/>
      <c r="JC350" s="65"/>
      <c r="JD350" s="65"/>
      <c r="JE350" s="65"/>
      <c r="JF350" s="65"/>
      <c r="JG350" s="65"/>
      <c r="JH350" s="65"/>
      <c r="JI350" s="65"/>
      <c r="JJ350" s="65"/>
      <c r="JK350" s="65"/>
      <c r="JL350" s="65"/>
      <c r="JM350" s="65"/>
      <c r="JN350" s="65"/>
      <c r="JO350" s="65"/>
      <c r="JP350" s="65"/>
      <c r="JQ350" s="65"/>
      <c r="JR350" s="65"/>
      <c r="JS350" s="65"/>
    </row>
    <row r="351" s="66" customFormat="true" ht="14.25" hidden="false" customHeight="true" outlineLevel="0" collapsed="false">
      <c r="A351" s="46"/>
      <c r="B351" s="47" t="n">
        <f aca="true">TODAY()</f>
        <v>46135</v>
      </c>
      <c r="C351" s="48" t="s">
        <v>37</v>
      </c>
      <c r="D351" s="49" t="s">
        <v>38</v>
      </c>
      <c r="E351" s="50" t="str">
        <f aca="false">IFERROR(VLOOKUP($J351,'Base 1'!A:S,19,0),"-")</f>
        <v>-</v>
      </c>
      <c r="F351" s="50" t="str">
        <f aca="false">IFERROR(VLOOKUP($J351,'Base 1'!$A:$N,14,0),"-")</f>
        <v>-</v>
      </c>
      <c r="G351" s="50" t="str">
        <f aca="false">IFERROR(VLOOKUP($J351,'Base 1'!$A:$O,15,0),"-")</f>
        <v>-</v>
      </c>
      <c r="H351" s="50" t="str">
        <f aca="false">IFERROR(VLOOKUP($J351,'Base 1'!$A:$T,20,0),"-")</f>
        <v>-</v>
      </c>
      <c r="I351" s="51" t="str">
        <f aca="false">IFERROR(VLOOKUP($J351,'Base 1'!$A:$C,3,0),"-")</f>
        <v>-</v>
      </c>
      <c r="J351" s="51"/>
      <c r="K351" s="50" t="str">
        <f aca="false">IFERROR(VLOOKUP($J351,'Base 1'!$A:$E,5,0),"-")</f>
        <v>-</v>
      </c>
      <c r="L351" s="52" t="str">
        <f aca="false">IFERROR(VLOOKUP($J351,'Base 1'!$A:$B,2,0),"-")</f>
        <v>-</v>
      </c>
      <c r="M351" s="50" t="str">
        <f aca="false">IFERROR(VLOOKUP($J351,'Base 1'!$A:$Q,17,0),"-")</f>
        <v>-</v>
      </c>
      <c r="N351" s="50" t="str">
        <f aca="false">IFERROR(VLOOKUP($J351,'Base 1'!$A:$R,18,0),"-")</f>
        <v>-</v>
      </c>
      <c r="O351" s="50" t="str">
        <f aca="false">IFERROR(VLOOKUP($J351,'Base 1'!$A:$F,6,0),"-")</f>
        <v>-</v>
      </c>
      <c r="P351" s="53" t="str">
        <f aca="false">IFERROR(VLOOKUP($J351,'Base 1'!$A:$G,7,0),"-")</f>
        <v>-</v>
      </c>
      <c r="Q351" s="54"/>
      <c r="R351" s="50" t="str">
        <f aca="false">IFERROR(VLOOKUP(J351,'Base 1'!$A:$L,12,0),"-")</f>
        <v>-</v>
      </c>
      <c r="S351" s="54"/>
      <c r="T351" s="55" t="str">
        <f aca="false">IFERROR(VLOOKUP(J351,'Base 1'!$A:$J,10,0),"-")</f>
        <v>-</v>
      </c>
      <c r="U351" s="56"/>
      <c r="V351" s="57"/>
      <c r="W351" s="58"/>
      <c r="X351" s="59" t="str">
        <f aca="false">IFERROR(VLOOKUP(J351,'Base 1'!$A:$I,9,0),"-")</f>
        <v>-</v>
      </c>
      <c r="Y351" s="58"/>
      <c r="Z351" s="60"/>
      <c r="AA351" s="61"/>
      <c r="AB351" s="62"/>
      <c r="AC351" s="63" t="str">
        <f aca="false">IFERROR(VLOOKUP($J351,'Base 1'!$A:$Q,16,0),"-")</f>
        <v>-</v>
      </c>
      <c r="AD351" s="63"/>
      <c r="AE351" s="64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/>
      <c r="BU351" s="65"/>
      <c r="BV351" s="65"/>
      <c r="BW351" s="65"/>
      <c r="BX351" s="65"/>
      <c r="BY351" s="65"/>
      <c r="BZ351" s="65"/>
      <c r="CA351" s="65"/>
      <c r="CB351" s="65"/>
      <c r="CC351" s="65"/>
      <c r="CD351" s="65"/>
      <c r="CE351" s="65"/>
      <c r="CF351" s="65"/>
      <c r="CG351" s="65"/>
      <c r="CH351" s="65"/>
      <c r="CI351" s="65"/>
      <c r="CJ351" s="65"/>
      <c r="CK351" s="65"/>
      <c r="CL351" s="65"/>
      <c r="CM351" s="65"/>
      <c r="CN351" s="65"/>
      <c r="CO351" s="65"/>
      <c r="CP351" s="65"/>
      <c r="CQ351" s="65"/>
      <c r="CR351" s="65"/>
      <c r="CS351" s="65"/>
      <c r="CT351" s="65"/>
      <c r="CU351" s="65"/>
      <c r="CV351" s="65"/>
      <c r="CW351" s="65"/>
      <c r="CX351" s="65"/>
      <c r="CY351" s="65"/>
      <c r="CZ351" s="65"/>
      <c r="DA351" s="65"/>
      <c r="DB351" s="65"/>
      <c r="DC351" s="65"/>
      <c r="DD351" s="65"/>
      <c r="DE351" s="65"/>
      <c r="DF351" s="65"/>
      <c r="DG351" s="65"/>
      <c r="DH351" s="65"/>
      <c r="DI351" s="65"/>
      <c r="DJ351" s="65"/>
      <c r="DK351" s="65"/>
      <c r="DL351" s="65"/>
      <c r="DM351" s="65"/>
      <c r="DN351" s="65"/>
      <c r="DO351" s="65"/>
      <c r="DP351" s="65"/>
      <c r="DQ351" s="65"/>
      <c r="DR351" s="65"/>
      <c r="DS351" s="65"/>
      <c r="DT351" s="65"/>
      <c r="DU351" s="65"/>
      <c r="DV351" s="65"/>
      <c r="DW351" s="65"/>
      <c r="DX351" s="65"/>
      <c r="DY351" s="65"/>
      <c r="DZ351" s="65"/>
      <c r="EA351" s="65"/>
      <c r="EB351" s="65"/>
      <c r="EC351" s="65"/>
      <c r="ED351" s="65"/>
      <c r="EE351" s="65"/>
      <c r="EF351" s="65"/>
      <c r="EG351" s="65"/>
      <c r="EH351" s="65"/>
      <c r="EI351" s="65"/>
      <c r="EJ351" s="65"/>
      <c r="EK351" s="65"/>
      <c r="EL351" s="65"/>
      <c r="EM351" s="65"/>
      <c r="EN351" s="65"/>
      <c r="EO351" s="65"/>
      <c r="EP351" s="65"/>
      <c r="EQ351" s="65"/>
      <c r="ER351" s="65"/>
      <c r="ES351" s="65"/>
      <c r="ET351" s="65"/>
      <c r="EU351" s="65"/>
      <c r="EV351" s="65"/>
      <c r="EW351" s="65"/>
      <c r="EX351" s="65"/>
      <c r="EY351" s="65"/>
      <c r="EZ351" s="65"/>
      <c r="FA351" s="65"/>
      <c r="FB351" s="65"/>
      <c r="FC351" s="65"/>
      <c r="FD351" s="65"/>
      <c r="FE351" s="65"/>
      <c r="FF351" s="65"/>
      <c r="FG351" s="65"/>
      <c r="FH351" s="65"/>
      <c r="FI351" s="65"/>
      <c r="FJ351" s="65"/>
      <c r="FK351" s="65"/>
      <c r="FL351" s="65"/>
      <c r="FM351" s="65"/>
      <c r="FN351" s="65"/>
      <c r="FO351" s="65"/>
      <c r="FP351" s="65"/>
      <c r="FQ351" s="65"/>
      <c r="FR351" s="65"/>
      <c r="FS351" s="65"/>
      <c r="FT351" s="65"/>
      <c r="FU351" s="65"/>
      <c r="FV351" s="65"/>
      <c r="FW351" s="65"/>
      <c r="FX351" s="65"/>
      <c r="FY351" s="65"/>
      <c r="FZ351" s="65"/>
      <c r="GA351" s="65"/>
      <c r="GB351" s="65"/>
      <c r="GC351" s="65"/>
      <c r="GD351" s="65"/>
      <c r="GE351" s="65"/>
      <c r="GF351" s="65"/>
      <c r="GG351" s="65"/>
      <c r="GH351" s="65"/>
      <c r="GI351" s="65"/>
      <c r="GJ351" s="65"/>
      <c r="GK351" s="65"/>
      <c r="GL351" s="65"/>
      <c r="GM351" s="65"/>
      <c r="GN351" s="65"/>
      <c r="GO351" s="65"/>
      <c r="GP351" s="65"/>
      <c r="GQ351" s="65"/>
      <c r="GR351" s="65"/>
      <c r="GS351" s="65"/>
      <c r="GT351" s="65"/>
      <c r="GU351" s="65"/>
      <c r="GV351" s="65"/>
      <c r="GW351" s="65"/>
      <c r="GX351" s="65"/>
      <c r="GY351" s="65"/>
      <c r="GZ351" s="65"/>
      <c r="HA351" s="65"/>
      <c r="HB351" s="65"/>
      <c r="HC351" s="65"/>
      <c r="HD351" s="65"/>
      <c r="HE351" s="65"/>
      <c r="HF351" s="65"/>
      <c r="HG351" s="65"/>
      <c r="HH351" s="65"/>
      <c r="HI351" s="65"/>
      <c r="HJ351" s="65"/>
      <c r="HK351" s="65"/>
      <c r="HL351" s="65"/>
      <c r="HM351" s="65"/>
      <c r="HN351" s="65"/>
      <c r="HO351" s="65"/>
      <c r="HP351" s="65"/>
      <c r="HQ351" s="65"/>
      <c r="HR351" s="65"/>
      <c r="HS351" s="65"/>
      <c r="HT351" s="65"/>
      <c r="HU351" s="65"/>
      <c r="HV351" s="65"/>
      <c r="HW351" s="65"/>
      <c r="HX351" s="65"/>
      <c r="HY351" s="65"/>
      <c r="HZ351" s="65"/>
      <c r="IA351" s="65"/>
      <c r="IB351" s="65"/>
      <c r="IC351" s="65"/>
      <c r="ID351" s="65"/>
      <c r="IE351" s="65"/>
      <c r="IF351" s="65"/>
      <c r="IG351" s="65"/>
      <c r="IH351" s="65"/>
      <c r="II351" s="65"/>
      <c r="IJ351" s="65"/>
      <c r="IK351" s="65"/>
      <c r="IL351" s="65"/>
      <c r="IM351" s="65"/>
      <c r="IN351" s="65"/>
      <c r="IO351" s="65"/>
      <c r="IP351" s="65"/>
      <c r="IQ351" s="65"/>
      <c r="IR351" s="65"/>
      <c r="IS351" s="65"/>
      <c r="IT351" s="65"/>
      <c r="IU351" s="65"/>
      <c r="IV351" s="65"/>
      <c r="IW351" s="65"/>
      <c r="IX351" s="65"/>
      <c r="IY351" s="65"/>
      <c r="IZ351" s="65"/>
      <c r="JA351" s="65"/>
      <c r="JB351" s="65"/>
      <c r="JC351" s="65"/>
      <c r="JD351" s="65"/>
      <c r="JE351" s="65"/>
      <c r="JF351" s="65"/>
      <c r="JG351" s="65"/>
      <c r="JH351" s="65"/>
      <c r="JI351" s="65"/>
      <c r="JJ351" s="65"/>
      <c r="JK351" s="65"/>
      <c r="JL351" s="65"/>
      <c r="JM351" s="65"/>
      <c r="JN351" s="65"/>
      <c r="JO351" s="65"/>
      <c r="JP351" s="65"/>
      <c r="JQ351" s="65"/>
      <c r="JR351" s="65"/>
      <c r="JS351" s="65"/>
    </row>
    <row r="352" s="66" customFormat="true" ht="14.25" hidden="false" customHeight="true" outlineLevel="0" collapsed="false">
      <c r="A352" s="46"/>
      <c r="B352" s="47" t="n">
        <f aca="true">TODAY()</f>
        <v>46135</v>
      </c>
      <c r="C352" s="48" t="s">
        <v>37</v>
      </c>
      <c r="D352" s="49" t="s">
        <v>38</v>
      </c>
      <c r="E352" s="50" t="str">
        <f aca="false">IFERROR(VLOOKUP($J352,'Base 1'!A:S,19,0),"-")</f>
        <v>-</v>
      </c>
      <c r="F352" s="50" t="str">
        <f aca="false">IFERROR(VLOOKUP($J352,'Base 1'!$A:$N,14,0),"-")</f>
        <v>-</v>
      </c>
      <c r="G352" s="50" t="str">
        <f aca="false">IFERROR(VLOOKUP($J352,'Base 1'!$A:$O,15,0),"-")</f>
        <v>-</v>
      </c>
      <c r="H352" s="50" t="str">
        <f aca="false">IFERROR(VLOOKUP($J352,'Base 1'!$A:$T,20,0),"-")</f>
        <v>-</v>
      </c>
      <c r="I352" s="51" t="str">
        <f aca="false">IFERROR(VLOOKUP($J352,'Base 1'!$A:$C,3,0),"-")</f>
        <v>-</v>
      </c>
      <c r="J352" s="51"/>
      <c r="K352" s="50" t="str">
        <f aca="false">IFERROR(VLOOKUP($J352,'Base 1'!$A:$E,5,0),"-")</f>
        <v>-</v>
      </c>
      <c r="L352" s="52" t="str">
        <f aca="false">IFERROR(VLOOKUP($J352,'Base 1'!$A:$B,2,0),"-")</f>
        <v>-</v>
      </c>
      <c r="M352" s="50" t="str">
        <f aca="false">IFERROR(VLOOKUP($J352,'Base 1'!$A:$Q,17,0),"-")</f>
        <v>-</v>
      </c>
      <c r="N352" s="50" t="str">
        <f aca="false">IFERROR(VLOOKUP($J352,'Base 1'!$A:$R,18,0),"-")</f>
        <v>-</v>
      </c>
      <c r="O352" s="50" t="str">
        <f aca="false">IFERROR(VLOOKUP($J352,'Base 1'!$A:$F,6,0),"-")</f>
        <v>-</v>
      </c>
      <c r="P352" s="53" t="str">
        <f aca="false">IFERROR(VLOOKUP($J352,'Base 1'!$A:$G,7,0),"-")</f>
        <v>-</v>
      </c>
      <c r="Q352" s="54"/>
      <c r="R352" s="50" t="str">
        <f aca="false">IFERROR(VLOOKUP(J352,'Base 1'!$A:$L,12,0),"-")</f>
        <v>-</v>
      </c>
      <c r="S352" s="54"/>
      <c r="T352" s="55" t="str">
        <f aca="false">IFERROR(VLOOKUP(J352,'Base 1'!$A:$J,10,0),"-")</f>
        <v>-</v>
      </c>
      <c r="U352" s="56"/>
      <c r="V352" s="57"/>
      <c r="W352" s="58"/>
      <c r="X352" s="59" t="str">
        <f aca="false">IFERROR(VLOOKUP(J352,'Base 1'!$A:$I,9,0),"-")</f>
        <v>-</v>
      </c>
      <c r="Y352" s="58"/>
      <c r="Z352" s="60"/>
      <c r="AA352" s="61"/>
      <c r="AB352" s="62"/>
      <c r="AC352" s="63" t="str">
        <f aca="false">IFERROR(VLOOKUP($J352,'Base 1'!$A:$Q,16,0),"-")</f>
        <v>-</v>
      </c>
      <c r="AD352" s="63"/>
      <c r="AE352" s="64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  <c r="CE352" s="65"/>
      <c r="CF352" s="65"/>
      <c r="CG352" s="65"/>
      <c r="CH352" s="65"/>
      <c r="CI352" s="65"/>
      <c r="CJ352" s="65"/>
      <c r="CK352" s="65"/>
      <c r="CL352" s="65"/>
      <c r="CM352" s="65"/>
      <c r="CN352" s="65"/>
      <c r="CO352" s="65"/>
      <c r="CP352" s="65"/>
      <c r="CQ352" s="65"/>
      <c r="CR352" s="65"/>
      <c r="CS352" s="65"/>
      <c r="CT352" s="65"/>
      <c r="CU352" s="65"/>
      <c r="CV352" s="65"/>
      <c r="CW352" s="65"/>
      <c r="CX352" s="65"/>
      <c r="CY352" s="65"/>
      <c r="CZ352" s="65"/>
      <c r="DA352" s="65"/>
      <c r="DB352" s="65"/>
      <c r="DC352" s="65"/>
      <c r="DD352" s="65"/>
      <c r="DE352" s="65"/>
      <c r="DF352" s="65"/>
      <c r="DG352" s="65"/>
      <c r="DH352" s="65"/>
      <c r="DI352" s="65"/>
      <c r="DJ352" s="65"/>
      <c r="DK352" s="65"/>
      <c r="DL352" s="65"/>
      <c r="DM352" s="65"/>
      <c r="DN352" s="65"/>
      <c r="DO352" s="65"/>
      <c r="DP352" s="65"/>
      <c r="DQ352" s="65"/>
      <c r="DR352" s="65"/>
      <c r="DS352" s="65"/>
      <c r="DT352" s="65"/>
      <c r="DU352" s="65"/>
      <c r="DV352" s="65"/>
      <c r="DW352" s="65"/>
      <c r="DX352" s="65"/>
      <c r="DY352" s="65"/>
      <c r="DZ352" s="65"/>
      <c r="EA352" s="65"/>
      <c r="EB352" s="65"/>
      <c r="EC352" s="65"/>
      <c r="ED352" s="65"/>
      <c r="EE352" s="65"/>
      <c r="EF352" s="65"/>
      <c r="EG352" s="65"/>
      <c r="EH352" s="65"/>
      <c r="EI352" s="65"/>
      <c r="EJ352" s="65"/>
      <c r="EK352" s="65"/>
      <c r="EL352" s="65"/>
      <c r="EM352" s="65"/>
      <c r="EN352" s="65"/>
      <c r="EO352" s="65"/>
      <c r="EP352" s="65"/>
      <c r="EQ352" s="65"/>
      <c r="ER352" s="65"/>
      <c r="ES352" s="65"/>
      <c r="ET352" s="65"/>
      <c r="EU352" s="65"/>
      <c r="EV352" s="65"/>
      <c r="EW352" s="65"/>
      <c r="EX352" s="65"/>
      <c r="EY352" s="65"/>
      <c r="EZ352" s="65"/>
      <c r="FA352" s="65"/>
      <c r="FB352" s="65"/>
      <c r="FC352" s="65"/>
      <c r="FD352" s="65"/>
      <c r="FE352" s="65"/>
      <c r="FF352" s="65"/>
      <c r="FG352" s="65"/>
      <c r="FH352" s="65"/>
      <c r="FI352" s="65"/>
      <c r="FJ352" s="65"/>
      <c r="FK352" s="65"/>
      <c r="FL352" s="65"/>
      <c r="FM352" s="65"/>
      <c r="FN352" s="65"/>
      <c r="FO352" s="65"/>
      <c r="FP352" s="65"/>
      <c r="FQ352" s="65"/>
      <c r="FR352" s="65"/>
      <c r="FS352" s="65"/>
      <c r="FT352" s="65"/>
      <c r="FU352" s="65"/>
      <c r="FV352" s="65"/>
      <c r="FW352" s="65"/>
      <c r="FX352" s="65"/>
      <c r="FY352" s="65"/>
      <c r="FZ352" s="65"/>
      <c r="GA352" s="65"/>
      <c r="GB352" s="65"/>
      <c r="GC352" s="65"/>
      <c r="GD352" s="65"/>
      <c r="GE352" s="65"/>
      <c r="GF352" s="65"/>
      <c r="GG352" s="65"/>
      <c r="GH352" s="65"/>
      <c r="GI352" s="65"/>
      <c r="GJ352" s="65"/>
      <c r="GK352" s="65"/>
      <c r="GL352" s="65"/>
      <c r="GM352" s="65"/>
      <c r="GN352" s="65"/>
      <c r="GO352" s="65"/>
      <c r="GP352" s="65"/>
      <c r="GQ352" s="65"/>
      <c r="GR352" s="65"/>
      <c r="GS352" s="65"/>
      <c r="GT352" s="65"/>
      <c r="GU352" s="65"/>
      <c r="GV352" s="65"/>
      <c r="GW352" s="65"/>
      <c r="GX352" s="65"/>
      <c r="GY352" s="65"/>
      <c r="GZ352" s="65"/>
      <c r="HA352" s="65"/>
      <c r="HB352" s="65"/>
      <c r="HC352" s="65"/>
      <c r="HD352" s="65"/>
      <c r="HE352" s="65"/>
      <c r="HF352" s="65"/>
      <c r="HG352" s="65"/>
      <c r="HH352" s="65"/>
      <c r="HI352" s="65"/>
      <c r="HJ352" s="65"/>
      <c r="HK352" s="65"/>
      <c r="HL352" s="65"/>
      <c r="HM352" s="65"/>
      <c r="HN352" s="65"/>
      <c r="HO352" s="65"/>
      <c r="HP352" s="65"/>
      <c r="HQ352" s="65"/>
      <c r="HR352" s="65"/>
      <c r="HS352" s="65"/>
      <c r="HT352" s="65"/>
      <c r="HU352" s="65"/>
      <c r="HV352" s="65"/>
      <c r="HW352" s="65"/>
      <c r="HX352" s="65"/>
      <c r="HY352" s="65"/>
      <c r="HZ352" s="65"/>
      <c r="IA352" s="65"/>
      <c r="IB352" s="65"/>
      <c r="IC352" s="65"/>
      <c r="ID352" s="65"/>
      <c r="IE352" s="65"/>
      <c r="IF352" s="65"/>
      <c r="IG352" s="65"/>
      <c r="IH352" s="65"/>
      <c r="II352" s="65"/>
      <c r="IJ352" s="65"/>
      <c r="IK352" s="65"/>
      <c r="IL352" s="65"/>
      <c r="IM352" s="65"/>
      <c r="IN352" s="65"/>
      <c r="IO352" s="65"/>
      <c r="IP352" s="65"/>
      <c r="IQ352" s="65"/>
      <c r="IR352" s="65"/>
      <c r="IS352" s="65"/>
      <c r="IT352" s="65"/>
      <c r="IU352" s="65"/>
      <c r="IV352" s="65"/>
      <c r="IW352" s="65"/>
      <c r="IX352" s="65"/>
      <c r="IY352" s="65"/>
      <c r="IZ352" s="65"/>
      <c r="JA352" s="65"/>
      <c r="JB352" s="65"/>
      <c r="JC352" s="65"/>
      <c r="JD352" s="65"/>
      <c r="JE352" s="65"/>
      <c r="JF352" s="65"/>
      <c r="JG352" s="65"/>
      <c r="JH352" s="65"/>
      <c r="JI352" s="65"/>
      <c r="JJ352" s="65"/>
      <c r="JK352" s="65"/>
      <c r="JL352" s="65"/>
      <c r="JM352" s="65"/>
      <c r="JN352" s="65"/>
      <c r="JO352" s="65"/>
      <c r="JP352" s="65"/>
      <c r="JQ352" s="65"/>
      <c r="JR352" s="65"/>
      <c r="JS352" s="65"/>
    </row>
    <row r="353" s="66" customFormat="true" ht="14.25" hidden="false" customHeight="true" outlineLevel="0" collapsed="false">
      <c r="A353" s="46"/>
      <c r="B353" s="47" t="n">
        <f aca="true">TODAY()</f>
        <v>46135</v>
      </c>
      <c r="C353" s="48" t="s">
        <v>37</v>
      </c>
      <c r="D353" s="49" t="s">
        <v>38</v>
      </c>
      <c r="E353" s="50" t="str">
        <f aca="false">IFERROR(VLOOKUP($J353,'Base 1'!A:S,19,0),"-")</f>
        <v>-</v>
      </c>
      <c r="F353" s="50" t="str">
        <f aca="false">IFERROR(VLOOKUP($J353,'Base 1'!$A:$N,14,0),"-")</f>
        <v>-</v>
      </c>
      <c r="G353" s="50" t="str">
        <f aca="false">IFERROR(VLOOKUP($J353,'Base 1'!$A:$O,15,0),"-")</f>
        <v>-</v>
      </c>
      <c r="H353" s="50" t="str">
        <f aca="false">IFERROR(VLOOKUP($J353,'Base 1'!$A:$T,20,0),"-")</f>
        <v>-</v>
      </c>
      <c r="I353" s="51" t="str">
        <f aca="false">IFERROR(VLOOKUP($J353,'Base 1'!$A:$C,3,0),"-")</f>
        <v>-</v>
      </c>
      <c r="J353" s="51"/>
      <c r="K353" s="50" t="str">
        <f aca="false">IFERROR(VLOOKUP($J353,'Base 1'!$A:$E,5,0),"-")</f>
        <v>-</v>
      </c>
      <c r="L353" s="52" t="str">
        <f aca="false">IFERROR(VLOOKUP($J353,'Base 1'!$A:$B,2,0),"-")</f>
        <v>-</v>
      </c>
      <c r="M353" s="50" t="str">
        <f aca="false">IFERROR(VLOOKUP($J353,'Base 1'!$A:$Q,17,0),"-")</f>
        <v>-</v>
      </c>
      <c r="N353" s="50" t="str">
        <f aca="false">IFERROR(VLOOKUP($J353,'Base 1'!$A:$R,18,0),"-")</f>
        <v>-</v>
      </c>
      <c r="O353" s="50" t="str">
        <f aca="false">IFERROR(VLOOKUP($J353,'Base 1'!$A:$F,6,0),"-")</f>
        <v>-</v>
      </c>
      <c r="P353" s="53" t="str">
        <f aca="false">IFERROR(VLOOKUP($J353,'Base 1'!$A:$G,7,0),"-")</f>
        <v>-</v>
      </c>
      <c r="Q353" s="54"/>
      <c r="R353" s="50" t="str">
        <f aca="false">IFERROR(VLOOKUP(J353,'Base 1'!$A:$L,12,0),"-")</f>
        <v>-</v>
      </c>
      <c r="S353" s="54"/>
      <c r="T353" s="55" t="str">
        <f aca="false">IFERROR(VLOOKUP(J353,'Base 1'!$A:$J,10,0),"-")</f>
        <v>-</v>
      </c>
      <c r="U353" s="56"/>
      <c r="V353" s="57"/>
      <c r="W353" s="58"/>
      <c r="X353" s="59" t="str">
        <f aca="false">IFERROR(VLOOKUP(J353,'Base 1'!$A:$I,9,0),"-")</f>
        <v>-</v>
      </c>
      <c r="Y353" s="58"/>
      <c r="Z353" s="60"/>
      <c r="AA353" s="61"/>
      <c r="AB353" s="62"/>
      <c r="AC353" s="63" t="str">
        <f aca="false">IFERROR(VLOOKUP($J353,'Base 1'!$A:$Q,16,0),"-")</f>
        <v>-</v>
      </c>
      <c r="AD353" s="63"/>
      <c r="AE353" s="64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65"/>
      <c r="BI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/>
      <c r="BT353" s="65"/>
      <c r="BU353" s="65"/>
      <c r="BV353" s="65"/>
      <c r="BW353" s="65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  <c r="CO353" s="65"/>
      <c r="CP353" s="65"/>
      <c r="CQ353" s="65"/>
      <c r="CR353" s="65"/>
      <c r="CS353" s="65"/>
      <c r="CT353" s="65"/>
      <c r="CU353" s="65"/>
      <c r="CV353" s="65"/>
      <c r="CW353" s="65"/>
      <c r="CX353" s="65"/>
      <c r="CY353" s="65"/>
      <c r="CZ353" s="65"/>
      <c r="DA353" s="65"/>
      <c r="DB353" s="65"/>
      <c r="DC353" s="65"/>
      <c r="DD353" s="65"/>
      <c r="DE353" s="65"/>
      <c r="DF353" s="65"/>
      <c r="DG353" s="65"/>
      <c r="DH353" s="65"/>
      <c r="DI353" s="65"/>
      <c r="DJ353" s="65"/>
      <c r="DK353" s="65"/>
      <c r="DL353" s="65"/>
      <c r="DM353" s="65"/>
      <c r="DN353" s="65"/>
      <c r="DO353" s="65"/>
      <c r="DP353" s="65"/>
      <c r="DQ353" s="65"/>
      <c r="DR353" s="65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  <c r="EF353" s="65"/>
      <c r="EG353" s="65"/>
      <c r="EH353" s="65"/>
      <c r="EI353" s="65"/>
      <c r="EJ353" s="65"/>
      <c r="EK353" s="65"/>
      <c r="EL353" s="65"/>
      <c r="EM353" s="65"/>
      <c r="EN353" s="65"/>
      <c r="EO353" s="65"/>
      <c r="EP353" s="65"/>
      <c r="EQ353" s="65"/>
      <c r="ER353" s="65"/>
      <c r="ES353" s="65"/>
      <c r="ET353" s="65"/>
      <c r="EU353" s="65"/>
      <c r="EV353" s="65"/>
      <c r="EW353" s="65"/>
      <c r="EX353" s="65"/>
      <c r="EY353" s="65"/>
      <c r="EZ353" s="65"/>
      <c r="FA353" s="65"/>
      <c r="FB353" s="65"/>
      <c r="FC353" s="65"/>
      <c r="FD353" s="65"/>
      <c r="FE353" s="65"/>
      <c r="FF353" s="65"/>
      <c r="FG353" s="65"/>
      <c r="FH353" s="65"/>
      <c r="FI353" s="65"/>
      <c r="FJ353" s="65"/>
      <c r="FK353" s="65"/>
      <c r="FL353" s="65"/>
      <c r="FM353" s="65"/>
      <c r="FN353" s="65"/>
      <c r="FO353" s="65"/>
      <c r="FP353" s="65"/>
      <c r="FQ353" s="65"/>
      <c r="FR353" s="65"/>
      <c r="FS353" s="65"/>
      <c r="FT353" s="65"/>
      <c r="FU353" s="65"/>
      <c r="FV353" s="65"/>
      <c r="FW353" s="65"/>
      <c r="FX353" s="65"/>
      <c r="FY353" s="65"/>
      <c r="FZ353" s="65"/>
      <c r="GA353" s="65"/>
      <c r="GB353" s="65"/>
      <c r="GC353" s="65"/>
      <c r="GD353" s="65"/>
      <c r="GE353" s="65"/>
      <c r="GF353" s="65"/>
      <c r="GG353" s="65"/>
      <c r="GH353" s="65"/>
      <c r="GI353" s="65"/>
      <c r="GJ353" s="65"/>
      <c r="GK353" s="65"/>
      <c r="GL353" s="65"/>
      <c r="GM353" s="65"/>
      <c r="GN353" s="65"/>
      <c r="GO353" s="65"/>
      <c r="GP353" s="65"/>
      <c r="GQ353" s="65"/>
      <c r="GR353" s="65"/>
      <c r="GS353" s="65"/>
      <c r="GT353" s="65"/>
      <c r="GU353" s="65"/>
      <c r="GV353" s="65"/>
      <c r="GW353" s="65"/>
      <c r="GX353" s="65"/>
      <c r="GY353" s="65"/>
      <c r="GZ353" s="65"/>
      <c r="HA353" s="65"/>
      <c r="HB353" s="65"/>
      <c r="HC353" s="65"/>
      <c r="HD353" s="65"/>
      <c r="HE353" s="65"/>
      <c r="HF353" s="65"/>
      <c r="HG353" s="65"/>
      <c r="HH353" s="65"/>
      <c r="HI353" s="65"/>
      <c r="HJ353" s="65"/>
      <c r="HK353" s="65"/>
      <c r="HL353" s="65"/>
      <c r="HM353" s="65"/>
      <c r="HN353" s="65"/>
      <c r="HO353" s="65"/>
      <c r="HP353" s="65"/>
      <c r="HQ353" s="65"/>
      <c r="HR353" s="65"/>
      <c r="HS353" s="65"/>
      <c r="HT353" s="65"/>
      <c r="HU353" s="65"/>
      <c r="HV353" s="65"/>
      <c r="HW353" s="65"/>
      <c r="HX353" s="65"/>
      <c r="HY353" s="65"/>
      <c r="HZ353" s="65"/>
      <c r="IA353" s="65"/>
      <c r="IB353" s="65"/>
      <c r="IC353" s="65"/>
      <c r="ID353" s="65"/>
      <c r="IE353" s="65"/>
      <c r="IF353" s="65"/>
      <c r="IG353" s="65"/>
      <c r="IH353" s="65"/>
      <c r="II353" s="65"/>
      <c r="IJ353" s="65"/>
      <c r="IK353" s="65"/>
      <c r="IL353" s="65"/>
      <c r="IM353" s="65"/>
      <c r="IN353" s="65"/>
      <c r="IO353" s="65"/>
      <c r="IP353" s="65"/>
      <c r="IQ353" s="65"/>
      <c r="IR353" s="65"/>
      <c r="IS353" s="65"/>
      <c r="IT353" s="65"/>
      <c r="IU353" s="65"/>
      <c r="IV353" s="65"/>
      <c r="IW353" s="65"/>
      <c r="IX353" s="65"/>
      <c r="IY353" s="65"/>
      <c r="IZ353" s="65"/>
      <c r="JA353" s="65"/>
      <c r="JB353" s="65"/>
      <c r="JC353" s="65"/>
      <c r="JD353" s="65"/>
      <c r="JE353" s="65"/>
      <c r="JF353" s="65"/>
      <c r="JG353" s="65"/>
      <c r="JH353" s="65"/>
      <c r="JI353" s="65"/>
      <c r="JJ353" s="65"/>
      <c r="JK353" s="65"/>
      <c r="JL353" s="65"/>
      <c r="JM353" s="65"/>
      <c r="JN353" s="65"/>
      <c r="JO353" s="65"/>
      <c r="JP353" s="65"/>
      <c r="JQ353" s="65"/>
      <c r="JR353" s="65"/>
      <c r="JS353" s="65"/>
    </row>
    <row r="354" s="66" customFormat="true" ht="14.25" hidden="false" customHeight="true" outlineLevel="0" collapsed="false">
      <c r="A354" s="46"/>
      <c r="B354" s="47" t="n">
        <f aca="true">TODAY()</f>
        <v>46135</v>
      </c>
      <c r="C354" s="48" t="s">
        <v>37</v>
      </c>
      <c r="D354" s="49" t="s">
        <v>38</v>
      </c>
      <c r="E354" s="50" t="str">
        <f aca="false">IFERROR(VLOOKUP($J354,'Base 1'!A:S,19,0),"-")</f>
        <v>-</v>
      </c>
      <c r="F354" s="50" t="str">
        <f aca="false">IFERROR(VLOOKUP($J354,'Base 1'!$A:$N,14,0),"-")</f>
        <v>-</v>
      </c>
      <c r="G354" s="50" t="str">
        <f aca="false">IFERROR(VLOOKUP($J354,'Base 1'!$A:$O,15,0),"-")</f>
        <v>-</v>
      </c>
      <c r="H354" s="50" t="str">
        <f aca="false">IFERROR(VLOOKUP($J354,'Base 1'!$A:$T,20,0),"-")</f>
        <v>-</v>
      </c>
      <c r="I354" s="51" t="str">
        <f aca="false">IFERROR(VLOOKUP($J354,'Base 1'!$A:$C,3,0),"-")</f>
        <v>-</v>
      </c>
      <c r="J354" s="51"/>
      <c r="K354" s="50" t="str">
        <f aca="false">IFERROR(VLOOKUP($J354,'Base 1'!$A:$E,5,0),"-")</f>
        <v>-</v>
      </c>
      <c r="L354" s="52" t="str">
        <f aca="false">IFERROR(VLOOKUP($J354,'Base 1'!$A:$B,2,0),"-")</f>
        <v>-</v>
      </c>
      <c r="M354" s="50" t="str">
        <f aca="false">IFERROR(VLOOKUP($J354,'Base 1'!$A:$Q,17,0),"-")</f>
        <v>-</v>
      </c>
      <c r="N354" s="50" t="str">
        <f aca="false">IFERROR(VLOOKUP($J354,'Base 1'!$A:$R,18,0),"-")</f>
        <v>-</v>
      </c>
      <c r="O354" s="50" t="str">
        <f aca="false">IFERROR(VLOOKUP($J354,'Base 1'!$A:$F,6,0),"-")</f>
        <v>-</v>
      </c>
      <c r="P354" s="53" t="str">
        <f aca="false">IFERROR(VLOOKUP($J354,'Base 1'!$A:$G,7,0),"-")</f>
        <v>-</v>
      </c>
      <c r="Q354" s="54"/>
      <c r="R354" s="50" t="str">
        <f aca="false">IFERROR(VLOOKUP(J354,'Base 1'!$A:$L,12,0),"-")</f>
        <v>-</v>
      </c>
      <c r="S354" s="54"/>
      <c r="T354" s="55" t="str">
        <f aca="false">IFERROR(VLOOKUP(J354,'Base 1'!$A:$J,10,0),"-")</f>
        <v>-</v>
      </c>
      <c r="U354" s="56"/>
      <c r="V354" s="57"/>
      <c r="W354" s="58"/>
      <c r="X354" s="59" t="str">
        <f aca="false">IFERROR(VLOOKUP(J354,'Base 1'!$A:$I,9,0),"-")</f>
        <v>-</v>
      </c>
      <c r="Y354" s="58"/>
      <c r="Z354" s="60"/>
      <c r="AA354" s="61"/>
      <c r="AB354" s="62"/>
      <c r="AC354" s="63" t="str">
        <f aca="false">IFERROR(VLOOKUP($J354,'Base 1'!$A:$Q,16,0),"-")</f>
        <v>-</v>
      </c>
      <c r="AD354" s="63"/>
      <c r="AE354" s="64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5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  <c r="CO354" s="65"/>
      <c r="CP354" s="65"/>
      <c r="CQ354" s="65"/>
      <c r="CR354" s="65"/>
      <c r="CS354" s="65"/>
      <c r="CT354" s="65"/>
      <c r="CU354" s="65"/>
      <c r="CV354" s="65"/>
      <c r="CW354" s="65"/>
      <c r="CX354" s="65"/>
      <c r="CY354" s="65"/>
      <c r="CZ354" s="65"/>
      <c r="DA354" s="65"/>
      <c r="DB354" s="65"/>
      <c r="DC354" s="65"/>
      <c r="DD354" s="65"/>
      <c r="DE354" s="65"/>
      <c r="DF354" s="65"/>
      <c r="DG354" s="65"/>
      <c r="DH354" s="65"/>
      <c r="DI354" s="65"/>
      <c r="DJ354" s="65"/>
      <c r="DK354" s="65"/>
      <c r="DL354" s="65"/>
      <c r="DM354" s="65"/>
      <c r="DN354" s="65"/>
      <c r="DO354" s="65"/>
      <c r="DP354" s="65"/>
      <c r="DQ354" s="65"/>
      <c r="DR354" s="65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  <c r="EF354" s="65"/>
      <c r="EG354" s="65"/>
      <c r="EH354" s="65"/>
      <c r="EI354" s="65"/>
      <c r="EJ354" s="65"/>
      <c r="EK354" s="65"/>
      <c r="EL354" s="65"/>
      <c r="EM354" s="65"/>
      <c r="EN354" s="65"/>
      <c r="EO354" s="65"/>
      <c r="EP354" s="65"/>
      <c r="EQ354" s="65"/>
      <c r="ER354" s="65"/>
      <c r="ES354" s="65"/>
      <c r="ET354" s="65"/>
      <c r="EU354" s="65"/>
      <c r="EV354" s="65"/>
      <c r="EW354" s="65"/>
      <c r="EX354" s="65"/>
      <c r="EY354" s="65"/>
      <c r="EZ354" s="65"/>
      <c r="FA354" s="65"/>
      <c r="FB354" s="65"/>
      <c r="FC354" s="65"/>
      <c r="FD354" s="65"/>
      <c r="FE354" s="65"/>
      <c r="FF354" s="65"/>
      <c r="FG354" s="65"/>
      <c r="FH354" s="65"/>
      <c r="FI354" s="65"/>
      <c r="FJ354" s="65"/>
      <c r="FK354" s="65"/>
      <c r="FL354" s="65"/>
      <c r="FM354" s="65"/>
      <c r="FN354" s="65"/>
      <c r="FO354" s="65"/>
      <c r="FP354" s="65"/>
      <c r="FQ354" s="65"/>
      <c r="FR354" s="65"/>
      <c r="FS354" s="65"/>
      <c r="FT354" s="65"/>
      <c r="FU354" s="65"/>
      <c r="FV354" s="65"/>
      <c r="FW354" s="65"/>
      <c r="FX354" s="65"/>
      <c r="FY354" s="65"/>
      <c r="FZ354" s="65"/>
      <c r="GA354" s="65"/>
      <c r="GB354" s="65"/>
      <c r="GC354" s="65"/>
      <c r="GD354" s="65"/>
      <c r="GE354" s="65"/>
      <c r="GF354" s="65"/>
      <c r="GG354" s="65"/>
      <c r="GH354" s="65"/>
      <c r="GI354" s="65"/>
      <c r="GJ354" s="65"/>
      <c r="GK354" s="65"/>
      <c r="GL354" s="65"/>
      <c r="GM354" s="65"/>
      <c r="GN354" s="65"/>
      <c r="GO354" s="65"/>
      <c r="GP354" s="65"/>
      <c r="GQ354" s="65"/>
      <c r="GR354" s="65"/>
      <c r="GS354" s="65"/>
      <c r="GT354" s="65"/>
      <c r="GU354" s="65"/>
      <c r="GV354" s="65"/>
      <c r="GW354" s="65"/>
      <c r="GX354" s="65"/>
      <c r="GY354" s="65"/>
      <c r="GZ354" s="65"/>
      <c r="HA354" s="65"/>
      <c r="HB354" s="65"/>
      <c r="HC354" s="65"/>
      <c r="HD354" s="65"/>
      <c r="HE354" s="65"/>
      <c r="HF354" s="65"/>
      <c r="HG354" s="65"/>
      <c r="HH354" s="65"/>
      <c r="HI354" s="65"/>
      <c r="HJ354" s="65"/>
      <c r="HK354" s="65"/>
      <c r="HL354" s="65"/>
      <c r="HM354" s="65"/>
      <c r="HN354" s="65"/>
      <c r="HO354" s="65"/>
      <c r="HP354" s="65"/>
      <c r="HQ354" s="65"/>
      <c r="HR354" s="65"/>
      <c r="HS354" s="65"/>
      <c r="HT354" s="65"/>
      <c r="HU354" s="65"/>
      <c r="HV354" s="65"/>
      <c r="HW354" s="65"/>
      <c r="HX354" s="65"/>
      <c r="HY354" s="65"/>
      <c r="HZ354" s="65"/>
      <c r="IA354" s="65"/>
      <c r="IB354" s="65"/>
      <c r="IC354" s="65"/>
      <c r="ID354" s="65"/>
      <c r="IE354" s="65"/>
      <c r="IF354" s="65"/>
      <c r="IG354" s="65"/>
      <c r="IH354" s="65"/>
      <c r="II354" s="65"/>
      <c r="IJ354" s="65"/>
      <c r="IK354" s="65"/>
      <c r="IL354" s="65"/>
      <c r="IM354" s="65"/>
      <c r="IN354" s="65"/>
      <c r="IO354" s="65"/>
      <c r="IP354" s="65"/>
      <c r="IQ354" s="65"/>
      <c r="IR354" s="65"/>
      <c r="IS354" s="65"/>
      <c r="IT354" s="65"/>
      <c r="IU354" s="65"/>
      <c r="IV354" s="65"/>
      <c r="IW354" s="65"/>
      <c r="IX354" s="65"/>
      <c r="IY354" s="65"/>
      <c r="IZ354" s="65"/>
      <c r="JA354" s="65"/>
      <c r="JB354" s="65"/>
      <c r="JC354" s="65"/>
      <c r="JD354" s="65"/>
      <c r="JE354" s="65"/>
      <c r="JF354" s="65"/>
      <c r="JG354" s="65"/>
      <c r="JH354" s="65"/>
      <c r="JI354" s="65"/>
      <c r="JJ354" s="65"/>
      <c r="JK354" s="65"/>
      <c r="JL354" s="65"/>
      <c r="JM354" s="65"/>
      <c r="JN354" s="65"/>
      <c r="JO354" s="65"/>
      <c r="JP354" s="65"/>
      <c r="JQ354" s="65"/>
      <c r="JR354" s="65"/>
      <c r="JS354" s="65"/>
    </row>
    <row r="355" s="66" customFormat="true" ht="14.25" hidden="false" customHeight="true" outlineLevel="0" collapsed="false">
      <c r="A355" s="46"/>
      <c r="B355" s="47" t="n">
        <f aca="true">TODAY()</f>
        <v>46135</v>
      </c>
      <c r="C355" s="48" t="s">
        <v>37</v>
      </c>
      <c r="D355" s="49" t="s">
        <v>38</v>
      </c>
      <c r="E355" s="50" t="str">
        <f aca="false">IFERROR(VLOOKUP($J355,'Base 1'!A:S,19,0),"-")</f>
        <v>-</v>
      </c>
      <c r="F355" s="50" t="str">
        <f aca="false">IFERROR(VLOOKUP($J355,'Base 1'!$A:$N,14,0),"-")</f>
        <v>-</v>
      </c>
      <c r="G355" s="50" t="str">
        <f aca="false">IFERROR(VLOOKUP($J355,'Base 1'!$A:$O,15,0),"-")</f>
        <v>-</v>
      </c>
      <c r="H355" s="50" t="str">
        <f aca="false">IFERROR(VLOOKUP($J355,'Base 1'!$A:$T,20,0),"-")</f>
        <v>-</v>
      </c>
      <c r="I355" s="51" t="str">
        <f aca="false">IFERROR(VLOOKUP($J355,'Base 1'!$A:$C,3,0),"-")</f>
        <v>-</v>
      </c>
      <c r="J355" s="51"/>
      <c r="K355" s="50" t="str">
        <f aca="false">IFERROR(VLOOKUP($J355,'Base 1'!$A:$E,5,0),"-")</f>
        <v>-</v>
      </c>
      <c r="L355" s="52" t="str">
        <f aca="false">IFERROR(VLOOKUP($J355,'Base 1'!$A:$B,2,0),"-")</f>
        <v>-</v>
      </c>
      <c r="M355" s="50" t="str">
        <f aca="false">IFERROR(VLOOKUP($J355,'Base 1'!$A:$Q,17,0),"-")</f>
        <v>-</v>
      </c>
      <c r="N355" s="50" t="str">
        <f aca="false">IFERROR(VLOOKUP($J355,'Base 1'!$A:$R,18,0),"-")</f>
        <v>-</v>
      </c>
      <c r="O355" s="50" t="str">
        <f aca="false">IFERROR(VLOOKUP($J355,'Base 1'!$A:$F,6,0),"-")</f>
        <v>-</v>
      </c>
      <c r="P355" s="53" t="str">
        <f aca="false">IFERROR(VLOOKUP($J355,'Base 1'!$A:$G,7,0),"-")</f>
        <v>-</v>
      </c>
      <c r="Q355" s="54"/>
      <c r="R355" s="50" t="str">
        <f aca="false">IFERROR(VLOOKUP(J355,'Base 1'!$A:$L,12,0),"-")</f>
        <v>-</v>
      </c>
      <c r="S355" s="54"/>
      <c r="T355" s="55" t="str">
        <f aca="false">IFERROR(VLOOKUP(J355,'Base 1'!$A:$J,10,0),"-")</f>
        <v>-</v>
      </c>
      <c r="U355" s="56"/>
      <c r="V355" s="57"/>
      <c r="W355" s="58"/>
      <c r="X355" s="59" t="str">
        <f aca="false">IFERROR(VLOOKUP(J355,'Base 1'!$A:$I,9,0),"-")</f>
        <v>-</v>
      </c>
      <c r="Y355" s="58"/>
      <c r="Z355" s="60"/>
      <c r="AA355" s="61"/>
      <c r="AB355" s="62"/>
      <c r="AC355" s="63" t="str">
        <f aca="false">IFERROR(VLOOKUP($J355,'Base 1'!$A:$Q,16,0),"-")</f>
        <v>-</v>
      </c>
      <c r="AD355" s="63"/>
      <c r="AE355" s="64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5"/>
      <c r="BU355" s="65"/>
      <c r="BV355" s="65"/>
      <c r="BW355" s="65"/>
      <c r="BX355" s="65"/>
      <c r="BY355" s="65"/>
      <c r="BZ355" s="65"/>
      <c r="CA355" s="65"/>
      <c r="CB355" s="65"/>
      <c r="CC355" s="65"/>
      <c r="CD355" s="65"/>
      <c r="CE355" s="65"/>
      <c r="CF355" s="65"/>
      <c r="CG355" s="65"/>
      <c r="CH355" s="65"/>
      <c r="CI355" s="65"/>
      <c r="CJ355" s="65"/>
      <c r="CK355" s="65"/>
      <c r="CL355" s="65"/>
      <c r="CM355" s="65"/>
      <c r="CN355" s="65"/>
      <c r="CO355" s="65"/>
      <c r="CP355" s="65"/>
      <c r="CQ355" s="65"/>
      <c r="CR355" s="65"/>
      <c r="CS355" s="65"/>
      <c r="CT355" s="65"/>
      <c r="CU355" s="65"/>
      <c r="CV355" s="65"/>
      <c r="CW355" s="65"/>
      <c r="CX355" s="65"/>
      <c r="CY355" s="65"/>
      <c r="CZ355" s="65"/>
      <c r="DA355" s="65"/>
      <c r="DB355" s="65"/>
      <c r="DC355" s="65"/>
      <c r="DD355" s="65"/>
      <c r="DE355" s="65"/>
      <c r="DF355" s="65"/>
      <c r="DG355" s="65"/>
      <c r="DH355" s="65"/>
      <c r="DI355" s="65"/>
      <c r="DJ355" s="65"/>
      <c r="DK355" s="65"/>
      <c r="DL355" s="65"/>
      <c r="DM355" s="65"/>
      <c r="DN355" s="65"/>
      <c r="DO355" s="65"/>
      <c r="DP355" s="65"/>
      <c r="DQ355" s="65"/>
      <c r="DR355" s="65"/>
      <c r="DS355" s="65"/>
      <c r="DT355" s="65"/>
      <c r="DU355" s="65"/>
      <c r="DV355" s="65"/>
      <c r="DW355" s="65"/>
      <c r="DX355" s="65"/>
      <c r="DY355" s="65"/>
      <c r="DZ355" s="65"/>
      <c r="EA355" s="65"/>
      <c r="EB355" s="65"/>
      <c r="EC355" s="65"/>
      <c r="ED355" s="65"/>
      <c r="EE355" s="65"/>
      <c r="EF355" s="65"/>
      <c r="EG355" s="65"/>
      <c r="EH355" s="65"/>
      <c r="EI355" s="65"/>
      <c r="EJ355" s="65"/>
      <c r="EK355" s="65"/>
      <c r="EL355" s="65"/>
      <c r="EM355" s="65"/>
      <c r="EN355" s="65"/>
      <c r="EO355" s="65"/>
      <c r="EP355" s="65"/>
      <c r="EQ355" s="65"/>
      <c r="ER355" s="65"/>
      <c r="ES355" s="65"/>
      <c r="ET355" s="65"/>
      <c r="EU355" s="65"/>
      <c r="EV355" s="65"/>
      <c r="EW355" s="65"/>
      <c r="EX355" s="65"/>
      <c r="EY355" s="65"/>
      <c r="EZ355" s="65"/>
      <c r="FA355" s="65"/>
      <c r="FB355" s="65"/>
      <c r="FC355" s="65"/>
      <c r="FD355" s="65"/>
      <c r="FE355" s="65"/>
      <c r="FF355" s="65"/>
      <c r="FG355" s="65"/>
      <c r="FH355" s="65"/>
      <c r="FI355" s="65"/>
      <c r="FJ355" s="65"/>
      <c r="FK355" s="65"/>
      <c r="FL355" s="65"/>
      <c r="FM355" s="65"/>
      <c r="FN355" s="65"/>
      <c r="FO355" s="65"/>
      <c r="FP355" s="65"/>
      <c r="FQ355" s="65"/>
      <c r="FR355" s="65"/>
      <c r="FS355" s="65"/>
      <c r="FT355" s="65"/>
      <c r="FU355" s="65"/>
      <c r="FV355" s="65"/>
      <c r="FW355" s="65"/>
      <c r="FX355" s="65"/>
      <c r="FY355" s="65"/>
      <c r="FZ355" s="65"/>
      <c r="GA355" s="65"/>
      <c r="GB355" s="65"/>
      <c r="GC355" s="65"/>
      <c r="GD355" s="65"/>
      <c r="GE355" s="65"/>
      <c r="GF355" s="65"/>
      <c r="GG355" s="65"/>
      <c r="GH355" s="65"/>
      <c r="GI355" s="65"/>
      <c r="GJ355" s="65"/>
      <c r="GK355" s="65"/>
      <c r="GL355" s="65"/>
      <c r="GM355" s="65"/>
      <c r="GN355" s="65"/>
      <c r="GO355" s="65"/>
      <c r="GP355" s="65"/>
      <c r="GQ355" s="65"/>
      <c r="GR355" s="65"/>
      <c r="GS355" s="65"/>
      <c r="GT355" s="65"/>
      <c r="GU355" s="65"/>
      <c r="GV355" s="65"/>
      <c r="GW355" s="65"/>
      <c r="GX355" s="65"/>
      <c r="GY355" s="65"/>
      <c r="GZ355" s="65"/>
      <c r="HA355" s="65"/>
      <c r="HB355" s="65"/>
      <c r="HC355" s="65"/>
      <c r="HD355" s="65"/>
      <c r="HE355" s="65"/>
      <c r="HF355" s="65"/>
      <c r="HG355" s="65"/>
      <c r="HH355" s="65"/>
      <c r="HI355" s="65"/>
      <c r="HJ355" s="65"/>
      <c r="HK355" s="65"/>
      <c r="HL355" s="65"/>
      <c r="HM355" s="65"/>
      <c r="HN355" s="65"/>
      <c r="HO355" s="65"/>
      <c r="HP355" s="65"/>
      <c r="HQ355" s="65"/>
      <c r="HR355" s="65"/>
      <c r="HS355" s="65"/>
      <c r="HT355" s="65"/>
      <c r="HU355" s="65"/>
      <c r="HV355" s="65"/>
      <c r="HW355" s="65"/>
      <c r="HX355" s="65"/>
      <c r="HY355" s="65"/>
      <c r="HZ355" s="65"/>
      <c r="IA355" s="65"/>
      <c r="IB355" s="65"/>
      <c r="IC355" s="65"/>
      <c r="ID355" s="65"/>
      <c r="IE355" s="65"/>
      <c r="IF355" s="65"/>
      <c r="IG355" s="65"/>
      <c r="IH355" s="65"/>
      <c r="II355" s="65"/>
      <c r="IJ355" s="65"/>
      <c r="IK355" s="65"/>
      <c r="IL355" s="65"/>
      <c r="IM355" s="65"/>
      <c r="IN355" s="65"/>
      <c r="IO355" s="65"/>
      <c r="IP355" s="65"/>
      <c r="IQ355" s="65"/>
      <c r="IR355" s="65"/>
      <c r="IS355" s="65"/>
      <c r="IT355" s="65"/>
      <c r="IU355" s="65"/>
      <c r="IV355" s="65"/>
      <c r="IW355" s="65"/>
      <c r="IX355" s="65"/>
      <c r="IY355" s="65"/>
      <c r="IZ355" s="65"/>
      <c r="JA355" s="65"/>
      <c r="JB355" s="65"/>
      <c r="JC355" s="65"/>
      <c r="JD355" s="65"/>
      <c r="JE355" s="65"/>
      <c r="JF355" s="65"/>
      <c r="JG355" s="65"/>
      <c r="JH355" s="65"/>
      <c r="JI355" s="65"/>
      <c r="JJ355" s="65"/>
      <c r="JK355" s="65"/>
      <c r="JL355" s="65"/>
      <c r="JM355" s="65"/>
      <c r="JN355" s="65"/>
      <c r="JO355" s="65"/>
      <c r="JP355" s="65"/>
      <c r="JQ355" s="65"/>
      <c r="JR355" s="65"/>
      <c r="JS355" s="65"/>
    </row>
    <row r="356" s="66" customFormat="true" ht="14.25" hidden="false" customHeight="true" outlineLevel="0" collapsed="false">
      <c r="A356" s="46"/>
      <c r="B356" s="47" t="n">
        <f aca="true">TODAY()</f>
        <v>46135</v>
      </c>
      <c r="C356" s="48" t="s">
        <v>37</v>
      </c>
      <c r="D356" s="49" t="s">
        <v>38</v>
      </c>
      <c r="E356" s="50" t="str">
        <f aca="false">IFERROR(VLOOKUP($J356,'Base 1'!A:S,19,0),"-")</f>
        <v>-</v>
      </c>
      <c r="F356" s="50" t="str">
        <f aca="false">IFERROR(VLOOKUP($J356,'Base 1'!$A:$N,14,0),"-")</f>
        <v>-</v>
      </c>
      <c r="G356" s="50" t="str">
        <f aca="false">IFERROR(VLOOKUP($J356,'Base 1'!$A:$O,15,0),"-")</f>
        <v>-</v>
      </c>
      <c r="H356" s="50" t="str">
        <f aca="false">IFERROR(VLOOKUP($J356,'Base 1'!$A:$T,20,0),"-")</f>
        <v>-</v>
      </c>
      <c r="I356" s="51" t="str">
        <f aca="false">IFERROR(VLOOKUP($J356,'Base 1'!$A:$C,3,0),"-")</f>
        <v>-</v>
      </c>
      <c r="J356" s="51"/>
      <c r="K356" s="50" t="str">
        <f aca="false">IFERROR(VLOOKUP($J356,'Base 1'!$A:$E,5,0),"-")</f>
        <v>-</v>
      </c>
      <c r="L356" s="52" t="str">
        <f aca="false">IFERROR(VLOOKUP($J356,'Base 1'!$A:$B,2,0),"-")</f>
        <v>-</v>
      </c>
      <c r="M356" s="50" t="str">
        <f aca="false">IFERROR(VLOOKUP($J356,'Base 1'!$A:$Q,17,0),"-")</f>
        <v>-</v>
      </c>
      <c r="N356" s="50" t="str">
        <f aca="false">IFERROR(VLOOKUP($J356,'Base 1'!$A:$R,18,0),"-")</f>
        <v>-</v>
      </c>
      <c r="O356" s="50" t="str">
        <f aca="false">IFERROR(VLOOKUP($J356,'Base 1'!$A:$F,6,0),"-")</f>
        <v>-</v>
      </c>
      <c r="P356" s="53" t="str">
        <f aca="false">IFERROR(VLOOKUP($J356,'Base 1'!$A:$G,7,0),"-")</f>
        <v>-</v>
      </c>
      <c r="Q356" s="54"/>
      <c r="R356" s="50" t="str">
        <f aca="false">IFERROR(VLOOKUP(J356,'Base 1'!$A:$L,12,0),"-")</f>
        <v>-</v>
      </c>
      <c r="S356" s="54"/>
      <c r="T356" s="55" t="str">
        <f aca="false">IFERROR(VLOOKUP(J356,'Base 1'!$A:$J,10,0),"-")</f>
        <v>-</v>
      </c>
      <c r="U356" s="56"/>
      <c r="V356" s="57"/>
      <c r="W356" s="58"/>
      <c r="X356" s="59" t="str">
        <f aca="false">IFERROR(VLOOKUP(J356,'Base 1'!$A:$I,9,0),"-")</f>
        <v>-</v>
      </c>
      <c r="Y356" s="58"/>
      <c r="Z356" s="60"/>
      <c r="AA356" s="61"/>
      <c r="AB356" s="62"/>
      <c r="AC356" s="63" t="str">
        <f aca="false">IFERROR(VLOOKUP($J356,'Base 1'!$A:$Q,16,0),"-")</f>
        <v>-</v>
      </c>
      <c r="AD356" s="63"/>
      <c r="AE356" s="64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5"/>
      <c r="BU356" s="65"/>
      <c r="BV356" s="65"/>
      <c r="BW356" s="65"/>
      <c r="BX356" s="65"/>
      <c r="BY356" s="65"/>
      <c r="BZ356" s="65"/>
      <c r="CA356" s="65"/>
      <c r="CB356" s="65"/>
      <c r="CC356" s="65"/>
      <c r="CD356" s="65"/>
      <c r="CE356" s="65"/>
      <c r="CF356" s="65"/>
      <c r="CG356" s="65"/>
      <c r="CH356" s="65"/>
      <c r="CI356" s="65"/>
      <c r="CJ356" s="65"/>
      <c r="CK356" s="65"/>
      <c r="CL356" s="65"/>
      <c r="CM356" s="65"/>
      <c r="CN356" s="65"/>
      <c r="CO356" s="65"/>
      <c r="CP356" s="65"/>
      <c r="CQ356" s="65"/>
      <c r="CR356" s="65"/>
      <c r="CS356" s="65"/>
      <c r="CT356" s="65"/>
      <c r="CU356" s="65"/>
      <c r="CV356" s="65"/>
      <c r="CW356" s="65"/>
      <c r="CX356" s="65"/>
      <c r="CY356" s="65"/>
      <c r="CZ356" s="65"/>
      <c r="DA356" s="65"/>
      <c r="DB356" s="65"/>
      <c r="DC356" s="65"/>
      <c r="DD356" s="65"/>
      <c r="DE356" s="65"/>
      <c r="DF356" s="65"/>
      <c r="DG356" s="65"/>
      <c r="DH356" s="65"/>
      <c r="DI356" s="65"/>
      <c r="DJ356" s="65"/>
      <c r="DK356" s="65"/>
      <c r="DL356" s="65"/>
      <c r="DM356" s="65"/>
      <c r="DN356" s="65"/>
      <c r="DO356" s="65"/>
      <c r="DP356" s="65"/>
      <c r="DQ356" s="65"/>
      <c r="DR356" s="65"/>
      <c r="DS356" s="65"/>
      <c r="DT356" s="65"/>
      <c r="DU356" s="65"/>
      <c r="DV356" s="65"/>
      <c r="DW356" s="65"/>
      <c r="DX356" s="65"/>
      <c r="DY356" s="65"/>
      <c r="DZ356" s="65"/>
      <c r="EA356" s="65"/>
      <c r="EB356" s="65"/>
      <c r="EC356" s="65"/>
      <c r="ED356" s="65"/>
      <c r="EE356" s="65"/>
      <c r="EF356" s="65"/>
      <c r="EG356" s="65"/>
      <c r="EH356" s="65"/>
      <c r="EI356" s="65"/>
      <c r="EJ356" s="65"/>
      <c r="EK356" s="65"/>
      <c r="EL356" s="65"/>
      <c r="EM356" s="65"/>
      <c r="EN356" s="65"/>
      <c r="EO356" s="65"/>
      <c r="EP356" s="65"/>
      <c r="EQ356" s="65"/>
      <c r="ER356" s="65"/>
      <c r="ES356" s="65"/>
      <c r="ET356" s="65"/>
      <c r="EU356" s="65"/>
      <c r="EV356" s="65"/>
      <c r="EW356" s="65"/>
      <c r="EX356" s="65"/>
      <c r="EY356" s="65"/>
      <c r="EZ356" s="65"/>
      <c r="FA356" s="65"/>
      <c r="FB356" s="65"/>
      <c r="FC356" s="65"/>
      <c r="FD356" s="65"/>
      <c r="FE356" s="65"/>
      <c r="FF356" s="65"/>
      <c r="FG356" s="65"/>
      <c r="FH356" s="65"/>
      <c r="FI356" s="65"/>
      <c r="FJ356" s="65"/>
      <c r="FK356" s="65"/>
      <c r="FL356" s="65"/>
      <c r="FM356" s="65"/>
      <c r="FN356" s="65"/>
      <c r="FO356" s="65"/>
      <c r="FP356" s="65"/>
      <c r="FQ356" s="65"/>
      <c r="FR356" s="65"/>
      <c r="FS356" s="65"/>
      <c r="FT356" s="65"/>
      <c r="FU356" s="65"/>
      <c r="FV356" s="65"/>
      <c r="FW356" s="65"/>
      <c r="FX356" s="65"/>
      <c r="FY356" s="65"/>
      <c r="FZ356" s="65"/>
      <c r="GA356" s="65"/>
      <c r="GB356" s="65"/>
      <c r="GC356" s="65"/>
      <c r="GD356" s="65"/>
      <c r="GE356" s="65"/>
      <c r="GF356" s="65"/>
      <c r="GG356" s="65"/>
      <c r="GH356" s="65"/>
      <c r="GI356" s="65"/>
      <c r="GJ356" s="65"/>
      <c r="GK356" s="65"/>
      <c r="GL356" s="65"/>
      <c r="GM356" s="65"/>
      <c r="GN356" s="65"/>
      <c r="GO356" s="65"/>
      <c r="GP356" s="65"/>
      <c r="GQ356" s="65"/>
      <c r="GR356" s="65"/>
      <c r="GS356" s="65"/>
      <c r="GT356" s="65"/>
      <c r="GU356" s="65"/>
      <c r="GV356" s="65"/>
      <c r="GW356" s="65"/>
      <c r="GX356" s="65"/>
      <c r="GY356" s="65"/>
      <c r="GZ356" s="65"/>
      <c r="HA356" s="65"/>
      <c r="HB356" s="65"/>
      <c r="HC356" s="65"/>
      <c r="HD356" s="65"/>
      <c r="HE356" s="65"/>
      <c r="HF356" s="65"/>
      <c r="HG356" s="65"/>
      <c r="HH356" s="65"/>
      <c r="HI356" s="65"/>
      <c r="HJ356" s="65"/>
      <c r="HK356" s="65"/>
      <c r="HL356" s="65"/>
      <c r="HM356" s="65"/>
      <c r="HN356" s="65"/>
      <c r="HO356" s="65"/>
      <c r="HP356" s="65"/>
      <c r="HQ356" s="65"/>
      <c r="HR356" s="65"/>
      <c r="HS356" s="65"/>
      <c r="HT356" s="65"/>
      <c r="HU356" s="65"/>
      <c r="HV356" s="65"/>
      <c r="HW356" s="65"/>
      <c r="HX356" s="65"/>
      <c r="HY356" s="65"/>
      <c r="HZ356" s="65"/>
      <c r="IA356" s="65"/>
      <c r="IB356" s="65"/>
      <c r="IC356" s="65"/>
      <c r="ID356" s="65"/>
      <c r="IE356" s="65"/>
      <c r="IF356" s="65"/>
      <c r="IG356" s="65"/>
      <c r="IH356" s="65"/>
      <c r="II356" s="65"/>
      <c r="IJ356" s="65"/>
      <c r="IK356" s="65"/>
      <c r="IL356" s="65"/>
      <c r="IM356" s="65"/>
      <c r="IN356" s="65"/>
      <c r="IO356" s="65"/>
      <c r="IP356" s="65"/>
      <c r="IQ356" s="65"/>
      <c r="IR356" s="65"/>
      <c r="IS356" s="65"/>
      <c r="IT356" s="65"/>
      <c r="IU356" s="65"/>
      <c r="IV356" s="65"/>
      <c r="IW356" s="65"/>
      <c r="IX356" s="65"/>
      <c r="IY356" s="65"/>
      <c r="IZ356" s="65"/>
      <c r="JA356" s="65"/>
      <c r="JB356" s="65"/>
      <c r="JC356" s="65"/>
      <c r="JD356" s="65"/>
      <c r="JE356" s="65"/>
      <c r="JF356" s="65"/>
      <c r="JG356" s="65"/>
      <c r="JH356" s="65"/>
      <c r="JI356" s="65"/>
      <c r="JJ356" s="65"/>
      <c r="JK356" s="65"/>
      <c r="JL356" s="65"/>
      <c r="JM356" s="65"/>
      <c r="JN356" s="65"/>
      <c r="JO356" s="65"/>
      <c r="JP356" s="65"/>
      <c r="JQ356" s="65"/>
      <c r="JR356" s="65"/>
      <c r="JS356" s="65"/>
    </row>
    <row r="357" s="66" customFormat="true" ht="14.25" hidden="false" customHeight="true" outlineLevel="0" collapsed="false">
      <c r="A357" s="46"/>
      <c r="B357" s="47" t="n">
        <f aca="true">TODAY()</f>
        <v>46135</v>
      </c>
      <c r="C357" s="48" t="s">
        <v>37</v>
      </c>
      <c r="D357" s="49" t="s">
        <v>38</v>
      </c>
      <c r="E357" s="50" t="str">
        <f aca="false">IFERROR(VLOOKUP($J357,'Base 1'!A:S,19,0),"-")</f>
        <v>-</v>
      </c>
      <c r="F357" s="50" t="str">
        <f aca="false">IFERROR(VLOOKUP($J357,'Base 1'!$A:$N,14,0),"-")</f>
        <v>-</v>
      </c>
      <c r="G357" s="50" t="str">
        <f aca="false">IFERROR(VLOOKUP($J357,'Base 1'!$A:$O,15,0),"-")</f>
        <v>-</v>
      </c>
      <c r="H357" s="50" t="str">
        <f aca="false">IFERROR(VLOOKUP($J357,'Base 1'!$A:$T,20,0),"-")</f>
        <v>-</v>
      </c>
      <c r="I357" s="51" t="str">
        <f aca="false">IFERROR(VLOOKUP($J357,'Base 1'!$A:$C,3,0),"-")</f>
        <v>-</v>
      </c>
      <c r="J357" s="51"/>
      <c r="K357" s="50" t="str">
        <f aca="false">IFERROR(VLOOKUP($J357,'Base 1'!$A:$E,5,0),"-")</f>
        <v>-</v>
      </c>
      <c r="L357" s="52" t="str">
        <f aca="false">IFERROR(VLOOKUP($J357,'Base 1'!$A:$B,2,0),"-")</f>
        <v>-</v>
      </c>
      <c r="M357" s="50" t="str">
        <f aca="false">IFERROR(VLOOKUP($J357,'Base 1'!$A:$Q,17,0),"-")</f>
        <v>-</v>
      </c>
      <c r="N357" s="50" t="str">
        <f aca="false">IFERROR(VLOOKUP($J357,'Base 1'!$A:$R,18,0),"-")</f>
        <v>-</v>
      </c>
      <c r="O357" s="50" t="str">
        <f aca="false">IFERROR(VLOOKUP($J357,'Base 1'!$A:$F,6,0),"-")</f>
        <v>-</v>
      </c>
      <c r="P357" s="53" t="str">
        <f aca="false">IFERROR(VLOOKUP($J357,'Base 1'!$A:$G,7,0),"-")</f>
        <v>-</v>
      </c>
      <c r="Q357" s="54"/>
      <c r="R357" s="50" t="str">
        <f aca="false">IFERROR(VLOOKUP(J357,'Base 1'!$A:$L,12,0),"-")</f>
        <v>-</v>
      </c>
      <c r="S357" s="54"/>
      <c r="T357" s="55" t="str">
        <f aca="false">IFERROR(VLOOKUP(J357,'Base 1'!$A:$J,10,0),"-")</f>
        <v>-</v>
      </c>
      <c r="U357" s="56"/>
      <c r="V357" s="57"/>
      <c r="W357" s="58"/>
      <c r="X357" s="59" t="str">
        <f aca="false">IFERROR(VLOOKUP(J357,'Base 1'!$A:$I,9,0),"-")</f>
        <v>-</v>
      </c>
      <c r="Y357" s="58"/>
      <c r="Z357" s="60"/>
      <c r="AA357" s="61"/>
      <c r="AB357" s="62"/>
      <c r="AC357" s="63" t="str">
        <f aca="false">IFERROR(VLOOKUP($J357,'Base 1'!$A:$Q,16,0),"-")</f>
        <v>-</v>
      </c>
      <c r="AD357" s="63"/>
      <c r="AE357" s="64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65"/>
      <c r="BI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/>
      <c r="BT357" s="65"/>
      <c r="BU357" s="65"/>
      <c r="BV357" s="65"/>
      <c r="BW357" s="65"/>
      <c r="BX357" s="65"/>
      <c r="BY357" s="65"/>
      <c r="BZ357" s="65"/>
      <c r="CA357" s="65"/>
      <c r="CB357" s="65"/>
      <c r="CC357" s="65"/>
      <c r="CD357" s="65"/>
      <c r="CE357" s="65"/>
      <c r="CF357" s="65"/>
      <c r="CG357" s="65"/>
      <c r="CH357" s="65"/>
      <c r="CI357" s="65"/>
      <c r="CJ357" s="65"/>
      <c r="CK357" s="65"/>
      <c r="CL357" s="65"/>
      <c r="CM357" s="65"/>
      <c r="CN357" s="65"/>
      <c r="CO357" s="65"/>
      <c r="CP357" s="65"/>
      <c r="CQ357" s="65"/>
      <c r="CR357" s="65"/>
      <c r="CS357" s="65"/>
      <c r="CT357" s="65"/>
      <c r="CU357" s="65"/>
      <c r="CV357" s="65"/>
      <c r="CW357" s="65"/>
      <c r="CX357" s="65"/>
      <c r="CY357" s="65"/>
      <c r="CZ357" s="65"/>
      <c r="DA357" s="65"/>
      <c r="DB357" s="65"/>
      <c r="DC357" s="65"/>
      <c r="DD357" s="65"/>
      <c r="DE357" s="65"/>
      <c r="DF357" s="65"/>
      <c r="DG357" s="65"/>
      <c r="DH357" s="65"/>
      <c r="DI357" s="65"/>
      <c r="DJ357" s="65"/>
      <c r="DK357" s="65"/>
      <c r="DL357" s="65"/>
      <c r="DM357" s="65"/>
      <c r="DN357" s="65"/>
      <c r="DO357" s="65"/>
      <c r="DP357" s="65"/>
      <c r="DQ357" s="65"/>
      <c r="DR357" s="65"/>
      <c r="DS357" s="65"/>
      <c r="DT357" s="65"/>
      <c r="DU357" s="65"/>
      <c r="DV357" s="65"/>
      <c r="DW357" s="65"/>
      <c r="DX357" s="65"/>
      <c r="DY357" s="65"/>
      <c r="DZ357" s="65"/>
      <c r="EA357" s="65"/>
      <c r="EB357" s="65"/>
      <c r="EC357" s="65"/>
      <c r="ED357" s="65"/>
      <c r="EE357" s="65"/>
      <c r="EF357" s="65"/>
      <c r="EG357" s="65"/>
      <c r="EH357" s="65"/>
      <c r="EI357" s="65"/>
      <c r="EJ357" s="65"/>
      <c r="EK357" s="65"/>
      <c r="EL357" s="65"/>
      <c r="EM357" s="65"/>
      <c r="EN357" s="65"/>
      <c r="EO357" s="65"/>
      <c r="EP357" s="65"/>
      <c r="EQ357" s="65"/>
      <c r="ER357" s="65"/>
      <c r="ES357" s="65"/>
      <c r="ET357" s="65"/>
      <c r="EU357" s="65"/>
      <c r="EV357" s="65"/>
      <c r="EW357" s="65"/>
      <c r="EX357" s="65"/>
      <c r="EY357" s="65"/>
      <c r="EZ357" s="65"/>
      <c r="FA357" s="65"/>
      <c r="FB357" s="65"/>
      <c r="FC357" s="65"/>
      <c r="FD357" s="65"/>
      <c r="FE357" s="65"/>
      <c r="FF357" s="65"/>
      <c r="FG357" s="65"/>
      <c r="FH357" s="65"/>
      <c r="FI357" s="65"/>
      <c r="FJ357" s="65"/>
      <c r="FK357" s="65"/>
      <c r="FL357" s="65"/>
      <c r="FM357" s="65"/>
      <c r="FN357" s="65"/>
      <c r="FO357" s="65"/>
      <c r="FP357" s="65"/>
      <c r="FQ357" s="65"/>
      <c r="FR357" s="65"/>
      <c r="FS357" s="65"/>
      <c r="FT357" s="65"/>
      <c r="FU357" s="65"/>
      <c r="FV357" s="65"/>
      <c r="FW357" s="65"/>
      <c r="FX357" s="65"/>
      <c r="FY357" s="65"/>
      <c r="FZ357" s="65"/>
      <c r="GA357" s="65"/>
      <c r="GB357" s="65"/>
      <c r="GC357" s="65"/>
      <c r="GD357" s="65"/>
      <c r="GE357" s="65"/>
      <c r="GF357" s="65"/>
      <c r="GG357" s="65"/>
      <c r="GH357" s="65"/>
      <c r="GI357" s="65"/>
      <c r="GJ357" s="65"/>
      <c r="GK357" s="65"/>
      <c r="GL357" s="65"/>
      <c r="GM357" s="65"/>
      <c r="GN357" s="65"/>
      <c r="GO357" s="65"/>
      <c r="GP357" s="65"/>
      <c r="GQ357" s="65"/>
      <c r="GR357" s="65"/>
      <c r="GS357" s="65"/>
      <c r="GT357" s="65"/>
      <c r="GU357" s="65"/>
      <c r="GV357" s="65"/>
      <c r="GW357" s="65"/>
      <c r="GX357" s="65"/>
      <c r="GY357" s="65"/>
      <c r="GZ357" s="65"/>
      <c r="HA357" s="65"/>
      <c r="HB357" s="65"/>
      <c r="HC357" s="65"/>
      <c r="HD357" s="65"/>
      <c r="HE357" s="65"/>
      <c r="HF357" s="65"/>
      <c r="HG357" s="65"/>
      <c r="HH357" s="65"/>
      <c r="HI357" s="65"/>
      <c r="HJ357" s="65"/>
      <c r="HK357" s="65"/>
      <c r="HL357" s="65"/>
      <c r="HM357" s="65"/>
      <c r="HN357" s="65"/>
      <c r="HO357" s="65"/>
      <c r="HP357" s="65"/>
      <c r="HQ357" s="65"/>
      <c r="HR357" s="65"/>
      <c r="HS357" s="65"/>
      <c r="HT357" s="65"/>
      <c r="HU357" s="65"/>
      <c r="HV357" s="65"/>
      <c r="HW357" s="65"/>
      <c r="HX357" s="65"/>
      <c r="HY357" s="65"/>
      <c r="HZ357" s="65"/>
      <c r="IA357" s="65"/>
      <c r="IB357" s="65"/>
      <c r="IC357" s="65"/>
      <c r="ID357" s="65"/>
      <c r="IE357" s="65"/>
      <c r="IF357" s="65"/>
      <c r="IG357" s="65"/>
      <c r="IH357" s="65"/>
      <c r="II357" s="65"/>
      <c r="IJ357" s="65"/>
      <c r="IK357" s="65"/>
      <c r="IL357" s="65"/>
      <c r="IM357" s="65"/>
      <c r="IN357" s="65"/>
      <c r="IO357" s="65"/>
      <c r="IP357" s="65"/>
      <c r="IQ357" s="65"/>
      <c r="IR357" s="65"/>
      <c r="IS357" s="65"/>
      <c r="IT357" s="65"/>
      <c r="IU357" s="65"/>
      <c r="IV357" s="65"/>
      <c r="IW357" s="65"/>
      <c r="IX357" s="65"/>
      <c r="IY357" s="65"/>
      <c r="IZ357" s="65"/>
      <c r="JA357" s="65"/>
      <c r="JB357" s="65"/>
      <c r="JC357" s="65"/>
      <c r="JD357" s="65"/>
      <c r="JE357" s="65"/>
      <c r="JF357" s="65"/>
      <c r="JG357" s="65"/>
      <c r="JH357" s="65"/>
      <c r="JI357" s="65"/>
      <c r="JJ357" s="65"/>
      <c r="JK357" s="65"/>
      <c r="JL357" s="65"/>
      <c r="JM357" s="65"/>
      <c r="JN357" s="65"/>
      <c r="JO357" s="65"/>
      <c r="JP357" s="65"/>
      <c r="JQ357" s="65"/>
      <c r="JR357" s="65"/>
      <c r="JS357" s="65"/>
    </row>
    <row r="358" s="66" customFormat="true" ht="14.25" hidden="false" customHeight="true" outlineLevel="0" collapsed="false">
      <c r="A358" s="46"/>
      <c r="B358" s="47" t="n">
        <f aca="true">TODAY()</f>
        <v>46135</v>
      </c>
      <c r="C358" s="48" t="s">
        <v>37</v>
      </c>
      <c r="D358" s="49" t="s">
        <v>38</v>
      </c>
      <c r="E358" s="50" t="str">
        <f aca="false">IFERROR(VLOOKUP($J358,'Base 1'!A:S,19,0),"-")</f>
        <v>-</v>
      </c>
      <c r="F358" s="50" t="str">
        <f aca="false">IFERROR(VLOOKUP($J358,'Base 1'!$A:$N,14,0),"-")</f>
        <v>-</v>
      </c>
      <c r="G358" s="50" t="str">
        <f aca="false">IFERROR(VLOOKUP($J358,'Base 1'!$A:$O,15,0),"-")</f>
        <v>-</v>
      </c>
      <c r="H358" s="50" t="str">
        <f aca="false">IFERROR(VLOOKUP($J358,'Base 1'!$A:$T,20,0),"-")</f>
        <v>-</v>
      </c>
      <c r="I358" s="51" t="str">
        <f aca="false">IFERROR(VLOOKUP($J358,'Base 1'!$A:$C,3,0),"-")</f>
        <v>-</v>
      </c>
      <c r="J358" s="51"/>
      <c r="K358" s="50" t="str">
        <f aca="false">IFERROR(VLOOKUP($J358,'Base 1'!$A:$E,5,0),"-")</f>
        <v>-</v>
      </c>
      <c r="L358" s="52" t="str">
        <f aca="false">IFERROR(VLOOKUP($J358,'Base 1'!$A:$B,2,0),"-")</f>
        <v>-</v>
      </c>
      <c r="M358" s="50" t="str">
        <f aca="false">IFERROR(VLOOKUP($J358,'Base 1'!$A:$Q,17,0),"-")</f>
        <v>-</v>
      </c>
      <c r="N358" s="50" t="str">
        <f aca="false">IFERROR(VLOOKUP($J358,'Base 1'!$A:$R,18,0),"-")</f>
        <v>-</v>
      </c>
      <c r="O358" s="50" t="str">
        <f aca="false">IFERROR(VLOOKUP($J358,'Base 1'!$A:$F,6,0),"-")</f>
        <v>-</v>
      </c>
      <c r="P358" s="53" t="str">
        <f aca="false">IFERROR(VLOOKUP($J358,'Base 1'!$A:$G,7,0),"-")</f>
        <v>-</v>
      </c>
      <c r="Q358" s="54"/>
      <c r="R358" s="50" t="str">
        <f aca="false">IFERROR(VLOOKUP(J358,'Base 1'!$A:$L,12,0),"-")</f>
        <v>-</v>
      </c>
      <c r="S358" s="54"/>
      <c r="T358" s="55" t="str">
        <f aca="false">IFERROR(VLOOKUP(J358,'Base 1'!$A:$J,10,0),"-")</f>
        <v>-</v>
      </c>
      <c r="U358" s="56"/>
      <c r="V358" s="57"/>
      <c r="W358" s="58"/>
      <c r="X358" s="59" t="str">
        <f aca="false">IFERROR(VLOOKUP(J358,'Base 1'!$A:$I,9,0),"-")</f>
        <v>-</v>
      </c>
      <c r="Y358" s="58"/>
      <c r="Z358" s="60"/>
      <c r="AA358" s="61"/>
      <c r="AB358" s="62"/>
      <c r="AC358" s="63" t="str">
        <f aca="false">IFERROR(VLOOKUP($J358,'Base 1'!$A:$Q,16,0),"-")</f>
        <v>-</v>
      </c>
      <c r="AD358" s="63"/>
      <c r="AE358" s="64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65"/>
      <c r="BI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  <c r="CA358" s="65"/>
      <c r="CB358" s="65"/>
      <c r="CC358" s="65"/>
      <c r="CD358" s="65"/>
      <c r="CE358" s="65"/>
      <c r="CF358" s="65"/>
      <c r="CG358" s="65"/>
      <c r="CH358" s="65"/>
      <c r="CI358" s="65"/>
      <c r="CJ358" s="65"/>
      <c r="CK358" s="65"/>
      <c r="CL358" s="65"/>
      <c r="CM358" s="65"/>
      <c r="CN358" s="65"/>
      <c r="CO358" s="65"/>
      <c r="CP358" s="65"/>
      <c r="CQ358" s="65"/>
      <c r="CR358" s="65"/>
      <c r="CS358" s="65"/>
      <c r="CT358" s="65"/>
      <c r="CU358" s="65"/>
      <c r="CV358" s="65"/>
      <c r="CW358" s="65"/>
      <c r="CX358" s="65"/>
      <c r="CY358" s="65"/>
      <c r="CZ358" s="65"/>
      <c r="DA358" s="65"/>
      <c r="DB358" s="65"/>
      <c r="DC358" s="65"/>
      <c r="DD358" s="65"/>
      <c r="DE358" s="65"/>
      <c r="DF358" s="65"/>
      <c r="DG358" s="65"/>
      <c r="DH358" s="65"/>
      <c r="DI358" s="65"/>
      <c r="DJ358" s="65"/>
      <c r="DK358" s="65"/>
      <c r="DL358" s="65"/>
      <c r="DM358" s="65"/>
      <c r="DN358" s="65"/>
      <c r="DO358" s="65"/>
      <c r="DP358" s="65"/>
      <c r="DQ358" s="65"/>
      <c r="DR358" s="65"/>
      <c r="DS358" s="65"/>
      <c r="DT358" s="65"/>
      <c r="DU358" s="65"/>
      <c r="DV358" s="65"/>
      <c r="DW358" s="65"/>
      <c r="DX358" s="65"/>
      <c r="DY358" s="65"/>
      <c r="DZ358" s="65"/>
      <c r="EA358" s="65"/>
      <c r="EB358" s="65"/>
      <c r="EC358" s="65"/>
      <c r="ED358" s="65"/>
      <c r="EE358" s="65"/>
      <c r="EF358" s="65"/>
      <c r="EG358" s="65"/>
      <c r="EH358" s="65"/>
      <c r="EI358" s="65"/>
      <c r="EJ358" s="65"/>
      <c r="EK358" s="65"/>
      <c r="EL358" s="65"/>
      <c r="EM358" s="65"/>
      <c r="EN358" s="65"/>
      <c r="EO358" s="65"/>
      <c r="EP358" s="65"/>
      <c r="EQ358" s="65"/>
      <c r="ER358" s="65"/>
      <c r="ES358" s="65"/>
      <c r="ET358" s="65"/>
      <c r="EU358" s="65"/>
      <c r="EV358" s="65"/>
      <c r="EW358" s="65"/>
      <c r="EX358" s="65"/>
      <c r="EY358" s="65"/>
      <c r="EZ358" s="65"/>
      <c r="FA358" s="65"/>
      <c r="FB358" s="65"/>
      <c r="FC358" s="65"/>
      <c r="FD358" s="65"/>
      <c r="FE358" s="65"/>
      <c r="FF358" s="65"/>
      <c r="FG358" s="65"/>
      <c r="FH358" s="65"/>
      <c r="FI358" s="65"/>
      <c r="FJ358" s="65"/>
      <c r="FK358" s="65"/>
      <c r="FL358" s="65"/>
      <c r="FM358" s="65"/>
      <c r="FN358" s="65"/>
      <c r="FO358" s="65"/>
      <c r="FP358" s="65"/>
      <c r="FQ358" s="65"/>
      <c r="FR358" s="65"/>
      <c r="FS358" s="65"/>
      <c r="FT358" s="65"/>
      <c r="FU358" s="65"/>
      <c r="FV358" s="65"/>
      <c r="FW358" s="65"/>
      <c r="FX358" s="65"/>
      <c r="FY358" s="65"/>
      <c r="FZ358" s="65"/>
      <c r="GA358" s="65"/>
      <c r="GB358" s="65"/>
      <c r="GC358" s="65"/>
      <c r="GD358" s="65"/>
      <c r="GE358" s="65"/>
      <c r="GF358" s="65"/>
      <c r="GG358" s="65"/>
      <c r="GH358" s="65"/>
      <c r="GI358" s="65"/>
      <c r="GJ358" s="65"/>
      <c r="GK358" s="65"/>
      <c r="GL358" s="65"/>
      <c r="GM358" s="65"/>
      <c r="GN358" s="65"/>
      <c r="GO358" s="65"/>
      <c r="GP358" s="65"/>
      <c r="GQ358" s="65"/>
      <c r="GR358" s="65"/>
      <c r="GS358" s="65"/>
      <c r="GT358" s="65"/>
      <c r="GU358" s="65"/>
      <c r="GV358" s="65"/>
      <c r="GW358" s="65"/>
      <c r="GX358" s="65"/>
      <c r="GY358" s="65"/>
      <c r="GZ358" s="65"/>
      <c r="HA358" s="65"/>
      <c r="HB358" s="65"/>
      <c r="HC358" s="65"/>
      <c r="HD358" s="65"/>
      <c r="HE358" s="65"/>
      <c r="HF358" s="65"/>
      <c r="HG358" s="65"/>
      <c r="HH358" s="65"/>
      <c r="HI358" s="65"/>
      <c r="HJ358" s="65"/>
      <c r="HK358" s="65"/>
      <c r="HL358" s="65"/>
      <c r="HM358" s="65"/>
      <c r="HN358" s="65"/>
      <c r="HO358" s="65"/>
      <c r="HP358" s="65"/>
      <c r="HQ358" s="65"/>
      <c r="HR358" s="65"/>
      <c r="HS358" s="65"/>
      <c r="HT358" s="65"/>
      <c r="HU358" s="65"/>
      <c r="HV358" s="65"/>
      <c r="HW358" s="65"/>
      <c r="HX358" s="65"/>
      <c r="HY358" s="65"/>
      <c r="HZ358" s="65"/>
      <c r="IA358" s="65"/>
      <c r="IB358" s="65"/>
      <c r="IC358" s="65"/>
      <c r="ID358" s="65"/>
      <c r="IE358" s="65"/>
      <c r="IF358" s="65"/>
      <c r="IG358" s="65"/>
      <c r="IH358" s="65"/>
      <c r="II358" s="65"/>
      <c r="IJ358" s="65"/>
      <c r="IK358" s="65"/>
      <c r="IL358" s="65"/>
      <c r="IM358" s="65"/>
      <c r="IN358" s="65"/>
      <c r="IO358" s="65"/>
      <c r="IP358" s="65"/>
      <c r="IQ358" s="65"/>
      <c r="IR358" s="65"/>
      <c r="IS358" s="65"/>
      <c r="IT358" s="65"/>
      <c r="IU358" s="65"/>
      <c r="IV358" s="65"/>
      <c r="IW358" s="65"/>
      <c r="IX358" s="65"/>
      <c r="IY358" s="65"/>
      <c r="IZ358" s="65"/>
      <c r="JA358" s="65"/>
      <c r="JB358" s="65"/>
      <c r="JC358" s="65"/>
      <c r="JD358" s="65"/>
      <c r="JE358" s="65"/>
      <c r="JF358" s="65"/>
      <c r="JG358" s="65"/>
      <c r="JH358" s="65"/>
      <c r="JI358" s="65"/>
      <c r="JJ358" s="65"/>
      <c r="JK358" s="65"/>
      <c r="JL358" s="65"/>
      <c r="JM358" s="65"/>
      <c r="JN358" s="65"/>
      <c r="JO358" s="65"/>
      <c r="JP358" s="65"/>
      <c r="JQ358" s="65"/>
      <c r="JR358" s="65"/>
      <c r="JS358" s="65"/>
    </row>
    <row r="359" s="66" customFormat="true" ht="14.25" hidden="false" customHeight="true" outlineLevel="0" collapsed="false">
      <c r="A359" s="46"/>
      <c r="B359" s="47" t="n">
        <f aca="true">TODAY()</f>
        <v>46135</v>
      </c>
      <c r="C359" s="48" t="s">
        <v>37</v>
      </c>
      <c r="D359" s="49" t="s">
        <v>38</v>
      </c>
      <c r="E359" s="50" t="str">
        <f aca="false">IFERROR(VLOOKUP($J359,'Base 1'!A:S,19,0),"-")</f>
        <v>-</v>
      </c>
      <c r="F359" s="50" t="str">
        <f aca="false">IFERROR(VLOOKUP($J359,'Base 1'!$A:$N,14,0),"-")</f>
        <v>-</v>
      </c>
      <c r="G359" s="50" t="str">
        <f aca="false">IFERROR(VLOOKUP($J359,'Base 1'!$A:$O,15,0),"-")</f>
        <v>-</v>
      </c>
      <c r="H359" s="50" t="str">
        <f aca="false">IFERROR(VLOOKUP($J359,'Base 1'!$A:$T,20,0),"-")</f>
        <v>-</v>
      </c>
      <c r="I359" s="51" t="str">
        <f aca="false">IFERROR(VLOOKUP($J359,'Base 1'!$A:$C,3,0),"-")</f>
        <v>-</v>
      </c>
      <c r="J359" s="51"/>
      <c r="K359" s="50" t="str">
        <f aca="false">IFERROR(VLOOKUP($J359,'Base 1'!$A:$E,5,0),"-")</f>
        <v>-</v>
      </c>
      <c r="L359" s="52" t="str">
        <f aca="false">IFERROR(VLOOKUP($J359,'Base 1'!$A:$B,2,0),"-")</f>
        <v>-</v>
      </c>
      <c r="M359" s="50" t="str">
        <f aca="false">IFERROR(VLOOKUP($J359,'Base 1'!$A:$Q,17,0),"-")</f>
        <v>-</v>
      </c>
      <c r="N359" s="50" t="str">
        <f aca="false">IFERROR(VLOOKUP($J359,'Base 1'!$A:$R,18,0),"-")</f>
        <v>-</v>
      </c>
      <c r="O359" s="50" t="str">
        <f aca="false">IFERROR(VLOOKUP($J359,'Base 1'!$A:$F,6,0),"-")</f>
        <v>-</v>
      </c>
      <c r="P359" s="53" t="str">
        <f aca="false">IFERROR(VLOOKUP($J359,'Base 1'!$A:$G,7,0),"-")</f>
        <v>-</v>
      </c>
      <c r="Q359" s="54"/>
      <c r="R359" s="50" t="str">
        <f aca="false">IFERROR(VLOOKUP(J359,'Base 1'!$A:$L,12,0),"-")</f>
        <v>-</v>
      </c>
      <c r="S359" s="54"/>
      <c r="T359" s="55" t="str">
        <f aca="false">IFERROR(VLOOKUP(J359,'Base 1'!$A:$J,10,0),"-")</f>
        <v>-</v>
      </c>
      <c r="U359" s="56"/>
      <c r="V359" s="57"/>
      <c r="W359" s="58"/>
      <c r="X359" s="59" t="str">
        <f aca="false">IFERROR(VLOOKUP(J359,'Base 1'!$A:$I,9,0),"-")</f>
        <v>-</v>
      </c>
      <c r="Y359" s="58"/>
      <c r="Z359" s="60"/>
      <c r="AA359" s="61"/>
      <c r="AB359" s="62"/>
      <c r="AC359" s="63" t="str">
        <f aca="false">IFERROR(VLOOKUP($J359,'Base 1'!$A:$Q,16,0),"-")</f>
        <v>-</v>
      </c>
      <c r="AD359" s="63"/>
      <c r="AE359" s="64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/>
      <c r="CB359" s="65"/>
      <c r="CC359" s="65"/>
      <c r="CD359" s="65"/>
      <c r="CE359" s="65"/>
      <c r="CF359" s="65"/>
      <c r="CG359" s="65"/>
      <c r="CH359" s="65"/>
      <c r="CI359" s="65"/>
      <c r="CJ359" s="65"/>
      <c r="CK359" s="65"/>
      <c r="CL359" s="65"/>
      <c r="CM359" s="65"/>
      <c r="CN359" s="65"/>
      <c r="CO359" s="65"/>
      <c r="CP359" s="65"/>
      <c r="CQ359" s="65"/>
      <c r="CR359" s="65"/>
      <c r="CS359" s="65"/>
      <c r="CT359" s="65"/>
      <c r="CU359" s="65"/>
      <c r="CV359" s="65"/>
      <c r="CW359" s="65"/>
      <c r="CX359" s="65"/>
      <c r="CY359" s="65"/>
      <c r="CZ359" s="65"/>
      <c r="DA359" s="65"/>
      <c r="DB359" s="65"/>
      <c r="DC359" s="65"/>
      <c r="DD359" s="65"/>
      <c r="DE359" s="65"/>
      <c r="DF359" s="65"/>
      <c r="DG359" s="65"/>
      <c r="DH359" s="65"/>
      <c r="DI359" s="65"/>
      <c r="DJ359" s="65"/>
      <c r="DK359" s="65"/>
      <c r="DL359" s="65"/>
      <c r="DM359" s="65"/>
      <c r="DN359" s="65"/>
      <c r="DO359" s="65"/>
      <c r="DP359" s="65"/>
      <c r="DQ359" s="65"/>
      <c r="DR359" s="65"/>
      <c r="DS359" s="65"/>
      <c r="DT359" s="65"/>
      <c r="DU359" s="65"/>
      <c r="DV359" s="65"/>
      <c r="DW359" s="65"/>
      <c r="DX359" s="65"/>
      <c r="DY359" s="65"/>
      <c r="DZ359" s="65"/>
      <c r="EA359" s="65"/>
      <c r="EB359" s="65"/>
      <c r="EC359" s="65"/>
      <c r="ED359" s="65"/>
      <c r="EE359" s="65"/>
      <c r="EF359" s="65"/>
      <c r="EG359" s="65"/>
      <c r="EH359" s="65"/>
      <c r="EI359" s="65"/>
      <c r="EJ359" s="65"/>
      <c r="EK359" s="65"/>
      <c r="EL359" s="65"/>
      <c r="EM359" s="65"/>
      <c r="EN359" s="65"/>
      <c r="EO359" s="65"/>
      <c r="EP359" s="65"/>
      <c r="EQ359" s="65"/>
      <c r="ER359" s="65"/>
      <c r="ES359" s="65"/>
      <c r="ET359" s="65"/>
      <c r="EU359" s="65"/>
      <c r="EV359" s="65"/>
      <c r="EW359" s="65"/>
      <c r="EX359" s="65"/>
      <c r="EY359" s="65"/>
      <c r="EZ359" s="65"/>
      <c r="FA359" s="65"/>
      <c r="FB359" s="65"/>
      <c r="FC359" s="65"/>
      <c r="FD359" s="65"/>
      <c r="FE359" s="65"/>
      <c r="FF359" s="65"/>
      <c r="FG359" s="65"/>
      <c r="FH359" s="65"/>
      <c r="FI359" s="65"/>
      <c r="FJ359" s="65"/>
      <c r="FK359" s="65"/>
      <c r="FL359" s="65"/>
      <c r="FM359" s="65"/>
      <c r="FN359" s="65"/>
      <c r="FO359" s="65"/>
      <c r="FP359" s="65"/>
      <c r="FQ359" s="65"/>
      <c r="FR359" s="65"/>
      <c r="FS359" s="65"/>
      <c r="FT359" s="65"/>
      <c r="FU359" s="65"/>
      <c r="FV359" s="65"/>
      <c r="FW359" s="65"/>
      <c r="FX359" s="65"/>
      <c r="FY359" s="65"/>
      <c r="FZ359" s="65"/>
      <c r="GA359" s="65"/>
      <c r="GB359" s="65"/>
      <c r="GC359" s="65"/>
      <c r="GD359" s="65"/>
      <c r="GE359" s="65"/>
      <c r="GF359" s="65"/>
      <c r="GG359" s="65"/>
      <c r="GH359" s="65"/>
      <c r="GI359" s="65"/>
      <c r="GJ359" s="65"/>
      <c r="GK359" s="65"/>
      <c r="GL359" s="65"/>
      <c r="GM359" s="65"/>
      <c r="GN359" s="65"/>
      <c r="GO359" s="65"/>
      <c r="GP359" s="65"/>
      <c r="GQ359" s="65"/>
      <c r="GR359" s="65"/>
      <c r="GS359" s="65"/>
      <c r="GT359" s="65"/>
      <c r="GU359" s="65"/>
      <c r="GV359" s="65"/>
      <c r="GW359" s="65"/>
      <c r="GX359" s="65"/>
      <c r="GY359" s="65"/>
      <c r="GZ359" s="65"/>
      <c r="HA359" s="65"/>
      <c r="HB359" s="65"/>
      <c r="HC359" s="65"/>
      <c r="HD359" s="65"/>
      <c r="HE359" s="65"/>
      <c r="HF359" s="65"/>
      <c r="HG359" s="65"/>
      <c r="HH359" s="65"/>
      <c r="HI359" s="65"/>
      <c r="HJ359" s="65"/>
      <c r="HK359" s="65"/>
      <c r="HL359" s="65"/>
      <c r="HM359" s="65"/>
      <c r="HN359" s="65"/>
      <c r="HO359" s="65"/>
      <c r="HP359" s="65"/>
      <c r="HQ359" s="65"/>
      <c r="HR359" s="65"/>
      <c r="HS359" s="65"/>
      <c r="HT359" s="65"/>
      <c r="HU359" s="65"/>
      <c r="HV359" s="65"/>
      <c r="HW359" s="65"/>
      <c r="HX359" s="65"/>
      <c r="HY359" s="65"/>
      <c r="HZ359" s="65"/>
      <c r="IA359" s="65"/>
      <c r="IB359" s="65"/>
      <c r="IC359" s="65"/>
      <c r="ID359" s="65"/>
      <c r="IE359" s="65"/>
      <c r="IF359" s="65"/>
      <c r="IG359" s="65"/>
      <c r="IH359" s="65"/>
      <c r="II359" s="65"/>
      <c r="IJ359" s="65"/>
      <c r="IK359" s="65"/>
      <c r="IL359" s="65"/>
      <c r="IM359" s="65"/>
      <c r="IN359" s="65"/>
      <c r="IO359" s="65"/>
      <c r="IP359" s="65"/>
      <c r="IQ359" s="65"/>
      <c r="IR359" s="65"/>
      <c r="IS359" s="65"/>
      <c r="IT359" s="65"/>
      <c r="IU359" s="65"/>
      <c r="IV359" s="65"/>
      <c r="IW359" s="65"/>
      <c r="IX359" s="65"/>
      <c r="IY359" s="65"/>
      <c r="IZ359" s="65"/>
      <c r="JA359" s="65"/>
      <c r="JB359" s="65"/>
      <c r="JC359" s="65"/>
      <c r="JD359" s="65"/>
      <c r="JE359" s="65"/>
      <c r="JF359" s="65"/>
      <c r="JG359" s="65"/>
      <c r="JH359" s="65"/>
      <c r="JI359" s="65"/>
      <c r="JJ359" s="65"/>
      <c r="JK359" s="65"/>
      <c r="JL359" s="65"/>
      <c r="JM359" s="65"/>
      <c r="JN359" s="65"/>
      <c r="JO359" s="65"/>
      <c r="JP359" s="65"/>
      <c r="JQ359" s="65"/>
      <c r="JR359" s="65"/>
      <c r="JS359" s="65"/>
    </row>
    <row r="360" s="66" customFormat="true" ht="14.25" hidden="false" customHeight="true" outlineLevel="0" collapsed="false">
      <c r="A360" s="46"/>
      <c r="B360" s="47" t="n">
        <f aca="true">TODAY()</f>
        <v>46135</v>
      </c>
      <c r="C360" s="48" t="s">
        <v>37</v>
      </c>
      <c r="D360" s="49" t="s">
        <v>38</v>
      </c>
      <c r="E360" s="50" t="str">
        <f aca="false">IFERROR(VLOOKUP($J360,'Base 1'!A:S,19,0),"-")</f>
        <v>-</v>
      </c>
      <c r="F360" s="50" t="str">
        <f aca="false">IFERROR(VLOOKUP($J360,'Base 1'!$A:$N,14,0),"-")</f>
        <v>-</v>
      </c>
      <c r="G360" s="50" t="str">
        <f aca="false">IFERROR(VLOOKUP($J360,'Base 1'!$A:$O,15,0),"-")</f>
        <v>-</v>
      </c>
      <c r="H360" s="50" t="str">
        <f aca="false">IFERROR(VLOOKUP($J360,'Base 1'!$A:$T,20,0),"-")</f>
        <v>-</v>
      </c>
      <c r="I360" s="51" t="str">
        <f aca="false">IFERROR(VLOOKUP($J360,'Base 1'!$A:$C,3,0),"-")</f>
        <v>-</v>
      </c>
      <c r="J360" s="51"/>
      <c r="K360" s="50" t="str">
        <f aca="false">IFERROR(VLOOKUP($J360,'Base 1'!$A:$E,5,0),"-")</f>
        <v>-</v>
      </c>
      <c r="L360" s="52" t="str">
        <f aca="false">IFERROR(VLOOKUP($J360,'Base 1'!$A:$B,2,0),"-")</f>
        <v>-</v>
      </c>
      <c r="M360" s="50" t="str">
        <f aca="false">IFERROR(VLOOKUP($J360,'Base 1'!$A:$Q,17,0),"-")</f>
        <v>-</v>
      </c>
      <c r="N360" s="50" t="str">
        <f aca="false">IFERROR(VLOOKUP($J360,'Base 1'!$A:$R,18,0),"-")</f>
        <v>-</v>
      </c>
      <c r="O360" s="50" t="str">
        <f aca="false">IFERROR(VLOOKUP($J360,'Base 1'!$A:$F,6,0),"-")</f>
        <v>-</v>
      </c>
      <c r="P360" s="53" t="str">
        <f aca="false">IFERROR(VLOOKUP($J360,'Base 1'!$A:$G,7,0),"-")</f>
        <v>-</v>
      </c>
      <c r="Q360" s="54"/>
      <c r="R360" s="50" t="str">
        <f aca="false">IFERROR(VLOOKUP(J360,'Base 1'!$A:$L,12,0),"-")</f>
        <v>-</v>
      </c>
      <c r="S360" s="54"/>
      <c r="T360" s="55" t="str">
        <f aca="false">IFERROR(VLOOKUP(J360,'Base 1'!$A:$J,10,0),"-")</f>
        <v>-</v>
      </c>
      <c r="U360" s="56"/>
      <c r="V360" s="57"/>
      <c r="W360" s="58"/>
      <c r="X360" s="59" t="str">
        <f aca="false">IFERROR(VLOOKUP(J360,'Base 1'!$A:$I,9,0),"-")</f>
        <v>-</v>
      </c>
      <c r="Y360" s="58"/>
      <c r="Z360" s="60"/>
      <c r="AA360" s="61"/>
      <c r="AB360" s="62"/>
      <c r="AC360" s="63" t="str">
        <f aca="false">IFERROR(VLOOKUP($J360,'Base 1'!$A:$Q,16,0),"-")</f>
        <v>-</v>
      </c>
      <c r="AD360" s="63"/>
      <c r="AE360" s="64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/>
      <c r="BT360" s="65"/>
      <c r="BU360" s="65"/>
      <c r="BV360" s="65"/>
      <c r="BW360" s="65"/>
      <c r="BX360" s="65"/>
      <c r="BY360" s="65"/>
      <c r="BZ360" s="65"/>
      <c r="CA360" s="65"/>
      <c r="CB360" s="65"/>
      <c r="CC360" s="65"/>
      <c r="CD360" s="65"/>
      <c r="CE360" s="65"/>
      <c r="CF360" s="65"/>
      <c r="CG360" s="65"/>
      <c r="CH360" s="65"/>
      <c r="CI360" s="65"/>
      <c r="CJ360" s="65"/>
      <c r="CK360" s="65"/>
      <c r="CL360" s="65"/>
      <c r="CM360" s="65"/>
      <c r="CN360" s="65"/>
      <c r="CO360" s="65"/>
      <c r="CP360" s="65"/>
      <c r="CQ360" s="65"/>
      <c r="CR360" s="65"/>
      <c r="CS360" s="65"/>
      <c r="CT360" s="65"/>
      <c r="CU360" s="65"/>
      <c r="CV360" s="65"/>
      <c r="CW360" s="65"/>
      <c r="CX360" s="65"/>
      <c r="CY360" s="65"/>
      <c r="CZ360" s="65"/>
      <c r="DA360" s="65"/>
      <c r="DB360" s="65"/>
      <c r="DC360" s="65"/>
      <c r="DD360" s="65"/>
      <c r="DE360" s="65"/>
      <c r="DF360" s="65"/>
      <c r="DG360" s="65"/>
      <c r="DH360" s="65"/>
      <c r="DI360" s="65"/>
      <c r="DJ360" s="65"/>
      <c r="DK360" s="65"/>
      <c r="DL360" s="65"/>
      <c r="DM360" s="65"/>
      <c r="DN360" s="65"/>
      <c r="DO360" s="65"/>
      <c r="DP360" s="65"/>
      <c r="DQ360" s="65"/>
      <c r="DR360" s="65"/>
      <c r="DS360" s="65"/>
      <c r="DT360" s="65"/>
      <c r="DU360" s="65"/>
      <c r="DV360" s="65"/>
      <c r="DW360" s="65"/>
      <c r="DX360" s="65"/>
      <c r="DY360" s="65"/>
      <c r="DZ360" s="65"/>
      <c r="EA360" s="65"/>
      <c r="EB360" s="65"/>
      <c r="EC360" s="65"/>
      <c r="ED360" s="65"/>
      <c r="EE360" s="65"/>
      <c r="EF360" s="65"/>
      <c r="EG360" s="65"/>
      <c r="EH360" s="65"/>
      <c r="EI360" s="65"/>
      <c r="EJ360" s="65"/>
      <c r="EK360" s="65"/>
      <c r="EL360" s="65"/>
      <c r="EM360" s="65"/>
      <c r="EN360" s="65"/>
      <c r="EO360" s="65"/>
      <c r="EP360" s="65"/>
      <c r="EQ360" s="65"/>
      <c r="ER360" s="65"/>
      <c r="ES360" s="65"/>
      <c r="ET360" s="65"/>
      <c r="EU360" s="65"/>
      <c r="EV360" s="65"/>
      <c r="EW360" s="65"/>
      <c r="EX360" s="65"/>
      <c r="EY360" s="65"/>
      <c r="EZ360" s="65"/>
      <c r="FA360" s="65"/>
      <c r="FB360" s="65"/>
      <c r="FC360" s="65"/>
      <c r="FD360" s="65"/>
      <c r="FE360" s="65"/>
      <c r="FF360" s="65"/>
      <c r="FG360" s="65"/>
      <c r="FH360" s="65"/>
      <c r="FI360" s="65"/>
      <c r="FJ360" s="65"/>
      <c r="FK360" s="65"/>
      <c r="FL360" s="65"/>
      <c r="FM360" s="65"/>
      <c r="FN360" s="65"/>
      <c r="FO360" s="65"/>
      <c r="FP360" s="65"/>
      <c r="FQ360" s="65"/>
      <c r="FR360" s="65"/>
      <c r="FS360" s="65"/>
      <c r="FT360" s="65"/>
      <c r="FU360" s="65"/>
      <c r="FV360" s="65"/>
      <c r="FW360" s="65"/>
      <c r="FX360" s="65"/>
      <c r="FY360" s="65"/>
      <c r="FZ360" s="65"/>
      <c r="GA360" s="65"/>
      <c r="GB360" s="65"/>
      <c r="GC360" s="65"/>
      <c r="GD360" s="65"/>
      <c r="GE360" s="65"/>
      <c r="GF360" s="65"/>
      <c r="GG360" s="65"/>
      <c r="GH360" s="65"/>
      <c r="GI360" s="65"/>
      <c r="GJ360" s="65"/>
      <c r="GK360" s="65"/>
      <c r="GL360" s="65"/>
      <c r="GM360" s="65"/>
      <c r="GN360" s="65"/>
      <c r="GO360" s="65"/>
      <c r="GP360" s="65"/>
      <c r="GQ360" s="65"/>
      <c r="GR360" s="65"/>
      <c r="GS360" s="65"/>
      <c r="GT360" s="65"/>
      <c r="GU360" s="65"/>
      <c r="GV360" s="65"/>
      <c r="GW360" s="65"/>
      <c r="GX360" s="65"/>
      <c r="GY360" s="65"/>
      <c r="GZ360" s="65"/>
      <c r="HA360" s="65"/>
      <c r="HB360" s="65"/>
      <c r="HC360" s="65"/>
      <c r="HD360" s="65"/>
      <c r="HE360" s="65"/>
      <c r="HF360" s="65"/>
      <c r="HG360" s="65"/>
      <c r="HH360" s="65"/>
      <c r="HI360" s="65"/>
      <c r="HJ360" s="65"/>
      <c r="HK360" s="65"/>
      <c r="HL360" s="65"/>
      <c r="HM360" s="65"/>
      <c r="HN360" s="65"/>
      <c r="HO360" s="65"/>
      <c r="HP360" s="65"/>
      <c r="HQ360" s="65"/>
      <c r="HR360" s="65"/>
      <c r="HS360" s="65"/>
      <c r="HT360" s="65"/>
      <c r="HU360" s="65"/>
      <c r="HV360" s="65"/>
      <c r="HW360" s="65"/>
      <c r="HX360" s="65"/>
      <c r="HY360" s="65"/>
      <c r="HZ360" s="65"/>
      <c r="IA360" s="65"/>
      <c r="IB360" s="65"/>
      <c r="IC360" s="65"/>
      <c r="ID360" s="65"/>
      <c r="IE360" s="65"/>
      <c r="IF360" s="65"/>
      <c r="IG360" s="65"/>
      <c r="IH360" s="65"/>
      <c r="II360" s="65"/>
      <c r="IJ360" s="65"/>
      <c r="IK360" s="65"/>
      <c r="IL360" s="65"/>
      <c r="IM360" s="65"/>
      <c r="IN360" s="65"/>
      <c r="IO360" s="65"/>
      <c r="IP360" s="65"/>
      <c r="IQ360" s="65"/>
      <c r="IR360" s="65"/>
      <c r="IS360" s="65"/>
      <c r="IT360" s="65"/>
      <c r="IU360" s="65"/>
      <c r="IV360" s="65"/>
      <c r="IW360" s="65"/>
      <c r="IX360" s="65"/>
      <c r="IY360" s="65"/>
      <c r="IZ360" s="65"/>
      <c r="JA360" s="65"/>
      <c r="JB360" s="65"/>
      <c r="JC360" s="65"/>
      <c r="JD360" s="65"/>
      <c r="JE360" s="65"/>
      <c r="JF360" s="65"/>
      <c r="JG360" s="65"/>
      <c r="JH360" s="65"/>
      <c r="JI360" s="65"/>
      <c r="JJ360" s="65"/>
      <c r="JK360" s="65"/>
      <c r="JL360" s="65"/>
      <c r="JM360" s="65"/>
      <c r="JN360" s="65"/>
      <c r="JO360" s="65"/>
      <c r="JP360" s="65"/>
      <c r="JQ360" s="65"/>
      <c r="JR360" s="65"/>
      <c r="JS360" s="65"/>
    </row>
    <row r="361" s="66" customFormat="true" ht="14.25" hidden="false" customHeight="true" outlineLevel="0" collapsed="false">
      <c r="A361" s="46"/>
      <c r="B361" s="47" t="n">
        <f aca="true">TODAY()</f>
        <v>46135</v>
      </c>
      <c r="C361" s="48" t="s">
        <v>37</v>
      </c>
      <c r="D361" s="49" t="s">
        <v>38</v>
      </c>
      <c r="E361" s="50" t="str">
        <f aca="false">IFERROR(VLOOKUP($J361,'Base 1'!A:S,19,0),"-")</f>
        <v>-</v>
      </c>
      <c r="F361" s="50" t="str">
        <f aca="false">IFERROR(VLOOKUP($J361,'Base 1'!$A:$N,14,0),"-")</f>
        <v>-</v>
      </c>
      <c r="G361" s="50" t="str">
        <f aca="false">IFERROR(VLOOKUP($J361,'Base 1'!$A:$O,15,0),"-")</f>
        <v>-</v>
      </c>
      <c r="H361" s="50" t="str">
        <f aca="false">IFERROR(VLOOKUP($J361,'Base 1'!$A:$T,20,0),"-")</f>
        <v>-</v>
      </c>
      <c r="I361" s="51" t="str">
        <f aca="false">IFERROR(VLOOKUP($J361,'Base 1'!$A:$C,3,0),"-")</f>
        <v>-</v>
      </c>
      <c r="J361" s="51"/>
      <c r="K361" s="50" t="str">
        <f aca="false">IFERROR(VLOOKUP($J361,'Base 1'!$A:$E,5,0),"-")</f>
        <v>-</v>
      </c>
      <c r="L361" s="52" t="str">
        <f aca="false">IFERROR(VLOOKUP($J361,'Base 1'!$A:$B,2,0),"-")</f>
        <v>-</v>
      </c>
      <c r="M361" s="50" t="str">
        <f aca="false">IFERROR(VLOOKUP($J361,'Base 1'!$A:$Q,17,0),"-")</f>
        <v>-</v>
      </c>
      <c r="N361" s="50" t="str">
        <f aca="false">IFERROR(VLOOKUP($J361,'Base 1'!$A:$R,18,0),"-")</f>
        <v>-</v>
      </c>
      <c r="O361" s="50" t="str">
        <f aca="false">IFERROR(VLOOKUP($J361,'Base 1'!$A:$F,6,0),"-")</f>
        <v>-</v>
      </c>
      <c r="P361" s="53" t="str">
        <f aca="false">IFERROR(VLOOKUP($J361,'Base 1'!$A:$G,7,0),"-")</f>
        <v>-</v>
      </c>
      <c r="Q361" s="54"/>
      <c r="R361" s="50" t="str">
        <f aca="false">IFERROR(VLOOKUP(J361,'Base 1'!$A:$L,12,0),"-")</f>
        <v>-</v>
      </c>
      <c r="S361" s="54"/>
      <c r="T361" s="55" t="str">
        <f aca="false">IFERROR(VLOOKUP(J361,'Base 1'!$A:$J,10,0),"-")</f>
        <v>-</v>
      </c>
      <c r="U361" s="56"/>
      <c r="V361" s="57"/>
      <c r="W361" s="58"/>
      <c r="X361" s="59" t="str">
        <f aca="false">IFERROR(VLOOKUP(J361,'Base 1'!$A:$I,9,0),"-")</f>
        <v>-</v>
      </c>
      <c r="Y361" s="58"/>
      <c r="Z361" s="60"/>
      <c r="AA361" s="61"/>
      <c r="AB361" s="62"/>
      <c r="AC361" s="63" t="str">
        <f aca="false">IFERROR(VLOOKUP($J361,'Base 1'!$A:$Q,16,0),"-")</f>
        <v>-</v>
      </c>
      <c r="AD361" s="63"/>
      <c r="AE361" s="64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65"/>
      <c r="BI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/>
      <c r="BT361" s="65"/>
      <c r="BU361" s="65"/>
      <c r="BV361" s="65"/>
      <c r="BW361" s="65"/>
      <c r="BX361" s="65"/>
      <c r="BY361" s="65"/>
      <c r="BZ361" s="65"/>
      <c r="CA361" s="65"/>
      <c r="CB361" s="65"/>
      <c r="CC361" s="65"/>
      <c r="CD361" s="65"/>
      <c r="CE361" s="65"/>
      <c r="CF361" s="65"/>
      <c r="CG361" s="65"/>
      <c r="CH361" s="65"/>
      <c r="CI361" s="65"/>
      <c r="CJ361" s="65"/>
      <c r="CK361" s="65"/>
      <c r="CL361" s="65"/>
      <c r="CM361" s="65"/>
      <c r="CN361" s="65"/>
      <c r="CO361" s="65"/>
      <c r="CP361" s="65"/>
      <c r="CQ361" s="65"/>
      <c r="CR361" s="65"/>
      <c r="CS361" s="65"/>
      <c r="CT361" s="65"/>
      <c r="CU361" s="65"/>
      <c r="CV361" s="65"/>
      <c r="CW361" s="65"/>
      <c r="CX361" s="65"/>
      <c r="CY361" s="65"/>
      <c r="CZ361" s="65"/>
      <c r="DA361" s="65"/>
      <c r="DB361" s="65"/>
      <c r="DC361" s="65"/>
      <c r="DD361" s="65"/>
      <c r="DE361" s="65"/>
      <c r="DF361" s="65"/>
      <c r="DG361" s="65"/>
      <c r="DH361" s="65"/>
      <c r="DI361" s="65"/>
      <c r="DJ361" s="65"/>
      <c r="DK361" s="65"/>
      <c r="DL361" s="65"/>
      <c r="DM361" s="65"/>
      <c r="DN361" s="65"/>
      <c r="DO361" s="65"/>
      <c r="DP361" s="65"/>
      <c r="DQ361" s="65"/>
      <c r="DR361" s="65"/>
      <c r="DS361" s="65"/>
      <c r="DT361" s="65"/>
      <c r="DU361" s="65"/>
      <c r="DV361" s="65"/>
      <c r="DW361" s="65"/>
      <c r="DX361" s="65"/>
      <c r="DY361" s="65"/>
      <c r="DZ361" s="65"/>
      <c r="EA361" s="65"/>
      <c r="EB361" s="65"/>
      <c r="EC361" s="65"/>
      <c r="ED361" s="65"/>
      <c r="EE361" s="65"/>
      <c r="EF361" s="65"/>
      <c r="EG361" s="65"/>
      <c r="EH361" s="65"/>
      <c r="EI361" s="65"/>
      <c r="EJ361" s="65"/>
      <c r="EK361" s="65"/>
      <c r="EL361" s="65"/>
      <c r="EM361" s="65"/>
      <c r="EN361" s="65"/>
      <c r="EO361" s="65"/>
      <c r="EP361" s="65"/>
      <c r="EQ361" s="65"/>
      <c r="ER361" s="65"/>
      <c r="ES361" s="65"/>
      <c r="ET361" s="65"/>
      <c r="EU361" s="65"/>
      <c r="EV361" s="65"/>
      <c r="EW361" s="65"/>
      <c r="EX361" s="65"/>
      <c r="EY361" s="65"/>
      <c r="EZ361" s="65"/>
      <c r="FA361" s="65"/>
      <c r="FB361" s="65"/>
      <c r="FC361" s="65"/>
      <c r="FD361" s="65"/>
      <c r="FE361" s="65"/>
      <c r="FF361" s="65"/>
      <c r="FG361" s="65"/>
      <c r="FH361" s="65"/>
      <c r="FI361" s="65"/>
      <c r="FJ361" s="65"/>
      <c r="FK361" s="65"/>
      <c r="FL361" s="65"/>
      <c r="FM361" s="65"/>
      <c r="FN361" s="65"/>
      <c r="FO361" s="65"/>
      <c r="FP361" s="65"/>
      <c r="FQ361" s="65"/>
      <c r="FR361" s="65"/>
      <c r="FS361" s="65"/>
      <c r="FT361" s="65"/>
      <c r="FU361" s="65"/>
      <c r="FV361" s="65"/>
      <c r="FW361" s="65"/>
      <c r="FX361" s="65"/>
      <c r="FY361" s="65"/>
      <c r="FZ361" s="65"/>
      <c r="GA361" s="65"/>
      <c r="GB361" s="65"/>
      <c r="GC361" s="65"/>
      <c r="GD361" s="65"/>
      <c r="GE361" s="65"/>
      <c r="GF361" s="65"/>
      <c r="GG361" s="65"/>
      <c r="GH361" s="65"/>
      <c r="GI361" s="65"/>
      <c r="GJ361" s="65"/>
      <c r="GK361" s="65"/>
      <c r="GL361" s="65"/>
      <c r="GM361" s="65"/>
      <c r="GN361" s="65"/>
      <c r="GO361" s="65"/>
      <c r="GP361" s="65"/>
      <c r="GQ361" s="65"/>
      <c r="GR361" s="65"/>
      <c r="GS361" s="65"/>
      <c r="GT361" s="65"/>
      <c r="GU361" s="65"/>
      <c r="GV361" s="65"/>
      <c r="GW361" s="65"/>
      <c r="GX361" s="65"/>
      <c r="GY361" s="65"/>
      <c r="GZ361" s="65"/>
      <c r="HA361" s="65"/>
      <c r="HB361" s="65"/>
      <c r="HC361" s="65"/>
      <c r="HD361" s="65"/>
      <c r="HE361" s="65"/>
      <c r="HF361" s="65"/>
      <c r="HG361" s="65"/>
      <c r="HH361" s="65"/>
      <c r="HI361" s="65"/>
      <c r="HJ361" s="65"/>
      <c r="HK361" s="65"/>
      <c r="HL361" s="65"/>
      <c r="HM361" s="65"/>
      <c r="HN361" s="65"/>
      <c r="HO361" s="65"/>
      <c r="HP361" s="65"/>
      <c r="HQ361" s="65"/>
      <c r="HR361" s="65"/>
      <c r="HS361" s="65"/>
      <c r="HT361" s="65"/>
      <c r="HU361" s="65"/>
      <c r="HV361" s="65"/>
      <c r="HW361" s="65"/>
      <c r="HX361" s="65"/>
      <c r="HY361" s="65"/>
      <c r="HZ361" s="65"/>
      <c r="IA361" s="65"/>
      <c r="IB361" s="65"/>
      <c r="IC361" s="65"/>
      <c r="ID361" s="65"/>
      <c r="IE361" s="65"/>
      <c r="IF361" s="65"/>
      <c r="IG361" s="65"/>
      <c r="IH361" s="65"/>
      <c r="II361" s="65"/>
      <c r="IJ361" s="65"/>
      <c r="IK361" s="65"/>
      <c r="IL361" s="65"/>
      <c r="IM361" s="65"/>
      <c r="IN361" s="65"/>
      <c r="IO361" s="65"/>
      <c r="IP361" s="65"/>
      <c r="IQ361" s="65"/>
      <c r="IR361" s="65"/>
      <c r="IS361" s="65"/>
      <c r="IT361" s="65"/>
      <c r="IU361" s="65"/>
      <c r="IV361" s="65"/>
      <c r="IW361" s="65"/>
      <c r="IX361" s="65"/>
      <c r="IY361" s="65"/>
      <c r="IZ361" s="65"/>
      <c r="JA361" s="65"/>
      <c r="JB361" s="65"/>
      <c r="JC361" s="65"/>
      <c r="JD361" s="65"/>
      <c r="JE361" s="65"/>
      <c r="JF361" s="65"/>
      <c r="JG361" s="65"/>
      <c r="JH361" s="65"/>
      <c r="JI361" s="65"/>
      <c r="JJ361" s="65"/>
      <c r="JK361" s="65"/>
      <c r="JL361" s="65"/>
      <c r="JM361" s="65"/>
      <c r="JN361" s="65"/>
      <c r="JO361" s="65"/>
      <c r="JP361" s="65"/>
      <c r="JQ361" s="65"/>
      <c r="JR361" s="65"/>
      <c r="JS361" s="65"/>
    </row>
    <row r="362" s="66" customFormat="true" ht="14.25" hidden="false" customHeight="true" outlineLevel="0" collapsed="false">
      <c r="A362" s="46"/>
      <c r="B362" s="47" t="n">
        <f aca="true">TODAY()</f>
        <v>46135</v>
      </c>
      <c r="C362" s="48" t="s">
        <v>37</v>
      </c>
      <c r="D362" s="49" t="s">
        <v>38</v>
      </c>
      <c r="E362" s="50" t="str">
        <f aca="false">IFERROR(VLOOKUP($J362,'Base 1'!A:S,19,0),"-")</f>
        <v>-</v>
      </c>
      <c r="F362" s="50" t="str">
        <f aca="false">IFERROR(VLOOKUP($J362,'Base 1'!$A:$N,14,0),"-")</f>
        <v>-</v>
      </c>
      <c r="G362" s="50" t="str">
        <f aca="false">IFERROR(VLOOKUP($J362,'Base 1'!$A:$O,15,0),"-")</f>
        <v>-</v>
      </c>
      <c r="H362" s="50" t="str">
        <f aca="false">IFERROR(VLOOKUP($J362,'Base 1'!$A:$T,20,0),"-")</f>
        <v>-</v>
      </c>
      <c r="I362" s="51" t="str">
        <f aca="false">IFERROR(VLOOKUP($J362,'Base 1'!$A:$C,3,0),"-")</f>
        <v>-</v>
      </c>
      <c r="J362" s="51"/>
      <c r="K362" s="50" t="str">
        <f aca="false">IFERROR(VLOOKUP($J362,'Base 1'!$A:$E,5,0),"-")</f>
        <v>-</v>
      </c>
      <c r="L362" s="52" t="str">
        <f aca="false">IFERROR(VLOOKUP($J362,'Base 1'!$A:$B,2,0),"-")</f>
        <v>-</v>
      </c>
      <c r="M362" s="50" t="str">
        <f aca="false">IFERROR(VLOOKUP($J362,'Base 1'!$A:$Q,17,0),"-")</f>
        <v>-</v>
      </c>
      <c r="N362" s="50" t="str">
        <f aca="false">IFERROR(VLOOKUP($J362,'Base 1'!$A:$R,18,0),"-")</f>
        <v>-</v>
      </c>
      <c r="O362" s="50" t="str">
        <f aca="false">IFERROR(VLOOKUP($J362,'Base 1'!$A:$F,6,0),"-")</f>
        <v>-</v>
      </c>
      <c r="P362" s="53" t="str">
        <f aca="false">IFERROR(VLOOKUP($J362,'Base 1'!$A:$G,7,0),"-")</f>
        <v>-</v>
      </c>
      <c r="Q362" s="54"/>
      <c r="R362" s="50" t="str">
        <f aca="false">IFERROR(VLOOKUP(J362,'Base 1'!$A:$L,12,0),"-")</f>
        <v>-</v>
      </c>
      <c r="S362" s="54"/>
      <c r="T362" s="55" t="str">
        <f aca="false">IFERROR(VLOOKUP(J362,'Base 1'!$A:$J,10,0),"-")</f>
        <v>-</v>
      </c>
      <c r="U362" s="56"/>
      <c r="V362" s="57"/>
      <c r="W362" s="58"/>
      <c r="X362" s="59" t="str">
        <f aca="false">IFERROR(VLOOKUP(J362,'Base 1'!$A:$I,9,0),"-")</f>
        <v>-</v>
      </c>
      <c r="Y362" s="58"/>
      <c r="Z362" s="60"/>
      <c r="AA362" s="61"/>
      <c r="AB362" s="62"/>
      <c r="AC362" s="63" t="str">
        <f aca="false">IFERROR(VLOOKUP($J362,'Base 1'!$A:$Q,16,0),"-")</f>
        <v>-</v>
      </c>
      <c r="AD362" s="63"/>
      <c r="AE362" s="64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/>
      <c r="BT362" s="65"/>
      <c r="BU362" s="65"/>
      <c r="BV362" s="65"/>
      <c r="BW362" s="65"/>
      <c r="BX362" s="65"/>
      <c r="BY362" s="65"/>
      <c r="BZ362" s="65"/>
      <c r="CA362" s="65"/>
      <c r="CB362" s="65"/>
      <c r="CC362" s="65"/>
      <c r="CD362" s="65"/>
      <c r="CE362" s="65"/>
      <c r="CF362" s="65"/>
      <c r="CG362" s="65"/>
      <c r="CH362" s="65"/>
      <c r="CI362" s="65"/>
      <c r="CJ362" s="65"/>
      <c r="CK362" s="65"/>
      <c r="CL362" s="65"/>
      <c r="CM362" s="65"/>
      <c r="CN362" s="65"/>
      <c r="CO362" s="65"/>
      <c r="CP362" s="65"/>
      <c r="CQ362" s="65"/>
      <c r="CR362" s="65"/>
      <c r="CS362" s="65"/>
      <c r="CT362" s="65"/>
      <c r="CU362" s="65"/>
      <c r="CV362" s="65"/>
      <c r="CW362" s="65"/>
      <c r="CX362" s="65"/>
      <c r="CY362" s="65"/>
      <c r="CZ362" s="65"/>
      <c r="DA362" s="65"/>
      <c r="DB362" s="65"/>
      <c r="DC362" s="65"/>
      <c r="DD362" s="65"/>
      <c r="DE362" s="65"/>
      <c r="DF362" s="65"/>
      <c r="DG362" s="65"/>
      <c r="DH362" s="65"/>
      <c r="DI362" s="65"/>
      <c r="DJ362" s="65"/>
      <c r="DK362" s="65"/>
      <c r="DL362" s="65"/>
      <c r="DM362" s="65"/>
      <c r="DN362" s="65"/>
      <c r="DO362" s="65"/>
      <c r="DP362" s="65"/>
      <c r="DQ362" s="65"/>
      <c r="DR362" s="65"/>
      <c r="DS362" s="65"/>
      <c r="DT362" s="65"/>
      <c r="DU362" s="65"/>
      <c r="DV362" s="65"/>
      <c r="DW362" s="65"/>
      <c r="DX362" s="65"/>
      <c r="DY362" s="65"/>
      <c r="DZ362" s="65"/>
      <c r="EA362" s="65"/>
      <c r="EB362" s="65"/>
      <c r="EC362" s="65"/>
      <c r="ED362" s="65"/>
      <c r="EE362" s="65"/>
      <c r="EF362" s="65"/>
      <c r="EG362" s="65"/>
      <c r="EH362" s="65"/>
      <c r="EI362" s="65"/>
      <c r="EJ362" s="65"/>
      <c r="EK362" s="65"/>
      <c r="EL362" s="65"/>
      <c r="EM362" s="65"/>
      <c r="EN362" s="65"/>
      <c r="EO362" s="65"/>
      <c r="EP362" s="65"/>
      <c r="EQ362" s="65"/>
      <c r="ER362" s="65"/>
      <c r="ES362" s="65"/>
      <c r="ET362" s="65"/>
      <c r="EU362" s="65"/>
      <c r="EV362" s="65"/>
      <c r="EW362" s="65"/>
      <c r="EX362" s="65"/>
      <c r="EY362" s="65"/>
      <c r="EZ362" s="65"/>
      <c r="FA362" s="65"/>
      <c r="FB362" s="65"/>
      <c r="FC362" s="65"/>
      <c r="FD362" s="65"/>
      <c r="FE362" s="65"/>
      <c r="FF362" s="65"/>
      <c r="FG362" s="65"/>
      <c r="FH362" s="65"/>
      <c r="FI362" s="65"/>
      <c r="FJ362" s="65"/>
      <c r="FK362" s="65"/>
      <c r="FL362" s="65"/>
      <c r="FM362" s="65"/>
      <c r="FN362" s="65"/>
      <c r="FO362" s="65"/>
      <c r="FP362" s="65"/>
      <c r="FQ362" s="65"/>
      <c r="FR362" s="65"/>
      <c r="FS362" s="65"/>
      <c r="FT362" s="65"/>
      <c r="FU362" s="65"/>
      <c r="FV362" s="65"/>
      <c r="FW362" s="65"/>
      <c r="FX362" s="65"/>
      <c r="FY362" s="65"/>
      <c r="FZ362" s="65"/>
      <c r="GA362" s="65"/>
      <c r="GB362" s="65"/>
      <c r="GC362" s="65"/>
      <c r="GD362" s="65"/>
      <c r="GE362" s="65"/>
      <c r="GF362" s="65"/>
      <c r="GG362" s="65"/>
      <c r="GH362" s="65"/>
      <c r="GI362" s="65"/>
      <c r="GJ362" s="65"/>
      <c r="GK362" s="65"/>
      <c r="GL362" s="65"/>
      <c r="GM362" s="65"/>
      <c r="GN362" s="65"/>
      <c r="GO362" s="65"/>
      <c r="GP362" s="65"/>
      <c r="GQ362" s="65"/>
      <c r="GR362" s="65"/>
      <c r="GS362" s="65"/>
      <c r="GT362" s="65"/>
      <c r="GU362" s="65"/>
      <c r="GV362" s="65"/>
      <c r="GW362" s="65"/>
      <c r="GX362" s="65"/>
      <c r="GY362" s="65"/>
      <c r="GZ362" s="65"/>
      <c r="HA362" s="65"/>
      <c r="HB362" s="65"/>
      <c r="HC362" s="65"/>
      <c r="HD362" s="65"/>
      <c r="HE362" s="65"/>
      <c r="HF362" s="65"/>
      <c r="HG362" s="65"/>
      <c r="HH362" s="65"/>
      <c r="HI362" s="65"/>
      <c r="HJ362" s="65"/>
      <c r="HK362" s="65"/>
      <c r="HL362" s="65"/>
      <c r="HM362" s="65"/>
      <c r="HN362" s="65"/>
      <c r="HO362" s="65"/>
      <c r="HP362" s="65"/>
      <c r="HQ362" s="65"/>
      <c r="HR362" s="65"/>
      <c r="HS362" s="65"/>
      <c r="HT362" s="65"/>
      <c r="HU362" s="65"/>
      <c r="HV362" s="65"/>
      <c r="HW362" s="65"/>
      <c r="HX362" s="65"/>
      <c r="HY362" s="65"/>
      <c r="HZ362" s="65"/>
      <c r="IA362" s="65"/>
      <c r="IB362" s="65"/>
      <c r="IC362" s="65"/>
      <c r="ID362" s="65"/>
      <c r="IE362" s="65"/>
      <c r="IF362" s="65"/>
      <c r="IG362" s="65"/>
      <c r="IH362" s="65"/>
      <c r="II362" s="65"/>
      <c r="IJ362" s="65"/>
      <c r="IK362" s="65"/>
      <c r="IL362" s="65"/>
      <c r="IM362" s="65"/>
      <c r="IN362" s="65"/>
      <c r="IO362" s="65"/>
      <c r="IP362" s="65"/>
      <c r="IQ362" s="65"/>
      <c r="IR362" s="65"/>
      <c r="IS362" s="65"/>
      <c r="IT362" s="65"/>
      <c r="IU362" s="65"/>
      <c r="IV362" s="65"/>
      <c r="IW362" s="65"/>
      <c r="IX362" s="65"/>
      <c r="IY362" s="65"/>
      <c r="IZ362" s="65"/>
      <c r="JA362" s="65"/>
      <c r="JB362" s="65"/>
      <c r="JC362" s="65"/>
      <c r="JD362" s="65"/>
      <c r="JE362" s="65"/>
      <c r="JF362" s="65"/>
      <c r="JG362" s="65"/>
      <c r="JH362" s="65"/>
      <c r="JI362" s="65"/>
      <c r="JJ362" s="65"/>
      <c r="JK362" s="65"/>
      <c r="JL362" s="65"/>
      <c r="JM362" s="65"/>
      <c r="JN362" s="65"/>
      <c r="JO362" s="65"/>
      <c r="JP362" s="65"/>
      <c r="JQ362" s="65"/>
      <c r="JR362" s="65"/>
      <c r="JS362" s="65"/>
    </row>
    <row r="363" s="66" customFormat="true" ht="14.25" hidden="false" customHeight="true" outlineLevel="0" collapsed="false">
      <c r="A363" s="46"/>
      <c r="B363" s="47" t="n">
        <f aca="true">TODAY()</f>
        <v>46135</v>
      </c>
      <c r="C363" s="48" t="s">
        <v>37</v>
      </c>
      <c r="D363" s="49" t="s">
        <v>38</v>
      </c>
      <c r="E363" s="50" t="str">
        <f aca="false">IFERROR(VLOOKUP($J363,'Base 1'!A:S,19,0),"-")</f>
        <v>-</v>
      </c>
      <c r="F363" s="50" t="str">
        <f aca="false">IFERROR(VLOOKUP($J363,'Base 1'!$A:$N,14,0),"-")</f>
        <v>-</v>
      </c>
      <c r="G363" s="50" t="str">
        <f aca="false">IFERROR(VLOOKUP($J363,'Base 1'!$A:$O,15,0),"-")</f>
        <v>-</v>
      </c>
      <c r="H363" s="50" t="str">
        <f aca="false">IFERROR(VLOOKUP($J363,'Base 1'!$A:$T,20,0),"-")</f>
        <v>-</v>
      </c>
      <c r="I363" s="51" t="str">
        <f aca="false">IFERROR(VLOOKUP($J363,'Base 1'!$A:$C,3,0),"-")</f>
        <v>-</v>
      </c>
      <c r="J363" s="51"/>
      <c r="K363" s="50" t="str">
        <f aca="false">IFERROR(VLOOKUP($J363,'Base 1'!$A:$E,5,0),"-")</f>
        <v>-</v>
      </c>
      <c r="L363" s="52" t="str">
        <f aca="false">IFERROR(VLOOKUP($J363,'Base 1'!$A:$B,2,0),"-")</f>
        <v>-</v>
      </c>
      <c r="M363" s="50" t="str">
        <f aca="false">IFERROR(VLOOKUP($J363,'Base 1'!$A:$Q,17,0),"-")</f>
        <v>-</v>
      </c>
      <c r="N363" s="50" t="str">
        <f aca="false">IFERROR(VLOOKUP($J363,'Base 1'!$A:$R,18,0),"-")</f>
        <v>-</v>
      </c>
      <c r="O363" s="50" t="str">
        <f aca="false">IFERROR(VLOOKUP($J363,'Base 1'!$A:$F,6,0),"-")</f>
        <v>-</v>
      </c>
      <c r="P363" s="53" t="str">
        <f aca="false">IFERROR(VLOOKUP($J363,'Base 1'!$A:$G,7,0),"-")</f>
        <v>-</v>
      </c>
      <c r="Q363" s="54"/>
      <c r="R363" s="50" t="str">
        <f aca="false">IFERROR(VLOOKUP(J363,'Base 1'!$A:$L,12,0),"-")</f>
        <v>-</v>
      </c>
      <c r="S363" s="54"/>
      <c r="T363" s="55" t="str">
        <f aca="false">IFERROR(VLOOKUP(J363,'Base 1'!$A:$J,10,0),"-")</f>
        <v>-</v>
      </c>
      <c r="U363" s="56"/>
      <c r="V363" s="57"/>
      <c r="W363" s="58"/>
      <c r="X363" s="59" t="str">
        <f aca="false">IFERROR(VLOOKUP(J363,'Base 1'!$A:$I,9,0),"-")</f>
        <v>-</v>
      </c>
      <c r="Y363" s="58"/>
      <c r="Z363" s="60"/>
      <c r="AA363" s="61"/>
      <c r="AB363" s="62"/>
      <c r="AC363" s="63" t="str">
        <f aca="false">IFERROR(VLOOKUP($J363,'Base 1'!$A:$Q,16,0),"-")</f>
        <v>-</v>
      </c>
      <c r="AD363" s="63"/>
      <c r="AE363" s="64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/>
      <c r="BT363" s="65"/>
      <c r="BU363" s="65"/>
      <c r="BV363" s="65"/>
      <c r="BW363" s="65"/>
      <c r="BX363" s="65"/>
      <c r="BY363" s="65"/>
      <c r="BZ363" s="65"/>
      <c r="CA363" s="65"/>
      <c r="CB363" s="65"/>
      <c r="CC363" s="65"/>
      <c r="CD363" s="65"/>
      <c r="CE363" s="65"/>
      <c r="CF363" s="65"/>
      <c r="CG363" s="65"/>
      <c r="CH363" s="65"/>
      <c r="CI363" s="65"/>
      <c r="CJ363" s="65"/>
      <c r="CK363" s="65"/>
      <c r="CL363" s="65"/>
      <c r="CM363" s="65"/>
      <c r="CN363" s="65"/>
      <c r="CO363" s="65"/>
      <c r="CP363" s="65"/>
      <c r="CQ363" s="65"/>
      <c r="CR363" s="65"/>
      <c r="CS363" s="65"/>
      <c r="CT363" s="65"/>
      <c r="CU363" s="65"/>
      <c r="CV363" s="65"/>
      <c r="CW363" s="65"/>
      <c r="CX363" s="65"/>
      <c r="CY363" s="65"/>
      <c r="CZ363" s="65"/>
      <c r="DA363" s="65"/>
      <c r="DB363" s="65"/>
      <c r="DC363" s="65"/>
      <c r="DD363" s="65"/>
      <c r="DE363" s="65"/>
      <c r="DF363" s="65"/>
      <c r="DG363" s="65"/>
      <c r="DH363" s="65"/>
      <c r="DI363" s="65"/>
      <c r="DJ363" s="65"/>
      <c r="DK363" s="65"/>
      <c r="DL363" s="65"/>
      <c r="DM363" s="65"/>
      <c r="DN363" s="65"/>
      <c r="DO363" s="65"/>
      <c r="DP363" s="65"/>
      <c r="DQ363" s="65"/>
      <c r="DR363" s="65"/>
      <c r="DS363" s="65"/>
      <c r="DT363" s="65"/>
      <c r="DU363" s="65"/>
      <c r="DV363" s="65"/>
      <c r="DW363" s="65"/>
      <c r="DX363" s="65"/>
      <c r="DY363" s="65"/>
      <c r="DZ363" s="65"/>
      <c r="EA363" s="65"/>
      <c r="EB363" s="65"/>
      <c r="EC363" s="65"/>
      <c r="ED363" s="65"/>
      <c r="EE363" s="65"/>
      <c r="EF363" s="65"/>
      <c r="EG363" s="65"/>
      <c r="EH363" s="65"/>
      <c r="EI363" s="65"/>
      <c r="EJ363" s="65"/>
      <c r="EK363" s="65"/>
      <c r="EL363" s="65"/>
      <c r="EM363" s="65"/>
      <c r="EN363" s="65"/>
      <c r="EO363" s="65"/>
      <c r="EP363" s="65"/>
      <c r="EQ363" s="65"/>
      <c r="ER363" s="65"/>
      <c r="ES363" s="65"/>
      <c r="ET363" s="65"/>
      <c r="EU363" s="65"/>
      <c r="EV363" s="65"/>
      <c r="EW363" s="65"/>
      <c r="EX363" s="65"/>
      <c r="EY363" s="65"/>
      <c r="EZ363" s="65"/>
      <c r="FA363" s="65"/>
      <c r="FB363" s="65"/>
      <c r="FC363" s="65"/>
      <c r="FD363" s="65"/>
      <c r="FE363" s="65"/>
      <c r="FF363" s="65"/>
      <c r="FG363" s="65"/>
      <c r="FH363" s="65"/>
      <c r="FI363" s="65"/>
      <c r="FJ363" s="65"/>
      <c r="FK363" s="65"/>
      <c r="FL363" s="65"/>
      <c r="FM363" s="65"/>
      <c r="FN363" s="65"/>
      <c r="FO363" s="65"/>
      <c r="FP363" s="65"/>
      <c r="FQ363" s="65"/>
      <c r="FR363" s="65"/>
      <c r="FS363" s="65"/>
      <c r="FT363" s="65"/>
      <c r="FU363" s="65"/>
      <c r="FV363" s="65"/>
      <c r="FW363" s="65"/>
      <c r="FX363" s="65"/>
      <c r="FY363" s="65"/>
      <c r="FZ363" s="65"/>
      <c r="GA363" s="65"/>
      <c r="GB363" s="65"/>
      <c r="GC363" s="65"/>
      <c r="GD363" s="65"/>
      <c r="GE363" s="65"/>
      <c r="GF363" s="65"/>
      <c r="GG363" s="65"/>
      <c r="GH363" s="65"/>
      <c r="GI363" s="65"/>
      <c r="GJ363" s="65"/>
      <c r="GK363" s="65"/>
      <c r="GL363" s="65"/>
      <c r="GM363" s="65"/>
      <c r="GN363" s="65"/>
      <c r="GO363" s="65"/>
      <c r="GP363" s="65"/>
      <c r="GQ363" s="65"/>
      <c r="GR363" s="65"/>
      <c r="GS363" s="65"/>
      <c r="GT363" s="65"/>
      <c r="GU363" s="65"/>
      <c r="GV363" s="65"/>
      <c r="GW363" s="65"/>
      <c r="GX363" s="65"/>
      <c r="GY363" s="65"/>
      <c r="GZ363" s="65"/>
      <c r="HA363" s="65"/>
      <c r="HB363" s="65"/>
      <c r="HC363" s="65"/>
      <c r="HD363" s="65"/>
      <c r="HE363" s="65"/>
      <c r="HF363" s="65"/>
      <c r="HG363" s="65"/>
      <c r="HH363" s="65"/>
      <c r="HI363" s="65"/>
      <c r="HJ363" s="65"/>
      <c r="HK363" s="65"/>
      <c r="HL363" s="65"/>
      <c r="HM363" s="65"/>
      <c r="HN363" s="65"/>
      <c r="HO363" s="65"/>
      <c r="HP363" s="65"/>
      <c r="HQ363" s="65"/>
      <c r="HR363" s="65"/>
      <c r="HS363" s="65"/>
      <c r="HT363" s="65"/>
      <c r="HU363" s="65"/>
      <c r="HV363" s="65"/>
      <c r="HW363" s="65"/>
      <c r="HX363" s="65"/>
      <c r="HY363" s="65"/>
      <c r="HZ363" s="65"/>
      <c r="IA363" s="65"/>
      <c r="IB363" s="65"/>
      <c r="IC363" s="65"/>
      <c r="ID363" s="65"/>
      <c r="IE363" s="65"/>
      <c r="IF363" s="65"/>
      <c r="IG363" s="65"/>
      <c r="IH363" s="65"/>
      <c r="II363" s="65"/>
      <c r="IJ363" s="65"/>
      <c r="IK363" s="65"/>
      <c r="IL363" s="65"/>
      <c r="IM363" s="65"/>
      <c r="IN363" s="65"/>
      <c r="IO363" s="65"/>
      <c r="IP363" s="65"/>
      <c r="IQ363" s="65"/>
      <c r="IR363" s="65"/>
      <c r="IS363" s="65"/>
      <c r="IT363" s="65"/>
      <c r="IU363" s="65"/>
      <c r="IV363" s="65"/>
      <c r="IW363" s="65"/>
      <c r="IX363" s="65"/>
      <c r="IY363" s="65"/>
      <c r="IZ363" s="65"/>
      <c r="JA363" s="65"/>
      <c r="JB363" s="65"/>
      <c r="JC363" s="65"/>
      <c r="JD363" s="65"/>
      <c r="JE363" s="65"/>
      <c r="JF363" s="65"/>
      <c r="JG363" s="65"/>
      <c r="JH363" s="65"/>
      <c r="JI363" s="65"/>
      <c r="JJ363" s="65"/>
      <c r="JK363" s="65"/>
      <c r="JL363" s="65"/>
      <c r="JM363" s="65"/>
      <c r="JN363" s="65"/>
      <c r="JO363" s="65"/>
      <c r="JP363" s="65"/>
      <c r="JQ363" s="65"/>
      <c r="JR363" s="65"/>
      <c r="JS363" s="65"/>
    </row>
    <row r="364" s="66" customFormat="true" ht="14.25" hidden="false" customHeight="true" outlineLevel="0" collapsed="false">
      <c r="A364" s="46"/>
      <c r="B364" s="47" t="n">
        <f aca="true">TODAY()</f>
        <v>46135</v>
      </c>
      <c r="C364" s="48" t="s">
        <v>37</v>
      </c>
      <c r="D364" s="49" t="s">
        <v>38</v>
      </c>
      <c r="E364" s="50" t="str">
        <f aca="false">IFERROR(VLOOKUP($J364,'Base 1'!A:S,19,0),"-")</f>
        <v>-</v>
      </c>
      <c r="F364" s="50" t="str">
        <f aca="false">IFERROR(VLOOKUP($J364,'Base 1'!$A:$N,14,0),"-")</f>
        <v>-</v>
      </c>
      <c r="G364" s="50" t="str">
        <f aca="false">IFERROR(VLOOKUP($J364,'Base 1'!$A:$O,15,0),"-")</f>
        <v>-</v>
      </c>
      <c r="H364" s="50" t="str">
        <f aca="false">IFERROR(VLOOKUP($J364,'Base 1'!$A:$T,20,0),"-")</f>
        <v>-</v>
      </c>
      <c r="I364" s="51" t="str">
        <f aca="false">IFERROR(VLOOKUP($J364,'Base 1'!$A:$C,3,0),"-")</f>
        <v>-</v>
      </c>
      <c r="J364" s="51"/>
      <c r="K364" s="50" t="str">
        <f aca="false">IFERROR(VLOOKUP($J364,'Base 1'!$A:$E,5,0),"-")</f>
        <v>-</v>
      </c>
      <c r="L364" s="52" t="str">
        <f aca="false">IFERROR(VLOOKUP($J364,'Base 1'!$A:$B,2,0),"-")</f>
        <v>-</v>
      </c>
      <c r="M364" s="50" t="str">
        <f aca="false">IFERROR(VLOOKUP($J364,'Base 1'!$A:$Q,17,0),"-")</f>
        <v>-</v>
      </c>
      <c r="N364" s="50" t="str">
        <f aca="false">IFERROR(VLOOKUP($J364,'Base 1'!$A:$R,18,0),"-")</f>
        <v>-</v>
      </c>
      <c r="O364" s="50" t="str">
        <f aca="false">IFERROR(VLOOKUP($J364,'Base 1'!$A:$F,6,0),"-")</f>
        <v>-</v>
      </c>
      <c r="P364" s="53" t="str">
        <f aca="false">IFERROR(VLOOKUP($J364,'Base 1'!$A:$G,7,0),"-")</f>
        <v>-</v>
      </c>
      <c r="Q364" s="54"/>
      <c r="R364" s="50" t="str">
        <f aca="false">IFERROR(VLOOKUP(J364,'Base 1'!$A:$L,12,0),"-")</f>
        <v>-</v>
      </c>
      <c r="S364" s="54"/>
      <c r="T364" s="55" t="str">
        <f aca="false">IFERROR(VLOOKUP(J364,'Base 1'!$A:$J,10,0),"-")</f>
        <v>-</v>
      </c>
      <c r="U364" s="56"/>
      <c r="V364" s="57"/>
      <c r="W364" s="58"/>
      <c r="X364" s="59" t="str">
        <f aca="false">IFERROR(VLOOKUP(J364,'Base 1'!$A:$I,9,0),"-")</f>
        <v>-</v>
      </c>
      <c r="Y364" s="58"/>
      <c r="Z364" s="60"/>
      <c r="AA364" s="61"/>
      <c r="AB364" s="62"/>
      <c r="AC364" s="63" t="str">
        <f aca="false">IFERROR(VLOOKUP($J364,'Base 1'!$A:$Q,16,0),"-")</f>
        <v>-</v>
      </c>
      <c r="AD364" s="63"/>
      <c r="AE364" s="64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65"/>
      <c r="BI364" s="65"/>
      <c r="BJ364" s="65"/>
      <c r="BK364" s="65"/>
      <c r="BL364" s="65"/>
      <c r="BM364" s="65"/>
      <c r="BN364" s="65"/>
      <c r="BO364" s="65"/>
      <c r="BP364" s="65"/>
      <c r="BQ364" s="65"/>
      <c r="BR364" s="65"/>
      <c r="BS364" s="65"/>
      <c r="BT364" s="65"/>
      <c r="BU364" s="65"/>
      <c r="BV364" s="65"/>
      <c r="BW364" s="65"/>
      <c r="BX364" s="65"/>
      <c r="BY364" s="65"/>
      <c r="BZ364" s="65"/>
      <c r="CA364" s="65"/>
      <c r="CB364" s="65"/>
      <c r="CC364" s="65"/>
      <c r="CD364" s="65"/>
      <c r="CE364" s="65"/>
      <c r="CF364" s="65"/>
      <c r="CG364" s="65"/>
      <c r="CH364" s="65"/>
      <c r="CI364" s="65"/>
      <c r="CJ364" s="65"/>
      <c r="CK364" s="65"/>
      <c r="CL364" s="65"/>
      <c r="CM364" s="65"/>
      <c r="CN364" s="65"/>
      <c r="CO364" s="65"/>
      <c r="CP364" s="65"/>
      <c r="CQ364" s="65"/>
      <c r="CR364" s="65"/>
      <c r="CS364" s="65"/>
      <c r="CT364" s="65"/>
      <c r="CU364" s="65"/>
      <c r="CV364" s="65"/>
      <c r="CW364" s="65"/>
      <c r="CX364" s="65"/>
      <c r="CY364" s="65"/>
      <c r="CZ364" s="65"/>
      <c r="DA364" s="65"/>
      <c r="DB364" s="65"/>
      <c r="DC364" s="65"/>
      <c r="DD364" s="65"/>
      <c r="DE364" s="65"/>
      <c r="DF364" s="65"/>
      <c r="DG364" s="65"/>
      <c r="DH364" s="65"/>
      <c r="DI364" s="65"/>
      <c r="DJ364" s="65"/>
      <c r="DK364" s="65"/>
      <c r="DL364" s="65"/>
      <c r="DM364" s="65"/>
      <c r="DN364" s="65"/>
      <c r="DO364" s="65"/>
      <c r="DP364" s="65"/>
      <c r="DQ364" s="65"/>
      <c r="DR364" s="65"/>
      <c r="DS364" s="65"/>
      <c r="DT364" s="65"/>
      <c r="DU364" s="65"/>
      <c r="DV364" s="65"/>
      <c r="DW364" s="65"/>
      <c r="DX364" s="65"/>
      <c r="DY364" s="65"/>
      <c r="DZ364" s="65"/>
      <c r="EA364" s="65"/>
      <c r="EB364" s="65"/>
      <c r="EC364" s="65"/>
      <c r="ED364" s="65"/>
      <c r="EE364" s="65"/>
      <c r="EF364" s="65"/>
      <c r="EG364" s="65"/>
      <c r="EH364" s="65"/>
      <c r="EI364" s="65"/>
      <c r="EJ364" s="65"/>
      <c r="EK364" s="65"/>
      <c r="EL364" s="65"/>
      <c r="EM364" s="65"/>
      <c r="EN364" s="65"/>
      <c r="EO364" s="65"/>
      <c r="EP364" s="65"/>
      <c r="EQ364" s="65"/>
      <c r="ER364" s="65"/>
      <c r="ES364" s="65"/>
      <c r="ET364" s="65"/>
      <c r="EU364" s="65"/>
      <c r="EV364" s="65"/>
      <c r="EW364" s="65"/>
      <c r="EX364" s="65"/>
      <c r="EY364" s="65"/>
      <c r="EZ364" s="65"/>
      <c r="FA364" s="65"/>
      <c r="FB364" s="65"/>
      <c r="FC364" s="65"/>
      <c r="FD364" s="65"/>
      <c r="FE364" s="65"/>
      <c r="FF364" s="65"/>
      <c r="FG364" s="65"/>
      <c r="FH364" s="65"/>
      <c r="FI364" s="65"/>
      <c r="FJ364" s="65"/>
      <c r="FK364" s="65"/>
      <c r="FL364" s="65"/>
      <c r="FM364" s="65"/>
      <c r="FN364" s="65"/>
      <c r="FO364" s="65"/>
      <c r="FP364" s="65"/>
      <c r="FQ364" s="65"/>
      <c r="FR364" s="65"/>
      <c r="FS364" s="65"/>
      <c r="FT364" s="65"/>
      <c r="FU364" s="65"/>
      <c r="FV364" s="65"/>
      <c r="FW364" s="65"/>
      <c r="FX364" s="65"/>
      <c r="FY364" s="65"/>
      <c r="FZ364" s="65"/>
      <c r="GA364" s="65"/>
      <c r="GB364" s="65"/>
      <c r="GC364" s="65"/>
      <c r="GD364" s="65"/>
      <c r="GE364" s="65"/>
      <c r="GF364" s="65"/>
      <c r="GG364" s="65"/>
      <c r="GH364" s="65"/>
      <c r="GI364" s="65"/>
      <c r="GJ364" s="65"/>
      <c r="GK364" s="65"/>
      <c r="GL364" s="65"/>
      <c r="GM364" s="65"/>
      <c r="GN364" s="65"/>
      <c r="GO364" s="65"/>
      <c r="GP364" s="65"/>
      <c r="GQ364" s="65"/>
      <c r="GR364" s="65"/>
      <c r="GS364" s="65"/>
      <c r="GT364" s="65"/>
      <c r="GU364" s="65"/>
      <c r="GV364" s="65"/>
      <c r="GW364" s="65"/>
      <c r="GX364" s="65"/>
      <c r="GY364" s="65"/>
      <c r="GZ364" s="65"/>
      <c r="HA364" s="65"/>
      <c r="HB364" s="65"/>
      <c r="HC364" s="65"/>
      <c r="HD364" s="65"/>
      <c r="HE364" s="65"/>
      <c r="HF364" s="65"/>
      <c r="HG364" s="65"/>
      <c r="HH364" s="65"/>
      <c r="HI364" s="65"/>
      <c r="HJ364" s="65"/>
      <c r="HK364" s="65"/>
      <c r="HL364" s="65"/>
      <c r="HM364" s="65"/>
      <c r="HN364" s="65"/>
      <c r="HO364" s="65"/>
      <c r="HP364" s="65"/>
      <c r="HQ364" s="65"/>
      <c r="HR364" s="65"/>
      <c r="HS364" s="65"/>
      <c r="HT364" s="65"/>
      <c r="HU364" s="65"/>
      <c r="HV364" s="65"/>
      <c r="HW364" s="65"/>
      <c r="HX364" s="65"/>
      <c r="HY364" s="65"/>
      <c r="HZ364" s="65"/>
      <c r="IA364" s="65"/>
      <c r="IB364" s="65"/>
      <c r="IC364" s="65"/>
      <c r="ID364" s="65"/>
      <c r="IE364" s="65"/>
      <c r="IF364" s="65"/>
      <c r="IG364" s="65"/>
      <c r="IH364" s="65"/>
      <c r="II364" s="65"/>
      <c r="IJ364" s="65"/>
      <c r="IK364" s="65"/>
      <c r="IL364" s="65"/>
      <c r="IM364" s="65"/>
      <c r="IN364" s="65"/>
      <c r="IO364" s="65"/>
      <c r="IP364" s="65"/>
      <c r="IQ364" s="65"/>
      <c r="IR364" s="65"/>
      <c r="IS364" s="65"/>
      <c r="IT364" s="65"/>
      <c r="IU364" s="65"/>
      <c r="IV364" s="65"/>
      <c r="IW364" s="65"/>
      <c r="IX364" s="65"/>
      <c r="IY364" s="65"/>
      <c r="IZ364" s="65"/>
      <c r="JA364" s="65"/>
      <c r="JB364" s="65"/>
      <c r="JC364" s="65"/>
      <c r="JD364" s="65"/>
      <c r="JE364" s="65"/>
      <c r="JF364" s="65"/>
      <c r="JG364" s="65"/>
      <c r="JH364" s="65"/>
      <c r="JI364" s="65"/>
      <c r="JJ364" s="65"/>
      <c r="JK364" s="65"/>
      <c r="JL364" s="65"/>
      <c r="JM364" s="65"/>
      <c r="JN364" s="65"/>
      <c r="JO364" s="65"/>
      <c r="JP364" s="65"/>
      <c r="JQ364" s="65"/>
      <c r="JR364" s="65"/>
      <c r="JS364" s="65"/>
    </row>
    <row r="365" s="66" customFormat="true" ht="14.25" hidden="false" customHeight="true" outlineLevel="0" collapsed="false">
      <c r="A365" s="46"/>
      <c r="B365" s="47" t="n">
        <f aca="true">TODAY()</f>
        <v>46135</v>
      </c>
      <c r="C365" s="48" t="s">
        <v>37</v>
      </c>
      <c r="D365" s="49" t="s">
        <v>38</v>
      </c>
      <c r="E365" s="50" t="str">
        <f aca="false">IFERROR(VLOOKUP($J365,'Base 1'!A:S,19,0),"-")</f>
        <v>-</v>
      </c>
      <c r="F365" s="50" t="str">
        <f aca="false">IFERROR(VLOOKUP($J365,'Base 1'!$A:$N,14,0),"-")</f>
        <v>-</v>
      </c>
      <c r="G365" s="50" t="str">
        <f aca="false">IFERROR(VLOOKUP($J365,'Base 1'!$A:$O,15,0),"-")</f>
        <v>-</v>
      </c>
      <c r="H365" s="50" t="str">
        <f aca="false">IFERROR(VLOOKUP($J365,'Base 1'!$A:$T,20,0),"-")</f>
        <v>-</v>
      </c>
      <c r="I365" s="51" t="str">
        <f aca="false">IFERROR(VLOOKUP($J365,'Base 1'!$A:$C,3,0),"-")</f>
        <v>-</v>
      </c>
      <c r="J365" s="51"/>
      <c r="K365" s="50" t="str">
        <f aca="false">IFERROR(VLOOKUP($J365,'Base 1'!$A:$E,5,0),"-")</f>
        <v>-</v>
      </c>
      <c r="L365" s="52" t="str">
        <f aca="false">IFERROR(VLOOKUP($J365,'Base 1'!$A:$B,2,0),"-")</f>
        <v>-</v>
      </c>
      <c r="M365" s="50" t="str">
        <f aca="false">IFERROR(VLOOKUP($J365,'Base 1'!$A:$Q,17,0),"-")</f>
        <v>-</v>
      </c>
      <c r="N365" s="50" t="str">
        <f aca="false">IFERROR(VLOOKUP($J365,'Base 1'!$A:$R,18,0),"-")</f>
        <v>-</v>
      </c>
      <c r="O365" s="50" t="str">
        <f aca="false">IFERROR(VLOOKUP($J365,'Base 1'!$A:$F,6,0),"-")</f>
        <v>-</v>
      </c>
      <c r="P365" s="53" t="str">
        <f aca="false">IFERROR(VLOOKUP($J365,'Base 1'!$A:$G,7,0),"-")</f>
        <v>-</v>
      </c>
      <c r="Q365" s="54"/>
      <c r="R365" s="50" t="str">
        <f aca="false">IFERROR(VLOOKUP(J365,'Base 1'!$A:$L,12,0),"-")</f>
        <v>-</v>
      </c>
      <c r="S365" s="54"/>
      <c r="T365" s="55" t="str">
        <f aca="false">IFERROR(VLOOKUP(J365,'Base 1'!$A:$J,10,0),"-")</f>
        <v>-</v>
      </c>
      <c r="U365" s="56"/>
      <c r="V365" s="57"/>
      <c r="W365" s="58"/>
      <c r="X365" s="59" t="str">
        <f aca="false">IFERROR(VLOOKUP(J365,'Base 1'!$A:$I,9,0),"-")</f>
        <v>-</v>
      </c>
      <c r="Y365" s="58"/>
      <c r="Z365" s="60"/>
      <c r="AA365" s="61"/>
      <c r="AB365" s="62"/>
      <c r="AC365" s="63" t="str">
        <f aca="false">IFERROR(VLOOKUP($J365,'Base 1'!$A:$Q,16,0),"-")</f>
        <v>-</v>
      </c>
      <c r="AD365" s="63"/>
      <c r="AE365" s="64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65"/>
      <c r="BI365" s="65"/>
      <c r="BJ365" s="65"/>
      <c r="BK365" s="65"/>
      <c r="BL365" s="65"/>
      <c r="BM365" s="65"/>
      <c r="BN365" s="65"/>
      <c r="BO365" s="65"/>
      <c r="BP365" s="65"/>
      <c r="BQ365" s="65"/>
      <c r="BR365" s="65"/>
      <c r="BS365" s="65"/>
      <c r="BT365" s="65"/>
      <c r="BU365" s="65"/>
      <c r="BV365" s="65"/>
      <c r="BW365" s="65"/>
      <c r="BX365" s="65"/>
      <c r="BY365" s="65"/>
      <c r="BZ365" s="65"/>
      <c r="CA365" s="65"/>
      <c r="CB365" s="65"/>
      <c r="CC365" s="65"/>
      <c r="CD365" s="65"/>
      <c r="CE365" s="65"/>
      <c r="CF365" s="65"/>
      <c r="CG365" s="65"/>
      <c r="CH365" s="65"/>
      <c r="CI365" s="65"/>
      <c r="CJ365" s="65"/>
      <c r="CK365" s="65"/>
      <c r="CL365" s="65"/>
      <c r="CM365" s="65"/>
      <c r="CN365" s="65"/>
      <c r="CO365" s="65"/>
      <c r="CP365" s="65"/>
      <c r="CQ365" s="65"/>
      <c r="CR365" s="65"/>
      <c r="CS365" s="65"/>
      <c r="CT365" s="65"/>
      <c r="CU365" s="65"/>
      <c r="CV365" s="65"/>
      <c r="CW365" s="65"/>
      <c r="CX365" s="65"/>
      <c r="CY365" s="65"/>
      <c r="CZ365" s="65"/>
      <c r="DA365" s="65"/>
      <c r="DB365" s="65"/>
      <c r="DC365" s="65"/>
      <c r="DD365" s="65"/>
      <c r="DE365" s="65"/>
      <c r="DF365" s="65"/>
      <c r="DG365" s="65"/>
      <c r="DH365" s="65"/>
      <c r="DI365" s="65"/>
      <c r="DJ365" s="65"/>
      <c r="DK365" s="65"/>
      <c r="DL365" s="65"/>
      <c r="DM365" s="65"/>
      <c r="DN365" s="65"/>
      <c r="DO365" s="65"/>
      <c r="DP365" s="65"/>
      <c r="DQ365" s="65"/>
      <c r="DR365" s="65"/>
      <c r="DS365" s="65"/>
      <c r="DT365" s="65"/>
      <c r="DU365" s="65"/>
      <c r="DV365" s="65"/>
      <c r="DW365" s="65"/>
      <c r="DX365" s="65"/>
      <c r="DY365" s="65"/>
      <c r="DZ365" s="65"/>
      <c r="EA365" s="65"/>
      <c r="EB365" s="65"/>
      <c r="EC365" s="65"/>
      <c r="ED365" s="65"/>
      <c r="EE365" s="65"/>
      <c r="EF365" s="65"/>
      <c r="EG365" s="65"/>
      <c r="EH365" s="65"/>
      <c r="EI365" s="65"/>
      <c r="EJ365" s="65"/>
      <c r="EK365" s="65"/>
      <c r="EL365" s="65"/>
      <c r="EM365" s="65"/>
      <c r="EN365" s="65"/>
      <c r="EO365" s="65"/>
      <c r="EP365" s="65"/>
      <c r="EQ365" s="65"/>
      <c r="ER365" s="65"/>
      <c r="ES365" s="65"/>
      <c r="ET365" s="65"/>
      <c r="EU365" s="65"/>
      <c r="EV365" s="65"/>
      <c r="EW365" s="65"/>
      <c r="EX365" s="65"/>
      <c r="EY365" s="65"/>
      <c r="EZ365" s="65"/>
      <c r="FA365" s="65"/>
      <c r="FB365" s="65"/>
      <c r="FC365" s="65"/>
      <c r="FD365" s="65"/>
      <c r="FE365" s="65"/>
      <c r="FF365" s="65"/>
      <c r="FG365" s="65"/>
      <c r="FH365" s="65"/>
      <c r="FI365" s="65"/>
      <c r="FJ365" s="65"/>
      <c r="FK365" s="65"/>
      <c r="FL365" s="65"/>
      <c r="FM365" s="65"/>
      <c r="FN365" s="65"/>
      <c r="FO365" s="65"/>
      <c r="FP365" s="65"/>
      <c r="FQ365" s="65"/>
      <c r="FR365" s="65"/>
      <c r="FS365" s="65"/>
      <c r="FT365" s="65"/>
      <c r="FU365" s="65"/>
      <c r="FV365" s="65"/>
      <c r="FW365" s="65"/>
      <c r="FX365" s="65"/>
      <c r="FY365" s="65"/>
      <c r="FZ365" s="65"/>
      <c r="GA365" s="65"/>
      <c r="GB365" s="65"/>
      <c r="GC365" s="65"/>
      <c r="GD365" s="65"/>
      <c r="GE365" s="65"/>
      <c r="GF365" s="65"/>
      <c r="GG365" s="65"/>
      <c r="GH365" s="65"/>
      <c r="GI365" s="65"/>
      <c r="GJ365" s="65"/>
      <c r="GK365" s="65"/>
      <c r="GL365" s="65"/>
      <c r="GM365" s="65"/>
      <c r="GN365" s="65"/>
      <c r="GO365" s="65"/>
      <c r="GP365" s="65"/>
      <c r="GQ365" s="65"/>
      <c r="GR365" s="65"/>
      <c r="GS365" s="65"/>
      <c r="GT365" s="65"/>
      <c r="GU365" s="65"/>
      <c r="GV365" s="65"/>
      <c r="GW365" s="65"/>
      <c r="GX365" s="65"/>
      <c r="GY365" s="65"/>
      <c r="GZ365" s="65"/>
      <c r="HA365" s="65"/>
      <c r="HB365" s="65"/>
      <c r="HC365" s="65"/>
      <c r="HD365" s="65"/>
      <c r="HE365" s="65"/>
      <c r="HF365" s="65"/>
      <c r="HG365" s="65"/>
      <c r="HH365" s="65"/>
      <c r="HI365" s="65"/>
      <c r="HJ365" s="65"/>
      <c r="HK365" s="65"/>
      <c r="HL365" s="65"/>
      <c r="HM365" s="65"/>
      <c r="HN365" s="65"/>
      <c r="HO365" s="65"/>
      <c r="HP365" s="65"/>
      <c r="HQ365" s="65"/>
      <c r="HR365" s="65"/>
      <c r="HS365" s="65"/>
      <c r="HT365" s="65"/>
      <c r="HU365" s="65"/>
      <c r="HV365" s="65"/>
      <c r="HW365" s="65"/>
      <c r="HX365" s="65"/>
      <c r="HY365" s="65"/>
      <c r="HZ365" s="65"/>
      <c r="IA365" s="65"/>
      <c r="IB365" s="65"/>
      <c r="IC365" s="65"/>
      <c r="ID365" s="65"/>
      <c r="IE365" s="65"/>
      <c r="IF365" s="65"/>
      <c r="IG365" s="65"/>
      <c r="IH365" s="65"/>
      <c r="II365" s="65"/>
      <c r="IJ365" s="65"/>
      <c r="IK365" s="65"/>
      <c r="IL365" s="65"/>
      <c r="IM365" s="65"/>
      <c r="IN365" s="65"/>
      <c r="IO365" s="65"/>
      <c r="IP365" s="65"/>
      <c r="IQ365" s="65"/>
      <c r="IR365" s="65"/>
      <c r="IS365" s="65"/>
      <c r="IT365" s="65"/>
      <c r="IU365" s="65"/>
      <c r="IV365" s="65"/>
      <c r="IW365" s="65"/>
      <c r="IX365" s="65"/>
      <c r="IY365" s="65"/>
      <c r="IZ365" s="65"/>
      <c r="JA365" s="65"/>
      <c r="JB365" s="65"/>
      <c r="JC365" s="65"/>
      <c r="JD365" s="65"/>
      <c r="JE365" s="65"/>
      <c r="JF365" s="65"/>
      <c r="JG365" s="65"/>
      <c r="JH365" s="65"/>
      <c r="JI365" s="65"/>
      <c r="JJ365" s="65"/>
      <c r="JK365" s="65"/>
      <c r="JL365" s="65"/>
      <c r="JM365" s="65"/>
      <c r="JN365" s="65"/>
      <c r="JO365" s="65"/>
      <c r="JP365" s="65"/>
      <c r="JQ365" s="65"/>
      <c r="JR365" s="65"/>
      <c r="JS365" s="65"/>
    </row>
    <row r="366" s="66" customFormat="true" ht="14.25" hidden="false" customHeight="true" outlineLevel="0" collapsed="false">
      <c r="A366" s="46"/>
      <c r="B366" s="47" t="n">
        <f aca="true">TODAY()</f>
        <v>46135</v>
      </c>
      <c r="C366" s="48" t="s">
        <v>37</v>
      </c>
      <c r="D366" s="49" t="s">
        <v>38</v>
      </c>
      <c r="E366" s="50" t="str">
        <f aca="false">IFERROR(VLOOKUP($J366,'Base 1'!A:S,19,0),"-")</f>
        <v>-</v>
      </c>
      <c r="F366" s="50" t="str">
        <f aca="false">IFERROR(VLOOKUP($J366,'Base 1'!$A:$N,14,0),"-")</f>
        <v>-</v>
      </c>
      <c r="G366" s="50" t="str">
        <f aca="false">IFERROR(VLOOKUP($J366,'Base 1'!$A:$O,15,0),"-")</f>
        <v>-</v>
      </c>
      <c r="H366" s="50" t="str">
        <f aca="false">IFERROR(VLOOKUP($J366,'Base 1'!$A:$T,20,0),"-")</f>
        <v>-</v>
      </c>
      <c r="I366" s="51" t="str">
        <f aca="false">IFERROR(VLOOKUP($J366,'Base 1'!$A:$C,3,0),"-")</f>
        <v>-</v>
      </c>
      <c r="J366" s="51"/>
      <c r="K366" s="50" t="str">
        <f aca="false">IFERROR(VLOOKUP($J366,'Base 1'!$A:$E,5,0),"-")</f>
        <v>-</v>
      </c>
      <c r="L366" s="52" t="str">
        <f aca="false">IFERROR(VLOOKUP($J366,'Base 1'!$A:$B,2,0),"-")</f>
        <v>-</v>
      </c>
      <c r="M366" s="50" t="str">
        <f aca="false">IFERROR(VLOOKUP($J366,'Base 1'!$A:$Q,17,0),"-")</f>
        <v>-</v>
      </c>
      <c r="N366" s="50" t="str">
        <f aca="false">IFERROR(VLOOKUP($J366,'Base 1'!$A:$R,18,0),"-")</f>
        <v>-</v>
      </c>
      <c r="O366" s="50" t="str">
        <f aca="false">IFERROR(VLOOKUP($J366,'Base 1'!$A:$F,6,0),"-")</f>
        <v>-</v>
      </c>
      <c r="P366" s="53" t="str">
        <f aca="false">IFERROR(VLOOKUP($J366,'Base 1'!$A:$G,7,0),"-")</f>
        <v>-</v>
      </c>
      <c r="Q366" s="54"/>
      <c r="R366" s="50" t="str">
        <f aca="false">IFERROR(VLOOKUP(J366,'Base 1'!$A:$L,12,0),"-")</f>
        <v>-</v>
      </c>
      <c r="S366" s="54"/>
      <c r="T366" s="55" t="str">
        <f aca="false">IFERROR(VLOOKUP(J366,'Base 1'!$A:$J,10,0),"-")</f>
        <v>-</v>
      </c>
      <c r="U366" s="56"/>
      <c r="V366" s="57"/>
      <c r="W366" s="58"/>
      <c r="X366" s="59" t="str">
        <f aca="false">IFERROR(VLOOKUP(J366,'Base 1'!$A:$I,9,0),"-")</f>
        <v>-</v>
      </c>
      <c r="Y366" s="58"/>
      <c r="Z366" s="60"/>
      <c r="AA366" s="61"/>
      <c r="AB366" s="62"/>
      <c r="AC366" s="63" t="str">
        <f aca="false">IFERROR(VLOOKUP($J366,'Base 1'!$A:$Q,16,0),"-")</f>
        <v>-</v>
      </c>
      <c r="AD366" s="63"/>
      <c r="AE366" s="64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65"/>
      <c r="BH366" s="65"/>
      <c r="BI366" s="65"/>
      <c r="BJ366" s="65"/>
      <c r="BK366" s="65"/>
      <c r="BL366" s="65"/>
      <c r="BM366" s="65"/>
      <c r="BN366" s="65"/>
      <c r="BO366" s="65"/>
      <c r="BP366" s="65"/>
      <c r="BQ366" s="65"/>
      <c r="BR366" s="65"/>
      <c r="BS366" s="65"/>
      <c r="BT366" s="65"/>
      <c r="BU366" s="65"/>
      <c r="BV366" s="65"/>
      <c r="BW366" s="65"/>
      <c r="BX366" s="65"/>
      <c r="BY366" s="65"/>
      <c r="BZ366" s="65"/>
      <c r="CA366" s="65"/>
      <c r="CB366" s="65"/>
      <c r="CC366" s="65"/>
      <c r="CD366" s="65"/>
      <c r="CE366" s="65"/>
      <c r="CF366" s="65"/>
      <c r="CG366" s="65"/>
      <c r="CH366" s="65"/>
      <c r="CI366" s="65"/>
      <c r="CJ366" s="65"/>
      <c r="CK366" s="65"/>
      <c r="CL366" s="65"/>
      <c r="CM366" s="65"/>
      <c r="CN366" s="65"/>
      <c r="CO366" s="65"/>
      <c r="CP366" s="65"/>
      <c r="CQ366" s="65"/>
      <c r="CR366" s="65"/>
      <c r="CS366" s="65"/>
      <c r="CT366" s="65"/>
      <c r="CU366" s="65"/>
      <c r="CV366" s="65"/>
      <c r="CW366" s="65"/>
      <c r="CX366" s="65"/>
      <c r="CY366" s="65"/>
      <c r="CZ366" s="65"/>
      <c r="DA366" s="65"/>
      <c r="DB366" s="65"/>
      <c r="DC366" s="65"/>
      <c r="DD366" s="65"/>
      <c r="DE366" s="65"/>
      <c r="DF366" s="65"/>
      <c r="DG366" s="65"/>
      <c r="DH366" s="65"/>
      <c r="DI366" s="65"/>
      <c r="DJ366" s="65"/>
      <c r="DK366" s="65"/>
      <c r="DL366" s="65"/>
      <c r="DM366" s="65"/>
      <c r="DN366" s="65"/>
      <c r="DO366" s="65"/>
      <c r="DP366" s="65"/>
      <c r="DQ366" s="65"/>
      <c r="DR366" s="65"/>
      <c r="DS366" s="65"/>
      <c r="DT366" s="65"/>
      <c r="DU366" s="65"/>
      <c r="DV366" s="65"/>
      <c r="DW366" s="65"/>
      <c r="DX366" s="65"/>
      <c r="DY366" s="65"/>
      <c r="DZ366" s="65"/>
      <c r="EA366" s="65"/>
      <c r="EB366" s="65"/>
      <c r="EC366" s="65"/>
      <c r="ED366" s="65"/>
      <c r="EE366" s="65"/>
      <c r="EF366" s="65"/>
      <c r="EG366" s="65"/>
      <c r="EH366" s="65"/>
      <c r="EI366" s="65"/>
      <c r="EJ366" s="65"/>
      <c r="EK366" s="65"/>
      <c r="EL366" s="65"/>
      <c r="EM366" s="65"/>
      <c r="EN366" s="65"/>
      <c r="EO366" s="65"/>
      <c r="EP366" s="65"/>
      <c r="EQ366" s="65"/>
      <c r="ER366" s="65"/>
      <c r="ES366" s="65"/>
      <c r="ET366" s="65"/>
      <c r="EU366" s="65"/>
      <c r="EV366" s="65"/>
      <c r="EW366" s="65"/>
      <c r="EX366" s="65"/>
      <c r="EY366" s="65"/>
      <c r="EZ366" s="65"/>
      <c r="FA366" s="65"/>
      <c r="FB366" s="65"/>
      <c r="FC366" s="65"/>
      <c r="FD366" s="65"/>
      <c r="FE366" s="65"/>
      <c r="FF366" s="65"/>
      <c r="FG366" s="65"/>
      <c r="FH366" s="65"/>
      <c r="FI366" s="65"/>
      <c r="FJ366" s="65"/>
      <c r="FK366" s="65"/>
      <c r="FL366" s="65"/>
      <c r="FM366" s="65"/>
      <c r="FN366" s="65"/>
      <c r="FO366" s="65"/>
      <c r="FP366" s="65"/>
      <c r="FQ366" s="65"/>
      <c r="FR366" s="65"/>
      <c r="FS366" s="65"/>
      <c r="FT366" s="65"/>
      <c r="FU366" s="65"/>
      <c r="FV366" s="65"/>
      <c r="FW366" s="65"/>
      <c r="FX366" s="65"/>
      <c r="FY366" s="65"/>
      <c r="FZ366" s="65"/>
      <c r="GA366" s="65"/>
      <c r="GB366" s="65"/>
      <c r="GC366" s="65"/>
      <c r="GD366" s="65"/>
      <c r="GE366" s="65"/>
      <c r="GF366" s="65"/>
      <c r="GG366" s="65"/>
      <c r="GH366" s="65"/>
      <c r="GI366" s="65"/>
      <c r="GJ366" s="65"/>
      <c r="GK366" s="65"/>
      <c r="GL366" s="65"/>
      <c r="GM366" s="65"/>
      <c r="GN366" s="65"/>
      <c r="GO366" s="65"/>
      <c r="GP366" s="65"/>
      <c r="GQ366" s="65"/>
      <c r="GR366" s="65"/>
      <c r="GS366" s="65"/>
      <c r="GT366" s="65"/>
      <c r="GU366" s="65"/>
      <c r="GV366" s="65"/>
      <c r="GW366" s="65"/>
      <c r="GX366" s="65"/>
      <c r="GY366" s="65"/>
      <c r="GZ366" s="65"/>
      <c r="HA366" s="65"/>
      <c r="HB366" s="65"/>
      <c r="HC366" s="65"/>
      <c r="HD366" s="65"/>
      <c r="HE366" s="65"/>
      <c r="HF366" s="65"/>
      <c r="HG366" s="65"/>
      <c r="HH366" s="65"/>
      <c r="HI366" s="65"/>
      <c r="HJ366" s="65"/>
      <c r="HK366" s="65"/>
      <c r="HL366" s="65"/>
      <c r="HM366" s="65"/>
      <c r="HN366" s="65"/>
      <c r="HO366" s="65"/>
      <c r="HP366" s="65"/>
      <c r="HQ366" s="65"/>
      <c r="HR366" s="65"/>
      <c r="HS366" s="65"/>
      <c r="HT366" s="65"/>
      <c r="HU366" s="65"/>
      <c r="HV366" s="65"/>
      <c r="HW366" s="65"/>
      <c r="HX366" s="65"/>
      <c r="HY366" s="65"/>
      <c r="HZ366" s="65"/>
      <c r="IA366" s="65"/>
      <c r="IB366" s="65"/>
      <c r="IC366" s="65"/>
      <c r="ID366" s="65"/>
      <c r="IE366" s="65"/>
      <c r="IF366" s="65"/>
      <c r="IG366" s="65"/>
      <c r="IH366" s="65"/>
      <c r="II366" s="65"/>
      <c r="IJ366" s="65"/>
      <c r="IK366" s="65"/>
      <c r="IL366" s="65"/>
      <c r="IM366" s="65"/>
      <c r="IN366" s="65"/>
      <c r="IO366" s="65"/>
      <c r="IP366" s="65"/>
      <c r="IQ366" s="65"/>
      <c r="IR366" s="65"/>
      <c r="IS366" s="65"/>
      <c r="IT366" s="65"/>
      <c r="IU366" s="65"/>
      <c r="IV366" s="65"/>
      <c r="IW366" s="65"/>
      <c r="IX366" s="65"/>
      <c r="IY366" s="65"/>
      <c r="IZ366" s="65"/>
      <c r="JA366" s="65"/>
      <c r="JB366" s="65"/>
      <c r="JC366" s="65"/>
      <c r="JD366" s="65"/>
      <c r="JE366" s="65"/>
      <c r="JF366" s="65"/>
      <c r="JG366" s="65"/>
      <c r="JH366" s="65"/>
      <c r="JI366" s="65"/>
      <c r="JJ366" s="65"/>
      <c r="JK366" s="65"/>
      <c r="JL366" s="65"/>
      <c r="JM366" s="65"/>
      <c r="JN366" s="65"/>
      <c r="JO366" s="65"/>
      <c r="JP366" s="65"/>
      <c r="JQ366" s="65"/>
      <c r="JR366" s="65"/>
      <c r="JS366" s="65"/>
    </row>
    <row r="367" s="66" customFormat="true" ht="14.25" hidden="false" customHeight="true" outlineLevel="0" collapsed="false">
      <c r="A367" s="46"/>
      <c r="B367" s="47" t="n">
        <f aca="true">TODAY()</f>
        <v>46135</v>
      </c>
      <c r="C367" s="48" t="s">
        <v>37</v>
      </c>
      <c r="D367" s="49" t="s">
        <v>38</v>
      </c>
      <c r="E367" s="50" t="str">
        <f aca="false">IFERROR(VLOOKUP($J367,'Base 1'!A:S,19,0),"-")</f>
        <v>-</v>
      </c>
      <c r="F367" s="50" t="str">
        <f aca="false">IFERROR(VLOOKUP($J367,'Base 1'!$A:$N,14,0),"-")</f>
        <v>-</v>
      </c>
      <c r="G367" s="50" t="str">
        <f aca="false">IFERROR(VLOOKUP($J367,'Base 1'!$A:$O,15,0),"-")</f>
        <v>-</v>
      </c>
      <c r="H367" s="50" t="str">
        <f aca="false">IFERROR(VLOOKUP($J367,'Base 1'!$A:$T,20,0),"-")</f>
        <v>-</v>
      </c>
      <c r="I367" s="51" t="str">
        <f aca="false">IFERROR(VLOOKUP($J367,'Base 1'!$A:$C,3,0),"-")</f>
        <v>-</v>
      </c>
      <c r="J367" s="51"/>
      <c r="K367" s="50" t="str">
        <f aca="false">IFERROR(VLOOKUP($J367,'Base 1'!$A:$E,5,0),"-")</f>
        <v>-</v>
      </c>
      <c r="L367" s="52" t="str">
        <f aca="false">IFERROR(VLOOKUP($J367,'Base 1'!$A:$B,2,0),"-")</f>
        <v>-</v>
      </c>
      <c r="M367" s="50" t="str">
        <f aca="false">IFERROR(VLOOKUP($J367,'Base 1'!$A:$Q,17,0),"-")</f>
        <v>-</v>
      </c>
      <c r="N367" s="50" t="str">
        <f aca="false">IFERROR(VLOOKUP($J367,'Base 1'!$A:$R,18,0),"-")</f>
        <v>-</v>
      </c>
      <c r="O367" s="50" t="str">
        <f aca="false">IFERROR(VLOOKUP($J367,'Base 1'!$A:$F,6,0),"-")</f>
        <v>-</v>
      </c>
      <c r="P367" s="53" t="str">
        <f aca="false">IFERROR(VLOOKUP($J367,'Base 1'!$A:$G,7,0),"-")</f>
        <v>-</v>
      </c>
      <c r="Q367" s="54"/>
      <c r="R367" s="50" t="str">
        <f aca="false">IFERROR(VLOOKUP(J367,'Base 1'!$A:$L,12,0),"-")</f>
        <v>-</v>
      </c>
      <c r="S367" s="54"/>
      <c r="T367" s="55" t="str">
        <f aca="false">IFERROR(VLOOKUP(J367,'Base 1'!$A:$J,10,0),"-")</f>
        <v>-</v>
      </c>
      <c r="U367" s="56"/>
      <c r="V367" s="57"/>
      <c r="W367" s="58"/>
      <c r="X367" s="59" t="str">
        <f aca="false">IFERROR(VLOOKUP(J367,'Base 1'!$A:$I,9,0),"-")</f>
        <v>-</v>
      </c>
      <c r="Y367" s="58"/>
      <c r="Z367" s="60"/>
      <c r="AA367" s="61"/>
      <c r="AB367" s="62"/>
      <c r="AC367" s="63" t="str">
        <f aca="false">IFERROR(VLOOKUP($J367,'Base 1'!$A:$Q,16,0),"-")</f>
        <v>-</v>
      </c>
      <c r="AD367" s="63"/>
      <c r="AE367" s="64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65"/>
      <c r="BI367" s="65"/>
      <c r="BJ367" s="65"/>
      <c r="BK367" s="65"/>
      <c r="BL367" s="65"/>
      <c r="BM367" s="65"/>
      <c r="BN367" s="65"/>
      <c r="BO367" s="65"/>
      <c r="BP367" s="65"/>
      <c r="BQ367" s="65"/>
      <c r="BR367" s="65"/>
      <c r="BS367" s="65"/>
      <c r="BT367" s="65"/>
      <c r="BU367" s="65"/>
      <c r="BV367" s="65"/>
      <c r="BW367" s="65"/>
      <c r="BX367" s="65"/>
      <c r="BY367" s="65"/>
      <c r="BZ367" s="65"/>
      <c r="CA367" s="65"/>
      <c r="CB367" s="65"/>
      <c r="CC367" s="65"/>
      <c r="CD367" s="65"/>
      <c r="CE367" s="65"/>
      <c r="CF367" s="65"/>
      <c r="CG367" s="65"/>
      <c r="CH367" s="65"/>
      <c r="CI367" s="65"/>
      <c r="CJ367" s="65"/>
      <c r="CK367" s="65"/>
      <c r="CL367" s="65"/>
      <c r="CM367" s="65"/>
      <c r="CN367" s="65"/>
      <c r="CO367" s="65"/>
      <c r="CP367" s="65"/>
      <c r="CQ367" s="65"/>
      <c r="CR367" s="65"/>
      <c r="CS367" s="65"/>
      <c r="CT367" s="65"/>
      <c r="CU367" s="65"/>
      <c r="CV367" s="65"/>
      <c r="CW367" s="65"/>
      <c r="CX367" s="65"/>
      <c r="CY367" s="65"/>
      <c r="CZ367" s="65"/>
      <c r="DA367" s="65"/>
      <c r="DB367" s="65"/>
      <c r="DC367" s="65"/>
      <c r="DD367" s="65"/>
      <c r="DE367" s="65"/>
      <c r="DF367" s="65"/>
      <c r="DG367" s="65"/>
      <c r="DH367" s="65"/>
      <c r="DI367" s="65"/>
      <c r="DJ367" s="65"/>
      <c r="DK367" s="65"/>
      <c r="DL367" s="65"/>
      <c r="DM367" s="65"/>
      <c r="DN367" s="65"/>
      <c r="DO367" s="65"/>
      <c r="DP367" s="65"/>
      <c r="DQ367" s="65"/>
      <c r="DR367" s="65"/>
      <c r="DS367" s="65"/>
      <c r="DT367" s="65"/>
      <c r="DU367" s="65"/>
      <c r="DV367" s="65"/>
      <c r="DW367" s="65"/>
      <c r="DX367" s="65"/>
      <c r="DY367" s="65"/>
      <c r="DZ367" s="65"/>
      <c r="EA367" s="65"/>
      <c r="EB367" s="65"/>
      <c r="EC367" s="65"/>
      <c r="ED367" s="65"/>
      <c r="EE367" s="65"/>
      <c r="EF367" s="65"/>
      <c r="EG367" s="65"/>
      <c r="EH367" s="65"/>
      <c r="EI367" s="65"/>
      <c r="EJ367" s="65"/>
      <c r="EK367" s="65"/>
      <c r="EL367" s="65"/>
      <c r="EM367" s="65"/>
      <c r="EN367" s="65"/>
      <c r="EO367" s="65"/>
      <c r="EP367" s="65"/>
      <c r="EQ367" s="65"/>
      <c r="ER367" s="65"/>
      <c r="ES367" s="65"/>
      <c r="ET367" s="65"/>
      <c r="EU367" s="65"/>
      <c r="EV367" s="65"/>
      <c r="EW367" s="65"/>
      <c r="EX367" s="65"/>
      <c r="EY367" s="65"/>
      <c r="EZ367" s="65"/>
      <c r="FA367" s="65"/>
      <c r="FB367" s="65"/>
      <c r="FC367" s="65"/>
      <c r="FD367" s="65"/>
      <c r="FE367" s="65"/>
      <c r="FF367" s="65"/>
      <c r="FG367" s="65"/>
      <c r="FH367" s="65"/>
      <c r="FI367" s="65"/>
      <c r="FJ367" s="65"/>
      <c r="FK367" s="65"/>
      <c r="FL367" s="65"/>
      <c r="FM367" s="65"/>
      <c r="FN367" s="65"/>
      <c r="FO367" s="65"/>
      <c r="FP367" s="65"/>
      <c r="FQ367" s="65"/>
      <c r="FR367" s="65"/>
      <c r="FS367" s="65"/>
      <c r="FT367" s="65"/>
      <c r="FU367" s="65"/>
      <c r="FV367" s="65"/>
      <c r="FW367" s="65"/>
      <c r="FX367" s="65"/>
      <c r="FY367" s="65"/>
      <c r="FZ367" s="65"/>
      <c r="GA367" s="65"/>
      <c r="GB367" s="65"/>
      <c r="GC367" s="65"/>
      <c r="GD367" s="65"/>
      <c r="GE367" s="65"/>
      <c r="GF367" s="65"/>
      <c r="GG367" s="65"/>
      <c r="GH367" s="65"/>
      <c r="GI367" s="65"/>
      <c r="GJ367" s="65"/>
      <c r="GK367" s="65"/>
      <c r="GL367" s="65"/>
      <c r="GM367" s="65"/>
      <c r="GN367" s="65"/>
      <c r="GO367" s="65"/>
      <c r="GP367" s="65"/>
      <c r="GQ367" s="65"/>
      <c r="GR367" s="65"/>
      <c r="GS367" s="65"/>
      <c r="GT367" s="65"/>
      <c r="GU367" s="65"/>
      <c r="GV367" s="65"/>
      <c r="GW367" s="65"/>
      <c r="GX367" s="65"/>
      <c r="GY367" s="65"/>
      <c r="GZ367" s="65"/>
      <c r="HA367" s="65"/>
      <c r="HB367" s="65"/>
      <c r="HC367" s="65"/>
      <c r="HD367" s="65"/>
      <c r="HE367" s="65"/>
      <c r="HF367" s="65"/>
      <c r="HG367" s="65"/>
      <c r="HH367" s="65"/>
      <c r="HI367" s="65"/>
      <c r="HJ367" s="65"/>
      <c r="HK367" s="65"/>
      <c r="HL367" s="65"/>
      <c r="HM367" s="65"/>
      <c r="HN367" s="65"/>
      <c r="HO367" s="65"/>
      <c r="HP367" s="65"/>
      <c r="HQ367" s="65"/>
      <c r="HR367" s="65"/>
      <c r="HS367" s="65"/>
      <c r="HT367" s="65"/>
      <c r="HU367" s="65"/>
      <c r="HV367" s="65"/>
      <c r="HW367" s="65"/>
      <c r="HX367" s="65"/>
      <c r="HY367" s="65"/>
      <c r="HZ367" s="65"/>
      <c r="IA367" s="65"/>
      <c r="IB367" s="65"/>
      <c r="IC367" s="65"/>
      <c r="ID367" s="65"/>
      <c r="IE367" s="65"/>
      <c r="IF367" s="65"/>
      <c r="IG367" s="65"/>
      <c r="IH367" s="65"/>
      <c r="II367" s="65"/>
      <c r="IJ367" s="65"/>
      <c r="IK367" s="65"/>
      <c r="IL367" s="65"/>
      <c r="IM367" s="65"/>
      <c r="IN367" s="65"/>
      <c r="IO367" s="65"/>
      <c r="IP367" s="65"/>
      <c r="IQ367" s="65"/>
      <c r="IR367" s="65"/>
      <c r="IS367" s="65"/>
      <c r="IT367" s="65"/>
      <c r="IU367" s="65"/>
      <c r="IV367" s="65"/>
      <c r="IW367" s="65"/>
      <c r="IX367" s="65"/>
      <c r="IY367" s="65"/>
      <c r="IZ367" s="65"/>
      <c r="JA367" s="65"/>
      <c r="JB367" s="65"/>
      <c r="JC367" s="65"/>
      <c r="JD367" s="65"/>
      <c r="JE367" s="65"/>
      <c r="JF367" s="65"/>
      <c r="JG367" s="65"/>
      <c r="JH367" s="65"/>
      <c r="JI367" s="65"/>
      <c r="JJ367" s="65"/>
      <c r="JK367" s="65"/>
      <c r="JL367" s="65"/>
      <c r="JM367" s="65"/>
      <c r="JN367" s="65"/>
      <c r="JO367" s="65"/>
      <c r="JP367" s="65"/>
      <c r="JQ367" s="65"/>
      <c r="JR367" s="65"/>
      <c r="JS367" s="65"/>
    </row>
    <row r="368" s="66" customFormat="true" ht="14.25" hidden="false" customHeight="true" outlineLevel="0" collapsed="false">
      <c r="A368" s="46"/>
      <c r="B368" s="47" t="n">
        <f aca="true">TODAY()</f>
        <v>46135</v>
      </c>
      <c r="C368" s="48" t="s">
        <v>37</v>
      </c>
      <c r="D368" s="49" t="s">
        <v>38</v>
      </c>
      <c r="E368" s="50" t="str">
        <f aca="false">IFERROR(VLOOKUP($J368,'Base 1'!A:S,19,0),"-")</f>
        <v>-</v>
      </c>
      <c r="F368" s="50" t="str">
        <f aca="false">IFERROR(VLOOKUP($J368,'Base 1'!$A:$N,14,0),"-")</f>
        <v>-</v>
      </c>
      <c r="G368" s="50" t="str">
        <f aca="false">IFERROR(VLOOKUP($J368,'Base 1'!$A:$O,15,0),"-")</f>
        <v>-</v>
      </c>
      <c r="H368" s="50" t="str">
        <f aca="false">IFERROR(VLOOKUP($J368,'Base 1'!$A:$T,20,0),"-")</f>
        <v>-</v>
      </c>
      <c r="I368" s="51" t="str">
        <f aca="false">IFERROR(VLOOKUP($J368,'Base 1'!$A:$C,3,0),"-")</f>
        <v>-</v>
      </c>
      <c r="J368" s="51"/>
      <c r="K368" s="50" t="str">
        <f aca="false">IFERROR(VLOOKUP($J368,'Base 1'!$A:$E,5,0),"-")</f>
        <v>-</v>
      </c>
      <c r="L368" s="52" t="str">
        <f aca="false">IFERROR(VLOOKUP($J368,'Base 1'!$A:$B,2,0),"-")</f>
        <v>-</v>
      </c>
      <c r="M368" s="50" t="str">
        <f aca="false">IFERROR(VLOOKUP($J368,'Base 1'!$A:$Q,17,0),"-")</f>
        <v>-</v>
      </c>
      <c r="N368" s="50" t="str">
        <f aca="false">IFERROR(VLOOKUP($J368,'Base 1'!$A:$R,18,0),"-")</f>
        <v>-</v>
      </c>
      <c r="O368" s="50" t="str">
        <f aca="false">IFERROR(VLOOKUP($J368,'Base 1'!$A:$F,6,0),"-")</f>
        <v>-</v>
      </c>
      <c r="P368" s="53" t="str">
        <f aca="false">IFERROR(VLOOKUP($J368,'Base 1'!$A:$G,7,0),"-")</f>
        <v>-</v>
      </c>
      <c r="Q368" s="54"/>
      <c r="R368" s="50" t="str">
        <f aca="false">IFERROR(VLOOKUP(J368,'Base 1'!$A:$L,12,0),"-")</f>
        <v>-</v>
      </c>
      <c r="S368" s="54"/>
      <c r="T368" s="55" t="str">
        <f aca="false">IFERROR(VLOOKUP(J368,'Base 1'!$A:$J,10,0),"-")</f>
        <v>-</v>
      </c>
      <c r="U368" s="56"/>
      <c r="V368" s="57"/>
      <c r="W368" s="58"/>
      <c r="X368" s="59" t="str">
        <f aca="false">IFERROR(VLOOKUP(J368,'Base 1'!$A:$I,9,0),"-")</f>
        <v>-</v>
      </c>
      <c r="Y368" s="58"/>
      <c r="Z368" s="60"/>
      <c r="AA368" s="61"/>
      <c r="AB368" s="62"/>
      <c r="AC368" s="63" t="str">
        <f aca="false">IFERROR(VLOOKUP($J368,'Base 1'!$A:$Q,16,0),"-")</f>
        <v>-</v>
      </c>
      <c r="AD368" s="63"/>
      <c r="AE368" s="64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65"/>
      <c r="BH368" s="65"/>
      <c r="BI368" s="65"/>
      <c r="BJ368" s="65"/>
      <c r="BK368" s="65"/>
      <c r="BL368" s="65"/>
      <c r="BM368" s="65"/>
      <c r="BN368" s="65"/>
      <c r="BO368" s="65"/>
      <c r="BP368" s="65"/>
      <c r="BQ368" s="65"/>
      <c r="BR368" s="65"/>
      <c r="BS368" s="65"/>
      <c r="BT368" s="65"/>
      <c r="BU368" s="65"/>
      <c r="BV368" s="65"/>
      <c r="BW368" s="65"/>
      <c r="BX368" s="65"/>
      <c r="BY368" s="65"/>
      <c r="BZ368" s="65"/>
      <c r="CA368" s="65"/>
      <c r="CB368" s="65"/>
      <c r="CC368" s="65"/>
      <c r="CD368" s="65"/>
      <c r="CE368" s="65"/>
      <c r="CF368" s="65"/>
      <c r="CG368" s="65"/>
      <c r="CH368" s="65"/>
      <c r="CI368" s="65"/>
      <c r="CJ368" s="65"/>
      <c r="CK368" s="65"/>
      <c r="CL368" s="65"/>
      <c r="CM368" s="65"/>
      <c r="CN368" s="65"/>
      <c r="CO368" s="65"/>
      <c r="CP368" s="65"/>
      <c r="CQ368" s="65"/>
      <c r="CR368" s="65"/>
      <c r="CS368" s="65"/>
      <c r="CT368" s="65"/>
      <c r="CU368" s="65"/>
      <c r="CV368" s="65"/>
      <c r="CW368" s="65"/>
      <c r="CX368" s="65"/>
      <c r="CY368" s="65"/>
      <c r="CZ368" s="65"/>
      <c r="DA368" s="65"/>
      <c r="DB368" s="65"/>
      <c r="DC368" s="65"/>
      <c r="DD368" s="65"/>
      <c r="DE368" s="65"/>
      <c r="DF368" s="65"/>
      <c r="DG368" s="65"/>
      <c r="DH368" s="65"/>
      <c r="DI368" s="65"/>
      <c r="DJ368" s="65"/>
      <c r="DK368" s="65"/>
      <c r="DL368" s="65"/>
      <c r="DM368" s="65"/>
      <c r="DN368" s="65"/>
      <c r="DO368" s="65"/>
      <c r="DP368" s="65"/>
      <c r="DQ368" s="65"/>
      <c r="DR368" s="65"/>
      <c r="DS368" s="65"/>
      <c r="DT368" s="65"/>
      <c r="DU368" s="65"/>
      <c r="DV368" s="65"/>
      <c r="DW368" s="65"/>
      <c r="DX368" s="65"/>
      <c r="DY368" s="65"/>
      <c r="DZ368" s="65"/>
      <c r="EA368" s="65"/>
      <c r="EB368" s="65"/>
      <c r="EC368" s="65"/>
      <c r="ED368" s="65"/>
      <c r="EE368" s="65"/>
      <c r="EF368" s="65"/>
      <c r="EG368" s="65"/>
      <c r="EH368" s="65"/>
      <c r="EI368" s="65"/>
      <c r="EJ368" s="65"/>
      <c r="EK368" s="65"/>
      <c r="EL368" s="65"/>
      <c r="EM368" s="65"/>
      <c r="EN368" s="65"/>
      <c r="EO368" s="65"/>
      <c r="EP368" s="65"/>
      <c r="EQ368" s="65"/>
      <c r="ER368" s="65"/>
      <c r="ES368" s="65"/>
      <c r="ET368" s="65"/>
      <c r="EU368" s="65"/>
      <c r="EV368" s="65"/>
      <c r="EW368" s="65"/>
      <c r="EX368" s="65"/>
      <c r="EY368" s="65"/>
      <c r="EZ368" s="65"/>
      <c r="FA368" s="65"/>
      <c r="FB368" s="65"/>
      <c r="FC368" s="65"/>
      <c r="FD368" s="65"/>
      <c r="FE368" s="65"/>
      <c r="FF368" s="65"/>
      <c r="FG368" s="65"/>
      <c r="FH368" s="65"/>
      <c r="FI368" s="65"/>
      <c r="FJ368" s="65"/>
      <c r="FK368" s="65"/>
      <c r="FL368" s="65"/>
      <c r="FM368" s="65"/>
      <c r="FN368" s="65"/>
      <c r="FO368" s="65"/>
      <c r="FP368" s="65"/>
      <c r="FQ368" s="65"/>
      <c r="FR368" s="65"/>
      <c r="FS368" s="65"/>
      <c r="FT368" s="65"/>
      <c r="FU368" s="65"/>
      <c r="FV368" s="65"/>
      <c r="FW368" s="65"/>
      <c r="FX368" s="65"/>
      <c r="FY368" s="65"/>
      <c r="FZ368" s="65"/>
      <c r="GA368" s="65"/>
      <c r="GB368" s="65"/>
      <c r="GC368" s="65"/>
      <c r="GD368" s="65"/>
      <c r="GE368" s="65"/>
      <c r="GF368" s="65"/>
      <c r="GG368" s="65"/>
      <c r="GH368" s="65"/>
      <c r="GI368" s="65"/>
      <c r="GJ368" s="65"/>
      <c r="GK368" s="65"/>
      <c r="GL368" s="65"/>
      <c r="GM368" s="65"/>
      <c r="GN368" s="65"/>
      <c r="GO368" s="65"/>
      <c r="GP368" s="65"/>
      <c r="GQ368" s="65"/>
      <c r="GR368" s="65"/>
      <c r="GS368" s="65"/>
      <c r="GT368" s="65"/>
      <c r="GU368" s="65"/>
      <c r="GV368" s="65"/>
      <c r="GW368" s="65"/>
      <c r="GX368" s="65"/>
      <c r="GY368" s="65"/>
      <c r="GZ368" s="65"/>
      <c r="HA368" s="65"/>
      <c r="HB368" s="65"/>
      <c r="HC368" s="65"/>
      <c r="HD368" s="65"/>
      <c r="HE368" s="65"/>
      <c r="HF368" s="65"/>
      <c r="HG368" s="65"/>
      <c r="HH368" s="65"/>
      <c r="HI368" s="65"/>
      <c r="HJ368" s="65"/>
      <c r="HK368" s="65"/>
      <c r="HL368" s="65"/>
      <c r="HM368" s="65"/>
      <c r="HN368" s="65"/>
      <c r="HO368" s="65"/>
      <c r="HP368" s="65"/>
      <c r="HQ368" s="65"/>
      <c r="HR368" s="65"/>
      <c r="HS368" s="65"/>
      <c r="HT368" s="65"/>
      <c r="HU368" s="65"/>
      <c r="HV368" s="65"/>
      <c r="HW368" s="65"/>
      <c r="HX368" s="65"/>
      <c r="HY368" s="65"/>
      <c r="HZ368" s="65"/>
      <c r="IA368" s="65"/>
      <c r="IB368" s="65"/>
      <c r="IC368" s="65"/>
      <c r="ID368" s="65"/>
      <c r="IE368" s="65"/>
      <c r="IF368" s="65"/>
      <c r="IG368" s="65"/>
      <c r="IH368" s="65"/>
      <c r="II368" s="65"/>
      <c r="IJ368" s="65"/>
      <c r="IK368" s="65"/>
      <c r="IL368" s="65"/>
      <c r="IM368" s="65"/>
      <c r="IN368" s="65"/>
      <c r="IO368" s="65"/>
      <c r="IP368" s="65"/>
      <c r="IQ368" s="65"/>
      <c r="IR368" s="65"/>
      <c r="IS368" s="65"/>
      <c r="IT368" s="65"/>
      <c r="IU368" s="65"/>
      <c r="IV368" s="65"/>
      <c r="IW368" s="65"/>
      <c r="IX368" s="65"/>
      <c r="IY368" s="65"/>
      <c r="IZ368" s="65"/>
      <c r="JA368" s="65"/>
      <c r="JB368" s="65"/>
      <c r="JC368" s="65"/>
      <c r="JD368" s="65"/>
      <c r="JE368" s="65"/>
      <c r="JF368" s="65"/>
      <c r="JG368" s="65"/>
      <c r="JH368" s="65"/>
      <c r="JI368" s="65"/>
      <c r="JJ368" s="65"/>
      <c r="JK368" s="65"/>
      <c r="JL368" s="65"/>
      <c r="JM368" s="65"/>
      <c r="JN368" s="65"/>
      <c r="JO368" s="65"/>
      <c r="JP368" s="65"/>
      <c r="JQ368" s="65"/>
      <c r="JR368" s="65"/>
      <c r="JS368" s="65"/>
    </row>
    <row r="369" s="66" customFormat="true" ht="14.25" hidden="false" customHeight="true" outlineLevel="0" collapsed="false">
      <c r="A369" s="46"/>
      <c r="B369" s="47" t="n">
        <f aca="true">TODAY()</f>
        <v>46135</v>
      </c>
      <c r="C369" s="48" t="s">
        <v>37</v>
      </c>
      <c r="D369" s="49" t="s">
        <v>38</v>
      </c>
      <c r="E369" s="50" t="str">
        <f aca="false">IFERROR(VLOOKUP($J369,'Base 1'!A:S,19,0),"-")</f>
        <v>-</v>
      </c>
      <c r="F369" s="50" t="str">
        <f aca="false">IFERROR(VLOOKUP($J369,'Base 1'!$A:$N,14,0),"-")</f>
        <v>-</v>
      </c>
      <c r="G369" s="50" t="str">
        <f aca="false">IFERROR(VLOOKUP($J369,'Base 1'!$A:$O,15,0),"-")</f>
        <v>-</v>
      </c>
      <c r="H369" s="50" t="str">
        <f aca="false">IFERROR(VLOOKUP($J369,'Base 1'!$A:$T,20,0),"-")</f>
        <v>-</v>
      </c>
      <c r="I369" s="51" t="str">
        <f aca="false">IFERROR(VLOOKUP($J369,'Base 1'!$A:$C,3,0),"-")</f>
        <v>-</v>
      </c>
      <c r="J369" s="51"/>
      <c r="K369" s="50" t="str">
        <f aca="false">IFERROR(VLOOKUP($J369,'Base 1'!$A:$E,5,0),"-")</f>
        <v>-</v>
      </c>
      <c r="L369" s="52" t="str">
        <f aca="false">IFERROR(VLOOKUP($J369,'Base 1'!$A:$B,2,0),"-")</f>
        <v>-</v>
      </c>
      <c r="M369" s="50" t="str">
        <f aca="false">IFERROR(VLOOKUP($J369,'Base 1'!$A:$Q,17,0),"-")</f>
        <v>-</v>
      </c>
      <c r="N369" s="50" t="str">
        <f aca="false">IFERROR(VLOOKUP($J369,'Base 1'!$A:$R,18,0),"-")</f>
        <v>-</v>
      </c>
      <c r="O369" s="50" t="str">
        <f aca="false">IFERROR(VLOOKUP($J369,'Base 1'!$A:$F,6,0),"-")</f>
        <v>-</v>
      </c>
      <c r="P369" s="53" t="str">
        <f aca="false">IFERROR(VLOOKUP($J369,'Base 1'!$A:$G,7,0),"-")</f>
        <v>-</v>
      </c>
      <c r="Q369" s="54"/>
      <c r="R369" s="50" t="str">
        <f aca="false">IFERROR(VLOOKUP(J369,'Base 1'!$A:$L,12,0),"-")</f>
        <v>-</v>
      </c>
      <c r="S369" s="54"/>
      <c r="T369" s="55" t="str">
        <f aca="false">IFERROR(VLOOKUP(J369,'Base 1'!$A:$J,10,0),"-")</f>
        <v>-</v>
      </c>
      <c r="U369" s="56"/>
      <c r="V369" s="57"/>
      <c r="W369" s="58"/>
      <c r="X369" s="59" t="str">
        <f aca="false">IFERROR(VLOOKUP(J369,'Base 1'!$A:$I,9,0),"-")</f>
        <v>-</v>
      </c>
      <c r="Y369" s="58"/>
      <c r="Z369" s="60"/>
      <c r="AA369" s="61"/>
      <c r="AB369" s="62"/>
      <c r="AC369" s="63" t="str">
        <f aca="false">IFERROR(VLOOKUP($J369,'Base 1'!$A:$Q,16,0),"-")</f>
        <v>-</v>
      </c>
      <c r="AD369" s="63"/>
      <c r="AE369" s="64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65"/>
      <c r="BI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/>
      <c r="BT369" s="65"/>
      <c r="BU369" s="65"/>
      <c r="BV369" s="65"/>
      <c r="BW369" s="65"/>
      <c r="BX369" s="65"/>
      <c r="BY369" s="65"/>
      <c r="BZ369" s="65"/>
      <c r="CA369" s="65"/>
      <c r="CB369" s="65"/>
      <c r="CC369" s="65"/>
      <c r="CD369" s="65"/>
      <c r="CE369" s="65"/>
      <c r="CF369" s="65"/>
      <c r="CG369" s="65"/>
      <c r="CH369" s="65"/>
      <c r="CI369" s="65"/>
      <c r="CJ369" s="65"/>
      <c r="CK369" s="65"/>
      <c r="CL369" s="65"/>
      <c r="CM369" s="65"/>
      <c r="CN369" s="65"/>
      <c r="CO369" s="65"/>
      <c r="CP369" s="65"/>
      <c r="CQ369" s="65"/>
      <c r="CR369" s="65"/>
      <c r="CS369" s="65"/>
      <c r="CT369" s="65"/>
      <c r="CU369" s="65"/>
      <c r="CV369" s="65"/>
      <c r="CW369" s="65"/>
      <c r="CX369" s="65"/>
      <c r="CY369" s="65"/>
      <c r="CZ369" s="65"/>
      <c r="DA369" s="65"/>
      <c r="DB369" s="65"/>
      <c r="DC369" s="65"/>
      <c r="DD369" s="65"/>
      <c r="DE369" s="65"/>
      <c r="DF369" s="65"/>
      <c r="DG369" s="65"/>
      <c r="DH369" s="65"/>
      <c r="DI369" s="65"/>
      <c r="DJ369" s="65"/>
      <c r="DK369" s="65"/>
      <c r="DL369" s="65"/>
      <c r="DM369" s="65"/>
      <c r="DN369" s="65"/>
      <c r="DO369" s="65"/>
      <c r="DP369" s="65"/>
      <c r="DQ369" s="65"/>
      <c r="DR369" s="65"/>
      <c r="DS369" s="65"/>
      <c r="DT369" s="65"/>
      <c r="DU369" s="65"/>
      <c r="DV369" s="65"/>
      <c r="DW369" s="65"/>
      <c r="DX369" s="65"/>
      <c r="DY369" s="65"/>
      <c r="DZ369" s="65"/>
      <c r="EA369" s="65"/>
      <c r="EB369" s="65"/>
      <c r="EC369" s="65"/>
      <c r="ED369" s="65"/>
      <c r="EE369" s="65"/>
      <c r="EF369" s="65"/>
      <c r="EG369" s="65"/>
      <c r="EH369" s="65"/>
      <c r="EI369" s="65"/>
      <c r="EJ369" s="65"/>
      <c r="EK369" s="65"/>
      <c r="EL369" s="65"/>
      <c r="EM369" s="65"/>
      <c r="EN369" s="65"/>
      <c r="EO369" s="65"/>
      <c r="EP369" s="65"/>
      <c r="EQ369" s="65"/>
      <c r="ER369" s="65"/>
      <c r="ES369" s="65"/>
      <c r="ET369" s="65"/>
      <c r="EU369" s="65"/>
      <c r="EV369" s="65"/>
      <c r="EW369" s="65"/>
      <c r="EX369" s="65"/>
      <c r="EY369" s="65"/>
      <c r="EZ369" s="65"/>
      <c r="FA369" s="65"/>
      <c r="FB369" s="65"/>
      <c r="FC369" s="65"/>
      <c r="FD369" s="65"/>
      <c r="FE369" s="65"/>
      <c r="FF369" s="65"/>
      <c r="FG369" s="65"/>
      <c r="FH369" s="65"/>
      <c r="FI369" s="65"/>
      <c r="FJ369" s="65"/>
      <c r="FK369" s="65"/>
      <c r="FL369" s="65"/>
      <c r="FM369" s="65"/>
      <c r="FN369" s="65"/>
      <c r="FO369" s="65"/>
      <c r="FP369" s="65"/>
      <c r="FQ369" s="65"/>
      <c r="FR369" s="65"/>
      <c r="FS369" s="65"/>
      <c r="FT369" s="65"/>
      <c r="FU369" s="65"/>
      <c r="FV369" s="65"/>
      <c r="FW369" s="65"/>
      <c r="FX369" s="65"/>
      <c r="FY369" s="65"/>
      <c r="FZ369" s="65"/>
      <c r="GA369" s="65"/>
      <c r="GB369" s="65"/>
      <c r="GC369" s="65"/>
      <c r="GD369" s="65"/>
      <c r="GE369" s="65"/>
      <c r="GF369" s="65"/>
      <c r="GG369" s="65"/>
      <c r="GH369" s="65"/>
      <c r="GI369" s="65"/>
      <c r="GJ369" s="65"/>
      <c r="GK369" s="65"/>
      <c r="GL369" s="65"/>
      <c r="GM369" s="65"/>
      <c r="GN369" s="65"/>
      <c r="GO369" s="65"/>
      <c r="GP369" s="65"/>
      <c r="GQ369" s="65"/>
      <c r="GR369" s="65"/>
      <c r="GS369" s="65"/>
      <c r="GT369" s="65"/>
      <c r="GU369" s="65"/>
      <c r="GV369" s="65"/>
      <c r="GW369" s="65"/>
      <c r="GX369" s="65"/>
      <c r="GY369" s="65"/>
      <c r="GZ369" s="65"/>
      <c r="HA369" s="65"/>
      <c r="HB369" s="65"/>
      <c r="HC369" s="65"/>
      <c r="HD369" s="65"/>
      <c r="HE369" s="65"/>
      <c r="HF369" s="65"/>
      <c r="HG369" s="65"/>
      <c r="HH369" s="65"/>
      <c r="HI369" s="65"/>
      <c r="HJ369" s="65"/>
      <c r="HK369" s="65"/>
      <c r="HL369" s="65"/>
      <c r="HM369" s="65"/>
      <c r="HN369" s="65"/>
      <c r="HO369" s="65"/>
      <c r="HP369" s="65"/>
      <c r="HQ369" s="65"/>
      <c r="HR369" s="65"/>
      <c r="HS369" s="65"/>
      <c r="HT369" s="65"/>
      <c r="HU369" s="65"/>
      <c r="HV369" s="65"/>
      <c r="HW369" s="65"/>
      <c r="HX369" s="65"/>
      <c r="HY369" s="65"/>
      <c r="HZ369" s="65"/>
      <c r="IA369" s="65"/>
      <c r="IB369" s="65"/>
      <c r="IC369" s="65"/>
      <c r="ID369" s="65"/>
      <c r="IE369" s="65"/>
      <c r="IF369" s="65"/>
      <c r="IG369" s="65"/>
      <c r="IH369" s="65"/>
      <c r="II369" s="65"/>
      <c r="IJ369" s="65"/>
      <c r="IK369" s="65"/>
      <c r="IL369" s="65"/>
      <c r="IM369" s="65"/>
      <c r="IN369" s="65"/>
      <c r="IO369" s="65"/>
      <c r="IP369" s="65"/>
      <c r="IQ369" s="65"/>
      <c r="IR369" s="65"/>
      <c r="IS369" s="65"/>
      <c r="IT369" s="65"/>
      <c r="IU369" s="65"/>
      <c r="IV369" s="65"/>
      <c r="IW369" s="65"/>
      <c r="IX369" s="65"/>
      <c r="IY369" s="65"/>
      <c r="IZ369" s="65"/>
      <c r="JA369" s="65"/>
      <c r="JB369" s="65"/>
      <c r="JC369" s="65"/>
      <c r="JD369" s="65"/>
      <c r="JE369" s="65"/>
      <c r="JF369" s="65"/>
      <c r="JG369" s="65"/>
      <c r="JH369" s="65"/>
      <c r="JI369" s="65"/>
      <c r="JJ369" s="65"/>
      <c r="JK369" s="65"/>
      <c r="JL369" s="65"/>
      <c r="JM369" s="65"/>
      <c r="JN369" s="65"/>
      <c r="JO369" s="65"/>
      <c r="JP369" s="65"/>
      <c r="JQ369" s="65"/>
      <c r="JR369" s="65"/>
      <c r="JS369" s="65"/>
    </row>
    <row r="370" s="66" customFormat="true" ht="14.25" hidden="false" customHeight="true" outlineLevel="0" collapsed="false">
      <c r="A370" s="46"/>
      <c r="B370" s="47" t="n">
        <f aca="true">TODAY()</f>
        <v>46135</v>
      </c>
      <c r="C370" s="48" t="s">
        <v>37</v>
      </c>
      <c r="D370" s="49" t="s">
        <v>38</v>
      </c>
      <c r="E370" s="50" t="str">
        <f aca="false">IFERROR(VLOOKUP($J370,'Base 1'!A:S,19,0),"-")</f>
        <v>-</v>
      </c>
      <c r="F370" s="50" t="str">
        <f aca="false">IFERROR(VLOOKUP($J370,'Base 1'!$A:$N,14,0),"-")</f>
        <v>-</v>
      </c>
      <c r="G370" s="50" t="str">
        <f aca="false">IFERROR(VLOOKUP($J370,'Base 1'!$A:$O,15,0),"-")</f>
        <v>-</v>
      </c>
      <c r="H370" s="50" t="str">
        <f aca="false">IFERROR(VLOOKUP($J370,'Base 1'!$A:$T,20,0),"-")</f>
        <v>-</v>
      </c>
      <c r="I370" s="51" t="str">
        <f aca="false">IFERROR(VLOOKUP($J370,'Base 1'!$A:$C,3,0),"-")</f>
        <v>-</v>
      </c>
      <c r="J370" s="51"/>
      <c r="K370" s="50" t="str">
        <f aca="false">IFERROR(VLOOKUP($J370,'Base 1'!$A:$E,5,0),"-")</f>
        <v>-</v>
      </c>
      <c r="L370" s="52" t="str">
        <f aca="false">IFERROR(VLOOKUP($J370,'Base 1'!$A:$B,2,0),"-")</f>
        <v>-</v>
      </c>
      <c r="M370" s="50" t="str">
        <f aca="false">IFERROR(VLOOKUP($J370,'Base 1'!$A:$Q,17,0),"-")</f>
        <v>-</v>
      </c>
      <c r="N370" s="50" t="str">
        <f aca="false">IFERROR(VLOOKUP($J370,'Base 1'!$A:$R,18,0),"-")</f>
        <v>-</v>
      </c>
      <c r="O370" s="50" t="str">
        <f aca="false">IFERROR(VLOOKUP($J370,'Base 1'!$A:$F,6,0),"-")</f>
        <v>-</v>
      </c>
      <c r="P370" s="53" t="str">
        <f aca="false">IFERROR(VLOOKUP($J370,'Base 1'!$A:$G,7,0),"-")</f>
        <v>-</v>
      </c>
      <c r="Q370" s="54"/>
      <c r="R370" s="50" t="str">
        <f aca="false">IFERROR(VLOOKUP(J370,'Base 1'!$A:$L,12,0),"-")</f>
        <v>-</v>
      </c>
      <c r="S370" s="54"/>
      <c r="T370" s="55" t="str">
        <f aca="false">IFERROR(VLOOKUP(J370,'Base 1'!$A:$J,10,0),"-")</f>
        <v>-</v>
      </c>
      <c r="U370" s="56"/>
      <c r="V370" s="57"/>
      <c r="W370" s="58"/>
      <c r="X370" s="59" t="str">
        <f aca="false">IFERROR(VLOOKUP(J370,'Base 1'!$A:$I,9,0),"-")</f>
        <v>-</v>
      </c>
      <c r="Y370" s="58"/>
      <c r="Z370" s="60"/>
      <c r="AA370" s="61"/>
      <c r="AB370" s="62"/>
      <c r="AC370" s="63" t="str">
        <f aca="false">IFERROR(VLOOKUP($J370,'Base 1'!$A:$Q,16,0),"-")</f>
        <v>-</v>
      </c>
      <c r="AD370" s="63"/>
      <c r="AE370" s="64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65"/>
      <c r="BI370" s="65"/>
      <c r="BJ370" s="65"/>
      <c r="BK370" s="65"/>
      <c r="BL370" s="65"/>
      <c r="BM370" s="65"/>
      <c r="BN370" s="65"/>
      <c r="BO370" s="65"/>
      <c r="BP370" s="65"/>
      <c r="BQ370" s="65"/>
      <c r="BR370" s="65"/>
      <c r="BS370" s="65"/>
      <c r="BT370" s="65"/>
      <c r="BU370" s="65"/>
      <c r="BV370" s="65"/>
      <c r="BW370" s="65"/>
      <c r="BX370" s="65"/>
      <c r="BY370" s="65"/>
      <c r="BZ370" s="65"/>
      <c r="CA370" s="65"/>
      <c r="CB370" s="65"/>
      <c r="CC370" s="65"/>
      <c r="CD370" s="65"/>
      <c r="CE370" s="65"/>
      <c r="CF370" s="65"/>
      <c r="CG370" s="65"/>
      <c r="CH370" s="65"/>
      <c r="CI370" s="65"/>
      <c r="CJ370" s="65"/>
      <c r="CK370" s="65"/>
      <c r="CL370" s="65"/>
      <c r="CM370" s="65"/>
      <c r="CN370" s="65"/>
      <c r="CO370" s="65"/>
      <c r="CP370" s="65"/>
      <c r="CQ370" s="65"/>
      <c r="CR370" s="65"/>
      <c r="CS370" s="65"/>
      <c r="CT370" s="65"/>
      <c r="CU370" s="65"/>
      <c r="CV370" s="65"/>
      <c r="CW370" s="65"/>
      <c r="CX370" s="65"/>
      <c r="CY370" s="65"/>
      <c r="CZ370" s="65"/>
      <c r="DA370" s="65"/>
      <c r="DB370" s="65"/>
      <c r="DC370" s="65"/>
      <c r="DD370" s="65"/>
      <c r="DE370" s="65"/>
      <c r="DF370" s="65"/>
      <c r="DG370" s="65"/>
      <c r="DH370" s="65"/>
      <c r="DI370" s="65"/>
      <c r="DJ370" s="65"/>
      <c r="DK370" s="65"/>
      <c r="DL370" s="65"/>
      <c r="DM370" s="65"/>
      <c r="DN370" s="65"/>
      <c r="DO370" s="65"/>
      <c r="DP370" s="65"/>
      <c r="DQ370" s="65"/>
      <c r="DR370" s="65"/>
      <c r="DS370" s="65"/>
      <c r="DT370" s="65"/>
      <c r="DU370" s="65"/>
      <c r="DV370" s="65"/>
      <c r="DW370" s="65"/>
      <c r="DX370" s="65"/>
      <c r="DY370" s="65"/>
      <c r="DZ370" s="65"/>
      <c r="EA370" s="65"/>
      <c r="EB370" s="65"/>
      <c r="EC370" s="65"/>
      <c r="ED370" s="65"/>
      <c r="EE370" s="65"/>
      <c r="EF370" s="65"/>
      <c r="EG370" s="65"/>
      <c r="EH370" s="65"/>
      <c r="EI370" s="65"/>
      <c r="EJ370" s="65"/>
      <c r="EK370" s="65"/>
      <c r="EL370" s="65"/>
      <c r="EM370" s="65"/>
      <c r="EN370" s="65"/>
      <c r="EO370" s="65"/>
      <c r="EP370" s="65"/>
      <c r="EQ370" s="65"/>
      <c r="ER370" s="65"/>
      <c r="ES370" s="65"/>
      <c r="ET370" s="65"/>
      <c r="EU370" s="65"/>
      <c r="EV370" s="65"/>
      <c r="EW370" s="65"/>
      <c r="EX370" s="65"/>
      <c r="EY370" s="65"/>
      <c r="EZ370" s="65"/>
      <c r="FA370" s="65"/>
      <c r="FB370" s="65"/>
      <c r="FC370" s="65"/>
      <c r="FD370" s="65"/>
      <c r="FE370" s="65"/>
      <c r="FF370" s="65"/>
      <c r="FG370" s="65"/>
      <c r="FH370" s="65"/>
      <c r="FI370" s="65"/>
      <c r="FJ370" s="65"/>
      <c r="FK370" s="65"/>
      <c r="FL370" s="65"/>
      <c r="FM370" s="65"/>
      <c r="FN370" s="65"/>
      <c r="FO370" s="65"/>
      <c r="FP370" s="65"/>
      <c r="FQ370" s="65"/>
      <c r="FR370" s="65"/>
      <c r="FS370" s="65"/>
      <c r="FT370" s="65"/>
      <c r="FU370" s="65"/>
      <c r="FV370" s="65"/>
      <c r="FW370" s="65"/>
      <c r="FX370" s="65"/>
      <c r="FY370" s="65"/>
      <c r="FZ370" s="65"/>
      <c r="GA370" s="65"/>
      <c r="GB370" s="65"/>
      <c r="GC370" s="65"/>
      <c r="GD370" s="65"/>
      <c r="GE370" s="65"/>
      <c r="GF370" s="65"/>
      <c r="GG370" s="65"/>
      <c r="GH370" s="65"/>
      <c r="GI370" s="65"/>
      <c r="GJ370" s="65"/>
      <c r="GK370" s="65"/>
      <c r="GL370" s="65"/>
      <c r="GM370" s="65"/>
      <c r="GN370" s="65"/>
      <c r="GO370" s="65"/>
      <c r="GP370" s="65"/>
      <c r="GQ370" s="65"/>
      <c r="GR370" s="65"/>
      <c r="GS370" s="65"/>
      <c r="GT370" s="65"/>
      <c r="GU370" s="65"/>
      <c r="GV370" s="65"/>
      <c r="GW370" s="65"/>
      <c r="GX370" s="65"/>
      <c r="GY370" s="65"/>
      <c r="GZ370" s="65"/>
      <c r="HA370" s="65"/>
      <c r="HB370" s="65"/>
      <c r="HC370" s="65"/>
      <c r="HD370" s="65"/>
      <c r="HE370" s="65"/>
      <c r="HF370" s="65"/>
      <c r="HG370" s="65"/>
      <c r="HH370" s="65"/>
      <c r="HI370" s="65"/>
      <c r="HJ370" s="65"/>
      <c r="HK370" s="65"/>
      <c r="HL370" s="65"/>
      <c r="HM370" s="65"/>
      <c r="HN370" s="65"/>
      <c r="HO370" s="65"/>
      <c r="HP370" s="65"/>
      <c r="HQ370" s="65"/>
      <c r="HR370" s="65"/>
      <c r="HS370" s="65"/>
      <c r="HT370" s="65"/>
      <c r="HU370" s="65"/>
      <c r="HV370" s="65"/>
      <c r="HW370" s="65"/>
      <c r="HX370" s="65"/>
      <c r="HY370" s="65"/>
      <c r="HZ370" s="65"/>
      <c r="IA370" s="65"/>
      <c r="IB370" s="65"/>
      <c r="IC370" s="65"/>
      <c r="ID370" s="65"/>
      <c r="IE370" s="65"/>
      <c r="IF370" s="65"/>
      <c r="IG370" s="65"/>
      <c r="IH370" s="65"/>
      <c r="II370" s="65"/>
      <c r="IJ370" s="65"/>
      <c r="IK370" s="65"/>
      <c r="IL370" s="65"/>
      <c r="IM370" s="65"/>
      <c r="IN370" s="65"/>
      <c r="IO370" s="65"/>
      <c r="IP370" s="65"/>
      <c r="IQ370" s="65"/>
      <c r="IR370" s="65"/>
      <c r="IS370" s="65"/>
      <c r="IT370" s="65"/>
      <c r="IU370" s="65"/>
      <c r="IV370" s="65"/>
      <c r="IW370" s="65"/>
      <c r="IX370" s="65"/>
      <c r="IY370" s="65"/>
      <c r="IZ370" s="65"/>
      <c r="JA370" s="65"/>
      <c r="JB370" s="65"/>
      <c r="JC370" s="65"/>
      <c r="JD370" s="65"/>
      <c r="JE370" s="65"/>
      <c r="JF370" s="65"/>
      <c r="JG370" s="65"/>
      <c r="JH370" s="65"/>
      <c r="JI370" s="65"/>
      <c r="JJ370" s="65"/>
      <c r="JK370" s="65"/>
      <c r="JL370" s="65"/>
      <c r="JM370" s="65"/>
      <c r="JN370" s="65"/>
      <c r="JO370" s="65"/>
      <c r="JP370" s="65"/>
      <c r="JQ370" s="65"/>
      <c r="JR370" s="65"/>
      <c r="JS370" s="65"/>
    </row>
    <row r="371" s="66" customFormat="true" ht="14.25" hidden="false" customHeight="true" outlineLevel="0" collapsed="false">
      <c r="A371" s="46"/>
      <c r="B371" s="47" t="n">
        <f aca="true">TODAY()</f>
        <v>46135</v>
      </c>
      <c r="C371" s="48" t="s">
        <v>37</v>
      </c>
      <c r="D371" s="49" t="s">
        <v>38</v>
      </c>
      <c r="E371" s="50" t="str">
        <f aca="false">IFERROR(VLOOKUP($J371,'Base 1'!A:S,19,0),"-")</f>
        <v>-</v>
      </c>
      <c r="F371" s="50" t="str">
        <f aca="false">IFERROR(VLOOKUP($J371,'Base 1'!$A:$N,14,0),"-")</f>
        <v>-</v>
      </c>
      <c r="G371" s="50" t="str">
        <f aca="false">IFERROR(VLOOKUP($J371,'Base 1'!$A:$O,15,0),"-")</f>
        <v>-</v>
      </c>
      <c r="H371" s="50" t="str">
        <f aca="false">IFERROR(VLOOKUP($J371,'Base 1'!$A:$T,20,0),"-")</f>
        <v>-</v>
      </c>
      <c r="I371" s="51" t="str">
        <f aca="false">IFERROR(VLOOKUP($J371,'Base 1'!$A:$C,3,0),"-")</f>
        <v>-</v>
      </c>
      <c r="J371" s="51"/>
      <c r="K371" s="50" t="str">
        <f aca="false">IFERROR(VLOOKUP($J371,'Base 1'!$A:$E,5,0),"-")</f>
        <v>-</v>
      </c>
      <c r="L371" s="52" t="str">
        <f aca="false">IFERROR(VLOOKUP($J371,'Base 1'!$A:$B,2,0),"-")</f>
        <v>-</v>
      </c>
      <c r="M371" s="50" t="str">
        <f aca="false">IFERROR(VLOOKUP($J371,'Base 1'!$A:$Q,17,0),"-")</f>
        <v>-</v>
      </c>
      <c r="N371" s="50" t="str">
        <f aca="false">IFERROR(VLOOKUP($J371,'Base 1'!$A:$R,18,0),"-")</f>
        <v>-</v>
      </c>
      <c r="O371" s="50" t="str">
        <f aca="false">IFERROR(VLOOKUP($J371,'Base 1'!$A:$F,6,0),"-")</f>
        <v>-</v>
      </c>
      <c r="P371" s="53" t="str">
        <f aca="false">IFERROR(VLOOKUP($J371,'Base 1'!$A:$G,7,0),"-")</f>
        <v>-</v>
      </c>
      <c r="Q371" s="54"/>
      <c r="R371" s="50" t="str">
        <f aca="false">IFERROR(VLOOKUP(J371,'Base 1'!$A:$L,12,0),"-")</f>
        <v>-</v>
      </c>
      <c r="S371" s="54"/>
      <c r="T371" s="55" t="str">
        <f aca="false">IFERROR(VLOOKUP(J371,'Base 1'!$A:$J,10,0),"-")</f>
        <v>-</v>
      </c>
      <c r="U371" s="56"/>
      <c r="V371" s="57"/>
      <c r="W371" s="58"/>
      <c r="X371" s="59" t="str">
        <f aca="false">IFERROR(VLOOKUP(J371,'Base 1'!$A:$I,9,0),"-")</f>
        <v>-</v>
      </c>
      <c r="Y371" s="58"/>
      <c r="Z371" s="60"/>
      <c r="AA371" s="61"/>
      <c r="AB371" s="62"/>
      <c r="AC371" s="63" t="str">
        <f aca="false">IFERROR(VLOOKUP($J371,'Base 1'!$A:$Q,16,0),"-")</f>
        <v>-</v>
      </c>
      <c r="AD371" s="63"/>
      <c r="AE371" s="64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65"/>
      <c r="BI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/>
      <c r="BT371" s="65"/>
      <c r="BU371" s="65"/>
      <c r="BV371" s="65"/>
      <c r="BW371" s="65"/>
      <c r="BX371" s="65"/>
      <c r="BY371" s="65"/>
      <c r="BZ371" s="65"/>
      <c r="CA371" s="65"/>
      <c r="CB371" s="65"/>
      <c r="CC371" s="65"/>
      <c r="CD371" s="65"/>
      <c r="CE371" s="65"/>
      <c r="CF371" s="65"/>
      <c r="CG371" s="65"/>
      <c r="CH371" s="65"/>
      <c r="CI371" s="65"/>
      <c r="CJ371" s="65"/>
      <c r="CK371" s="65"/>
      <c r="CL371" s="65"/>
      <c r="CM371" s="65"/>
      <c r="CN371" s="65"/>
      <c r="CO371" s="65"/>
      <c r="CP371" s="65"/>
      <c r="CQ371" s="65"/>
      <c r="CR371" s="65"/>
      <c r="CS371" s="65"/>
      <c r="CT371" s="65"/>
      <c r="CU371" s="65"/>
      <c r="CV371" s="65"/>
      <c r="CW371" s="65"/>
      <c r="CX371" s="65"/>
      <c r="CY371" s="65"/>
      <c r="CZ371" s="65"/>
      <c r="DA371" s="65"/>
      <c r="DB371" s="65"/>
      <c r="DC371" s="65"/>
      <c r="DD371" s="65"/>
      <c r="DE371" s="65"/>
      <c r="DF371" s="65"/>
      <c r="DG371" s="65"/>
      <c r="DH371" s="65"/>
      <c r="DI371" s="65"/>
      <c r="DJ371" s="65"/>
      <c r="DK371" s="65"/>
      <c r="DL371" s="65"/>
      <c r="DM371" s="65"/>
      <c r="DN371" s="65"/>
      <c r="DO371" s="65"/>
      <c r="DP371" s="65"/>
      <c r="DQ371" s="65"/>
      <c r="DR371" s="65"/>
      <c r="DS371" s="65"/>
      <c r="DT371" s="65"/>
      <c r="DU371" s="65"/>
      <c r="DV371" s="65"/>
      <c r="DW371" s="65"/>
      <c r="DX371" s="65"/>
      <c r="DY371" s="65"/>
      <c r="DZ371" s="65"/>
      <c r="EA371" s="65"/>
      <c r="EB371" s="65"/>
      <c r="EC371" s="65"/>
      <c r="ED371" s="65"/>
      <c r="EE371" s="65"/>
      <c r="EF371" s="65"/>
      <c r="EG371" s="65"/>
      <c r="EH371" s="65"/>
      <c r="EI371" s="65"/>
      <c r="EJ371" s="65"/>
      <c r="EK371" s="65"/>
      <c r="EL371" s="65"/>
      <c r="EM371" s="65"/>
      <c r="EN371" s="65"/>
      <c r="EO371" s="65"/>
      <c r="EP371" s="65"/>
      <c r="EQ371" s="65"/>
      <c r="ER371" s="65"/>
      <c r="ES371" s="65"/>
      <c r="ET371" s="65"/>
      <c r="EU371" s="65"/>
      <c r="EV371" s="65"/>
      <c r="EW371" s="65"/>
      <c r="EX371" s="65"/>
      <c r="EY371" s="65"/>
      <c r="EZ371" s="65"/>
      <c r="FA371" s="65"/>
      <c r="FB371" s="65"/>
      <c r="FC371" s="65"/>
      <c r="FD371" s="65"/>
      <c r="FE371" s="65"/>
      <c r="FF371" s="65"/>
      <c r="FG371" s="65"/>
      <c r="FH371" s="65"/>
      <c r="FI371" s="65"/>
      <c r="FJ371" s="65"/>
      <c r="FK371" s="65"/>
      <c r="FL371" s="65"/>
      <c r="FM371" s="65"/>
      <c r="FN371" s="65"/>
      <c r="FO371" s="65"/>
      <c r="FP371" s="65"/>
      <c r="FQ371" s="65"/>
      <c r="FR371" s="65"/>
      <c r="FS371" s="65"/>
      <c r="FT371" s="65"/>
      <c r="FU371" s="65"/>
      <c r="FV371" s="65"/>
      <c r="FW371" s="65"/>
      <c r="FX371" s="65"/>
      <c r="FY371" s="65"/>
      <c r="FZ371" s="65"/>
      <c r="GA371" s="65"/>
      <c r="GB371" s="65"/>
      <c r="GC371" s="65"/>
      <c r="GD371" s="65"/>
      <c r="GE371" s="65"/>
      <c r="GF371" s="65"/>
      <c r="GG371" s="65"/>
      <c r="GH371" s="65"/>
      <c r="GI371" s="65"/>
      <c r="GJ371" s="65"/>
      <c r="GK371" s="65"/>
      <c r="GL371" s="65"/>
      <c r="GM371" s="65"/>
      <c r="GN371" s="65"/>
      <c r="GO371" s="65"/>
      <c r="GP371" s="65"/>
      <c r="GQ371" s="65"/>
      <c r="GR371" s="65"/>
      <c r="GS371" s="65"/>
      <c r="GT371" s="65"/>
      <c r="GU371" s="65"/>
      <c r="GV371" s="65"/>
      <c r="GW371" s="65"/>
      <c r="GX371" s="65"/>
      <c r="GY371" s="65"/>
      <c r="GZ371" s="65"/>
      <c r="HA371" s="65"/>
      <c r="HB371" s="65"/>
      <c r="HC371" s="65"/>
      <c r="HD371" s="65"/>
      <c r="HE371" s="65"/>
      <c r="HF371" s="65"/>
      <c r="HG371" s="65"/>
      <c r="HH371" s="65"/>
      <c r="HI371" s="65"/>
      <c r="HJ371" s="65"/>
      <c r="HK371" s="65"/>
      <c r="HL371" s="65"/>
      <c r="HM371" s="65"/>
      <c r="HN371" s="65"/>
      <c r="HO371" s="65"/>
      <c r="HP371" s="65"/>
      <c r="HQ371" s="65"/>
      <c r="HR371" s="65"/>
      <c r="HS371" s="65"/>
      <c r="HT371" s="65"/>
      <c r="HU371" s="65"/>
      <c r="HV371" s="65"/>
      <c r="HW371" s="65"/>
      <c r="HX371" s="65"/>
      <c r="HY371" s="65"/>
      <c r="HZ371" s="65"/>
      <c r="IA371" s="65"/>
      <c r="IB371" s="65"/>
      <c r="IC371" s="65"/>
      <c r="ID371" s="65"/>
      <c r="IE371" s="65"/>
      <c r="IF371" s="65"/>
      <c r="IG371" s="65"/>
      <c r="IH371" s="65"/>
      <c r="II371" s="65"/>
      <c r="IJ371" s="65"/>
      <c r="IK371" s="65"/>
      <c r="IL371" s="65"/>
      <c r="IM371" s="65"/>
      <c r="IN371" s="65"/>
      <c r="IO371" s="65"/>
      <c r="IP371" s="65"/>
      <c r="IQ371" s="65"/>
      <c r="IR371" s="65"/>
      <c r="IS371" s="65"/>
      <c r="IT371" s="65"/>
      <c r="IU371" s="65"/>
      <c r="IV371" s="65"/>
      <c r="IW371" s="65"/>
      <c r="IX371" s="65"/>
      <c r="IY371" s="65"/>
      <c r="IZ371" s="65"/>
      <c r="JA371" s="65"/>
      <c r="JB371" s="65"/>
      <c r="JC371" s="65"/>
      <c r="JD371" s="65"/>
      <c r="JE371" s="65"/>
      <c r="JF371" s="65"/>
      <c r="JG371" s="65"/>
      <c r="JH371" s="65"/>
      <c r="JI371" s="65"/>
      <c r="JJ371" s="65"/>
      <c r="JK371" s="65"/>
      <c r="JL371" s="65"/>
      <c r="JM371" s="65"/>
      <c r="JN371" s="65"/>
      <c r="JO371" s="65"/>
      <c r="JP371" s="65"/>
      <c r="JQ371" s="65"/>
      <c r="JR371" s="65"/>
      <c r="JS371" s="65"/>
    </row>
    <row r="372" s="66" customFormat="true" ht="14.25" hidden="false" customHeight="true" outlineLevel="0" collapsed="false">
      <c r="A372" s="46"/>
      <c r="B372" s="47" t="n">
        <f aca="true">TODAY()</f>
        <v>46135</v>
      </c>
      <c r="C372" s="48" t="s">
        <v>37</v>
      </c>
      <c r="D372" s="49" t="s">
        <v>38</v>
      </c>
      <c r="E372" s="50" t="str">
        <f aca="false">IFERROR(VLOOKUP($J372,'Base 1'!A:S,19,0),"-")</f>
        <v>-</v>
      </c>
      <c r="F372" s="50" t="str">
        <f aca="false">IFERROR(VLOOKUP($J372,'Base 1'!$A:$N,14,0),"-")</f>
        <v>-</v>
      </c>
      <c r="G372" s="50" t="str">
        <f aca="false">IFERROR(VLOOKUP($J372,'Base 1'!$A:$O,15,0),"-")</f>
        <v>-</v>
      </c>
      <c r="H372" s="50" t="str">
        <f aca="false">IFERROR(VLOOKUP($J372,'Base 1'!$A:$T,20,0),"-")</f>
        <v>-</v>
      </c>
      <c r="I372" s="51" t="str">
        <f aca="false">IFERROR(VLOOKUP($J372,'Base 1'!$A:$C,3,0),"-")</f>
        <v>-</v>
      </c>
      <c r="J372" s="51"/>
      <c r="K372" s="50" t="str">
        <f aca="false">IFERROR(VLOOKUP($J372,'Base 1'!$A:$E,5,0),"-")</f>
        <v>-</v>
      </c>
      <c r="L372" s="52" t="str">
        <f aca="false">IFERROR(VLOOKUP($J372,'Base 1'!$A:$B,2,0),"-")</f>
        <v>-</v>
      </c>
      <c r="M372" s="50" t="str">
        <f aca="false">IFERROR(VLOOKUP($J372,'Base 1'!$A:$Q,17,0),"-")</f>
        <v>-</v>
      </c>
      <c r="N372" s="50" t="str">
        <f aca="false">IFERROR(VLOOKUP($J372,'Base 1'!$A:$R,18,0),"-")</f>
        <v>-</v>
      </c>
      <c r="O372" s="50" t="str">
        <f aca="false">IFERROR(VLOOKUP($J372,'Base 1'!$A:$F,6,0),"-")</f>
        <v>-</v>
      </c>
      <c r="P372" s="53" t="str">
        <f aca="false">IFERROR(VLOOKUP($J372,'Base 1'!$A:$G,7,0),"-")</f>
        <v>-</v>
      </c>
      <c r="Q372" s="54"/>
      <c r="R372" s="50" t="str">
        <f aca="false">IFERROR(VLOOKUP(J372,'Base 1'!$A:$L,12,0),"-")</f>
        <v>-</v>
      </c>
      <c r="S372" s="54"/>
      <c r="T372" s="55" t="str">
        <f aca="false">IFERROR(VLOOKUP(J372,'Base 1'!$A:$J,10,0),"-")</f>
        <v>-</v>
      </c>
      <c r="U372" s="56"/>
      <c r="V372" s="57"/>
      <c r="W372" s="58"/>
      <c r="X372" s="59" t="str">
        <f aca="false">IFERROR(VLOOKUP(J372,'Base 1'!$A:$I,9,0),"-")</f>
        <v>-</v>
      </c>
      <c r="Y372" s="58"/>
      <c r="Z372" s="60"/>
      <c r="AA372" s="61"/>
      <c r="AB372" s="62"/>
      <c r="AC372" s="63" t="str">
        <f aca="false">IFERROR(VLOOKUP($J372,'Base 1'!$A:$Q,16,0),"-")</f>
        <v>-</v>
      </c>
      <c r="AD372" s="63"/>
      <c r="AE372" s="64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65"/>
      <c r="BH372" s="65"/>
      <c r="BI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/>
      <c r="BT372" s="65"/>
      <c r="BU372" s="65"/>
      <c r="BV372" s="65"/>
      <c r="BW372" s="65"/>
      <c r="BX372" s="65"/>
      <c r="BY372" s="65"/>
      <c r="BZ372" s="65"/>
      <c r="CA372" s="65"/>
      <c r="CB372" s="65"/>
      <c r="CC372" s="65"/>
      <c r="CD372" s="65"/>
      <c r="CE372" s="65"/>
      <c r="CF372" s="65"/>
      <c r="CG372" s="65"/>
      <c r="CH372" s="65"/>
      <c r="CI372" s="65"/>
      <c r="CJ372" s="65"/>
      <c r="CK372" s="65"/>
      <c r="CL372" s="65"/>
      <c r="CM372" s="65"/>
      <c r="CN372" s="65"/>
      <c r="CO372" s="65"/>
      <c r="CP372" s="65"/>
      <c r="CQ372" s="65"/>
      <c r="CR372" s="65"/>
      <c r="CS372" s="65"/>
      <c r="CT372" s="65"/>
      <c r="CU372" s="65"/>
      <c r="CV372" s="65"/>
      <c r="CW372" s="65"/>
      <c r="CX372" s="65"/>
      <c r="CY372" s="65"/>
      <c r="CZ372" s="65"/>
      <c r="DA372" s="65"/>
      <c r="DB372" s="65"/>
      <c r="DC372" s="65"/>
      <c r="DD372" s="65"/>
      <c r="DE372" s="65"/>
      <c r="DF372" s="65"/>
      <c r="DG372" s="65"/>
      <c r="DH372" s="65"/>
      <c r="DI372" s="65"/>
      <c r="DJ372" s="65"/>
      <c r="DK372" s="65"/>
      <c r="DL372" s="65"/>
      <c r="DM372" s="65"/>
      <c r="DN372" s="65"/>
      <c r="DO372" s="65"/>
      <c r="DP372" s="65"/>
      <c r="DQ372" s="65"/>
      <c r="DR372" s="65"/>
      <c r="DS372" s="65"/>
      <c r="DT372" s="65"/>
      <c r="DU372" s="65"/>
      <c r="DV372" s="65"/>
      <c r="DW372" s="65"/>
      <c r="DX372" s="65"/>
      <c r="DY372" s="65"/>
      <c r="DZ372" s="65"/>
      <c r="EA372" s="65"/>
      <c r="EB372" s="65"/>
      <c r="EC372" s="65"/>
      <c r="ED372" s="65"/>
      <c r="EE372" s="65"/>
      <c r="EF372" s="65"/>
      <c r="EG372" s="65"/>
      <c r="EH372" s="65"/>
      <c r="EI372" s="65"/>
      <c r="EJ372" s="65"/>
      <c r="EK372" s="65"/>
      <c r="EL372" s="65"/>
      <c r="EM372" s="65"/>
      <c r="EN372" s="65"/>
      <c r="EO372" s="65"/>
      <c r="EP372" s="65"/>
      <c r="EQ372" s="65"/>
      <c r="ER372" s="65"/>
      <c r="ES372" s="65"/>
      <c r="ET372" s="65"/>
      <c r="EU372" s="65"/>
      <c r="EV372" s="65"/>
      <c r="EW372" s="65"/>
      <c r="EX372" s="65"/>
      <c r="EY372" s="65"/>
      <c r="EZ372" s="65"/>
      <c r="FA372" s="65"/>
      <c r="FB372" s="65"/>
      <c r="FC372" s="65"/>
      <c r="FD372" s="65"/>
      <c r="FE372" s="65"/>
      <c r="FF372" s="65"/>
      <c r="FG372" s="65"/>
      <c r="FH372" s="65"/>
      <c r="FI372" s="65"/>
      <c r="FJ372" s="65"/>
      <c r="FK372" s="65"/>
      <c r="FL372" s="65"/>
      <c r="FM372" s="65"/>
      <c r="FN372" s="65"/>
      <c r="FO372" s="65"/>
      <c r="FP372" s="65"/>
      <c r="FQ372" s="65"/>
      <c r="FR372" s="65"/>
      <c r="FS372" s="65"/>
      <c r="FT372" s="65"/>
      <c r="FU372" s="65"/>
      <c r="FV372" s="65"/>
      <c r="FW372" s="65"/>
      <c r="FX372" s="65"/>
      <c r="FY372" s="65"/>
      <c r="FZ372" s="65"/>
      <c r="GA372" s="65"/>
      <c r="GB372" s="65"/>
      <c r="GC372" s="65"/>
      <c r="GD372" s="65"/>
      <c r="GE372" s="65"/>
      <c r="GF372" s="65"/>
      <c r="GG372" s="65"/>
      <c r="GH372" s="65"/>
      <c r="GI372" s="65"/>
      <c r="GJ372" s="65"/>
      <c r="GK372" s="65"/>
      <c r="GL372" s="65"/>
      <c r="GM372" s="65"/>
      <c r="GN372" s="65"/>
      <c r="GO372" s="65"/>
      <c r="GP372" s="65"/>
      <c r="GQ372" s="65"/>
      <c r="GR372" s="65"/>
      <c r="GS372" s="65"/>
      <c r="GT372" s="65"/>
      <c r="GU372" s="65"/>
      <c r="GV372" s="65"/>
      <c r="GW372" s="65"/>
      <c r="GX372" s="65"/>
      <c r="GY372" s="65"/>
      <c r="GZ372" s="65"/>
      <c r="HA372" s="65"/>
      <c r="HB372" s="65"/>
      <c r="HC372" s="65"/>
      <c r="HD372" s="65"/>
      <c r="HE372" s="65"/>
      <c r="HF372" s="65"/>
      <c r="HG372" s="65"/>
      <c r="HH372" s="65"/>
      <c r="HI372" s="65"/>
      <c r="HJ372" s="65"/>
      <c r="HK372" s="65"/>
      <c r="HL372" s="65"/>
      <c r="HM372" s="65"/>
      <c r="HN372" s="65"/>
      <c r="HO372" s="65"/>
      <c r="HP372" s="65"/>
      <c r="HQ372" s="65"/>
      <c r="HR372" s="65"/>
      <c r="HS372" s="65"/>
      <c r="HT372" s="65"/>
      <c r="HU372" s="65"/>
      <c r="HV372" s="65"/>
      <c r="HW372" s="65"/>
      <c r="HX372" s="65"/>
      <c r="HY372" s="65"/>
      <c r="HZ372" s="65"/>
      <c r="IA372" s="65"/>
      <c r="IB372" s="65"/>
      <c r="IC372" s="65"/>
      <c r="ID372" s="65"/>
      <c r="IE372" s="65"/>
      <c r="IF372" s="65"/>
      <c r="IG372" s="65"/>
      <c r="IH372" s="65"/>
      <c r="II372" s="65"/>
      <c r="IJ372" s="65"/>
      <c r="IK372" s="65"/>
      <c r="IL372" s="65"/>
      <c r="IM372" s="65"/>
      <c r="IN372" s="65"/>
      <c r="IO372" s="65"/>
      <c r="IP372" s="65"/>
      <c r="IQ372" s="65"/>
      <c r="IR372" s="65"/>
      <c r="IS372" s="65"/>
      <c r="IT372" s="65"/>
      <c r="IU372" s="65"/>
      <c r="IV372" s="65"/>
      <c r="IW372" s="65"/>
      <c r="IX372" s="65"/>
      <c r="IY372" s="65"/>
      <c r="IZ372" s="65"/>
      <c r="JA372" s="65"/>
      <c r="JB372" s="65"/>
      <c r="JC372" s="65"/>
      <c r="JD372" s="65"/>
      <c r="JE372" s="65"/>
      <c r="JF372" s="65"/>
      <c r="JG372" s="65"/>
      <c r="JH372" s="65"/>
      <c r="JI372" s="65"/>
      <c r="JJ372" s="65"/>
      <c r="JK372" s="65"/>
      <c r="JL372" s="65"/>
      <c r="JM372" s="65"/>
      <c r="JN372" s="65"/>
      <c r="JO372" s="65"/>
      <c r="JP372" s="65"/>
      <c r="JQ372" s="65"/>
      <c r="JR372" s="65"/>
      <c r="JS372" s="65"/>
    </row>
    <row r="373" s="66" customFormat="true" ht="14.25" hidden="false" customHeight="true" outlineLevel="0" collapsed="false">
      <c r="A373" s="46"/>
      <c r="B373" s="47" t="n">
        <f aca="true">TODAY()</f>
        <v>46135</v>
      </c>
      <c r="C373" s="48" t="s">
        <v>37</v>
      </c>
      <c r="D373" s="49" t="s">
        <v>38</v>
      </c>
      <c r="E373" s="50" t="str">
        <f aca="false">IFERROR(VLOOKUP($J373,'Base 1'!A:S,19,0),"-")</f>
        <v>-</v>
      </c>
      <c r="F373" s="50" t="str">
        <f aca="false">IFERROR(VLOOKUP($J373,'Base 1'!$A:$N,14,0),"-")</f>
        <v>-</v>
      </c>
      <c r="G373" s="50" t="str">
        <f aca="false">IFERROR(VLOOKUP($J373,'Base 1'!$A:$O,15,0),"-")</f>
        <v>-</v>
      </c>
      <c r="H373" s="50" t="str">
        <f aca="false">IFERROR(VLOOKUP($J373,'Base 1'!$A:$T,20,0),"-")</f>
        <v>-</v>
      </c>
      <c r="I373" s="51" t="str">
        <f aca="false">IFERROR(VLOOKUP($J373,'Base 1'!$A:$C,3,0),"-")</f>
        <v>-</v>
      </c>
      <c r="J373" s="51"/>
      <c r="K373" s="50" t="str">
        <f aca="false">IFERROR(VLOOKUP($J373,'Base 1'!$A:$E,5,0),"-")</f>
        <v>-</v>
      </c>
      <c r="L373" s="52" t="str">
        <f aca="false">IFERROR(VLOOKUP($J373,'Base 1'!$A:$B,2,0),"-")</f>
        <v>-</v>
      </c>
      <c r="M373" s="50" t="str">
        <f aca="false">IFERROR(VLOOKUP($J373,'Base 1'!$A:$Q,17,0),"-")</f>
        <v>-</v>
      </c>
      <c r="N373" s="50" t="str">
        <f aca="false">IFERROR(VLOOKUP($J373,'Base 1'!$A:$R,18,0),"-")</f>
        <v>-</v>
      </c>
      <c r="O373" s="50" t="str">
        <f aca="false">IFERROR(VLOOKUP($J373,'Base 1'!$A:$F,6,0),"-")</f>
        <v>-</v>
      </c>
      <c r="P373" s="53" t="str">
        <f aca="false">IFERROR(VLOOKUP($J373,'Base 1'!$A:$G,7,0),"-")</f>
        <v>-</v>
      </c>
      <c r="Q373" s="54"/>
      <c r="R373" s="50" t="str">
        <f aca="false">IFERROR(VLOOKUP(J373,'Base 1'!$A:$L,12,0),"-")</f>
        <v>-</v>
      </c>
      <c r="S373" s="54"/>
      <c r="T373" s="55" t="str">
        <f aca="false">IFERROR(VLOOKUP(J373,'Base 1'!$A:$J,10,0),"-")</f>
        <v>-</v>
      </c>
      <c r="U373" s="56"/>
      <c r="V373" s="57"/>
      <c r="W373" s="58"/>
      <c r="X373" s="59" t="str">
        <f aca="false">IFERROR(VLOOKUP(J373,'Base 1'!$A:$I,9,0),"-")</f>
        <v>-</v>
      </c>
      <c r="Y373" s="58"/>
      <c r="Z373" s="60"/>
      <c r="AA373" s="61"/>
      <c r="AB373" s="62"/>
      <c r="AC373" s="63" t="str">
        <f aca="false">IFERROR(VLOOKUP($J373,'Base 1'!$A:$Q,16,0),"-")</f>
        <v>-</v>
      </c>
      <c r="AD373" s="63"/>
      <c r="AE373" s="64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/>
      <c r="CB373" s="65"/>
      <c r="CC373" s="65"/>
      <c r="CD373" s="65"/>
      <c r="CE373" s="65"/>
      <c r="CF373" s="65"/>
      <c r="CG373" s="65"/>
      <c r="CH373" s="65"/>
      <c r="CI373" s="65"/>
      <c r="CJ373" s="65"/>
      <c r="CK373" s="65"/>
      <c r="CL373" s="65"/>
      <c r="CM373" s="65"/>
      <c r="CN373" s="65"/>
      <c r="CO373" s="65"/>
      <c r="CP373" s="65"/>
      <c r="CQ373" s="65"/>
      <c r="CR373" s="65"/>
      <c r="CS373" s="65"/>
      <c r="CT373" s="65"/>
      <c r="CU373" s="65"/>
      <c r="CV373" s="65"/>
      <c r="CW373" s="65"/>
      <c r="CX373" s="65"/>
      <c r="CY373" s="65"/>
      <c r="CZ373" s="65"/>
      <c r="DA373" s="65"/>
      <c r="DB373" s="65"/>
      <c r="DC373" s="65"/>
      <c r="DD373" s="65"/>
      <c r="DE373" s="65"/>
      <c r="DF373" s="65"/>
      <c r="DG373" s="65"/>
      <c r="DH373" s="65"/>
      <c r="DI373" s="65"/>
      <c r="DJ373" s="65"/>
      <c r="DK373" s="65"/>
      <c r="DL373" s="65"/>
      <c r="DM373" s="65"/>
      <c r="DN373" s="65"/>
      <c r="DO373" s="65"/>
      <c r="DP373" s="65"/>
      <c r="DQ373" s="65"/>
      <c r="DR373" s="65"/>
      <c r="DS373" s="65"/>
      <c r="DT373" s="65"/>
      <c r="DU373" s="65"/>
      <c r="DV373" s="65"/>
      <c r="DW373" s="65"/>
      <c r="DX373" s="65"/>
      <c r="DY373" s="65"/>
      <c r="DZ373" s="65"/>
      <c r="EA373" s="65"/>
      <c r="EB373" s="65"/>
      <c r="EC373" s="65"/>
      <c r="ED373" s="65"/>
      <c r="EE373" s="65"/>
      <c r="EF373" s="65"/>
      <c r="EG373" s="65"/>
      <c r="EH373" s="65"/>
      <c r="EI373" s="65"/>
      <c r="EJ373" s="65"/>
      <c r="EK373" s="65"/>
      <c r="EL373" s="65"/>
      <c r="EM373" s="65"/>
      <c r="EN373" s="65"/>
      <c r="EO373" s="65"/>
      <c r="EP373" s="65"/>
      <c r="EQ373" s="65"/>
      <c r="ER373" s="65"/>
      <c r="ES373" s="65"/>
      <c r="ET373" s="65"/>
      <c r="EU373" s="65"/>
      <c r="EV373" s="65"/>
      <c r="EW373" s="65"/>
      <c r="EX373" s="65"/>
      <c r="EY373" s="65"/>
      <c r="EZ373" s="65"/>
      <c r="FA373" s="65"/>
      <c r="FB373" s="65"/>
      <c r="FC373" s="65"/>
      <c r="FD373" s="65"/>
      <c r="FE373" s="65"/>
      <c r="FF373" s="65"/>
      <c r="FG373" s="65"/>
      <c r="FH373" s="65"/>
      <c r="FI373" s="65"/>
      <c r="FJ373" s="65"/>
      <c r="FK373" s="65"/>
      <c r="FL373" s="65"/>
      <c r="FM373" s="65"/>
      <c r="FN373" s="65"/>
      <c r="FO373" s="65"/>
      <c r="FP373" s="65"/>
      <c r="FQ373" s="65"/>
      <c r="FR373" s="65"/>
      <c r="FS373" s="65"/>
      <c r="FT373" s="65"/>
      <c r="FU373" s="65"/>
      <c r="FV373" s="65"/>
      <c r="FW373" s="65"/>
      <c r="FX373" s="65"/>
      <c r="FY373" s="65"/>
      <c r="FZ373" s="65"/>
      <c r="GA373" s="65"/>
      <c r="GB373" s="65"/>
      <c r="GC373" s="65"/>
      <c r="GD373" s="65"/>
      <c r="GE373" s="65"/>
      <c r="GF373" s="65"/>
      <c r="GG373" s="65"/>
      <c r="GH373" s="65"/>
      <c r="GI373" s="65"/>
      <c r="GJ373" s="65"/>
      <c r="GK373" s="65"/>
      <c r="GL373" s="65"/>
      <c r="GM373" s="65"/>
      <c r="GN373" s="65"/>
      <c r="GO373" s="65"/>
      <c r="GP373" s="65"/>
      <c r="GQ373" s="65"/>
      <c r="GR373" s="65"/>
      <c r="GS373" s="65"/>
      <c r="GT373" s="65"/>
      <c r="GU373" s="65"/>
      <c r="GV373" s="65"/>
      <c r="GW373" s="65"/>
      <c r="GX373" s="65"/>
      <c r="GY373" s="65"/>
      <c r="GZ373" s="65"/>
      <c r="HA373" s="65"/>
      <c r="HB373" s="65"/>
      <c r="HC373" s="65"/>
      <c r="HD373" s="65"/>
      <c r="HE373" s="65"/>
      <c r="HF373" s="65"/>
      <c r="HG373" s="65"/>
      <c r="HH373" s="65"/>
      <c r="HI373" s="65"/>
      <c r="HJ373" s="65"/>
      <c r="HK373" s="65"/>
      <c r="HL373" s="65"/>
      <c r="HM373" s="65"/>
      <c r="HN373" s="65"/>
      <c r="HO373" s="65"/>
      <c r="HP373" s="65"/>
      <c r="HQ373" s="65"/>
      <c r="HR373" s="65"/>
      <c r="HS373" s="65"/>
      <c r="HT373" s="65"/>
      <c r="HU373" s="65"/>
      <c r="HV373" s="65"/>
      <c r="HW373" s="65"/>
      <c r="HX373" s="65"/>
      <c r="HY373" s="65"/>
      <c r="HZ373" s="65"/>
      <c r="IA373" s="65"/>
      <c r="IB373" s="65"/>
      <c r="IC373" s="65"/>
      <c r="ID373" s="65"/>
      <c r="IE373" s="65"/>
      <c r="IF373" s="65"/>
      <c r="IG373" s="65"/>
      <c r="IH373" s="65"/>
      <c r="II373" s="65"/>
      <c r="IJ373" s="65"/>
      <c r="IK373" s="65"/>
      <c r="IL373" s="65"/>
      <c r="IM373" s="65"/>
      <c r="IN373" s="65"/>
      <c r="IO373" s="65"/>
      <c r="IP373" s="65"/>
      <c r="IQ373" s="65"/>
      <c r="IR373" s="65"/>
      <c r="IS373" s="65"/>
      <c r="IT373" s="65"/>
      <c r="IU373" s="65"/>
      <c r="IV373" s="65"/>
      <c r="IW373" s="65"/>
      <c r="IX373" s="65"/>
      <c r="IY373" s="65"/>
      <c r="IZ373" s="65"/>
      <c r="JA373" s="65"/>
      <c r="JB373" s="65"/>
      <c r="JC373" s="65"/>
      <c r="JD373" s="65"/>
      <c r="JE373" s="65"/>
      <c r="JF373" s="65"/>
      <c r="JG373" s="65"/>
      <c r="JH373" s="65"/>
      <c r="JI373" s="65"/>
      <c r="JJ373" s="65"/>
      <c r="JK373" s="65"/>
      <c r="JL373" s="65"/>
      <c r="JM373" s="65"/>
      <c r="JN373" s="65"/>
      <c r="JO373" s="65"/>
      <c r="JP373" s="65"/>
      <c r="JQ373" s="65"/>
      <c r="JR373" s="65"/>
      <c r="JS373" s="65"/>
    </row>
    <row r="374" s="66" customFormat="true" ht="14.25" hidden="false" customHeight="true" outlineLevel="0" collapsed="false">
      <c r="A374" s="46"/>
      <c r="B374" s="47" t="n">
        <f aca="true">TODAY()</f>
        <v>46135</v>
      </c>
      <c r="C374" s="48" t="s">
        <v>37</v>
      </c>
      <c r="D374" s="49" t="s">
        <v>38</v>
      </c>
      <c r="E374" s="50" t="str">
        <f aca="false">IFERROR(VLOOKUP($J374,'Base 1'!A:S,19,0),"-")</f>
        <v>-</v>
      </c>
      <c r="F374" s="50" t="str">
        <f aca="false">IFERROR(VLOOKUP($J374,'Base 1'!$A:$N,14,0),"-")</f>
        <v>-</v>
      </c>
      <c r="G374" s="50" t="str">
        <f aca="false">IFERROR(VLOOKUP($J374,'Base 1'!$A:$O,15,0),"-")</f>
        <v>-</v>
      </c>
      <c r="H374" s="50" t="str">
        <f aca="false">IFERROR(VLOOKUP($J374,'Base 1'!$A:$T,20,0),"-")</f>
        <v>-</v>
      </c>
      <c r="I374" s="51" t="str">
        <f aca="false">IFERROR(VLOOKUP($J374,'Base 1'!$A:$C,3,0),"-")</f>
        <v>-</v>
      </c>
      <c r="J374" s="51"/>
      <c r="K374" s="50" t="str">
        <f aca="false">IFERROR(VLOOKUP($J374,'Base 1'!$A:$E,5,0),"-")</f>
        <v>-</v>
      </c>
      <c r="L374" s="52" t="str">
        <f aca="false">IFERROR(VLOOKUP($J374,'Base 1'!$A:$B,2,0),"-")</f>
        <v>-</v>
      </c>
      <c r="M374" s="50" t="str">
        <f aca="false">IFERROR(VLOOKUP($J374,'Base 1'!$A:$Q,17,0),"-")</f>
        <v>-</v>
      </c>
      <c r="N374" s="50" t="str">
        <f aca="false">IFERROR(VLOOKUP($J374,'Base 1'!$A:$R,18,0),"-")</f>
        <v>-</v>
      </c>
      <c r="O374" s="50" t="str">
        <f aca="false">IFERROR(VLOOKUP($J374,'Base 1'!$A:$F,6,0),"-")</f>
        <v>-</v>
      </c>
      <c r="P374" s="53" t="str">
        <f aca="false">IFERROR(VLOOKUP($J374,'Base 1'!$A:$G,7,0),"-")</f>
        <v>-</v>
      </c>
      <c r="Q374" s="54"/>
      <c r="R374" s="50" t="str">
        <f aca="false">IFERROR(VLOOKUP(J374,'Base 1'!$A:$L,12,0),"-")</f>
        <v>-</v>
      </c>
      <c r="S374" s="54"/>
      <c r="T374" s="55" t="str">
        <f aca="false">IFERROR(VLOOKUP(J374,'Base 1'!$A:$J,10,0),"-")</f>
        <v>-</v>
      </c>
      <c r="U374" s="56"/>
      <c r="V374" s="57"/>
      <c r="W374" s="58"/>
      <c r="X374" s="59" t="str">
        <f aca="false">IFERROR(VLOOKUP(J374,'Base 1'!$A:$I,9,0),"-")</f>
        <v>-</v>
      </c>
      <c r="Y374" s="58"/>
      <c r="Z374" s="60"/>
      <c r="AA374" s="61"/>
      <c r="AB374" s="62"/>
      <c r="AC374" s="63" t="str">
        <f aca="false">IFERROR(VLOOKUP($J374,'Base 1'!$A:$Q,16,0),"-")</f>
        <v>-</v>
      </c>
      <c r="AD374" s="63"/>
      <c r="AE374" s="64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/>
      <c r="BI374" s="65"/>
      <c r="BJ374" s="65"/>
      <c r="BK374" s="65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  <c r="BZ374" s="65"/>
      <c r="CA374" s="65"/>
      <c r="CB374" s="65"/>
      <c r="CC374" s="65"/>
      <c r="CD374" s="65"/>
      <c r="CE374" s="65"/>
      <c r="CF374" s="65"/>
      <c r="CG374" s="65"/>
      <c r="CH374" s="65"/>
      <c r="CI374" s="65"/>
      <c r="CJ374" s="65"/>
      <c r="CK374" s="65"/>
      <c r="CL374" s="65"/>
      <c r="CM374" s="65"/>
      <c r="CN374" s="65"/>
      <c r="CO374" s="65"/>
      <c r="CP374" s="65"/>
      <c r="CQ374" s="65"/>
      <c r="CR374" s="65"/>
      <c r="CS374" s="65"/>
      <c r="CT374" s="65"/>
      <c r="CU374" s="65"/>
      <c r="CV374" s="65"/>
      <c r="CW374" s="65"/>
      <c r="CX374" s="65"/>
      <c r="CY374" s="65"/>
      <c r="CZ374" s="65"/>
      <c r="DA374" s="65"/>
      <c r="DB374" s="65"/>
      <c r="DC374" s="65"/>
      <c r="DD374" s="65"/>
      <c r="DE374" s="65"/>
      <c r="DF374" s="65"/>
      <c r="DG374" s="65"/>
      <c r="DH374" s="65"/>
      <c r="DI374" s="65"/>
      <c r="DJ374" s="65"/>
      <c r="DK374" s="65"/>
      <c r="DL374" s="65"/>
      <c r="DM374" s="65"/>
      <c r="DN374" s="65"/>
      <c r="DO374" s="65"/>
      <c r="DP374" s="65"/>
      <c r="DQ374" s="65"/>
      <c r="DR374" s="65"/>
      <c r="DS374" s="65"/>
      <c r="DT374" s="65"/>
      <c r="DU374" s="65"/>
      <c r="DV374" s="65"/>
      <c r="DW374" s="65"/>
      <c r="DX374" s="65"/>
      <c r="DY374" s="65"/>
      <c r="DZ374" s="65"/>
      <c r="EA374" s="65"/>
      <c r="EB374" s="65"/>
      <c r="EC374" s="65"/>
      <c r="ED374" s="65"/>
      <c r="EE374" s="65"/>
      <c r="EF374" s="65"/>
      <c r="EG374" s="65"/>
      <c r="EH374" s="65"/>
      <c r="EI374" s="65"/>
      <c r="EJ374" s="65"/>
      <c r="EK374" s="65"/>
      <c r="EL374" s="65"/>
      <c r="EM374" s="65"/>
      <c r="EN374" s="65"/>
      <c r="EO374" s="65"/>
      <c r="EP374" s="65"/>
      <c r="EQ374" s="65"/>
      <c r="ER374" s="65"/>
      <c r="ES374" s="65"/>
      <c r="ET374" s="65"/>
      <c r="EU374" s="65"/>
      <c r="EV374" s="65"/>
      <c r="EW374" s="65"/>
      <c r="EX374" s="65"/>
      <c r="EY374" s="65"/>
      <c r="EZ374" s="65"/>
      <c r="FA374" s="65"/>
      <c r="FB374" s="65"/>
      <c r="FC374" s="65"/>
      <c r="FD374" s="65"/>
      <c r="FE374" s="65"/>
      <c r="FF374" s="65"/>
      <c r="FG374" s="65"/>
      <c r="FH374" s="65"/>
      <c r="FI374" s="65"/>
      <c r="FJ374" s="65"/>
      <c r="FK374" s="65"/>
      <c r="FL374" s="65"/>
      <c r="FM374" s="65"/>
      <c r="FN374" s="65"/>
      <c r="FO374" s="65"/>
      <c r="FP374" s="65"/>
      <c r="FQ374" s="65"/>
      <c r="FR374" s="65"/>
      <c r="FS374" s="65"/>
      <c r="FT374" s="65"/>
      <c r="FU374" s="65"/>
      <c r="FV374" s="65"/>
      <c r="FW374" s="65"/>
      <c r="FX374" s="65"/>
      <c r="FY374" s="65"/>
      <c r="FZ374" s="65"/>
      <c r="GA374" s="65"/>
      <c r="GB374" s="65"/>
      <c r="GC374" s="65"/>
      <c r="GD374" s="65"/>
      <c r="GE374" s="65"/>
      <c r="GF374" s="65"/>
      <c r="GG374" s="65"/>
      <c r="GH374" s="65"/>
      <c r="GI374" s="65"/>
      <c r="GJ374" s="65"/>
      <c r="GK374" s="65"/>
      <c r="GL374" s="65"/>
      <c r="GM374" s="65"/>
      <c r="GN374" s="65"/>
      <c r="GO374" s="65"/>
      <c r="GP374" s="65"/>
      <c r="GQ374" s="65"/>
      <c r="GR374" s="65"/>
      <c r="GS374" s="65"/>
      <c r="GT374" s="65"/>
      <c r="GU374" s="65"/>
      <c r="GV374" s="65"/>
      <c r="GW374" s="65"/>
      <c r="GX374" s="65"/>
      <c r="GY374" s="65"/>
      <c r="GZ374" s="65"/>
      <c r="HA374" s="65"/>
      <c r="HB374" s="65"/>
      <c r="HC374" s="65"/>
      <c r="HD374" s="65"/>
      <c r="HE374" s="65"/>
      <c r="HF374" s="65"/>
      <c r="HG374" s="65"/>
      <c r="HH374" s="65"/>
      <c r="HI374" s="65"/>
      <c r="HJ374" s="65"/>
      <c r="HK374" s="65"/>
      <c r="HL374" s="65"/>
      <c r="HM374" s="65"/>
      <c r="HN374" s="65"/>
      <c r="HO374" s="65"/>
      <c r="HP374" s="65"/>
      <c r="HQ374" s="65"/>
      <c r="HR374" s="65"/>
      <c r="HS374" s="65"/>
      <c r="HT374" s="65"/>
      <c r="HU374" s="65"/>
      <c r="HV374" s="65"/>
      <c r="HW374" s="65"/>
      <c r="HX374" s="65"/>
      <c r="HY374" s="65"/>
      <c r="HZ374" s="65"/>
      <c r="IA374" s="65"/>
      <c r="IB374" s="65"/>
      <c r="IC374" s="65"/>
      <c r="ID374" s="65"/>
      <c r="IE374" s="65"/>
      <c r="IF374" s="65"/>
      <c r="IG374" s="65"/>
      <c r="IH374" s="65"/>
      <c r="II374" s="65"/>
      <c r="IJ374" s="65"/>
      <c r="IK374" s="65"/>
      <c r="IL374" s="65"/>
      <c r="IM374" s="65"/>
      <c r="IN374" s="65"/>
      <c r="IO374" s="65"/>
      <c r="IP374" s="65"/>
      <c r="IQ374" s="65"/>
      <c r="IR374" s="65"/>
      <c r="IS374" s="65"/>
      <c r="IT374" s="65"/>
      <c r="IU374" s="65"/>
      <c r="IV374" s="65"/>
      <c r="IW374" s="65"/>
      <c r="IX374" s="65"/>
      <c r="IY374" s="65"/>
      <c r="IZ374" s="65"/>
      <c r="JA374" s="65"/>
      <c r="JB374" s="65"/>
      <c r="JC374" s="65"/>
      <c r="JD374" s="65"/>
      <c r="JE374" s="65"/>
      <c r="JF374" s="65"/>
      <c r="JG374" s="65"/>
      <c r="JH374" s="65"/>
      <c r="JI374" s="65"/>
      <c r="JJ374" s="65"/>
      <c r="JK374" s="65"/>
      <c r="JL374" s="65"/>
      <c r="JM374" s="65"/>
      <c r="JN374" s="65"/>
      <c r="JO374" s="65"/>
      <c r="JP374" s="65"/>
      <c r="JQ374" s="65"/>
      <c r="JR374" s="65"/>
      <c r="JS374" s="65"/>
    </row>
    <row r="375" s="66" customFormat="true" ht="14.25" hidden="false" customHeight="true" outlineLevel="0" collapsed="false">
      <c r="A375" s="46"/>
      <c r="B375" s="47" t="n">
        <f aca="true">TODAY()</f>
        <v>46135</v>
      </c>
      <c r="C375" s="48" t="s">
        <v>37</v>
      </c>
      <c r="D375" s="49" t="s">
        <v>38</v>
      </c>
      <c r="E375" s="50" t="str">
        <f aca="false">IFERROR(VLOOKUP($J375,'Base 1'!A:S,19,0),"-")</f>
        <v>-</v>
      </c>
      <c r="F375" s="50" t="str">
        <f aca="false">IFERROR(VLOOKUP($J375,'Base 1'!$A:$N,14,0),"-")</f>
        <v>-</v>
      </c>
      <c r="G375" s="50" t="str">
        <f aca="false">IFERROR(VLOOKUP($J375,'Base 1'!$A:$O,15,0),"-")</f>
        <v>-</v>
      </c>
      <c r="H375" s="50" t="str">
        <f aca="false">IFERROR(VLOOKUP($J375,'Base 1'!$A:$T,20,0),"-")</f>
        <v>-</v>
      </c>
      <c r="I375" s="51" t="str">
        <f aca="false">IFERROR(VLOOKUP($J375,'Base 1'!$A:$C,3,0),"-")</f>
        <v>-</v>
      </c>
      <c r="J375" s="51"/>
      <c r="K375" s="50" t="str">
        <f aca="false">IFERROR(VLOOKUP($J375,'Base 1'!$A:$E,5,0),"-")</f>
        <v>-</v>
      </c>
      <c r="L375" s="52" t="str">
        <f aca="false">IFERROR(VLOOKUP($J375,'Base 1'!$A:$B,2,0),"-")</f>
        <v>-</v>
      </c>
      <c r="M375" s="50" t="str">
        <f aca="false">IFERROR(VLOOKUP($J375,'Base 1'!$A:$Q,17,0),"-")</f>
        <v>-</v>
      </c>
      <c r="N375" s="50" t="str">
        <f aca="false">IFERROR(VLOOKUP($J375,'Base 1'!$A:$R,18,0),"-")</f>
        <v>-</v>
      </c>
      <c r="O375" s="50" t="str">
        <f aca="false">IFERROR(VLOOKUP($J375,'Base 1'!$A:$F,6,0),"-")</f>
        <v>-</v>
      </c>
      <c r="P375" s="53" t="str">
        <f aca="false">IFERROR(VLOOKUP($J375,'Base 1'!$A:$G,7,0),"-")</f>
        <v>-</v>
      </c>
      <c r="Q375" s="54"/>
      <c r="R375" s="50" t="str">
        <f aca="false">IFERROR(VLOOKUP(J375,'Base 1'!$A:$L,12,0),"-")</f>
        <v>-</v>
      </c>
      <c r="S375" s="54"/>
      <c r="T375" s="55" t="str">
        <f aca="false">IFERROR(VLOOKUP(J375,'Base 1'!$A:$J,10,0),"-")</f>
        <v>-</v>
      </c>
      <c r="U375" s="56"/>
      <c r="V375" s="57"/>
      <c r="W375" s="58"/>
      <c r="X375" s="59" t="str">
        <f aca="false">IFERROR(VLOOKUP(J375,'Base 1'!$A:$I,9,0),"-")</f>
        <v>-</v>
      </c>
      <c r="Y375" s="58"/>
      <c r="Z375" s="60"/>
      <c r="AA375" s="61"/>
      <c r="AB375" s="62"/>
      <c r="AC375" s="63" t="str">
        <f aca="false">IFERROR(VLOOKUP($J375,'Base 1'!$A:$Q,16,0),"-")</f>
        <v>-</v>
      </c>
      <c r="AD375" s="63"/>
      <c r="AE375" s="64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65"/>
      <c r="CB375" s="65"/>
      <c r="CC375" s="65"/>
      <c r="CD375" s="65"/>
      <c r="CE375" s="65"/>
      <c r="CF375" s="65"/>
      <c r="CG375" s="65"/>
      <c r="CH375" s="65"/>
      <c r="CI375" s="65"/>
      <c r="CJ375" s="65"/>
      <c r="CK375" s="65"/>
      <c r="CL375" s="65"/>
      <c r="CM375" s="65"/>
      <c r="CN375" s="65"/>
      <c r="CO375" s="65"/>
      <c r="CP375" s="65"/>
      <c r="CQ375" s="65"/>
      <c r="CR375" s="65"/>
      <c r="CS375" s="65"/>
      <c r="CT375" s="65"/>
      <c r="CU375" s="65"/>
      <c r="CV375" s="65"/>
      <c r="CW375" s="65"/>
      <c r="CX375" s="65"/>
      <c r="CY375" s="65"/>
      <c r="CZ375" s="65"/>
      <c r="DA375" s="65"/>
      <c r="DB375" s="65"/>
      <c r="DC375" s="65"/>
      <c r="DD375" s="65"/>
      <c r="DE375" s="65"/>
      <c r="DF375" s="65"/>
      <c r="DG375" s="65"/>
      <c r="DH375" s="65"/>
      <c r="DI375" s="65"/>
      <c r="DJ375" s="65"/>
      <c r="DK375" s="65"/>
      <c r="DL375" s="65"/>
      <c r="DM375" s="65"/>
      <c r="DN375" s="65"/>
      <c r="DO375" s="65"/>
      <c r="DP375" s="65"/>
      <c r="DQ375" s="65"/>
      <c r="DR375" s="65"/>
      <c r="DS375" s="65"/>
      <c r="DT375" s="65"/>
      <c r="DU375" s="65"/>
      <c r="DV375" s="65"/>
      <c r="DW375" s="65"/>
      <c r="DX375" s="65"/>
      <c r="DY375" s="65"/>
      <c r="DZ375" s="65"/>
      <c r="EA375" s="65"/>
      <c r="EB375" s="65"/>
      <c r="EC375" s="65"/>
      <c r="ED375" s="65"/>
      <c r="EE375" s="65"/>
      <c r="EF375" s="65"/>
      <c r="EG375" s="65"/>
      <c r="EH375" s="65"/>
      <c r="EI375" s="65"/>
      <c r="EJ375" s="65"/>
      <c r="EK375" s="65"/>
      <c r="EL375" s="65"/>
      <c r="EM375" s="65"/>
      <c r="EN375" s="65"/>
      <c r="EO375" s="65"/>
      <c r="EP375" s="65"/>
      <c r="EQ375" s="65"/>
      <c r="ER375" s="65"/>
      <c r="ES375" s="65"/>
      <c r="ET375" s="65"/>
      <c r="EU375" s="65"/>
      <c r="EV375" s="65"/>
      <c r="EW375" s="65"/>
      <c r="EX375" s="65"/>
      <c r="EY375" s="65"/>
      <c r="EZ375" s="65"/>
      <c r="FA375" s="65"/>
      <c r="FB375" s="65"/>
      <c r="FC375" s="65"/>
      <c r="FD375" s="65"/>
      <c r="FE375" s="65"/>
      <c r="FF375" s="65"/>
      <c r="FG375" s="65"/>
      <c r="FH375" s="65"/>
      <c r="FI375" s="65"/>
      <c r="FJ375" s="65"/>
      <c r="FK375" s="65"/>
      <c r="FL375" s="65"/>
      <c r="FM375" s="65"/>
      <c r="FN375" s="65"/>
      <c r="FO375" s="65"/>
      <c r="FP375" s="65"/>
      <c r="FQ375" s="65"/>
      <c r="FR375" s="65"/>
      <c r="FS375" s="65"/>
      <c r="FT375" s="65"/>
      <c r="FU375" s="65"/>
      <c r="FV375" s="65"/>
      <c r="FW375" s="65"/>
      <c r="FX375" s="65"/>
      <c r="FY375" s="65"/>
      <c r="FZ375" s="65"/>
      <c r="GA375" s="65"/>
      <c r="GB375" s="65"/>
      <c r="GC375" s="65"/>
      <c r="GD375" s="65"/>
      <c r="GE375" s="65"/>
      <c r="GF375" s="65"/>
      <c r="GG375" s="65"/>
      <c r="GH375" s="65"/>
      <c r="GI375" s="65"/>
      <c r="GJ375" s="65"/>
      <c r="GK375" s="65"/>
      <c r="GL375" s="65"/>
      <c r="GM375" s="65"/>
      <c r="GN375" s="65"/>
      <c r="GO375" s="65"/>
      <c r="GP375" s="65"/>
      <c r="GQ375" s="65"/>
      <c r="GR375" s="65"/>
      <c r="GS375" s="65"/>
      <c r="GT375" s="65"/>
      <c r="GU375" s="65"/>
      <c r="GV375" s="65"/>
      <c r="GW375" s="65"/>
      <c r="GX375" s="65"/>
      <c r="GY375" s="65"/>
      <c r="GZ375" s="65"/>
      <c r="HA375" s="65"/>
      <c r="HB375" s="65"/>
      <c r="HC375" s="65"/>
      <c r="HD375" s="65"/>
      <c r="HE375" s="65"/>
      <c r="HF375" s="65"/>
      <c r="HG375" s="65"/>
      <c r="HH375" s="65"/>
      <c r="HI375" s="65"/>
      <c r="HJ375" s="65"/>
      <c r="HK375" s="65"/>
      <c r="HL375" s="65"/>
      <c r="HM375" s="65"/>
      <c r="HN375" s="65"/>
      <c r="HO375" s="65"/>
      <c r="HP375" s="65"/>
      <c r="HQ375" s="65"/>
      <c r="HR375" s="65"/>
      <c r="HS375" s="65"/>
      <c r="HT375" s="65"/>
      <c r="HU375" s="65"/>
      <c r="HV375" s="65"/>
      <c r="HW375" s="65"/>
      <c r="HX375" s="65"/>
      <c r="HY375" s="65"/>
      <c r="HZ375" s="65"/>
      <c r="IA375" s="65"/>
      <c r="IB375" s="65"/>
      <c r="IC375" s="65"/>
      <c r="ID375" s="65"/>
      <c r="IE375" s="65"/>
      <c r="IF375" s="65"/>
      <c r="IG375" s="65"/>
      <c r="IH375" s="65"/>
      <c r="II375" s="65"/>
      <c r="IJ375" s="65"/>
      <c r="IK375" s="65"/>
      <c r="IL375" s="65"/>
      <c r="IM375" s="65"/>
      <c r="IN375" s="65"/>
      <c r="IO375" s="65"/>
      <c r="IP375" s="65"/>
      <c r="IQ375" s="65"/>
      <c r="IR375" s="65"/>
      <c r="IS375" s="65"/>
      <c r="IT375" s="65"/>
      <c r="IU375" s="65"/>
      <c r="IV375" s="65"/>
      <c r="IW375" s="65"/>
      <c r="IX375" s="65"/>
      <c r="IY375" s="65"/>
      <c r="IZ375" s="65"/>
      <c r="JA375" s="65"/>
      <c r="JB375" s="65"/>
      <c r="JC375" s="65"/>
      <c r="JD375" s="65"/>
      <c r="JE375" s="65"/>
      <c r="JF375" s="65"/>
      <c r="JG375" s="65"/>
      <c r="JH375" s="65"/>
      <c r="JI375" s="65"/>
      <c r="JJ375" s="65"/>
      <c r="JK375" s="65"/>
      <c r="JL375" s="65"/>
      <c r="JM375" s="65"/>
      <c r="JN375" s="65"/>
      <c r="JO375" s="65"/>
      <c r="JP375" s="65"/>
      <c r="JQ375" s="65"/>
      <c r="JR375" s="65"/>
      <c r="JS375" s="65"/>
    </row>
    <row r="376" s="66" customFormat="true" ht="14.25" hidden="false" customHeight="true" outlineLevel="0" collapsed="false">
      <c r="A376" s="46"/>
      <c r="B376" s="47" t="n">
        <f aca="true">TODAY()</f>
        <v>46135</v>
      </c>
      <c r="C376" s="48" t="s">
        <v>37</v>
      </c>
      <c r="D376" s="49" t="s">
        <v>38</v>
      </c>
      <c r="E376" s="50" t="str">
        <f aca="false">IFERROR(VLOOKUP($J376,'Base 1'!A:S,19,0),"-")</f>
        <v>-</v>
      </c>
      <c r="F376" s="50" t="str">
        <f aca="false">IFERROR(VLOOKUP($J376,'Base 1'!$A:$N,14,0),"-")</f>
        <v>-</v>
      </c>
      <c r="G376" s="50" t="str">
        <f aca="false">IFERROR(VLOOKUP($J376,'Base 1'!$A:$O,15,0),"-")</f>
        <v>-</v>
      </c>
      <c r="H376" s="50" t="str">
        <f aca="false">IFERROR(VLOOKUP($J376,'Base 1'!$A:$T,20,0),"-")</f>
        <v>-</v>
      </c>
      <c r="I376" s="51" t="str">
        <f aca="false">IFERROR(VLOOKUP($J376,'Base 1'!$A:$C,3,0),"-")</f>
        <v>-</v>
      </c>
      <c r="J376" s="51"/>
      <c r="K376" s="50" t="str">
        <f aca="false">IFERROR(VLOOKUP($J376,'Base 1'!$A:$E,5,0),"-")</f>
        <v>-</v>
      </c>
      <c r="L376" s="52" t="str">
        <f aca="false">IFERROR(VLOOKUP($J376,'Base 1'!$A:$B,2,0),"-")</f>
        <v>-</v>
      </c>
      <c r="M376" s="50" t="str">
        <f aca="false">IFERROR(VLOOKUP($J376,'Base 1'!$A:$Q,17,0),"-")</f>
        <v>-</v>
      </c>
      <c r="N376" s="50" t="str">
        <f aca="false">IFERROR(VLOOKUP($J376,'Base 1'!$A:$R,18,0),"-")</f>
        <v>-</v>
      </c>
      <c r="O376" s="50" t="str">
        <f aca="false">IFERROR(VLOOKUP($J376,'Base 1'!$A:$F,6,0),"-")</f>
        <v>-</v>
      </c>
      <c r="P376" s="53" t="str">
        <f aca="false">IFERROR(VLOOKUP($J376,'Base 1'!$A:$G,7,0),"-")</f>
        <v>-</v>
      </c>
      <c r="Q376" s="54"/>
      <c r="R376" s="50" t="str">
        <f aca="false">IFERROR(VLOOKUP(J376,'Base 1'!$A:$L,12,0),"-")</f>
        <v>-</v>
      </c>
      <c r="S376" s="54"/>
      <c r="T376" s="55" t="str">
        <f aca="false">IFERROR(VLOOKUP(J376,'Base 1'!$A:$J,10,0),"-")</f>
        <v>-</v>
      </c>
      <c r="U376" s="56"/>
      <c r="V376" s="57"/>
      <c r="W376" s="58"/>
      <c r="X376" s="59" t="str">
        <f aca="false">IFERROR(VLOOKUP(J376,'Base 1'!$A:$I,9,0),"-")</f>
        <v>-</v>
      </c>
      <c r="Y376" s="58"/>
      <c r="Z376" s="60"/>
      <c r="AA376" s="61"/>
      <c r="AB376" s="62"/>
      <c r="AC376" s="63" t="str">
        <f aca="false">IFERROR(VLOOKUP($J376,'Base 1'!$A:$Q,16,0),"-")</f>
        <v>-</v>
      </c>
      <c r="AD376" s="63"/>
      <c r="AE376" s="64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  <c r="BZ376" s="65"/>
      <c r="CA376" s="65"/>
      <c r="CB376" s="65"/>
      <c r="CC376" s="65"/>
      <c r="CD376" s="65"/>
      <c r="CE376" s="65"/>
      <c r="CF376" s="65"/>
      <c r="CG376" s="65"/>
      <c r="CH376" s="65"/>
      <c r="CI376" s="65"/>
      <c r="CJ376" s="65"/>
      <c r="CK376" s="65"/>
      <c r="CL376" s="65"/>
      <c r="CM376" s="65"/>
      <c r="CN376" s="65"/>
      <c r="CO376" s="65"/>
      <c r="CP376" s="65"/>
      <c r="CQ376" s="65"/>
      <c r="CR376" s="65"/>
      <c r="CS376" s="65"/>
      <c r="CT376" s="65"/>
      <c r="CU376" s="65"/>
      <c r="CV376" s="65"/>
      <c r="CW376" s="65"/>
      <c r="CX376" s="65"/>
      <c r="CY376" s="65"/>
      <c r="CZ376" s="65"/>
      <c r="DA376" s="65"/>
      <c r="DB376" s="65"/>
      <c r="DC376" s="65"/>
      <c r="DD376" s="65"/>
      <c r="DE376" s="65"/>
      <c r="DF376" s="65"/>
      <c r="DG376" s="65"/>
      <c r="DH376" s="65"/>
      <c r="DI376" s="65"/>
      <c r="DJ376" s="65"/>
      <c r="DK376" s="65"/>
      <c r="DL376" s="65"/>
      <c r="DM376" s="65"/>
      <c r="DN376" s="65"/>
      <c r="DO376" s="65"/>
      <c r="DP376" s="65"/>
      <c r="DQ376" s="65"/>
      <c r="DR376" s="65"/>
      <c r="DS376" s="65"/>
      <c r="DT376" s="65"/>
      <c r="DU376" s="65"/>
      <c r="DV376" s="65"/>
      <c r="DW376" s="65"/>
      <c r="DX376" s="65"/>
      <c r="DY376" s="65"/>
      <c r="DZ376" s="65"/>
      <c r="EA376" s="65"/>
      <c r="EB376" s="65"/>
      <c r="EC376" s="65"/>
      <c r="ED376" s="65"/>
      <c r="EE376" s="65"/>
      <c r="EF376" s="65"/>
      <c r="EG376" s="65"/>
      <c r="EH376" s="65"/>
      <c r="EI376" s="65"/>
      <c r="EJ376" s="65"/>
      <c r="EK376" s="65"/>
      <c r="EL376" s="65"/>
      <c r="EM376" s="65"/>
      <c r="EN376" s="65"/>
      <c r="EO376" s="65"/>
      <c r="EP376" s="65"/>
      <c r="EQ376" s="65"/>
      <c r="ER376" s="65"/>
      <c r="ES376" s="65"/>
      <c r="ET376" s="65"/>
      <c r="EU376" s="65"/>
      <c r="EV376" s="65"/>
      <c r="EW376" s="65"/>
      <c r="EX376" s="65"/>
      <c r="EY376" s="65"/>
      <c r="EZ376" s="65"/>
      <c r="FA376" s="65"/>
      <c r="FB376" s="65"/>
      <c r="FC376" s="65"/>
      <c r="FD376" s="65"/>
      <c r="FE376" s="65"/>
      <c r="FF376" s="65"/>
      <c r="FG376" s="65"/>
      <c r="FH376" s="65"/>
      <c r="FI376" s="65"/>
      <c r="FJ376" s="65"/>
      <c r="FK376" s="65"/>
      <c r="FL376" s="65"/>
      <c r="FM376" s="65"/>
      <c r="FN376" s="65"/>
      <c r="FO376" s="65"/>
      <c r="FP376" s="65"/>
      <c r="FQ376" s="65"/>
      <c r="FR376" s="65"/>
      <c r="FS376" s="65"/>
      <c r="FT376" s="65"/>
      <c r="FU376" s="65"/>
      <c r="FV376" s="65"/>
      <c r="FW376" s="65"/>
      <c r="FX376" s="65"/>
      <c r="FY376" s="65"/>
      <c r="FZ376" s="65"/>
      <c r="GA376" s="65"/>
      <c r="GB376" s="65"/>
      <c r="GC376" s="65"/>
      <c r="GD376" s="65"/>
      <c r="GE376" s="65"/>
      <c r="GF376" s="65"/>
      <c r="GG376" s="65"/>
      <c r="GH376" s="65"/>
      <c r="GI376" s="65"/>
      <c r="GJ376" s="65"/>
      <c r="GK376" s="65"/>
      <c r="GL376" s="65"/>
      <c r="GM376" s="65"/>
      <c r="GN376" s="65"/>
      <c r="GO376" s="65"/>
      <c r="GP376" s="65"/>
      <c r="GQ376" s="65"/>
      <c r="GR376" s="65"/>
      <c r="GS376" s="65"/>
      <c r="GT376" s="65"/>
      <c r="GU376" s="65"/>
      <c r="GV376" s="65"/>
      <c r="GW376" s="65"/>
      <c r="GX376" s="65"/>
      <c r="GY376" s="65"/>
      <c r="GZ376" s="65"/>
      <c r="HA376" s="65"/>
      <c r="HB376" s="65"/>
      <c r="HC376" s="65"/>
      <c r="HD376" s="65"/>
      <c r="HE376" s="65"/>
      <c r="HF376" s="65"/>
      <c r="HG376" s="65"/>
      <c r="HH376" s="65"/>
      <c r="HI376" s="65"/>
      <c r="HJ376" s="65"/>
      <c r="HK376" s="65"/>
      <c r="HL376" s="65"/>
      <c r="HM376" s="65"/>
      <c r="HN376" s="65"/>
      <c r="HO376" s="65"/>
      <c r="HP376" s="65"/>
      <c r="HQ376" s="65"/>
      <c r="HR376" s="65"/>
      <c r="HS376" s="65"/>
      <c r="HT376" s="65"/>
      <c r="HU376" s="65"/>
      <c r="HV376" s="65"/>
      <c r="HW376" s="65"/>
      <c r="HX376" s="65"/>
      <c r="HY376" s="65"/>
      <c r="HZ376" s="65"/>
      <c r="IA376" s="65"/>
      <c r="IB376" s="65"/>
      <c r="IC376" s="65"/>
      <c r="ID376" s="65"/>
      <c r="IE376" s="65"/>
      <c r="IF376" s="65"/>
      <c r="IG376" s="65"/>
      <c r="IH376" s="65"/>
      <c r="II376" s="65"/>
      <c r="IJ376" s="65"/>
      <c r="IK376" s="65"/>
      <c r="IL376" s="65"/>
      <c r="IM376" s="65"/>
      <c r="IN376" s="65"/>
      <c r="IO376" s="65"/>
      <c r="IP376" s="65"/>
      <c r="IQ376" s="65"/>
      <c r="IR376" s="65"/>
      <c r="IS376" s="65"/>
      <c r="IT376" s="65"/>
      <c r="IU376" s="65"/>
      <c r="IV376" s="65"/>
      <c r="IW376" s="65"/>
      <c r="IX376" s="65"/>
      <c r="IY376" s="65"/>
      <c r="IZ376" s="65"/>
      <c r="JA376" s="65"/>
      <c r="JB376" s="65"/>
      <c r="JC376" s="65"/>
      <c r="JD376" s="65"/>
      <c r="JE376" s="65"/>
      <c r="JF376" s="65"/>
      <c r="JG376" s="65"/>
      <c r="JH376" s="65"/>
      <c r="JI376" s="65"/>
      <c r="JJ376" s="65"/>
      <c r="JK376" s="65"/>
      <c r="JL376" s="65"/>
      <c r="JM376" s="65"/>
      <c r="JN376" s="65"/>
      <c r="JO376" s="65"/>
      <c r="JP376" s="65"/>
      <c r="JQ376" s="65"/>
      <c r="JR376" s="65"/>
      <c r="JS376" s="65"/>
    </row>
    <row r="377" s="66" customFormat="true" ht="14.25" hidden="false" customHeight="true" outlineLevel="0" collapsed="false">
      <c r="A377" s="46"/>
      <c r="B377" s="47" t="n">
        <f aca="true">TODAY()</f>
        <v>46135</v>
      </c>
      <c r="C377" s="48" t="s">
        <v>37</v>
      </c>
      <c r="D377" s="49" t="s">
        <v>38</v>
      </c>
      <c r="E377" s="50" t="str">
        <f aca="false">IFERROR(VLOOKUP($J377,'Base 1'!A:S,19,0),"-")</f>
        <v>-</v>
      </c>
      <c r="F377" s="50" t="str">
        <f aca="false">IFERROR(VLOOKUP($J377,'Base 1'!$A:$N,14,0),"-")</f>
        <v>-</v>
      </c>
      <c r="G377" s="50" t="str">
        <f aca="false">IFERROR(VLOOKUP($J377,'Base 1'!$A:$O,15,0),"-")</f>
        <v>-</v>
      </c>
      <c r="H377" s="50" t="str">
        <f aca="false">IFERROR(VLOOKUP($J377,'Base 1'!$A:$T,20,0),"-")</f>
        <v>-</v>
      </c>
      <c r="I377" s="51" t="str">
        <f aca="false">IFERROR(VLOOKUP($J377,'Base 1'!$A:$C,3,0),"-")</f>
        <v>-</v>
      </c>
      <c r="J377" s="51"/>
      <c r="K377" s="50" t="str">
        <f aca="false">IFERROR(VLOOKUP($J377,'Base 1'!$A:$E,5,0),"-")</f>
        <v>-</v>
      </c>
      <c r="L377" s="52" t="str">
        <f aca="false">IFERROR(VLOOKUP($J377,'Base 1'!$A:$B,2,0),"-")</f>
        <v>-</v>
      </c>
      <c r="M377" s="50" t="str">
        <f aca="false">IFERROR(VLOOKUP($J377,'Base 1'!$A:$Q,17,0),"-")</f>
        <v>-</v>
      </c>
      <c r="N377" s="50" t="str">
        <f aca="false">IFERROR(VLOOKUP($J377,'Base 1'!$A:$R,18,0),"-")</f>
        <v>-</v>
      </c>
      <c r="O377" s="50" t="str">
        <f aca="false">IFERROR(VLOOKUP($J377,'Base 1'!$A:$F,6,0),"-")</f>
        <v>-</v>
      </c>
      <c r="P377" s="53" t="str">
        <f aca="false">IFERROR(VLOOKUP($J377,'Base 1'!$A:$G,7,0),"-")</f>
        <v>-</v>
      </c>
      <c r="Q377" s="54"/>
      <c r="R377" s="50" t="str">
        <f aca="false">IFERROR(VLOOKUP(J377,'Base 1'!$A:$L,12,0),"-")</f>
        <v>-</v>
      </c>
      <c r="S377" s="54"/>
      <c r="T377" s="55" t="str">
        <f aca="false">IFERROR(VLOOKUP(J377,'Base 1'!$A:$J,10,0),"-")</f>
        <v>-</v>
      </c>
      <c r="U377" s="56"/>
      <c r="V377" s="57"/>
      <c r="W377" s="58"/>
      <c r="X377" s="59" t="str">
        <f aca="false">IFERROR(VLOOKUP(J377,'Base 1'!$A:$I,9,0),"-")</f>
        <v>-</v>
      </c>
      <c r="Y377" s="58"/>
      <c r="Z377" s="60"/>
      <c r="AA377" s="61"/>
      <c r="AB377" s="62"/>
      <c r="AC377" s="63" t="str">
        <f aca="false">IFERROR(VLOOKUP($J377,'Base 1'!$A:$Q,16,0),"-")</f>
        <v>-</v>
      </c>
      <c r="AD377" s="63"/>
      <c r="AE377" s="64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  <c r="CO377" s="65"/>
      <c r="CP377" s="65"/>
      <c r="CQ377" s="65"/>
      <c r="CR377" s="65"/>
      <c r="CS377" s="65"/>
      <c r="CT377" s="65"/>
      <c r="CU377" s="65"/>
      <c r="CV377" s="65"/>
      <c r="CW377" s="65"/>
      <c r="CX377" s="65"/>
      <c r="CY377" s="65"/>
      <c r="CZ377" s="65"/>
      <c r="DA377" s="65"/>
      <c r="DB377" s="65"/>
      <c r="DC377" s="65"/>
      <c r="DD377" s="65"/>
      <c r="DE377" s="65"/>
      <c r="DF377" s="65"/>
      <c r="DG377" s="65"/>
      <c r="DH377" s="65"/>
      <c r="DI377" s="65"/>
      <c r="DJ377" s="65"/>
      <c r="DK377" s="65"/>
      <c r="DL377" s="65"/>
      <c r="DM377" s="65"/>
      <c r="DN377" s="65"/>
      <c r="DO377" s="65"/>
      <c r="DP377" s="65"/>
      <c r="DQ377" s="65"/>
      <c r="DR377" s="65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  <c r="EF377" s="65"/>
      <c r="EG377" s="65"/>
      <c r="EH377" s="65"/>
      <c r="EI377" s="65"/>
      <c r="EJ377" s="65"/>
      <c r="EK377" s="65"/>
      <c r="EL377" s="65"/>
      <c r="EM377" s="65"/>
      <c r="EN377" s="65"/>
      <c r="EO377" s="65"/>
      <c r="EP377" s="65"/>
      <c r="EQ377" s="65"/>
      <c r="ER377" s="65"/>
      <c r="ES377" s="65"/>
      <c r="ET377" s="65"/>
      <c r="EU377" s="65"/>
      <c r="EV377" s="65"/>
      <c r="EW377" s="65"/>
      <c r="EX377" s="65"/>
      <c r="EY377" s="65"/>
      <c r="EZ377" s="65"/>
      <c r="FA377" s="65"/>
      <c r="FB377" s="65"/>
      <c r="FC377" s="65"/>
      <c r="FD377" s="65"/>
      <c r="FE377" s="65"/>
      <c r="FF377" s="65"/>
      <c r="FG377" s="65"/>
      <c r="FH377" s="65"/>
      <c r="FI377" s="65"/>
      <c r="FJ377" s="65"/>
      <c r="FK377" s="65"/>
      <c r="FL377" s="65"/>
      <c r="FM377" s="65"/>
      <c r="FN377" s="65"/>
      <c r="FO377" s="65"/>
      <c r="FP377" s="65"/>
      <c r="FQ377" s="65"/>
      <c r="FR377" s="65"/>
      <c r="FS377" s="65"/>
      <c r="FT377" s="65"/>
      <c r="FU377" s="65"/>
      <c r="FV377" s="65"/>
      <c r="FW377" s="65"/>
      <c r="FX377" s="65"/>
      <c r="FY377" s="65"/>
      <c r="FZ377" s="65"/>
      <c r="GA377" s="65"/>
      <c r="GB377" s="65"/>
      <c r="GC377" s="65"/>
      <c r="GD377" s="65"/>
      <c r="GE377" s="65"/>
      <c r="GF377" s="65"/>
      <c r="GG377" s="65"/>
      <c r="GH377" s="65"/>
      <c r="GI377" s="65"/>
      <c r="GJ377" s="65"/>
      <c r="GK377" s="65"/>
      <c r="GL377" s="65"/>
      <c r="GM377" s="65"/>
      <c r="GN377" s="65"/>
      <c r="GO377" s="65"/>
      <c r="GP377" s="65"/>
      <c r="GQ377" s="65"/>
      <c r="GR377" s="65"/>
      <c r="GS377" s="65"/>
      <c r="GT377" s="65"/>
      <c r="GU377" s="65"/>
      <c r="GV377" s="65"/>
      <c r="GW377" s="65"/>
      <c r="GX377" s="65"/>
      <c r="GY377" s="65"/>
      <c r="GZ377" s="65"/>
      <c r="HA377" s="65"/>
      <c r="HB377" s="65"/>
      <c r="HC377" s="65"/>
      <c r="HD377" s="65"/>
      <c r="HE377" s="65"/>
      <c r="HF377" s="65"/>
      <c r="HG377" s="65"/>
      <c r="HH377" s="65"/>
      <c r="HI377" s="65"/>
      <c r="HJ377" s="65"/>
      <c r="HK377" s="65"/>
      <c r="HL377" s="65"/>
      <c r="HM377" s="65"/>
      <c r="HN377" s="65"/>
      <c r="HO377" s="65"/>
      <c r="HP377" s="65"/>
      <c r="HQ377" s="65"/>
      <c r="HR377" s="65"/>
      <c r="HS377" s="65"/>
      <c r="HT377" s="65"/>
      <c r="HU377" s="65"/>
      <c r="HV377" s="65"/>
      <c r="HW377" s="65"/>
      <c r="HX377" s="65"/>
      <c r="HY377" s="65"/>
      <c r="HZ377" s="65"/>
      <c r="IA377" s="65"/>
      <c r="IB377" s="65"/>
      <c r="IC377" s="65"/>
      <c r="ID377" s="65"/>
      <c r="IE377" s="65"/>
      <c r="IF377" s="65"/>
      <c r="IG377" s="65"/>
      <c r="IH377" s="65"/>
      <c r="II377" s="65"/>
      <c r="IJ377" s="65"/>
      <c r="IK377" s="65"/>
      <c r="IL377" s="65"/>
      <c r="IM377" s="65"/>
      <c r="IN377" s="65"/>
      <c r="IO377" s="65"/>
      <c r="IP377" s="65"/>
      <c r="IQ377" s="65"/>
      <c r="IR377" s="65"/>
      <c r="IS377" s="65"/>
      <c r="IT377" s="65"/>
      <c r="IU377" s="65"/>
      <c r="IV377" s="65"/>
      <c r="IW377" s="65"/>
      <c r="IX377" s="65"/>
      <c r="IY377" s="65"/>
      <c r="IZ377" s="65"/>
      <c r="JA377" s="65"/>
      <c r="JB377" s="65"/>
      <c r="JC377" s="65"/>
      <c r="JD377" s="65"/>
      <c r="JE377" s="65"/>
      <c r="JF377" s="65"/>
      <c r="JG377" s="65"/>
      <c r="JH377" s="65"/>
      <c r="JI377" s="65"/>
      <c r="JJ377" s="65"/>
      <c r="JK377" s="65"/>
      <c r="JL377" s="65"/>
      <c r="JM377" s="65"/>
      <c r="JN377" s="65"/>
      <c r="JO377" s="65"/>
      <c r="JP377" s="65"/>
      <c r="JQ377" s="65"/>
      <c r="JR377" s="65"/>
      <c r="JS377" s="65"/>
    </row>
    <row r="378" s="66" customFormat="true" ht="14.25" hidden="false" customHeight="true" outlineLevel="0" collapsed="false">
      <c r="A378" s="46"/>
      <c r="B378" s="47" t="n">
        <f aca="true">TODAY()</f>
        <v>46135</v>
      </c>
      <c r="C378" s="48" t="s">
        <v>37</v>
      </c>
      <c r="D378" s="49" t="s">
        <v>38</v>
      </c>
      <c r="E378" s="50" t="str">
        <f aca="false">IFERROR(VLOOKUP($J378,'Base 1'!A:S,19,0),"-")</f>
        <v>-</v>
      </c>
      <c r="F378" s="50" t="str">
        <f aca="false">IFERROR(VLOOKUP($J378,'Base 1'!$A:$N,14,0),"-")</f>
        <v>-</v>
      </c>
      <c r="G378" s="50" t="str">
        <f aca="false">IFERROR(VLOOKUP($J378,'Base 1'!$A:$O,15,0),"-")</f>
        <v>-</v>
      </c>
      <c r="H378" s="50" t="str">
        <f aca="false">IFERROR(VLOOKUP($J378,'Base 1'!$A:$T,20,0),"-")</f>
        <v>-</v>
      </c>
      <c r="I378" s="51" t="str">
        <f aca="false">IFERROR(VLOOKUP($J378,'Base 1'!$A:$C,3,0),"-")</f>
        <v>-</v>
      </c>
      <c r="J378" s="51"/>
      <c r="K378" s="50" t="str">
        <f aca="false">IFERROR(VLOOKUP($J378,'Base 1'!$A:$E,5,0),"-")</f>
        <v>-</v>
      </c>
      <c r="L378" s="52" t="str">
        <f aca="false">IFERROR(VLOOKUP($J378,'Base 1'!$A:$B,2,0),"-")</f>
        <v>-</v>
      </c>
      <c r="M378" s="50" t="str">
        <f aca="false">IFERROR(VLOOKUP($J378,'Base 1'!$A:$Q,17,0),"-")</f>
        <v>-</v>
      </c>
      <c r="N378" s="50" t="str">
        <f aca="false">IFERROR(VLOOKUP($J378,'Base 1'!$A:$R,18,0),"-")</f>
        <v>-</v>
      </c>
      <c r="O378" s="50" t="str">
        <f aca="false">IFERROR(VLOOKUP($J378,'Base 1'!$A:$F,6,0),"-")</f>
        <v>-</v>
      </c>
      <c r="P378" s="53" t="str">
        <f aca="false">IFERROR(VLOOKUP($J378,'Base 1'!$A:$G,7,0),"-")</f>
        <v>-</v>
      </c>
      <c r="Q378" s="54"/>
      <c r="R378" s="50" t="str">
        <f aca="false">IFERROR(VLOOKUP(J378,'Base 1'!$A:$L,12,0),"-")</f>
        <v>-</v>
      </c>
      <c r="S378" s="54"/>
      <c r="T378" s="55" t="str">
        <f aca="false">IFERROR(VLOOKUP(J378,'Base 1'!$A:$J,10,0),"-")</f>
        <v>-</v>
      </c>
      <c r="U378" s="56"/>
      <c r="V378" s="57"/>
      <c r="W378" s="58"/>
      <c r="X378" s="59" t="str">
        <f aca="false">IFERROR(VLOOKUP(J378,'Base 1'!$A:$I,9,0),"-")</f>
        <v>-</v>
      </c>
      <c r="Y378" s="58"/>
      <c r="Z378" s="60"/>
      <c r="AA378" s="61"/>
      <c r="AB378" s="62"/>
      <c r="AC378" s="63" t="str">
        <f aca="false">IFERROR(VLOOKUP($J378,'Base 1'!$A:$Q,16,0),"-")</f>
        <v>-</v>
      </c>
      <c r="AD378" s="63"/>
      <c r="AE378" s="64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5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  <c r="CO378" s="65"/>
      <c r="CP378" s="65"/>
      <c r="CQ378" s="65"/>
      <c r="CR378" s="65"/>
      <c r="CS378" s="65"/>
      <c r="CT378" s="65"/>
      <c r="CU378" s="65"/>
      <c r="CV378" s="65"/>
      <c r="CW378" s="65"/>
      <c r="CX378" s="65"/>
      <c r="CY378" s="65"/>
      <c r="CZ378" s="65"/>
      <c r="DA378" s="65"/>
      <c r="DB378" s="65"/>
      <c r="DC378" s="65"/>
      <c r="DD378" s="65"/>
      <c r="DE378" s="65"/>
      <c r="DF378" s="65"/>
      <c r="DG378" s="65"/>
      <c r="DH378" s="65"/>
      <c r="DI378" s="65"/>
      <c r="DJ378" s="65"/>
      <c r="DK378" s="65"/>
      <c r="DL378" s="65"/>
      <c r="DM378" s="65"/>
      <c r="DN378" s="65"/>
      <c r="DO378" s="65"/>
      <c r="DP378" s="65"/>
      <c r="DQ378" s="65"/>
      <c r="DR378" s="65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  <c r="EF378" s="65"/>
      <c r="EG378" s="65"/>
      <c r="EH378" s="65"/>
      <c r="EI378" s="65"/>
      <c r="EJ378" s="65"/>
      <c r="EK378" s="65"/>
      <c r="EL378" s="65"/>
      <c r="EM378" s="65"/>
      <c r="EN378" s="65"/>
      <c r="EO378" s="65"/>
      <c r="EP378" s="65"/>
      <c r="EQ378" s="65"/>
      <c r="ER378" s="65"/>
      <c r="ES378" s="65"/>
      <c r="ET378" s="65"/>
      <c r="EU378" s="65"/>
      <c r="EV378" s="65"/>
      <c r="EW378" s="65"/>
      <c r="EX378" s="65"/>
      <c r="EY378" s="65"/>
      <c r="EZ378" s="65"/>
      <c r="FA378" s="65"/>
      <c r="FB378" s="65"/>
      <c r="FC378" s="65"/>
      <c r="FD378" s="65"/>
      <c r="FE378" s="65"/>
      <c r="FF378" s="65"/>
      <c r="FG378" s="65"/>
      <c r="FH378" s="65"/>
      <c r="FI378" s="65"/>
      <c r="FJ378" s="65"/>
      <c r="FK378" s="65"/>
      <c r="FL378" s="65"/>
      <c r="FM378" s="65"/>
      <c r="FN378" s="65"/>
      <c r="FO378" s="65"/>
      <c r="FP378" s="65"/>
      <c r="FQ378" s="65"/>
      <c r="FR378" s="65"/>
      <c r="FS378" s="65"/>
      <c r="FT378" s="65"/>
      <c r="FU378" s="65"/>
      <c r="FV378" s="65"/>
      <c r="FW378" s="65"/>
      <c r="FX378" s="65"/>
      <c r="FY378" s="65"/>
      <c r="FZ378" s="65"/>
      <c r="GA378" s="65"/>
      <c r="GB378" s="65"/>
      <c r="GC378" s="65"/>
      <c r="GD378" s="65"/>
      <c r="GE378" s="65"/>
      <c r="GF378" s="65"/>
      <c r="GG378" s="65"/>
      <c r="GH378" s="65"/>
      <c r="GI378" s="65"/>
      <c r="GJ378" s="65"/>
      <c r="GK378" s="65"/>
      <c r="GL378" s="65"/>
      <c r="GM378" s="65"/>
      <c r="GN378" s="65"/>
      <c r="GO378" s="65"/>
      <c r="GP378" s="65"/>
      <c r="GQ378" s="65"/>
      <c r="GR378" s="65"/>
      <c r="GS378" s="65"/>
      <c r="GT378" s="65"/>
      <c r="GU378" s="65"/>
      <c r="GV378" s="65"/>
      <c r="GW378" s="65"/>
      <c r="GX378" s="65"/>
      <c r="GY378" s="65"/>
      <c r="GZ378" s="65"/>
      <c r="HA378" s="65"/>
      <c r="HB378" s="65"/>
      <c r="HC378" s="65"/>
      <c r="HD378" s="65"/>
      <c r="HE378" s="65"/>
      <c r="HF378" s="65"/>
      <c r="HG378" s="65"/>
      <c r="HH378" s="65"/>
      <c r="HI378" s="65"/>
      <c r="HJ378" s="65"/>
      <c r="HK378" s="65"/>
      <c r="HL378" s="65"/>
      <c r="HM378" s="65"/>
      <c r="HN378" s="65"/>
      <c r="HO378" s="65"/>
      <c r="HP378" s="65"/>
      <c r="HQ378" s="65"/>
      <c r="HR378" s="65"/>
      <c r="HS378" s="65"/>
      <c r="HT378" s="65"/>
      <c r="HU378" s="65"/>
      <c r="HV378" s="65"/>
      <c r="HW378" s="65"/>
      <c r="HX378" s="65"/>
      <c r="HY378" s="65"/>
      <c r="HZ378" s="65"/>
      <c r="IA378" s="65"/>
      <c r="IB378" s="65"/>
      <c r="IC378" s="65"/>
      <c r="ID378" s="65"/>
      <c r="IE378" s="65"/>
      <c r="IF378" s="65"/>
      <c r="IG378" s="65"/>
      <c r="IH378" s="65"/>
      <c r="II378" s="65"/>
      <c r="IJ378" s="65"/>
      <c r="IK378" s="65"/>
      <c r="IL378" s="65"/>
      <c r="IM378" s="65"/>
      <c r="IN378" s="65"/>
      <c r="IO378" s="65"/>
      <c r="IP378" s="65"/>
      <c r="IQ378" s="65"/>
      <c r="IR378" s="65"/>
      <c r="IS378" s="65"/>
      <c r="IT378" s="65"/>
      <c r="IU378" s="65"/>
      <c r="IV378" s="65"/>
      <c r="IW378" s="65"/>
      <c r="IX378" s="65"/>
      <c r="IY378" s="65"/>
      <c r="IZ378" s="65"/>
      <c r="JA378" s="65"/>
      <c r="JB378" s="65"/>
      <c r="JC378" s="65"/>
      <c r="JD378" s="65"/>
      <c r="JE378" s="65"/>
      <c r="JF378" s="65"/>
      <c r="JG378" s="65"/>
      <c r="JH378" s="65"/>
      <c r="JI378" s="65"/>
      <c r="JJ378" s="65"/>
      <c r="JK378" s="65"/>
      <c r="JL378" s="65"/>
      <c r="JM378" s="65"/>
      <c r="JN378" s="65"/>
      <c r="JO378" s="65"/>
      <c r="JP378" s="65"/>
      <c r="JQ378" s="65"/>
      <c r="JR378" s="65"/>
      <c r="JS378" s="65"/>
    </row>
    <row r="379" s="66" customFormat="true" ht="14.25" hidden="false" customHeight="true" outlineLevel="0" collapsed="false">
      <c r="A379" s="46"/>
      <c r="B379" s="47" t="n">
        <f aca="true">TODAY()</f>
        <v>46135</v>
      </c>
      <c r="C379" s="48" t="s">
        <v>37</v>
      </c>
      <c r="D379" s="49" t="s">
        <v>38</v>
      </c>
      <c r="E379" s="50" t="str">
        <f aca="false">IFERROR(VLOOKUP($J379,'Base 1'!A:S,19,0),"-")</f>
        <v>-</v>
      </c>
      <c r="F379" s="50" t="str">
        <f aca="false">IFERROR(VLOOKUP($J379,'Base 1'!$A:$N,14,0),"-")</f>
        <v>-</v>
      </c>
      <c r="G379" s="50" t="str">
        <f aca="false">IFERROR(VLOOKUP($J379,'Base 1'!$A:$O,15,0),"-")</f>
        <v>-</v>
      </c>
      <c r="H379" s="50" t="str">
        <f aca="false">IFERROR(VLOOKUP($J379,'Base 1'!$A:$T,20,0),"-")</f>
        <v>-</v>
      </c>
      <c r="I379" s="51" t="str">
        <f aca="false">IFERROR(VLOOKUP($J379,'Base 1'!$A:$C,3,0),"-")</f>
        <v>-</v>
      </c>
      <c r="J379" s="51"/>
      <c r="K379" s="50" t="str">
        <f aca="false">IFERROR(VLOOKUP($J379,'Base 1'!$A:$E,5,0),"-")</f>
        <v>-</v>
      </c>
      <c r="L379" s="52" t="str">
        <f aca="false">IFERROR(VLOOKUP($J379,'Base 1'!$A:$B,2,0),"-")</f>
        <v>-</v>
      </c>
      <c r="M379" s="50" t="str">
        <f aca="false">IFERROR(VLOOKUP($J379,'Base 1'!$A:$Q,17,0),"-")</f>
        <v>-</v>
      </c>
      <c r="N379" s="50" t="str">
        <f aca="false">IFERROR(VLOOKUP($J379,'Base 1'!$A:$R,18,0),"-")</f>
        <v>-</v>
      </c>
      <c r="O379" s="50" t="str">
        <f aca="false">IFERROR(VLOOKUP($J379,'Base 1'!$A:$F,6,0),"-")</f>
        <v>-</v>
      </c>
      <c r="P379" s="53" t="str">
        <f aca="false">IFERROR(VLOOKUP($J379,'Base 1'!$A:$G,7,0),"-")</f>
        <v>-</v>
      </c>
      <c r="Q379" s="54"/>
      <c r="R379" s="50" t="str">
        <f aca="false">IFERROR(VLOOKUP(J379,'Base 1'!$A:$L,12,0),"-")</f>
        <v>-</v>
      </c>
      <c r="S379" s="54"/>
      <c r="T379" s="55" t="str">
        <f aca="false">IFERROR(VLOOKUP(J379,'Base 1'!$A:$J,10,0),"-")</f>
        <v>-</v>
      </c>
      <c r="U379" s="56"/>
      <c r="V379" s="57"/>
      <c r="W379" s="58"/>
      <c r="X379" s="59" t="str">
        <f aca="false">IFERROR(VLOOKUP(J379,'Base 1'!$A:$I,9,0),"-")</f>
        <v>-</v>
      </c>
      <c r="Y379" s="58"/>
      <c r="Z379" s="60"/>
      <c r="AA379" s="61"/>
      <c r="AB379" s="62"/>
      <c r="AC379" s="63" t="str">
        <f aca="false">IFERROR(VLOOKUP($J379,'Base 1'!$A:$Q,16,0),"-")</f>
        <v>-</v>
      </c>
      <c r="AD379" s="63"/>
      <c r="AE379" s="64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5"/>
      <c r="BU379" s="65"/>
      <c r="BV379" s="65"/>
      <c r="BW379" s="65"/>
      <c r="BX379" s="65"/>
      <c r="BY379" s="65"/>
      <c r="BZ379" s="65"/>
      <c r="CA379" s="65"/>
      <c r="CB379" s="65"/>
      <c r="CC379" s="65"/>
      <c r="CD379" s="65"/>
      <c r="CE379" s="65"/>
      <c r="CF379" s="65"/>
      <c r="CG379" s="65"/>
      <c r="CH379" s="65"/>
      <c r="CI379" s="65"/>
      <c r="CJ379" s="65"/>
      <c r="CK379" s="65"/>
      <c r="CL379" s="65"/>
      <c r="CM379" s="65"/>
      <c r="CN379" s="65"/>
      <c r="CO379" s="65"/>
      <c r="CP379" s="65"/>
      <c r="CQ379" s="65"/>
      <c r="CR379" s="65"/>
      <c r="CS379" s="65"/>
      <c r="CT379" s="65"/>
      <c r="CU379" s="65"/>
      <c r="CV379" s="65"/>
      <c r="CW379" s="65"/>
      <c r="CX379" s="65"/>
      <c r="CY379" s="65"/>
      <c r="CZ379" s="65"/>
      <c r="DA379" s="65"/>
      <c r="DB379" s="65"/>
      <c r="DC379" s="65"/>
      <c r="DD379" s="65"/>
      <c r="DE379" s="65"/>
      <c r="DF379" s="65"/>
      <c r="DG379" s="65"/>
      <c r="DH379" s="65"/>
      <c r="DI379" s="65"/>
      <c r="DJ379" s="65"/>
      <c r="DK379" s="65"/>
      <c r="DL379" s="65"/>
      <c r="DM379" s="65"/>
      <c r="DN379" s="65"/>
      <c r="DO379" s="65"/>
      <c r="DP379" s="65"/>
      <c r="DQ379" s="65"/>
      <c r="DR379" s="65"/>
      <c r="DS379" s="65"/>
      <c r="DT379" s="65"/>
      <c r="DU379" s="65"/>
      <c r="DV379" s="65"/>
      <c r="DW379" s="65"/>
      <c r="DX379" s="65"/>
      <c r="DY379" s="65"/>
      <c r="DZ379" s="65"/>
      <c r="EA379" s="65"/>
      <c r="EB379" s="65"/>
      <c r="EC379" s="65"/>
      <c r="ED379" s="65"/>
      <c r="EE379" s="65"/>
      <c r="EF379" s="65"/>
      <c r="EG379" s="65"/>
      <c r="EH379" s="65"/>
      <c r="EI379" s="65"/>
      <c r="EJ379" s="65"/>
      <c r="EK379" s="65"/>
      <c r="EL379" s="65"/>
      <c r="EM379" s="65"/>
      <c r="EN379" s="65"/>
      <c r="EO379" s="65"/>
      <c r="EP379" s="65"/>
      <c r="EQ379" s="65"/>
      <c r="ER379" s="65"/>
      <c r="ES379" s="65"/>
      <c r="ET379" s="65"/>
      <c r="EU379" s="65"/>
      <c r="EV379" s="65"/>
      <c r="EW379" s="65"/>
      <c r="EX379" s="65"/>
      <c r="EY379" s="65"/>
      <c r="EZ379" s="65"/>
      <c r="FA379" s="65"/>
      <c r="FB379" s="65"/>
      <c r="FC379" s="65"/>
      <c r="FD379" s="65"/>
      <c r="FE379" s="65"/>
      <c r="FF379" s="65"/>
      <c r="FG379" s="65"/>
      <c r="FH379" s="65"/>
      <c r="FI379" s="65"/>
      <c r="FJ379" s="65"/>
      <c r="FK379" s="65"/>
      <c r="FL379" s="65"/>
      <c r="FM379" s="65"/>
      <c r="FN379" s="65"/>
      <c r="FO379" s="65"/>
      <c r="FP379" s="65"/>
      <c r="FQ379" s="65"/>
      <c r="FR379" s="65"/>
      <c r="FS379" s="65"/>
      <c r="FT379" s="65"/>
      <c r="FU379" s="65"/>
      <c r="FV379" s="65"/>
      <c r="FW379" s="65"/>
      <c r="FX379" s="65"/>
      <c r="FY379" s="65"/>
      <c r="FZ379" s="65"/>
      <c r="GA379" s="65"/>
      <c r="GB379" s="65"/>
      <c r="GC379" s="65"/>
      <c r="GD379" s="65"/>
      <c r="GE379" s="65"/>
      <c r="GF379" s="65"/>
      <c r="GG379" s="65"/>
      <c r="GH379" s="65"/>
      <c r="GI379" s="65"/>
      <c r="GJ379" s="65"/>
      <c r="GK379" s="65"/>
      <c r="GL379" s="65"/>
      <c r="GM379" s="65"/>
      <c r="GN379" s="65"/>
      <c r="GO379" s="65"/>
      <c r="GP379" s="65"/>
      <c r="GQ379" s="65"/>
      <c r="GR379" s="65"/>
      <c r="GS379" s="65"/>
      <c r="GT379" s="65"/>
      <c r="GU379" s="65"/>
      <c r="GV379" s="65"/>
      <c r="GW379" s="65"/>
      <c r="GX379" s="65"/>
      <c r="GY379" s="65"/>
      <c r="GZ379" s="65"/>
      <c r="HA379" s="65"/>
      <c r="HB379" s="65"/>
      <c r="HC379" s="65"/>
      <c r="HD379" s="65"/>
      <c r="HE379" s="65"/>
      <c r="HF379" s="65"/>
      <c r="HG379" s="65"/>
      <c r="HH379" s="65"/>
      <c r="HI379" s="65"/>
      <c r="HJ379" s="65"/>
      <c r="HK379" s="65"/>
      <c r="HL379" s="65"/>
      <c r="HM379" s="65"/>
      <c r="HN379" s="65"/>
      <c r="HO379" s="65"/>
      <c r="HP379" s="65"/>
      <c r="HQ379" s="65"/>
      <c r="HR379" s="65"/>
      <c r="HS379" s="65"/>
      <c r="HT379" s="65"/>
      <c r="HU379" s="65"/>
      <c r="HV379" s="65"/>
      <c r="HW379" s="65"/>
      <c r="HX379" s="65"/>
      <c r="HY379" s="65"/>
      <c r="HZ379" s="65"/>
      <c r="IA379" s="65"/>
      <c r="IB379" s="65"/>
      <c r="IC379" s="65"/>
      <c r="ID379" s="65"/>
      <c r="IE379" s="65"/>
      <c r="IF379" s="65"/>
      <c r="IG379" s="65"/>
      <c r="IH379" s="65"/>
      <c r="II379" s="65"/>
      <c r="IJ379" s="65"/>
      <c r="IK379" s="65"/>
      <c r="IL379" s="65"/>
      <c r="IM379" s="65"/>
      <c r="IN379" s="65"/>
      <c r="IO379" s="65"/>
      <c r="IP379" s="65"/>
      <c r="IQ379" s="65"/>
      <c r="IR379" s="65"/>
      <c r="IS379" s="65"/>
      <c r="IT379" s="65"/>
      <c r="IU379" s="65"/>
      <c r="IV379" s="65"/>
      <c r="IW379" s="65"/>
      <c r="IX379" s="65"/>
      <c r="IY379" s="65"/>
      <c r="IZ379" s="65"/>
      <c r="JA379" s="65"/>
      <c r="JB379" s="65"/>
      <c r="JC379" s="65"/>
      <c r="JD379" s="65"/>
      <c r="JE379" s="65"/>
      <c r="JF379" s="65"/>
      <c r="JG379" s="65"/>
      <c r="JH379" s="65"/>
      <c r="JI379" s="65"/>
      <c r="JJ379" s="65"/>
      <c r="JK379" s="65"/>
      <c r="JL379" s="65"/>
      <c r="JM379" s="65"/>
      <c r="JN379" s="65"/>
      <c r="JO379" s="65"/>
      <c r="JP379" s="65"/>
      <c r="JQ379" s="65"/>
      <c r="JR379" s="65"/>
      <c r="JS379" s="65"/>
    </row>
    <row r="380" s="66" customFormat="true" ht="14.25" hidden="false" customHeight="true" outlineLevel="0" collapsed="false">
      <c r="A380" s="46"/>
      <c r="B380" s="47" t="n">
        <f aca="true">TODAY()</f>
        <v>46135</v>
      </c>
      <c r="C380" s="48" t="s">
        <v>37</v>
      </c>
      <c r="D380" s="49" t="s">
        <v>38</v>
      </c>
      <c r="E380" s="50" t="str">
        <f aca="false">IFERROR(VLOOKUP($J380,'Base 1'!A:S,19,0),"-")</f>
        <v>-</v>
      </c>
      <c r="F380" s="50" t="str">
        <f aca="false">IFERROR(VLOOKUP($J380,'Base 1'!$A:$N,14,0),"-")</f>
        <v>-</v>
      </c>
      <c r="G380" s="50" t="str">
        <f aca="false">IFERROR(VLOOKUP($J380,'Base 1'!$A:$O,15,0),"-")</f>
        <v>-</v>
      </c>
      <c r="H380" s="50" t="str">
        <f aca="false">IFERROR(VLOOKUP($J380,'Base 1'!$A:$T,20,0),"-")</f>
        <v>-</v>
      </c>
      <c r="I380" s="51" t="str">
        <f aca="false">IFERROR(VLOOKUP($J380,'Base 1'!$A:$C,3,0),"-")</f>
        <v>-</v>
      </c>
      <c r="J380" s="51"/>
      <c r="K380" s="50" t="str">
        <f aca="false">IFERROR(VLOOKUP($J380,'Base 1'!$A:$E,5,0),"-")</f>
        <v>-</v>
      </c>
      <c r="L380" s="52" t="str">
        <f aca="false">IFERROR(VLOOKUP($J380,'Base 1'!$A:$B,2,0),"-")</f>
        <v>-</v>
      </c>
      <c r="M380" s="50" t="str">
        <f aca="false">IFERROR(VLOOKUP($J380,'Base 1'!$A:$Q,17,0),"-")</f>
        <v>-</v>
      </c>
      <c r="N380" s="50" t="str">
        <f aca="false">IFERROR(VLOOKUP($J380,'Base 1'!$A:$R,18,0),"-")</f>
        <v>-</v>
      </c>
      <c r="O380" s="50" t="str">
        <f aca="false">IFERROR(VLOOKUP($J380,'Base 1'!$A:$F,6,0),"-")</f>
        <v>-</v>
      </c>
      <c r="P380" s="53" t="str">
        <f aca="false">IFERROR(VLOOKUP($J380,'Base 1'!$A:$G,7,0),"-")</f>
        <v>-</v>
      </c>
      <c r="Q380" s="54"/>
      <c r="R380" s="50" t="str">
        <f aca="false">IFERROR(VLOOKUP(J380,'Base 1'!$A:$L,12,0),"-")</f>
        <v>-</v>
      </c>
      <c r="S380" s="54"/>
      <c r="T380" s="55" t="str">
        <f aca="false">IFERROR(VLOOKUP(J380,'Base 1'!$A:$J,10,0),"-")</f>
        <v>-</v>
      </c>
      <c r="U380" s="56"/>
      <c r="V380" s="57"/>
      <c r="W380" s="58"/>
      <c r="X380" s="59" t="str">
        <f aca="false">IFERROR(VLOOKUP(J380,'Base 1'!$A:$I,9,0),"-")</f>
        <v>-</v>
      </c>
      <c r="Y380" s="58"/>
      <c r="Z380" s="60"/>
      <c r="AA380" s="61"/>
      <c r="AB380" s="62"/>
      <c r="AC380" s="63" t="str">
        <f aca="false">IFERROR(VLOOKUP($J380,'Base 1'!$A:$Q,16,0),"-")</f>
        <v>-</v>
      </c>
      <c r="AD380" s="63"/>
      <c r="AE380" s="64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  <c r="CE380" s="65"/>
      <c r="CF380" s="65"/>
      <c r="CG380" s="65"/>
      <c r="CH380" s="65"/>
      <c r="CI380" s="65"/>
      <c r="CJ380" s="65"/>
      <c r="CK380" s="65"/>
      <c r="CL380" s="65"/>
      <c r="CM380" s="65"/>
      <c r="CN380" s="65"/>
      <c r="CO380" s="65"/>
      <c r="CP380" s="65"/>
      <c r="CQ380" s="65"/>
      <c r="CR380" s="65"/>
      <c r="CS380" s="65"/>
      <c r="CT380" s="65"/>
      <c r="CU380" s="65"/>
      <c r="CV380" s="65"/>
      <c r="CW380" s="65"/>
      <c r="CX380" s="65"/>
      <c r="CY380" s="65"/>
      <c r="CZ380" s="65"/>
      <c r="DA380" s="65"/>
      <c r="DB380" s="65"/>
      <c r="DC380" s="65"/>
      <c r="DD380" s="65"/>
      <c r="DE380" s="65"/>
      <c r="DF380" s="65"/>
      <c r="DG380" s="65"/>
      <c r="DH380" s="65"/>
      <c r="DI380" s="65"/>
      <c r="DJ380" s="65"/>
      <c r="DK380" s="65"/>
      <c r="DL380" s="65"/>
      <c r="DM380" s="65"/>
      <c r="DN380" s="65"/>
      <c r="DO380" s="65"/>
      <c r="DP380" s="65"/>
      <c r="DQ380" s="65"/>
      <c r="DR380" s="65"/>
      <c r="DS380" s="65"/>
      <c r="DT380" s="65"/>
      <c r="DU380" s="65"/>
      <c r="DV380" s="65"/>
      <c r="DW380" s="65"/>
      <c r="DX380" s="65"/>
      <c r="DY380" s="65"/>
      <c r="DZ380" s="65"/>
      <c r="EA380" s="65"/>
      <c r="EB380" s="65"/>
      <c r="EC380" s="65"/>
      <c r="ED380" s="65"/>
      <c r="EE380" s="65"/>
      <c r="EF380" s="65"/>
      <c r="EG380" s="65"/>
      <c r="EH380" s="65"/>
      <c r="EI380" s="65"/>
      <c r="EJ380" s="65"/>
      <c r="EK380" s="65"/>
      <c r="EL380" s="65"/>
      <c r="EM380" s="65"/>
      <c r="EN380" s="65"/>
      <c r="EO380" s="65"/>
      <c r="EP380" s="65"/>
      <c r="EQ380" s="65"/>
      <c r="ER380" s="65"/>
      <c r="ES380" s="65"/>
      <c r="ET380" s="65"/>
      <c r="EU380" s="65"/>
      <c r="EV380" s="65"/>
      <c r="EW380" s="65"/>
      <c r="EX380" s="65"/>
      <c r="EY380" s="65"/>
      <c r="EZ380" s="65"/>
      <c r="FA380" s="65"/>
      <c r="FB380" s="65"/>
      <c r="FC380" s="65"/>
      <c r="FD380" s="65"/>
      <c r="FE380" s="65"/>
      <c r="FF380" s="65"/>
      <c r="FG380" s="65"/>
      <c r="FH380" s="65"/>
      <c r="FI380" s="65"/>
      <c r="FJ380" s="65"/>
      <c r="FK380" s="65"/>
      <c r="FL380" s="65"/>
      <c r="FM380" s="65"/>
      <c r="FN380" s="65"/>
      <c r="FO380" s="65"/>
      <c r="FP380" s="65"/>
      <c r="FQ380" s="65"/>
      <c r="FR380" s="65"/>
      <c r="FS380" s="65"/>
      <c r="FT380" s="65"/>
      <c r="FU380" s="65"/>
      <c r="FV380" s="65"/>
      <c r="FW380" s="65"/>
      <c r="FX380" s="65"/>
      <c r="FY380" s="65"/>
      <c r="FZ380" s="65"/>
      <c r="GA380" s="65"/>
      <c r="GB380" s="65"/>
      <c r="GC380" s="65"/>
      <c r="GD380" s="65"/>
      <c r="GE380" s="65"/>
      <c r="GF380" s="65"/>
      <c r="GG380" s="65"/>
      <c r="GH380" s="65"/>
      <c r="GI380" s="65"/>
      <c r="GJ380" s="65"/>
      <c r="GK380" s="65"/>
      <c r="GL380" s="65"/>
      <c r="GM380" s="65"/>
      <c r="GN380" s="65"/>
      <c r="GO380" s="65"/>
      <c r="GP380" s="65"/>
      <c r="GQ380" s="65"/>
      <c r="GR380" s="65"/>
      <c r="GS380" s="65"/>
      <c r="GT380" s="65"/>
      <c r="GU380" s="65"/>
      <c r="GV380" s="65"/>
      <c r="GW380" s="65"/>
      <c r="GX380" s="65"/>
      <c r="GY380" s="65"/>
      <c r="GZ380" s="65"/>
      <c r="HA380" s="65"/>
      <c r="HB380" s="65"/>
      <c r="HC380" s="65"/>
      <c r="HD380" s="65"/>
      <c r="HE380" s="65"/>
      <c r="HF380" s="65"/>
      <c r="HG380" s="65"/>
      <c r="HH380" s="65"/>
      <c r="HI380" s="65"/>
      <c r="HJ380" s="65"/>
      <c r="HK380" s="65"/>
      <c r="HL380" s="65"/>
      <c r="HM380" s="65"/>
      <c r="HN380" s="65"/>
      <c r="HO380" s="65"/>
      <c r="HP380" s="65"/>
      <c r="HQ380" s="65"/>
      <c r="HR380" s="65"/>
      <c r="HS380" s="65"/>
      <c r="HT380" s="65"/>
      <c r="HU380" s="65"/>
      <c r="HV380" s="65"/>
      <c r="HW380" s="65"/>
      <c r="HX380" s="65"/>
      <c r="HY380" s="65"/>
      <c r="HZ380" s="65"/>
      <c r="IA380" s="65"/>
      <c r="IB380" s="65"/>
      <c r="IC380" s="65"/>
      <c r="ID380" s="65"/>
      <c r="IE380" s="65"/>
      <c r="IF380" s="65"/>
      <c r="IG380" s="65"/>
      <c r="IH380" s="65"/>
      <c r="II380" s="65"/>
      <c r="IJ380" s="65"/>
      <c r="IK380" s="65"/>
      <c r="IL380" s="65"/>
      <c r="IM380" s="65"/>
      <c r="IN380" s="65"/>
      <c r="IO380" s="65"/>
      <c r="IP380" s="65"/>
      <c r="IQ380" s="65"/>
      <c r="IR380" s="65"/>
      <c r="IS380" s="65"/>
      <c r="IT380" s="65"/>
      <c r="IU380" s="65"/>
      <c r="IV380" s="65"/>
      <c r="IW380" s="65"/>
      <c r="IX380" s="65"/>
      <c r="IY380" s="65"/>
      <c r="IZ380" s="65"/>
      <c r="JA380" s="65"/>
      <c r="JB380" s="65"/>
      <c r="JC380" s="65"/>
      <c r="JD380" s="65"/>
      <c r="JE380" s="65"/>
      <c r="JF380" s="65"/>
      <c r="JG380" s="65"/>
      <c r="JH380" s="65"/>
      <c r="JI380" s="65"/>
      <c r="JJ380" s="65"/>
      <c r="JK380" s="65"/>
      <c r="JL380" s="65"/>
      <c r="JM380" s="65"/>
      <c r="JN380" s="65"/>
      <c r="JO380" s="65"/>
      <c r="JP380" s="65"/>
      <c r="JQ380" s="65"/>
      <c r="JR380" s="65"/>
      <c r="JS380" s="65"/>
    </row>
    <row r="381" s="66" customFormat="true" ht="14.25" hidden="false" customHeight="true" outlineLevel="0" collapsed="false">
      <c r="A381" s="46"/>
      <c r="B381" s="47" t="n">
        <f aca="true">TODAY()</f>
        <v>46135</v>
      </c>
      <c r="C381" s="48" t="s">
        <v>37</v>
      </c>
      <c r="D381" s="49" t="s">
        <v>38</v>
      </c>
      <c r="E381" s="50" t="str">
        <f aca="false">IFERROR(VLOOKUP($J381,'Base 1'!A:S,19,0),"-")</f>
        <v>-</v>
      </c>
      <c r="F381" s="50" t="str">
        <f aca="false">IFERROR(VLOOKUP($J381,'Base 1'!$A:$N,14,0),"-")</f>
        <v>-</v>
      </c>
      <c r="G381" s="50" t="str">
        <f aca="false">IFERROR(VLOOKUP($J381,'Base 1'!$A:$O,15,0),"-")</f>
        <v>-</v>
      </c>
      <c r="H381" s="50" t="str">
        <f aca="false">IFERROR(VLOOKUP($J381,'Base 1'!$A:$T,20,0),"-")</f>
        <v>-</v>
      </c>
      <c r="I381" s="51" t="str">
        <f aca="false">IFERROR(VLOOKUP($J381,'Base 1'!$A:$C,3,0),"-")</f>
        <v>-</v>
      </c>
      <c r="J381" s="51"/>
      <c r="K381" s="50" t="str">
        <f aca="false">IFERROR(VLOOKUP($J381,'Base 1'!$A:$E,5,0),"-")</f>
        <v>-</v>
      </c>
      <c r="L381" s="52" t="str">
        <f aca="false">IFERROR(VLOOKUP($J381,'Base 1'!$A:$B,2,0),"-")</f>
        <v>-</v>
      </c>
      <c r="M381" s="50" t="str">
        <f aca="false">IFERROR(VLOOKUP($J381,'Base 1'!$A:$Q,17,0),"-")</f>
        <v>-</v>
      </c>
      <c r="N381" s="50" t="str">
        <f aca="false">IFERROR(VLOOKUP($J381,'Base 1'!$A:$R,18,0),"-")</f>
        <v>-</v>
      </c>
      <c r="O381" s="50" t="str">
        <f aca="false">IFERROR(VLOOKUP($J381,'Base 1'!$A:$F,6,0),"-")</f>
        <v>-</v>
      </c>
      <c r="P381" s="53" t="str">
        <f aca="false">IFERROR(VLOOKUP($J381,'Base 1'!$A:$G,7,0),"-")</f>
        <v>-</v>
      </c>
      <c r="Q381" s="54"/>
      <c r="R381" s="50" t="str">
        <f aca="false">IFERROR(VLOOKUP(J381,'Base 1'!$A:$L,12,0),"-")</f>
        <v>-</v>
      </c>
      <c r="S381" s="54"/>
      <c r="T381" s="55" t="str">
        <f aca="false">IFERROR(VLOOKUP(J381,'Base 1'!$A:$J,10,0),"-")</f>
        <v>-</v>
      </c>
      <c r="U381" s="56"/>
      <c r="V381" s="57"/>
      <c r="W381" s="58"/>
      <c r="X381" s="59" t="str">
        <f aca="false">IFERROR(VLOOKUP(J381,'Base 1'!$A:$I,9,0),"-")</f>
        <v>-</v>
      </c>
      <c r="Y381" s="58"/>
      <c r="Z381" s="60"/>
      <c r="AA381" s="61"/>
      <c r="AB381" s="62"/>
      <c r="AC381" s="63" t="str">
        <f aca="false">IFERROR(VLOOKUP($J381,'Base 1'!$A:$Q,16,0),"-")</f>
        <v>-</v>
      </c>
      <c r="AD381" s="63"/>
      <c r="AE381" s="64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  <c r="CA381" s="65"/>
      <c r="CB381" s="65"/>
      <c r="CC381" s="65"/>
      <c r="CD381" s="65"/>
      <c r="CE381" s="65"/>
      <c r="CF381" s="65"/>
      <c r="CG381" s="65"/>
      <c r="CH381" s="65"/>
      <c r="CI381" s="65"/>
      <c r="CJ381" s="65"/>
      <c r="CK381" s="65"/>
      <c r="CL381" s="65"/>
      <c r="CM381" s="65"/>
      <c r="CN381" s="65"/>
      <c r="CO381" s="65"/>
      <c r="CP381" s="65"/>
      <c r="CQ381" s="65"/>
      <c r="CR381" s="65"/>
      <c r="CS381" s="65"/>
      <c r="CT381" s="65"/>
      <c r="CU381" s="65"/>
      <c r="CV381" s="65"/>
      <c r="CW381" s="65"/>
      <c r="CX381" s="65"/>
      <c r="CY381" s="65"/>
      <c r="CZ381" s="65"/>
      <c r="DA381" s="65"/>
      <c r="DB381" s="65"/>
      <c r="DC381" s="65"/>
      <c r="DD381" s="65"/>
      <c r="DE381" s="65"/>
      <c r="DF381" s="65"/>
      <c r="DG381" s="65"/>
      <c r="DH381" s="65"/>
      <c r="DI381" s="65"/>
      <c r="DJ381" s="65"/>
      <c r="DK381" s="65"/>
      <c r="DL381" s="65"/>
      <c r="DM381" s="65"/>
      <c r="DN381" s="65"/>
      <c r="DO381" s="65"/>
      <c r="DP381" s="65"/>
      <c r="DQ381" s="65"/>
      <c r="DR381" s="65"/>
      <c r="DS381" s="65"/>
      <c r="DT381" s="65"/>
      <c r="DU381" s="65"/>
      <c r="DV381" s="65"/>
      <c r="DW381" s="65"/>
      <c r="DX381" s="65"/>
      <c r="DY381" s="65"/>
      <c r="DZ381" s="65"/>
      <c r="EA381" s="65"/>
      <c r="EB381" s="65"/>
      <c r="EC381" s="65"/>
      <c r="ED381" s="65"/>
      <c r="EE381" s="65"/>
      <c r="EF381" s="65"/>
      <c r="EG381" s="65"/>
      <c r="EH381" s="65"/>
      <c r="EI381" s="65"/>
      <c r="EJ381" s="65"/>
      <c r="EK381" s="65"/>
      <c r="EL381" s="65"/>
      <c r="EM381" s="65"/>
      <c r="EN381" s="65"/>
      <c r="EO381" s="65"/>
      <c r="EP381" s="65"/>
      <c r="EQ381" s="65"/>
      <c r="ER381" s="65"/>
      <c r="ES381" s="65"/>
      <c r="ET381" s="65"/>
      <c r="EU381" s="65"/>
      <c r="EV381" s="65"/>
      <c r="EW381" s="65"/>
      <c r="EX381" s="65"/>
      <c r="EY381" s="65"/>
      <c r="EZ381" s="65"/>
      <c r="FA381" s="65"/>
      <c r="FB381" s="65"/>
      <c r="FC381" s="65"/>
      <c r="FD381" s="65"/>
      <c r="FE381" s="65"/>
      <c r="FF381" s="65"/>
      <c r="FG381" s="65"/>
      <c r="FH381" s="65"/>
      <c r="FI381" s="65"/>
      <c r="FJ381" s="65"/>
      <c r="FK381" s="65"/>
      <c r="FL381" s="65"/>
      <c r="FM381" s="65"/>
      <c r="FN381" s="65"/>
      <c r="FO381" s="65"/>
      <c r="FP381" s="65"/>
      <c r="FQ381" s="65"/>
      <c r="FR381" s="65"/>
      <c r="FS381" s="65"/>
      <c r="FT381" s="65"/>
      <c r="FU381" s="65"/>
      <c r="FV381" s="65"/>
      <c r="FW381" s="65"/>
      <c r="FX381" s="65"/>
      <c r="FY381" s="65"/>
      <c r="FZ381" s="65"/>
      <c r="GA381" s="65"/>
      <c r="GB381" s="65"/>
      <c r="GC381" s="65"/>
      <c r="GD381" s="65"/>
      <c r="GE381" s="65"/>
      <c r="GF381" s="65"/>
      <c r="GG381" s="65"/>
      <c r="GH381" s="65"/>
      <c r="GI381" s="65"/>
      <c r="GJ381" s="65"/>
      <c r="GK381" s="65"/>
      <c r="GL381" s="65"/>
      <c r="GM381" s="65"/>
      <c r="GN381" s="65"/>
      <c r="GO381" s="65"/>
      <c r="GP381" s="65"/>
      <c r="GQ381" s="65"/>
      <c r="GR381" s="65"/>
      <c r="GS381" s="65"/>
      <c r="GT381" s="65"/>
      <c r="GU381" s="65"/>
      <c r="GV381" s="65"/>
      <c r="GW381" s="65"/>
      <c r="GX381" s="65"/>
      <c r="GY381" s="65"/>
      <c r="GZ381" s="65"/>
      <c r="HA381" s="65"/>
      <c r="HB381" s="65"/>
      <c r="HC381" s="65"/>
      <c r="HD381" s="65"/>
      <c r="HE381" s="65"/>
      <c r="HF381" s="65"/>
      <c r="HG381" s="65"/>
      <c r="HH381" s="65"/>
      <c r="HI381" s="65"/>
      <c r="HJ381" s="65"/>
      <c r="HK381" s="65"/>
      <c r="HL381" s="65"/>
      <c r="HM381" s="65"/>
      <c r="HN381" s="65"/>
      <c r="HO381" s="65"/>
      <c r="HP381" s="65"/>
      <c r="HQ381" s="65"/>
      <c r="HR381" s="65"/>
      <c r="HS381" s="65"/>
      <c r="HT381" s="65"/>
      <c r="HU381" s="65"/>
      <c r="HV381" s="65"/>
      <c r="HW381" s="65"/>
      <c r="HX381" s="65"/>
      <c r="HY381" s="65"/>
      <c r="HZ381" s="65"/>
      <c r="IA381" s="65"/>
      <c r="IB381" s="65"/>
      <c r="IC381" s="65"/>
      <c r="ID381" s="65"/>
      <c r="IE381" s="65"/>
      <c r="IF381" s="65"/>
      <c r="IG381" s="65"/>
      <c r="IH381" s="65"/>
      <c r="II381" s="65"/>
      <c r="IJ381" s="65"/>
      <c r="IK381" s="65"/>
      <c r="IL381" s="65"/>
      <c r="IM381" s="65"/>
      <c r="IN381" s="65"/>
      <c r="IO381" s="65"/>
      <c r="IP381" s="65"/>
      <c r="IQ381" s="65"/>
      <c r="IR381" s="65"/>
      <c r="IS381" s="65"/>
      <c r="IT381" s="65"/>
      <c r="IU381" s="65"/>
      <c r="IV381" s="65"/>
      <c r="IW381" s="65"/>
      <c r="IX381" s="65"/>
      <c r="IY381" s="65"/>
      <c r="IZ381" s="65"/>
      <c r="JA381" s="65"/>
      <c r="JB381" s="65"/>
      <c r="JC381" s="65"/>
      <c r="JD381" s="65"/>
      <c r="JE381" s="65"/>
      <c r="JF381" s="65"/>
      <c r="JG381" s="65"/>
      <c r="JH381" s="65"/>
      <c r="JI381" s="65"/>
      <c r="JJ381" s="65"/>
      <c r="JK381" s="65"/>
      <c r="JL381" s="65"/>
      <c r="JM381" s="65"/>
      <c r="JN381" s="65"/>
      <c r="JO381" s="65"/>
      <c r="JP381" s="65"/>
      <c r="JQ381" s="65"/>
      <c r="JR381" s="65"/>
      <c r="JS381" s="65"/>
    </row>
    <row r="382" s="66" customFormat="true" ht="14.25" hidden="false" customHeight="true" outlineLevel="0" collapsed="false">
      <c r="A382" s="46"/>
      <c r="B382" s="47" t="n">
        <f aca="true">TODAY()</f>
        <v>46135</v>
      </c>
      <c r="C382" s="48" t="s">
        <v>37</v>
      </c>
      <c r="D382" s="49" t="s">
        <v>38</v>
      </c>
      <c r="E382" s="50" t="str">
        <f aca="false">IFERROR(VLOOKUP($J382,'Base 1'!A:S,19,0),"-")</f>
        <v>-</v>
      </c>
      <c r="F382" s="50" t="str">
        <f aca="false">IFERROR(VLOOKUP($J382,'Base 1'!$A:$N,14,0),"-")</f>
        <v>-</v>
      </c>
      <c r="G382" s="50" t="str">
        <f aca="false">IFERROR(VLOOKUP($J382,'Base 1'!$A:$O,15,0),"-")</f>
        <v>-</v>
      </c>
      <c r="H382" s="50" t="str">
        <f aca="false">IFERROR(VLOOKUP($J382,'Base 1'!$A:$T,20,0),"-")</f>
        <v>-</v>
      </c>
      <c r="I382" s="51" t="str">
        <f aca="false">IFERROR(VLOOKUP($J382,'Base 1'!$A:$C,3,0),"-")</f>
        <v>-</v>
      </c>
      <c r="J382" s="51"/>
      <c r="K382" s="50" t="str">
        <f aca="false">IFERROR(VLOOKUP($J382,'Base 1'!$A:$E,5,0),"-")</f>
        <v>-</v>
      </c>
      <c r="L382" s="52" t="str">
        <f aca="false">IFERROR(VLOOKUP($J382,'Base 1'!$A:$B,2,0),"-")</f>
        <v>-</v>
      </c>
      <c r="M382" s="50" t="str">
        <f aca="false">IFERROR(VLOOKUP($J382,'Base 1'!$A:$Q,17,0),"-")</f>
        <v>-</v>
      </c>
      <c r="N382" s="50" t="str">
        <f aca="false">IFERROR(VLOOKUP($J382,'Base 1'!$A:$R,18,0),"-")</f>
        <v>-</v>
      </c>
      <c r="O382" s="50" t="str">
        <f aca="false">IFERROR(VLOOKUP($J382,'Base 1'!$A:$F,6,0),"-")</f>
        <v>-</v>
      </c>
      <c r="P382" s="53" t="str">
        <f aca="false">IFERROR(VLOOKUP($J382,'Base 1'!$A:$G,7,0),"-")</f>
        <v>-</v>
      </c>
      <c r="Q382" s="54"/>
      <c r="R382" s="50" t="str">
        <f aca="false">IFERROR(VLOOKUP(J382,'Base 1'!$A:$L,12,0),"-")</f>
        <v>-</v>
      </c>
      <c r="S382" s="54"/>
      <c r="T382" s="55" t="str">
        <f aca="false">IFERROR(VLOOKUP(J382,'Base 1'!$A:$J,10,0),"-")</f>
        <v>-</v>
      </c>
      <c r="U382" s="56"/>
      <c r="V382" s="57"/>
      <c r="W382" s="58"/>
      <c r="X382" s="59" t="str">
        <f aca="false">IFERROR(VLOOKUP(J382,'Base 1'!$A:$I,9,0),"-")</f>
        <v>-</v>
      </c>
      <c r="Y382" s="58"/>
      <c r="Z382" s="60"/>
      <c r="AA382" s="61"/>
      <c r="AB382" s="62"/>
      <c r="AC382" s="63" t="str">
        <f aca="false">IFERROR(VLOOKUP($J382,'Base 1'!$A:$Q,16,0),"-")</f>
        <v>-</v>
      </c>
      <c r="AD382" s="63"/>
      <c r="AE382" s="64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65"/>
      <c r="BU382" s="65"/>
      <c r="BV382" s="65"/>
      <c r="BW382" s="65"/>
      <c r="BX382" s="65"/>
      <c r="BY382" s="65"/>
      <c r="BZ382" s="65"/>
      <c r="CA382" s="65"/>
      <c r="CB382" s="65"/>
      <c r="CC382" s="65"/>
      <c r="CD382" s="65"/>
      <c r="CE382" s="65"/>
      <c r="CF382" s="65"/>
      <c r="CG382" s="65"/>
      <c r="CH382" s="65"/>
      <c r="CI382" s="65"/>
      <c r="CJ382" s="65"/>
      <c r="CK382" s="65"/>
      <c r="CL382" s="65"/>
      <c r="CM382" s="65"/>
      <c r="CN382" s="65"/>
      <c r="CO382" s="65"/>
      <c r="CP382" s="65"/>
      <c r="CQ382" s="65"/>
      <c r="CR382" s="65"/>
      <c r="CS382" s="65"/>
      <c r="CT382" s="65"/>
      <c r="CU382" s="65"/>
      <c r="CV382" s="65"/>
      <c r="CW382" s="65"/>
      <c r="CX382" s="65"/>
      <c r="CY382" s="65"/>
      <c r="CZ382" s="65"/>
      <c r="DA382" s="65"/>
      <c r="DB382" s="65"/>
      <c r="DC382" s="65"/>
      <c r="DD382" s="65"/>
      <c r="DE382" s="65"/>
      <c r="DF382" s="65"/>
      <c r="DG382" s="65"/>
      <c r="DH382" s="65"/>
      <c r="DI382" s="65"/>
      <c r="DJ382" s="65"/>
      <c r="DK382" s="65"/>
      <c r="DL382" s="65"/>
      <c r="DM382" s="65"/>
      <c r="DN382" s="65"/>
      <c r="DO382" s="65"/>
      <c r="DP382" s="65"/>
      <c r="DQ382" s="65"/>
      <c r="DR382" s="65"/>
      <c r="DS382" s="65"/>
      <c r="DT382" s="65"/>
      <c r="DU382" s="65"/>
      <c r="DV382" s="65"/>
      <c r="DW382" s="65"/>
      <c r="DX382" s="65"/>
      <c r="DY382" s="65"/>
      <c r="DZ382" s="65"/>
      <c r="EA382" s="65"/>
      <c r="EB382" s="65"/>
      <c r="EC382" s="65"/>
      <c r="ED382" s="65"/>
      <c r="EE382" s="65"/>
      <c r="EF382" s="65"/>
      <c r="EG382" s="65"/>
      <c r="EH382" s="65"/>
      <c r="EI382" s="65"/>
      <c r="EJ382" s="65"/>
      <c r="EK382" s="65"/>
      <c r="EL382" s="65"/>
      <c r="EM382" s="65"/>
      <c r="EN382" s="65"/>
      <c r="EO382" s="65"/>
      <c r="EP382" s="65"/>
      <c r="EQ382" s="65"/>
      <c r="ER382" s="65"/>
      <c r="ES382" s="65"/>
      <c r="ET382" s="65"/>
      <c r="EU382" s="65"/>
      <c r="EV382" s="65"/>
      <c r="EW382" s="65"/>
      <c r="EX382" s="65"/>
      <c r="EY382" s="65"/>
      <c r="EZ382" s="65"/>
      <c r="FA382" s="65"/>
      <c r="FB382" s="65"/>
      <c r="FC382" s="65"/>
      <c r="FD382" s="65"/>
      <c r="FE382" s="65"/>
      <c r="FF382" s="65"/>
      <c r="FG382" s="65"/>
      <c r="FH382" s="65"/>
      <c r="FI382" s="65"/>
      <c r="FJ382" s="65"/>
      <c r="FK382" s="65"/>
      <c r="FL382" s="65"/>
      <c r="FM382" s="65"/>
      <c r="FN382" s="65"/>
      <c r="FO382" s="65"/>
      <c r="FP382" s="65"/>
      <c r="FQ382" s="65"/>
      <c r="FR382" s="65"/>
      <c r="FS382" s="65"/>
      <c r="FT382" s="65"/>
      <c r="FU382" s="65"/>
      <c r="FV382" s="65"/>
      <c r="FW382" s="65"/>
      <c r="FX382" s="65"/>
      <c r="FY382" s="65"/>
      <c r="FZ382" s="65"/>
      <c r="GA382" s="65"/>
      <c r="GB382" s="65"/>
      <c r="GC382" s="65"/>
      <c r="GD382" s="65"/>
      <c r="GE382" s="65"/>
      <c r="GF382" s="65"/>
      <c r="GG382" s="65"/>
      <c r="GH382" s="65"/>
      <c r="GI382" s="65"/>
      <c r="GJ382" s="65"/>
      <c r="GK382" s="65"/>
      <c r="GL382" s="65"/>
      <c r="GM382" s="65"/>
      <c r="GN382" s="65"/>
      <c r="GO382" s="65"/>
      <c r="GP382" s="65"/>
      <c r="GQ382" s="65"/>
      <c r="GR382" s="65"/>
      <c r="GS382" s="65"/>
      <c r="GT382" s="65"/>
      <c r="GU382" s="65"/>
      <c r="GV382" s="65"/>
      <c r="GW382" s="65"/>
      <c r="GX382" s="65"/>
      <c r="GY382" s="65"/>
      <c r="GZ382" s="65"/>
      <c r="HA382" s="65"/>
      <c r="HB382" s="65"/>
      <c r="HC382" s="65"/>
      <c r="HD382" s="65"/>
      <c r="HE382" s="65"/>
      <c r="HF382" s="65"/>
      <c r="HG382" s="65"/>
      <c r="HH382" s="65"/>
      <c r="HI382" s="65"/>
      <c r="HJ382" s="65"/>
      <c r="HK382" s="65"/>
      <c r="HL382" s="65"/>
      <c r="HM382" s="65"/>
      <c r="HN382" s="65"/>
      <c r="HO382" s="65"/>
      <c r="HP382" s="65"/>
      <c r="HQ382" s="65"/>
      <c r="HR382" s="65"/>
      <c r="HS382" s="65"/>
      <c r="HT382" s="65"/>
      <c r="HU382" s="65"/>
      <c r="HV382" s="65"/>
      <c r="HW382" s="65"/>
      <c r="HX382" s="65"/>
      <c r="HY382" s="65"/>
      <c r="HZ382" s="65"/>
      <c r="IA382" s="65"/>
      <c r="IB382" s="65"/>
      <c r="IC382" s="65"/>
      <c r="ID382" s="65"/>
      <c r="IE382" s="65"/>
      <c r="IF382" s="65"/>
      <c r="IG382" s="65"/>
      <c r="IH382" s="65"/>
      <c r="II382" s="65"/>
      <c r="IJ382" s="65"/>
      <c r="IK382" s="65"/>
      <c r="IL382" s="65"/>
      <c r="IM382" s="65"/>
      <c r="IN382" s="65"/>
      <c r="IO382" s="65"/>
      <c r="IP382" s="65"/>
      <c r="IQ382" s="65"/>
      <c r="IR382" s="65"/>
      <c r="IS382" s="65"/>
      <c r="IT382" s="65"/>
      <c r="IU382" s="65"/>
      <c r="IV382" s="65"/>
      <c r="IW382" s="65"/>
      <c r="IX382" s="65"/>
      <c r="IY382" s="65"/>
      <c r="IZ382" s="65"/>
      <c r="JA382" s="65"/>
      <c r="JB382" s="65"/>
      <c r="JC382" s="65"/>
      <c r="JD382" s="65"/>
      <c r="JE382" s="65"/>
      <c r="JF382" s="65"/>
      <c r="JG382" s="65"/>
      <c r="JH382" s="65"/>
      <c r="JI382" s="65"/>
      <c r="JJ382" s="65"/>
      <c r="JK382" s="65"/>
      <c r="JL382" s="65"/>
      <c r="JM382" s="65"/>
      <c r="JN382" s="65"/>
      <c r="JO382" s="65"/>
      <c r="JP382" s="65"/>
      <c r="JQ382" s="65"/>
      <c r="JR382" s="65"/>
      <c r="JS382" s="65"/>
    </row>
    <row r="383" s="66" customFormat="true" ht="14.25" hidden="false" customHeight="true" outlineLevel="0" collapsed="false">
      <c r="A383" s="46"/>
      <c r="B383" s="47" t="n">
        <f aca="true">TODAY()</f>
        <v>46135</v>
      </c>
      <c r="C383" s="48" t="s">
        <v>37</v>
      </c>
      <c r="D383" s="49" t="s">
        <v>38</v>
      </c>
      <c r="E383" s="50" t="str">
        <f aca="false">IFERROR(VLOOKUP($J383,'Base 1'!A:S,19,0),"-")</f>
        <v>-</v>
      </c>
      <c r="F383" s="50" t="str">
        <f aca="false">IFERROR(VLOOKUP($J383,'Base 1'!$A:$N,14,0),"-")</f>
        <v>-</v>
      </c>
      <c r="G383" s="50" t="str">
        <f aca="false">IFERROR(VLOOKUP($J383,'Base 1'!$A:$O,15,0),"-")</f>
        <v>-</v>
      </c>
      <c r="H383" s="50" t="str">
        <f aca="false">IFERROR(VLOOKUP($J383,'Base 1'!$A:$T,20,0),"-")</f>
        <v>-</v>
      </c>
      <c r="I383" s="51" t="str">
        <f aca="false">IFERROR(VLOOKUP($J383,'Base 1'!$A:$C,3,0),"-")</f>
        <v>-</v>
      </c>
      <c r="J383" s="51"/>
      <c r="K383" s="50" t="str">
        <f aca="false">IFERROR(VLOOKUP($J383,'Base 1'!$A:$E,5,0),"-")</f>
        <v>-</v>
      </c>
      <c r="L383" s="52" t="str">
        <f aca="false">IFERROR(VLOOKUP($J383,'Base 1'!$A:$B,2,0),"-")</f>
        <v>-</v>
      </c>
      <c r="M383" s="50" t="str">
        <f aca="false">IFERROR(VLOOKUP($J383,'Base 1'!$A:$Q,17,0),"-")</f>
        <v>-</v>
      </c>
      <c r="N383" s="50" t="str">
        <f aca="false">IFERROR(VLOOKUP($J383,'Base 1'!$A:$R,18,0),"-")</f>
        <v>-</v>
      </c>
      <c r="O383" s="50" t="str">
        <f aca="false">IFERROR(VLOOKUP($J383,'Base 1'!$A:$F,6,0),"-")</f>
        <v>-</v>
      </c>
      <c r="P383" s="53" t="str">
        <f aca="false">IFERROR(VLOOKUP($J383,'Base 1'!$A:$G,7,0),"-")</f>
        <v>-</v>
      </c>
      <c r="Q383" s="54"/>
      <c r="R383" s="50" t="str">
        <f aca="false">IFERROR(VLOOKUP(J383,'Base 1'!$A:$L,12,0),"-")</f>
        <v>-</v>
      </c>
      <c r="S383" s="54"/>
      <c r="T383" s="55" t="str">
        <f aca="false">IFERROR(VLOOKUP(J383,'Base 1'!$A:$J,10,0),"-")</f>
        <v>-</v>
      </c>
      <c r="U383" s="56"/>
      <c r="V383" s="57"/>
      <c r="W383" s="58"/>
      <c r="X383" s="59" t="str">
        <f aca="false">IFERROR(VLOOKUP(J383,'Base 1'!$A:$I,9,0),"-")</f>
        <v>-</v>
      </c>
      <c r="Y383" s="58"/>
      <c r="Z383" s="60"/>
      <c r="AA383" s="61"/>
      <c r="AB383" s="62"/>
      <c r="AC383" s="63" t="str">
        <f aca="false">IFERROR(VLOOKUP($J383,'Base 1'!$A:$Q,16,0),"-")</f>
        <v>-</v>
      </c>
      <c r="AD383" s="63"/>
      <c r="AE383" s="64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65"/>
      <c r="BI383" s="65"/>
      <c r="BJ383" s="65"/>
      <c r="BK383" s="65"/>
      <c r="BL383" s="65"/>
      <c r="BM383" s="65"/>
      <c r="BN383" s="65"/>
      <c r="BO383" s="65"/>
      <c r="BP383" s="65"/>
      <c r="BQ383" s="65"/>
      <c r="BR383" s="65"/>
      <c r="BS383" s="65"/>
      <c r="BT383" s="65"/>
      <c r="BU383" s="65"/>
      <c r="BV383" s="65"/>
      <c r="BW383" s="65"/>
      <c r="BX383" s="65"/>
      <c r="BY383" s="65"/>
      <c r="BZ383" s="65"/>
      <c r="CA383" s="65"/>
      <c r="CB383" s="65"/>
      <c r="CC383" s="65"/>
      <c r="CD383" s="65"/>
      <c r="CE383" s="65"/>
      <c r="CF383" s="65"/>
      <c r="CG383" s="65"/>
      <c r="CH383" s="65"/>
      <c r="CI383" s="65"/>
      <c r="CJ383" s="65"/>
      <c r="CK383" s="65"/>
      <c r="CL383" s="65"/>
      <c r="CM383" s="65"/>
      <c r="CN383" s="65"/>
      <c r="CO383" s="65"/>
      <c r="CP383" s="65"/>
      <c r="CQ383" s="65"/>
      <c r="CR383" s="65"/>
      <c r="CS383" s="65"/>
      <c r="CT383" s="65"/>
      <c r="CU383" s="65"/>
      <c r="CV383" s="65"/>
      <c r="CW383" s="65"/>
      <c r="CX383" s="65"/>
      <c r="CY383" s="65"/>
      <c r="CZ383" s="65"/>
      <c r="DA383" s="65"/>
      <c r="DB383" s="65"/>
      <c r="DC383" s="65"/>
      <c r="DD383" s="65"/>
      <c r="DE383" s="65"/>
      <c r="DF383" s="65"/>
      <c r="DG383" s="65"/>
      <c r="DH383" s="65"/>
      <c r="DI383" s="65"/>
      <c r="DJ383" s="65"/>
      <c r="DK383" s="65"/>
      <c r="DL383" s="65"/>
      <c r="DM383" s="65"/>
      <c r="DN383" s="65"/>
      <c r="DO383" s="65"/>
      <c r="DP383" s="65"/>
      <c r="DQ383" s="65"/>
      <c r="DR383" s="65"/>
      <c r="DS383" s="65"/>
      <c r="DT383" s="65"/>
      <c r="DU383" s="65"/>
      <c r="DV383" s="65"/>
      <c r="DW383" s="65"/>
      <c r="DX383" s="65"/>
      <c r="DY383" s="65"/>
      <c r="DZ383" s="65"/>
      <c r="EA383" s="65"/>
      <c r="EB383" s="65"/>
      <c r="EC383" s="65"/>
      <c r="ED383" s="65"/>
      <c r="EE383" s="65"/>
      <c r="EF383" s="65"/>
      <c r="EG383" s="65"/>
      <c r="EH383" s="65"/>
      <c r="EI383" s="65"/>
      <c r="EJ383" s="65"/>
      <c r="EK383" s="65"/>
      <c r="EL383" s="65"/>
      <c r="EM383" s="65"/>
      <c r="EN383" s="65"/>
      <c r="EO383" s="65"/>
      <c r="EP383" s="65"/>
      <c r="EQ383" s="65"/>
      <c r="ER383" s="65"/>
      <c r="ES383" s="65"/>
      <c r="ET383" s="65"/>
      <c r="EU383" s="65"/>
      <c r="EV383" s="65"/>
      <c r="EW383" s="65"/>
      <c r="EX383" s="65"/>
      <c r="EY383" s="65"/>
      <c r="EZ383" s="65"/>
      <c r="FA383" s="65"/>
      <c r="FB383" s="65"/>
      <c r="FC383" s="65"/>
      <c r="FD383" s="65"/>
      <c r="FE383" s="65"/>
      <c r="FF383" s="65"/>
      <c r="FG383" s="65"/>
      <c r="FH383" s="65"/>
      <c r="FI383" s="65"/>
      <c r="FJ383" s="65"/>
      <c r="FK383" s="65"/>
      <c r="FL383" s="65"/>
      <c r="FM383" s="65"/>
      <c r="FN383" s="65"/>
      <c r="FO383" s="65"/>
      <c r="FP383" s="65"/>
      <c r="FQ383" s="65"/>
      <c r="FR383" s="65"/>
      <c r="FS383" s="65"/>
      <c r="FT383" s="65"/>
      <c r="FU383" s="65"/>
      <c r="FV383" s="65"/>
      <c r="FW383" s="65"/>
      <c r="FX383" s="65"/>
      <c r="FY383" s="65"/>
      <c r="FZ383" s="65"/>
      <c r="GA383" s="65"/>
      <c r="GB383" s="65"/>
      <c r="GC383" s="65"/>
      <c r="GD383" s="65"/>
      <c r="GE383" s="65"/>
      <c r="GF383" s="65"/>
      <c r="GG383" s="65"/>
      <c r="GH383" s="65"/>
      <c r="GI383" s="65"/>
      <c r="GJ383" s="65"/>
      <c r="GK383" s="65"/>
      <c r="GL383" s="65"/>
      <c r="GM383" s="65"/>
      <c r="GN383" s="65"/>
      <c r="GO383" s="65"/>
      <c r="GP383" s="65"/>
      <c r="GQ383" s="65"/>
      <c r="GR383" s="65"/>
      <c r="GS383" s="65"/>
      <c r="GT383" s="65"/>
      <c r="GU383" s="65"/>
      <c r="GV383" s="65"/>
      <c r="GW383" s="65"/>
      <c r="GX383" s="65"/>
      <c r="GY383" s="65"/>
      <c r="GZ383" s="65"/>
      <c r="HA383" s="65"/>
      <c r="HB383" s="65"/>
      <c r="HC383" s="65"/>
      <c r="HD383" s="65"/>
      <c r="HE383" s="65"/>
      <c r="HF383" s="65"/>
      <c r="HG383" s="65"/>
      <c r="HH383" s="65"/>
      <c r="HI383" s="65"/>
      <c r="HJ383" s="65"/>
      <c r="HK383" s="65"/>
      <c r="HL383" s="65"/>
      <c r="HM383" s="65"/>
      <c r="HN383" s="65"/>
      <c r="HO383" s="65"/>
      <c r="HP383" s="65"/>
      <c r="HQ383" s="65"/>
      <c r="HR383" s="65"/>
      <c r="HS383" s="65"/>
      <c r="HT383" s="65"/>
      <c r="HU383" s="65"/>
      <c r="HV383" s="65"/>
      <c r="HW383" s="65"/>
      <c r="HX383" s="65"/>
      <c r="HY383" s="65"/>
      <c r="HZ383" s="65"/>
      <c r="IA383" s="65"/>
      <c r="IB383" s="65"/>
      <c r="IC383" s="65"/>
      <c r="ID383" s="65"/>
      <c r="IE383" s="65"/>
      <c r="IF383" s="65"/>
      <c r="IG383" s="65"/>
      <c r="IH383" s="65"/>
      <c r="II383" s="65"/>
      <c r="IJ383" s="65"/>
      <c r="IK383" s="65"/>
      <c r="IL383" s="65"/>
      <c r="IM383" s="65"/>
      <c r="IN383" s="65"/>
      <c r="IO383" s="65"/>
      <c r="IP383" s="65"/>
      <c r="IQ383" s="65"/>
      <c r="IR383" s="65"/>
      <c r="IS383" s="65"/>
      <c r="IT383" s="65"/>
      <c r="IU383" s="65"/>
      <c r="IV383" s="65"/>
      <c r="IW383" s="65"/>
      <c r="IX383" s="65"/>
      <c r="IY383" s="65"/>
      <c r="IZ383" s="65"/>
      <c r="JA383" s="65"/>
      <c r="JB383" s="65"/>
      <c r="JC383" s="65"/>
      <c r="JD383" s="65"/>
      <c r="JE383" s="65"/>
      <c r="JF383" s="65"/>
      <c r="JG383" s="65"/>
      <c r="JH383" s="65"/>
      <c r="JI383" s="65"/>
      <c r="JJ383" s="65"/>
      <c r="JK383" s="65"/>
      <c r="JL383" s="65"/>
      <c r="JM383" s="65"/>
      <c r="JN383" s="65"/>
      <c r="JO383" s="65"/>
      <c r="JP383" s="65"/>
      <c r="JQ383" s="65"/>
      <c r="JR383" s="65"/>
      <c r="JS383" s="65"/>
    </row>
    <row r="384" s="66" customFormat="true" ht="14.25" hidden="false" customHeight="true" outlineLevel="0" collapsed="false">
      <c r="A384" s="46"/>
      <c r="B384" s="47" t="n">
        <f aca="true">TODAY()</f>
        <v>46135</v>
      </c>
      <c r="C384" s="48" t="s">
        <v>37</v>
      </c>
      <c r="D384" s="49" t="s">
        <v>38</v>
      </c>
      <c r="E384" s="50" t="str">
        <f aca="false">IFERROR(VLOOKUP($J384,'Base 1'!A:S,19,0),"-")</f>
        <v>-</v>
      </c>
      <c r="F384" s="50" t="str">
        <f aca="false">IFERROR(VLOOKUP($J384,'Base 1'!$A:$N,14,0),"-")</f>
        <v>-</v>
      </c>
      <c r="G384" s="50" t="str">
        <f aca="false">IFERROR(VLOOKUP($J384,'Base 1'!$A:$O,15,0),"-")</f>
        <v>-</v>
      </c>
      <c r="H384" s="50" t="str">
        <f aca="false">IFERROR(VLOOKUP($J384,'Base 1'!$A:$T,20,0),"-")</f>
        <v>-</v>
      </c>
      <c r="I384" s="51" t="str">
        <f aca="false">IFERROR(VLOOKUP($J384,'Base 1'!$A:$C,3,0),"-")</f>
        <v>-</v>
      </c>
      <c r="J384" s="51"/>
      <c r="K384" s="50" t="str">
        <f aca="false">IFERROR(VLOOKUP($J384,'Base 1'!$A:$E,5,0),"-")</f>
        <v>-</v>
      </c>
      <c r="L384" s="52" t="str">
        <f aca="false">IFERROR(VLOOKUP($J384,'Base 1'!$A:$B,2,0),"-")</f>
        <v>-</v>
      </c>
      <c r="M384" s="50" t="str">
        <f aca="false">IFERROR(VLOOKUP($J384,'Base 1'!$A:$Q,17,0),"-")</f>
        <v>-</v>
      </c>
      <c r="N384" s="50" t="str">
        <f aca="false">IFERROR(VLOOKUP($J384,'Base 1'!$A:$R,18,0),"-")</f>
        <v>-</v>
      </c>
      <c r="O384" s="50" t="str">
        <f aca="false">IFERROR(VLOOKUP($J384,'Base 1'!$A:$F,6,0),"-")</f>
        <v>-</v>
      </c>
      <c r="P384" s="53" t="str">
        <f aca="false">IFERROR(VLOOKUP($J384,'Base 1'!$A:$G,7,0),"-")</f>
        <v>-</v>
      </c>
      <c r="Q384" s="54"/>
      <c r="R384" s="50" t="str">
        <f aca="false">IFERROR(VLOOKUP(J384,'Base 1'!$A:$L,12,0),"-")</f>
        <v>-</v>
      </c>
      <c r="S384" s="54"/>
      <c r="T384" s="55" t="str">
        <f aca="false">IFERROR(VLOOKUP(J384,'Base 1'!$A:$J,10,0),"-")</f>
        <v>-</v>
      </c>
      <c r="U384" s="56"/>
      <c r="V384" s="57"/>
      <c r="W384" s="58"/>
      <c r="X384" s="59" t="str">
        <f aca="false">IFERROR(VLOOKUP(J384,'Base 1'!$A:$I,9,0),"-")</f>
        <v>-</v>
      </c>
      <c r="Y384" s="58"/>
      <c r="Z384" s="60"/>
      <c r="AA384" s="61"/>
      <c r="AB384" s="62"/>
      <c r="AC384" s="63" t="str">
        <f aca="false">IFERROR(VLOOKUP($J384,'Base 1'!$A:$Q,16,0),"-")</f>
        <v>-</v>
      </c>
      <c r="AD384" s="63"/>
      <c r="AE384" s="64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65"/>
      <c r="BI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/>
      <c r="BU384" s="65"/>
      <c r="BV384" s="65"/>
      <c r="BW384" s="65"/>
      <c r="BX384" s="65"/>
      <c r="BY384" s="65"/>
      <c r="BZ384" s="65"/>
      <c r="CA384" s="65"/>
      <c r="CB384" s="65"/>
      <c r="CC384" s="65"/>
      <c r="CD384" s="65"/>
      <c r="CE384" s="65"/>
      <c r="CF384" s="65"/>
      <c r="CG384" s="65"/>
      <c r="CH384" s="65"/>
      <c r="CI384" s="65"/>
      <c r="CJ384" s="65"/>
      <c r="CK384" s="65"/>
      <c r="CL384" s="65"/>
      <c r="CM384" s="65"/>
      <c r="CN384" s="65"/>
      <c r="CO384" s="65"/>
      <c r="CP384" s="65"/>
      <c r="CQ384" s="65"/>
      <c r="CR384" s="65"/>
      <c r="CS384" s="65"/>
      <c r="CT384" s="65"/>
      <c r="CU384" s="65"/>
      <c r="CV384" s="65"/>
      <c r="CW384" s="65"/>
      <c r="CX384" s="65"/>
      <c r="CY384" s="65"/>
      <c r="CZ384" s="65"/>
      <c r="DA384" s="65"/>
      <c r="DB384" s="65"/>
      <c r="DC384" s="65"/>
      <c r="DD384" s="65"/>
      <c r="DE384" s="65"/>
      <c r="DF384" s="65"/>
      <c r="DG384" s="65"/>
      <c r="DH384" s="65"/>
      <c r="DI384" s="65"/>
      <c r="DJ384" s="65"/>
      <c r="DK384" s="65"/>
      <c r="DL384" s="65"/>
      <c r="DM384" s="65"/>
      <c r="DN384" s="65"/>
      <c r="DO384" s="65"/>
      <c r="DP384" s="65"/>
      <c r="DQ384" s="65"/>
      <c r="DR384" s="65"/>
      <c r="DS384" s="65"/>
      <c r="DT384" s="65"/>
      <c r="DU384" s="65"/>
      <c r="DV384" s="65"/>
      <c r="DW384" s="65"/>
      <c r="DX384" s="65"/>
      <c r="DY384" s="65"/>
      <c r="DZ384" s="65"/>
      <c r="EA384" s="65"/>
      <c r="EB384" s="65"/>
      <c r="EC384" s="65"/>
      <c r="ED384" s="65"/>
      <c r="EE384" s="65"/>
      <c r="EF384" s="65"/>
      <c r="EG384" s="65"/>
      <c r="EH384" s="65"/>
      <c r="EI384" s="65"/>
      <c r="EJ384" s="65"/>
      <c r="EK384" s="65"/>
      <c r="EL384" s="65"/>
      <c r="EM384" s="65"/>
      <c r="EN384" s="65"/>
      <c r="EO384" s="65"/>
      <c r="EP384" s="65"/>
      <c r="EQ384" s="65"/>
      <c r="ER384" s="65"/>
      <c r="ES384" s="65"/>
      <c r="ET384" s="65"/>
      <c r="EU384" s="65"/>
      <c r="EV384" s="65"/>
      <c r="EW384" s="65"/>
      <c r="EX384" s="65"/>
      <c r="EY384" s="65"/>
      <c r="EZ384" s="65"/>
      <c r="FA384" s="65"/>
      <c r="FB384" s="65"/>
      <c r="FC384" s="65"/>
      <c r="FD384" s="65"/>
      <c r="FE384" s="65"/>
      <c r="FF384" s="65"/>
      <c r="FG384" s="65"/>
      <c r="FH384" s="65"/>
      <c r="FI384" s="65"/>
      <c r="FJ384" s="65"/>
      <c r="FK384" s="65"/>
      <c r="FL384" s="65"/>
      <c r="FM384" s="65"/>
      <c r="FN384" s="65"/>
      <c r="FO384" s="65"/>
      <c r="FP384" s="65"/>
      <c r="FQ384" s="65"/>
      <c r="FR384" s="65"/>
      <c r="FS384" s="65"/>
      <c r="FT384" s="65"/>
      <c r="FU384" s="65"/>
      <c r="FV384" s="65"/>
      <c r="FW384" s="65"/>
      <c r="FX384" s="65"/>
      <c r="FY384" s="65"/>
      <c r="FZ384" s="65"/>
      <c r="GA384" s="65"/>
      <c r="GB384" s="65"/>
      <c r="GC384" s="65"/>
      <c r="GD384" s="65"/>
      <c r="GE384" s="65"/>
      <c r="GF384" s="65"/>
      <c r="GG384" s="65"/>
      <c r="GH384" s="65"/>
      <c r="GI384" s="65"/>
      <c r="GJ384" s="65"/>
      <c r="GK384" s="65"/>
      <c r="GL384" s="65"/>
      <c r="GM384" s="65"/>
      <c r="GN384" s="65"/>
      <c r="GO384" s="65"/>
      <c r="GP384" s="65"/>
      <c r="GQ384" s="65"/>
      <c r="GR384" s="65"/>
      <c r="GS384" s="65"/>
      <c r="GT384" s="65"/>
      <c r="GU384" s="65"/>
      <c r="GV384" s="65"/>
      <c r="GW384" s="65"/>
      <c r="GX384" s="65"/>
      <c r="GY384" s="65"/>
      <c r="GZ384" s="65"/>
      <c r="HA384" s="65"/>
      <c r="HB384" s="65"/>
      <c r="HC384" s="65"/>
      <c r="HD384" s="65"/>
      <c r="HE384" s="65"/>
      <c r="HF384" s="65"/>
      <c r="HG384" s="65"/>
      <c r="HH384" s="65"/>
      <c r="HI384" s="65"/>
      <c r="HJ384" s="65"/>
      <c r="HK384" s="65"/>
      <c r="HL384" s="65"/>
      <c r="HM384" s="65"/>
      <c r="HN384" s="65"/>
      <c r="HO384" s="65"/>
      <c r="HP384" s="65"/>
      <c r="HQ384" s="65"/>
      <c r="HR384" s="65"/>
      <c r="HS384" s="65"/>
      <c r="HT384" s="65"/>
      <c r="HU384" s="65"/>
      <c r="HV384" s="65"/>
      <c r="HW384" s="65"/>
      <c r="HX384" s="65"/>
      <c r="HY384" s="65"/>
      <c r="HZ384" s="65"/>
      <c r="IA384" s="65"/>
      <c r="IB384" s="65"/>
      <c r="IC384" s="65"/>
      <c r="ID384" s="65"/>
      <c r="IE384" s="65"/>
      <c r="IF384" s="65"/>
      <c r="IG384" s="65"/>
      <c r="IH384" s="65"/>
      <c r="II384" s="65"/>
      <c r="IJ384" s="65"/>
      <c r="IK384" s="65"/>
      <c r="IL384" s="65"/>
      <c r="IM384" s="65"/>
      <c r="IN384" s="65"/>
      <c r="IO384" s="65"/>
      <c r="IP384" s="65"/>
      <c r="IQ384" s="65"/>
      <c r="IR384" s="65"/>
      <c r="IS384" s="65"/>
      <c r="IT384" s="65"/>
      <c r="IU384" s="65"/>
      <c r="IV384" s="65"/>
      <c r="IW384" s="65"/>
      <c r="IX384" s="65"/>
      <c r="IY384" s="65"/>
      <c r="IZ384" s="65"/>
      <c r="JA384" s="65"/>
      <c r="JB384" s="65"/>
      <c r="JC384" s="65"/>
      <c r="JD384" s="65"/>
      <c r="JE384" s="65"/>
      <c r="JF384" s="65"/>
      <c r="JG384" s="65"/>
      <c r="JH384" s="65"/>
      <c r="JI384" s="65"/>
      <c r="JJ384" s="65"/>
      <c r="JK384" s="65"/>
      <c r="JL384" s="65"/>
      <c r="JM384" s="65"/>
      <c r="JN384" s="65"/>
      <c r="JO384" s="65"/>
      <c r="JP384" s="65"/>
      <c r="JQ384" s="65"/>
      <c r="JR384" s="65"/>
      <c r="JS384" s="65"/>
    </row>
    <row r="385" s="66" customFormat="true" ht="14.25" hidden="false" customHeight="true" outlineLevel="0" collapsed="false">
      <c r="A385" s="46"/>
      <c r="B385" s="47" t="n">
        <f aca="true">TODAY()</f>
        <v>46135</v>
      </c>
      <c r="C385" s="48" t="s">
        <v>37</v>
      </c>
      <c r="D385" s="49" t="s">
        <v>38</v>
      </c>
      <c r="E385" s="50" t="str">
        <f aca="false">IFERROR(VLOOKUP($J385,'Base 1'!A:S,19,0),"-")</f>
        <v>-</v>
      </c>
      <c r="F385" s="50" t="str">
        <f aca="false">IFERROR(VLOOKUP($J385,'Base 1'!$A:$N,14,0),"-")</f>
        <v>-</v>
      </c>
      <c r="G385" s="50" t="str">
        <f aca="false">IFERROR(VLOOKUP($J385,'Base 1'!$A:$O,15,0),"-")</f>
        <v>-</v>
      </c>
      <c r="H385" s="50" t="str">
        <f aca="false">IFERROR(VLOOKUP($J385,'Base 1'!$A:$T,20,0),"-")</f>
        <v>-</v>
      </c>
      <c r="I385" s="51" t="str">
        <f aca="false">IFERROR(VLOOKUP($J385,'Base 1'!$A:$C,3,0),"-")</f>
        <v>-</v>
      </c>
      <c r="J385" s="51"/>
      <c r="K385" s="50" t="str">
        <f aca="false">IFERROR(VLOOKUP($J385,'Base 1'!$A:$E,5,0),"-")</f>
        <v>-</v>
      </c>
      <c r="L385" s="52" t="str">
        <f aca="false">IFERROR(VLOOKUP($J385,'Base 1'!$A:$B,2,0),"-")</f>
        <v>-</v>
      </c>
      <c r="M385" s="50" t="str">
        <f aca="false">IFERROR(VLOOKUP($J385,'Base 1'!$A:$Q,17,0),"-")</f>
        <v>-</v>
      </c>
      <c r="N385" s="50" t="str">
        <f aca="false">IFERROR(VLOOKUP($J385,'Base 1'!$A:$R,18,0),"-")</f>
        <v>-</v>
      </c>
      <c r="O385" s="50" t="str">
        <f aca="false">IFERROR(VLOOKUP($J385,'Base 1'!$A:$F,6,0),"-")</f>
        <v>-</v>
      </c>
      <c r="P385" s="53" t="str">
        <f aca="false">IFERROR(VLOOKUP($J385,'Base 1'!$A:$G,7,0),"-")</f>
        <v>-</v>
      </c>
      <c r="Q385" s="54"/>
      <c r="R385" s="50" t="str">
        <f aca="false">IFERROR(VLOOKUP(J385,'Base 1'!$A:$L,12,0),"-")</f>
        <v>-</v>
      </c>
      <c r="S385" s="54"/>
      <c r="T385" s="55" t="str">
        <f aca="false">IFERROR(VLOOKUP(J385,'Base 1'!$A:$J,10,0),"-")</f>
        <v>-</v>
      </c>
      <c r="U385" s="56"/>
      <c r="V385" s="57"/>
      <c r="W385" s="58"/>
      <c r="X385" s="59" t="str">
        <f aca="false">IFERROR(VLOOKUP(J385,'Base 1'!$A:$I,9,0),"-")</f>
        <v>-</v>
      </c>
      <c r="Y385" s="58"/>
      <c r="Z385" s="60"/>
      <c r="AA385" s="61"/>
      <c r="AB385" s="62"/>
      <c r="AC385" s="63" t="str">
        <f aca="false">IFERROR(VLOOKUP($J385,'Base 1'!$A:$Q,16,0),"-")</f>
        <v>-</v>
      </c>
      <c r="AD385" s="63"/>
      <c r="AE385" s="64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65"/>
      <c r="BI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/>
      <c r="BU385" s="65"/>
      <c r="BV385" s="65"/>
      <c r="BW385" s="65"/>
      <c r="BX385" s="65"/>
      <c r="BY385" s="65"/>
      <c r="BZ385" s="65"/>
      <c r="CA385" s="65"/>
      <c r="CB385" s="65"/>
      <c r="CC385" s="65"/>
      <c r="CD385" s="65"/>
      <c r="CE385" s="65"/>
      <c r="CF385" s="65"/>
      <c r="CG385" s="65"/>
      <c r="CH385" s="65"/>
      <c r="CI385" s="65"/>
      <c r="CJ385" s="65"/>
      <c r="CK385" s="65"/>
      <c r="CL385" s="65"/>
      <c r="CM385" s="65"/>
      <c r="CN385" s="65"/>
      <c r="CO385" s="65"/>
      <c r="CP385" s="65"/>
      <c r="CQ385" s="65"/>
      <c r="CR385" s="65"/>
      <c r="CS385" s="65"/>
      <c r="CT385" s="65"/>
      <c r="CU385" s="65"/>
      <c r="CV385" s="65"/>
      <c r="CW385" s="65"/>
      <c r="CX385" s="65"/>
      <c r="CY385" s="65"/>
      <c r="CZ385" s="65"/>
      <c r="DA385" s="65"/>
      <c r="DB385" s="65"/>
      <c r="DC385" s="65"/>
      <c r="DD385" s="65"/>
      <c r="DE385" s="65"/>
      <c r="DF385" s="65"/>
      <c r="DG385" s="65"/>
      <c r="DH385" s="65"/>
      <c r="DI385" s="65"/>
      <c r="DJ385" s="65"/>
      <c r="DK385" s="65"/>
      <c r="DL385" s="65"/>
      <c r="DM385" s="65"/>
      <c r="DN385" s="65"/>
      <c r="DO385" s="65"/>
      <c r="DP385" s="65"/>
      <c r="DQ385" s="65"/>
      <c r="DR385" s="65"/>
      <c r="DS385" s="65"/>
      <c r="DT385" s="65"/>
      <c r="DU385" s="65"/>
      <c r="DV385" s="65"/>
      <c r="DW385" s="65"/>
      <c r="DX385" s="65"/>
      <c r="DY385" s="65"/>
      <c r="DZ385" s="65"/>
      <c r="EA385" s="65"/>
      <c r="EB385" s="65"/>
      <c r="EC385" s="65"/>
      <c r="ED385" s="65"/>
      <c r="EE385" s="65"/>
      <c r="EF385" s="65"/>
      <c r="EG385" s="65"/>
      <c r="EH385" s="65"/>
      <c r="EI385" s="65"/>
      <c r="EJ385" s="65"/>
      <c r="EK385" s="65"/>
      <c r="EL385" s="65"/>
      <c r="EM385" s="65"/>
      <c r="EN385" s="65"/>
      <c r="EO385" s="65"/>
      <c r="EP385" s="65"/>
      <c r="EQ385" s="65"/>
      <c r="ER385" s="65"/>
      <c r="ES385" s="65"/>
      <c r="ET385" s="65"/>
      <c r="EU385" s="65"/>
      <c r="EV385" s="65"/>
      <c r="EW385" s="65"/>
      <c r="EX385" s="65"/>
      <c r="EY385" s="65"/>
      <c r="EZ385" s="65"/>
      <c r="FA385" s="65"/>
      <c r="FB385" s="65"/>
      <c r="FC385" s="65"/>
      <c r="FD385" s="65"/>
      <c r="FE385" s="65"/>
      <c r="FF385" s="65"/>
      <c r="FG385" s="65"/>
      <c r="FH385" s="65"/>
      <c r="FI385" s="65"/>
      <c r="FJ385" s="65"/>
      <c r="FK385" s="65"/>
      <c r="FL385" s="65"/>
      <c r="FM385" s="65"/>
      <c r="FN385" s="65"/>
      <c r="FO385" s="65"/>
      <c r="FP385" s="65"/>
      <c r="FQ385" s="65"/>
      <c r="FR385" s="65"/>
      <c r="FS385" s="65"/>
      <c r="FT385" s="65"/>
      <c r="FU385" s="65"/>
      <c r="FV385" s="65"/>
      <c r="FW385" s="65"/>
      <c r="FX385" s="65"/>
      <c r="FY385" s="65"/>
      <c r="FZ385" s="65"/>
      <c r="GA385" s="65"/>
      <c r="GB385" s="65"/>
      <c r="GC385" s="65"/>
      <c r="GD385" s="65"/>
      <c r="GE385" s="65"/>
      <c r="GF385" s="65"/>
      <c r="GG385" s="65"/>
      <c r="GH385" s="65"/>
      <c r="GI385" s="65"/>
      <c r="GJ385" s="65"/>
      <c r="GK385" s="65"/>
      <c r="GL385" s="65"/>
      <c r="GM385" s="65"/>
      <c r="GN385" s="65"/>
      <c r="GO385" s="65"/>
      <c r="GP385" s="65"/>
      <c r="GQ385" s="65"/>
      <c r="GR385" s="65"/>
      <c r="GS385" s="65"/>
      <c r="GT385" s="65"/>
      <c r="GU385" s="65"/>
      <c r="GV385" s="65"/>
      <c r="GW385" s="65"/>
      <c r="GX385" s="65"/>
      <c r="GY385" s="65"/>
      <c r="GZ385" s="65"/>
      <c r="HA385" s="65"/>
      <c r="HB385" s="65"/>
      <c r="HC385" s="65"/>
      <c r="HD385" s="65"/>
      <c r="HE385" s="65"/>
      <c r="HF385" s="65"/>
      <c r="HG385" s="65"/>
      <c r="HH385" s="65"/>
      <c r="HI385" s="65"/>
      <c r="HJ385" s="65"/>
      <c r="HK385" s="65"/>
      <c r="HL385" s="65"/>
      <c r="HM385" s="65"/>
      <c r="HN385" s="65"/>
      <c r="HO385" s="65"/>
      <c r="HP385" s="65"/>
      <c r="HQ385" s="65"/>
      <c r="HR385" s="65"/>
      <c r="HS385" s="65"/>
      <c r="HT385" s="65"/>
      <c r="HU385" s="65"/>
      <c r="HV385" s="65"/>
      <c r="HW385" s="65"/>
      <c r="HX385" s="65"/>
      <c r="HY385" s="65"/>
      <c r="HZ385" s="65"/>
      <c r="IA385" s="65"/>
      <c r="IB385" s="65"/>
      <c r="IC385" s="65"/>
      <c r="ID385" s="65"/>
      <c r="IE385" s="65"/>
      <c r="IF385" s="65"/>
      <c r="IG385" s="65"/>
      <c r="IH385" s="65"/>
      <c r="II385" s="65"/>
      <c r="IJ385" s="65"/>
      <c r="IK385" s="65"/>
      <c r="IL385" s="65"/>
      <c r="IM385" s="65"/>
      <c r="IN385" s="65"/>
      <c r="IO385" s="65"/>
      <c r="IP385" s="65"/>
      <c r="IQ385" s="65"/>
      <c r="IR385" s="65"/>
      <c r="IS385" s="65"/>
      <c r="IT385" s="65"/>
      <c r="IU385" s="65"/>
      <c r="IV385" s="65"/>
      <c r="IW385" s="65"/>
      <c r="IX385" s="65"/>
      <c r="IY385" s="65"/>
      <c r="IZ385" s="65"/>
      <c r="JA385" s="65"/>
      <c r="JB385" s="65"/>
      <c r="JC385" s="65"/>
      <c r="JD385" s="65"/>
      <c r="JE385" s="65"/>
      <c r="JF385" s="65"/>
      <c r="JG385" s="65"/>
      <c r="JH385" s="65"/>
      <c r="JI385" s="65"/>
      <c r="JJ385" s="65"/>
      <c r="JK385" s="65"/>
      <c r="JL385" s="65"/>
      <c r="JM385" s="65"/>
      <c r="JN385" s="65"/>
      <c r="JO385" s="65"/>
      <c r="JP385" s="65"/>
      <c r="JQ385" s="65"/>
      <c r="JR385" s="65"/>
      <c r="JS385" s="65"/>
    </row>
    <row r="386" s="66" customFormat="true" ht="14.25" hidden="false" customHeight="true" outlineLevel="0" collapsed="false">
      <c r="A386" s="46"/>
      <c r="B386" s="47" t="n">
        <f aca="true">TODAY()</f>
        <v>46135</v>
      </c>
      <c r="C386" s="48" t="s">
        <v>37</v>
      </c>
      <c r="D386" s="49" t="s">
        <v>38</v>
      </c>
      <c r="E386" s="50" t="str">
        <f aca="false">IFERROR(VLOOKUP($J386,'Base 1'!A:S,19,0),"-")</f>
        <v>-</v>
      </c>
      <c r="F386" s="50" t="str">
        <f aca="false">IFERROR(VLOOKUP($J386,'Base 1'!$A:$N,14,0),"-")</f>
        <v>-</v>
      </c>
      <c r="G386" s="50" t="str">
        <f aca="false">IFERROR(VLOOKUP($J386,'Base 1'!$A:$O,15,0),"-")</f>
        <v>-</v>
      </c>
      <c r="H386" s="50" t="str">
        <f aca="false">IFERROR(VLOOKUP($J386,'Base 1'!$A:$T,20,0),"-")</f>
        <v>-</v>
      </c>
      <c r="I386" s="51" t="str">
        <f aca="false">IFERROR(VLOOKUP($J386,'Base 1'!$A:$C,3,0),"-")</f>
        <v>-</v>
      </c>
      <c r="J386" s="51"/>
      <c r="K386" s="50" t="str">
        <f aca="false">IFERROR(VLOOKUP($J386,'Base 1'!$A:$E,5,0),"-")</f>
        <v>-</v>
      </c>
      <c r="L386" s="52" t="str">
        <f aca="false">IFERROR(VLOOKUP($J386,'Base 1'!$A:$B,2,0),"-")</f>
        <v>-</v>
      </c>
      <c r="M386" s="50" t="str">
        <f aca="false">IFERROR(VLOOKUP($J386,'Base 1'!$A:$Q,17,0),"-")</f>
        <v>-</v>
      </c>
      <c r="N386" s="50" t="str">
        <f aca="false">IFERROR(VLOOKUP($J386,'Base 1'!$A:$R,18,0),"-")</f>
        <v>-</v>
      </c>
      <c r="O386" s="50" t="str">
        <f aca="false">IFERROR(VLOOKUP($J386,'Base 1'!$A:$F,6,0),"-")</f>
        <v>-</v>
      </c>
      <c r="P386" s="53" t="str">
        <f aca="false">IFERROR(VLOOKUP($J386,'Base 1'!$A:$G,7,0),"-")</f>
        <v>-</v>
      </c>
      <c r="Q386" s="54"/>
      <c r="R386" s="50" t="str">
        <f aca="false">IFERROR(VLOOKUP(J386,'Base 1'!$A:$L,12,0),"-")</f>
        <v>-</v>
      </c>
      <c r="S386" s="54"/>
      <c r="T386" s="55" t="str">
        <f aca="false">IFERROR(VLOOKUP(J386,'Base 1'!$A:$J,10,0),"-")</f>
        <v>-</v>
      </c>
      <c r="U386" s="56"/>
      <c r="V386" s="57"/>
      <c r="W386" s="58"/>
      <c r="X386" s="59" t="str">
        <f aca="false">IFERROR(VLOOKUP(J386,'Base 1'!$A:$I,9,0),"-")</f>
        <v>-</v>
      </c>
      <c r="Y386" s="58"/>
      <c r="Z386" s="60"/>
      <c r="AA386" s="61"/>
      <c r="AB386" s="62"/>
      <c r="AC386" s="63" t="str">
        <f aca="false">IFERROR(VLOOKUP($J386,'Base 1'!$A:$Q,16,0),"-")</f>
        <v>-</v>
      </c>
      <c r="AD386" s="63"/>
      <c r="AE386" s="64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65"/>
      <c r="BI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/>
      <c r="BU386" s="65"/>
      <c r="BV386" s="65"/>
      <c r="BW386" s="65"/>
      <c r="BX386" s="65"/>
      <c r="BY386" s="65"/>
      <c r="BZ386" s="65"/>
      <c r="CA386" s="65"/>
      <c r="CB386" s="65"/>
      <c r="CC386" s="65"/>
      <c r="CD386" s="65"/>
      <c r="CE386" s="65"/>
      <c r="CF386" s="65"/>
      <c r="CG386" s="65"/>
      <c r="CH386" s="65"/>
      <c r="CI386" s="65"/>
      <c r="CJ386" s="65"/>
      <c r="CK386" s="65"/>
      <c r="CL386" s="65"/>
      <c r="CM386" s="65"/>
      <c r="CN386" s="65"/>
      <c r="CO386" s="65"/>
      <c r="CP386" s="65"/>
      <c r="CQ386" s="65"/>
      <c r="CR386" s="65"/>
      <c r="CS386" s="65"/>
      <c r="CT386" s="65"/>
      <c r="CU386" s="65"/>
      <c r="CV386" s="65"/>
      <c r="CW386" s="65"/>
      <c r="CX386" s="65"/>
      <c r="CY386" s="65"/>
      <c r="CZ386" s="65"/>
      <c r="DA386" s="65"/>
      <c r="DB386" s="65"/>
      <c r="DC386" s="65"/>
      <c r="DD386" s="65"/>
      <c r="DE386" s="65"/>
      <c r="DF386" s="65"/>
      <c r="DG386" s="65"/>
      <c r="DH386" s="65"/>
      <c r="DI386" s="65"/>
      <c r="DJ386" s="65"/>
      <c r="DK386" s="65"/>
      <c r="DL386" s="65"/>
      <c r="DM386" s="65"/>
      <c r="DN386" s="65"/>
      <c r="DO386" s="65"/>
      <c r="DP386" s="65"/>
      <c r="DQ386" s="65"/>
      <c r="DR386" s="65"/>
      <c r="DS386" s="65"/>
      <c r="DT386" s="65"/>
      <c r="DU386" s="65"/>
      <c r="DV386" s="65"/>
      <c r="DW386" s="65"/>
      <c r="DX386" s="65"/>
      <c r="DY386" s="65"/>
      <c r="DZ386" s="65"/>
      <c r="EA386" s="65"/>
      <c r="EB386" s="65"/>
      <c r="EC386" s="65"/>
      <c r="ED386" s="65"/>
      <c r="EE386" s="65"/>
      <c r="EF386" s="65"/>
      <c r="EG386" s="65"/>
      <c r="EH386" s="65"/>
      <c r="EI386" s="65"/>
      <c r="EJ386" s="65"/>
      <c r="EK386" s="65"/>
      <c r="EL386" s="65"/>
      <c r="EM386" s="65"/>
      <c r="EN386" s="65"/>
      <c r="EO386" s="65"/>
      <c r="EP386" s="65"/>
      <c r="EQ386" s="65"/>
      <c r="ER386" s="65"/>
      <c r="ES386" s="65"/>
      <c r="ET386" s="65"/>
      <c r="EU386" s="65"/>
      <c r="EV386" s="65"/>
      <c r="EW386" s="65"/>
      <c r="EX386" s="65"/>
      <c r="EY386" s="65"/>
      <c r="EZ386" s="65"/>
      <c r="FA386" s="65"/>
      <c r="FB386" s="65"/>
      <c r="FC386" s="65"/>
      <c r="FD386" s="65"/>
      <c r="FE386" s="65"/>
      <c r="FF386" s="65"/>
      <c r="FG386" s="65"/>
      <c r="FH386" s="65"/>
      <c r="FI386" s="65"/>
      <c r="FJ386" s="65"/>
      <c r="FK386" s="65"/>
      <c r="FL386" s="65"/>
      <c r="FM386" s="65"/>
      <c r="FN386" s="65"/>
      <c r="FO386" s="65"/>
      <c r="FP386" s="65"/>
      <c r="FQ386" s="65"/>
      <c r="FR386" s="65"/>
      <c r="FS386" s="65"/>
      <c r="FT386" s="65"/>
      <c r="FU386" s="65"/>
      <c r="FV386" s="65"/>
      <c r="FW386" s="65"/>
      <c r="FX386" s="65"/>
      <c r="FY386" s="65"/>
      <c r="FZ386" s="65"/>
      <c r="GA386" s="65"/>
      <c r="GB386" s="65"/>
      <c r="GC386" s="65"/>
      <c r="GD386" s="65"/>
      <c r="GE386" s="65"/>
      <c r="GF386" s="65"/>
      <c r="GG386" s="65"/>
      <c r="GH386" s="65"/>
      <c r="GI386" s="65"/>
      <c r="GJ386" s="65"/>
      <c r="GK386" s="65"/>
      <c r="GL386" s="65"/>
      <c r="GM386" s="65"/>
      <c r="GN386" s="65"/>
      <c r="GO386" s="65"/>
      <c r="GP386" s="65"/>
      <c r="GQ386" s="65"/>
      <c r="GR386" s="65"/>
      <c r="GS386" s="65"/>
      <c r="GT386" s="65"/>
      <c r="GU386" s="65"/>
      <c r="GV386" s="65"/>
      <c r="GW386" s="65"/>
      <c r="GX386" s="65"/>
      <c r="GY386" s="65"/>
      <c r="GZ386" s="65"/>
      <c r="HA386" s="65"/>
      <c r="HB386" s="65"/>
      <c r="HC386" s="65"/>
      <c r="HD386" s="65"/>
      <c r="HE386" s="65"/>
      <c r="HF386" s="65"/>
      <c r="HG386" s="65"/>
      <c r="HH386" s="65"/>
      <c r="HI386" s="65"/>
      <c r="HJ386" s="65"/>
      <c r="HK386" s="65"/>
      <c r="HL386" s="65"/>
      <c r="HM386" s="65"/>
      <c r="HN386" s="65"/>
      <c r="HO386" s="65"/>
      <c r="HP386" s="65"/>
      <c r="HQ386" s="65"/>
      <c r="HR386" s="65"/>
      <c r="HS386" s="65"/>
      <c r="HT386" s="65"/>
      <c r="HU386" s="65"/>
      <c r="HV386" s="65"/>
      <c r="HW386" s="65"/>
      <c r="HX386" s="65"/>
      <c r="HY386" s="65"/>
      <c r="HZ386" s="65"/>
      <c r="IA386" s="65"/>
      <c r="IB386" s="65"/>
      <c r="IC386" s="65"/>
      <c r="ID386" s="65"/>
      <c r="IE386" s="65"/>
      <c r="IF386" s="65"/>
      <c r="IG386" s="65"/>
      <c r="IH386" s="65"/>
      <c r="II386" s="65"/>
      <c r="IJ386" s="65"/>
      <c r="IK386" s="65"/>
      <c r="IL386" s="65"/>
      <c r="IM386" s="65"/>
      <c r="IN386" s="65"/>
      <c r="IO386" s="65"/>
      <c r="IP386" s="65"/>
      <c r="IQ386" s="65"/>
      <c r="IR386" s="65"/>
      <c r="IS386" s="65"/>
      <c r="IT386" s="65"/>
      <c r="IU386" s="65"/>
      <c r="IV386" s="65"/>
      <c r="IW386" s="65"/>
      <c r="IX386" s="65"/>
      <c r="IY386" s="65"/>
      <c r="IZ386" s="65"/>
      <c r="JA386" s="65"/>
      <c r="JB386" s="65"/>
      <c r="JC386" s="65"/>
      <c r="JD386" s="65"/>
      <c r="JE386" s="65"/>
      <c r="JF386" s="65"/>
      <c r="JG386" s="65"/>
      <c r="JH386" s="65"/>
      <c r="JI386" s="65"/>
      <c r="JJ386" s="65"/>
      <c r="JK386" s="65"/>
      <c r="JL386" s="65"/>
      <c r="JM386" s="65"/>
      <c r="JN386" s="65"/>
      <c r="JO386" s="65"/>
      <c r="JP386" s="65"/>
      <c r="JQ386" s="65"/>
      <c r="JR386" s="65"/>
      <c r="JS386" s="65"/>
    </row>
    <row r="387" s="66" customFormat="true" ht="14.25" hidden="false" customHeight="true" outlineLevel="0" collapsed="false">
      <c r="A387" s="46"/>
      <c r="B387" s="47" t="n">
        <f aca="true">TODAY()</f>
        <v>46135</v>
      </c>
      <c r="C387" s="48" t="s">
        <v>37</v>
      </c>
      <c r="D387" s="49" t="s">
        <v>38</v>
      </c>
      <c r="E387" s="50" t="str">
        <f aca="false">IFERROR(VLOOKUP($J387,'Base 1'!A:S,19,0),"-")</f>
        <v>-</v>
      </c>
      <c r="F387" s="50" t="str">
        <f aca="false">IFERROR(VLOOKUP($J387,'Base 1'!$A:$N,14,0),"-")</f>
        <v>-</v>
      </c>
      <c r="G387" s="50" t="str">
        <f aca="false">IFERROR(VLOOKUP($J387,'Base 1'!$A:$O,15,0),"-")</f>
        <v>-</v>
      </c>
      <c r="H387" s="50" t="str">
        <f aca="false">IFERROR(VLOOKUP($J387,'Base 1'!$A:$T,20,0),"-")</f>
        <v>-</v>
      </c>
      <c r="I387" s="51" t="str">
        <f aca="false">IFERROR(VLOOKUP($J387,'Base 1'!$A:$C,3,0),"-")</f>
        <v>-</v>
      </c>
      <c r="J387" s="51"/>
      <c r="K387" s="50" t="str">
        <f aca="false">IFERROR(VLOOKUP($J387,'Base 1'!$A:$E,5,0),"-")</f>
        <v>-</v>
      </c>
      <c r="L387" s="52" t="str">
        <f aca="false">IFERROR(VLOOKUP($J387,'Base 1'!$A:$B,2,0),"-")</f>
        <v>-</v>
      </c>
      <c r="M387" s="50" t="str">
        <f aca="false">IFERROR(VLOOKUP($J387,'Base 1'!$A:$Q,17,0),"-")</f>
        <v>-</v>
      </c>
      <c r="N387" s="50" t="str">
        <f aca="false">IFERROR(VLOOKUP($J387,'Base 1'!$A:$R,18,0),"-")</f>
        <v>-</v>
      </c>
      <c r="O387" s="50" t="str">
        <f aca="false">IFERROR(VLOOKUP($J387,'Base 1'!$A:$F,6,0),"-")</f>
        <v>-</v>
      </c>
      <c r="P387" s="53" t="str">
        <f aca="false">IFERROR(VLOOKUP($J387,'Base 1'!$A:$G,7,0),"-")</f>
        <v>-</v>
      </c>
      <c r="Q387" s="54"/>
      <c r="R387" s="50" t="str">
        <f aca="false">IFERROR(VLOOKUP(J387,'Base 1'!$A:$L,12,0),"-")</f>
        <v>-</v>
      </c>
      <c r="S387" s="54"/>
      <c r="T387" s="55" t="str">
        <f aca="false">IFERROR(VLOOKUP(J387,'Base 1'!$A:$J,10,0),"-")</f>
        <v>-</v>
      </c>
      <c r="U387" s="56"/>
      <c r="V387" s="57"/>
      <c r="W387" s="58"/>
      <c r="X387" s="59" t="str">
        <f aca="false">IFERROR(VLOOKUP(J387,'Base 1'!$A:$I,9,0),"-")</f>
        <v>-</v>
      </c>
      <c r="Y387" s="58"/>
      <c r="Z387" s="60"/>
      <c r="AA387" s="61"/>
      <c r="AB387" s="62"/>
      <c r="AC387" s="63" t="str">
        <f aca="false">IFERROR(VLOOKUP($J387,'Base 1'!$A:$Q,16,0),"-")</f>
        <v>-</v>
      </c>
      <c r="AD387" s="63"/>
      <c r="AE387" s="64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/>
      <c r="BU387" s="65"/>
      <c r="BV387" s="65"/>
      <c r="BW387" s="65"/>
      <c r="BX387" s="65"/>
      <c r="BY387" s="65"/>
      <c r="BZ387" s="65"/>
      <c r="CA387" s="65"/>
      <c r="CB387" s="65"/>
      <c r="CC387" s="65"/>
      <c r="CD387" s="65"/>
      <c r="CE387" s="65"/>
      <c r="CF387" s="65"/>
      <c r="CG387" s="65"/>
      <c r="CH387" s="65"/>
      <c r="CI387" s="65"/>
      <c r="CJ387" s="65"/>
      <c r="CK387" s="65"/>
      <c r="CL387" s="65"/>
      <c r="CM387" s="65"/>
      <c r="CN387" s="65"/>
      <c r="CO387" s="65"/>
      <c r="CP387" s="65"/>
      <c r="CQ387" s="65"/>
      <c r="CR387" s="65"/>
      <c r="CS387" s="65"/>
      <c r="CT387" s="65"/>
      <c r="CU387" s="65"/>
      <c r="CV387" s="65"/>
      <c r="CW387" s="65"/>
      <c r="CX387" s="65"/>
      <c r="CY387" s="65"/>
      <c r="CZ387" s="65"/>
      <c r="DA387" s="65"/>
      <c r="DB387" s="65"/>
      <c r="DC387" s="65"/>
      <c r="DD387" s="65"/>
      <c r="DE387" s="65"/>
      <c r="DF387" s="65"/>
      <c r="DG387" s="65"/>
      <c r="DH387" s="65"/>
      <c r="DI387" s="65"/>
      <c r="DJ387" s="65"/>
      <c r="DK387" s="65"/>
      <c r="DL387" s="65"/>
      <c r="DM387" s="65"/>
      <c r="DN387" s="65"/>
      <c r="DO387" s="65"/>
      <c r="DP387" s="65"/>
      <c r="DQ387" s="65"/>
      <c r="DR387" s="65"/>
      <c r="DS387" s="65"/>
      <c r="DT387" s="65"/>
      <c r="DU387" s="65"/>
      <c r="DV387" s="65"/>
      <c r="DW387" s="65"/>
      <c r="DX387" s="65"/>
      <c r="DY387" s="65"/>
      <c r="DZ387" s="65"/>
      <c r="EA387" s="65"/>
      <c r="EB387" s="65"/>
      <c r="EC387" s="65"/>
      <c r="ED387" s="65"/>
      <c r="EE387" s="65"/>
      <c r="EF387" s="65"/>
      <c r="EG387" s="65"/>
      <c r="EH387" s="65"/>
      <c r="EI387" s="65"/>
      <c r="EJ387" s="65"/>
      <c r="EK387" s="65"/>
      <c r="EL387" s="65"/>
      <c r="EM387" s="65"/>
      <c r="EN387" s="65"/>
      <c r="EO387" s="65"/>
      <c r="EP387" s="65"/>
      <c r="EQ387" s="65"/>
      <c r="ER387" s="65"/>
      <c r="ES387" s="65"/>
      <c r="ET387" s="65"/>
      <c r="EU387" s="65"/>
      <c r="EV387" s="65"/>
      <c r="EW387" s="65"/>
      <c r="EX387" s="65"/>
      <c r="EY387" s="65"/>
      <c r="EZ387" s="65"/>
      <c r="FA387" s="65"/>
      <c r="FB387" s="65"/>
      <c r="FC387" s="65"/>
      <c r="FD387" s="65"/>
      <c r="FE387" s="65"/>
      <c r="FF387" s="65"/>
      <c r="FG387" s="65"/>
      <c r="FH387" s="65"/>
      <c r="FI387" s="65"/>
      <c r="FJ387" s="65"/>
      <c r="FK387" s="65"/>
      <c r="FL387" s="65"/>
      <c r="FM387" s="65"/>
      <c r="FN387" s="65"/>
      <c r="FO387" s="65"/>
      <c r="FP387" s="65"/>
      <c r="FQ387" s="65"/>
      <c r="FR387" s="65"/>
      <c r="FS387" s="65"/>
      <c r="FT387" s="65"/>
      <c r="FU387" s="65"/>
      <c r="FV387" s="65"/>
      <c r="FW387" s="65"/>
      <c r="FX387" s="65"/>
      <c r="FY387" s="65"/>
      <c r="FZ387" s="65"/>
      <c r="GA387" s="65"/>
      <c r="GB387" s="65"/>
      <c r="GC387" s="65"/>
      <c r="GD387" s="65"/>
      <c r="GE387" s="65"/>
      <c r="GF387" s="65"/>
      <c r="GG387" s="65"/>
      <c r="GH387" s="65"/>
      <c r="GI387" s="65"/>
      <c r="GJ387" s="65"/>
      <c r="GK387" s="65"/>
      <c r="GL387" s="65"/>
      <c r="GM387" s="65"/>
      <c r="GN387" s="65"/>
      <c r="GO387" s="65"/>
      <c r="GP387" s="65"/>
      <c r="GQ387" s="65"/>
      <c r="GR387" s="65"/>
      <c r="GS387" s="65"/>
      <c r="GT387" s="65"/>
      <c r="GU387" s="65"/>
      <c r="GV387" s="65"/>
      <c r="GW387" s="65"/>
      <c r="GX387" s="65"/>
      <c r="GY387" s="65"/>
      <c r="GZ387" s="65"/>
      <c r="HA387" s="65"/>
      <c r="HB387" s="65"/>
      <c r="HC387" s="65"/>
      <c r="HD387" s="65"/>
      <c r="HE387" s="65"/>
      <c r="HF387" s="65"/>
      <c r="HG387" s="65"/>
      <c r="HH387" s="65"/>
      <c r="HI387" s="65"/>
      <c r="HJ387" s="65"/>
      <c r="HK387" s="65"/>
      <c r="HL387" s="65"/>
      <c r="HM387" s="65"/>
      <c r="HN387" s="65"/>
      <c r="HO387" s="65"/>
      <c r="HP387" s="65"/>
      <c r="HQ387" s="65"/>
      <c r="HR387" s="65"/>
      <c r="HS387" s="65"/>
      <c r="HT387" s="65"/>
      <c r="HU387" s="65"/>
      <c r="HV387" s="65"/>
      <c r="HW387" s="65"/>
      <c r="HX387" s="65"/>
      <c r="HY387" s="65"/>
      <c r="HZ387" s="65"/>
      <c r="IA387" s="65"/>
      <c r="IB387" s="65"/>
      <c r="IC387" s="65"/>
      <c r="ID387" s="65"/>
      <c r="IE387" s="65"/>
      <c r="IF387" s="65"/>
      <c r="IG387" s="65"/>
      <c r="IH387" s="65"/>
      <c r="II387" s="65"/>
      <c r="IJ387" s="65"/>
      <c r="IK387" s="65"/>
      <c r="IL387" s="65"/>
      <c r="IM387" s="65"/>
      <c r="IN387" s="65"/>
      <c r="IO387" s="65"/>
      <c r="IP387" s="65"/>
      <c r="IQ387" s="65"/>
      <c r="IR387" s="65"/>
      <c r="IS387" s="65"/>
      <c r="IT387" s="65"/>
      <c r="IU387" s="65"/>
      <c r="IV387" s="65"/>
      <c r="IW387" s="65"/>
      <c r="IX387" s="65"/>
      <c r="IY387" s="65"/>
      <c r="IZ387" s="65"/>
      <c r="JA387" s="65"/>
      <c r="JB387" s="65"/>
      <c r="JC387" s="65"/>
      <c r="JD387" s="65"/>
      <c r="JE387" s="65"/>
      <c r="JF387" s="65"/>
      <c r="JG387" s="65"/>
      <c r="JH387" s="65"/>
      <c r="JI387" s="65"/>
      <c r="JJ387" s="65"/>
      <c r="JK387" s="65"/>
      <c r="JL387" s="65"/>
      <c r="JM387" s="65"/>
      <c r="JN387" s="65"/>
      <c r="JO387" s="65"/>
      <c r="JP387" s="65"/>
      <c r="JQ387" s="65"/>
      <c r="JR387" s="65"/>
      <c r="JS387" s="65"/>
    </row>
    <row r="388" s="66" customFormat="true" ht="14.25" hidden="false" customHeight="true" outlineLevel="0" collapsed="false">
      <c r="A388" s="46"/>
      <c r="B388" s="47" t="n">
        <f aca="true">TODAY()</f>
        <v>46135</v>
      </c>
      <c r="C388" s="48" t="s">
        <v>37</v>
      </c>
      <c r="D388" s="49" t="s">
        <v>38</v>
      </c>
      <c r="E388" s="50" t="str">
        <f aca="false">IFERROR(VLOOKUP($J388,'Base 1'!A:S,19,0),"-")</f>
        <v>-</v>
      </c>
      <c r="F388" s="50" t="str">
        <f aca="false">IFERROR(VLOOKUP($J388,'Base 1'!$A:$N,14,0),"-")</f>
        <v>-</v>
      </c>
      <c r="G388" s="50" t="str">
        <f aca="false">IFERROR(VLOOKUP($J388,'Base 1'!$A:$O,15,0),"-")</f>
        <v>-</v>
      </c>
      <c r="H388" s="50" t="str">
        <f aca="false">IFERROR(VLOOKUP($J388,'Base 1'!$A:$T,20,0),"-")</f>
        <v>-</v>
      </c>
      <c r="I388" s="51" t="str">
        <f aca="false">IFERROR(VLOOKUP($J388,'Base 1'!$A:$C,3,0),"-")</f>
        <v>-</v>
      </c>
      <c r="J388" s="51"/>
      <c r="K388" s="50" t="str">
        <f aca="false">IFERROR(VLOOKUP($J388,'Base 1'!$A:$E,5,0),"-")</f>
        <v>-</v>
      </c>
      <c r="L388" s="52" t="str">
        <f aca="false">IFERROR(VLOOKUP($J388,'Base 1'!$A:$B,2,0),"-")</f>
        <v>-</v>
      </c>
      <c r="M388" s="50" t="str">
        <f aca="false">IFERROR(VLOOKUP($J388,'Base 1'!$A:$Q,17,0),"-")</f>
        <v>-</v>
      </c>
      <c r="N388" s="50" t="str">
        <f aca="false">IFERROR(VLOOKUP($J388,'Base 1'!$A:$R,18,0),"-")</f>
        <v>-</v>
      </c>
      <c r="O388" s="50" t="str">
        <f aca="false">IFERROR(VLOOKUP($J388,'Base 1'!$A:$F,6,0),"-")</f>
        <v>-</v>
      </c>
      <c r="P388" s="53" t="str">
        <f aca="false">IFERROR(VLOOKUP($J388,'Base 1'!$A:$G,7,0),"-")</f>
        <v>-</v>
      </c>
      <c r="Q388" s="54"/>
      <c r="R388" s="50" t="str">
        <f aca="false">IFERROR(VLOOKUP(J388,'Base 1'!$A:$L,12,0),"-")</f>
        <v>-</v>
      </c>
      <c r="S388" s="54"/>
      <c r="T388" s="55" t="str">
        <f aca="false">IFERROR(VLOOKUP(J388,'Base 1'!$A:$J,10,0),"-")</f>
        <v>-</v>
      </c>
      <c r="U388" s="56"/>
      <c r="V388" s="57"/>
      <c r="W388" s="58"/>
      <c r="X388" s="59" t="str">
        <f aca="false">IFERROR(VLOOKUP(J388,'Base 1'!$A:$I,9,0),"-")</f>
        <v>-</v>
      </c>
      <c r="Y388" s="58"/>
      <c r="Z388" s="60"/>
      <c r="AA388" s="61"/>
      <c r="AB388" s="62"/>
      <c r="AC388" s="63" t="str">
        <f aca="false">IFERROR(VLOOKUP($J388,'Base 1'!$A:$Q,16,0),"-")</f>
        <v>-</v>
      </c>
      <c r="AD388" s="63"/>
      <c r="AE388" s="64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/>
      <c r="CB388" s="65"/>
      <c r="CC388" s="65"/>
      <c r="CD388" s="65"/>
      <c r="CE388" s="65"/>
      <c r="CF388" s="65"/>
      <c r="CG388" s="65"/>
      <c r="CH388" s="65"/>
      <c r="CI388" s="65"/>
      <c r="CJ388" s="65"/>
      <c r="CK388" s="65"/>
      <c r="CL388" s="65"/>
      <c r="CM388" s="65"/>
      <c r="CN388" s="65"/>
      <c r="CO388" s="65"/>
      <c r="CP388" s="65"/>
      <c r="CQ388" s="65"/>
      <c r="CR388" s="65"/>
      <c r="CS388" s="65"/>
      <c r="CT388" s="65"/>
      <c r="CU388" s="65"/>
      <c r="CV388" s="65"/>
      <c r="CW388" s="65"/>
      <c r="CX388" s="65"/>
      <c r="CY388" s="65"/>
      <c r="CZ388" s="65"/>
      <c r="DA388" s="65"/>
      <c r="DB388" s="65"/>
      <c r="DC388" s="65"/>
      <c r="DD388" s="65"/>
      <c r="DE388" s="65"/>
      <c r="DF388" s="65"/>
      <c r="DG388" s="65"/>
      <c r="DH388" s="65"/>
      <c r="DI388" s="65"/>
      <c r="DJ388" s="65"/>
      <c r="DK388" s="65"/>
      <c r="DL388" s="65"/>
      <c r="DM388" s="65"/>
      <c r="DN388" s="65"/>
      <c r="DO388" s="65"/>
      <c r="DP388" s="65"/>
      <c r="DQ388" s="65"/>
      <c r="DR388" s="65"/>
      <c r="DS388" s="65"/>
      <c r="DT388" s="65"/>
      <c r="DU388" s="65"/>
      <c r="DV388" s="65"/>
      <c r="DW388" s="65"/>
      <c r="DX388" s="65"/>
      <c r="DY388" s="65"/>
      <c r="DZ388" s="65"/>
      <c r="EA388" s="65"/>
      <c r="EB388" s="65"/>
      <c r="EC388" s="65"/>
      <c r="ED388" s="65"/>
      <c r="EE388" s="65"/>
      <c r="EF388" s="65"/>
      <c r="EG388" s="65"/>
      <c r="EH388" s="65"/>
      <c r="EI388" s="65"/>
      <c r="EJ388" s="65"/>
      <c r="EK388" s="65"/>
      <c r="EL388" s="65"/>
      <c r="EM388" s="65"/>
      <c r="EN388" s="65"/>
      <c r="EO388" s="65"/>
      <c r="EP388" s="65"/>
      <c r="EQ388" s="65"/>
      <c r="ER388" s="65"/>
      <c r="ES388" s="65"/>
      <c r="ET388" s="65"/>
      <c r="EU388" s="65"/>
      <c r="EV388" s="65"/>
      <c r="EW388" s="65"/>
      <c r="EX388" s="65"/>
      <c r="EY388" s="65"/>
      <c r="EZ388" s="65"/>
      <c r="FA388" s="65"/>
      <c r="FB388" s="65"/>
      <c r="FC388" s="65"/>
      <c r="FD388" s="65"/>
      <c r="FE388" s="65"/>
      <c r="FF388" s="65"/>
      <c r="FG388" s="65"/>
      <c r="FH388" s="65"/>
      <c r="FI388" s="65"/>
      <c r="FJ388" s="65"/>
      <c r="FK388" s="65"/>
      <c r="FL388" s="65"/>
      <c r="FM388" s="65"/>
      <c r="FN388" s="65"/>
      <c r="FO388" s="65"/>
      <c r="FP388" s="65"/>
      <c r="FQ388" s="65"/>
      <c r="FR388" s="65"/>
      <c r="FS388" s="65"/>
      <c r="FT388" s="65"/>
      <c r="FU388" s="65"/>
      <c r="FV388" s="65"/>
      <c r="FW388" s="65"/>
      <c r="FX388" s="65"/>
      <c r="FY388" s="65"/>
      <c r="FZ388" s="65"/>
      <c r="GA388" s="65"/>
      <c r="GB388" s="65"/>
      <c r="GC388" s="65"/>
      <c r="GD388" s="65"/>
      <c r="GE388" s="65"/>
      <c r="GF388" s="65"/>
      <c r="GG388" s="65"/>
      <c r="GH388" s="65"/>
      <c r="GI388" s="65"/>
      <c r="GJ388" s="65"/>
      <c r="GK388" s="65"/>
      <c r="GL388" s="65"/>
      <c r="GM388" s="65"/>
      <c r="GN388" s="65"/>
      <c r="GO388" s="65"/>
      <c r="GP388" s="65"/>
      <c r="GQ388" s="65"/>
      <c r="GR388" s="65"/>
      <c r="GS388" s="65"/>
      <c r="GT388" s="65"/>
      <c r="GU388" s="65"/>
      <c r="GV388" s="65"/>
      <c r="GW388" s="65"/>
      <c r="GX388" s="65"/>
      <c r="GY388" s="65"/>
      <c r="GZ388" s="65"/>
      <c r="HA388" s="65"/>
      <c r="HB388" s="65"/>
      <c r="HC388" s="65"/>
      <c r="HD388" s="65"/>
      <c r="HE388" s="65"/>
      <c r="HF388" s="65"/>
      <c r="HG388" s="65"/>
      <c r="HH388" s="65"/>
      <c r="HI388" s="65"/>
      <c r="HJ388" s="65"/>
      <c r="HK388" s="65"/>
      <c r="HL388" s="65"/>
      <c r="HM388" s="65"/>
      <c r="HN388" s="65"/>
      <c r="HO388" s="65"/>
      <c r="HP388" s="65"/>
      <c r="HQ388" s="65"/>
      <c r="HR388" s="65"/>
      <c r="HS388" s="65"/>
      <c r="HT388" s="65"/>
      <c r="HU388" s="65"/>
      <c r="HV388" s="65"/>
      <c r="HW388" s="65"/>
      <c r="HX388" s="65"/>
      <c r="HY388" s="65"/>
      <c r="HZ388" s="65"/>
      <c r="IA388" s="65"/>
      <c r="IB388" s="65"/>
      <c r="IC388" s="65"/>
      <c r="ID388" s="65"/>
      <c r="IE388" s="65"/>
      <c r="IF388" s="65"/>
      <c r="IG388" s="65"/>
      <c r="IH388" s="65"/>
      <c r="II388" s="65"/>
      <c r="IJ388" s="65"/>
      <c r="IK388" s="65"/>
      <c r="IL388" s="65"/>
      <c r="IM388" s="65"/>
      <c r="IN388" s="65"/>
      <c r="IO388" s="65"/>
      <c r="IP388" s="65"/>
      <c r="IQ388" s="65"/>
      <c r="IR388" s="65"/>
      <c r="IS388" s="65"/>
      <c r="IT388" s="65"/>
      <c r="IU388" s="65"/>
      <c r="IV388" s="65"/>
      <c r="IW388" s="65"/>
      <c r="IX388" s="65"/>
      <c r="IY388" s="65"/>
      <c r="IZ388" s="65"/>
      <c r="JA388" s="65"/>
      <c r="JB388" s="65"/>
      <c r="JC388" s="65"/>
      <c r="JD388" s="65"/>
      <c r="JE388" s="65"/>
      <c r="JF388" s="65"/>
      <c r="JG388" s="65"/>
      <c r="JH388" s="65"/>
      <c r="JI388" s="65"/>
      <c r="JJ388" s="65"/>
      <c r="JK388" s="65"/>
      <c r="JL388" s="65"/>
      <c r="JM388" s="65"/>
      <c r="JN388" s="65"/>
      <c r="JO388" s="65"/>
      <c r="JP388" s="65"/>
      <c r="JQ388" s="65"/>
      <c r="JR388" s="65"/>
      <c r="JS388" s="65"/>
    </row>
    <row r="389" s="66" customFormat="true" ht="14.25" hidden="false" customHeight="true" outlineLevel="0" collapsed="false">
      <c r="A389" s="46"/>
      <c r="B389" s="47" t="n">
        <f aca="true">TODAY()</f>
        <v>46135</v>
      </c>
      <c r="C389" s="48" t="s">
        <v>37</v>
      </c>
      <c r="D389" s="49" t="s">
        <v>38</v>
      </c>
      <c r="E389" s="50" t="str">
        <f aca="false">IFERROR(VLOOKUP($J389,'Base 1'!A:S,19,0),"-")</f>
        <v>-</v>
      </c>
      <c r="F389" s="50" t="str">
        <f aca="false">IFERROR(VLOOKUP($J389,'Base 1'!$A:$N,14,0),"-")</f>
        <v>-</v>
      </c>
      <c r="G389" s="50" t="str">
        <f aca="false">IFERROR(VLOOKUP($J389,'Base 1'!$A:$O,15,0),"-")</f>
        <v>-</v>
      </c>
      <c r="H389" s="50" t="str">
        <f aca="false">IFERROR(VLOOKUP($J389,'Base 1'!$A:$T,20,0),"-")</f>
        <v>-</v>
      </c>
      <c r="I389" s="51" t="str">
        <f aca="false">IFERROR(VLOOKUP($J389,'Base 1'!$A:$C,3,0),"-")</f>
        <v>-</v>
      </c>
      <c r="J389" s="51"/>
      <c r="K389" s="50" t="str">
        <f aca="false">IFERROR(VLOOKUP($J389,'Base 1'!$A:$E,5,0),"-")</f>
        <v>-</v>
      </c>
      <c r="L389" s="52" t="str">
        <f aca="false">IFERROR(VLOOKUP($J389,'Base 1'!$A:$B,2,0),"-")</f>
        <v>-</v>
      </c>
      <c r="M389" s="50" t="str">
        <f aca="false">IFERROR(VLOOKUP($J389,'Base 1'!$A:$Q,17,0),"-")</f>
        <v>-</v>
      </c>
      <c r="N389" s="50" t="str">
        <f aca="false">IFERROR(VLOOKUP($J389,'Base 1'!$A:$R,18,0),"-")</f>
        <v>-</v>
      </c>
      <c r="O389" s="50" t="str">
        <f aca="false">IFERROR(VLOOKUP($J389,'Base 1'!$A:$F,6,0),"-")</f>
        <v>-</v>
      </c>
      <c r="P389" s="53" t="str">
        <f aca="false">IFERROR(VLOOKUP($J389,'Base 1'!$A:$G,7,0),"-")</f>
        <v>-</v>
      </c>
      <c r="Q389" s="54"/>
      <c r="R389" s="50" t="str">
        <f aca="false">IFERROR(VLOOKUP(J389,'Base 1'!$A:$L,12,0),"-")</f>
        <v>-</v>
      </c>
      <c r="S389" s="54"/>
      <c r="T389" s="55" t="str">
        <f aca="false">IFERROR(VLOOKUP(J389,'Base 1'!$A:$J,10,0),"-")</f>
        <v>-</v>
      </c>
      <c r="U389" s="56"/>
      <c r="V389" s="57"/>
      <c r="W389" s="58"/>
      <c r="X389" s="59" t="str">
        <f aca="false">IFERROR(VLOOKUP(J389,'Base 1'!$A:$I,9,0),"-")</f>
        <v>-</v>
      </c>
      <c r="Y389" s="58"/>
      <c r="Z389" s="60"/>
      <c r="AA389" s="61"/>
      <c r="AB389" s="62"/>
      <c r="AC389" s="63" t="str">
        <f aca="false">IFERROR(VLOOKUP($J389,'Base 1'!$A:$Q,16,0),"-")</f>
        <v>-</v>
      </c>
      <c r="AD389" s="63"/>
      <c r="AE389" s="64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/>
      <c r="BU389" s="65"/>
      <c r="BV389" s="65"/>
      <c r="BW389" s="65"/>
      <c r="BX389" s="65"/>
      <c r="BY389" s="65"/>
      <c r="BZ389" s="65"/>
      <c r="CA389" s="65"/>
      <c r="CB389" s="65"/>
      <c r="CC389" s="65"/>
      <c r="CD389" s="65"/>
      <c r="CE389" s="65"/>
      <c r="CF389" s="65"/>
      <c r="CG389" s="65"/>
      <c r="CH389" s="65"/>
      <c r="CI389" s="65"/>
      <c r="CJ389" s="65"/>
      <c r="CK389" s="65"/>
      <c r="CL389" s="65"/>
      <c r="CM389" s="65"/>
      <c r="CN389" s="65"/>
      <c r="CO389" s="65"/>
      <c r="CP389" s="65"/>
      <c r="CQ389" s="65"/>
      <c r="CR389" s="65"/>
      <c r="CS389" s="65"/>
      <c r="CT389" s="65"/>
      <c r="CU389" s="65"/>
      <c r="CV389" s="65"/>
      <c r="CW389" s="65"/>
      <c r="CX389" s="65"/>
      <c r="CY389" s="65"/>
      <c r="CZ389" s="65"/>
      <c r="DA389" s="65"/>
      <c r="DB389" s="65"/>
      <c r="DC389" s="65"/>
      <c r="DD389" s="65"/>
      <c r="DE389" s="65"/>
      <c r="DF389" s="65"/>
      <c r="DG389" s="65"/>
      <c r="DH389" s="65"/>
      <c r="DI389" s="65"/>
      <c r="DJ389" s="65"/>
      <c r="DK389" s="65"/>
      <c r="DL389" s="65"/>
      <c r="DM389" s="65"/>
      <c r="DN389" s="65"/>
      <c r="DO389" s="65"/>
      <c r="DP389" s="65"/>
      <c r="DQ389" s="65"/>
      <c r="DR389" s="65"/>
      <c r="DS389" s="65"/>
      <c r="DT389" s="65"/>
      <c r="DU389" s="65"/>
      <c r="DV389" s="65"/>
      <c r="DW389" s="65"/>
      <c r="DX389" s="65"/>
      <c r="DY389" s="65"/>
      <c r="DZ389" s="65"/>
      <c r="EA389" s="65"/>
      <c r="EB389" s="65"/>
      <c r="EC389" s="65"/>
      <c r="ED389" s="65"/>
      <c r="EE389" s="65"/>
      <c r="EF389" s="65"/>
      <c r="EG389" s="65"/>
      <c r="EH389" s="65"/>
      <c r="EI389" s="65"/>
      <c r="EJ389" s="65"/>
      <c r="EK389" s="65"/>
      <c r="EL389" s="65"/>
      <c r="EM389" s="65"/>
      <c r="EN389" s="65"/>
      <c r="EO389" s="65"/>
      <c r="EP389" s="65"/>
      <c r="EQ389" s="65"/>
      <c r="ER389" s="65"/>
      <c r="ES389" s="65"/>
      <c r="ET389" s="65"/>
      <c r="EU389" s="65"/>
      <c r="EV389" s="65"/>
      <c r="EW389" s="65"/>
      <c r="EX389" s="65"/>
      <c r="EY389" s="65"/>
      <c r="EZ389" s="65"/>
      <c r="FA389" s="65"/>
      <c r="FB389" s="65"/>
      <c r="FC389" s="65"/>
      <c r="FD389" s="65"/>
      <c r="FE389" s="65"/>
      <c r="FF389" s="65"/>
      <c r="FG389" s="65"/>
      <c r="FH389" s="65"/>
      <c r="FI389" s="65"/>
      <c r="FJ389" s="65"/>
      <c r="FK389" s="65"/>
      <c r="FL389" s="65"/>
      <c r="FM389" s="65"/>
      <c r="FN389" s="65"/>
      <c r="FO389" s="65"/>
      <c r="FP389" s="65"/>
      <c r="FQ389" s="65"/>
      <c r="FR389" s="65"/>
      <c r="FS389" s="65"/>
      <c r="FT389" s="65"/>
      <c r="FU389" s="65"/>
      <c r="FV389" s="65"/>
      <c r="FW389" s="65"/>
      <c r="FX389" s="65"/>
      <c r="FY389" s="65"/>
      <c r="FZ389" s="65"/>
      <c r="GA389" s="65"/>
      <c r="GB389" s="65"/>
      <c r="GC389" s="65"/>
      <c r="GD389" s="65"/>
      <c r="GE389" s="65"/>
      <c r="GF389" s="65"/>
      <c r="GG389" s="65"/>
      <c r="GH389" s="65"/>
      <c r="GI389" s="65"/>
      <c r="GJ389" s="65"/>
      <c r="GK389" s="65"/>
      <c r="GL389" s="65"/>
      <c r="GM389" s="65"/>
      <c r="GN389" s="65"/>
      <c r="GO389" s="65"/>
      <c r="GP389" s="65"/>
      <c r="GQ389" s="65"/>
      <c r="GR389" s="65"/>
      <c r="GS389" s="65"/>
      <c r="GT389" s="65"/>
      <c r="GU389" s="65"/>
      <c r="GV389" s="65"/>
      <c r="GW389" s="65"/>
      <c r="GX389" s="65"/>
      <c r="GY389" s="65"/>
      <c r="GZ389" s="65"/>
      <c r="HA389" s="65"/>
      <c r="HB389" s="65"/>
      <c r="HC389" s="65"/>
      <c r="HD389" s="65"/>
      <c r="HE389" s="65"/>
      <c r="HF389" s="65"/>
      <c r="HG389" s="65"/>
      <c r="HH389" s="65"/>
      <c r="HI389" s="65"/>
      <c r="HJ389" s="65"/>
      <c r="HK389" s="65"/>
      <c r="HL389" s="65"/>
      <c r="HM389" s="65"/>
      <c r="HN389" s="65"/>
      <c r="HO389" s="65"/>
      <c r="HP389" s="65"/>
      <c r="HQ389" s="65"/>
      <c r="HR389" s="65"/>
      <c r="HS389" s="65"/>
      <c r="HT389" s="65"/>
      <c r="HU389" s="65"/>
      <c r="HV389" s="65"/>
      <c r="HW389" s="65"/>
      <c r="HX389" s="65"/>
      <c r="HY389" s="65"/>
      <c r="HZ389" s="65"/>
      <c r="IA389" s="65"/>
      <c r="IB389" s="65"/>
      <c r="IC389" s="65"/>
      <c r="ID389" s="65"/>
      <c r="IE389" s="65"/>
      <c r="IF389" s="65"/>
      <c r="IG389" s="65"/>
      <c r="IH389" s="65"/>
      <c r="II389" s="65"/>
      <c r="IJ389" s="65"/>
      <c r="IK389" s="65"/>
      <c r="IL389" s="65"/>
      <c r="IM389" s="65"/>
      <c r="IN389" s="65"/>
      <c r="IO389" s="65"/>
      <c r="IP389" s="65"/>
      <c r="IQ389" s="65"/>
      <c r="IR389" s="65"/>
      <c r="IS389" s="65"/>
      <c r="IT389" s="65"/>
      <c r="IU389" s="65"/>
      <c r="IV389" s="65"/>
      <c r="IW389" s="65"/>
      <c r="IX389" s="65"/>
      <c r="IY389" s="65"/>
      <c r="IZ389" s="65"/>
      <c r="JA389" s="65"/>
      <c r="JB389" s="65"/>
      <c r="JC389" s="65"/>
      <c r="JD389" s="65"/>
      <c r="JE389" s="65"/>
      <c r="JF389" s="65"/>
      <c r="JG389" s="65"/>
      <c r="JH389" s="65"/>
      <c r="JI389" s="65"/>
      <c r="JJ389" s="65"/>
      <c r="JK389" s="65"/>
      <c r="JL389" s="65"/>
      <c r="JM389" s="65"/>
      <c r="JN389" s="65"/>
      <c r="JO389" s="65"/>
      <c r="JP389" s="65"/>
      <c r="JQ389" s="65"/>
      <c r="JR389" s="65"/>
      <c r="JS389" s="65"/>
    </row>
    <row r="390" s="66" customFormat="true" ht="14.25" hidden="false" customHeight="true" outlineLevel="0" collapsed="false">
      <c r="A390" s="46"/>
      <c r="B390" s="47" t="n">
        <f aca="true">TODAY()</f>
        <v>46135</v>
      </c>
      <c r="C390" s="48" t="s">
        <v>37</v>
      </c>
      <c r="D390" s="49" t="s">
        <v>38</v>
      </c>
      <c r="E390" s="50" t="str">
        <f aca="false">IFERROR(VLOOKUP($J390,'Base 1'!A:S,19,0),"-")</f>
        <v>-</v>
      </c>
      <c r="F390" s="50" t="str">
        <f aca="false">IFERROR(VLOOKUP($J390,'Base 1'!$A:$N,14,0),"-")</f>
        <v>-</v>
      </c>
      <c r="G390" s="50" t="str">
        <f aca="false">IFERROR(VLOOKUP($J390,'Base 1'!$A:$O,15,0),"-")</f>
        <v>-</v>
      </c>
      <c r="H390" s="50" t="str">
        <f aca="false">IFERROR(VLOOKUP($J390,'Base 1'!$A:$T,20,0),"-")</f>
        <v>-</v>
      </c>
      <c r="I390" s="51" t="str">
        <f aca="false">IFERROR(VLOOKUP($J390,'Base 1'!$A:$C,3,0),"-")</f>
        <v>-</v>
      </c>
      <c r="J390" s="51"/>
      <c r="K390" s="50" t="str">
        <f aca="false">IFERROR(VLOOKUP($J390,'Base 1'!$A:$E,5,0),"-")</f>
        <v>-</v>
      </c>
      <c r="L390" s="52" t="str">
        <f aca="false">IFERROR(VLOOKUP($J390,'Base 1'!$A:$B,2,0),"-")</f>
        <v>-</v>
      </c>
      <c r="M390" s="50" t="str">
        <f aca="false">IFERROR(VLOOKUP($J390,'Base 1'!$A:$Q,17,0),"-")</f>
        <v>-</v>
      </c>
      <c r="N390" s="50" t="str">
        <f aca="false">IFERROR(VLOOKUP($J390,'Base 1'!$A:$R,18,0),"-")</f>
        <v>-</v>
      </c>
      <c r="O390" s="50" t="str">
        <f aca="false">IFERROR(VLOOKUP($J390,'Base 1'!$A:$F,6,0),"-")</f>
        <v>-</v>
      </c>
      <c r="P390" s="53" t="str">
        <f aca="false">IFERROR(VLOOKUP($J390,'Base 1'!$A:$G,7,0),"-")</f>
        <v>-</v>
      </c>
      <c r="Q390" s="54"/>
      <c r="R390" s="50" t="str">
        <f aca="false">IFERROR(VLOOKUP(J390,'Base 1'!$A:$L,12,0),"-")</f>
        <v>-</v>
      </c>
      <c r="S390" s="54"/>
      <c r="T390" s="55" t="str">
        <f aca="false">IFERROR(VLOOKUP(J390,'Base 1'!$A:$J,10,0),"-")</f>
        <v>-</v>
      </c>
      <c r="U390" s="56"/>
      <c r="V390" s="57"/>
      <c r="W390" s="58"/>
      <c r="X390" s="59" t="str">
        <f aca="false">IFERROR(VLOOKUP(J390,'Base 1'!$A:$I,9,0),"-")</f>
        <v>-</v>
      </c>
      <c r="Y390" s="58"/>
      <c r="Z390" s="60"/>
      <c r="AA390" s="61"/>
      <c r="AB390" s="62"/>
      <c r="AC390" s="63" t="str">
        <f aca="false">IFERROR(VLOOKUP($J390,'Base 1'!$A:$Q,16,0),"-")</f>
        <v>-</v>
      </c>
      <c r="AD390" s="63"/>
      <c r="AE390" s="64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  <c r="BU390" s="65"/>
      <c r="BV390" s="65"/>
      <c r="BW390" s="65"/>
      <c r="BX390" s="65"/>
      <c r="BY390" s="65"/>
      <c r="BZ390" s="65"/>
      <c r="CA390" s="65"/>
      <c r="CB390" s="65"/>
      <c r="CC390" s="65"/>
      <c r="CD390" s="65"/>
      <c r="CE390" s="65"/>
      <c r="CF390" s="65"/>
      <c r="CG390" s="65"/>
      <c r="CH390" s="65"/>
      <c r="CI390" s="65"/>
      <c r="CJ390" s="65"/>
      <c r="CK390" s="65"/>
      <c r="CL390" s="65"/>
      <c r="CM390" s="65"/>
      <c r="CN390" s="65"/>
      <c r="CO390" s="65"/>
      <c r="CP390" s="65"/>
      <c r="CQ390" s="65"/>
      <c r="CR390" s="65"/>
      <c r="CS390" s="65"/>
      <c r="CT390" s="65"/>
      <c r="CU390" s="65"/>
      <c r="CV390" s="65"/>
      <c r="CW390" s="65"/>
      <c r="CX390" s="65"/>
      <c r="CY390" s="65"/>
      <c r="CZ390" s="65"/>
      <c r="DA390" s="65"/>
      <c r="DB390" s="65"/>
      <c r="DC390" s="65"/>
      <c r="DD390" s="65"/>
      <c r="DE390" s="65"/>
      <c r="DF390" s="65"/>
      <c r="DG390" s="65"/>
      <c r="DH390" s="65"/>
      <c r="DI390" s="65"/>
      <c r="DJ390" s="65"/>
      <c r="DK390" s="65"/>
      <c r="DL390" s="65"/>
      <c r="DM390" s="65"/>
      <c r="DN390" s="65"/>
      <c r="DO390" s="65"/>
      <c r="DP390" s="65"/>
      <c r="DQ390" s="65"/>
      <c r="DR390" s="65"/>
      <c r="DS390" s="65"/>
      <c r="DT390" s="65"/>
      <c r="DU390" s="65"/>
      <c r="DV390" s="65"/>
      <c r="DW390" s="65"/>
      <c r="DX390" s="65"/>
      <c r="DY390" s="65"/>
      <c r="DZ390" s="65"/>
      <c r="EA390" s="65"/>
      <c r="EB390" s="65"/>
      <c r="EC390" s="65"/>
      <c r="ED390" s="65"/>
      <c r="EE390" s="65"/>
      <c r="EF390" s="65"/>
      <c r="EG390" s="65"/>
      <c r="EH390" s="65"/>
      <c r="EI390" s="65"/>
      <c r="EJ390" s="65"/>
      <c r="EK390" s="65"/>
      <c r="EL390" s="65"/>
      <c r="EM390" s="65"/>
      <c r="EN390" s="65"/>
      <c r="EO390" s="65"/>
      <c r="EP390" s="65"/>
      <c r="EQ390" s="65"/>
      <c r="ER390" s="65"/>
      <c r="ES390" s="65"/>
      <c r="ET390" s="65"/>
      <c r="EU390" s="65"/>
      <c r="EV390" s="65"/>
      <c r="EW390" s="65"/>
      <c r="EX390" s="65"/>
      <c r="EY390" s="65"/>
      <c r="EZ390" s="65"/>
      <c r="FA390" s="65"/>
      <c r="FB390" s="65"/>
      <c r="FC390" s="65"/>
      <c r="FD390" s="65"/>
      <c r="FE390" s="65"/>
      <c r="FF390" s="65"/>
      <c r="FG390" s="65"/>
      <c r="FH390" s="65"/>
      <c r="FI390" s="65"/>
      <c r="FJ390" s="65"/>
      <c r="FK390" s="65"/>
      <c r="FL390" s="65"/>
      <c r="FM390" s="65"/>
      <c r="FN390" s="65"/>
      <c r="FO390" s="65"/>
      <c r="FP390" s="65"/>
      <c r="FQ390" s="65"/>
      <c r="FR390" s="65"/>
      <c r="FS390" s="65"/>
      <c r="FT390" s="65"/>
      <c r="FU390" s="65"/>
      <c r="FV390" s="65"/>
      <c r="FW390" s="65"/>
      <c r="FX390" s="65"/>
      <c r="FY390" s="65"/>
      <c r="FZ390" s="65"/>
      <c r="GA390" s="65"/>
      <c r="GB390" s="65"/>
      <c r="GC390" s="65"/>
      <c r="GD390" s="65"/>
      <c r="GE390" s="65"/>
      <c r="GF390" s="65"/>
      <c r="GG390" s="65"/>
      <c r="GH390" s="65"/>
      <c r="GI390" s="65"/>
      <c r="GJ390" s="65"/>
      <c r="GK390" s="65"/>
      <c r="GL390" s="65"/>
      <c r="GM390" s="65"/>
      <c r="GN390" s="65"/>
      <c r="GO390" s="65"/>
      <c r="GP390" s="65"/>
      <c r="GQ390" s="65"/>
      <c r="GR390" s="65"/>
      <c r="GS390" s="65"/>
      <c r="GT390" s="65"/>
      <c r="GU390" s="65"/>
      <c r="GV390" s="65"/>
      <c r="GW390" s="65"/>
      <c r="GX390" s="65"/>
      <c r="GY390" s="65"/>
      <c r="GZ390" s="65"/>
      <c r="HA390" s="65"/>
      <c r="HB390" s="65"/>
      <c r="HC390" s="65"/>
      <c r="HD390" s="65"/>
      <c r="HE390" s="65"/>
      <c r="HF390" s="65"/>
      <c r="HG390" s="65"/>
      <c r="HH390" s="65"/>
      <c r="HI390" s="65"/>
      <c r="HJ390" s="65"/>
      <c r="HK390" s="65"/>
      <c r="HL390" s="65"/>
      <c r="HM390" s="65"/>
      <c r="HN390" s="65"/>
      <c r="HO390" s="65"/>
      <c r="HP390" s="65"/>
      <c r="HQ390" s="65"/>
      <c r="HR390" s="65"/>
      <c r="HS390" s="65"/>
      <c r="HT390" s="65"/>
      <c r="HU390" s="65"/>
      <c r="HV390" s="65"/>
      <c r="HW390" s="65"/>
      <c r="HX390" s="65"/>
      <c r="HY390" s="65"/>
      <c r="HZ390" s="65"/>
      <c r="IA390" s="65"/>
      <c r="IB390" s="65"/>
      <c r="IC390" s="65"/>
      <c r="ID390" s="65"/>
      <c r="IE390" s="65"/>
      <c r="IF390" s="65"/>
      <c r="IG390" s="65"/>
      <c r="IH390" s="65"/>
      <c r="II390" s="65"/>
      <c r="IJ390" s="65"/>
      <c r="IK390" s="65"/>
      <c r="IL390" s="65"/>
      <c r="IM390" s="65"/>
      <c r="IN390" s="65"/>
      <c r="IO390" s="65"/>
      <c r="IP390" s="65"/>
      <c r="IQ390" s="65"/>
      <c r="IR390" s="65"/>
      <c r="IS390" s="65"/>
      <c r="IT390" s="65"/>
      <c r="IU390" s="65"/>
      <c r="IV390" s="65"/>
      <c r="IW390" s="65"/>
      <c r="IX390" s="65"/>
      <c r="IY390" s="65"/>
      <c r="IZ390" s="65"/>
      <c r="JA390" s="65"/>
      <c r="JB390" s="65"/>
      <c r="JC390" s="65"/>
      <c r="JD390" s="65"/>
      <c r="JE390" s="65"/>
      <c r="JF390" s="65"/>
      <c r="JG390" s="65"/>
      <c r="JH390" s="65"/>
      <c r="JI390" s="65"/>
      <c r="JJ390" s="65"/>
      <c r="JK390" s="65"/>
      <c r="JL390" s="65"/>
      <c r="JM390" s="65"/>
      <c r="JN390" s="65"/>
      <c r="JO390" s="65"/>
      <c r="JP390" s="65"/>
      <c r="JQ390" s="65"/>
      <c r="JR390" s="65"/>
      <c r="JS390" s="65"/>
    </row>
    <row r="391" s="66" customFormat="true" ht="14.25" hidden="false" customHeight="true" outlineLevel="0" collapsed="false">
      <c r="A391" s="46"/>
      <c r="B391" s="47" t="n">
        <f aca="true">TODAY()</f>
        <v>46135</v>
      </c>
      <c r="C391" s="48" t="s">
        <v>37</v>
      </c>
      <c r="D391" s="49" t="s">
        <v>38</v>
      </c>
      <c r="E391" s="50" t="str">
        <f aca="false">IFERROR(VLOOKUP($J391,'Base 1'!A:S,19,0),"-")</f>
        <v>-</v>
      </c>
      <c r="F391" s="50" t="str">
        <f aca="false">IFERROR(VLOOKUP($J391,'Base 1'!$A:$N,14,0),"-")</f>
        <v>-</v>
      </c>
      <c r="G391" s="50" t="str">
        <f aca="false">IFERROR(VLOOKUP($J391,'Base 1'!$A:$O,15,0),"-")</f>
        <v>-</v>
      </c>
      <c r="H391" s="50" t="str">
        <f aca="false">IFERROR(VLOOKUP($J391,'Base 1'!$A:$T,20,0),"-")</f>
        <v>-</v>
      </c>
      <c r="I391" s="51" t="str">
        <f aca="false">IFERROR(VLOOKUP($J391,'Base 1'!$A:$C,3,0),"-")</f>
        <v>-</v>
      </c>
      <c r="J391" s="51"/>
      <c r="K391" s="50" t="str">
        <f aca="false">IFERROR(VLOOKUP($J391,'Base 1'!$A:$E,5,0),"-")</f>
        <v>-</v>
      </c>
      <c r="L391" s="52" t="str">
        <f aca="false">IFERROR(VLOOKUP($J391,'Base 1'!$A:$B,2,0),"-")</f>
        <v>-</v>
      </c>
      <c r="M391" s="50" t="str">
        <f aca="false">IFERROR(VLOOKUP($J391,'Base 1'!$A:$Q,17,0),"-")</f>
        <v>-</v>
      </c>
      <c r="N391" s="50" t="str">
        <f aca="false">IFERROR(VLOOKUP($J391,'Base 1'!$A:$R,18,0),"-")</f>
        <v>-</v>
      </c>
      <c r="O391" s="50" t="str">
        <f aca="false">IFERROR(VLOOKUP($J391,'Base 1'!$A:$F,6,0),"-")</f>
        <v>-</v>
      </c>
      <c r="P391" s="53" t="str">
        <f aca="false">IFERROR(VLOOKUP($J391,'Base 1'!$A:$G,7,0),"-")</f>
        <v>-</v>
      </c>
      <c r="Q391" s="54"/>
      <c r="R391" s="50" t="str">
        <f aca="false">IFERROR(VLOOKUP(J391,'Base 1'!$A:$L,12,0),"-")</f>
        <v>-</v>
      </c>
      <c r="S391" s="54"/>
      <c r="T391" s="55" t="str">
        <f aca="false">IFERROR(VLOOKUP(J391,'Base 1'!$A:$J,10,0),"-")</f>
        <v>-</v>
      </c>
      <c r="U391" s="56"/>
      <c r="V391" s="57"/>
      <c r="W391" s="58"/>
      <c r="X391" s="59" t="str">
        <f aca="false">IFERROR(VLOOKUP(J391,'Base 1'!$A:$I,9,0),"-")</f>
        <v>-</v>
      </c>
      <c r="Y391" s="58"/>
      <c r="Z391" s="60"/>
      <c r="AA391" s="61"/>
      <c r="AB391" s="62"/>
      <c r="AC391" s="63" t="str">
        <f aca="false">IFERROR(VLOOKUP($J391,'Base 1'!$A:$Q,16,0),"-")</f>
        <v>-</v>
      </c>
      <c r="AD391" s="63"/>
      <c r="AE391" s="64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  <c r="BJ391" s="65"/>
      <c r="BK391" s="65"/>
      <c r="BL391" s="65"/>
      <c r="BM391" s="65"/>
      <c r="BN391" s="65"/>
      <c r="BO391" s="65"/>
      <c r="BP391" s="65"/>
      <c r="BQ391" s="65"/>
      <c r="BR391" s="65"/>
      <c r="BS391" s="65"/>
      <c r="BT391" s="65"/>
      <c r="BU391" s="65"/>
      <c r="BV391" s="65"/>
      <c r="BW391" s="65"/>
      <c r="BX391" s="65"/>
      <c r="BY391" s="65"/>
      <c r="BZ391" s="65"/>
      <c r="CA391" s="65"/>
      <c r="CB391" s="65"/>
      <c r="CC391" s="65"/>
      <c r="CD391" s="65"/>
      <c r="CE391" s="65"/>
      <c r="CF391" s="65"/>
      <c r="CG391" s="65"/>
      <c r="CH391" s="65"/>
      <c r="CI391" s="65"/>
      <c r="CJ391" s="65"/>
      <c r="CK391" s="65"/>
      <c r="CL391" s="65"/>
      <c r="CM391" s="65"/>
      <c r="CN391" s="65"/>
      <c r="CO391" s="65"/>
      <c r="CP391" s="65"/>
      <c r="CQ391" s="65"/>
      <c r="CR391" s="65"/>
      <c r="CS391" s="65"/>
      <c r="CT391" s="65"/>
      <c r="CU391" s="65"/>
      <c r="CV391" s="65"/>
      <c r="CW391" s="65"/>
      <c r="CX391" s="65"/>
      <c r="CY391" s="65"/>
      <c r="CZ391" s="65"/>
      <c r="DA391" s="65"/>
      <c r="DB391" s="65"/>
      <c r="DC391" s="65"/>
      <c r="DD391" s="65"/>
      <c r="DE391" s="65"/>
      <c r="DF391" s="65"/>
      <c r="DG391" s="65"/>
      <c r="DH391" s="65"/>
      <c r="DI391" s="65"/>
      <c r="DJ391" s="65"/>
      <c r="DK391" s="65"/>
      <c r="DL391" s="65"/>
      <c r="DM391" s="65"/>
      <c r="DN391" s="65"/>
      <c r="DO391" s="65"/>
      <c r="DP391" s="65"/>
      <c r="DQ391" s="65"/>
      <c r="DR391" s="65"/>
      <c r="DS391" s="65"/>
      <c r="DT391" s="65"/>
      <c r="DU391" s="65"/>
      <c r="DV391" s="65"/>
      <c r="DW391" s="65"/>
      <c r="DX391" s="65"/>
      <c r="DY391" s="65"/>
      <c r="DZ391" s="65"/>
      <c r="EA391" s="65"/>
      <c r="EB391" s="65"/>
      <c r="EC391" s="65"/>
      <c r="ED391" s="65"/>
      <c r="EE391" s="65"/>
      <c r="EF391" s="65"/>
      <c r="EG391" s="65"/>
      <c r="EH391" s="65"/>
      <c r="EI391" s="65"/>
      <c r="EJ391" s="65"/>
      <c r="EK391" s="65"/>
      <c r="EL391" s="65"/>
      <c r="EM391" s="65"/>
      <c r="EN391" s="65"/>
      <c r="EO391" s="65"/>
      <c r="EP391" s="65"/>
      <c r="EQ391" s="65"/>
      <c r="ER391" s="65"/>
      <c r="ES391" s="65"/>
      <c r="ET391" s="65"/>
      <c r="EU391" s="65"/>
      <c r="EV391" s="65"/>
      <c r="EW391" s="65"/>
      <c r="EX391" s="65"/>
      <c r="EY391" s="65"/>
      <c r="EZ391" s="65"/>
      <c r="FA391" s="65"/>
      <c r="FB391" s="65"/>
      <c r="FC391" s="65"/>
      <c r="FD391" s="65"/>
      <c r="FE391" s="65"/>
      <c r="FF391" s="65"/>
      <c r="FG391" s="65"/>
      <c r="FH391" s="65"/>
      <c r="FI391" s="65"/>
      <c r="FJ391" s="65"/>
      <c r="FK391" s="65"/>
      <c r="FL391" s="65"/>
      <c r="FM391" s="65"/>
      <c r="FN391" s="65"/>
      <c r="FO391" s="65"/>
      <c r="FP391" s="65"/>
      <c r="FQ391" s="65"/>
      <c r="FR391" s="65"/>
      <c r="FS391" s="65"/>
      <c r="FT391" s="65"/>
      <c r="FU391" s="65"/>
      <c r="FV391" s="65"/>
      <c r="FW391" s="65"/>
      <c r="FX391" s="65"/>
      <c r="FY391" s="65"/>
      <c r="FZ391" s="65"/>
      <c r="GA391" s="65"/>
      <c r="GB391" s="65"/>
      <c r="GC391" s="65"/>
      <c r="GD391" s="65"/>
      <c r="GE391" s="65"/>
      <c r="GF391" s="65"/>
      <c r="GG391" s="65"/>
      <c r="GH391" s="65"/>
      <c r="GI391" s="65"/>
      <c r="GJ391" s="65"/>
      <c r="GK391" s="65"/>
      <c r="GL391" s="65"/>
      <c r="GM391" s="65"/>
      <c r="GN391" s="65"/>
      <c r="GO391" s="65"/>
      <c r="GP391" s="65"/>
      <c r="GQ391" s="65"/>
      <c r="GR391" s="65"/>
      <c r="GS391" s="65"/>
      <c r="GT391" s="65"/>
      <c r="GU391" s="65"/>
      <c r="GV391" s="65"/>
      <c r="GW391" s="65"/>
      <c r="GX391" s="65"/>
      <c r="GY391" s="65"/>
      <c r="GZ391" s="65"/>
      <c r="HA391" s="65"/>
      <c r="HB391" s="65"/>
      <c r="HC391" s="65"/>
      <c r="HD391" s="65"/>
      <c r="HE391" s="65"/>
      <c r="HF391" s="65"/>
      <c r="HG391" s="65"/>
      <c r="HH391" s="65"/>
      <c r="HI391" s="65"/>
      <c r="HJ391" s="65"/>
      <c r="HK391" s="65"/>
      <c r="HL391" s="65"/>
      <c r="HM391" s="65"/>
      <c r="HN391" s="65"/>
      <c r="HO391" s="65"/>
      <c r="HP391" s="65"/>
      <c r="HQ391" s="65"/>
      <c r="HR391" s="65"/>
      <c r="HS391" s="65"/>
      <c r="HT391" s="65"/>
      <c r="HU391" s="65"/>
      <c r="HV391" s="65"/>
      <c r="HW391" s="65"/>
      <c r="HX391" s="65"/>
      <c r="HY391" s="65"/>
      <c r="HZ391" s="65"/>
      <c r="IA391" s="65"/>
      <c r="IB391" s="65"/>
      <c r="IC391" s="65"/>
      <c r="ID391" s="65"/>
      <c r="IE391" s="65"/>
      <c r="IF391" s="65"/>
      <c r="IG391" s="65"/>
      <c r="IH391" s="65"/>
      <c r="II391" s="65"/>
      <c r="IJ391" s="65"/>
      <c r="IK391" s="65"/>
      <c r="IL391" s="65"/>
      <c r="IM391" s="65"/>
      <c r="IN391" s="65"/>
      <c r="IO391" s="65"/>
      <c r="IP391" s="65"/>
      <c r="IQ391" s="65"/>
      <c r="IR391" s="65"/>
      <c r="IS391" s="65"/>
      <c r="IT391" s="65"/>
      <c r="IU391" s="65"/>
      <c r="IV391" s="65"/>
      <c r="IW391" s="65"/>
      <c r="IX391" s="65"/>
      <c r="IY391" s="65"/>
      <c r="IZ391" s="65"/>
      <c r="JA391" s="65"/>
      <c r="JB391" s="65"/>
      <c r="JC391" s="65"/>
      <c r="JD391" s="65"/>
      <c r="JE391" s="65"/>
      <c r="JF391" s="65"/>
      <c r="JG391" s="65"/>
      <c r="JH391" s="65"/>
      <c r="JI391" s="65"/>
      <c r="JJ391" s="65"/>
      <c r="JK391" s="65"/>
      <c r="JL391" s="65"/>
      <c r="JM391" s="65"/>
      <c r="JN391" s="65"/>
      <c r="JO391" s="65"/>
      <c r="JP391" s="65"/>
      <c r="JQ391" s="65"/>
      <c r="JR391" s="65"/>
      <c r="JS391" s="65"/>
    </row>
    <row r="392" s="66" customFormat="true" ht="14.25" hidden="false" customHeight="true" outlineLevel="0" collapsed="false">
      <c r="A392" s="46"/>
      <c r="B392" s="47" t="n">
        <f aca="true">TODAY()</f>
        <v>46135</v>
      </c>
      <c r="C392" s="48" t="s">
        <v>37</v>
      </c>
      <c r="D392" s="49" t="s">
        <v>38</v>
      </c>
      <c r="E392" s="50" t="str">
        <f aca="false">IFERROR(VLOOKUP($J392,'Base 1'!A:S,19,0),"-")</f>
        <v>-</v>
      </c>
      <c r="F392" s="50" t="str">
        <f aca="false">IFERROR(VLOOKUP($J392,'Base 1'!$A:$N,14,0),"-")</f>
        <v>-</v>
      </c>
      <c r="G392" s="50" t="str">
        <f aca="false">IFERROR(VLOOKUP($J392,'Base 1'!$A:$O,15,0),"-")</f>
        <v>-</v>
      </c>
      <c r="H392" s="50" t="str">
        <f aca="false">IFERROR(VLOOKUP($J392,'Base 1'!$A:$T,20,0),"-")</f>
        <v>-</v>
      </c>
      <c r="I392" s="51" t="str">
        <f aca="false">IFERROR(VLOOKUP($J392,'Base 1'!$A:$C,3,0),"-")</f>
        <v>-</v>
      </c>
      <c r="J392" s="51"/>
      <c r="K392" s="50" t="str">
        <f aca="false">IFERROR(VLOOKUP($J392,'Base 1'!$A:$E,5,0),"-")</f>
        <v>-</v>
      </c>
      <c r="L392" s="52" t="str">
        <f aca="false">IFERROR(VLOOKUP($J392,'Base 1'!$A:$B,2,0),"-")</f>
        <v>-</v>
      </c>
      <c r="M392" s="50" t="str">
        <f aca="false">IFERROR(VLOOKUP($J392,'Base 1'!$A:$Q,17,0),"-")</f>
        <v>-</v>
      </c>
      <c r="N392" s="50" t="str">
        <f aca="false">IFERROR(VLOOKUP($J392,'Base 1'!$A:$R,18,0),"-")</f>
        <v>-</v>
      </c>
      <c r="O392" s="50" t="str">
        <f aca="false">IFERROR(VLOOKUP($J392,'Base 1'!$A:$F,6,0),"-")</f>
        <v>-</v>
      </c>
      <c r="P392" s="53" t="str">
        <f aca="false">IFERROR(VLOOKUP($J392,'Base 1'!$A:$G,7,0),"-")</f>
        <v>-</v>
      </c>
      <c r="Q392" s="54"/>
      <c r="R392" s="50" t="str">
        <f aca="false">IFERROR(VLOOKUP(J392,'Base 1'!$A:$L,12,0),"-")</f>
        <v>-</v>
      </c>
      <c r="S392" s="54"/>
      <c r="T392" s="55" t="str">
        <f aca="false">IFERROR(VLOOKUP(J392,'Base 1'!$A:$J,10,0),"-")</f>
        <v>-</v>
      </c>
      <c r="U392" s="56"/>
      <c r="V392" s="57"/>
      <c r="W392" s="58"/>
      <c r="X392" s="59" t="str">
        <f aca="false">IFERROR(VLOOKUP(J392,'Base 1'!$A:$I,9,0),"-")</f>
        <v>-</v>
      </c>
      <c r="Y392" s="58"/>
      <c r="Z392" s="60"/>
      <c r="AA392" s="61"/>
      <c r="AB392" s="62"/>
      <c r="AC392" s="63" t="str">
        <f aca="false">IFERROR(VLOOKUP($J392,'Base 1'!$A:$Q,16,0),"-")</f>
        <v>-</v>
      </c>
      <c r="AD392" s="63"/>
      <c r="AE392" s="64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65"/>
      <c r="BI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/>
      <c r="BT392" s="65"/>
      <c r="BU392" s="65"/>
      <c r="BV392" s="65"/>
      <c r="BW392" s="65"/>
      <c r="BX392" s="65"/>
      <c r="BY392" s="65"/>
      <c r="BZ392" s="65"/>
      <c r="CA392" s="65"/>
      <c r="CB392" s="65"/>
      <c r="CC392" s="65"/>
      <c r="CD392" s="65"/>
      <c r="CE392" s="65"/>
      <c r="CF392" s="65"/>
      <c r="CG392" s="65"/>
      <c r="CH392" s="65"/>
      <c r="CI392" s="65"/>
      <c r="CJ392" s="65"/>
      <c r="CK392" s="65"/>
      <c r="CL392" s="65"/>
      <c r="CM392" s="65"/>
      <c r="CN392" s="65"/>
      <c r="CO392" s="65"/>
      <c r="CP392" s="65"/>
      <c r="CQ392" s="65"/>
      <c r="CR392" s="65"/>
      <c r="CS392" s="65"/>
      <c r="CT392" s="65"/>
      <c r="CU392" s="65"/>
      <c r="CV392" s="65"/>
      <c r="CW392" s="65"/>
      <c r="CX392" s="65"/>
      <c r="CY392" s="65"/>
      <c r="CZ392" s="65"/>
      <c r="DA392" s="65"/>
      <c r="DB392" s="65"/>
      <c r="DC392" s="65"/>
      <c r="DD392" s="65"/>
      <c r="DE392" s="65"/>
      <c r="DF392" s="65"/>
      <c r="DG392" s="65"/>
      <c r="DH392" s="65"/>
      <c r="DI392" s="65"/>
      <c r="DJ392" s="65"/>
      <c r="DK392" s="65"/>
      <c r="DL392" s="65"/>
      <c r="DM392" s="65"/>
      <c r="DN392" s="65"/>
      <c r="DO392" s="65"/>
      <c r="DP392" s="65"/>
      <c r="DQ392" s="65"/>
      <c r="DR392" s="65"/>
      <c r="DS392" s="65"/>
      <c r="DT392" s="65"/>
      <c r="DU392" s="65"/>
      <c r="DV392" s="65"/>
      <c r="DW392" s="65"/>
      <c r="DX392" s="65"/>
      <c r="DY392" s="65"/>
      <c r="DZ392" s="65"/>
      <c r="EA392" s="65"/>
      <c r="EB392" s="65"/>
      <c r="EC392" s="65"/>
      <c r="ED392" s="65"/>
      <c r="EE392" s="65"/>
      <c r="EF392" s="65"/>
      <c r="EG392" s="65"/>
      <c r="EH392" s="65"/>
      <c r="EI392" s="65"/>
      <c r="EJ392" s="65"/>
      <c r="EK392" s="65"/>
      <c r="EL392" s="65"/>
      <c r="EM392" s="65"/>
      <c r="EN392" s="65"/>
      <c r="EO392" s="65"/>
      <c r="EP392" s="65"/>
      <c r="EQ392" s="65"/>
      <c r="ER392" s="65"/>
      <c r="ES392" s="65"/>
      <c r="ET392" s="65"/>
      <c r="EU392" s="65"/>
      <c r="EV392" s="65"/>
      <c r="EW392" s="65"/>
      <c r="EX392" s="65"/>
      <c r="EY392" s="65"/>
      <c r="EZ392" s="65"/>
      <c r="FA392" s="65"/>
      <c r="FB392" s="65"/>
      <c r="FC392" s="65"/>
      <c r="FD392" s="65"/>
      <c r="FE392" s="65"/>
      <c r="FF392" s="65"/>
      <c r="FG392" s="65"/>
      <c r="FH392" s="65"/>
      <c r="FI392" s="65"/>
      <c r="FJ392" s="65"/>
      <c r="FK392" s="65"/>
      <c r="FL392" s="65"/>
      <c r="FM392" s="65"/>
      <c r="FN392" s="65"/>
      <c r="FO392" s="65"/>
      <c r="FP392" s="65"/>
      <c r="FQ392" s="65"/>
      <c r="FR392" s="65"/>
      <c r="FS392" s="65"/>
      <c r="FT392" s="65"/>
      <c r="FU392" s="65"/>
      <c r="FV392" s="65"/>
      <c r="FW392" s="65"/>
      <c r="FX392" s="65"/>
      <c r="FY392" s="65"/>
      <c r="FZ392" s="65"/>
      <c r="GA392" s="65"/>
      <c r="GB392" s="65"/>
      <c r="GC392" s="65"/>
      <c r="GD392" s="65"/>
      <c r="GE392" s="65"/>
      <c r="GF392" s="65"/>
      <c r="GG392" s="65"/>
      <c r="GH392" s="65"/>
      <c r="GI392" s="65"/>
      <c r="GJ392" s="65"/>
      <c r="GK392" s="65"/>
      <c r="GL392" s="65"/>
      <c r="GM392" s="65"/>
      <c r="GN392" s="65"/>
      <c r="GO392" s="65"/>
      <c r="GP392" s="65"/>
      <c r="GQ392" s="65"/>
      <c r="GR392" s="65"/>
      <c r="GS392" s="65"/>
      <c r="GT392" s="65"/>
      <c r="GU392" s="65"/>
      <c r="GV392" s="65"/>
      <c r="GW392" s="65"/>
      <c r="GX392" s="65"/>
      <c r="GY392" s="65"/>
      <c r="GZ392" s="65"/>
      <c r="HA392" s="65"/>
      <c r="HB392" s="65"/>
      <c r="HC392" s="65"/>
      <c r="HD392" s="65"/>
      <c r="HE392" s="65"/>
      <c r="HF392" s="65"/>
      <c r="HG392" s="65"/>
      <c r="HH392" s="65"/>
      <c r="HI392" s="65"/>
      <c r="HJ392" s="65"/>
      <c r="HK392" s="65"/>
      <c r="HL392" s="65"/>
      <c r="HM392" s="65"/>
      <c r="HN392" s="65"/>
      <c r="HO392" s="65"/>
      <c r="HP392" s="65"/>
      <c r="HQ392" s="65"/>
      <c r="HR392" s="65"/>
      <c r="HS392" s="65"/>
      <c r="HT392" s="65"/>
      <c r="HU392" s="65"/>
      <c r="HV392" s="65"/>
      <c r="HW392" s="65"/>
      <c r="HX392" s="65"/>
      <c r="HY392" s="65"/>
      <c r="HZ392" s="65"/>
      <c r="IA392" s="65"/>
      <c r="IB392" s="65"/>
      <c r="IC392" s="65"/>
      <c r="ID392" s="65"/>
      <c r="IE392" s="65"/>
      <c r="IF392" s="65"/>
      <c r="IG392" s="65"/>
      <c r="IH392" s="65"/>
      <c r="II392" s="65"/>
      <c r="IJ392" s="65"/>
      <c r="IK392" s="65"/>
      <c r="IL392" s="65"/>
      <c r="IM392" s="65"/>
      <c r="IN392" s="65"/>
      <c r="IO392" s="65"/>
      <c r="IP392" s="65"/>
      <c r="IQ392" s="65"/>
      <c r="IR392" s="65"/>
      <c r="IS392" s="65"/>
      <c r="IT392" s="65"/>
      <c r="IU392" s="65"/>
      <c r="IV392" s="65"/>
      <c r="IW392" s="65"/>
      <c r="IX392" s="65"/>
      <c r="IY392" s="65"/>
      <c r="IZ392" s="65"/>
      <c r="JA392" s="65"/>
      <c r="JB392" s="65"/>
      <c r="JC392" s="65"/>
      <c r="JD392" s="65"/>
      <c r="JE392" s="65"/>
      <c r="JF392" s="65"/>
      <c r="JG392" s="65"/>
      <c r="JH392" s="65"/>
      <c r="JI392" s="65"/>
      <c r="JJ392" s="65"/>
      <c r="JK392" s="65"/>
      <c r="JL392" s="65"/>
      <c r="JM392" s="65"/>
      <c r="JN392" s="65"/>
      <c r="JO392" s="65"/>
      <c r="JP392" s="65"/>
      <c r="JQ392" s="65"/>
      <c r="JR392" s="65"/>
      <c r="JS392" s="65"/>
    </row>
    <row r="393" s="66" customFormat="true" ht="14.25" hidden="false" customHeight="true" outlineLevel="0" collapsed="false">
      <c r="A393" s="46"/>
      <c r="B393" s="47" t="n">
        <f aca="true">TODAY()</f>
        <v>46135</v>
      </c>
      <c r="C393" s="48" t="s">
        <v>37</v>
      </c>
      <c r="D393" s="49" t="s">
        <v>38</v>
      </c>
      <c r="E393" s="50" t="str">
        <f aca="false">IFERROR(VLOOKUP($J393,'Base 1'!A:S,19,0),"-")</f>
        <v>-</v>
      </c>
      <c r="F393" s="50" t="str">
        <f aca="false">IFERROR(VLOOKUP($J393,'Base 1'!$A:$N,14,0),"-")</f>
        <v>-</v>
      </c>
      <c r="G393" s="50" t="str">
        <f aca="false">IFERROR(VLOOKUP($J393,'Base 1'!$A:$O,15,0),"-")</f>
        <v>-</v>
      </c>
      <c r="H393" s="50" t="str">
        <f aca="false">IFERROR(VLOOKUP($J393,'Base 1'!$A:$T,20,0),"-")</f>
        <v>-</v>
      </c>
      <c r="I393" s="51" t="str">
        <f aca="false">IFERROR(VLOOKUP($J393,'Base 1'!$A:$C,3,0),"-")</f>
        <v>-</v>
      </c>
      <c r="J393" s="51"/>
      <c r="K393" s="50" t="str">
        <f aca="false">IFERROR(VLOOKUP($J393,'Base 1'!$A:$E,5,0),"-")</f>
        <v>-</v>
      </c>
      <c r="L393" s="52" t="str">
        <f aca="false">IFERROR(VLOOKUP($J393,'Base 1'!$A:$B,2,0),"-")</f>
        <v>-</v>
      </c>
      <c r="M393" s="50" t="str">
        <f aca="false">IFERROR(VLOOKUP($J393,'Base 1'!$A:$Q,17,0),"-")</f>
        <v>-</v>
      </c>
      <c r="N393" s="50" t="str">
        <f aca="false">IFERROR(VLOOKUP($J393,'Base 1'!$A:$R,18,0),"-")</f>
        <v>-</v>
      </c>
      <c r="O393" s="50" t="str">
        <f aca="false">IFERROR(VLOOKUP($J393,'Base 1'!$A:$F,6,0),"-")</f>
        <v>-</v>
      </c>
      <c r="P393" s="53" t="str">
        <f aca="false">IFERROR(VLOOKUP($J393,'Base 1'!$A:$G,7,0),"-")</f>
        <v>-</v>
      </c>
      <c r="Q393" s="54"/>
      <c r="R393" s="50" t="str">
        <f aca="false">IFERROR(VLOOKUP(J393,'Base 1'!$A:$L,12,0),"-")</f>
        <v>-</v>
      </c>
      <c r="S393" s="54"/>
      <c r="T393" s="55" t="str">
        <f aca="false">IFERROR(VLOOKUP(J393,'Base 1'!$A:$J,10,0),"-")</f>
        <v>-</v>
      </c>
      <c r="U393" s="56"/>
      <c r="V393" s="57"/>
      <c r="W393" s="58"/>
      <c r="X393" s="59" t="str">
        <f aca="false">IFERROR(VLOOKUP(J393,'Base 1'!$A:$I,9,0),"-")</f>
        <v>-</v>
      </c>
      <c r="Y393" s="58"/>
      <c r="Z393" s="60"/>
      <c r="AA393" s="61"/>
      <c r="AB393" s="62"/>
      <c r="AC393" s="63" t="str">
        <f aca="false">IFERROR(VLOOKUP($J393,'Base 1'!$A:$Q,16,0),"-")</f>
        <v>-</v>
      </c>
      <c r="AD393" s="63"/>
      <c r="AE393" s="64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  <c r="BM393" s="65"/>
      <c r="BN393" s="65"/>
      <c r="BO393" s="65"/>
      <c r="BP393" s="65"/>
      <c r="BQ393" s="65"/>
      <c r="BR393" s="65"/>
      <c r="BS393" s="65"/>
      <c r="BT393" s="65"/>
      <c r="BU393" s="65"/>
      <c r="BV393" s="65"/>
      <c r="BW393" s="65"/>
      <c r="BX393" s="65"/>
      <c r="BY393" s="65"/>
      <c r="BZ393" s="65"/>
      <c r="CA393" s="65"/>
      <c r="CB393" s="65"/>
      <c r="CC393" s="65"/>
      <c r="CD393" s="65"/>
      <c r="CE393" s="65"/>
      <c r="CF393" s="65"/>
      <c r="CG393" s="65"/>
      <c r="CH393" s="65"/>
      <c r="CI393" s="65"/>
      <c r="CJ393" s="65"/>
      <c r="CK393" s="65"/>
      <c r="CL393" s="65"/>
      <c r="CM393" s="65"/>
      <c r="CN393" s="65"/>
      <c r="CO393" s="65"/>
      <c r="CP393" s="65"/>
      <c r="CQ393" s="65"/>
      <c r="CR393" s="65"/>
      <c r="CS393" s="65"/>
      <c r="CT393" s="65"/>
      <c r="CU393" s="65"/>
      <c r="CV393" s="65"/>
      <c r="CW393" s="65"/>
      <c r="CX393" s="65"/>
      <c r="CY393" s="65"/>
      <c r="CZ393" s="65"/>
      <c r="DA393" s="65"/>
      <c r="DB393" s="65"/>
      <c r="DC393" s="65"/>
      <c r="DD393" s="65"/>
      <c r="DE393" s="65"/>
      <c r="DF393" s="65"/>
      <c r="DG393" s="65"/>
      <c r="DH393" s="65"/>
      <c r="DI393" s="65"/>
      <c r="DJ393" s="65"/>
      <c r="DK393" s="65"/>
      <c r="DL393" s="65"/>
      <c r="DM393" s="65"/>
      <c r="DN393" s="65"/>
      <c r="DO393" s="65"/>
      <c r="DP393" s="65"/>
      <c r="DQ393" s="65"/>
      <c r="DR393" s="65"/>
      <c r="DS393" s="65"/>
      <c r="DT393" s="65"/>
      <c r="DU393" s="65"/>
      <c r="DV393" s="65"/>
      <c r="DW393" s="65"/>
      <c r="DX393" s="65"/>
      <c r="DY393" s="65"/>
      <c r="DZ393" s="65"/>
      <c r="EA393" s="65"/>
      <c r="EB393" s="65"/>
      <c r="EC393" s="65"/>
      <c r="ED393" s="65"/>
      <c r="EE393" s="65"/>
      <c r="EF393" s="65"/>
      <c r="EG393" s="65"/>
      <c r="EH393" s="65"/>
      <c r="EI393" s="65"/>
      <c r="EJ393" s="65"/>
      <c r="EK393" s="65"/>
      <c r="EL393" s="65"/>
      <c r="EM393" s="65"/>
      <c r="EN393" s="65"/>
      <c r="EO393" s="65"/>
      <c r="EP393" s="65"/>
      <c r="EQ393" s="65"/>
      <c r="ER393" s="65"/>
      <c r="ES393" s="65"/>
      <c r="ET393" s="65"/>
      <c r="EU393" s="65"/>
      <c r="EV393" s="65"/>
      <c r="EW393" s="65"/>
      <c r="EX393" s="65"/>
      <c r="EY393" s="65"/>
      <c r="EZ393" s="65"/>
      <c r="FA393" s="65"/>
      <c r="FB393" s="65"/>
      <c r="FC393" s="65"/>
      <c r="FD393" s="65"/>
      <c r="FE393" s="65"/>
      <c r="FF393" s="65"/>
      <c r="FG393" s="65"/>
      <c r="FH393" s="65"/>
      <c r="FI393" s="65"/>
      <c r="FJ393" s="65"/>
      <c r="FK393" s="65"/>
      <c r="FL393" s="65"/>
      <c r="FM393" s="65"/>
      <c r="FN393" s="65"/>
      <c r="FO393" s="65"/>
      <c r="FP393" s="65"/>
      <c r="FQ393" s="65"/>
      <c r="FR393" s="65"/>
      <c r="FS393" s="65"/>
      <c r="FT393" s="65"/>
      <c r="FU393" s="65"/>
      <c r="FV393" s="65"/>
      <c r="FW393" s="65"/>
      <c r="FX393" s="65"/>
      <c r="FY393" s="65"/>
      <c r="FZ393" s="65"/>
      <c r="GA393" s="65"/>
      <c r="GB393" s="65"/>
      <c r="GC393" s="65"/>
      <c r="GD393" s="65"/>
      <c r="GE393" s="65"/>
      <c r="GF393" s="65"/>
      <c r="GG393" s="65"/>
      <c r="GH393" s="65"/>
      <c r="GI393" s="65"/>
      <c r="GJ393" s="65"/>
      <c r="GK393" s="65"/>
      <c r="GL393" s="65"/>
      <c r="GM393" s="65"/>
      <c r="GN393" s="65"/>
      <c r="GO393" s="65"/>
      <c r="GP393" s="65"/>
      <c r="GQ393" s="65"/>
      <c r="GR393" s="65"/>
      <c r="GS393" s="65"/>
      <c r="GT393" s="65"/>
      <c r="GU393" s="65"/>
      <c r="GV393" s="65"/>
      <c r="GW393" s="65"/>
      <c r="GX393" s="65"/>
      <c r="GY393" s="65"/>
      <c r="GZ393" s="65"/>
      <c r="HA393" s="65"/>
      <c r="HB393" s="65"/>
      <c r="HC393" s="65"/>
      <c r="HD393" s="65"/>
      <c r="HE393" s="65"/>
      <c r="HF393" s="65"/>
      <c r="HG393" s="65"/>
      <c r="HH393" s="65"/>
      <c r="HI393" s="65"/>
      <c r="HJ393" s="65"/>
      <c r="HK393" s="65"/>
      <c r="HL393" s="65"/>
      <c r="HM393" s="65"/>
      <c r="HN393" s="65"/>
      <c r="HO393" s="65"/>
      <c r="HP393" s="65"/>
      <c r="HQ393" s="65"/>
      <c r="HR393" s="65"/>
      <c r="HS393" s="65"/>
      <c r="HT393" s="65"/>
      <c r="HU393" s="65"/>
      <c r="HV393" s="65"/>
      <c r="HW393" s="65"/>
      <c r="HX393" s="65"/>
      <c r="HY393" s="65"/>
      <c r="HZ393" s="65"/>
      <c r="IA393" s="65"/>
      <c r="IB393" s="65"/>
      <c r="IC393" s="65"/>
      <c r="ID393" s="65"/>
      <c r="IE393" s="65"/>
      <c r="IF393" s="65"/>
      <c r="IG393" s="65"/>
      <c r="IH393" s="65"/>
      <c r="II393" s="65"/>
      <c r="IJ393" s="65"/>
      <c r="IK393" s="65"/>
      <c r="IL393" s="65"/>
      <c r="IM393" s="65"/>
      <c r="IN393" s="65"/>
      <c r="IO393" s="65"/>
      <c r="IP393" s="65"/>
      <c r="IQ393" s="65"/>
      <c r="IR393" s="65"/>
      <c r="IS393" s="65"/>
      <c r="IT393" s="65"/>
      <c r="IU393" s="65"/>
      <c r="IV393" s="65"/>
      <c r="IW393" s="65"/>
      <c r="IX393" s="65"/>
      <c r="IY393" s="65"/>
      <c r="IZ393" s="65"/>
      <c r="JA393" s="65"/>
      <c r="JB393" s="65"/>
      <c r="JC393" s="65"/>
      <c r="JD393" s="65"/>
      <c r="JE393" s="65"/>
      <c r="JF393" s="65"/>
      <c r="JG393" s="65"/>
      <c r="JH393" s="65"/>
      <c r="JI393" s="65"/>
      <c r="JJ393" s="65"/>
      <c r="JK393" s="65"/>
      <c r="JL393" s="65"/>
      <c r="JM393" s="65"/>
      <c r="JN393" s="65"/>
      <c r="JO393" s="65"/>
      <c r="JP393" s="65"/>
      <c r="JQ393" s="65"/>
      <c r="JR393" s="65"/>
      <c r="JS393" s="65"/>
    </row>
    <row r="394" s="66" customFormat="true" ht="14.25" hidden="false" customHeight="true" outlineLevel="0" collapsed="false">
      <c r="A394" s="46"/>
      <c r="B394" s="47" t="n">
        <f aca="true">TODAY()</f>
        <v>46135</v>
      </c>
      <c r="C394" s="48" t="s">
        <v>37</v>
      </c>
      <c r="D394" s="49" t="s">
        <v>38</v>
      </c>
      <c r="E394" s="50" t="str">
        <f aca="false">IFERROR(VLOOKUP($J394,'Base 1'!A:S,19,0),"-")</f>
        <v>-</v>
      </c>
      <c r="F394" s="50" t="str">
        <f aca="false">IFERROR(VLOOKUP($J394,'Base 1'!$A:$N,14,0),"-")</f>
        <v>-</v>
      </c>
      <c r="G394" s="50" t="str">
        <f aca="false">IFERROR(VLOOKUP($J394,'Base 1'!$A:$O,15,0),"-")</f>
        <v>-</v>
      </c>
      <c r="H394" s="50" t="str">
        <f aca="false">IFERROR(VLOOKUP($J394,'Base 1'!$A:$T,20,0),"-")</f>
        <v>-</v>
      </c>
      <c r="I394" s="51" t="str">
        <f aca="false">IFERROR(VLOOKUP($J394,'Base 1'!$A:$C,3,0),"-")</f>
        <v>-</v>
      </c>
      <c r="J394" s="51"/>
      <c r="K394" s="50" t="str">
        <f aca="false">IFERROR(VLOOKUP($J394,'Base 1'!$A:$E,5,0),"-")</f>
        <v>-</v>
      </c>
      <c r="L394" s="52" t="str">
        <f aca="false">IFERROR(VLOOKUP($J394,'Base 1'!$A:$B,2,0),"-")</f>
        <v>-</v>
      </c>
      <c r="M394" s="50" t="str">
        <f aca="false">IFERROR(VLOOKUP($J394,'Base 1'!$A:$Q,17,0),"-")</f>
        <v>-</v>
      </c>
      <c r="N394" s="50" t="str">
        <f aca="false">IFERROR(VLOOKUP($J394,'Base 1'!$A:$R,18,0),"-")</f>
        <v>-</v>
      </c>
      <c r="O394" s="50" t="str">
        <f aca="false">IFERROR(VLOOKUP($J394,'Base 1'!$A:$F,6,0),"-")</f>
        <v>-</v>
      </c>
      <c r="P394" s="53" t="str">
        <f aca="false">IFERROR(VLOOKUP($J394,'Base 1'!$A:$G,7,0),"-")</f>
        <v>-</v>
      </c>
      <c r="Q394" s="54"/>
      <c r="R394" s="50" t="str">
        <f aca="false">IFERROR(VLOOKUP(J394,'Base 1'!$A:$L,12,0),"-")</f>
        <v>-</v>
      </c>
      <c r="S394" s="54"/>
      <c r="T394" s="55" t="str">
        <f aca="false">IFERROR(VLOOKUP(J394,'Base 1'!$A:$J,10,0),"-")</f>
        <v>-</v>
      </c>
      <c r="U394" s="56"/>
      <c r="V394" s="57"/>
      <c r="W394" s="58"/>
      <c r="X394" s="59" t="str">
        <f aca="false">IFERROR(VLOOKUP(J394,'Base 1'!$A:$I,9,0),"-")</f>
        <v>-</v>
      </c>
      <c r="Y394" s="58"/>
      <c r="Z394" s="60"/>
      <c r="AA394" s="61"/>
      <c r="AB394" s="62"/>
      <c r="AC394" s="63" t="str">
        <f aca="false">IFERROR(VLOOKUP($J394,'Base 1'!$A:$Q,16,0),"-")</f>
        <v>-</v>
      </c>
      <c r="AD394" s="63"/>
      <c r="AE394" s="64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65"/>
      <c r="BI394" s="65"/>
      <c r="BJ394" s="65"/>
      <c r="BK394" s="65"/>
      <c r="BL394" s="65"/>
      <c r="BM394" s="65"/>
      <c r="BN394" s="65"/>
      <c r="BO394" s="65"/>
      <c r="BP394" s="65"/>
      <c r="BQ394" s="65"/>
      <c r="BR394" s="65"/>
      <c r="BS394" s="65"/>
      <c r="BT394" s="65"/>
      <c r="BU394" s="65"/>
      <c r="BV394" s="65"/>
      <c r="BW394" s="65"/>
      <c r="BX394" s="65"/>
      <c r="BY394" s="65"/>
      <c r="BZ394" s="65"/>
      <c r="CA394" s="65"/>
      <c r="CB394" s="65"/>
      <c r="CC394" s="65"/>
      <c r="CD394" s="65"/>
      <c r="CE394" s="65"/>
      <c r="CF394" s="65"/>
      <c r="CG394" s="65"/>
      <c r="CH394" s="65"/>
      <c r="CI394" s="65"/>
      <c r="CJ394" s="65"/>
      <c r="CK394" s="65"/>
      <c r="CL394" s="65"/>
      <c r="CM394" s="65"/>
      <c r="CN394" s="65"/>
      <c r="CO394" s="65"/>
      <c r="CP394" s="65"/>
      <c r="CQ394" s="65"/>
      <c r="CR394" s="65"/>
      <c r="CS394" s="65"/>
      <c r="CT394" s="65"/>
      <c r="CU394" s="65"/>
      <c r="CV394" s="65"/>
      <c r="CW394" s="65"/>
      <c r="CX394" s="65"/>
      <c r="CY394" s="65"/>
      <c r="CZ394" s="65"/>
      <c r="DA394" s="65"/>
      <c r="DB394" s="65"/>
      <c r="DC394" s="65"/>
      <c r="DD394" s="65"/>
      <c r="DE394" s="65"/>
      <c r="DF394" s="65"/>
      <c r="DG394" s="65"/>
      <c r="DH394" s="65"/>
      <c r="DI394" s="65"/>
      <c r="DJ394" s="65"/>
      <c r="DK394" s="65"/>
      <c r="DL394" s="65"/>
      <c r="DM394" s="65"/>
      <c r="DN394" s="65"/>
      <c r="DO394" s="65"/>
      <c r="DP394" s="65"/>
      <c r="DQ394" s="65"/>
      <c r="DR394" s="65"/>
      <c r="DS394" s="65"/>
      <c r="DT394" s="65"/>
      <c r="DU394" s="65"/>
      <c r="DV394" s="65"/>
      <c r="DW394" s="65"/>
      <c r="DX394" s="65"/>
      <c r="DY394" s="65"/>
      <c r="DZ394" s="65"/>
      <c r="EA394" s="65"/>
      <c r="EB394" s="65"/>
      <c r="EC394" s="65"/>
      <c r="ED394" s="65"/>
      <c r="EE394" s="65"/>
      <c r="EF394" s="65"/>
      <c r="EG394" s="65"/>
      <c r="EH394" s="65"/>
      <c r="EI394" s="65"/>
      <c r="EJ394" s="65"/>
      <c r="EK394" s="65"/>
      <c r="EL394" s="65"/>
      <c r="EM394" s="65"/>
      <c r="EN394" s="65"/>
      <c r="EO394" s="65"/>
      <c r="EP394" s="65"/>
      <c r="EQ394" s="65"/>
      <c r="ER394" s="65"/>
      <c r="ES394" s="65"/>
      <c r="ET394" s="65"/>
      <c r="EU394" s="65"/>
      <c r="EV394" s="65"/>
      <c r="EW394" s="65"/>
      <c r="EX394" s="65"/>
      <c r="EY394" s="65"/>
      <c r="EZ394" s="65"/>
      <c r="FA394" s="65"/>
      <c r="FB394" s="65"/>
      <c r="FC394" s="65"/>
      <c r="FD394" s="65"/>
      <c r="FE394" s="65"/>
      <c r="FF394" s="65"/>
      <c r="FG394" s="65"/>
      <c r="FH394" s="65"/>
      <c r="FI394" s="65"/>
      <c r="FJ394" s="65"/>
      <c r="FK394" s="65"/>
      <c r="FL394" s="65"/>
      <c r="FM394" s="65"/>
      <c r="FN394" s="65"/>
      <c r="FO394" s="65"/>
      <c r="FP394" s="65"/>
      <c r="FQ394" s="65"/>
      <c r="FR394" s="65"/>
      <c r="FS394" s="65"/>
      <c r="FT394" s="65"/>
      <c r="FU394" s="65"/>
      <c r="FV394" s="65"/>
      <c r="FW394" s="65"/>
      <c r="FX394" s="65"/>
      <c r="FY394" s="65"/>
      <c r="FZ394" s="65"/>
      <c r="GA394" s="65"/>
      <c r="GB394" s="65"/>
      <c r="GC394" s="65"/>
      <c r="GD394" s="65"/>
      <c r="GE394" s="65"/>
      <c r="GF394" s="65"/>
      <c r="GG394" s="65"/>
      <c r="GH394" s="65"/>
      <c r="GI394" s="65"/>
      <c r="GJ394" s="65"/>
      <c r="GK394" s="65"/>
      <c r="GL394" s="65"/>
      <c r="GM394" s="65"/>
      <c r="GN394" s="65"/>
      <c r="GO394" s="65"/>
      <c r="GP394" s="65"/>
      <c r="GQ394" s="65"/>
      <c r="GR394" s="65"/>
      <c r="GS394" s="65"/>
      <c r="GT394" s="65"/>
      <c r="GU394" s="65"/>
      <c r="GV394" s="65"/>
      <c r="GW394" s="65"/>
      <c r="GX394" s="65"/>
      <c r="GY394" s="65"/>
      <c r="GZ394" s="65"/>
      <c r="HA394" s="65"/>
      <c r="HB394" s="65"/>
      <c r="HC394" s="65"/>
      <c r="HD394" s="65"/>
      <c r="HE394" s="65"/>
      <c r="HF394" s="65"/>
      <c r="HG394" s="65"/>
      <c r="HH394" s="65"/>
      <c r="HI394" s="65"/>
      <c r="HJ394" s="65"/>
      <c r="HK394" s="65"/>
      <c r="HL394" s="65"/>
      <c r="HM394" s="65"/>
      <c r="HN394" s="65"/>
      <c r="HO394" s="65"/>
      <c r="HP394" s="65"/>
      <c r="HQ394" s="65"/>
      <c r="HR394" s="65"/>
      <c r="HS394" s="65"/>
      <c r="HT394" s="65"/>
      <c r="HU394" s="65"/>
      <c r="HV394" s="65"/>
      <c r="HW394" s="65"/>
      <c r="HX394" s="65"/>
      <c r="HY394" s="65"/>
      <c r="HZ394" s="65"/>
      <c r="IA394" s="65"/>
      <c r="IB394" s="65"/>
      <c r="IC394" s="65"/>
      <c r="ID394" s="65"/>
      <c r="IE394" s="65"/>
      <c r="IF394" s="65"/>
      <c r="IG394" s="65"/>
      <c r="IH394" s="65"/>
      <c r="II394" s="65"/>
      <c r="IJ394" s="65"/>
      <c r="IK394" s="65"/>
      <c r="IL394" s="65"/>
      <c r="IM394" s="65"/>
      <c r="IN394" s="65"/>
      <c r="IO394" s="65"/>
      <c r="IP394" s="65"/>
      <c r="IQ394" s="65"/>
      <c r="IR394" s="65"/>
      <c r="IS394" s="65"/>
      <c r="IT394" s="65"/>
      <c r="IU394" s="65"/>
      <c r="IV394" s="65"/>
      <c r="IW394" s="65"/>
      <c r="IX394" s="65"/>
      <c r="IY394" s="65"/>
      <c r="IZ394" s="65"/>
      <c r="JA394" s="65"/>
      <c r="JB394" s="65"/>
      <c r="JC394" s="65"/>
      <c r="JD394" s="65"/>
      <c r="JE394" s="65"/>
      <c r="JF394" s="65"/>
      <c r="JG394" s="65"/>
      <c r="JH394" s="65"/>
      <c r="JI394" s="65"/>
      <c r="JJ394" s="65"/>
      <c r="JK394" s="65"/>
      <c r="JL394" s="65"/>
      <c r="JM394" s="65"/>
      <c r="JN394" s="65"/>
      <c r="JO394" s="65"/>
      <c r="JP394" s="65"/>
      <c r="JQ394" s="65"/>
      <c r="JR394" s="65"/>
      <c r="JS394" s="65"/>
    </row>
    <row r="395" s="66" customFormat="true" ht="14.25" hidden="false" customHeight="true" outlineLevel="0" collapsed="false">
      <c r="A395" s="46"/>
      <c r="B395" s="47" t="n">
        <f aca="true">TODAY()</f>
        <v>46135</v>
      </c>
      <c r="C395" s="48" t="s">
        <v>37</v>
      </c>
      <c r="D395" s="49" t="s">
        <v>38</v>
      </c>
      <c r="E395" s="50" t="str">
        <f aca="false">IFERROR(VLOOKUP($J395,'Base 1'!A:S,19,0),"-")</f>
        <v>-</v>
      </c>
      <c r="F395" s="50" t="str">
        <f aca="false">IFERROR(VLOOKUP($J395,'Base 1'!$A:$N,14,0),"-")</f>
        <v>-</v>
      </c>
      <c r="G395" s="50" t="str">
        <f aca="false">IFERROR(VLOOKUP($J395,'Base 1'!$A:$O,15,0),"-")</f>
        <v>-</v>
      </c>
      <c r="H395" s="50" t="str">
        <f aca="false">IFERROR(VLOOKUP($J395,'Base 1'!$A:$T,20,0),"-")</f>
        <v>-</v>
      </c>
      <c r="I395" s="51" t="str">
        <f aca="false">IFERROR(VLOOKUP($J395,'Base 1'!$A:$C,3,0),"-")</f>
        <v>-</v>
      </c>
      <c r="J395" s="51"/>
      <c r="K395" s="50" t="str">
        <f aca="false">IFERROR(VLOOKUP($J395,'Base 1'!$A:$E,5,0),"-")</f>
        <v>-</v>
      </c>
      <c r="L395" s="52" t="str">
        <f aca="false">IFERROR(VLOOKUP($J395,'Base 1'!$A:$B,2,0),"-")</f>
        <v>-</v>
      </c>
      <c r="M395" s="50" t="str">
        <f aca="false">IFERROR(VLOOKUP($J395,'Base 1'!$A:$Q,17,0),"-")</f>
        <v>-</v>
      </c>
      <c r="N395" s="50" t="str">
        <f aca="false">IFERROR(VLOOKUP($J395,'Base 1'!$A:$R,18,0),"-")</f>
        <v>-</v>
      </c>
      <c r="O395" s="50" t="str">
        <f aca="false">IFERROR(VLOOKUP($J395,'Base 1'!$A:$F,6,0),"-")</f>
        <v>-</v>
      </c>
      <c r="P395" s="53" t="str">
        <f aca="false">IFERROR(VLOOKUP($J395,'Base 1'!$A:$G,7,0),"-")</f>
        <v>-</v>
      </c>
      <c r="Q395" s="54"/>
      <c r="R395" s="50" t="str">
        <f aca="false">IFERROR(VLOOKUP(J395,'Base 1'!$A:$L,12,0),"-")</f>
        <v>-</v>
      </c>
      <c r="S395" s="54"/>
      <c r="T395" s="55" t="str">
        <f aca="false">IFERROR(VLOOKUP(J395,'Base 1'!$A:$J,10,0),"-")</f>
        <v>-</v>
      </c>
      <c r="U395" s="56"/>
      <c r="V395" s="57"/>
      <c r="W395" s="58"/>
      <c r="X395" s="59" t="str">
        <f aca="false">IFERROR(VLOOKUP(J395,'Base 1'!$A:$I,9,0),"-")</f>
        <v>-</v>
      </c>
      <c r="Y395" s="58"/>
      <c r="Z395" s="60"/>
      <c r="AA395" s="61"/>
      <c r="AB395" s="62"/>
      <c r="AC395" s="63" t="str">
        <f aca="false">IFERROR(VLOOKUP($J395,'Base 1'!$A:$Q,16,0),"-")</f>
        <v>-</v>
      </c>
      <c r="AD395" s="63"/>
      <c r="AE395" s="64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65"/>
      <c r="BI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/>
      <c r="BT395" s="65"/>
      <c r="BU395" s="65"/>
      <c r="BV395" s="65"/>
      <c r="BW395" s="65"/>
      <c r="BX395" s="65"/>
      <c r="BY395" s="65"/>
      <c r="BZ395" s="65"/>
      <c r="CA395" s="65"/>
      <c r="CB395" s="65"/>
      <c r="CC395" s="65"/>
      <c r="CD395" s="65"/>
      <c r="CE395" s="65"/>
      <c r="CF395" s="65"/>
      <c r="CG395" s="65"/>
      <c r="CH395" s="65"/>
      <c r="CI395" s="65"/>
      <c r="CJ395" s="65"/>
      <c r="CK395" s="65"/>
      <c r="CL395" s="65"/>
      <c r="CM395" s="65"/>
      <c r="CN395" s="65"/>
      <c r="CO395" s="65"/>
      <c r="CP395" s="65"/>
      <c r="CQ395" s="65"/>
      <c r="CR395" s="65"/>
      <c r="CS395" s="65"/>
      <c r="CT395" s="65"/>
      <c r="CU395" s="65"/>
      <c r="CV395" s="65"/>
      <c r="CW395" s="65"/>
      <c r="CX395" s="65"/>
      <c r="CY395" s="65"/>
      <c r="CZ395" s="65"/>
      <c r="DA395" s="65"/>
      <c r="DB395" s="65"/>
      <c r="DC395" s="65"/>
      <c r="DD395" s="65"/>
      <c r="DE395" s="65"/>
      <c r="DF395" s="65"/>
      <c r="DG395" s="65"/>
      <c r="DH395" s="65"/>
      <c r="DI395" s="65"/>
      <c r="DJ395" s="65"/>
      <c r="DK395" s="65"/>
      <c r="DL395" s="65"/>
      <c r="DM395" s="65"/>
      <c r="DN395" s="65"/>
      <c r="DO395" s="65"/>
      <c r="DP395" s="65"/>
      <c r="DQ395" s="65"/>
      <c r="DR395" s="65"/>
      <c r="DS395" s="65"/>
      <c r="DT395" s="65"/>
      <c r="DU395" s="65"/>
      <c r="DV395" s="65"/>
      <c r="DW395" s="65"/>
      <c r="DX395" s="65"/>
      <c r="DY395" s="65"/>
      <c r="DZ395" s="65"/>
      <c r="EA395" s="65"/>
      <c r="EB395" s="65"/>
      <c r="EC395" s="65"/>
      <c r="ED395" s="65"/>
      <c r="EE395" s="65"/>
      <c r="EF395" s="65"/>
      <c r="EG395" s="65"/>
      <c r="EH395" s="65"/>
      <c r="EI395" s="65"/>
      <c r="EJ395" s="65"/>
      <c r="EK395" s="65"/>
      <c r="EL395" s="65"/>
      <c r="EM395" s="65"/>
      <c r="EN395" s="65"/>
      <c r="EO395" s="65"/>
      <c r="EP395" s="65"/>
      <c r="EQ395" s="65"/>
      <c r="ER395" s="65"/>
      <c r="ES395" s="65"/>
      <c r="ET395" s="65"/>
      <c r="EU395" s="65"/>
      <c r="EV395" s="65"/>
      <c r="EW395" s="65"/>
      <c r="EX395" s="65"/>
      <c r="EY395" s="65"/>
      <c r="EZ395" s="65"/>
      <c r="FA395" s="65"/>
      <c r="FB395" s="65"/>
      <c r="FC395" s="65"/>
      <c r="FD395" s="65"/>
      <c r="FE395" s="65"/>
      <c r="FF395" s="65"/>
      <c r="FG395" s="65"/>
      <c r="FH395" s="65"/>
      <c r="FI395" s="65"/>
      <c r="FJ395" s="65"/>
      <c r="FK395" s="65"/>
      <c r="FL395" s="65"/>
      <c r="FM395" s="65"/>
      <c r="FN395" s="65"/>
      <c r="FO395" s="65"/>
      <c r="FP395" s="65"/>
      <c r="FQ395" s="65"/>
      <c r="FR395" s="65"/>
      <c r="FS395" s="65"/>
      <c r="FT395" s="65"/>
      <c r="FU395" s="65"/>
      <c r="FV395" s="65"/>
      <c r="FW395" s="65"/>
      <c r="FX395" s="65"/>
      <c r="FY395" s="65"/>
      <c r="FZ395" s="65"/>
      <c r="GA395" s="65"/>
      <c r="GB395" s="65"/>
      <c r="GC395" s="65"/>
      <c r="GD395" s="65"/>
      <c r="GE395" s="65"/>
      <c r="GF395" s="65"/>
      <c r="GG395" s="65"/>
      <c r="GH395" s="65"/>
      <c r="GI395" s="65"/>
      <c r="GJ395" s="65"/>
      <c r="GK395" s="65"/>
      <c r="GL395" s="65"/>
      <c r="GM395" s="65"/>
      <c r="GN395" s="65"/>
      <c r="GO395" s="65"/>
      <c r="GP395" s="65"/>
      <c r="GQ395" s="65"/>
      <c r="GR395" s="65"/>
      <c r="GS395" s="65"/>
      <c r="GT395" s="65"/>
      <c r="GU395" s="65"/>
      <c r="GV395" s="65"/>
      <c r="GW395" s="65"/>
      <c r="GX395" s="65"/>
      <c r="GY395" s="65"/>
      <c r="GZ395" s="65"/>
      <c r="HA395" s="65"/>
      <c r="HB395" s="65"/>
      <c r="HC395" s="65"/>
      <c r="HD395" s="65"/>
      <c r="HE395" s="65"/>
      <c r="HF395" s="65"/>
      <c r="HG395" s="65"/>
      <c r="HH395" s="65"/>
      <c r="HI395" s="65"/>
      <c r="HJ395" s="65"/>
      <c r="HK395" s="65"/>
      <c r="HL395" s="65"/>
      <c r="HM395" s="65"/>
      <c r="HN395" s="65"/>
      <c r="HO395" s="65"/>
      <c r="HP395" s="65"/>
      <c r="HQ395" s="65"/>
      <c r="HR395" s="65"/>
      <c r="HS395" s="65"/>
      <c r="HT395" s="65"/>
      <c r="HU395" s="65"/>
      <c r="HV395" s="65"/>
      <c r="HW395" s="65"/>
      <c r="HX395" s="65"/>
      <c r="HY395" s="65"/>
      <c r="HZ395" s="65"/>
      <c r="IA395" s="65"/>
      <c r="IB395" s="65"/>
      <c r="IC395" s="65"/>
      <c r="ID395" s="65"/>
      <c r="IE395" s="65"/>
      <c r="IF395" s="65"/>
      <c r="IG395" s="65"/>
      <c r="IH395" s="65"/>
      <c r="II395" s="65"/>
      <c r="IJ395" s="65"/>
      <c r="IK395" s="65"/>
      <c r="IL395" s="65"/>
      <c r="IM395" s="65"/>
      <c r="IN395" s="65"/>
      <c r="IO395" s="65"/>
      <c r="IP395" s="65"/>
      <c r="IQ395" s="65"/>
      <c r="IR395" s="65"/>
      <c r="IS395" s="65"/>
      <c r="IT395" s="65"/>
      <c r="IU395" s="65"/>
      <c r="IV395" s="65"/>
      <c r="IW395" s="65"/>
      <c r="IX395" s="65"/>
      <c r="IY395" s="65"/>
      <c r="IZ395" s="65"/>
      <c r="JA395" s="65"/>
      <c r="JB395" s="65"/>
      <c r="JC395" s="65"/>
      <c r="JD395" s="65"/>
      <c r="JE395" s="65"/>
      <c r="JF395" s="65"/>
      <c r="JG395" s="65"/>
      <c r="JH395" s="65"/>
      <c r="JI395" s="65"/>
      <c r="JJ395" s="65"/>
      <c r="JK395" s="65"/>
      <c r="JL395" s="65"/>
      <c r="JM395" s="65"/>
      <c r="JN395" s="65"/>
      <c r="JO395" s="65"/>
      <c r="JP395" s="65"/>
      <c r="JQ395" s="65"/>
      <c r="JR395" s="65"/>
      <c r="JS395" s="65"/>
    </row>
    <row r="396" s="66" customFormat="true" ht="14.25" hidden="false" customHeight="true" outlineLevel="0" collapsed="false">
      <c r="A396" s="46"/>
      <c r="B396" s="47" t="n">
        <f aca="true">TODAY()</f>
        <v>46135</v>
      </c>
      <c r="C396" s="48" t="s">
        <v>37</v>
      </c>
      <c r="D396" s="49" t="s">
        <v>38</v>
      </c>
      <c r="E396" s="50" t="str">
        <f aca="false">IFERROR(VLOOKUP($J396,'Base 1'!A:S,19,0),"-")</f>
        <v>-</v>
      </c>
      <c r="F396" s="50" t="str">
        <f aca="false">IFERROR(VLOOKUP($J396,'Base 1'!$A:$N,14,0),"-")</f>
        <v>-</v>
      </c>
      <c r="G396" s="50" t="str">
        <f aca="false">IFERROR(VLOOKUP($J396,'Base 1'!$A:$O,15,0),"-")</f>
        <v>-</v>
      </c>
      <c r="H396" s="50" t="str">
        <f aca="false">IFERROR(VLOOKUP($J396,'Base 1'!$A:$T,20,0),"-")</f>
        <v>-</v>
      </c>
      <c r="I396" s="51" t="str">
        <f aca="false">IFERROR(VLOOKUP($J396,'Base 1'!$A:$C,3,0),"-")</f>
        <v>-</v>
      </c>
      <c r="J396" s="51"/>
      <c r="K396" s="50" t="str">
        <f aca="false">IFERROR(VLOOKUP($J396,'Base 1'!$A:$E,5,0),"-")</f>
        <v>-</v>
      </c>
      <c r="L396" s="52" t="str">
        <f aca="false">IFERROR(VLOOKUP($J396,'Base 1'!$A:$B,2,0),"-")</f>
        <v>-</v>
      </c>
      <c r="M396" s="50" t="str">
        <f aca="false">IFERROR(VLOOKUP($J396,'Base 1'!$A:$Q,17,0),"-")</f>
        <v>-</v>
      </c>
      <c r="N396" s="50" t="str">
        <f aca="false">IFERROR(VLOOKUP($J396,'Base 1'!$A:$R,18,0),"-")</f>
        <v>-</v>
      </c>
      <c r="O396" s="50" t="str">
        <f aca="false">IFERROR(VLOOKUP($J396,'Base 1'!$A:$F,6,0),"-")</f>
        <v>-</v>
      </c>
      <c r="P396" s="53" t="str">
        <f aca="false">IFERROR(VLOOKUP($J396,'Base 1'!$A:$G,7,0),"-")</f>
        <v>-</v>
      </c>
      <c r="Q396" s="54"/>
      <c r="R396" s="50" t="str">
        <f aca="false">IFERROR(VLOOKUP(J396,'Base 1'!$A:$L,12,0),"-")</f>
        <v>-</v>
      </c>
      <c r="S396" s="54"/>
      <c r="T396" s="55" t="str">
        <f aca="false">IFERROR(VLOOKUP(J396,'Base 1'!$A:$J,10,0),"-")</f>
        <v>-</v>
      </c>
      <c r="U396" s="56"/>
      <c r="V396" s="57"/>
      <c r="W396" s="58"/>
      <c r="X396" s="59" t="str">
        <f aca="false">IFERROR(VLOOKUP(J396,'Base 1'!$A:$I,9,0),"-")</f>
        <v>-</v>
      </c>
      <c r="Y396" s="58"/>
      <c r="Z396" s="60"/>
      <c r="AA396" s="61"/>
      <c r="AB396" s="62"/>
      <c r="AC396" s="63" t="str">
        <f aca="false">IFERROR(VLOOKUP($J396,'Base 1'!$A:$Q,16,0),"-")</f>
        <v>-</v>
      </c>
      <c r="AD396" s="63"/>
      <c r="AE396" s="64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  <c r="BM396" s="65"/>
      <c r="BN396" s="65"/>
      <c r="BO396" s="65"/>
      <c r="BP396" s="65"/>
      <c r="BQ396" s="65"/>
      <c r="BR396" s="65"/>
      <c r="BS396" s="65"/>
      <c r="BT396" s="65"/>
      <c r="BU396" s="65"/>
      <c r="BV396" s="65"/>
      <c r="BW396" s="65"/>
      <c r="BX396" s="65"/>
      <c r="BY396" s="65"/>
      <c r="BZ396" s="65"/>
      <c r="CA396" s="65"/>
      <c r="CB396" s="65"/>
      <c r="CC396" s="65"/>
      <c r="CD396" s="65"/>
      <c r="CE396" s="65"/>
      <c r="CF396" s="65"/>
      <c r="CG396" s="65"/>
      <c r="CH396" s="65"/>
      <c r="CI396" s="65"/>
      <c r="CJ396" s="65"/>
      <c r="CK396" s="65"/>
      <c r="CL396" s="65"/>
      <c r="CM396" s="65"/>
      <c r="CN396" s="65"/>
      <c r="CO396" s="65"/>
      <c r="CP396" s="65"/>
      <c r="CQ396" s="65"/>
      <c r="CR396" s="65"/>
      <c r="CS396" s="65"/>
      <c r="CT396" s="65"/>
      <c r="CU396" s="65"/>
      <c r="CV396" s="65"/>
      <c r="CW396" s="65"/>
      <c r="CX396" s="65"/>
      <c r="CY396" s="65"/>
      <c r="CZ396" s="65"/>
      <c r="DA396" s="65"/>
      <c r="DB396" s="65"/>
      <c r="DC396" s="65"/>
      <c r="DD396" s="65"/>
      <c r="DE396" s="65"/>
      <c r="DF396" s="65"/>
      <c r="DG396" s="65"/>
      <c r="DH396" s="65"/>
      <c r="DI396" s="65"/>
      <c r="DJ396" s="65"/>
      <c r="DK396" s="65"/>
      <c r="DL396" s="65"/>
      <c r="DM396" s="65"/>
      <c r="DN396" s="65"/>
      <c r="DO396" s="65"/>
      <c r="DP396" s="65"/>
      <c r="DQ396" s="65"/>
      <c r="DR396" s="65"/>
      <c r="DS396" s="65"/>
      <c r="DT396" s="65"/>
      <c r="DU396" s="65"/>
      <c r="DV396" s="65"/>
      <c r="DW396" s="65"/>
      <c r="DX396" s="65"/>
      <c r="DY396" s="65"/>
      <c r="DZ396" s="65"/>
      <c r="EA396" s="65"/>
      <c r="EB396" s="65"/>
      <c r="EC396" s="65"/>
      <c r="ED396" s="65"/>
      <c r="EE396" s="65"/>
      <c r="EF396" s="65"/>
      <c r="EG396" s="65"/>
      <c r="EH396" s="65"/>
      <c r="EI396" s="65"/>
      <c r="EJ396" s="65"/>
      <c r="EK396" s="65"/>
      <c r="EL396" s="65"/>
      <c r="EM396" s="65"/>
      <c r="EN396" s="65"/>
      <c r="EO396" s="65"/>
      <c r="EP396" s="65"/>
      <c r="EQ396" s="65"/>
      <c r="ER396" s="65"/>
      <c r="ES396" s="65"/>
      <c r="ET396" s="65"/>
      <c r="EU396" s="65"/>
      <c r="EV396" s="65"/>
      <c r="EW396" s="65"/>
      <c r="EX396" s="65"/>
      <c r="EY396" s="65"/>
      <c r="EZ396" s="65"/>
      <c r="FA396" s="65"/>
      <c r="FB396" s="65"/>
      <c r="FC396" s="65"/>
      <c r="FD396" s="65"/>
      <c r="FE396" s="65"/>
      <c r="FF396" s="65"/>
      <c r="FG396" s="65"/>
      <c r="FH396" s="65"/>
      <c r="FI396" s="65"/>
      <c r="FJ396" s="65"/>
      <c r="FK396" s="65"/>
      <c r="FL396" s="65"/>
      <c r="FM396" s="65"/>
      <c r="FN396" s="65"/>
      <c r="FO396" s="65"/>
      <c r="FP396" s="65"/>
      <c r="FQ396" s="65"/>
      <c r="FR396" s="65"/>
      <c r="FS396" s="65"/>
      <c r="FT396" s="65"/>
      <c r="FU396" s="65"/>
      <c r="FV396" s="65"/>
      <c r="FW396" s="65"/>
      <c r="FX396" s="65"/>
      <c r="FY396" s="65"/>
      <c r="FZ396" s="65"/>
      <c r="GA396" s="65"/>
      <c r="GB396" s="65"/>
      <c r="GC396" s="65"/>
      <c r="GD396" s="65"/>
      <c r="GE396" s="65"/>
      <c r="GF396" s="65"/>
      <c r="GG396" s="65"/>
      <c r="GH396" s="65"/>
      <c r="GI396" s="65"/>
      <c r="GJ396" s="65"/>
      <c r="GK396" s="65"/>
      <c r="GL396" s="65"/>
      <c r="GM396" s="65"/>
      <c r="GN396" s="65"/>
      <c r="GO396" s="65"/>
      <c r="GP396" s="65"/>
      <c r="GQ396" s="65"/>
      <c r="GR396" s="65"/>
      <c r="GS396" s="65"/>
      <c r="GT396" s="65"/>
      <c r="GU396" s="65"/>
      <c r="GV396" s="65"/>
      <c r="GW396" s="65"/>
      <c r="GX396" s="65"/>
      <c r="GY396" s="65"/>
      <c r="GZ396" s="65"/>
      <c r="HA396" s="65"/>
      <c r="HB396" s="65"/>
      <c r="HC396" s="65"/>
      <c r="HD396" s="65"/>
      <c r="HE396" s="65"/>
      <c r="HF396" s="65"/>
      <c r="HG396" s="65"/>
      <c r="HH396" s="65"/>
      <c r="HI396" s="65"/>
      <c r="HJ396" s="65"/>
      <c r="HK396" s="65"/>
      <c r="HL396" s="65"/>
      <c r="HM396" s="65"/>
      <c r="HN396" s="65"/>
      <c r="HO396" s="65"/>
      <c r="HP396" s="65"/>
      <c r="HQ396" s="65"/>
      <c r="HR396" s="65"/>
      <c r="HS396" s="65"/>
      <c r="HT396" s="65"/>
      <c r="HU396" s="65"/>
      <c r="HV396" s="65"/>
      <c r="HW396" s="65"/>
      <c r="HX396" s="65"/>
      <c r="HY396" s="65"/>
      <c r="HZ396" s="65"/>
      <c r="IA396" s="65"/>
      <c r="IB396" s="65"/>
      <c r="IC396" s="65"/>
      <c r="ID396" s="65"/>
      <c r="IE396" s="65"/>
      <c r="IF396" s="65"/>
      <c r="IG396" s="65"/>
      <c r="IH396" s="65"/>
      <c r="II396" s="65"/>
      <c r="IJ396" s="65"/>
      <c r="IK396" s="65"/>
      <c r="IL396" s="65"/>
      <c r="IM396" s="65"/>
      <c r="IN396" s="65"/>
      <c r="IO396" s="65"/>
      <c r="IP396" s="65"/>
      <c r="IQ396" s="65"/>
      <c r="IR396" s="65"/>
      <c r="IS396" s="65"/>
      <c r="IT396" s="65"/>
      <c r="IU396" s="65"/>
      <c r="IV396" s="65"/>
      <c r="IW396" s="65"/>
      <c r="IX396" s="65"/>
      <c r="IY396" s="65"/>
      <c r="IZ396" s="65"/>
      <c r="JA396" s="65"/>
      <c r="JB396" s="65"/>
      <c r="JC396" s="65"/>
      <c r="JD396" s="65"/>
      <c r="JE396" s="65"/>
      <c r="JF396" s="65"/>
      <c r="JG396" s="65"/>
      <c r="JH396" s="65"/>
      <c r="JI396" s="65"/>
      <c r="JJ396" s="65"/>
      <c r="JK396" s="65"/>
      <c r="JL396" s="65"/>
      <c r="JM396" s="65"/>
      <c r="JN396" s="65"/>
      <c r="JO396" s="65"/>
      <c r="JP396" s="65"/>
      <c r="JQ396" s="65"/>
      <c r="JR396" s="65"/>
      <c r="JS396" s="65"/>
    </row>
    <row r="397" s="66" customFormat="true" ht="14.25" hidden="false" customHeight="true" outlineLevel="0" collapsed="false">
      <c r="A397" s="46"/>
      <c r="B397" s="47" t="n">
        <f aca="true">TODAY()</f>
        <v>46135</v>
      </c>
      <c r="C397" s="48" t="s">
        <v>37</v>
      </c>
      <c r="D397" s="49" t="s">
        <v>38</v>
      </c>
      <c r="E397" s="50" t="str">
        <f aca="false">IFERROR(VLOOKUP($J397,'Base 1'!A:S,19,0),"-")</f>
        <v>-</v>
      </c>
      <c r="F397" s="50" t="str">
        <f aca="false">IFERROR(VLOOKUP($J397,'Base 1'!$A:$N,14,0),"-")</f>
        <v>-</v>
      </c>
      <c r="G397" s="50" t="str">
        <f aca="false">IFERROR(VLOOKUP($J397,'Base 1'!$A:$O,15,0),"-")</f>
        <v>-</v>
      </c>
      <c r="H397" s="50" t="str">
        <f aca="false">IFERROR(VLOOKUP($J397,'Base 1'!$A:$T,20,0),"-")</f>
        <v>-</v>
      </c>
      <c r="I397" s="51" t="str">
        <f aca="false">IFERROR(VLOOKUP($J397,'Base 1'!$A:$C,3,0),"-")</f>
        <v>-</v>
      </c>
      <c r="J397" s="51"/>
      <c r="K397" s="50" t="str">
        <f aca="false">IFERROR(VLOOKUP($J397,'Base 1'!$A:$E,5,0),"-")</f>
        <v>-</v>
      </c>
      <c r="L397" s="52" t="str">
        <f aca="false">IFERROR(VLOOKUP($J397,'Base 1'!$A:$B,2,0),"-")</f>
        <v>-</v>
      </c>
      <c r="M397" s="50" t="str">
        <f aca="false">IFERROR(VLOOKUP($J397,'Base 1'!$A:$Q,17,0),"-")</f>
        <v>-</v>
      </c>
      <c r="N397" s="50" t="str">
        <f aca="false">IFERROR(VLOOKUP($J397,'Base 1'!$A:$R,18,0),"-")</f>
        <v>-</v>
      </c>
      <c r="O397" s="50" t="str">
        <f aca="false">IFERROR(VLOOKUP($J397,'Base 1'!$A:$F,6,0),"-")</f>
        <v>-</v>
      </c>
      <c r="P397" s="53" t="str">
        <f aca="false">IFERROR(VLOOKUP($J397,'Base 1'!$A:$G,7,0),"-")</f>
        <v>-</v>
      </c>
      <c r="Q397" s="54"/>
      <c r="R397" s="50" t="str">
        <f aca="false">IFERROR(VLOOKUP(J397,'Base 1'!$A:$L,12,0),"-")</f>
        <v>-</v>
      </c>
      <c r="S397" s="54"/>
      <c r="T397" s="55" t="str">
        <f aca="false">IFERROR(VLOOKUP(J397,'Base 1'!$A:$J,10,0),"-")</f>
        <v>-</v>
      </c>
      <c r="U397" s="56"/>
      <c r="V397" s="57"/>
      <c r="W397" s="58"/>
      <c r="X397" s="59" t="str">
        <f aca="false">IFERROR(VLOOKUP(J397,'Base 1'!$A:$I,9,0),"-")</f>
        <v>-</v>
      </c>
      <c r="Y397" s="58"/>
      <c r="Z397" s="60"/>
      <c r="AA397" s="61"/>
      <c r="AB397" s="62"/>
      <c r="AC397" s="63" t="str">
        <f aca="false">IFERROR(VLOOKUP($J397,'Base 1'!$A:$Q,16,0),"-")</f>
        <v>-</v>
      </c>
      <c r="AD397" s="63"/>
      <c r="AE397" s="64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65"/>
      <c r="BI397" s="65"/>
      <c r="BJ397" s="65"/>
      <c r="BK397" s="65"/>
      <c r="BL397" s="65"/>
      <c r="BM397" s="65"/>
      <c r="BN397" s="65"/>
      <c r="BO397" s="65"/>
      <c r="BP397" s="65"/>
      <c r="BQ397" s="65"/>
      <c r="BR397" s="65"/>
      <c r="BS397" s="65"/>
      <c r="BT397" s="65"/>
      <c r="BU397" s="65"/>
      <c r="BV397" s="65"/>
      <c r="BW397" s="65"/>
      <c r="BX397" s="65"/>
      <c r="BY397" s="65"/>
      <c r="BZ397" s="65"/>
      <c r="CA397" s="65"/>
      <c r="CB397" s="65"/>
      <c r="CC397" s="65"/>
      <c r="CD397" s="65"/>
      <c r="CE397" s="65"/>
      <c r="CF397" s="65"/>
      <c r="CG397" s="65"/>
      <c r="CH397" s="65"/>
      <c r="CI397" s="65"/>
      <c r="CJ397" s="65"/>
      <c r="CK397" s="65"/>
      <c r="CL397" s="65"/>
      <c r="CM397" s="65"/>
      <c r="CN397" s="65"/>
      <c r="CO397" s="65"/>
      <c r="CP397" s="65"/>
      <c r="CQ397" s="65"/>
      <c r="CR397" s="65"/>
      <c r="CS397" s="65"/>
      <c r="CT397" s="65"/>
      <c r="CU397" s="65"/>
      <c r="CV397" s="65"/>
      <c r="CW397" s="65"/>
      <c r="CX397" s="65"/>
      <c r="CY397" s="65"/>
      <c r="CZ397" s="65"/>
      <c r="DA397" s="65"/>
      <c r="DB397" s="65"/>
      <c r="DC397" s="65"/>
      <c r="DD397" s="65"/>
      <c r="DE397" s="65"/>
      <c r="DF397" s="65"/>
      <c r="DG397" s="65"/>
      <c r="DH397" s="65"/>
      <c r="DI397" s="65"/>
      <c r="DJ397" s="65"/>
      <c r="DK397" s="65"/>
      <c r="DL397" s="65"/>
      <c r="DM397" s="65"/>
      <c r="DN397" s="65"/>
      <c r="DO397" s="65"/>
      <c r="DP397" s="65"/>
      <c r="DQ397" s="65"/>
      <c r="DR397" s="65"/>
      <c r="DS397" s="65"/>
      <c r="DT397" s="65"/>
      <c r="DU397" s="65"/>
      <c r="DV397" s="65"/>
      <c r="DW397" s="65"/>
      <c r="DX397" s="65"/>
      <c r="DY397" s="65"/>
      <c r="DZ397" s="65"/>
      <c r="EA397" s="65"/>
      <c r="EB397" s="65"/>
      <c r="EC397" s="65"/>
      <c r="ED397" s="65"/>
      <c r="EE397" s="65"/>
      <c r="EF397" s="65"/>
      <c r="EG397" s="65"/>
      <c r="EH397" s="65"/>
      <c r="EI397" s="65"/>
      <c r="EJ397" s="65"/>
      <c r="EK397" s="65"/>
      <c r="EL397" s="65"/>
      <c r="EM397" s="65"/>
      <c r="EN397" s="65"/>
      <c r="EO397" s="65"/>
      <c r="EP397" s="65"/>
      <c r="EQ397" s="65"/>
      <c r="ER397" s="65"/>
      <c r="ES397" s="65"/>
      <c r="ET397" s="65"/>
      <c r="EU397" s="65"/>
      <c r="EV397" s="65"/>
      <c r="EW397" s="65"/>
      <c r="EX397" s="65"/>
      <c r="EY397" s="65"/>
      <c r="EZ397" s="65"/>
      <c r="FA397" s="65"/>
      <c r="FB397" s="65"/>
      <c r="FC397" s="65"/>
      <c r="FD397" s="65"/>
      <c r="FE397" s="65"/>
      <c r="FF397" s="65"/>
      <c r="FG397" s="65"/>
      <c r="FH397" s="65"/>
      <c r="FI397" s="65"/>
      <c r="FJ397" s="65"/>
      <c r="FK397" s="65"/>
      <c r="FL397" s="65"/>
      <c r="FM397" s="65"/>
      <c r="FN397" s="65"/>
      <c r="FO397" s="65"/>
      <c r="FP397" s="65"/>
      <c r="FQ397" s="65"/>
      <c r="FR397" s="65"/>
      <c r="FS397" s="65"/>
      <c r="FT397" s="65"/>
      <c r="FU397" s="65"/>
      <c r="FV397" s="65"/>
      <c r="FW397" s="65"/>
      <c r="FX397" s="65"/>
      <c r="FY397" s="65"/>
      <c r="FZ397" s="65"/>
      <c r="GA397" s="65"/>
      <c r="GB397" s="65"/>
      <c r="GC397" s="65"/>
      <c r="GD397" s="65"/>
      <c r="GE397" s="65"/>
      <c r="GF397" s="65"/>
      <c r="GG397" s="65"/>
      <c r="GH397" s="65"/>
      <c r="GI397" s="65"/>
      <c r="GJ397" s="65"/>
      <c r="GK397" s="65"/>
      <c r="GL397" s="65"/>
      <c r="GM397" s="65"/>
      <c r="GN397" s="65"/>
      <c r="GO397" s="65"/>
      <c r="GP397" s="65"/>
      <c r="GQ397" s="65"/>
      <c r="GR397" s="65"/>
      <c r="GS397" s="65"/>
      <c r="GT397" s="65"/>
      <c r="GU397" s="65"/>
      <c r="GV397" s="65"/>
      <c r="GW397" s="65"/>
      <c r="GX397" s="65"/>
      <c r="GY397" s="65"/>
      <c r="GZ397" s="65"/>
      <c r="HA397" s="65"/>
      <c r="HB397" s="65"/>
      <c r="HC397" s="65"/>
      <c r="HD397" s="65"/>
      <c r="HE397" s="65"/>
      <c r="HF397" s="65"/>
      <c r="HG397" s="65"/>
      <c r="HH397" s="65"/>
      <c r="HI397" s="65"/>
      <c r="HJ397" s="65"/>
      <c r="HK397" s="65"/>
      <c r="HL397" s="65"/>
      <c r="HM397" s="65"/>
      <c r="HN397" s="65"/>
      <c r="HO397" s="65"/>
      <c r="HP397" s="65"/>
      <c r="HQ397" s="65"/>
      <c r="HR397" s="65"/>
      <c r="HS397" s="65"/>
      <c r="HT397" s="65"/>
      <c r="HU397" s="65"/>
      <c r="HV397" s="65"/>
      <c r="HW397" s="65"/>
      <c r="HX397" s="65"/>
      <c r="HY397" s="65"/>
      <c r="HZ397" s="65"/>
      <c r="IA397" s="65"/>
      <c r="IB397" s="65"/>
      <c r="IC397" s="65"/>
      <c r="ID397" s="65"/>
      <c r="IE397" s="65"/>
      <c r="IF397" s="65"/>
      <c r="IG397" s="65"/>
      <c r="IH397" s="65"/>
      <c r="II397" s="65"/>
      <c r="IJ397" s="65"/>
      <c r="IK397" s="65"/>
      <c r="IL397" s="65"/>
      <c r="IM397" s="65"/>
      <c r="IN397" s="65"/>
      <c r="IO397" s="65"/>
      <c r="IP397" s="65"/>
      <c r="IQ397" s="65"/>
      <c r="IR397" s="65"/>
      <c r="IS397" s="65"/>
      <c r="IT397" s="65"/>
      <c r="IU397" s="65"/>
      <c r="IV397" s="65"/>
      <c r="IW397" s="65"/>
      <c r="IX397" s="65"/>
      <c r="IY397" s="65"/>
      <c r="IZ397" s="65"/>
      <c r="JA397" s="65"/>
      <c r="JB397" s="65"/>
      <c r="JC397" s="65"/>
      <c r="JD397" s="65"/>
      <c r="JE397" s="65"/>
      <c r="JF397" s="65"/>
      <c r="JG397" s="65"/>
      <c r="JH397" s="65"/>
      <c r="JI397" s="65"/>
      <c r="JJ397" s="65"/>
      <c r="JK397" s="65"/>
      <c r="JL397" s="65"/>
      <c r="JM397" s="65"/>
      <c r="JN397" s="65"/>
      <c r="JO397" s="65"/>
      <c r="JP397" s="65"/>
      <c r="JQ397" s="65"/>
      <c r="JR397" s="65"/>
      <c r="JS397" s="65"/>
    </row>
    <row r="398" s="66" customFormat="true" ht="14.25" hidden="false" customHeight="true" outlineLevel="0" collapsed="false">
      <c r="A398" s="46"/>
      <c r="B398" s="47" t="n">
        <f aca="true">TODAY()</f>
        <v>46135</v>
      </c>
      <c r="C398" s="48" t="s">
        <v>37</v>
      </c>
      <c r="D398" s="49" t="s">
        <v>38</v>
      </c>
      <c r="E398" s="50" t="str">
        <f aca="false">IFERROR(VLOOKUP($J398,'Base 1'!A:S,19,0),"-")</f>
        <v>-</v>
      </c>
      <c r="F398" s="50" t="str">
        <f aca="false">IFERROR(VLOOKUP($J398,'Base 1'!$A:$N,14,0),"-")</f>
        <v>-</v>
      </c>
      <c r="G398" s="50" t="str">
        <f aca="false">IFERROR(VLOOKUP($J398,'Base 1'!$A:$O,15,0),"-")</f>
        <v>-</v>
      </c>
      <c r="H398" s="50" t="str">
        <f aca="false">IFERROR(VLOOKUP($J398,'Base 1'!$A:$T,20,0),"-")</f>
        <v>-</v>
      </c>
      <c r="I398" s="51" t="str">
        <f aca="false">IFERROR(VLOOKUP($J398,'Base 1'!$A:$C,3,0),"-")</f>
        <v>-</v>
      </c>
      <c r="J398" s="51"/>
      <c r="K398" s="50" t="str">
        <f aca="false">IFERROR(VLOOKUP($J398,'Base 1'!$A:$E,5,0),"-")</f>
        <v>-</v>
      </c>
      <c r="L398" s="52" t="str">
        <f aca="false">IFERROR(VLOOKUP($J398,'Base 1'!$A:$B,2,0),"-")</f>
        <v>-</v>
      </c>
      <c r="M398" s="50" t="str">
        <f aca="false">IFERROR(VLOOKUP($J398,'Base 1'!$A:$Q,17,0),"-")</f>
        <v>-</v>
      </c>
      <c r="N398" s="50" t="str">
        <f aca="false">IFERROR(VLOOKUP($J398,'Base 1'!$A:$R,18,0),"-")</f>
        <v>-</v>
      </c>
      <c r="O398" s="50" t="str">
        <f aca="false">IFERROR(VLOOKUP($J398,'Base 1'!$A:$F,6,0),"-")</f>
        <v>-</v>
      </c>
      <c r="P398" s="53" t="str">
        <f aca="false">IFERROR(VLOOKUP($J398,'Base 1'!$A:$G,7,0),"-")</f>
        <v>-</v>
      </c>
      <c r="Q398" s="54"/>
      <c r="R398" s="50" t="str">
        <f aca="false">IFERROR(VLOOKUP(J398,'Base 1'!$A:$L,12,0),"-")</f>
        <v>-</v>
      </c>
      <c r="S398" s="54"/>
      <c r="T398" s="55" t="str">
        <f aca="false">IFERROR(VLOOKUP(J398,'Base 1'!$A:$J,10,0),"-")</f>
        <v>-</v>
      </c>
      <c r="U398" s="56"/>
      <c r="V398" s="57"/>
      <c r="W398" s="58"/>
      <c r="X398" s="59" t="str">
        <f aca="false">IFERROR(VLOOKUP(J398,'Base 1'!$A:$I,9,0),"-")</f>
        <v>-</v>
      </c>
      <c r="Y398" s="58"/>
      <c r="Z398" s="60"/>
      <c r="AA398" s="61"/>
      <c r="AB398" s="62"/>
      <c r="AC398" s="63" t="str">
        <f aca="false">IFERROR(VLOOKUP($J398,'Base 1'!$A:$Q,16,0),"-")</f>
        <v>-</v>
      </c>
      <c r="AD398" s="63"/>
      <c r="AE398" s="64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/>
      <c r="BT398" s="65"/>
      <c r="BU398" s="65"/>
      <c r="BV398" s="65"/>
      <c r="BW398" s="65"/>
      <c r="BX398" s="65"/>
      <c r="BY398" s="65"/>
      <c r="BZ398" s="65"/>
      <c r="CA398" s="65"/>
      <c r="CB398" s="65"/>
      <c r="CC398" s="65"/>
      <c r="CD398" s="65"/>
      <c r="CE398" s="65"/>
      <c r="CF398" s="65"/>
      <c r="CG398" s="65"/>
      <c r="CH398" s="65"/>
      <c r="CI398" s="65"/>
      <c r="CJ398" s="65"/>
      <c r="CK398" s="65"/>
      <c r="CL398" s="65"/>
      <c r="CM398" s="65"/>
      <c r="CN398" s="65"/>
      <c r="CO398" s="65"/>
      <c r="CP398" s="65"/>
      <c r="CQ398" s="65"/>
      <c r="CR398" s="65"/>
      <c r="CS398" s="65"/>
      <c r="CT398" s="65"/>
      <c r="CU398" s="65"/>
      <c r="CV398" s="65"/>
      <c r="CW398" s="65"/>
      <c r="CX398" s="65"/>
      <c r="CY398" s="65"/>
      <c r="CZ398" s="65"/>
      <c r="DA398" s="65"/>
      <c r="DB398" s="65"/>
      <c r="DC398" s="65"/>
      <c r="DD398" s="65"/>
      <c r="DE398" s="65"/>
      <c r="DF398" s="65"/>
      <c r="DG398" s="65"/>
      <c r="DH398" s="65"/>
      <c r="DI398" s="65"/>
      <c r="DJ398" s="65"/>
      <c r="DK398" s="65"/>
      <c r="DL398" s="65"/>
      <c r="DM398" s="65"/>
      <c r="DN398" s="65"/>
      <c r="DO398" s="65"/>
      <c r="DP398" s="65"/>
      <c r="DQ398" s="65"/>
      <c r="DR398" s="65"/>
      <c r="DS398" s="65"/>
      <c r="DT398" s="65"/>
      <c r="DU398" s="65"/>
      <c r="DV398" s="65"/>
      <c r="DW398" s="65"/>
      <c r="DX398" s="65"/>
      <c r="DY398" s="65"/>
      <c r="DZ398" s="65"/>
      <c r="EA398" s="65"/>
      <c r="EB398" s="65"/>
      <c r="EC398" s="65"/>
      <c r="ED398" s="65"/>
      <c r="EE398" s="65"/>
      <c r="EF398" s="65"/>
      <c r="EG398" s="65"/>
      <c r="EH398" s="65"/>
      <c r="EI398" s="65"/>
      <c r="EJ398" s="65"/>
      <c r="EK398" s="65"/>
      <c r="EL398" s="65"/>
      <c r="EM398" s="65"/>
      <c r="EN398" s="65"/>
      <c r="EO398" s="65"/>
      <c r="EP398" s="65"/>
      <c r="EQ398" s="65"/>
      <c r="ER398" s="65"/>
      <c r="ES398" s="65"/>
      <c r="ET398" s="65"/>
      <c r="EU398" s="65"/>
      <c r="EV398" s="65"/>
      <c r="EW398" s="65"/>
      <c r="EX398" s="65"/>
      <c r="EY398" s="65"/>
      <c r="EZ398" s="65"/>
      <c r="FA398" s="65"/>
      <c r="FB398" s="65"/>
      <c r="FC398" s="65"/>
      <c r="FD398" s="65"/>
      <c r="FE398" s="65"/>
      <c r="FF398" s="65"/>
      <c r="FG398" s="65"/>
      <c r="FH398" s="65"/>
      <c r="FI398" s="65"/>
      <c r="FJ398" s="65"/>
      <c r="FK398" s="65"/>
      <c r="FL398" s="65"/>
      <c r="FM398" s="65"/>
      <c r="FN398" s="65"/>
      <c r="FO398" s="65"/>
      <c r="FP398" s="65"/>
      <c r="FQ398" s="65"/>
      <c r="FR398" s="65"/>
      <c r="FS398" s="65"/>
      <c r="FT398" s="65"/>
      <c r="FU398" s="65"/>
      <c r="FV398" s="65"/>
      <c r="FW398" s="65"/>
      <c r="FX398" s="65"/>
      <c r="FY398" s="65"/>
      <c r="FZ398" s="65"/>
      <c r="GA398" s="65"/>
      <c r="GB398" s="65"/>
      <c r="GC398" s="65"/>
      <c r="GD398" s="65"/>
      <c r="GE398" s="65"/>
      <c r="GF398" s="65"/>
      <c r="GG398" s="65"/>
      <c r="GH398" s="65"/>
      <c r="GI398" s="65"/>
      <c r="GJ398" s="65"/>
      <c r="GK398" s="65"/>
      <c r="GL398" s="65"/>
      <c r="GM398" s="65"/>
      <c r="GN398" s="65"/>
      <c r="GO398" s="65"/>
      <c r="GP398" s="65"/>
      <c r="GQ398" s="65"/>
      <c r="GR398" s="65"/>
      <c r="GS398" s="65"/>
      <c r="GT398" s="65"/>
      <c r="GU398" s="65"/>
      <c r="GV398" s="65"/>
      <c r="GW398" s="65"/>
      <c r="GX398" s="65"/>
      <c r="GY398" s="65"/>
      <c r="GZ398" s="65"/>
      <c r="HA398" s="65"/>
      <c r="HB398" s="65"/>
      <c r="HC398" s="65"/>
      <c r="HD398" s="65"/>
      <c r="HE398" s="65"/>
      <c r="HF398" s="65"/>
      <c r="HG398" s="65"/>
      <c r="HH398" s="65"/>
      <c r="HI398" s="65"/>
      <c r="HJ398" s="65"/>
      <c r="HK398" s="65"/>
      <c r="HL398" s="65"/>
      <c r="HM398" s="65"/>
      <c r="HN398" s="65"/>
      <c r="HO398" s="65"/>
      <c r="HP398" s="65"/>
      <c r="HQ398" s="65"/>
      <c r="HR398" s="65"/>
      <c r="HS398" s="65"/>
      <c r="HT398" s="65"/>
      <c r="HU398" s="65"/>
      <c r="HV398" s="65"/>
      <c r="HW398" s="65"/>
      <c r="HX398" s="65"/>
      <c r="HY398" s="65"/>
      <c r="HZ398" s="65"/>
      <c r="IA398" s="65"/>
      <c r="IB398" s="65"/>
      <c r="IC398" s="65"/>
      <c r="ID398" s="65"/>
      <c r="IE398" s="65"/>
      <c r="IF398" s="65"/>
      <c r="IG398" s="65"/>
      <c r="IH398" s="65"/>
      <c r="II398" s="65"/>
      <c r="IJ398" s="65"/>
      <c r="IK398" s="65"/>
      <c r="IL398" s="65"/>
      <c r="IM398" s="65"/>
      <c r="IN398" s="65"/>
      <c r="IO398" s="65"/>
      <c r="IP398" s="65"/>
      <c r="IQ398" s="65"/>
      <c r="IR398" s="65"/>
      <c r="IS398" s="65"/>
      <c r="IT398" s="65"/>
      <c r="IU398" s="65"/>
      <c r="IV398" s="65"/>
      <c r="IW398" s="65"/>
      <c r="IX398" s="65"/>
      <c r="IY398" s="65"/>
      <c r="IZ398" s="65"/>
      <c r="JA398" s="65"/>
      <c r="JB398" s="65"/>
      <c r="JC398" s="65"/>
      <c r="JD398" s="65"/>
      <c r="JE398" s="65"/>
      <c r="JF398" s="65"/>
      <c r="JG398" s="65"/>
      <c r="JH398" s="65"/>
      <c r="JI398" s="65"/>
      <c r="JJ398" s="65"/>
      <c r="JK398" s="65"/>
      <c r="JL398" s="65"/>
      <c r="JM398" s="65"/>
      <c r="JN398" s="65"/>
      <c r="JO398" s="65"/>
      <c r="JP398" s="65"/>
      <c r="JQ398" s="65"/>
      <c r="JR398" s="65"/>
      <c r="JS398" s="65"/>
    </row>
    <row r="399" s="66" customFormat="true" ht="14.25" hidden="false" customHeight="true" outlineLevel="0" collapsed="false">
      <c r="A399" s="46"/>
      <c r="B399" s="47" t="n">
        <f aca="true">TODAY()</f>
        <v>46135</v>
      </c>
      <c r="C399" s="48" t="s">
        <v>37</v>
      </c>
      <c r="D399" s="49" t="s">
        <v>38</v>
      </c>
      <c r="E399" s="50" t="str">
        <f aca="false">IFERROR(VLOOKUP($J399,'Base 1'!A:S,19,0),"-")</f>
        <v>-</v>
      </c>
      <c r="F399" s="50" t="str">
        <f aca="false">IFERROR(VLOOKUP($J399,'Base 1'!$A:$N,14,0),"-")</f>
        <v>-</v>
      </c>
      <c r="G399" s="50" t="str">
        <f aca="false">IFERROR(VLOOKUP($J399,'Base 1'!$A:$O,15,0),"-")</f>
        <v>-</v>
      </c>
      <c r="H399" s="50" t="str">
        <f aca="false">IFERROR(VLOOKUP($J399,'Base 1'!$A:$T,20,0),"-")</f>
        <v>-</v>
      </c>
      <c r="I399" s="51" t="str">
        <f aca="false">IFERROR(VLOOKUP($J399,'Base 1'!$A:$C,3,0),"-")</f>
        <v>-</v>
      </c>
      <c r="J399" s="51"/>
      <c r="K399" s="50" t="str">
        <f aca="false">IFERROR(VLOOKUP($J399,'Base 1'!$A:$E,5,0),"-")</f>
        <v>-</v>
      </c>
      <c r="L399" s="52" t="str">
        <f aca="false">IFERROR(VLOOKUP($J399,'Base 1'!$A:$B,2,0),"-")</f>
        <v>-</v>
      </c>
      <c r="M399" s="50" t="str">
        <f aca="false">IFERROR(VLOOKUP($J399,'Base 1'!$A:$Q,17,0),"-")</f>
        <v>-</v>
      </c>
      <c r="N399" s="50" t="str">
        <f aca="false">IFERROR(VLOOKUP($J399,'Base 1'!$A:$R,18,0),"-")</f>
        <v>-</v>
      </c>
      <c r="O399" s="50" t="str">
        <f aca="false">IFERROR(VLOOKUP($J399,'Base 1'!$A:$F,6,0),"-")</f>
        <v>-</v>
      </c>
      <c r="P399" s="53" t="str">
        <f aca="false">IFERROR(VLOOKUP($J399,'Base 1'!$A:$G,7,0),"-")</f>
        <v>-</v>
      </c>
      <c r="Q399" s="54"/>
      <c r="R399" s="50" t="str">
        <f aca="false">IFERROR(VLOOKUP(J399,'Base 1'!$A:$L,12,0),"-")</f>
        <v>-</v>
      </c>
      <c r="S399" s="54"/>
      <c r="T399" s="55" t="str">
        <f aca="false">IFERROR(VLOOKUP(J399,'Base 1'!$A:$J,10,0),"-")</f>
        <v>-</v>
      </c>
      <c r="U399" s="56"/>
      <c r="V399" s="57"/>
      <c r="W399" s="58"/>
      <c r="X399" s="59" t="str">
        <f aca="false">IFERROR(VLOOKUP(J399,'Base 1'!$A:$I,9,0),"-")</f>
        <v>-</v>
      </c>
      <c r="Y399" s="58"/>
      <c r="Z399" s="60"/>
      <c r="AA399" s="61"/>
      <c r="AB399" s="62"/>
      <c r="AC399" s="63" t="str">
        <f aca="false">IFERROR(VLOOKUP($J399,'Base 1'!$A:$Q,16,0),"-")</f>
        <v>-</v>
      </c>
      <c r="AD399" s="63"/>
      <c r="AE399" s="64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/>
      <c r="BT399" s="65"/>
      <c r="BU399" s="65"/>
      <c r="BV399" s="65"/>
      <c r="BW399" s="65"/>
      <c r="BX399" s="65"/>
      <c r="BY399" s="65"/>
      <c r="BZ399" s="65"/>
      <c r="CA399" s="65"/>
      <c r="CB399" s="65"/>
      <c r="CC399" s="65"/>
      <c r="CD399" s="65"/>
      <c r="CE399" s="65"/>
      <c r="CF399" s="65"/>
      <c r="CG399" s="65"/>
      <c r="CH399" s="65"/>
      <c r="CI399" s="65"/>
      <c r="CJ399" s="65"/>
      <c r="CK399" s="65"/>
      <c r="CL399" s="65"/>
      <c r="CM399" s="65"/>
      <c r="CN399" s="65"/>
      <c r="CO399" s="65"/>
      <c r="CP399" s="65"/>
      <c r="CQ399" s="65"/>
      <c r="CR399" s="65"/>
      <c r="CS399" s="65"/>
      <c r="CT399" s="65"/>
      <c r="CU399" s="65"/>
      <c r="CV399" s="65"/>
      <c r="CW399" s="65"/>
      <c r="CX399" s="65"/>
      <c r="CY399" s="65"/>
      <c r="CZ399" s="65"/>
      <c r="DA399" s="65"/>
      <c r="DB399" s="65"/>
      <c r="DC399" s="65"/>
      <c r="DD399" s="65"/>
      <c r="DE399" s="65"/>
      <c r="DF399" s="65"/>
      <c r="DG399" s="65"/>
      <c r="DH399" s="65"/>
      <c r="DI399" s="65"/>
      <c r="DJ399" s="65"/>
      <c r="DK399" s="65"/>
      <c r="DL399" s="65"/>
      <c r="DM399" s="65"/>
      <c r="DN399" s="65"/>
      <c r="DO399" s="65"/>
      <c r="DP399" s="65"/>
      <c r="DQ399" s="65"/>
      <c r="DR399" s="65"/>
      <c r="DS399" s="65"/>
      <c r="DT399" s="65"/>
      <c r="DU399" s="65"/>
      <c r="DV399" s="65"/>
      <c r="DW399" s="65"/>
      <c r="DX399" s="65"/>
      <c r="DY399" s="65"/>
      <c r="DZ399" s="65"/>
      <c r="EA399" s="65"/>
      <c r="EB399" s="65"/>
      <c r="EC399" s="65"/>
      <c r="ED399" s="65"/>
      <c r="EE399" s="65"/>
      <c r="EF399" s="65"/>
      <c r="EG399" s="65"/>
      <c r="EH399" s="65"/>
      <c r="EI399" s="65"/>
      <c r="EJ399" s="65"/>
      <c r="EK399" s="65"/>
      <c r="EL399" s="65"/>
      <c r="EM399" s="65"/>
      <c r="EN399" s="65"/>
      <c r="EO399" s="65"/>
      <c r="EP399" s="65"/>
      <c r="EQ399" s="65"/>
      <c r="ER399" s="65"/>
      <c r="ES399" s="65"/>
      <c r="ET399" s="65"/>
      <c r="EU399" s="65"/>
      <c r="EV399" s="65"/>
      <c r="EW399" s="65"/>
      <c r="EX399" s="65"/>
      <c r="EY399" s="65"/>
      <c r="EZ399" s="65"/>
      <c r="FA399" s="65"/>
      <c r="FB399" s="65"/>
      <c r="FC399" s="65"/>
      <c r="FD399" s="65"/>
      <c r="FE399" s="65"/>
      <c r="FF399" s="65"/>
      <c r="FG399" s="65"/>
      <c r="FH399" s="65"/>
      <c r="FI399" s="65"/>
      <c r="FJ399" s="65"/>
      <c r="FK399" s="65"/>
      <c r="FL399" s="65"/>
      <c r="FM399" s="65"/>
      <c r="FN399" s="65"/>
      <c r="FO399" s="65"/>
      <c r="FP399" s="65"/>
      <c r="FQ399" s="65"/>
      <c r="FR399" s="65"/>
      <c r="FS399" s="65"/>
      <c r="FT399" s="65"/>
      <c r="FU399" s="65"/>
      <c r="FV399" s="65"/>
      <c r="FW399" s="65"/>
      <c r="FX399" s="65"/>
      <c r="FY399" s="65"/>
      <c r="FZ399" s="65"/>
      <c r="GA399" s="65"/>
      <c r="GB399" s="65"/>
      <c r="GC399" s="65"/>
      <c r="GD399" s="65"/>
      <c r="GE399" s="65"/>
      <c r="GF399" s="65"/>
      <c r="GG399" s="65"/>
      <c r="GH399" s="65"/>
      <c r="GI399" s="65"/>
      <c r="GJ399" s="65"/>
      <c r="GK399" s="65"/>
      <c r="GL399" s="65"/>
      <c r="GM399" s="65"/>
      <c r="GN399" s="65"/>
      <c r="GO399" s="65"/>
      <c r="GP399" s="65"/>
      <c r="GQ399" s="65"/>
      <c r="GR399" s="65"/>
      <c r="GS399" s="65"/>
      <c r="GT399" s="65"/>
      <c r="GU399" s="65"/>
      <c r="GV399" s="65"/>
      <c r="GW399" s="65"/>
      <c r="GX399" s="65"/>
      <c r="GY399" s="65"/>
      <c r="GZ399" s="65"/>
      <c r="HA399" s="65"/>
      <c r="HB399" s="65"/>
      <c r="HC399" s="65"/>
      <c r="HD399" s="65"/>
      <c r="HE399" s="65"/>
      <c r="HF399" s="65"/>
      <c r="HG399" s="65"/>
      <c r="HH399" s="65"/>
      <c r="HI399" s="65"/>
      <c r="HJ399" s="65"/>
      <c r="HK399" s="65"/>
      <c r="HL399" s="65"/>
      <c r="HM399" s="65"/>
      <c r="HN399" s="65"/>
      <c r="HO399" s="65"/>
      <c r="HP399" s="65"/>
      <c r="HQ399" s="65"/>
      <c r="HR399" s="65"/>
      <c r="HS399" s="65"/>
      <c r="HT399" s="65"/>
      <c r="HU399" s="65"/>
      <c r="HV399" s="65"/>
      <c r="HW399" s="65"/>
      <c r="HX399" s="65"/>
      <c r="HY399" s="65"/>
      <c r="HZ399" s="65"/>
      <c r="IA399" s="65"/>
      <c r="IB399" s="65"/>
      <c r="IC399" s="65"/>
      <c r="ID399" s="65"/>
      <c r="IE399" s="65"/>
      <c r="IF399" s="65"/>
      <c r="IG399" s="65"/>
      <c r="IH399" s="65"/>
      <c r="II399" s="65"/>
      <c r="IJ399" s="65"/>
      <c r="IK399" s="65"/>
      <c r="IL399" s="65"/>
      <c r="IM399" s="65"/>
      <c r="IN399" s="65"/>
      <c r="IO399" s="65"/>
      <c r="IP399" s="65"/>
      <c r="IQ399" s="65"/>
      <c r="IR399" s="65"/>
      <c r="IS399" s="65"/>
      <c r="IT399" s="65"/>
      <c r="IU399" s="65"/>
      <c r="IV399" s="65"/>
      <c r="IW399" s="65"/>
      <c r="IX399" s="65"/>
      <c r="IY399" s="65"/>
      <c r="IZ399" s="65"/>
      <c r="JA399" s="65"/>
      <c r="JB399" s="65"/>
      <c r="JC399" s="65"/>
      <c r="JD399" s="65"/>
      <c r="JE399" s="65"/>
      <c r="JF399" s="65"/>
      <c r="JG399" s="65"/>
      <c r="JH399" s="65"/>
      <c r="JI399" s="65"/>
      <c r="JJ399" s="65"/>
      <c r="JK399" s="65"/>
      <c r="JL399" s="65"/>
      <c r="JM399" s="65"/>
      <c r="JN399" s="65"/>
      <c r="JO399" s="65"/>
      <c r="JP399" s="65"/>
      <c r="JQ399" s="65"/>
      <c r="JR399" s="65"/>
      <c r="JS399" s="65"/>
    </row>
    <row r="400" s="66" customFormat="true" ht="14.25" hidden="false" customHeight="true" outlineLevel="0" collapsed="false">
      <c r="A400" s="46"/>
      <c r="B400" s="47" t="n">
        <f aca="true">TODAY()</f>
        <v>46135</v>
      </c>
      <c r="C400" s="48" t="s">
        <v>37</v>
      </c>
      <c r="D400" s="49" t="s">
        <v>38</v>
      </c>
      <c r="E400" s="50" t="str">
        <f aca="false">IFERROR(VLOOKUP($J400,'Base 1'!A:S,19,0),"-")</f>
        <v>-</v>
      </c>
      <c r="F400" s="50" t="str">
        <f aca="false">IFERROR(VLOOKUP($J400,'Base 1'!$A:$N,14,0),"-")</f>
        <v>-</v>
      </c>
      <c r="G400" s="50" t="str">
        <f aca="false">IFERROR(VLOOKUP($J400,'Base 1'!$A:$O,15,0),"-")</f>
        <v>-</v>
      </c>
      <c r="H400" s="50" t="str">
        <f aca="false">IFERROR(VLOOKUP($J400,'Base 1'!$A:$T,20,0),"-")</f>
        <v>-</v>
      </c>
      <c r="I400" s="51" t="str">
        <f aca="false">IFERROR(VLOOKUP($J400,'Base 1'!$A:$C,3,0),"-")</f>
        <v>-</v>
      </c>
      <c r="J400" s="51"/>
      <c r="K400" s="50" t="str">
        <f aca="false">IFERROR(VLOOKUP($J400,'Base 1'!$A:$E,5,0),"-")</f>
        <v>-</v>
      </c>
      <c r="L400" s="52" t="str">
        <f aca="false">IFERROR(VLOOKUP($J400,'Base 1'!$A:$B,2,0),"-")</f>
        <v>-</v>
      </c>
      <c r="M400" s="50" t="str">
        <f aca="false">IFERROR(VLOOKUP($J400,'Base 1'!$A:$Q,17,0),"-")</f>
        <v>-</v>
      </c>
      <c r="N400" s="50" t="str">
        <f aca="false">IFERROR(VLOOKUP($J400,'Base 1'!$A:$R,18,0),"-")</f>
        <v>-</v>
      </c>
      <c r="O400" s="50" t="str">
        <f aca="false">IFERROR(VLOOKUP($J400,'Base 1'!$A:$F,6,0),"-")</f>
        <v>-</v>
      </c>
      <c r="P400" s="53" t="str">
        <f aca="false">IFERROR(VLOOKUP($J400,'Base 1'!$A:$G,7,0),"-")</f>
        <v>-</v>
      </c>
      <c r="Q400" s="54"/>
      <c r="R400" s="50" t="str">
        <f aca="false">IFERROR(VLOOKUP(J400,'Base 1'!$A:$L,12,0),"-")</f>
        <v>-</v>
      </c>
      <c r="S400" s="54"/>
      <c r="T400" s="55" t="str">
        <f aca="false">IFERROR(VLOOKUP(J400,'Base 1'!$A:$J,10,0),"-")</f>
        <v>-</v>
      </c>
      <c r="U400" s="56"/>
      <c r="V400" s="57"/>
      <c r="W400" s="58"/>
      <c r="X400" s="59" t="str">
        <f aca="false">IFERROR(VLOOKUP(J400,'Base 1'!$A:$I,9,0),"-")</f>
        <v>-</v>
      </c>
      <c r="Y400" s="58"/>
      <c r="Z400" s="60"/>
      <c r="AA400" s="61"/>
      <c r="AB400" s="62"/>
      <c r="AC400" s="63" t="str">
        <f aca="false">IFERROR(VLOOKUP($J400,'Base 1'!$A:$Q,16,0),"-")</f>
        <v>-</v>
      </c>
      <c r="AD400" s="63"/>
      <c r="AE400" s="64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/>
      <c r="BU400" s="65"/>
      <c r="BV400" s="65"/>
      <c r="BW400" s="65"/>
      <c r="BX400" s="65"/>
      <c r="BY400" s="65"/>
      <c r="BZ400" s="65"/>
      <c r="CA400" s="65"/>
      <c r="CB400" s="65"/>
      <c r="CC400" s="65"/>
      <c r="CD400" s="65"/>
      <c r="CE400" s="65"/>
      <c r="CF400" s="65"/>
      <c r="CG400" s="65"/>
      <c r="CH400" s="65"/>
      <c r="CI400" s="65"/>
      <c r="CJ400" s="65"/>
      <c r="CK400" s="65"/>
      <c r="CL400" s="65"/>
      <c r="CM400" s="65"/>
      <c r="CN400" s="65"/>
      <c r="CO400" s="65"/>
      <c r="CP400" s="65"/>
      <c r="CQ400" s="65"/>
      <c r="CR400" s="65"/>
      <c r="CS400" s="65"/>
      <c r="CT400" s="65"/>
      <c r="CU400" s="65"/>
      <c r="CV400" s="65"/>
      <c r="CW400" s="65"/>
      <c r="CX400" s="65"/>
      <c r="CY400" s="65"/>
      <c r="CZ400" s="65"/>
      <c r="DA400" s="65"/>
      <c r="DB400" s="65"/>
      <c r="DC400" s="65"/>
      <c r="DD400" s="65"/>
      <c r="DE400" s="65"/>
      <c r="DF400" s="65"/>
      <c r="DG400" s="65"/>
      <c r="DH400" s="65"/>
      <c r="DI400" s="65"/>
      <c r="DJ400" s="65"/>
      <c r="DK400" s="65"/>
      <c r="DL400" s="65"/>
      <c r="DM400" s="65"/>
      <c r="DN400" s="65"/>
      <c r="DO400" s="65"/>
      <c r="DP400" s="65"/>
      <c r="DQ400" s="65"/>
      <c r="DR400" s="65"/>
      <c r="DS400" s="65"/>
      <c r="DT400" s="65"/>
      <c r="DU400" s="65"/>
      <c r="DV400" s="65"/>
      <c r="DW400" s="65"/>
      <c r="DX400" s="65"/>
      <c r="DY400" s="65"/>
      <c r="DZ400" s="65"/>
      <c r="EA400" s="65"/>
      <c r="EB400" s="65"/>
      <c r="EC400" s="65"/>
      <c r="ED400" s="65"/>
      <c r="EE400" s="65"/>
      <c r="EF400" s="65"/>
      <c r="EG400" s="65"/>
      <c r="EH400" s="65"/>
      <c r="EI400" s="65"/>
      <c r="EJ400" s="65"/>
      <c r="EK400" s="65"/>
      <c r="EL400" s="65"/>
      <c r="EM400" s="65"/>
      <c r="EN400" s="65"/>
      <c r="EO400" s="65"/>
      <c r="EP400" s="65"/>
      <c r="EQ400" s="65"/>
      <c r="ER400" s="65"/>
      <c r="ES400" s="65"/>
      <c r="ET400" s="65"/>
      <c r="EU400" s="65"/>
      <c r="EV400" s="65"/>
      <c r="EW400" s="65"/>
      <c r="EX400" s="65"/>
      <c r="EY400" s="65"/>
      <c r="EZ400" s="65"/>
      <c r="FA400" s="65"/>
      <c r="FB400" s="65"/>
      <c r="FC400" s="65"/>
      <c r="FD400" s="65"/>
      <c r="FE400" s="65"/>
      <c r="FF400" s="65"/>
      <c r="FG400" s="65"/>
      <c r="FH400" s="65"/>
      <c r="FI400" s="65"/>
      <c r="FJ400" s="65"/>
      <c r="FK400" s="65"/>
      <c r="FL400" s="65"/>
      <c r="FM400" s="65"/>
      <c r="FN400" s="65"/>
      <c r="FO400" s="65"/>
      <c r="FP400" s="65"/>
      <c r="FQ400" s="65"/>
      <c r="FR400" s="65"/>
      <c r="FS400" s="65"/>
      <c r="FT400" s="65"/>
      <c r="FU400" s="65"/>
      <c r="FV400" s="65"/>
      <c r="FW400" s="65"/>
      <c r="FX400" s="65"/>
      <c r="FY400" s="65"/>
      <c r="FZ400" s="65"/>
      <c r="GA400" s="65"/>
      <c r="GB400" s="65"/>
      <c r="GC400" s="65"/>
      <c r="GD400" s="65"/>
      <c r="GE400" s="65"/>
      <c r="GF400" s="65"/>
      <c r="GG400" s="65"/>
      <c r="GH400" s="65"/>
      <c r="GI400" s="65"/>
      <c r="GJ400" s="65"/>
      <c r="GK400" s="65"/>
      <c r="GL400" s="65"/>
      <c r="GM400" s="65"/>
      <c r="GN400" s="65"/>
      <c r="GO400" s="65"/>
      <c r="GP400" s="65"/>
      <c r="GQ400" s="65"/>
      <c r="GR400" s="65"/>
      <c r="GS400" s="65"/>
      <c r="GT400" s="65"/>
      <c r="GU400" s="65"/>
      <c r="GV400" s="65"/>
      <c r="GW400" s="65"/>
      <c r="GX400" s="65"/>
      <c r="GY400" s="65"/>
      <c r="GZ400" s="65"/>
      <c r="HA400" s="65"/>
      <c r="HB400" s="65"/>
      <c r="HC400" s="65"/>
      <c r="HD400" s="65"/>
      <c r="HE400" s="65"/>
      <c r="HF400" s="65"/>
      <c r="HG400" s="65"/>
      <c r="HH400" s="65"/>
      <c r="HI400" s="65"/>
      <c r="HJ400" s="65"/>
      <c r="HK400" s="65"/>
      <c r="HL400" s="65"/>
      <c r="HM400" s="65"/>
      <c r="HN400" s="65"/>
      <c r="HO400" s="65"/>
      <c r="HP400" s="65"/>
      <c r="HQ400" s="65"/>
      <c r="HR400" s="65"/>
      <c r="HS400" s="65"/>
      <c r="HT400" s="65"/>
      <c r="HU400" s="65"/>
      <c r="HV400" s="65"/>
      <c r="HW400" s="65"/>
      <c r="HX400" s="65"/>
      <c r="HY400" s="65"/>
      <c r="HZ400" s="65"/>
      <c r="IA400" s="65"/>
      <c r="IB400" s="65"/>
      <c r="IC400" s="65"/>
      <c r="ID400" s="65"/>
      <c r="IE400" s="65"/>
      <c r="IF400" s="65"/>
      <c r="IG400" s="65"/>
      <c r="IH400" s="65"/>
      <c r="II400" s="65"/>
      <c r="IJ400" s="65"/>
      <c r="IK400" s="65"/>
      <c r="IL400" s="65"/>
      <c r="IM400" s="65"/>
      <c r="IN400" s="65"/>
      <c r="IO400" s="65"/>
      <c r="IP400" s="65"/>
      <c r="IQ400" s="65"/>
      <c r="IR400" s="65"/>
      <c r="IS400" s="65"/>
      <c r="IT400" s="65"/>
      <c r="IU400" s="65"/>
      <c r="IV400" s="65"/>
      <c r="IW400" s="65"/>
      <c r="IX400" s="65"/>
      <c r="IY400" s="65"/>
      <c r="IZ400" s="65"/>
      <c r="JA400" s="65"/>
      <c r="JB400" s="65"/>
      <c r="JC400" s="65"/>
      <c r="JD400" s="65"/>
      <c r="JE400" s="65"/>
      <c r="JF400" s="65"/>
      <c r="JG400" s="65"/>
      <c r="JH400" s="65"/>
      <c r="JI400" s="65"/>
      <c r="JJ400" s="65"/>
      <c r="JK400" s="65"/>
      <c r="JL400" s="65"/>
      <c r="JM400" s="65"/>
      <c r="JN400" s="65"/>
      <c r="JO400" s="65"/>
      <c r="JP400" s="65"/>
      <c r="JQ400" s="65"/>
      <c r="JR400" s="65"/>
      <c r="JS400" s="65"/>
    </row>
    <row r="401" s="66" customFormat="true" ht="14.25" hidden="false" customHeight="true" outlineLevel="0" collapsed="false">
      <c r="A401" s="46"/>
      <c r="B401" s="47" t="n">
        <f aca="true">TODAY()</f>
        <v>46135</v>
      </c>
      <c r="C401" s="48" t="s">
        <v>37</v>
      </c>
      <c r="D401" s="49" t="s">
        <v>38</v>
      </c>
      <c r="E401" s="50" t="str">
        <f aca="false">IFERROR(VLOOKUP($J401,'Base 1'!A:S,19,0),"-")</f>
        <v>-</v>
      </c>
      <c r="F401" s="50" t="str">
        <f aca="false">IFERROR(VLOOKUP($J401,'Base 1'!$A:$N,14,0),"-")</f>
        <v>-</v>
      </c>
      <c r="G401" s="50" t="str">
        <f aca="false">IFERROR(VLOOKUP($J401,'Base 1'!$A:$O,15,0),"-")</f>
        <v>-</v>
      </c>
      <c r="H401" s="50" t="str">
        <f aca="false">IFERROR(VLOOKUP($J401,'Base 1'!$A:$T,20,0),"-")</f>
        <v>-</v>
      </c>
      <c r="I401" s="51" t="str">
        <f aca="false">IFERROR(VLOOKUP($J401,'Base 1'!$A:$C,3,0),"-")</f>
        <v>-</v>
      </c>
      <c r="J401" s="51"/>
      <c r="K401" s="50" t="str">
        <f aca="false">IFERROR(VLOOKUP($J401,'Base 1'!$A:$E,5,0),"-")</f>
        <v>-</v>
      </c>
      <c r="L401" s="52" t="str">
        <f aca="false">IFERROR(VLOOKUP($J401,'Base 1'!$A:$B,2,0),"-")</f>
        <v>-</v>
      </c>
      <c r="M401" s="50" t="str">
        <f aca="false">IFERROR(VLOOKUP($J401,'Base 1'!$A:$Q,17,0),"-")</f>
        <v>-</v>
      </c>
      <c r="N401" s="50" t="str">
        <f aca="false">IFERROR(VLOOKUP($J401,'Base 1'!$A:$R,18,0),"-")</f>
        <v>-</v>
      </c>
      <c r="O401" s="50" t="str">
        <f aca="false">IFERROR(VLOOKUP($J401,'Base 1'!$A:$F,6,0),"-")</f>
        <v>-</v>
      </c>
      <c r="P401" s="53" t="str">
        <f aca="false">IFERROR(VLOOKUP($J401,'Base 1'!$A:$G,7,0),"-")</f>
        <v>-</v>
      </c>
      <c r="Q401" s="54"/>
      <c r="R401" s="50" t="str">
        <f aca="false">IFERROR(VLOOKUP(J401,'Base 1'!$A:$L,12,0),"-")</f>
        <v>-</v>
      </c>
      <c r="S401" s="54"/>
      <c r="T401" s="55" t="str">
        <f aca="false">IFERROR(VLOOKUP(J401,'Base 1'!$A:$J,10,0),"-")</f>
        <v>-</v>
      </c>
      <c r="U401" s="56"/>
      <c r="V401" s="57"/>
      <c r="W401" s="58"/>
      <c r="X401" s="59" t="str">
        <f aca="false">IFERROR(VLOOKUP(J401,'Base 1'!$A:$I,9,0),"-")</f>
        <v>-</v>
      </c>
      <c r="Y401" s="58"/>
      <c r="Z401" s="60"/>
      <c r="AA401" s="61"/>
      <c r="AB401" s="62"/>
      <c r="AC401" s="63" t="str">
        <f aca="false">IFERROR(VLOOKUP($J401,'Base 1'!$A:$Q,16,0),"-")</f>
        <v>-</v>
      </c>
      <c r="AD401" s="63"/>
      <c r="AE401" s="64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/>
      <c r="BT401" s="65"/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  <c r="CO401" s="65"/>
      <c r="CP401" s="65"/>
      <c r="CQ401" s="65"/>
      <c r="CR401" s="65"/>
      <c r="CS401" s="65"/>
      <c r="CT401" s="65"/>
      <c r="CU401" s="65"/>
      <c r="CV401" s="65"/>
      <c r="CW401" s="65"/>
      <c r="CX401" s="65"/>
      <c r="CY401" s="65"/>
      <c r="CZ401" s="65"/>
      <c r="DA401" s="65"/>
      <c r="DB401" s="65"/>
      <c r="DC401" s="65"/>
      <c r="DD401" s="65"/>
      <c r="DE401" s="65"/>
      <c r="DF401" s="65"/>
      <c r="DG401" s="65"/>
      <c r="DH401" s="65"/>
      <c r="DI401" s="65"/>
      <c r="DJ401" s="65"/>
      <c r="DK401" s="65"/>
      <c r="DL401" s="65"/>
      <c r="DM401" s="65"/>
      <c r="DN401" s="65"/>
      <c r="DO401" s="65"/>
      <c r="DP401" s="65"/>
      <c r="DQ401" s="65"/>
      <c r="DR401" s="65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  <c r="EF401" s="65"/>
      <c r="EG401" s="65"/>
      <c r="EH401" s="65"/>
      <c r="EI401" s="65"/>
      <c r="EJ401" s="65"/>
      <c r="EK401" s="65"/>
      <c r="EL401" s="65"/>
      <c r="EM401" s="65"/>
      <c r="EN401" s="65"/>
      <c r="EO401" s="65"/>
      <c r="EP401" s="65"/>
      <c r="EQ401" s="65"/>
      <c r="ER401" s="65"/>
      <c r="ES401" s="65"/>
      <c r="ET401" s="65"/>
      <c r="EU401" s="65"/>
      <c r="EV401" s="65"/>
      <c r="EW401" s="65"/>
      <c r="EX401" s="65"/>
      <c r="EY401" s="65"/>
      <c r="EZ401" s="65"/>
      <c r="FA401" s="65"/>
      <c r="FB401" s="65"/>
      <c r="FC401" s="65"/>
      <c r="FD401" s="65"/>
      <c r="FE401" s="65"/>
      <c r="FF401" s="65"/>
      <c r="FG401" s="65"/>
      <c r="FH401" s="65"/>
      <c r="FI401" s="65"/>
      <c r="FJ401" s="65"/>
      <c r="FK401" s="65"/>
      <c r="FL401" s="65"/>
      <c r="FM401" s="65"/>
      <c r="FN401" s="65"/>
      <c r="FO401" s="65"/>
      <c r="FP401" s="65"/>
      <c r="FQ401" s="65"/>
      <c r="FR401" s="65"/>
      <c r="FS401" s="65"/>
      <c r="FT401" s="65"/>
      <c r="FU401" s="65"/>
      <c r="FV401" s="65"/>
      <c r="FW401" s="65"/>
      <c r="FX401" s="65"/>
      <c r="FY401" s="65"/>
      <c r="FZ401" s="65"/>
      <c r="GA401" s="65"/>
      <c r="GB401" s="65"/>
      <c r="GC401" s="65"/>
      <c r="GD401" s="65"/>
      <c r="GE401" s="65"/>
      <c r="GF401" s="65"/>
      <c r="GG401" s="65"/>
      <c r="GH401" s="65"/>
      <c r="GI401" s="65"/>
      <c r="GJ401" s="65"/>
      <c r="GK401" s="65"/>
      <c r="GL401" s="65"/>
      <c r="GM401" s="65"/>
      <c r="GN401" s="65"/>
      <c r="GO401" s="65"/>
      <c r="GP401" s="65"/>
      <c r="GQ401" s="65"/>
      <c r="GR401" s="65"/>
      <c r="GS401" s="65"/>
      <c r="GT401" s="65"/>
      <c r="GU401" s="65"/>
      <c r="GV401" s="65"/>
      <c r="GW401" s="65"/>
      <c r="GX401" s="65"/>
      <c r="GY401" s="65"/>
      <c r="GZ401" s="65"/>
      <c r="HA401" s="65"/>
      <c r="HB401" s="65"/>
      <c r="HC401" s="65"/>
      <c r="HD401" s="65"/>
      <c r="HE401" s="65"/>
      <c r="HF401" s="65"/>
      <c r="HG401" s="65"/>
      <c r="HH401" s="65"/>
      <c r="HI401" s="65"/>
      <c r="HJ401" s="65"/>
      <c r="HK401" s="65"/>
      <c r="HL401" s="65"/>
      <c r="HM401" s="65"/>
      <c r="HN401" s="65"/>
      <c r="HO401" s="65"/>
      <c r="HP401" s="65"/>
      <c r="HQ401" s="65"/>
      <c r="HR401" s="65"/>
      <c r="HS401" s="65"/>
      <c r="HT401" s="65"/>
      <c r="HU401" s="65"/>
      <c r="HV401" s="65"/>
      <c r="HW401" s="65"/>
      <c r="HX401" s="65"/>
      <c r="HY401" s="65"/>
      <c r="HZ401" s="65"/>
      <c r="IA401" s="65"/>
      <c r="IB401" s="65"/>
      <c r="IC401" s="65"/>
      <c r="ID401" s="65"/>
      <c r="IE401" s="65"/>
      <c r="IF401" s="65"/>
      <c r="IG401" s="65"/>
      <c r="IH401" s="65"/>
      <c r="II401" s="65"/>
      <c r="IJ401" s="65"/>
      <c r="IK401" s="65"/>
      <c r="IL401" s="65"/>
      <c r="IM401" s="65"/>
      <c r="IN401" s="65"/>
      <c r="IO401" s="65"/>
      <c r="IP401" s="65"/>
      <c r="IQ401" s="65"/>
      <c r="IR401" s="65"/>
      <c r="IS401" s="65"/>
      <c r="IT401" s="65"/>
      <c r="IU401" s="65"/>
      <c r="IV401" s="65"/>
      <c r="IW401" s="65"/>
      <c r="IX401" s="65"/>
      <c r="IY401" s="65"/>
      <c r="IZ401" s="65"/>
      <c r="JA401" s="65"/>
      <c r="JB401" s="65"/>
      <c r="JC401" s="65"/>
      <c r="JD401" s="65"/>
      <c r="JE401" s="65"/>
      <c r="JF401" s="65"/>
      <c r="JG401" s="65"/>
      <c r="JH401" s="65"/>
      <c r="JI401" s="65"/>
      <c r="JJ401" s="65"/>
      <c r="JK401" s="65"/>
      <c r="JL401" s="65"/>
      <c r="JM401" s="65"/>
      <c r="JN401" s="65"/>
      <c r="JO401" s="65"/>
      <c r="JP401" s="65"/>
      <c r="JQ401" s="65"/>
      <c r="JR401" s="65"/>
      <c r="JS401" s="65"/>
    </row>
    <row r="402" s="66" customFormat="true" ht="14.25" hidden="false" customHeight="true" outlineLevel="0" collapsed="false">
      <c r="A402" s="46"/>
      <c r="B402" s="47" t="n">
        <f aca="true">TODAY()</f>
        <v>46135</v>
      </c>
      <c r="C402" s="48" t="s">
        <v>37</v>
      </c>
      <c r="D402" s="49" t="s">
        <v>38</v>
      </c>
      <c r="E402" s="50" t="str">
        <f aca="false">IFERROR(VLOOKUP($J402,'Base 1'!A:S,19,0),"-")</f>
        <v>-</v>
      </c>
      <c r="F402" s="50" t="str">
        <f aca="false">IFERROR(VLOOKUP($J402,'Base 1'!$A:$N,14,0),"-")</f>
        <v>-</v>
      </c>
      <c r="G402" s="50" t="str">
        <f aca="false">IFERROR(VLOOKUP($J402,'Base 1'!$A:$O,15,0),"-")</f>
        <v>-</v>
      </c>
      <c r="H402" s="50" t="str">
        <f aca="false">IFERROR(VLOOKUP($J402,'Base 1'!$A:$T,20,0),"-")</f>
        <v>-</v>
      </c>
      <c r="I402" s="51" t="str">
        <f aca="false">IFERROR(VLOOKUP($J402,'Base 1'!$A:$C,3,0),"-")</f>
        <v>-</v>
      </c>
      <c r="J402" s="51"/>
      <c r="K402" s="50" t="str">
        <f aca="false">IFERROR(VLOOKUP($J402,'Base 1'!$A:$E,5,0),"-")</f>
        <v>-</v>
      </c>
      <c r="L402" s="52" t="str">
        <f aca="false">IFERROR(VLOOKUP($J402,'Base 1'!$A:$B,2,0),"-")</f>
        <v>-</v>
      </c>
      <c r="M402" s="50" t="str">
        <f aca="false">IFERROR(VLOOKUP($J402,'Base 1'!$A:$Q,17,0),"-")</f>
        <v>-</v>
      </c>
      <c r="N402" s="50" t="str">
        <f aca="false">IFERROR(VLOOKUP($J402,'Base 1'!$A:$R,18,0),"-")</f>
        <v>-</v>
      </c>
      <c r="O402" s="50" t="str">
        <f aca="false">IFERROR(VLOOKUP($J402,'Base 1'!$A:$F,6,0),"-")</f>
        <v>-</v>
      </c>
      <c r="P402" s="53" t="str">
        <f aca="false">IFERROR(VLOOKUP($J402,'Base 1'!$A:$G,7,0),"-")</f>
        <v>-</v>
      </c>
      <c r="Q402" s="54"/>
      <c r="R402" s="50" t="str">
        <f aca="false">IFERROR(VLOOKUP(J402,'Base 1'!$A:$L,12,0),"-")</f>
        <v>-</v>
      </c>
      <c r="S402" s="54"/>
      <c r="T402" s="55" t="str">
        <f aca="false">IFERROR(VLOOKUP(J402,'Base 1'!$A:$J,10,0),"-")</f>
        <v>-</v>
      </c>
      <c r="U402" s="56"/>
      <c r="V402" s="57"/>
      <c r="W402" s="58"/>
      <c r="X402" s="59" t="str">
        <f aca="false">IFERROR(VLOOKUP(J402,'Base 1'!$A:$I,9,0),"-")</f>
        <v>-</v>
      </c>
      <c r="Y402" s="58"/>
      <c r="Z402" s="60"/>
      <c r="AA402" s="61"/>
      <c r="AB402" s="62"/>
      <c r="AC402" s="63" t="str">
        <f aca="false">IFERROR(VLOOKUP($J402,'Base 1'!$A:$Q,16,0),"-")</f>
        <v>-</v>
      </c>
      <c r="AD402" s="63"/>
      <c r="AE402" s="64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  <c r="CO402" s="65"/>
      <c r="CP402" s="65"/>
      <c r="CQ402" s="65"/>
      <c r="CR402" s="65"/>
      <c r="CS402" s="65"/>
      <c r="CT402" s="65"/>
      <c r="CU402" s="65"/>
      <c r="CV402" s="65"/>
      <c r="CW402" s="65"/>
      <c r="CX402" s="65"/>
      <c r="CY402" s="65"/>
      <c r="CZ402" s="65"/>
      <c r="DA402" s="65"/>
      <c r="DB402" s="65"/>
      <c r="DC402" s="65"/>
      <c r="DD402" s="65"/>
      <c r="DE402" s="65"/>
      <c r="DF402" s="65"/>
      <c r="DG402" s="65"/>
      <c r="DH402" s="65"/>
      <c r="DI402" s="65"/>
      <c r="DJ402" s="65"/>
      <c r="DK402" s="65"/>
      <c r="DL402" s="65"/>
      <c r="DM402" s="65"/>
      <c r="DN402" s="65"/>
      <c r="DO402" s="65"/>
      <c r="DP402" s="65"/>
      <c r="DQ402" s="65"/>
      <c r="DR402" s="65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  <c r="EF402" s="65"/>
      <c r="EG402" s="65"/>
      <c r="EH402" s="65"/>
      <c r="EI402" s="65"/>
      <c r="EJ402" s="65"/>
      <c r="EK402" s="65"/>
      <c r="EL402" s="65"/>
      <c r="EM402" s="65"/>
      <c r="EN402" s="65"/>
      <c r="EO402" s="65"/>
      <c r="EP402" s="65"/>
      <c r="EQ402" s="65"/>
      <c r="ER402" s="65"/>
      <c r="ES402" s="65"/>
      <c r="ET402" s="65"/>
      <c r="EU402" s="65"/>
      <c r="EV402" s="65"/>
      <c r="EW402" s="65"/>
      <c r="EX402" s="65"/>
      <c r="EY402" s="65"/>
      <c r="EZ402" s="65"/>
      <c r="FA402" s="65"/>
      <c r="FB402" s="65"/>
      <c r="FC402" s="65"/>
      <c r="FD402" s="65"/>
      <c r="FE402" s="65"/>
      <c r="FF402" s="65"/>
      <c r="FG402" s="65"/>
      <c r="FH402" s="65"/>
      <c r="FI402" s="65"/>
      <c r="FJ402" s="65"/>
      <c r="FK402" s="65"/>
      <c r="FL402" s="65"/>
      <c r="FM402" s="65"/>
      <c r="FN402" s="65"/>
      <c r="FO402" s="65"/>
      <c r="FP402" s="65"/>
      <c r="FQ402" s="65"/>
      <c r="FR402" s="65"/>
      <c r="FS402" s="65"/>
      <c r="FT402" s="65"/>
      <c r="FU402" s="65"/>
      <c r="FV402" s="65"/>
      <c r="FW402" s="65"/>
      <c r="FX402" s="65"/>
      <c r="FY402" s="65"/>
      <c r="FZ402" s="65"/>
      <c r="GA402" s="65"/>
      <c r="GB402" s="65"/>
      <c r="GC402" s="65"/>
      <c r="GD402" s="65"/>
      <c r="GE402" s="65"/>
      <c r="GF402" s="65"/>
      <c r="GG402" s="65"/>
      <c r="GH402" s="65"/>
      <c r="GI402" s="65"/>
      <c r="GJ402" s="65"/>
      <c r="GK402" s="65"/>
      <c r="GL402" s="65"/>
      <c r="GM402" s="65"/>
      <c r="GN402" s="65"/>
      <c r="GO402" s="65"/>
      <c r="GP402" s="65"/>
      <c r="GQ402" s="65"/>
      <c r="GR402" s="65"/>
      <c r="GS402" s="65"/>
      <c r="GT402" s="65"/>
      <c r="GU402" s="65"/>
      <c r="GV402" s="65"/>
      <c r="GW402" s="65"/>
      <c r="GX402" s="65"/>
      <c r="GY402" s="65"/>
      <c r="GZ402" s="65"/>
      <c r="HA402" s="65"/>
      <c r="HB402" s="65"/>
      <c r="HC402" s="65"/>
      <c r="HD402" s="65"/>
      <c r="HE402" s="65"/>
      <c r="HF402" s="65"/>
      <c r="HG402" s="65"/>
      <c r="HH402" s="65"/>
      <c r="HI402" s="65"/>
      <c r="HJ402" s="65"/>
      <c r="HK402" s="65"/>
      <c r="HL402" s="65"/>
      <c r="HM402" s="65"/>
      <c r="HN402" s="65"/>
      <c r="HO402" s="65"/>
      <c r="HP402" s="65"/>
      <c r="HQ402" s="65"/>
      <c r="HR402" s="65"/>
      <c r="HS402" s="65"/>
      <c r="HT402" s="65"/>
      <c r="HU402" s="65"/>
      <c r="HV402" s="65"/>
      <c r="HW402" s="65"/>
      <c r="HX402" s="65"/>
      <c r="HY402" s="65"/>
      <c r="HZ402" s="65"/>
      <c r="IA402" s="65"/>
      <c r="IB402" s="65"/>
      <c r="IC402" s="65"/>
      <c r="ID402" s="65"/>
      <c r="IE402" s="65"/>
      <c r="IF402" s="65"/>
      <c r="IG402" s="65"/>
      <c r="IH402" s="65"/>
      <c r="II402" s="65"/>
      <c r="IJ402" s="65"/>
      <c r="IK402" s="65"/>
      <c r="IL402" s="65"/>
      <c r="IM402" s="65"/>
      <c r="IN402" s="65"/>
      <c r="IO402" s="65"/>
      <c r="IP402" s="65"/>
      <c r="IQ402" s="65"/>
      <c r="IR402" s="65"/>
      <c r="IS402" s="65"/>
      <c r="IT402" s="65"/>
      <c r="IU402" s="65"/>
      <c r="IV402" s="65"/>
      <c r="IW402" s="65"/>
      <c r="IX402" s="65"/>
      <c r="IY402" s="65"/>
      <c r="IZ402" s="65"/>
      <c r="JA402" s="65"/>
      <c r="JB402" s="65"/>
      <c r="JC402" s="65"/>
      <c r="JD402" s="65"/>
      <c r="JE402" s="65"/>
      <c r="JF402" s="65"/>
      <c r="JG402" s="65"/>
      <c r="JH402" s="65"/>
      <c r="JI402" s="65"/>
      <c r="JJ402" s="65"/>
      <c r="JK402" s="65"/>
      <c r="JL402" s="65"/>
      <c r="JM402" s="65"/>
      <c r="JN402" s="65"/>
      <c r="JO402" s="65"/>
      <c r="JP402" s="65"/>
      <c r="JQ402" s="65"/>
      <c r="JR402" s="65"/>
      <c r="JS402" s="65"/>
    </row>
    <row r="403" s="66" customFormat="true" ht="14.25" hidden="false" customHeight="true" outlineLevel="0" collapsed="false">
      <c r="A403" s="46"/>
      <c r="B403" s="47" t="n">
        <f aca="true">TODAY()</f>
        <v>46135</v>
      </c>
      <c r="C403" s="48" t="s">
        <v>37</v>
      </c>
      <c r="D403" s="49" t="s">
        <v>38</v>
      </c>
      <c r="E403" s="50" t="str">
        <f aca="false">IFERROR(VLOOKUP($J403,'Base 1'!A:S,19,0),"-")</f>
        <v>-</v>
      </c>
      <c r="F403" s="50" t="str">
        <f aca="false">IFERROR(VLOOKUP($J403,'Base 1'!$A:$N,14,0),"-")</f>
        <v>-</v>
      </c>
      <c r="G403" s="50" t="str">
        <f aca="false">IFERROR(VLOOKUP($J403,'Base 1'!$A:$O,15,0),"-")</f>
        <v>-</v>
      </c>
      <c r="H403" s="50" t="str">
        <f aca="false">IFERROR(VLOOKUP($J403,'Base 1'!$A:$T,20,0),"-")</f>
        <v>-</v>
      </c>
      <c r="I403" s="51" t="str">
        <f aca="false">IFERROR(VLOOKUP($J403,'Base 1'!$A:$C,3,0),"-")</f>
        <v>-</v>
      </c>
      <c r="J403" s="51"/>
      <c r="K403" s="50" t="str">
        <f aca="false">IFERROR(VLOOKUP($J403,'Base 1'!$A:$E,5,0),"-")</f>
        <v>-</v>
      </c>
      <c r="L403" s="52" t="str">
        <f aca="false">IFERROR(VLOOKUP($J403,'Base 1'!$A:$B,2,0),"-")</f>
        <v>-</v>
      </c>
      <c r="M403" s="50" t="str">
        <f aca="false">IFERROR(VLOOKUP($J403,'Base 1'!$A:$Q,17,0),"-")</f>
        <v>-</v>
      </c>
      <c r="N403" s="50" t="str">
        <f aca="false">IFERROR(VLOOKUP($J403,'Base 1'!$A:$R,18,0),"-")</f>
        <v>-</v>
      </c>
      <c r="O403" s="50" t="str">
        <f aca="false">IFERROR(VLOOKUP($J403,'Base 1'!$A:$F,6,0),"-")</f>
        <v>-</v>
      </c>
      <c r="P403" s="53" t="str">
        <f aca="false">IFERROR(VLOOKUP($J403,'Base 1'!$A:$G,7,0),"-")</f>
        <v>-</v>
      </c>
      <c r="Q403" s="54"/>
      <c r="R403" s="50" t="str">
        <f aca="false">IFERROR(VLOOKUP(J403,'Base 1'!$A:$L,12,0),"-")</f>
        <v>-</v>
      </c>
      <c r="S403" s="54"/>
      <c r="T403" s="55" t="str">
        <f aca="false">IFERROR(VLOOKUP(J403,'Base 1'!$A:$J,10,0),"-")</f>
        <v>-</v>
      </c>
      <c r="U403" s="56"/>
      <c r="V403" s="57"/>
      <c r="W403" s="58"/>
      <c r="X403" s="59" t="str">
        <f aca="false">IFERROR(VLOOKUP(J403,'Base 1'!$A:$I,9,0),"-")</f>
        <v>-</v>
      </c>
      <c r="Y403" s="58"/>
      <c r="Z403" s="60"/>
      <c r="AA403" s="61"/>
      <c r="AB403" s="62"/>
      <c r="AC403" s="63" t="str">
        <f aca="false">IFERROR(VLOOKUP($J403,'Base 1'!$A:$Q,16,0),"-")</f>
        <v>-</v>
      </c>
      <c r="AD403" s="63"/>
      <c r="AE403" s="64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  <c r="CA403" s="65"/>
      <c r="CB403" s="65"/>
      <c r="CC403" s="65"/>
      <c r="CD403" s="65"/>
      <c r="CE403" s="65"/>
      <c r="CF403" s="65"/>
      <c r="CG403" s="65"/>
      <c r="CH403" s="65"/>
      <c r="CI403" s="65"/>
      <c r="CJ403" s="65"/>
      <c r="CK403" s="65"/>
      <c r="CL403" s="65"/>
      <c r="CM403" s="65"/>
      <c r="CN403" s="65"/>
      <c r="CO403" s="65"/>
      <c r="CP403" s="65"/>
      <c r="CQ403" s="65"/>
      <c r="CR403" s="65"/>
      <c r="CS403" s="65"/>
      <c r="CT403" s="65"/>
      <c r="CU403" s="65"/>
      <c r="CV403" s="65"/>
      <c r="CW403" s="65"/>
      <c r="CX403" s="65"/>
      <c r="CY403" s="65"/>
      <c r="CZ403" s="65"/>
      <c r="DA403" s="65"/>
      <c r="DB403" s="65"/>
      <c r="DC403" s="65"/>
      <c r="DD403" s="65"/>
      <c r="DE403" s="65"/>
      <c r="DF403" s="65"/>
      <c r="DG403" s="65"/>
      <c r="DH403" s="65"/>
      <c r="DI403" s="65"/>
      <c r="DJ403" s="65"/>
      <c r="DK403" s="65"/>
      <c r="DL403" s="65"/>
      <c r="DM403" s="65"/>
      <c r="DN403" s="65"/>
      <c r="DO403" s="65"/>
      <c r="DP403" s="65"/>
      <c r="DQ403" s="65"/>
      <c r="DR403" s="65"/>
      <c r="DS403" s="65"/>
      <c r="DT403" s="65"/>
      <c r="DU403" s="65"/>
      <c r="DV403" s="65"/>
      <c r="DW403" s="65"/>
      <c r="DX403" s="65"/>
      <c r="DY403" s="65"/>
      <c r="DZ403" s="65"/>
      <c r="EA403" s="65"/>
      <c r="EB403" s="65"/>
      <c r="EC403" s="65"/>
      <c r="ED403" s="65"/>
      <c r="EE403" s="65"/>
      <c r="EF403" s="65"/>
      <c r="EG403" s="65"/>
      <c r="EH403" s="65"/>
      <c r="EI403" s="65"/>
      <c r="EJ403" s="65"/>
      <c r="EK403" s="65"/>
      <c r="EL403" s="65"/>
      <c r="EM403" s="65"/>
      <c r="EN403" s="65"/>
      <c r="EO403" s="65"/>
      <c r="EP403" s="65"/>
      <c r="EQ403" s="65"/>
      <c r="ER403" s="65"/>
      <c r="ES403" s="65"/>
      <c r="ET403" s="65"/>
      <c r="EU403" s="65"/>
      <c r="EV403" s="65"/>
      <c r="EW403" s="65"/>
      <c r="EX403" s="65"/>
      <c r="EY403" s="65"/>
      <c r="EZ403" s="65"/>
      <c r="FA403" s="65"/>
      <c r="FB403" s="65"/>
      <c r="FC403" s="65"/>
      <c r="FD403" s="65"/>
      <c r="FE403" s="65"/>
      <c r="FF403" s="65"/>
      <c r="FG403" s="65"/>
      <c r="FH403" s="65"/>
      <c r="FI403" s="65"/>
      <c r="FJ403" s="65"/>
      <c r="FK403" s="65"/>
      <c r="FL403" s="65"/>
      <c r="FM403" s="65"/>
      <c r="FN403" s="65"/>
      <c r="FO403" s="65"/>
      <c r="FP403" s="65"/>
      <c r="FQ403" s="65"/>
      <c r="FR403" s="65"/>
      <c r="FS403" s="65"/>
      <c r="FT403" s="65"/>
      <c r="FU403" s="65"/>
      <c r="FV403" s="65"/>
      <c r="FW403" s="65"/>
      <c r="FX403" s="65"/>
      <c r="FY403" s="65"/>
      <c r="FZ403" s="65"/>
      <c r="GA403" s="65"/>
      <c r="GB403" s="65"/>
      <c r="GC403" s="65"/>
      <c r="GD403" s="65"/>
      <c r="GE403" s="65"/>
      <c r="GF403" s="65"/>
      <c r="GG403" s="65"/>
      <c r="GH403" s="65"/>
      <c r="GI403" s="65"/>
      <c r="GJ403" s="65"/>
      <c r="GK403" s="65"/>
      <c r="GL403" s="65"/>
      <c r="GM403" s="65"/>
      <c r="GN403" s="65"/>
      <c r="GO403" s="65"/>
      <c r="GP403" s="65"/>
      <c r="GQ403" s="65"/>
      <c r="GR403" s="65"/>
      <c r="GS403" s="65"/>
      <c r="GT403" s="65"/>
      <c r="GU403" s="65"/>
      <c r="GV403" s="65"/>
      <c r="GW403" s="65"/>
      <c r="GX403" s="65"/>
      <c r="GY403" s="65"/>
      <c r="GZ403" s="65"/>
      <c r="HA403" s="65"/>
      <c r="HB403" s="65"/>
      <c r="HC403" s="65"/>
      <c r="HD403" s="65"/>
      <c r="HE403" s="65"/>
      <c r="HF403" s="65"/>
      <c r="HG403" s="65"/>
      <c r="HH403" s="65"/>
      <c r="HI403" s="65"/>
      <c r="HJ403" s="65"/>
      <c r="HK403" s="65"/>
      <c r="HL403" s="65"/>
      <c r="HM403" s="65"/>
      <c r="HN403" s="65"/>
      <c r="HO403" s="65"/>
      <c r="HP403" s="65"/>
      <c r="HQ403" s="65"/>
      <c r="HR403" s="65"/>
      <c r="HS403" s="65"/>
      <c r="HT403" s="65"/>
      <c r="HU403" s="65"/>
      <c r="HV403" s="65"/>
      <c r="HW403" s="65"/>
      <c r="HX403" s="65"/>
      <c r="HY403" s="65"/>
      <c r="HZ403" s="65"/>
      <c r="IA403" s="65"/>
      <c r="IB403" s="65"/>
      <c r="IC403" s="65"/>
      <c r="ID403" s="65"/>
      <c r="IE403" s="65"/>
      <c r="IF403" s="65"/>
      <c r="IG403" s="65"/>
      <c r="IH403" s="65"/>
      <c r="II403" s="65"/>
      <c r="IJ403" s="65"/>
      <c r="IK403" s="65"/>
      <c r="IL403" s="65"/>
      <c r="IM403" s="65"/>
      <c r="IN403" s="65"/>
      <c r="IO403" s="65"/>
      <c r="IP403" s="65"/>
      <c r="IQ403" s="65"/>
      <c r="IR403" s="65"/>
      <c r="IS403" s="65"/>
      <c r="IT403" s="65"/>
      <c r="IU403" s="65"/>
      <c r="IV403" s="65"/>
      <c r="IW403" s="65"/>
      <c r="IX403" s="65"/>
      <c r="IY403" s="65"/>
      <c r="IZ403" s="65"/>
      <c r="JA403" s="65"/>
      <c r="JB403" s="65"/>
      <c r="JC403" s="65"/>
      <c r="JD403" s="65"/>
      <c r="JE403" s="65"/>
      <c r="JF403" s="65"/>
      <c r="JG403" s="65"/>
      <c r="JH403" s="65"/>
      <c r="JI403" s="65"/>
      <c r="JJ403" s="65"/>
      <c r="JK403" s="65"/>
      <c r="JL403" s="65"/>
      <c r="JM403" s="65"/>
      <c r="JN403" s="65"/>
      <c r="JO403" s="65"/>
      <c r="JP403" s="65"/>
      <c r="JQ403" s="65"/>
      <c r="JR403" s="65"/>
      <c r="JS403" s="65"/>
    </row>
    <row r="404" s="66" customFormat="true" ht="14.25" hidden="false" customHeight="true" outlineLevel="0" collapsed="false">
      <c r="A404" s="46"/>
      <c r="B404" s="47" t="n">
        <f aca="true">TODAY()</f>
        <v>46135</v>
      </c>
      <c r="C404" s="48" t="s">
        <v>37</v>
      </c>
      <c r="D404" s="49" t="s">
        <v>38</v>
      </c>
      <c r="E404" s="50" t="str">
        <f aca="false">IFERROR(VLOOKUP($J404,'Base 1'!A:S,19,0),"-")</f>
        <v>-</v>
      </c>
      <c r="F404" s="50" t="str">
        <f aca="false">IFERROR(VLOOKUP($J404,'Base 1'!$A:$N,14,0),"-")</f>
        <v>-</v>
      </c>
      <c r="G404" s="50" t="str">
        <f aca="false">IFERROR(VLOOKUP($J404,'Base 1'!$A:$O,15,0),"-")</f>
        <v>-</v>
      </c>
      <c r="H404" s="50" t="str">
        <f aca="false">IFERROR(VLOOKUP($J404,'Base 1'!$A:$T,20,0),"-")</f>
        <v>-</v>
      </c>
      <c r="I404" s="51" t="str">
        <f aca="false">IFERROR(VLOOKUP($J404,'Base 1'!$A:$C,3,0),"-")</f>
        <v>-</v>
      </c>
      <c r="J404" s="51"/>
      <c r="K404" s="50" t="str">
        <f aca="false">IFERROR(VLOOKUP($J404,'Base 1'!$A:$E,5,0),"-")</f>
        <v>-</v>
      </c>
      <c r="L404" s="52" t="str">
        <f aca="false">IFERROR(VLOOKUP($J404,'Base 1'!$A:$B,2,0),"-")</f>
        <v>-</v>
      </c>
      <c r="M404" s="50" t="str">
        <f aca="false">IFERROR(VLOOKUP($J404,'Base 1'!$A:$Q,17,0),"-")</f>
        <v>-</v>
      </c>
      <c r="N404" s="50" t="str">
        <f aca="false">IFERROR(VLOOKUP($J404,'Base 1'!$A:$R,18,0),"-")</f>
        <v>-</v>
      </c>
      <c r="O404" s="50" t="str">
        <f aca="false">IFERROR(VLOOKUP($J404,'Base 1'!$A:$F,6,0),"-")</f>
        <v>-</v>
      </c>
      <c r="P404" s="53" t="str">
        <f aca="false">IFERROR(VLOOKUP($J404,'Base 1'!$A:$G,7,0),"-")</f>
        <v>-</v>
      </c>
      <c r="Q404" s="54"/>
      <c r="R404" s="50" t="str">
        <f aca="false">IFERROR(VLOOKUP(J404,'Base 1'!$A:$L,12,0),"-")</f>
        <v>-</v>
      </c>
      <c r="S404" s="54"/>
      <c r="T404" s="55" t="str">
        <f aca="false">IFERROR(VLOOKUP(J404,'Base 1'!$A:$J,10,0),"-")</f>
        <v>-</v>
      </c>
      <c r="U404" s="56"/>
      <c r="V404" s="57"/>
      <c r="W404" s="58"/>
      <c r="X404" s="59" t="str">
        <f aca="false">IFERROR(VLOOKUP(J404,'Base 1'!$A:$I,9,0),"-")</f>
        <v>-</v>
      </c>
      <c r="Y404" s="58"/>
      <c r="Z404" s="60"/>
      <c r="AA404" s="61"/>
      <c r="AB404" s="62"/>
      <c r="AC404" s="63" t="str">
        <f aca="false">IFERROR(VLOOKUP($J404,'Base 1'!$A:$Q,16,0),"-")</f>
        <v>-</v>
      </c>
      <c r="AD404" s="63"/>
      <c r="AE404" s="64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/>
      <c r="BU404" s="65"/>
      <c r="BV404" s="65"/>
      <c r="BW404" s="65"/>
      <c r="BX404" s="65"/>
      <c r="BY404" s="65"/>
      <c r="BZ404" s="65"/>
      <c r="CA404" s="65"/>
      <c r="CB404" s="65"/>
      <c r="CC404" s="65"/>
      <c r="CD404" s="65"/>
      <c r="CE404" s="65"/>
      <c r="CF404" s="65"/>
      <c r="CG404" s="65"/>
      <c r="CH404" s="65"/>
      <c r="CI404" s="65"/>
      <c r="CJ404" s="65"/>
      <c r="CK404" s="65"/>
      <c r="CL404" s="65"/>
      <c r="CM404" s="65"/>
      <c r="CN404" s="65"/>
      <c r="CO404" s="65"/>
      <c r="CP404" s="65"/>
      <c r="CQ404" s="65"/>
      <c r="CR404" s="65"/>
      <c r="CS404" s="65"/>
      <c r="CT404" s="65"/>
      <c r="CU404" s="65"/>
      <c r="CV404" s="65"/>
      <c r="CW404" s="65"/>
      <c r="CX404" s="65"/>
      <c r="CY404" s="65"/>
      <c r="CZ404" s="65"/>
      <c r="DA404" s="65"/>
      <c r="DB404" s="65"/>
      <c r="DC404" s="65"/>
      <c r="DD404" s="65"/>
      <c r="DE404" s="65"/>
      <c r="DF404" s="65"/>
      <c r="DG404" s="65"/>
      <c r="DH404" s="65"/>
      <c r="DI404" s="65"/>
      <c r="DJ404" s="65"/>
      <c r="DK404" s="65"/>
      <c r="DL404" s="65"/>
      <c r="DM404" s="65"/>
      <c r="DN404" s="65"/>
      <c r="DO404" s="65"/>
      <c r="DP404" s="65"/>
      <c r="DQ404" s="65"/>
      <c r="DR404" s="65"/>
      <c r="DS404" s="65"/>
      <c r="DT404" s="65"/>
      <c r="DU404" s="65"/>
      <c r="DV404" s="65"/>
      <c r="DW404" s="65"/>
      <c r="DX404" s="65"/>
      <c r="DY404" s="65"/>
      <c r="DZ404" s="65"/>
      <c r="EA404" s="65"/>
      <c r="EB404" s="65"/>
      <c r="EC404" s="65"/>
      <c r="ED404" s="65"/>
      <c r="EE404" s="65"/>
      <c r="EF404" s="65"/>
      <c r="EG404" s="65"/>
      <c r="EH404" s="65"/>
      <c r="EI404" s="65"/>
      <c r="EJ404" s="65"/>
      <c r="EK404" s="65"/>
      <c r="EL404" s="65"/>
      <c r="EM404" s="65"/>
      <c r="EN404" s="65"/>
      <c r="EO404" s="65"/>
      <c r="EP404" s="65"/>
      <c r="EQ404" s="65"/>
      <c r="ER404" s="65"/>
      <c r="ES404" s="65"/>
      <c r="ET404" s="65"/>
      <c r="EU404" s="65"/>
      <c r="EV404" s="65"/>
      <c r="EW404" s="65"/>
      <c r="EX404" s="65"/>
      <c r="EY404" s="65"/>
      <c r="EZ404" s="65"/>
      <c r="FA404" s="65"/>
      <c r="FB404" s="65"/>
      <c r="FC404" s="65"/>
      <c r="FD404" s="65"/>
      <c r="FE404" s="65"/>
      <c r="FF404" s="65"/>
      <c r="FG404" s="65"/>
      <c r="FH404" s="65"/>
      <c r="FI404" s="65"/>
      <c r="FJ404" s="65"/>
      <c r="FK404" s="65"/>
      <c r="FL404" s="65"/>
      <c r="FM404" s="65"/>
      <c r="FN404" s="65"/>
      <c r="FO404" s="65"/>
      <c r="FP404" s="65"/>
      <c r="FQ404" s="65"/>
      <c r="FR404" s="65"/>
      <c r="FS404" s="65"/>
      <c r="FT404" s="65"/>
      <c r="FU404" s="65"/>
      <c r="FV404" s="65"/>
      <c r="FW404" s="65"/>
      <c r="FX404" s="65"/>
      <c r="FY404" s="65"/>
      <c r="FZ404" s="65"/>
      <c r="GA404" s="65"/>
      <c r="GB404" s="65"/>
      <c r="GC404" s="65"/>
      <c r="GD404" s="65"/>
      <c r="GE404" s="65"/>
      <c r="GF404" s="65"/>
      <c r="GG404" s="65"/>
      <c r="GH404" s="65"/>
      <c r="GI404" s="65"/>
      <c r="GJ404" s="65"/>
      <c r="GK404" s="65"/>
      <c r="GL404" s="65"/>
      <c r="GM404" s="65"/>
      <c r="GN404" s="65"/>
      <c r="GO404" s="65"/>
      <c r="GP404" s="65"/>
      <c r="GQ404" s="65"/>
      <c r="GR404" s="65"/>
      <c r="GS404" s="65"/>
      <c r="GT404" s="65"/>
      <c r="GU404" s="65"/>
      <c r="GV404" s="65"/>
      <c r="GW404" s="65"/>
      <c r="GX404" s="65"/>
      <c r="GY404" s="65"/>
      <c r="GZ404" s="65"/>
      <c r="HA404" s="65"/>
      <c r="HB404" s="65"/>
      <c r="HC404" s="65"/>
      <c r="HD404" s="65"/>
      <c r="HE404" s="65"/>
      <c r="HF404" s="65"/>
      <c r="HG404" s="65"/>
      <c r="HH404" s="65"/>
      <c r="HI404" s="65"/>
      <c r="HJ404" s="65"/>
      <c r="HK404" s="65"/>
      <c r="HL404" s="65"/>
      <c r="HM404" s="65"/>
      <c r="HN404" s="65"/>
      <c r="HO404" s="65"/>
      <c r="HP404" s="65"/>
      <c r="HQ404" s="65"/>
      <c r="HR404" s="65"/>
      <c r="HS404" s="65"/>
      <c r="HT404" s="65"/>
      <c r="HU404" s="65"/>
      <c r="HV404" s="65"/>
      <c r="HW404" s="65"/>
      <c r="HX404" s="65"/>
      <c r="HY404" s="65"/>
      <c r="HZ404" s="65"/>
      <c r="IA404" s="65"/>
      <c r="IB404" s="65"/>
      <c r="IC404" s="65"/>
      <c r="ID404" s="65"/>
      <c r="IE404" s="65"/>
      <c r="IF404" s="65"/>
      <c r="IG404" s="65"/>
      <c r="IH404" s="65"/>
      <c r="II404" s="65"/>
      <c r="IJ404" s="65"/>
      <c r="IK404" s="65"/>
      <c r="IL404" s="65"/>
      <c r="IM404" s="65"/>
      <c r="IN404" s="65"/>
      <c r="IO404" s="65"/>
      <c r="IP404" s="65"/>
      <c r="IQ404" s="65"/>
      <c r="IR404" s="65"/>
      <c r="IS404" s="65"/>
      <c r="IT404" s="65"/>
      <c r="IU404" s="65"/>
      <c r="IV404" s="65"/>
      <c r="IW404" s="65"/>
      <c r="IX404" s="65"/>
      <c r="IY404" s="65"/>
      <c r="IZ404" s="65"/>
      <c r="JA404" s="65"/>
      <c r="JB404" s="65"/>
      <c r="JC404" s="65"/>
      <c r="JD404" s="65"/>
      <c r="JE404" s="65"/>
      <c r="JF404" s="65"/>
      <c r="JG404" s="65"/>
      <c r="JH404" s="65"/>
      <c r="JI404" s="65"/>
      <c r="JJ404" s="65"/>
      <c r="JK404" s="65"/>
      <c r="JL404" s="65"/>
      <c r="JM404" s="65"/>
      <c r="JN404" s="65"/>
      <c r="JO404" s="65"/>
      <c r="JP404" s="65"/>
      <c r="JQ404" s="65"/>
      <c r="JR404" s="65"/>
      <c r="JS404" s="65"/>
    </row>
    <row r="405" s="66" customFormat="true" ht="14.25" hidden="false" customHeight="true" outlineLevel="0" collapsed="false">
      <c r="A405" s="46"/>
      <c r="B405" s="47" t="n">
        <f aca="true">TODAY()</f>
        <v>46135</v>
      </c>
      <c r="C405" s="48" t="s">
        <v>37</v>
      </c>
      <c r="D405" s="49" t="s">
        <v>38</v>
      </c>
      <c r="E405" s="50" t="str">
        <f aca="false">IFERROR(VLOOKUP($J405,'Base 1'!A:S,19,0),"-")</f>
        <v>-</v>
      </c>
      <c r="F405" s="50" t="str">
        <f aca="false">IFERROR(VLOOKUP($J405,'Base 1'!$A:$N,14,0),"-")</f>
        <v>-</v>
      </c>
      <c r="G405" s="50" t="str">
        <f aca="false">IFERROR(VLOOKUP($J405,'Base 1'!$A:$O,15,0),"-")</f>
        <v>-</v>
      </c>
      <c r="H405" s="50" t="str">
        <f aca="false">IFERROR(VLOOKUP($J405,'Base 1'!$A:$T,20,0),"-")</f>
        <v>-</v>
      </c>
      <c r="I405" s="51" t="str">
        <f aca="false">IFERROR(VLOOKUP($J405,'Base 1'!$A:$C,3,0),"-")</f>
        <v>-</v>
      </c>
      <c r="J405" s="51"/>
      <c r="K405" s="50" t="str">
        <f aca="false">IFERROR(VLOOKUP($J405,'Base 1'!$A:$E,5,0),"-")</f>
        <v>-</v>
      </c>
      <c r="L405" s="52" t="str">
        <f aca="false">IFERROR(VLOOKUP($J405,'Base 1'!$A:$B,2,0),"-")</f>
        <v>-</v>
      </c>
      <c r="M405" s="50" t="str">
        <f aca="false">IFERROR(VLOOKUP($J405,'Base 1'!$A:$Q,17,0),"-")</f>
        <v>-</v>
      </c>
      <c r="N405" s="50" t="str">
        <f aca="false">IFERROR(VLOOKUP($J405,'Base 1'!$A:$R,18,0),"-")</f>
        <v>-</v>
      </c>
      <c r="O405" s="50" t="str">
        <f aca="false">IFERROR(VLOOKUP($J405,'Base 1'!$A:$F,6,0),"-")</f>
        <v>-</v>
      </c>
      <c r="P405" s="53" t="str">
        <f aca="false">IFERROR(VLOOKUP($J405,'Base 1'!$A:$G,7,0),"-")</f>
        <v>-</v>
      </c>
      <c r="Q405" s="54"/>
      <c r="R405" s="50" t="str">
        <f aca="false">IFERROR(VLOOKUP(J405,'Base 1'!$A:$L,12,0),"-")</f>
        <v>-</v>
      </c>
      <c r="S405" s="54"/>
      <c r="T405" s="55" t="str">
        <f aca="false">IFERROR(VLOOKUP(J405,'Base 1'!$A:$J,10,0),"-")</f>
        <v>-</v>
      </c>
      <c r="U405" s="56"/>
      <c r="V405" s="57"/>
      <c r="W405" s="58"/>
      <c r="X405" s="59" t="str">
        <f aca="false">IFERROR(VLOOKUP(J405,'Base 1'!$A:$I,9,0),"-")</f>
        <v>-</v>
      </c>
      <c r="Y405" s="58"/>
      <c r="Z405" s="60"/>
      <c r="AA405" s="61"/>
      <c r="AB405" s="62"/>
      <c r="AC405" s="63" t="str">
        <f aca="false">IFERROR(VLOOKUP($J405,'Base 1'!$A:$Q,16,0),"-")</f>
        <v>-</v>
      </c>
      <c r="AD405" s="63"/>
      <c r="AE405" s="64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/>
      <c r="BN405" s="65"/>
      <c r="BO405" s="65"/>
      <c r="BP405" s="65"/>
      <c r="BQ405" s="65"/>
      <c r="BR405" s="65"/>
      <c r="BS405" s="65"/>
      <c r="BT405" s="65"/>
      <c r="BU405" s="65"/>
      <c r="BV405" s="65"/>
      <c r="BW405" s="65"/>
      <c r="BX405" s="65"/>
      <c r="BY405" s="65"/>
      <c r="BZ405" s="65"/>
      <c r="CA405" s="65"/>
      <c r="CB405" s="65"/>
      <c r="CC405" s="65"/>
      <c r="CD405" s="65"/>
      <c r="CE405" s="65"/>
      <c r="CF405" s="65"/>
      <c r="CG405" s="65"/>
      <c r="CH405" s="65"/>
      <c r="CI405" s="65"/>
      <c r="CJ405" s="65"/>
      <c r="CK405" s="65"/>
      <c r="CL405" s="65"/>
      <c r="CM405" s="65"/>
      <c r="CN405" s="65"/>
      <c r="CO405" s="65"/>
      <c r="CP405" s="65"/>
      <c r="CQ405" s="65"/>
      <c r="CR405" s="65"/>
      <c r="CS405" s="65"/>
      <c r="CT405" s="65"/>
      <c r="CU405" s="65"/>
      <c r="CV405" s="65"/>
      <c r="CW405" s="65"/>
      <c r="CX405" s="65"/>
      <c r="CY405" s="65"/>
      <c r="CZ405" s="65"/>
      <c r="DA405" s="65"/>
      <c r="DB405" s="65"/>
      <c r="DC405" s="65"/>
      <c r="DD405" s="65"/>
      <c r="DE405" s="65"/>
      <c r="DF405" s="65"/>
      <c r="DG405" s="65"/>
      <c r="DH405" s="65"/>
      <c r="DI405" s="65"/>
      <c r="DJ405" s="65"/>
      <c r="DK405" s="65"/>
      <c r="DL405" s="65"/>
      <c r="DM405" s="65"/>
      <c r="DN405" s="65"/>
      <c r="DO405" s="65"/>
      <c r="DP405" s="65"/>
      <c r="DQ405" s="65"/>
      <c r="DR405" s="65"/>
      <c r="DS405" s="65"/>
      <c r="DT405" s="65"/>
      <c r="DU405" s="65"/>
      <c r="DV405" s="65"/>
      <c r="DW405" s="65"/>
      <c r="DX405" s="65"/>
      <c r="DY405" s="65"/>
      <c r="DZ405" s="65"/>
      <c r="EA405" s="65"/>
      <c r="EB405" s="65"/>
      <c r="EC405" s="65"/>
      <c r="ED405" s="65"/>
      <c r="EE405" s="65"/>
      <c r="EF405" s="65"/>
      <c r="EG405" s="65"/>
      <c r="EH405" s="65"/>
      <c r="EI405" s="65"/>
      <c r="EJ405" s="65"/>
      <c r="EK405" s="65"/>
      <c r="EL405" s="65"/>
      <c r="EM405" s="65"/>
      <c r="EN405" s="65"/>
      <c r="EO405" s="65"/>
      <c r="EP405" s="65"/>
      <c r="EQ405" s="65"/>
      <c r="ER405" s="65"/>
      <c r="ES405" s="65"/>
      <c r="ET405" s="65"/>
      <c r="EU405" s="65"/>
      <c r="EV405" s="65"/>
      <c r="EW405" s="65"/>
      <c r="EX405" s="65"/>
      <c r="EY405" s="65"/>
      <c r="EZ405" s="65"/>
      <c r="FA405" s="65"/>
      <c r="FB405" s="65"/>
      <c r="FC405" s="65"/>
      <c r="FD405" s="65"/>
      <c r="FE405" s="65"/>
      <c r="FF405" s="65"/>
      <c r="FG405" s="65"/>
      <c r="FH405" s="65"/>
      <c r="FI405" s="65"/>
      <c r="FJ405" s="65"/>
      <c r="FK405" s="65"/>
      <c r="FL405" s="65"/>
      <c r="FM405" s="65"/>
      <c r="FN405" s="65"/>
      <c r="FO405" s="65"/>
      <c r="FP405" s="65"/>
      <c r="FQ405" s="65"/>
      <c r="FR405" s="65"/>
      <c r="FS405" s="65"/>
      <c r="FT405" s="65"/>
      <c r="FU405" s="65"/>
      <c r="FV405" s="65"/>
      <c r="FW405" s="65"/>
      <c r="FX405" s="65"/>
      <c r="FY405" s="65"/>
      <c r="FZ405" s="65"/>
      <c r="GA405" s="65"/>
      <c r="GB405" s="65"/>
      <c r="GC405" s="65"/>
      <c r="GD405" s="65"/>
      <c r="GE405" s="65"/>
      <c r="GF405" s="65"/>
      <c r="GG405" s="65"/>
      <c r="GH405" s="65"/>
      <c r="GI405" s="65"/>
      <c r="GJ405" s="65"/>
      <c r="GK405" s="65"/>
      <c r="GL405" s="65"/>
      <c r="GM405" s="65"/>
      <c r="GN405" s="65"/>
      <c r="GO405" s="65"/>
      <c r="GP405" s="65"/>
      <c r="GQ405" s="65"/>
      <c r="GR405" s="65"/>
      <c r="GS405" s="65"/>
      <c r="GT405" s="65"/>
      <c r="GU405" s="65"/>
      <c r="GV405" s="65"/>
      <c r="GW405" s="65"/>
      <c r="GX405" s="65"/>
      <c r="GY405" s="65"/>
      <c r="GZ405" s="65"/>
      <c r="HA405" s="65"/>
      <c r="HB405" s="65"/>
      <c r="HC405" s="65"/>
      <c r="HD405" s="65"/>
      <c r="HE405" s="65"/>
      <c r="HF405" s="65"/>
      <c r="HG405" s="65"/>
      <c r="HH405" s="65"/>
      <c r="HI405" s="65"/>
      <c r="HJ405" s="65"/>
      <c r="HK405" s="65"/>
      <c r="HL405" s="65"/>
      <c r="HM405" s="65"/>
      <c r="HN405" s="65"/>
      <c r="HO405" s="65"/>
      <c r="HP405" s="65"/>
      <c r="HQ405" s="65"/>
      <c r="HR405" s="65"/>
      <c r="HS405" s="65"/>
      <c r="HT405" s="65"/>
      <c r="HU405" s="65"/>
      <c r="HV405" s="65"/>
      <c r="HW405" s="65"/>
      <c r="HX405" s="65"/>
      <c r="HY405" s="65"/>
      <c r="HZ405" s="65"/>
      <c r="IA405" s="65"/>
      <c r="IB405" s="65"/>
      <c r="IC405" s="65"/>
      <c r="ID405" s="65"/>
      <c r="IE405" s="65"/>
      <c r="IF405" s="65"/>
      <c r="IG405" s="65"/>
      <c r="IH405" s="65"/>
      <c r="II405" s="65"/>
      <c r="IJ405" s="65"/>
      <c r="IK405" s="65"/>
      <c r="IL405" s="65"/>
      <c r="IM405" s="65"/>
      <c r="IN405" s="65"/>
      <c r="IO405" s="65"/>
      <c r="IP405" s="65"/>
      <c r="IQ405" s="65"/>
      <c r="IR405" s="65"/>
      <c r="IS405" s="65"/>
      <c r="IT405" s="65"/>
      <c r="IU405" s="65"/>
      <c r="IV405" s="65"/>
      <c r="IW405" s="65"/>
      <c r="IX405" s="65"/>
      <c r="IY405" s="65"/>
      <c r="IZ405" s="65"/>
      <c r="JA405" s="65"/>
      <c r="JB405" s="65"/>
      <c r="JC405" s="65"/>
      <c r="JD405" s="65"/>
      <c r="JE405" s="65"/>
      <c r="JF405" s="65"/>
      <c r="JG405" s="65"/>
      <c r="JH405" s="65"/>
      <c r="JI405" s="65"/>
      <c r="JJ405" s="65"/>
      <c r="JK405" s="65"/>
      <c r="JL405" s="65"/>
      <c r="JM405" s="65"/>
      <c r="JN405" s="65"/>
      <c r="JO405" s="65"/>
      <c r="JP405" s="65"/>
      <c r="JQ405" s="65"/>
      <c r="JR405" s="65"/>
      <c r="JS405" s="65"/>
    </row>
    <row r="406" s="66" customFormat="true" ht="14.25" hidden="false" customHeight="true" outlineLevel="0" collapsed="false">
      <c r="A406" s="46"/>
      <c r="B406" s="47" t="n">
        <f aca="true">TODAY()</f>
        <v>46135</v>
      </c>
      <c r="C406" s="48" t="s">
        <v>37</v>
      </c>
      <c r="D406" s="49" t="s">
        <v>38</v>
      </c>
      <c r="E406" s="50" t="str">
        <f aca="false">IFERROR(VLOOKUP($J406,'Base 1'!A:S,19,0),"-")</f>
        <v>-</v>
      </c>
      <c r="F406" s="50" t="str">
        <f aca="false">IFERROR(VLOOKUP($J406,'Base 1'!$A:$N,14,0),"-")</f>
        <v>-</v>
      </c>
      <c r="G406" s="50" t="str">
        <f aca="false">IFERROR(VLOOKUP($J406,'Base 1'!$A:$O,15,0),"-")</f>
        <v>-</v>
      </c>
      <c r="H406" s="50" t="str">
        <f aca="false">IFERROR(VLOOKUP($J406,'Base 1'!$A:$T,20,0),"-")</f>
        <v>-</v>
      </c>
      <c r="I406" s="51" t="str">
        <f aca="false">IFERROR(VLOOKUP($J406,'Base 1'!$A:$C,3,0),"-")</f>
        <v>-</v>
      </c>
      <c r="J406" s="51"/>
      <c r="K406" s="50" t="str">
        <f aca="false">IFERROR(VLOOKUP($J406,'Base 1'!$A:$E,5,0),"-")</f>
        <v>-</v>
      </c>
      <c r="L406" s="52" t="str">
        <f aca="false">IFERROR(VLOOKUP($J406,'Base 1'!$A:$B,2,0),"-")</f>
        <v>-</v>
      </c>
      <c r="M406" s="50" t="str">
        <f aca="false">IFERROR(VLOOKUP($J406,'Base 1'!$A:$Q,17,0),"-")</f>
        <v>-</v>
      </c>
      <c r="N406" s="50" t="str">
        <f aca="false">IFERROR(VLOOKUP($J406,'Base 1'!$A:$R,18,0),"-")</f>
        <v>-</v>
      </c>
      <c r="O406" s="50" t="str">
        <f aca="false">IFERROR(VLOOKUP($J406,'Base 1'!$A:$F,6,0),"-")</f>
        <v>-</v>
      </c>
      <c r="P406" s="53" t="str">
        <f aca="false">IFERROR(VLOOKUP($J406,'Base 1'!$A:$G,7,0),"-")</f>
        <v>-</v>
      </c>
      <c r="Q406" s="54"/>
      <c r="R406" s="50" t="str">
        <f aca="false">IFERROR(VLOOKUP(J406,'Base 1'!$A:$L,12,0),"-")</f>
        <v>-</v>
      </c>
      <c r="S406" s="54"/>
      <c r="T406" s="55" t="str">
        <f aca="false">IFERROR(VLOOKUP(J406,'Base 1'!$A:$J,10,0),"-")</f>
        <v>-</v>
      </c>
      <c r="U406" s="56"/>
      <c r="V406" s="57"/>
      <c r="W406" s="58"/>
      <c r="X406" s="59" t="str">
        <f aca="false">IFERROR(VLOOKUP(J406,'Base 1'!$A:$I,9,0),"-")</f>
        <v>-</v>
      </c>
      <c r="Y406" s="58"/>
      <c r="Z406" s="60"/>
      <c r="AA406" s="61"/>
      <c r="AB406" s="62"/>
      <c r="AC406" s="63" t="str">
        <f aca="false">IFERROR(VLOOKUP($J406,'Base 1'!$A:$Q,16,0),"-")</f>
        <v>-</v>
      </c>
      <c r="AD406" s="63"/>
      <c r="AE406" s="64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65"/>
      <c r="BI406" s="65"/>
      <c r="BJ406" s="65"/>
      <c r="BK406" s="65"/>
      <c r="BL406" s="65"/>
      <c r="BM406" s="65"/>
      <c r="BN406" s="65"/>
      <c r="BO406" s="65"/>
      <c r="BP406" s="65"/>
      <c r="BQ406" s="65"/>
      <c r="BR406" s="65"/>
      <c r="BS406" s="65"/>
      <c r="BT406" s="65"/>
      <c r="BU406" s="65"/>
      <c r="BV406" s="65"/>
      <c r="BW406" s="65"/>
      <c r="BX406" s="65"/>
      <c r="BY406" s="65"/>
      <c r="BZ406" s="65"/>
      <c r="CA406" s="65"/>
      <c r="CB406" s="65"/>
      <c r="CC406" s="65"/>
      <c r="CD406" s="65"/>
      <c r="CE406" s="65"/>
      <c r="CF406" s="65"/>
      <c r="CG406" s="65"/>
      <c r="CH406" s="65"/>
      <c r="CI406" s="65"/>
      <c r="CJ406" s="65"/>
      <c r="CK406" s="65"/>
      <c r="CL406" s="65"/>
      <c r="CM406" s="65"/>
      <c r="CN406" s="65"/>
      <c r="CO406" s="65"/>
      <c r="CP406" s="65"/>
      <c r="CQ406" s="65"/>
      <c r="CR406" s="65"/>
      <c r="CS406" s="65"/>
      <c r="CT406" s="65"/>
      <c r="CU406" s="65"/>
      <c r="CV406" s="65"/>
      <c r="CW406" s="65"/>
      <c r="CX406" s="65"/>
      <c r="CY406" s="65"/>
      <c r="CZ406" s="65"/>
      <c r="DA406" s="65"/>
      <c r="DB406" s="65"/>
      <c r="DC406" s="65"/>
      <c r="DD406" s="65"/>
      <c r="DE406" s="65"/>
      <c r="DF406" s="65"/>
      <c r="DG406" s="65"/>
      <c r="DH406" s="65"/>
      <c r="DI406" s="65"/>
      <c r="DJ406" s="65"/>
      <c r="DK406" s="65"/>
      <c r="DL406" s="65"/>
      <c r="DM406" s="65"/>
      <c r="DN406" s="65"/>
      <c r="DO406" s="65"/>
      <c r="DP406" s="65"/>
      <c r="DQ406" s="65"/>
      <c r="DR406" s="65"/>
      <c r="DS406" s="65"/>
      <c r="DT406" s="65"/>
      <c r="DU406" s="65"/>
      <c r="DV406" s="65"/>
      <c r="DW406" s="65"/>
      <c r="DX406" s="65"/>
      <c r="DY406" s="65"/>
      <c r="DZ406" s="65"/>
      <c r="EA406" s="65"/>
      <c r="EB406" s="65"/>
      <c r="EC406" s="65"/>
      <c r="ED406" s="65"/>
      <c r="EE406" s="65"/>
      <c r="EF406" s="65"/>
      <c r="EG406" s="65"/>
      <c r="EH406" s="65"/>
      <c r="EI406" s="65"/>
      <c r="EJ406" s="65"/>
      <c r="EK406" s="65"/>
      <c r="EL406" s="65"/>
      <c r="EM406" s="65"/>
      <c r="EN406" s="65"/>
      <c r="EO406" s="65"/>
      <c r="EP406" s="65"/>
      <c r="EQ406" s="65"/>
      <c r="ER406" s="65"/>
      <c r="ES406" s="65"/>
      <c r="ET406" s="65"/>
      <c r="EU406" s="65"/>
      <c r="EV406" s="65"/>
      <c r="EW406" s="65"/>
      <c r="EX406" s="65"/>
      <c r="EY406" s="65"/>
      <c r="EZ406" s="65"/>
      <c r="FA406" s="65"/>
      <c r="FB406" s="65"/>
      <c r="FC406" s="65"/>
      <c r="FD406" s="65"/>
      <c r="FE406" s="65"/>
      <c r="FF406" s="65"/>
      <c r="FG406" s="65"/>
      <c r="FH406" s="65"/>
      <c r="FI406" s="65"/>
      <c r="FJ406" s="65"/>
      <c r="FK406" s="65"/>
      <c r="FL406" s="65"/>
      <c r="FM406" s="65"/>
      <c r="FN406" s="65"/>
      <c r="FO406" s="65"/>
      <c r="FP406" s="65"/>
      <c r="FQ406" s="65"/>
      <c r="FR406" s="65"/>
      <c r="FS406" s="65"/>
      <c r="FT406" s="65"/>
      <c r="FU406" s="65"/>
      <c r="FV406" s="65"/>
      <c r="FW406" s="65"/>
      <c r="FX406" s="65"/>
      <c r="FY406" s="65"/>
      <c r="FZ406" s="65"/>
      <c r="GA406" s="65"/>
      <c r="GB406" s="65"/>
      <c r="GC406" s="65"/>
      <c r="GD406" s="65"/>
      <c r="GE406" s="65"/>
      <c r="GF406" s="65"/>
      <c r="GG406" s="65"/>
      <c r="GH406" s="65"/>
      <c r="GI406" s="65"/>
      <c r="GJ406" s="65"/>
      <c r="GK406" s="65"/>
      <c r="GL406" s="65"/>
      <c r="GM406" s="65"/>
      <c r="GN406" s="65"/>
      <c r="GO406" s="65"/>
      <c r="GP406" s="65"/>
      <c r="GQ406" s="65"/>
      <c r="GR406" s="65"/>
      <c r="GS406" s="65"/>
      <c r="GT406" s="65"/>
      <c r="GU406" s="65"/>
      <c r="GV406" s="65"/>
      <c r="GW406" s="65"/>
      <c r="GX406" s="65"/>
      <c r="GY406" s="65"/>
      <c r="GZ406" s="65"/>
      <c r="HA406" s="65"/>
      <c r="HB406" s="65"/>
      <c r="HC406" s="65"/>
      <c r="HD406" s="65"/>
      <c r="HE406" s="65"/>
      <c r="HF406" s="65"/>
      <c r="HG406" s="65"/>
      <c r="HH406" s="65"/>
      <c r="HI406" s="65"/>
      <c r="HJ406" s="65"/>
      <c r="HK406" s="65"/>
      <c r="HL406" s="65"/>
      <c r="HM406" s="65"/>
      <c r="HN406" s="65"/>
      <c r="HO406" s="65"/>
      <c r="HP406" s="65"/>
      <c r="HQ406" s="65"/>
      <c r="HR406" s="65"/>
      <c r="HS406" s="65"/>
      <c r="HT406" s="65"/>
      <c r="HU406" s="65"/>
      <c r="HV406" s="65"/>
      <c r="HW406" s="65"/>
      <c r="HX406" s="65"/>
      <c r="HY406" s="65"/>
      <c r="HZ406" s="65"/>
      <c r="IA406" s="65"/>
      <c r="IB406" s="65"/>
      <c r="IC406" s="65"/>
      <c r="ID406" s="65"/>
      <c r="IE406" s="65"/>
      <c r="IF406" s="65"/>
      <c r="IG406" s="65"/>
      <c r="IH406" s="65"/>
      <c r="II406" s="65"/>
      <c r="IJ406" s="65"/>
      <c r="IK406" s="65"/>
      <c r="IL406" s="65"/>
      <c r="IM406" s="65"/>
      <c r="IN406" s="65"/>
      <c r="IO406" s="65"/>
      <c r="IP406" s="65"/>
      <c r="IQ406" s="65"/>
      <c r="IR406" s="65"/>
      <c r="IS406" s="65"/>
      <c r="IT406" s="65"/>
      <c r="IU406" s="65"/>
      <c r="IV406" s="65"/>
      <c r="IW406" s="65"/>
      <c r="IX406" s="65"/>
      <c r="IY406" s="65"/>
      <c r="IZ406" s="65"/>
      <c r="JA406" s="65"/>
      <c r="JB406" s="65"/>
      <c r="JC406" s="65"/>
      <c r="JD406" s="65"/>
      <c r="JE406" s="65"/>
      <c r="JF406" s="65"/>
      <c r="JG406" s="65"/>
      <c r="JH406" s="65"/>
      <c r="JI406" s="65"/>
      <c r="JJ406" s="65"/>
      <c r="JK406" s="65"/>
      <c r="JL406" s="65"/>
      <c r="JM406" s="65"/>
      <c r="JN406" s="65"/>
      <c r="JO406" s="65"/>
      <c r="JP406" s="65"/>
      <c r="JQ406" s="65"/>
      <c r="JR406" s="65"/>
      <c r="JS406" s="65"/>
    </row>
    <row r="407" s="66" customFormat="true" ht="14.25" hidden="false" customHeight="true" outlineLevel="0" collapsed="false">
      <c r="A407" s="46"/>
      <c r="B407" s="47" t="n">
        <f aca="true">TODAY()</f>
        <v>46135</v>
      </c>
      <c r="C407" s="48" t="s">
        <v>37</v>
      </c>
      <c r="D407" s="49" t="s">
        <v>38</v>
      </c>
      <c r="E407" s="50" t="str">
        <f aca="false">IFERROR(VLOOKUP($J407,'Base 1'!A:S,19,0),"-")</f>
        <v>-</v>
      </c>
      <c r="F407" s="50" t="str">
        <f aca="false">IFERROR(VLOOKUP($J407,'Base 1'!$A:$N,14,0),"-")</f>
        <v>-</v>
      </c>
      <c r="G407" s="50" t="str">
        <f aca="false">IFERROR(VLOOKUP($J407,'Base 1'!$A:$O,15,0),"-")</f>
        <v>-</v>
      </c>
      <c r="H407" s="50" t="str">
        <f aca="false">IFERROR(VLOOKUP($J407,'Base 1'!$A:$T,20,0),"-")</f>
        <v>-</v>
      </c>
      <c r="I407" s="51" t="str">
        <f aca="false">IFERROR(VLOOKUP($J407,'Base 1'!$A:$C,3,0),"-")</f>
        <v>-</v>
      </c>
      <c r="J407" s="51"/>
      <c r="K407" s="50" t="str">
        <f aca="false">IFERROR(VLOOKUP($J407,'Base 1'!$A:$E,5,0),"-")</f>
        <v>-</v>
      </c>
      <c r="L407" s="52" t="str">
        <f aca="false">IFERROR(VLOOKUP($J407,'Base 1'!$A:$B,2,0),"-")</f>
        <v>-</v>
      </c>
      <c r="M407" s="50" t="str">
        <f aca="false">IFERROR(VLOOKUP($J407,'Base 1'!$A:$Q,17,0),"-")</f>
        <v>-</v>
      </c>
      <c r="N407" s="50" t="str">
        <f aca="false">IFERROR(VLOOKUP($J407,'Base 1'!$A:$R,18,0),"-")</f>
        <v>-</v>
      </c>
      <c r="O407" s="50" t="str">
        <f aca="false">IFERROR(VLOOKUP($J407,'Base 1'!$A:$F,6,0),"-")</f>
        <v>-</v>
      </c>
      <c r="P407" s="53" t="str">
        <f aca="false">IFERROR(VLOOKUP($J407,'Base 1'!$A:$G,7,0),"-")</f>
        <v>-</v>
      </c>
      <c r="Q407" s="54"/>
      <c r="R407" s="50" t="str">
        <f aca="false">IFERROR(VLOOKUP(J407,'Base 1'!$A:$L,12,0),"-")</f>
        <v>-</v>
      </c>
      <c r="S407" s="54"/>
      <c r="T407" s="55" t="str">
        <f aca="false">IFERROR(VLOOKUP(J407,'Base 1'!$A:$J,10,0),"-")</f>
        <v>-</v>
      </c>
      <c r="U407" s="56"/>
      <c r="V407" s="57"/>
      <c r="W407" s="58"/>
      <c r="X407" s="59" t="str">
        <f aca="false">IFERROR(VLOOKUP(J407,'Base 1'!$A:$I,9,0),"-")</f>
        <v>-</v>
      </c>
      <c r="Y407" s="58"/>
      <c r="Z407" s="60"/>
      <c r="AA407" s="61"/>
      <c r="AB407" s="62"/>
      <c r="AC407" s="63" t="str">
        <f aca="false">IFERROR(VLOOKUP($J407,'Base 1'!$A:$Q,16,0),"-")</f>
        <v>-</v>
      </c>
      <c r="AD407" s="63"/>
      <c r="AE407" s="64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/>
      <c r="BT407" s="65"/>
      <c r="BU407" s="65"/>
      <c r="BV407" s="65"/>
      <c r="BW407" s="65"/>
      <c r="BX407" s="65"/>
      <c r="BY407" s="65"/>
      <c r="BZ407" s="65"/>
      <c r="CA407" s="65"/>
      <c r="CB407" s="65"/>
      <c r="CC407" s="65"/>
      <c r="CD407" s="65"/>
      <c r="CE407" s="65"/>
      <c r="CF407" s="65"/>
      <c r="CG407" s="65"/>
      <c r="CH407" s="65"/>
      <c r="CI407" s="65"/>
      <c r="CJ407" s="65"/>
      <c r="CK407" s="65"/>
      <c r="CL407" s="65"/>
      <c r="CM407" s="65"/>
      <c r="CN407" s="65"/>
      <c r="CO407" s="65"/>
      <c r="CP407" s="65"/>
      <c r="CQ407" s="65"/>
      <c r="CR407" s="65"/>
      <c r="CS407" s="65"/>
      <c r="CT407" s="65"/>
      <c r="CU407" s="65"/>
      <c r="CV407" s="65"/>
      <c r="CW407" s="65"/>
      <c r="CX407" s="65"/>
      <c r="CY407" s="65"/>
      <c r="CZ407" s="65"/>
      <c r="DA407" s="65"/>
      <c r="DB407" s="65"/>
      <c r="DC407" s="65"/>
      <c r="DD407" s="65"/>
      <c r="DE407" s="65"/>
      <c r="DF407" s="65"/>
      <c r="DG407" s="65"/>
      <c r="DH407" s="65"/>
      <c r="DI407" s="65"/>
      <c r="DJ407" s="65"/>
      <c r="DK407" s="65"/>
      <c r="DL407" s="65"/>
      <c r="DM407" s="65"/>
      <c r="DN407" s="65"/>
      <c r="DO407" s="65"/>
      <c r="DP407" s="65"/>
      <c r="DQ407" s="65"/>
      <c r="DR407" s="65"/>
      <c r="DS407" s="65"/>
      <c r="DT407" s="65"/>
      <c r="DU407" s="65"/>
      <c r="DV407" s="65"/>
      <c r="DW407" s="65"/>
      <c r="DX407" s="65"/>
      <c r="DY407" s="65"/>
      <c r="DZ407" s="65"/>
      <c r="EA407" s="65"/>
      <c r="EB407" s="65"/>
      <c r="EC407" s="65"/>
      <c r="ED407" s="65"/>
      <c r="EE407" s="65"/>
      <c r="EF407" s="65"/>
      <c r="EG407" s="65"/>
      <c r="EH407" s="65"/>
      <c r="EI407" s="65"/>
      <c r="EJ407" s="65"/>
      <c r="EK407" s="65"/>
      <c r="EL407" s="65"/>
      <c r="EM407" s="65"/>
      <c r="EN407" s="65"/>
      <c r="EO407" s="65"/>
      <c r="EP407" s="65"/>
      <c r="EQ407" s="65"/>
      <c r="ER407" s="65"/>
      <c r="ES407" s="65"/>
      <c r="ET407" s="65"/>
      <c r="EU407" s="65"/>
      <c r="EV407" s="65"/>
      <c r="EW407" s="65"/>
      <c r="EX407" s="65"/>
      <c r="EY407" s="65"/>
      <c r="EZ407" s="65"/>
      <c r="FA407" s="65"/>
      <c r="FB407" s="65"/>
      <c r="FC407" s="65"/>
      <c r="FD407" s="65"/>
      <c r="FE407" s="65"/>
      <c r="FF407" s="65"/>
      <c r="FG407" s="65"/>
      <c r="FH407" s="65"/>
      <c r="FI407" s="65"/>
      <c r="FJ407" s="65"/>
      <c r="FK407" s="65"/>
      <c r="FL407" s="65"/>
      <c r="FM407" s="65"/>
      <c r="FN407" s="65"/>
      <c r="FO407" s="65"/>
      <c r="FP407" s="65"/>
      <c r="FQ407" s="65"/>
      <c r="FR407" s="65"/>
      <c r="FS407" s="65"/>
      <c r="FT407" s="65"/>
      <c r="FU407" s="65"/>
      <c r="FV407" s="65"/>
      <c r="FW407" s="65"/>
      <c r="FX407" s="65"/>
      <c r="FY407" s="65"/>
      <c r="FZ407" s="65"/>
      <c r="GA407" s="65"/>
      <c r="GB407" s="65"/>
      <c r="GC407" s="65"/>
      <c r="GD407" s="65"/>
      <c r="GE407" s="65"/>
      <c r="GF407" s="65"/>
      <c r="GG407" s="65"/>
      <c r="GH407" s="65"/>
      <c r="GI407" s="65"/>
      <c r="GJ407" s="65"/>
      <c r="GK407" s="65"/>
      <c r="GL407" s="65"/>
      <c r="GM407" s="65"/>
      <c r="GN407" s="65"/>
      <c r="GO407" s="65"/>
      <c r="GP407" s="65"/>
      <c r="GQ407" s="65"/>
      <c r="GR407" s="65"/>
      <c r="GS407" s="65"/>
      <c r="GT407" s="65"/>
      <c r="GU407" s="65"/>
      <c r="GV407" s="65"/>
      <c r="GW407" s="65"/>
      <c r="GX407" s="65"/>
      <c r="GY407" s="65"/>
      <c r="GZ407" s="65"/>
      <c r="HA407" s="65"/>
      <c r="HB407" s="65"/>
      <c r="HC407" s="65"/>
      <c r="HD407" s="65"/>
      <c r="HE407" s="65"/>
      <c r="HF407" s="65"/>
      <c r="HG407" s="65"/>
      <c r="HH407" s="65"/>
      <c r="HI407" s="65"/>
      <c r="HJ407" s="65"/>
      <c r="HK407" s="65"/>
      <c r="HL407" s="65"/>
      <c r="HM407" s="65"/>
      <c r="HN407" s="65"/>
      <c r="HO407" s="65"/>
      <c r="HP407" s="65"/>
      <c r="HQ407" s="65"/>
      <c r="HR407" s="65"/>
      <c r="HS407" s="65"/>
      <c r="HT407" s="65"/>
      <c r="HU407" s="65"/>
      <c r="HV407" s="65"/>
      <c r="HW407" s="65"/>
      <c r="HX407" s="65"/>
      <c r="HY407" s="65"/>
      <c r="HZ407" s="65"/>
      <c r="IA407" s="65"/>
      <c r="IB407" s="65"/>
      <c r="IC407" s="65"/>
      <c r="ID407" s="65"/>
      <c r="IE407" s="65"/>
      <c r="IF407" s="65"/>
      <c r="IG407" s="65"/>
      <c r="IH407" s="65"/>
      <c r="II407" s="65"/>
      <c r="IJ407" s="65"/>
      <c r="IK407" s="65"/>
      <c r="IL407" s="65"/>
      <c r="IM407" s="65"/>
      <c r="IN407" s="65"/>
      <c r="IO407" s="65"/>
      <c r="IP407" s="65"/>
      <c r="IQ407" s="65"/>
      <c r="IR407" s="65"/>
      <c r="IS407" s="65"/>
      <c r="IT407" s="65"/>
      <c r="IU407" s="65"/>
      <c r="IV407" s="65"/>
      <c r="IW407" s="65"/>
      <c r="IX407" s="65"/>
      <c r="IY407" s="65"/>
      <c r="IZ407" s="65"/>
      <c r="JA407" s="65"/>
      <c r="JB407" s="65"/>
      <c r="JC407" s="65"/>
      <c r="JD407" s="65"/>
      <c r="JE407" s="65"/>
      <c r="JF407" s="65"/>
      <c r="JG407" s="65"/>
      <c r="JH407" s="65"/>
      <c r="JI407" s="65"/>
      <c r="JJ407" s="65"/>
      <c r="JK407" s="65"/>
      <c r="JL407" s="65"/>
      <c r="JM407" s="65"/>
      <c r="JN407" s="65"/>
      <c r="JO407" s="65"/>
      <c r="JP407" s="65"/>
      <c r="JQ407" s="65"/>
      <c r="JR407" s="65"/>
      <c r="JS407" s="65"/>
    </row>
    <row r="408" s="66" customFormat="true" ht="14.25" hidden="false" customHeight="true" outlineLevel="0" collapsed="false">
      <c r="A408" s="46"/>
      <c r="B408" s="47" t="n">
        <f aca="true">TODAY()</f>
        <v>46135</v>
      </c>
      <c r="C408" s="48" t="s">
        <v>37</v>
      </c>
      <c r="D408" s="49" t="s">
        <v>38</v>
      </c>
      <c r="E408" s="50" t="str">
        <f aca="false">IFERROR(VLOOKUP($J408,'Base 1'!A:S,19,0),"-")</f>
        <v>-</v>
      </c>
      <c r="F408" s="50" t="str">
        <f aca="false">IFERROR(VLOOKUP($J408,'Base 1'!$A:$N,14,0),"-")</f>
        <v>-</v>
      </c>
      <c r="G408" s="50" t="str">
        <f aca="false">IFERROR(VLOOKUP($J408,'Base 1'!$A:$O,15,0),"-")</f>
        <v>-</v>
      </c>
      <c r="H408" s="50" t="str">
        <f aca="false">IFERROR(VLOOKUP($J408,'Base 1'!$A:$T,20,0),"-")</f>
        <v>-</v>
      </c>
      <c r="I408" s="51" t="str">
        <f aca="false">IFERROR(VLOOKUP($J408,'Base 1'!$A:$C,3,0),"-")</f>
        <v>-</v>
      </c>
      <c r="J408" s="51"/>
      <c r="K408" s="50" t="str">
        <f aca="false">IFERROR(VLOOKUP($J408,'Base 1'!$A:$E,5,0),"-")</f>
        <v>-</v>
      </c>
      <c r="L408" s="52" t="str">
        <f aca="false">IFERROR(VLOOKUP($J408,'Base 1'!$A:$B,2,0),"-")</f>
        <v>-</v>
      </c>
      <c r="M408" s="50" t="str">
        <f aca="false">IFERROR(VLOOKUP($J408,'Base 1'!$A:$Q,17,0),"-")</f>
        <v>-</v>
      </c>
      <c r="N408" s="50" t="str">
        <f aca="false">IFERROR(VLOOKUP($J408,'Base 1'!$A:$R,18,0),"-")</f>
        <v>-</v>
      </c>
      <c r="O408" s="50" t="str">
        <f aca="false">IFERROR(VLOOKUP($J408,'Base 1'!$A:$F,6,0),"-")</f>
        <v>-</v>
      </c>
      <c r="P408" s="53" t="str">
        <f aca="false">IFERROR(VLOOKUP($J408,'Base 1'!$A:$G,7,0),"-")</f>
        <v>-</v>
      </c>
      <c r="Q408" s="54"/>
      <c r="R408" s="50" t="str">
        <f aca="false">IFERROR(VLOOKUP(J408,'Base 1'!$A:$L,12,0),"-")</f>
        <v>-</v>
      </c>
      <c r="S408" s="54"/>
      <c r="T408" s="55" t="str">
        <f aca="false">IFERROR(VLOOKUP(J408,'Base 1'!$A:$J,10,0),"-")</f>
        <v>-</v>
      </c>
      <c r="U408" s="56"/>
      <c r="V408" s="57"/>
      <c r="W408" s="58"/>
      <c r="X408" s="59" t="str">
        <f aca="false">IFERROR(VLOOKUP(J408,'Base 1'!$A:$I,9,0),"-")</f>
        <v>-</v>
      </c>
      <c r="Y408" s="58"/>
      <c r="Z408" s="60"/>
      <c r="AA408" s="61"/>
      <c r="AB408" s="62"/>
      <c r="AC408" s="63" t="str">
        <f aca="false">IFERROR(VLOOKUP($J408,'Base 1'!$A:$Q,16,0),"-")</f>
        <v>-</v>
      </c>
      <c r="AD408" s="63"/>
      <c r="AE408" s="64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65"/>
      <c r="BI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/>
      <c r="BU408" s="65"/>
      <c r="BV408" s="65"/>
      <c r="BW408" s="65"/>
      <c r="BX408" s="65"/>
      <c r="BY408" s="65"/>
      <c r="BZ408" s="65"/>
      <c r="CA408" s="65"/>
      <c r="CB408" s="65"/>
      <c r="CC408" s="65"/>
      <c r="CD408" s="65"/>
      <c r="CE408" s="65"/>
      <c r="CF408" s="65"/>
      <c r="CG408" s="65"/>
      <c r="CH408" s="65"/>
      <c r="CI408" s="65"/>
      <c r="CJ408" s="65"/>
      <c r="CK408" s="65"/>
      <c r="CL408" s="65"/>
      <c r="CM408" s="65"/>
      <c r="CN408" s="65"/>
      <c r="CO408" s="65"/>
      <c r="CP408" s="65"/>
      <c r="CQ408" s="65"/>
      <c r="CR408" s="65"/>
      <c r="CS408" s="65"/>
      <c r="CT408" s="65"/>
      <c r="CU408" s="65"/>
      <c r="CV408" s="65"/>
      <c r="CW408" s="65"/>
      <c r="CX408" s="65"/>
      <c r="CY408" s="65"/>
      <c r="CZ408" s="65"/>
      <c r="DA408" s="65"/>
      <c r="DB408" s="65"/>
      <c r="DC408" s="65"/>
      <c r="DD408" s="65"/>
      <c r="DE408" s="65"/>
      <c r="DF408" s="65"/>
      <c r="DG408" s="65"/>
      <c r="DH408" s="65"/>
      <c r="DI408" s="65"/>
      <c r="DJ408" s="65"/>
      <c r="DK408" s="65"/>
      <c r="DL408" s="65"/>
      <c r="DM408" s="65"/>
      <c r="DN408" s="65"/>
      <c r="DO408" s="65"/>
      <c r="DP408" s="65"/>
      <c r="DQ408" s="65"/>
      <c r="DR408" s="65"/>
      <c r="DS408" s="65"/>
      <c r="DT408" s="65"/>
      <c r="DU408" s="65"/>
      <c r="DV408" s="65"/>
      <c r="DW408" s="65"/>
      <c r="DX408" s="65"/>
      <c r="DY408" s="65"/>
      <c r="DZ408" s="65"/>
      <c r="EA408" s="65"/>
      <c r="EB408" s="65"/>
      <c r="EC408" s="65"/>
      <c r="ED408" s="65"/>
      <c r="EE408" s="65"/>
      <c r="EF408" s="65"/>
      <c r="EG408" s="65"/>
      <c r="EH408" s="65"/>
      <c r="EI408" s="65"/>
      <c r="EJ408" s="65"/>
      <c r="EK408" s="65"/>
      <c r="EL408" s="65"/>
      <c r="EM408" s="65"/>
      <c r="EN408" s="65"/>
      <c r="EO408" s="65"/>
      <c r="EP408" s="65"/>
      <c r="EQ408" s="65"/>
      <c r="ER408" s="65"/>
      <c r="ES408" s="65"/>
      <c r="ET408" s="65"/>
      <c r="EU408" s="65"/>
      <c r="EV408" s="65"/>
      <c r="EW408" s="65"/>
      <c r="EX408" s="65"/>
      <c r="EY408" s="65"/>
      <c r="EZ408" s="65"/>
      <c r="FA408" s="65"/>
      <c r="FB408" s="65"/>
      <c r="FC408" s="65"/>
      <c r="FD408" s="65"/>
      <c r="FE408" s="65"/>
      <c r="FF408" s="65"/>
      <c r="FG408" s="65"/>
      <c r="FH408" s="65"/>
      <c r="FI408" s="65"/>
      <c r="FJ408" s="65"/>
      <c r="FK408" s="65"/>
      <c r="FL408" s="65"/>
      <c r="FM408" s="65"/>
      <c r="FN408" s="65"/>
      <c r="FO408" s="65"/>
      <c r="FP408" s="65"/>
      <c r="FQ408" s="65"/>
      <c r="FR408" s="65"/>
      <c r="FS408" s="65"/>
      <c r="FT408" s="65"/>
      <c r="FU408" s="65"/>
      <c r="FV408" s="65"/>
      <c r="FW408" s="65"/>
      <c r="FX408" s="65"/>
      <c r="FY408" s="65"/>
      <c r="FZ408" s="65"/>
      <c r="GA408" s="65"/>
      <c r="GB408" s="65"/>
      <c r="GC408" s="65"/>
      <c r="GD408" s="65"/>
      <c r="GE408" s="65"/>
      <c r="GF408" s="65"/>
      <c r="GG408" s="65"/>
      <c r="GH408" s="65"/>
      <c r="GI408" s="65"/>
      <c r="GJ408" s="65"/>
      <c r="GK408" s="65"/>
      <c r="GL408" s="65"/>
      <c r="GM408" s="65"/>
      <c r="GN408" s="65"/>
      <c r="GO408" s="65"/>
      <c r="GP408" s="65"/>
      <c r="GQ408" s="65"/>
      <c r="GR408" s="65"/>
      <c r="GS408" s="65"/>
      <c r="GT408" s="65"/>
      <c r="GU408" s="65"/>
      <c r="GV408" s="65"/>
      <c r="GW408" s="65"/>
      <c r="GX408" s="65"/>
      <c r="GY408" s="65"/>
      <c r="GZ408" s="65"/>
      <c r="HA408" s="65"/>
      <c r="HB408" s="65"/>
      <c r="HC408" s="65"/>
      <c r="HD408" s="65"/>
      <c r="HE408" s="65"/>
      <c r="HF408" s="65"/>
      <c r="HG408" s="65"/>
      <c r="HH408" s="65"/>
      <c r="HI408" s="65"/>
      <c r="HJ408" s="65"/>
      <c r="HK408" s="65"/>
      <c r="HL408" s="65"/>
      <c r="HM408" s="65"/>
      <c r="HN408" s="65"/>
      <c r="HO408" s="65"/>
      <c r="HP408" s="65"/>
      <c r="HQ408" s="65"/>
      <c r="HR408" s="65"/>
      <c r="HS408" s="65"/>
      <c r="HT408" s="65"/>
      <c r="HU408" s="65"/>
      <c r="HV408" s="65"/>
      <c r="HW408" s="65"/>
      <c r="HX408" s="65"/>
      <c r="HY408" s="65"/>
      <c r="HZ408" s="65"/>
      <c r="IA408" s="65"/>
      <c r="IB408" s="65"/>
      <c r="IC408" s="65"/>
      <c r="ID408" s="65"/>
      <c r="IE408" s="65"/>
      <c r="IF408" s="65"/>
      <c r="IG408" s="65"/>
      <c r="IH408" s="65"/>
      <c r="II408" s="65"/>
      <c r="IJ408" s="65"/>
      <c r="IK408" s="65"/>
      <c r="IL408" s="65"/>
      <c r="IM408" s="65"/>
      <c r="IN408" s="65"/>
      <c r="IO408" s="65"/>
      <c r="IP408" s="65"/>
      <c r="IQ408" s="65"/>
      <c r="IR408" s="65"/>
      <c r="IS408" s="65"/>
      <c r="IT408" s="65"/>
      <c r="IU408" s="65"/>
      <c r="IV408" s="65"/>
      <c r="IW408" s="65"/>
      <c r="IX408" s="65"/>
      <c r="IY408" s="65"/>
      <c r="IZ408" s="65"/>
      <c r="JA408" s="65"/>
      <c r="JB408" s="65"/>
      <c r="JC408" s="65"/>
      <c r="JD408" s="65"/>
      <c r="JE408" s="65"/>
      <c r="JF408" s="65"/>
      <c r="JG408" s="65"/>
      <c r="JH408" s="65"/>
      <c r="JI408" s="65"/>
      <c r="JJ408" s="65"/>
      <c r="JK408" s="65"/>
      <c r="JL408" s="65"/>
      <c r="JM408" s="65"/>
      <c r="JN408" s="65"/>
      <c r="JO408" s="65"/>
      <c r="JP408" s="65"/>
      <c r="JQ408" s="65"/>
      <c r="JR408" s="65"/>
      <c r="JS408" s="65"/>
    </row>
    <row r="409" s="66" customFormat="true" ht="14.25" hidden="false" customHeight="true" outlineLevel="0" collapsed="false">
      <c r="A409" s="46"/>
      <c r="B409" s="47" t="n">
        <f aca="true">TODAY()</f>
        <v>46135</v>
      </c>
      <c r="C409" s="48" t="s">
        <v>37</v>
      </c>
      <c r="D409" s="49" t="s">
        <v>38</v>
      </c>
      <c r="E409" s="50" t="str">
        <f aca="false">IFERROR(VLOOKUP($J409,'Base 1'!A:S,19,0),"-")</f>
        <v>-</v>
      </c>
      <c r="F409" s="50" t="str">
        <f aca="false">IFERROR(VLOOKUP($J409,'Base 1'!$A:$N,14,0),"-")</f>
        <v>-</v>
      </c>
      <c r="G409" s="50" t="str">
        <f aca="false">IFERROR(VLOOKUP($J409,'Base 1'!$A:$O,15,0),"-")</f>
        <v>-</v>
      </c>
      <c r="H409" s="50" t="str">
        <f aca="false">IFERROR(VLOOKUP($J409,'Base 1'!$A:$T,20,0),"-")</f>
        <v>-</v>
      </c>
      <c r="I409" s="51" t="str">
        <f aca="false">IFERROR(VLOOKUP($J409,'Base 1'!$A:$C,3,0),"-")</f>
        <v>-</v>
      </c>
      <c r="J409" s="51"/>
      <c r="K409" s="50" t="str">
        <f aca="false">IFERROR(VLOOKUP($J409,'Base 1'!$A:$E,5,0),"-")</f>
        <v>-</v>
      </c>
      <c r="L409" s="52" t="str">
        <f aca="false">IFERROR(VLOOKUP($J409,'Base 1'!$A:$B,2,0),"-")</f>
        <v>-</v>
      </c>
      <c r="M409" s="50" t="str">
        <f aca="false">IFERROR(VLOOKUP($J409,'Base 1'!$A:$Q,17,0),"-")</f>
        <v>-</v>
      </c>
      <c r="N409" s="50" t="str">
        <f aca="false">IFERROR(VLOOKUP($J409,'Base 1'!$A:$R,18,0),"-")</f>
        <v>-</v>
      </c>
      <c r="O409" s="50" t="str">
        <f aca="false">IFERROR(VLOOKUP($J409,'Base 1'!$A:$F,6,0),"-")</f>
        <v>-</v>
      </c>
      <c r="P409" s="53" t="str">
        <f aca="false">IFERROR(VLOOKUP($J409,'Base 1'!$A:$G,7,0),"-")</f>
        <v>-</v>
      </c>
      <c r="Q409" s="54"/>
      <c r="R409" s="50" t="str">
        <f aca="false">IFERROR(VLOOKUP(J409,'Base 1'!$A:$L,12,0),"-")</f>
        <v>-</v>
      </c>
      <c r="S409" s="54"/>
      <c r="T409" s="55" t="str">
        <f aca="false">IFERROR(VLOOKUP(J409,'Base 1'!$A:$J,10,0),"-")</f>
        <v>-</v>
      </c>
      <c r="U409" s="56"/>
      <c r="V409" s="57"/>
      <c r="W409" s="58"/>
      <c r="X409" s="59" t="str">
        <f aca="false">IFERROR(VLOOKUP(J409,'Base 1'!$A:$I,9,0),"-")</f>
        <v>-</v>
      </c>
      <c r="Y409" s="58"/>
      <c r="Z409" s="60"/>
      <c r="AA409" s="61"/>
      <c r="AB409" s="62"/>
      <c r="AC409" s="63" t="str">
        <f aca="false">IFERROR(VLOOKUP($J409,'Base 1'!$A:$Q,16,0),"-")</f>
        <v>-</v>
      </c>
      <c r="AD409" s="63"/>
      <c r="AE409" s="64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/>
      <c r="BU409" s="65"/>
      <c r="BV409" s="65"/>
      <c r="BW409" s="65"/>
      <c r="BX409" s="65"/>
      <c r="BY409" s="65"/>
      <c r="BZ409" s="65"/>
      <c r="CA409" s="65"/>
      <c r="CB409" s="65"/>
      <c r="CC409" s="65"/>
      <c r="CD409" s="65"/>
      <c r="CE409" s="65"/>
      <c r="CF409" s="65"/>
      <c r="CG409" s="65"/>
      <c r="CH409" s="65"/>
      <c r="CI409" s="65"/>
      <c r="CJ409" s="65"/>
      <c r="CK409" s="65"/>
      <c r="CL409" s="65"/>
      <c r="CM409" s="65"/>
      <c r="CN409" s="65"/>
      <c r="CO409" s="65"/>
      <c r="CP409" s="65"/>
      <c r="CQ409" s="65"/>
      <c r="CR409" s="65"/>
      <c r="CS409" s="65"/>
      <c r="CT409" s="65"/>
      <c r="CU409" s="65"/>
      <c r="CV409" s="65"/>
      <c r="CW409" s="65"/>
      <c r="CX409" s="65"/>
      <c r="CY409" s="65"/>
      <c r="CZ409" s="65"/>
      <c r="DA409" s="65"/>
      <c r="DB409" s="65"/>
      <c r="DC409" s="65"/>
      <c r="DD409" s="65"/>
      <c r="DE409" s="65"/>
      <c r="DF409" s="65"/>
      <c r="DG409" s="65"/>
      <c r="DH409" s="65"/>
      <c r="DI409" s="65"/>
      <c r="DJ409" s="65"/>
      <c r="DK409" s="65"/>
      <c r="DL409" s="65"/>
      <c r="DM409" s="65"/>
      <c r="DN409" s="65"/>
      <c r="DO409" s="65"/>
      <c r="DP409" s="65"/>
      <c r="DQ409" s="65"/>
      <c r="DR409" s="65"/>
      <c r="DS409" s="65"/>
      <c r="DT409" s="65"/>
      <c r="DU409" s="65"/>
      <c r="DV409" s="65"/>
      <c r="DW409" s="65"/>
      <c r="DX409" s="65"/>
      <c r="DY409" s="65"/>
      <c r="DZ409" s="65"/>
      <c r="EA409" s="65"/>
      <c r="EB409" s="65"/>
      <c r="EC409" s="65"/>
      <c r="ED409" s="65"/>
      <c r="EE409" s="65"/>
      <c r="EF409" s="65"/>
      <c r="EG409" s="65"/>
      <c r="EH409" s="65"/>
      <c r="EI409" s="65"/>
      <c r="EJ409" s="65"/>
      <c r="EK409" s="65"/>
      <c r="EL409" s="65"/>
      <c r="EM409" s="65"/>
      <c r="EN409" s="65"/>
      <c r="EO409" s="65"/>
      <c r="EP409" s="65"/>
      <c r="EQ409" s="65"/>
      <c r="ER409" s="65"/>
      <c r="ES409" s="65"/>
      <c r="ET409" s="65"/>
      <c r="EU409" s="65"/>
      <c r="EV409" s="65"/>
      <c r="EW409" s="65"/>
      <c r="EX409" s="65"/>
      <c r="EY409" s="65"/>
      <c r="EZ409" s="65"/>
      <c r="FA409" s="65"/>
      <c r="FB409" s="65"/>
      <c r="FC409" s="65"/>
      <c r="FD409" s="65"/>
      <c r="FE409" s="65"/>
      <c r="FF409" s="65"/>
      <c r="FG409" s="65"/>
      <c r="FH409" s="65"/>
      <c r="FI409" s="65"/>
      <c r="FJ409" s="65"/>
      <c r="FK409" s="65"/>
      <c r="FL409" s="65"/>
      <c r="FM409" s="65"/>
      <c r="FN409" s="65"/>
      <c r="FO409" s="65"/>
      <c r="FP409" s="65"/>
      <c r="FQ409" s="65"/>
      <c r="FR409" s="65"/>
      <c r="FS409" s="65"/>
      <c r="FT409" s="65"/>
      <c r="FU409" s="65"/>
      <c r="FV409" s="65"/>
      <c r="FW409" s="65"/>
      <c r="FX409" s="65"/>
      <c r="FY409" s="65"/>
      <c r="FZ409" s="65"/>
      <c r="GA409" s="65"/>
      <c r="GB409" s="65"/>
      <c r="GC409" s="65"/>
      <c r="GD409" s="65"/>
      <c r="GE409" s="65"/>
      <c r="GF409" s="65"/>
      <c r="GG409" s="65"/>
      <c r="GH409" s="65"/>
      <c r="GI409" s="65"/>
      <c r="GJ409" s="65"/>
      <c r="GK409" s="65"/>
      <c r="GL409" s="65"/>
      <c r="GM409" s="65"/>
      <c r="GN409" s="65"/>
      <c r="GO409" s="65"/>
      <c r="GP409" s="65"/>
      <c r="GQ409" s="65"/>
      <c r="GR409" s="65"/>
      <c r="GS409" s="65"/>
      <c r="GT409" s="65"/>
      <c r="GU409" s="65"/>
      <c r="GV409" s="65"/>
      <c r="GW409" s="65"/>
      <c r="GX409" s="65"/>
      <c r="GY409" s="65"/>
      <c r="GZ409" s="65"/>
      <c r="HA409" s="65"/>
      <c r="HB409" s="65"/>
      <c r="HC409" s="65"/>
      <c r="HD409" s="65"/>
      <c r="HE409" s="65"/>
      <c r="HF409" s="65"/>
      <c r="HG409" s="65"/>
      <c r="HH409" s="65"/>
      <c r="HI409" s="65"/>
      <c r="HJ409" s="65"/>
      <c r="HK409" s="65"/>
      <c r="HL409" s="65"/>
      <c r="HM409" s="65"/>
      <c r="HN409" s="65"/>
      <c r="HO409" s="65"/>
      <c r="HP409" s="65"/>
      <c r="HQ409" s="65"/>
      <c r="HR409" s="65"/>
      <c r="HS409" s="65"/>
      <c r="HT409" s="65"/>
      <c r="HU409" s="65"/>
      <c r="HV409" s="65"/>
      <c r="HW409" s="65"/>
      <c r="HX409" s="65"/>
      <c r="HY409" s="65"/>
      <c r="HZ409" s="65"/>
      <c r="IA409" s="65"/>
      <c r="IB409" s="65"/>
      <c r="IC409" s="65"/>
      <c r="ID409" s="65"/>
      <c r="IE409" s="65"/>
      <c r="IF409" s="65"/>
      <c r="IG409" s="65"/>
      <c r="IH409" s="65"/>
      <c r="II409" s="65"/>
      <c r="IJ409" s="65"/>
      <c r="IK409" s="65"/>
      <c r="IL409" s="65"/>
      <c r="IM409" s="65"/>
      <c r="IN409" s="65"/>
      <c r="IO409" s="65"/>
      <c r="IP409" s="65"/>
      <c r="IQ409" s="65"/>
      <c r="IR409" s="65"/>
      <c r="IS409" s="65"/>
      <c r="IT409" s="65"/>
      <c r="IU409" s="65"/>
      <c r="IV409" s="65"/>
      <c r="IW409" s="65"/>
      <c r="IX409" s="65"/>
      <c r="IY409" s="65"/>
      <c r="IZ409" s="65"/>
      <c r="JA409" s="65"/>
      <c r="JB409" s="65"/>
      <c r="JC409" s="65"/>
      <c r="JD409" s="65"/>
      <c r="JE409" s="65"/>
      <c r="JF409" s="65"/>
      <c r="JG409" s="65"/>
      <c r="JH409" s="65"/>
      <c r="JI409" s="65"/>
      <c r="JJ409" s="65"/>
      <c r="JK409" s="65"/>
      <c r="JL409" s="65"/>
      <c r="JM409" s="65"/>
      <c r="JN409" s="65"/>
      <c r="JO409" s="65"/>
      <c r="JP409" s="65"/>
      <c r="JQ409" s="65"/>
      <c r="JR409" s="65"/>
      <c r="JS409" s="65"/>
    </row>
    <row r="410" s="66" customFormat="true" ht="14.25" hidden="false" customHeight="true" outlineLevel="0" collapsed="false">
      <c r="A410" s="46"/>
      <c r="B410" s="47" t="n">
        <f aca="true">TODAY()</f>
        <v>46135</v>
      </c>
      <c r="C410" s="48" t="s">
        <v>37</v>
      </c>
      <c r="D410" s="49" t="s">
        <v>38</v>
      </c>
      <c r="E410" s="50" t="str">
        <f aca="false">IFERROR(VLOOKUP($J410,'Base 1'!A:S,19,0),"-")</f>
        <v>-</v>
      </c>
      <c r="F410" s="50" t="str">
        <f aca="false">IFERROR(VLOOKUP($J410,'Base 1'!$A:$N,14,0),"-")</f>
        <v>-</v>
      </c>
      <c r="G410" s="50" t="str">
        <f aca="false">IFERROR(VLOOKUP($J410,'Base 1'!$A:$O,15,0),"-")</f>
        <v>-</v>
      </c>
      <c r="H410" s="50" t="str">
        <f aca="false">IFERROR(VLOOKUP($J410,'Base 1'!$A:$T,20,0),"-")</f>
        <v>-</v>
      </c>
      <c r="I410" s="51" t="str">
        <f aca="false">IFERROR(VLOOKUP($J410,'Base 1'!$A:$C,3,0),"-")</f>
        <v>-</v>
      </c>
      <c r="J410" s="51"/>
      <c r="K410" s="50" t="str">
        <f aca="false">IFERROR(VLOOKUP($J410,'Base 1'!$A:$E,5,0),"-")</f>
        <v>-</v>
      </c>
      <c r="L410" s="52" t="str">
        <f aca="false">IFERROR(VLOOKUP($J410,'Base 1'!$A:$B,2,0),"-")</f>
        <v>-</v>
      </c>
      <c r="M410" s="50" t="str">
        <f aca="false">IFERROR(VLOOKUP($J410,'Base 1'!$A:$Q,17,0),"-")</f>
        <v>-</v>
      </c>
      <c r="N410" s="50" t="str">
        <f aca="false">IFERROR(VLOOKUP($J410,'Base 1'!$A:$R,18,0),"-")</f>
        <v>-</v>
      </c>
      <c r="O410" s="50" t="str">
        <f aca="false">IFERROR(VLOOKUP($J410,'Base 1'!$A:$F,6,0),"-")</f>
        <v>-</v>
      </c>
      <c r="P410" s="53" t="str">
        <f aca="false">IFERROR(VLOOKUP($J410,'Base 1'!$A:$G,7,0),"-")</f>
        <v>-</v>
      </c>
      <c r="Q410" s="54"/>
      <c r="R410" s="50" t="str">
        <f aca="false">IFERROR(VLOOKUP(J410,'Base 1'!$A:$L,12,0),"-")</f>
        <v>-</v>
      </c>
      <c r="S410" s="54"/>
      <c r="T410" s="55" t="str">
        <f aca="false">IFERROR(VLOOKUP(J410,'Base 1'!$A:$J,10,0),"-")</f>
        <v>-</v>
      </c>
      <c r="U410" s="56"/>
      <c r="V410" s="57"/>
      <c r="W410" s="58"/>
      <c r="X410" s="59" t="str">
        <f aca="false">IFERROR(VLOOKUP(J410,'Base 1'!$A:$I,9,0),"-")</f>
        <v>-</v>
      </c>
      <c r="Y410" s="58"/>
      <c r="Z410" s="60"/>
      <c r="AA410" s="61"/>
      <c r="AB410" s="62"/>
      <c r="AC410" s="63" t="str">
        <f aca="false">IFERROR(VLOOKUP($J410,'Base 1'!$A:$Q,16,0),"-")</f>
        <v>-</v>
      </c>
      <c r="AD410" s="63"/>
      <c r="AE410" s="64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/>
      <c r="BU410" s="65"/>
      <c r="BV410" s="65"/>
      <c r="BW410" s="65"/>
      <c r="BX410" s="65"/>
      <c r="BY410" s="65"/>
      <c r="BZ410" s="65"/>
      <c r="CA410" s="65"/>
      <c r="CB410" s="65"/>
      <c r="CC410" s="65"/>
      <c r="CD410" s="65"/>
      <c r="CE410" s="65"/>
      <c r="CF410" s="65"/>
      <c r="CG410" s="65"/>
      <c r="CH410" s="65"/>
      <c r="CI410" s="65"/>
      <c r="CJ410" s="65"/>
      <c r="CK410" s="65"/>
      <c r="CL410" s="65"/>
      <c r="CM410" s="65"/>
      <c r="CN410" s="65"/>
      <c r="CO410" s="65"/>
      <c r="CP410" s="65"/>
      <c r="CQ410" s="65"/>
      <c r="CR410" s="65"/>
      <c r="CS410" s="65"/>
      <c r="CT410" s="65"/>
      <c r="CU410" s="65"/>
      <c r="CV410" s="65"/>
      <c r="CW410" s="65"/>
      <c r="CX410" s="65"/>
      <c r="CY410" s="65"/>
      <c r="CZ410" s="65"/>
      <c r="DA410" s="65"/>
      <c r="DB410" s="65"/>
      <c r="DC410" s="65"/>
      <c r="DD410" s="65"/>
      <c r="DE410" s="65"/>
      <c r="DF410" s="65"/>
      <c r="DG410" s="65"/>
      <c r="DH410" s="65"/>
      <c r="DI410" s="65"/>
      <c r="DJ410" s="65"/>
      <c r="DK410" s="65"/>
      <c r="DL410" s="65"/>
      <c r="DM410" s="65"/>
      <c r="DN410" s="65"/>
      <c r="DO410" s="65"/>
      <c r="DP410" s="65"/>
      <c r="DQ410" s="65"/>
      <c r="DR410" s="65"/>
      <c r="DS410" s="65"/>
      <c r="DT410" s="65"/>
      <c r="DU410" s="65"/>
      <c r="DV410" s="65"/>
      <c r="DW410" s="65"/>
      <c r="DX410" s="65"/>
      <c r="DY410" s="65"/>
      <c r="DZ410" s="65"/>
      <c r="EA410" s="65"/>
      <c r="EB410" s="65"/>
      <c r="EC410" s="65"/>
      <c r="ED410" s="65"/>
      <c r="EE410" s="65"/>
      <c r="EF410" s="65"/>
      <c r="EG410" s="65"/>
      <c r="EH410" s="65"/>
      <c r="EI410" s="65"/>
      <c r="EJ410" s="65"/>
      <c r="EK410" s="65"/>
      <c r="EL410" s="65"/>
      <c r="EM410" s="65"/>
      <c r="EN410" s="65"/>
      <c r="EO410" s="65"/>
      <c r="EP410" s="65"/>
      <c r="EQ410" s="65"/>
      <c r="ER410" s="65"/>
      <c r="ES410" s="65"/>
      <c r="ET410" s="65"/>
      <c r="EU410" s="65"/>
      <c r="EV410" s="65"/>
      <c r="EW410" s="65"/>
      <c r="EX410" s="65"/>
      <c r="EY410" s="65"/>
      <c r="EZ410" s="65"/>
      <c r="FA410" s="65"/>
      <c r="FB410" s="65"/>
      <c r="FC410" s="65"/>
      <c r="FD410" s="65"/>
      <c r="FE410" s="65"/>
      <c r="FF410" s="65"/>
      <c r="FG410" s="65"/>
      <c r="FH410" s="65"/>
      <c r="FI410" s="65"/>
      <c r="FJ410" s="65"/>
      <c r="FK410" s="65"/>
      <c r="FL410" s="65"/>
      <c r="FM410" s="65"/>
      <c r="FN410" s="65"/>
      <c r="FO410" s="65"/>
      <c r="FP410" s="65"/>
      <c r="FQ410" s="65"/>
      <c r="FR410" s="65"/>
      <c r="FS410" s="65"/>
      <c r="FT410" s="65"/>
      <c r="FU410" s="65"/>
      <c r="FV410" s="65"/>
      <c r="FW410" s="65"/>
      <c r="FX410" s="65"/>
      <c r="FY410" s="65"/>
      <c r="FZ410" s="65"/>
      <c r="GA410" s="65"/>
      <c r="GB410" s="65"/>
      <c r="GC410" s="65"/>
      <c r="GD410" s="65"/>
      <c r="GE410" s="65"/>
      <c r="GF410" s="65"/>
      <c r="GG410" s="65"/>
      <c r="GH410" s="65"/>
      <c r="GI410" s="65"/>
      <c r="GJ410" s="65"/>
      <c r="GK410" s="65"/>
      <c r="GL410" s="65"/>
      <c r="GM410" s="65"/>
      <c r="GN410" s="65"/>
      <c r="GO410" s="65"/>
      <c r="GP410" s="65"/>
      <c r="GQ410" s="65"/>
      <c r="GR410" s="65"/>
      <c r="GS410" s="65"/>
      <c r="GT410" s="65"/>
      <c r="GU410" s="65"/>
      <c r="GV410" s="65"/>
      <c r="GW410" s="65"/>
      <c r="GX410" s="65"/>
      <c r="GY410" s="65"/>
      <c r="GZ410" s="65"/>
      <c r="HA410" s="65"/>
      <c r="HB410" s="65"/>
      <c r="HC410" s="65"/>
      <c r="HD410" s="65"/>
      <c r="HE410" s="65"/>
      <c r="HF410" s="65"/>
      <c r="HG410" s="65"/>
      <c r="HH410" s="65"/>
      <c r="HI410" s="65"/>
      <c r="HJ410" s="65"/>
      <c r="HK410" s="65"/>
      <c r="HL410" s="65"/>
      <c r="HM410" s="65"/>
      <c r="HN410" s="65"/>
      <c r="HO410" s="65"/>
      <c r="HP410" s="65"/>
      <c r="HQ410" s="65"/>
      <c r="HR410" s="65"/>
      <c r="HS410" s="65"/>
      <c r="HT410" s="65"/>
      <c r="HU410" s="65"/>
      <c r="HV410" s="65"/>
      <c r="HW410" s="65"/>
      <c r="HX410" s="65"/>
      <c r="HY410" s="65"/>
      <c r="HZ410" s="65"/>
      <c r="IA410" s="65"/>
      <c r="IB410" s="65"/>
      <c r="IC410" s="65"/>
      <c r="ID410" s="65"/>
      <c r="IE410" s="65"/>
      <c r="IF410" s="65"/>
      <c r="IG410" s="65"/>
      <c r="IH410" s="65"/>
      <c r="II410" s="65"/>
      <c r="IJ410" s="65"/>
      <c r="IK410" s="65"/>
      <c r="IL410" s="65"/>
      <c r="IM410" s="65"/>
      <c r="IN410" s="65"/>
      <c r="IO410" s="65"/>
      <c r="IP410" s="65"/>
      <c r="IQ410" s="65"/>
      <c r="IR410" s="65"/>
      <c r="IS410" s="65"/>
      <c r="IT410" s="65"/>
      <c r="IU410" s="65"/>
      <c r="IV410" s="65"/>
      <c r="IW410" s="65"/>
      <c r="IX410" s="65"/>
      <c r="IY410" s="65"/>
      <c r="IZ410" s="65"/>
      <c r="JA410" s="65"/>
      <c r="JB410" s="65"/>
      <c r="JC410" s="65"/>
      <c r="JD410" s="65"/>
      <c r="JE410" s="65"/>
      <c r="JF410" s="65"/>
      <c r="JG410" s="65"/>
      <c r="JH410" s="65"/>
      <c r="JI410" s="65"/>
      <c r="JJ410" s="65"/>
      <c r="JK410" s="65"/>
      <c r="JL410" s="65"/>
      <c r="JM410" s="65"/>
      <c r="JN410" s="65"/>
      <c r="JO410" s="65"/>
      <c r="JP410" s="65"/>
      <c r="JQ410" s="65"/>
      <c r="JR410" s="65"/>
      <c r="JS410" s="65"/>
    </row>
    <row r="411" s="66" customFormat="true" ht="14.25" hidden="false" customHeight="true" outlineLevel="0" collapsed="false">
      <c r="A411" s="46"/>
      <c r="B411" s="47" t="n">
        <f aca="true">TODAY()</f>
        <v>46135</v>
      </c>
      <c r="C411" s="48" t="s">
        <v>37</v>
      </c>
      <c r="D411" s="49" t="s">
        <v>38</v>
      </c>
      <c r="E411" s="50" t="str">
        <f aca="false">IFERROR(VLOOKUP($J411,'Base 1'!A:S,19,0),"-")</f>
        <v>-</v>
      </c>
      <c r="F411" s="50" t="str">
        <f aca="false">IFERROR(VLOOKUP($J411,'Base 1'!$A:$N,14,0),"-")</f>
        <v>-</v>
      </c>
      <c r="G411" s="50" t="str">
        <f aca="false">IFERROR(VLOOKUP($J411,'Base 1'!$A:$O,15,0),"-")</f>
        <v>-</v>
      </c>
      <c r="H411" s="50" t="str">
        <f aca="false">IFERROR(VLOOKUP($J411,'Base 1'!$A:$T,20,0),"-")</f>
        <v>-</v>
      </c>
      <c r="I411" s="51" t="str">
        <f aca="false">IFERROR(VLOOKUP($J411,'Base 1'!$A:$C,3,0),"-")</f>
        <v>-</v>
      </c>
      <c r="J411" s="51"/>
      <c r="K411" s="50" t="str">
        <f aca="false">IFERROR(VLOOKUP($J411,'Base 1'!$A:$E,5,0),"-")</f>
        <v>-</v>
      </c>
      <c r="L411" s="52" t="str">
        <f aca="false">IFERROR(VLOOKUP($J411,'Base 1'!$A:$B,2,0),"-")</f>
        <v>-</v>
      </c>
      <c r="M411" s="50" t="str">
        <f aca="false">IFERROR(VLOOKUP($J411,'Base 1'!$A:$Q,17,0),"-")</f>
        <v>-</v>
      </c>
      <c r="N411" s="50" t="str">
        <f aca="false">IFERROR(VLOOKUP($J411,'Base 1'!$A:$R,18,0),"-")</f>
        <v>-</v>
      </c>
      <c r="O411" s="50" t="str">
        <f aca="false">IFERROR(VLOOKUP($J411,'Base 1'!$A:$F,6,0),"-")</f>
        <v>-</v>
      </c>
      <c r="P411" s="53" t="str">
        <f aca="false">IFERROR(VLOOKUP($J411,'Base 1'!$A:$G,7,0),"-")</f>
        <v>-</v>
      </c>
      <c r="Q411" s="54"/>
      <c r="R411" s="50" t="str">
        <f aca="false">IFERROR(VLOOKUP(J411,'Base 1'!$A:$L,12,0),"-")</f>
        <v>-</v>
      </c>
      <c r="S411" s="54"/>
      <c r="T411" s="55" t="str">
        <f aca="false">IFERROR(VLOOKUP(J411,'Base 1'!$A:$J,10,0),"-")</f>
        <v>-</v>
      </c>
      <c r="U411" s="56"/>
      <c r="V411" s="57"/>
      <c r="W411" s="58"/>
      <c r="X411" s="59" t="str">
        <f aca="false">IFERROR(VLOOKUP(J411,'Base 1'!$A:$I,9,0),"-")</f>
        <v>-</v>
      </c>
      <c r="Y411" s="58"/>
      <c r="Z411" s="60"/>
      <c r="AA411" s="61"/>
      <c r="AB411" s="62"/>
      <c r="AC411" s="63" t="str">
        <f aca="false">IFERROR(VLOOKUP($J411,'Base 1'!$A:$Q,16,0),"-")</f>
        <v>-</v>
      </c>
      <c r="AD411" s="63"/>
      <c r="AE411" s="64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/>
      <c r="CB411" s="65"/>
      <c r="CC411" s="65"/>
      <c r="CD411" s="65"/>
      <c r="CE411" s="65"/>
      <c r="CF411" s="65"/>
      <c r="CG411" s="65"/>
      <c r="CH411" s="65"/>
      <c r="CI411" s="65"/>
      <c r="CJ411" s="65"/>
      <c r="CK411" s="65"/>
      <c r="CL411" s="65"/>
      <c r="CM411" s="65"/>
      <c r="CN411" s="65"/>
      <c r="CO411" s="65"/>
      <c r="CP411" s="65"/>
      <c r="CQ411" s="65"/>
      <c r="CR411" s="65"/>
      <c r="CS411" s="65"/>
      <c r="CT411" s="65"/>
      <c r="CU411" s="65"/>
      <c r="CV411" s="65"/>
      <c r="CW411" s="65"/>
      <c r="CX411" s="65"/>
      <c r="CY411" s="65"/>
      <c r="CZ411" s="65"/>
      <c r="DA411" s="65"/>
      <c r="DB411" s="65"/>
      <c r="DC411" s="65"/>
      <c r="DD411" s="65"/>
      <c r="DE411" s="65"/>
      <c r="DF411" s="65"/>
      <c r="DG411" s="65"/>
      <c r="DH411" s="65"/>
      <c r="DI411" s="65"/>
      <c r="DJ411" s="65"/>
      <c r="DK411" s="65"/>
      <c r="DL411" s="65"/>
      <c r="DM411" s="65"/>
      <c r="DN411" s="65"/>
      <c r="DO411" s="65"/>
      <c r="DP411" s="65"/>
      <c r="DQ411" s="65"/>
      <c r="DR411" s="65"/>
      <c r="DS411" s="65"/>
      <c r="DT411" s="65"/>
      <c r="DU411" s="65"/>
      <c r="DV411" s="65"/>
      <c r="DW411" s="65"/>
      <c r="DX411" s="65"/>
      <c r="DY411" s="65"/>
      <c r="DZ411" s="65"/>
      <c r="EA411" s="65"/>
      <c r="EB411" s="65"/>
      <c r="EC411" s="65"/>
      <c r="ED411" s="65"/>
      <c r="EE411" s="65"/>
      <c r="EF411" s="65"/>
      <c r="EG411" s="65"/>
      <c r="EH411" s="65"/>
      <c r="EI411" s="65"/>
      <c r="EJ411" s="65"/>
      <c r="EK411" s="65"/>
      <c r="EL411" s="65"/>
      <c r="EM411" s="65"/>
      <c r="EN411" s="65"/>
      <c r="EO411" s="65"/>
      <c r="EP411" s="65"/>
      <c r="EQ411" s="65"/>
      <c r="ER411" s="65"/>
      <c r="ES411" s="65"/>
      <c r="ET411" s="65"/>
      <c r="EU411" s="65"/>
      <c r="EV411" s="65"/>
      <c r="EW411" s="65"/>
      <c r="EX411" s="65"/>
      <c r="EY411" s="65"/>
      <c r="EZ411" s="65"/>
      <c r="FA411" s="65"/>
      <c r="FB411" s="65"/>
      <c r="FC411" s="65"/>
      <c r="FD411" s="65"/>
      <c r="FE411" s="65"/>
      <c r="FF411" s="65"/>
      <c r="FG411" s="65"/>
      <c r="FH411" s="65"/>
      <c r="FI411" s="65"/>
      <c r="FJ411" s="65"/>
      <c r="FK411" s="65"/>
      <c r="FL411" s="65"/>
      <c r="FM411" s="65"/>
      <c r="FN411" s="65"/>
      <c r="FO411" s="65"/>
      <c r="FP411" s="65"/>
      <c r="FQ411" s="65"/>
      <c r="FR411" s="65"/>
      <c r="FS411" s="65"/>
      <c r="FT411" s="65"/>
      <c r="FU411" s="65"/>
      <c r="FV411" s="65"/>
      <c r="FW411" s="65"/>
      <c r="FX411" s="65"/>
      <c r="FY411" s="65"/>
      <c r="FZ411" s="65"/>
      <c r="GA411" s="65"/>
      <c r="GB411" s="65"/>
      <c r="GC411" s="65"/>
      <c r="GD411" s="65"/>
      <c r="GE411" s="65"/>
      <c r="GF411" s="65"/>
      <c r="GG411" s="65"/>
      <c r="GH411" s="65"/>
      <c r="GI411" s="65"/>
      <c r="GJ411" s="65"/>
      <c r="GK411" s="65"/>
      <c r="GL411" s="65"/>
      <c r="GM411" s="65"/>
      <c r="GN411" s="65"/>
      <c r="GO411" s="65"/>
      <c r="GP411" s="65"/>
      <c r="GQ411" s="65"/>
      <c r="GR411" s="65"/>
      <c r="GS411" s="65"/>
      <c r="GT411" s="65"/>
      <c r="GU411" s="65"/>
      <c r="GV411" s="65"/>
      <c r="GW411" s="65"/>
      <c r="GX411" s="65"/>
      <c r="GY411" s="65"/>
      <c r="GZ411" s="65"/>
      <c r="HA411" s="65"/>
      <c r="HB411" s="65"/>
      <c r="HC411" s="65"/>
      <c r="HD411" s="65"/>
      <c r="HE411" s="65"/>
      <c r="HF411" s="65"/>
      <c r="HG411" s="65"/>
      <c r="HH411" s="65"/>
      <c r="HI411" s="65"/>
      <c r="HJ411" s="65"/>
      <c r="HK411" s="65"/>
      <c r="HL411" s="65"/>
      <c r="HM411" s="65"/>
      <c r="HN411" s="65"/>
      <c r="HO411" s="65"/>
      <c r="HP411" s="65"/>
      <c r="HQ411" s="65"/>
      <c r="HR411" s="65"/>
      <c r="HS411" s="65"/>
      <c r="HT411" s="65"/>
      <c r="HU411" s="65"/>
      <c r="HV411" s="65"/>
      <c r="HW411" s="65"/>
      <c r="HX411" s="65"/>
      <c r="HY411" s="65"/>
      <c r="HZ411" s="65"/>
      <c r="IA411" s="65"/>
      <c r="IB411" s="65"/>
      <c r="IC411" s="65"/>
      <c r="ID411" s="65"/>
      <c r="IE411" s="65"/>
      <c r="IF411" s="65"/>
      <c r="IG411" s="65"/>
      <c r="IH411" s="65"/>
      <c r="II411" s="65"/>
      <c r="IJ411" s="65"/>
      <c r="IK411" s="65"/>
      <c r="IL411" s="65"/>
      <c r="IM411" s="65"/>
      <c r="IN411" s="65"/>
      <c r="IO411" s="65"/>
      <c r="IP411" s="65"/>
      <c r="IQ411" s="65"/>
      <c r="IR411" s="65"/>
      <c r="IS411" s="65"/>
      <c r="IT411" s="65"/>
      <c r="IU411" s="65"/>
      <c r="IV411" s="65"/>
      <c r="IW411" s="65"/>
      <c r="IX411" s="65"/>
      <c r="IY411" s="65"/>
      <c r="IZ411" s="65"/>
      <c r="JA411" s="65"/>
      <c r="JB411" s="65"/>
      <c r="JC411" s="65"/>
      <c r="JD411" s="65"/>
      <c r="JE411" s="65"/>
      <c r="JF411" s="65"/>
      <c r="JG411" s="65"/>
      <c r="JH411" s="65"/>
      <c r="JI411" s="65"/>
      <c r="JJ411" s="65"/>
      <c r="JK411" s="65"/>
      <c r="JL411" s="65"/>
      <c r="JM411" s="65"/>
      <c r="JN411" s="65"/>
      <c r="JO411" s="65"/>
      <c r="JP411" s="65"/>
      <c r="JQ411" s="65"/>
      <c r="JR411" s="65"/>
      <c r="JS411" s="65"/>
    </row>
    <row r="412" s="66" customFormat="true" ht="14.25" hidden="false" customHeight="true" outlineLevel="0" collapsed="false">
      <c r="A412" s="46"/>
      <c r="B412" s="47" t="n">
        <f aca="true">TODAY()</f>
        <v>46135</v>
      </c>
      <c r="C412" s="48" t="s">
        <v>37</v>
      </c>
      <c r="D412" s="49" t="s">
        <v>38</v>
      </c>
      <c r="E412" s="50" t="str">
        <f aca="false">IFERROR(VLOOKUP($J412,'Base 1'!A:S,19,0),"-")</f>
        <v>-</v>
      </c>
      <c r="F412" s="50" t="str">
        <f aca="false">IFERROR(VLOOKUP($J412,'Base 1'!$A:$N,14,0),"-")</f>
        <v>-</v>
      </c>
      <c r="G412" s="50" t="str">
        <f aca="false">IFERROR(VLOOKUP($J412,'Base 1'!$A:$O,15,0),"-")</f>
        <v>-</v>
      </c>
      <c r="H412" s="50" t="str">
        <f aca="false">IFERROR(VLOOKUP($J412,'Base 1'!$A:$T,20,0),"-")</f>
        <v>-</v>
      </c>
      <c r="I412" s="51" t="str">
        <f aca="false">IFERROR(VLOOKUP($J412,'Base 1'!$A:$C,3,0),"-")</f>
        <v>-</v>
      </c>
      <c r="J412" s="51"/>
      <c r="K412" s="50" t="str">
        <f aca="false">IFERROR(VLOOKUP($J412,'Base 1'!$A:$E,5,0),"-")</f>
        <v>-</v>
      </c>
      <c r="L412" s="52" t="str">
        <f aca="false">IFERROR(VLOOKUP($J412,'Base 1'!$A:$B,2,0),"-")</f>
        <v>-</v>
      </c>
      <c r="M412" s="50" t="str">
        <f aca="false">IFERROR(VLOOKUP($J412,'Base 1'!$A:$Q,17,0),"-")</f>
        <v>-</v>
      </c>
      <c r="N412" s="50" t="str">
        <f aca="false">IFERROR(VLOOKUP($J412,'Base 1'!$A:$R,18,0),"-")</f>
        <v>-</v>
      </c>
      <c r="O412" s="50" t="str">
        <f aca="false">IFERROR(VLOOKUP($J412,'Base 1'!$A:$F,6,0),"-")</f>
        <v>-</v>
      </c>
      <c r="P412" s="53" t="str">
        <f aca="false">IFERROR(VLOOKUP($J412,'Base 1'!$A:$G,7,0),"-")</f>
        <v>-</v>
      </c>
      <c r="Q412" s="54"/>
      <c r="R412" s="50" t="str">
        <f aca="false">IFERROR(VLOOKUP(J412,'Base 1'!$A:$L,12,0),"-")</f>
        <v>-</v>
      </c>
      <c r="S412" s="54"/>
      <c r="T412" s="55" t="str">
        <f aca="false">IFERROR(VLOOKUP(J412,'Base 1'!$A:$J,10,0),"-")</f>
        <v>-</v>
      </c>
      <c r="U412" s="56"/>
      <c r="V412" s="57"/>
      <c r="W412" s="58"/>
      <c r="X412" s="59" t="str">
        <f aca="false">IFERROR(VLOOKUP(J412,'Base 1'!$A:$I,9,0),"-")</f>
        <v>-</v>
      </c>
      <c r="Y412" s="58"/>
      <c r="Z412" s="60"/>
      <c r="AA412" s="61"/>
      <c r="AB412" s="62"/>
      <c r="AC412" s="63" t="str">
        <f aca="false">IFERROR(VLOOKUP($J412,'Base 1'!$A:$Q,16,0),"-")</f>
        <v>-</v>
      </c>
      <c r="AD412" s="63"/>
      <c r="AE412" s="64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65"/>
      <c r="CQ412" s="65"/>
      <c r="CR412" s="65"/>
      <c r="CS412" s="65"/>
      <c r="CT412" s="65"/>
      <c r="CU412" s="65"/>
      <c r="CV412" s="65"/>
      <c r="CW412" s="65"/>
      <c r="CX412" s="65"/>
      <c r="CY412" s="65"/>
      <c r="CZ412" s="65"/>
      <c r="DA412" s="65"/>
      <c r="DB412" s="65"/>
      <c r="DC412" s="65"/>
      <c r="DD412" s="65"/>
      <c r="DE412" s="65"/>
      <c r="DF412" s="65"/>
      <c r="DG412" s="65"/>
      <c r="DH412" s="65"/>
      <c r="DI412" s="65"/>
      <c r="DJ412" s="65"/>
      <c r="DK412" s="65"/>
      <c r="DL412" s="65"/>
      <c r="DM412" s="65"/>
      <c r="DN412" s="65"/>
      <c r="DO412" s="65"/>
      <c r="DP412" s="65"/>
      <c r="DQ412" s="65"/>
      <c r="DR412" s="65"/>
      <c r="DS412" s="65"/>
      <c r="DT412" s="65"/>
      <c r="DU412" s="65"/>
      <c r="DV412" s="65"/>
      <c r="DW412" s="65"/>
      <c r="DX412" s="65"/>
      <c r="DY412" s="65"/>
      <c r="DZ412" s="65"/>
      <c r="EA412" s="65"/>
      <c r="EB412" s="65"/>
      <c r="EC412" s="65"/>
      <c r="ED412" s="65"/>
      <c r="EE412" s="65"/>
      <c r="EF412" s="65"/>
      <c r="EG412" s="65"/>
      <c r="EH412" s="65"/>
      <c r="EI412" s="65"/>
      <c r="EJ412" s="65"/>
      <c r="EK412" s="65"/>
      <c r="EL412" s="65"/>
      <c r="EM412" s="65"/>
      <c r="EN412" s="65"/>
      <c r="EO412" s="65"/>
      <c r="EP412" s="65"/>
      <c r="EQ412" s="65"/>
      <c r="ER412" s="65"/>
      <c r="ES412" s="65"/>
      <c r="ET412" s="65"/>
      <c r="EU412" s="65"/>
      <c r="EV412" s="65"/>
      <c r="EW412" s="65"/>
      <c r="EX412" s="65"/>
      <c r="EY412" s="65"/>
      <c r="EZ412" s="65"/>
      <c r="FA412" s="65"/>
      <c r="FB412" s="65"/>
      <c r="FC412" s="65"/>
      <c r="FD412" s="65"/>
      <c r="FE412" s="65"/>
      <c r="FF412" s="65"/>
      <c r="FG412" s="65"/>
      <c r="FH412" s="65"/>
      <c r="FI412" s="65"/>
      <c r="FJ412" s="65"/>
      <c r="FK412" s="65"/>
      <c r="FL412" s="65"/>
      <c r="FM412" s="65"/>
      <c r="FN412" s="65"/>
      <c r="FO412" s="65"/>
      <c r="FP412" s="65"/>
      <c r="FQ412" s="65"/>
      <c r="FR412" s="65"/>
      <c r="FS412" s="65"/>
      <c r="FT412" s="65"/>
      <c r="FU412" s="65"/>
      <c r="FV412" s="65"/>
      <c r="FW412" s="65"/>
      <c r="FX412" s="65"/>
      <c r="FY412" s="65"/>
      <c r="FZ412" s="65"/>
      <c r="GA412" s="65"/>
      <c r="GB412" s="65"/>
      <c r="GC412" s="65"/>
      <c r="GD412" s="65"/>
      <c r="GE412" s="65"/>
      <c r="GF412" s="65"/>
      <c r="GG412" s="65"/>
      <c r="GH412" s="65"/>
      <c r="GI412" s="65"/>
      <c r="GJ412" s="65"/>
      <c r="GK412" s="65"/>
      <c r="GL412" s="65"/>
      <c r="GM412" s="65"/>
      <c r="GN412" s="65"/>
      <c r="GO412" s="65"/>
      <c r="GP412" s="65"/>
      <c r="GQ412" s="65"/>
      <c r="GR412" s="65"/>
      <c r="GS412" s="65"/>
      <c r="GT412" s="65"/>
      <c r="GU412" s="65"/>
      <c r="GV412" s="65"/>
      <c r="GW412" s="65"/>
      <c r="GX412" s="65"/>
      <c r="GY412" s="65"/>
      <c r="GZ412" s="65"/>
      <c r="HA412" s="65"/>
      <c r="HB412" s="65"/>
      <c r="HC412" s="65"/>
      <c r="HD412" s="65"/>
      <c r="HE412" s="65"/>
      <c r="HF412" s="65"/>
      <c r="HG412" s="65"/>
      <c r="HH412" s="65"/>
      <c r="HI412" s="65"/>
      <c r="HJ412" s="65"/>
      <c r="HK412" s="65"/>
      <c r="HL412" s="65"/>
      <c r="HM412" s="65"/>
      <c r="HN412" s="65"/>
      <c r="HO412" s="65"/>
      <c r="HP412" s="65"/>
      <c r="HQ412" s="65"/>
      <c r="HR412" s="65"/>
      <c r="HS412" s="65"/>
      <c r="HT412" s="65"/>
      <c r="HU412" s="65"/>
      <c r="HV412" s="65"/>
      <c r="HW412" s="65"/>
      <c r="HX412" s="65"/>
      <c r="HY412" s="65"/>
      <c r="HZ412" s="65"/>
      <c r="IA412" s="65"/>
      <c r="IB412" s="65"/>
      <c r="IC412" s="65"/>
      <c r="ID412" s="65"/>
      <c r="IE412" s="65"/>
      <c r="IF412" s="65"/>
      <c r="IG412" s="65"/>
      <c r="IH412" s="65"/>
      <c r="II412" s="65"/>
      <c r="IJ412" s="65"/>
      <c r="IK412" s="65"/>
      <c r="IL412" s="65"/>
      <c r="IM412" s="65"/>
      <c r="IN412" s="65"/>
      <c r="IO412" s="65"/>
      <c r="IP412" s="65"/>
      <c r="IQ412" s="65"/>
      <c r="IR412" s="65"/>
      <c r="IS412" s="65"/>
      <c r="IT412" s="65"/>
      <c r="IU412" s="65"/>
      <c r="IV412" s="65"/>
      <c r="IW412" s="65"/>
      <c r="IX412" s="65"/>
      <c r="IY412" s="65"/>
      <c r="IZ412" s="65"/>
      <c r="JA412" s="65"/>
      <c r="JB412" s="65"/>
      <c r="JC412" s="65"/>
      <c r="JD412" s="65"/>
      <c r="JE412" s="65"/>
      <c r="JF412" s="65"/>
      <c r="JG412" s="65"/>
      <c r="JH412" s="65"/>
      <c r="JI412" s="65"/>
      <c r="JJ412" s="65"/>
      <c r="JK412" s="65"/>
      <c r="JL412" s="65"/>
      <c r="JM412" s="65"/>
      <c r="JN412" s="65"/>
      <c r="JO412" s="65"/>
      <c r="JP412" s="65"/>
      <c r="JQ412" s="65"/>
      <c r="JR412" s="65"/>
      <c r="JS412" s="65"/>
    </row>
    <row r="413" s="66" customFormat="true" ht="14.25" hidden="false" customHeight="true" outlineLevel="0" collapsed="false">
      <c r="A413" s="46"/>
      <c r="B413" s="47" t="n">
        <f aca="true">TODAY()</f>
        <v>46135</v>
      </c>
      <c r="C413" s="48" t="s">
        <v>37</v>
      </c>
      <c r="D413" s="49" t="s">
        <v>38</v>
      </c>
      <c r="E413" s="50" t="str">
        <f aca="false">IFERROR(VLOOKUP($J413,'Base 1'!A:S,19,0),"-")</f>
        <v>-</v>
      </c>
      <c r="F413" s="50" t="str">
        <f aca="false">IFERROR(VLOOKUP($J413,'Base 1'!$A:$N,14,0),"-")</f>
        <v>-</v>
      </c>
      <c r="G413" s="50" t="str">
        <f aca="false">IFERROR(VLOOKUP($J413,'Base 1'!$A:$O,15,0),"-")</f>
        <v>-</v>
      </c>
      <c r="H413" s="50" t="str">
        <f aca="false">IFERROR(VLOOKUP($J413,'Base 1'!$A:$T,20,0),"-")</f>
        <v>-</v>
      </c>
      <c r="I413" s="51" t="str">
        <f aca="false">IFERROR(VLOOKUP($J413,'Base 1'!$A:$C,3,0),"-")</f>
        <v>-</v>
      </c>
      <c r="J413" s="51"/>
      <c r="K413" s="50" t="str">
        <f aca="false">IFERROR(VLOOKUP($J413,'Base 1'!$A:$E,5,0),"-")</f>
        <v>-</v>
      </c>
      <c r="L413" s="52" t="str">
        <f aca="false">IFERROR(VLOOKUP($J413,'Base 1'!$A:$B,2,0),"-")</f>
        <v>-</v>
      </c>
      <c r="M413" s="50" t="str">
        <f aca="false">IFERROR(VLOOKUP($J413,'Base 1'!$A:$Q,17,0),"-")</f>
        <v>-</v>
      </c>
      <c r="N413" s="50" t="str">
        <f aca="false">IFERROR(VLOOKUP($J413,'Base 1'!$A:$R,18,0),"-")</f>
        <v>-</v>
      </c>
      <c r="O413" s="50" t="str">
        <f aca="false">IFERROR(VLOOKUP($J413,'Base 1'!$A:$F,6,0),"-")</f>
        <v>-</v>
      </c>
      <c r="P413" s="53" t="str">
        <f aca="false">IFERROR(VLOOKUP($J413,'Base 1'!$A:$G,7,0),"-")</f>
        <v>-</v>
      </c>
      <c r="Q413" s="54"/>
      <c r="R413" s="50" t="str">
        <f aca="false">IFERROR(VLOOKUP(J413,'Base 1'!$A:$L,12,0),"-")</f>
        <v>-</v>
      </c>
      <c r="S413" s="54"/>
      <c r="T413" s="55" t="str">
        <f aca="false">IFERROR(VLOOKUP(J413,'Base 1'!$A:$J,10,0),"-")</f>
        <v>-</v>
      </c>
      <c r="U413" s="56"/>
      <c r="V413" s="57"/>
      <c r="W413" s="58"/>
      <c r="X413" s="59" t="str">
        <f aca="false">IFERROR(VLOOKUP(J413,'Base 1'!$A:$I,9,0),"-")</f>
        <v>-</v>
      </c>
      <c r="Y413" s="58"/>
      <c r="Z413" s="60"/>
      <c r="AA413" s="61"/>
      <c r="AB413" s="62"/>
      <c r="AC413" s="63" t="str">
        <f aca="false">IFERROR(VLOOKUP($J413,'Base 1'!$A:$Q,16,0),"-")</f>
        <v>-</v>
      </c>
      <c r="AD413" s="63"/>
      <c r="AE413" s="64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  <c r="CO413" s="65"/>
      <c r="CP413" s="65"/>
      <c r="CQ413" s="65"/>
      <c r="CR413" s="65"/>
      <c r="CS413" s="65"/>
      <c r="CT413" s="65"/>
      <c r="CU413" s="65"/>
      <c r="CV413" s="65"/>
      <c r="CW413" s="65"/>
      <c r="CX413" s="65"/>
      <c r="CY413" s="65"/>
      <c r="CZ413" s="65"/>
      <c r="DA413" s="65"/>
      <c r="DB413" s="65"/>
      <c r="DC413" s="65"/>
      <c r="DD413" s="65"/>
      <c r="DE413" s="65"/>
      <c r="DF413" s="65"/>
      <c r="DG413" s="65"/>
      <c r="DH413" s="65"/>
      <c r="DI413" s="65"/>
      <c r="DJ413" s="65"/>
      <c r="DK413" s="65"/>
      <c r="DL413" s="65"/>
      <c r="DM413" s="65"/>
      <c r="DN413" s="65"/>
      <c r="DO413" s="65"/>
      <c r="DP413" s="65"/>
      <c r="DQ413" s="65"/>
      <c r="DR413" s="65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  <c r="EF413" s="65"/>
      <c r="EG413" s="65"/>
      <c r="EH413" s="65"/>
      <c r="EI413" s="65"/>
      <c r="EJ413" s="65"/>
      <c r="EK413" s="65"/>
      <c r="EL413" s="65"/>
      <c r="EM413" s="65"/>
      <c r="EN413" s="65"/>
      <c r="EO413" s="65"/>
      <c r="EP413" s="65"/>
      <c r="EQ413" s="65"/>
      <c r="ER413" s="65"/>
      <c r="ES413" s="65"/>
      <c r="ET413" s="65"/>
      <c r="EU413" s="65"/>
      <c r="EV413" s="65"/>
      <c r="EW413" s="65"/>
      <c r="EX413" s="65"/>
      <c r="EY413" s="65"/>
      <c r="EZ413" s="65"/>
      <c r="FA413" s="65"/>
      <c r="FB413" s="65"/>
      <c r="FC413" s="65"/>
      <c r="FD413" s="65"/>
      <c r="FE413" s="65"/>
      <c r="FF413" s="65"/>
      <c r="FG413" s="65"/>
      <c r="FH413" s="65"/>
      <c r="FI413" s="65"/>
      <c r="FJ413" s="65"/>
      <c r="FK413" s="65"/>
      <c r="FL413" s="65"/>
      <c r="FM413" s="65"/>
      <c r="FN413" s="65"/>
      <c r="FO413" s="65"/>
      <c r="FP413" s="65"/>
      <c r="FQ413" s="65"/>
      <c r="FR413" s="65"/>
      <c r="FS413" s="65"/>
      <c r="FT413" s="65"/>
      <c r="FU413" s="65"/>
      <c r="FV413" s="65"/>
      <c r="FW413" s="65"/>
      <c r="FX413" s="65"/>
      <c r="FY413" s="65"/>
      <c r="FZ413" s="65"/>
      <c r="GA413" s="65"/>
      <c r="GB413" s="65"/>
      <c r="GC413" s="65"/>
      <c r="GD413" s="65"/>
      <c r="GE413" s="65"/>
      <c r="GF413" s="65"/>
      <c r="GG413" s="65"/>
      <c r="GH413" s="65"/>
      <c r="GI413" s="65"/>
      <c r="GJ413" s="65"/>
      <c r="GK413" s="65"/>
      <c r="GL413" s="65"/>
      <c r="GM413" s="65"/>
      <c r="GN413" s="65"/>
      <c r="GO413" s="65"/>
      <c r="GP413" s="65"/>
      <c r="GQ413" s="65"/>
      <c r="GR413" s="65"/>
      <c r="GS413" s="65"/>
      <c r="GT413" s="65"/>
      <c r="GU413" s="65"/>
      <c r="GV413" s="65"/>
      <c r="GW413" s="65"/>
      <c r="GX413" s="65"/>
      <c r="GY413" s="65"/>
      <c r="GZ413" s="65"/>
      <c r="HA413" s="65"/>
      <c r="HB413" s="65"/>
      <c r="HC413" s="65"/>
      <c r="HD413" s="65"/>
      <c r="HE413" s="65"/>
      <c r="HF413" s="65"/>
      <c r="HG413" s="65"/>
      <c r="HH413" s="65"/>
      <c r="HI413" s="65"/>
      <c r="HJ413" s="65"/>
      <c r="HK413" s="65"/>
      <c r="HL413" s="65"/>
      <c r="HM413" s="65"/>
      <c r="HN413" s="65"/>
      <c r="HO413" s="65"/>
      <c r="HP413" s="65"/>
      <c r="HQ413" s="65"/>
      <c r="HR413" s="65"/>
      <c r="HS413" s="65"/>
      <c r="HT413" s="65"/>
      <c r="HU413" s="65"/>
      <c r="HV413" s="65"/>
      <c r="HW413" s="65"/>
      <c r="HX413" s="65"/>
      <c r="HY413" s="65"/>
      <c r="HZ413" s="65"/>
      <c r="IA413" s="65"/>
      <c r="IB413" s="65"/>
      <c r="IC413" s="65"/>
      <c r="ID413" s="65"/>
      <c r="IE413" s="65"/>
      <c r="IF413" s="65"/>
      <c r="IG413" s="65"/>
      <c r="IH413" s="65"/>
      <c r="II413" s="65"/>
      <c r="IJ413" s="65"/>
      <c r="IK413" s="65"/>
      <c r="IL413" s="65"/>
      <c r="IM413" s="65"/>
      <c r="IN413" s="65"/>
      <c r="IO413" s="65"/>
      <c r="IP413" s="65"/>
      <c r="IQ413" s="65"/>
      <c r="IR413" s="65"/>
      <c r="IS413" s="65"/>
      <c r="IT413" s="65"/>
      <c r="IU413" s="65"/>
      <c r="IV413" s="65"/>
      <c r="IW413" s="65"/>
      <c r="IX413" s="65"/>
      <c r="IY413" s="65"/>
      <c r="IZ413" s="65"/>
      <c r="JA413" s="65"/>
      <c r="JB413" s="65"/>
      <c r="JC413" s="65"/>
      <c r="JD413" s="65"/>
      <c r="JE413" s="65"/>
      <c r="JF413" s="65"/>
      <c r="JG413" s="65"/>
      <c r="JH413" s="65"/>
      <c r="JI413" s="65"/>
      <c r="JJ413" s="65"/>
      <c r="JK413" s="65"/>
      <c r="JL413" s="65"/>
      <c r="JM413" s="65"/>
      <c r="JN413" s="65"/>
      <c r="JO413" s="65"/>
      <c r="JP413" s="65"/>
      <c r="JQ413" s="65"/>
      <c r="JR413" s="65"/>
      <c r="JS413" s="65"/>
    </row>
    <row r="414" s="66" customFormat="true" ht="14.25" hidden="false" customHeight="true" outlineLevel="0" collapsed="false">
      <c r="A414" s="46"/>
      <c r="B414" s="47" t="n">
        <f aca="true">TODAY()</f>
        <v>46135</v>
      </c>
      <c r="C414" s="48" t="s">
        <v>37</v>
      </c>
      <c r="D414" s="49" t="s">
        <v>38</v>
      </c>
      <c r="E414" s="50" t="str">
        <f aca="false">IFERROR(VLOOKUP($J414,'Base 1'!A:S,19,0),"-")</f>
        <v>-</v>
      </c>
      <c r="F414" s="50" t="str">
        <f aca="false">IFERROR(VLOOKUP($J414,'Base 1'!$A:$N,14,0),"-")</f>
        <v>-</v>
      </c>
      <c r="G414" s="50" t="str">
        <f aca="false">IFERROR(VLOOKUP($J414,'Base 1'!$A:$O,15,0),"-")</f>
        <v>-</v>
      </c>
      <c r="H414" s="50" t="str">
        <f aca="false">IFERROR(VLOOKUP($J414,'Base 1'!$A:$T,20,0),"-")</f>
        <v>-</v>
      </c>
      <c r="I414" s="51" t="str">
        <f aca="false">IFERROR(VLOOKUP($J414,'Base 1'!$A:$C,3,0),"-")</f>
        <v>-</v>
      </c>
      <c r="J414" s="51"/>
      <c r="K414" s="50" t="str">
        <f aca="false">IFERROR(VLOOKUP($J414,'Base 1'!$A:$E,5,0),"-")</f>
        <v>-</v>
      </c>
      <c r="L414" s="52" t="str">
        <f aca="false">IFERROR(VLOOKUP($J414,'Base 1'!$A:$B,2,0),"-")</f>
        <v>-</v>
      </c>
      <c r="M414" s="50" t="str">
        <f aca="false">IFERROR(VLOOKUP($J414,'Base 1'!$A:$Q,17,0),"-")</f>
        <v>-</v>
      </c>
      <c r="N414" s="50" t="str">
        <f aca="false">IFERROR(VLOOKUP($J414,'Base 1'!$A:$R,18,0),"-")</f>
        <v>-</v>
      </c>
      <c r="O414" s="50" t="str">
        <f aca="false">IFERROR(VLOOKUP($J414,'Base 1'!$A:$F,6,0),"-")</f>
        <v>-</v>
      </c>
      <c r="P414" s="53" t="str">
        <f aca="false">IFERROR(VLOOKUP($J414,'Base 1'!$A:$G,7,0),"-")</f>
        <v>-</v>
      </c>
      <c r="Q414" s="54"/>
      <c r="R414" s="50" t="str">
        <f aca="false">IFERROR(VLOOKUP(J414,'Base 1'!$A:$L,12,0),"-")</f>
        <v>-</v>
      </c>
      <c r="S414" s="54"/>
      <c r="T414" s="55" t="str">
        <f aca="false">IFERROR(VLOOKUP(J414,'Base 1'!$A:$J,10,0),"-")</f>
        <v>-</v>
      </c>
      <c r="U414" s="56"/>
      <c r="V414" s="57"/>
      <c r="W414" s="58"/>
      <c r="X414" s="59" t="str">
        <f aca="false">IFERROR(VLOOKUP(J414,'Base 1'!$A:$I,9,0),"-")</f>
        <v>-</v>
      </c>
      <c r="Y414" s="58"/>
      <c r="Z414" s="60"/>
      <c r="AA414" s="61"/>
      <c r="AB414" s="62"/>
      <c r="AC414" s="63" t="str">
        <f aca="false">IFERROR(VLOOKUP($J414,'Base 1'!$A:$Q,16,0),"-")</f>
        <v>-</v>
      </c>
      <c r="AD414" s="63"/>
      <c r="AE414" s="64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65"/>
      <c r="BI414" s="65"/>
      <c r="BJ414" s="65"/>
      <c r="BK414" s="65"/>
      <c r="BL414" s="65"/>
      <c r="BM414" s="65"/>
      <c r="BN414" s="65"/>
      <c r="BO414" s="65"/>
      <c r="BP414" s="65"/>
      <c r="BQ414" s="65"/>
      <c r="BR414" s="65"/>
      <c r="BS414" s="65"/>
      <c r="BT414" s="65"/>
      <c r="BU414" s="65"/>
      <c r="BV414" s="65"/>
      <c r="BW414" s="65"/>
      <c r="BX414" s="65"/>
      <c r="BY414" s="65"/>
      <c r="BZ414" s="65"/>
      <c r="CA414" s="65"/>
      <c r="CB414" s="65"/>
      <c r="CC414" s="65"/>
      <c r="CD414" s="65"/>
      <c r="CE414" s="65"/>
      <c r="CF414" s="65"/>
      <c r="CG414" s="65"/>
      <c r="CH414" s="65"/>
      <c r="CI414" s="65"/>
      <c r="CJ414" s="65"/>
      <c r="CK414" s="65"/>
      <c r="CL414" s="65"/>
      <c r="CM414" s="65"/>
      <c r="CN414" s="65"/>
      <c r="CO414" s="65"/>
      <c r="CP414" s="65"/>
      <c r="CQ414" s="65"/>
      <c r="CR414" s="65"/>
      <c r="CS414" s="65"/>
      <c r="CT414" s="65"/>
      <c r="CU414" s="65"/>
      <c r="CV414" s="65"/>
      <c r="CW414" s="65"/>
      <c r="CX414" s="65"/>
      <c r="CY414" s="65"/>
      <c r="CZ414" s="65"/>
      <c r="DA414" s="65"/>
      <c r="DB414" s="65"/>
      <c r="DC414" s="65"/>
      <c r="DD414" s="65"/>
      <c r="DE414" s="65"/>
      <c r="DF414" s="65"/>
      <c r="DG414" s="65"/>
      <c r="DH414" s="65"/>
      <c r="DI414" s="65"/>
      <c r="DJ414" s="65"/>
      <c r="DK414" s="65"/>
      <c r="DL414" s="65"/>
      <c r="DM414" s="65"/>
      <c r="DN414" s="65"/>
      <c r="DO414" s="65"/>
      <c r="DP414" s="65"/>
      <c r="DQ414" s="65"/>
      <c r="DR414" s="65"/>
      <c r="DS414" s="65"/>
      <c r="DT414" s="65"/>
      <c r="DU414" s="65"/>
      <c r="DV414" s="65"/>
      <c r="DW414" s="65"/>
      <c r="DX414" s="65"/>
      <c r="DY414" s="65"/>
      <c r="DZ414" s="65"/>
      <c r="EA414" s="65"/>
      <c r="EB414" s="65"/>
      <c r="EC414" s="65"/>
      <c r="ED414" s="65"/>
      <c r="EE414" s="65"/>
      <c r="EF414" s="65"/>
      <c r="EG414" s="65"/>
      <c r="EH414" s="65"/>
      <c r="EI414" s="65"/>
      <c r="EJ414" s="65"/>
      <c r="EK414" s="65"/>
      <c r="EL414" s="65"/>
      <c r="EM414" s="65"/>
      <c r="EN414" s="65"/>
      <c r="EO414" s="65"/>
      <c r="EP414" s="65"/>
      <c r="EQ414" s="65"/>
      <c r="ER414" s="65"/>
      <c r="ES414" s="65"/>
      <c r="ET414" s="65"/>
      <c r="EU414" s="65"/>
      <c r="EV414" s="65"/>
      <c r="EW414" s="65"/>
      <c r="EX414" s="65"/>
      <c r="EY414" s="65"/>
      <c r="EZ414" s="65"/>
      <c r="FA414" s="65"/>
      <c r="FB414" s="65"/>
      <c r="FC414" s="65"/>
      <c r="FD414" s="65"/>
      <c r="FE414" s="65"/>
      <c r="FF414" s="65"/>
      <c r="FG414" s="65"/>
      <c r="FH414" s="65"/>
      <c r="FI414" s="65"/>
      <c r="FJ414" s="65"/>
      <c r="FK414" s="65"/>
      <c r="FL414" s="65"/>
      <c r="FM414" s="65"/>
      <c r="FN414" s="65"/>
      <c r="FO414" s="65"/>
      <c r="FP414" s="65"/>
      <c r="FQ414" s="65"/>
      <c r="FR414" s="65"/>
      <c r="FS414" s="65"/>
      <c r="FT414" s="65"/>
      <c r="FU414" s="65"/>
      <c r="FV414" s="65"/>
      <c r="FW414" s="65"/>
      <c r="FX414" s="65"/>
      <c r="FY414" s="65"/>
      <c r="FZ414" s="65"/>
      <c r="GA414" s="65"/>
      <c r="GB414" s="65"/>
      <c r="GC414" s="65"/>
      <c r="GD414" s="65"/>
      <c r="GE414" s="65"/>
      <c r="GF414" s="65"/>
      <c r="GG414" s="65"/>
      <c r="GH414" s="65"/>
      <c r="GI414" s="65"/>
      <c r="GJ414" s="65"/>
      <c r="GK414" s="65"/>
      <c r="GL414" s="65"/>
      <c r="GM414" s="65"/>
      <c r="GN414" s="65"/>
      <c r="GO414" s="65"/>
      <c r="GP414" s="65"/>
      <c r="GQ414" s="65"/>
      <c r="GR414" s="65"/>
      <c r="GS414" s="65"/>
      <c r="GT414" s="65"/>
      <c r="GU414" s="65"/>
      <c r="GV414" s="65"/>
      <c r="GW414" s="65"/>
      <c r="GX414" s="65"/>
      <c r="GY414" s="65"/>
      <c r="GZ414" s="65"/>
      <c r="HA414" s="65"/>
      <c r="HB414" s="65"/>
      <c r="HC414" s="65"/>
      <c r="HD414" s="65"/>
      <c r="HE414" s="65"/>
      <c r="HF414" s="65"/>
      <c r="HG414" s="65"/>
      <c r="HH414" s="65"/>
      <c r="HI414" s="65"/>
      <c r="HJ414" s="65"/>
      <c r="HK414" s="65"/>
      <c r="HL414" s="65"/>
      <c r="HM414" s="65"/>
      <c r="HN414" s="65"/>
      <c r="HO414" s="65"/>
      <c r="HP414" s="65"/>
      <c r="HQ414" s="65"/>
      <c r="HR414" s="65"/>
      <c r="HS414" s="65"/>
      <c r="HT414" s="65"/>
      <c r="HU414" s="65"/>
      <c r="HV414" s="65"/>
      <c r="HW414" s="65"/>
      <c r="HX414" s="65"/>
      <c r="HY414" s="65"/>
      <c r="HZ414" s="65"/>
      <c r="IA414" s="65"/>
      <c r="IB414" s="65"/>
      <c r="IC414" s="65"/>
      <c r="ID414" s="65"/>
      <c r="IE414" s="65"/>
      <c r="IF414" s="65"/>
      <c r="IG414" s="65"/>
      <c r="IH414" s="65"/>
      <c r="II414" s="65"/>
      <c r="IJ414" s="65"/>
      <c r="IK414" s="65"/>
      <c r="IL414" s="65"/>
      <c r="IM414" s="65"/>
      <c r="IN414" s="65"/>
      <c r="IO414" s="65"/>
      <c r="IP414" s="65"/>
      <c r="IQ414" s="65"/>
      <c r="IR414" s="65"/>
      <c r="IS414" s="65"/>
      <c r="IT414" s="65"/>
      <c r="IU414" s="65"/>
      <c r="IV414" s="65"/>
      <c r="IW414" s="65"/>
      <c r="IX414" s="65"/>
      <c r="IY414" s="65"/>
      <c r="IZ414" s="65"/>
      <c r="JA414" s="65"/>
      <c r="JB414" s="65"/>
      <c r="JC414" s="65"/>
      <c r="JD414" s="65"/>
      <c r="JE414" s="65"/>
      <c r="JF414" s="65"/>
      <c r="JG414" s="65"/>
      <c r="JH414" s="65"/>
      <c r="JI414" s="65"/>
      <c r="JJ414" s="65"/>
      <c r="JK414" s="65"/>
      <c r="JL414" s="65"/>
      <c r="JM414" s="65"/>
      <c r="JN414" s="65"/>
      <c r="JO414" s="65"/>
      <c r="JP414" s="65"/>
      <c r="JQ414" s="65"/>
      <c r="JR414" s="65"/>
      <c r="JS414" s="65"/>
    </row>
    <row r="415" s="66" customFormat="true" ht="14.25" hidden="false" customHeight="true" outlineLevel="0" collapsed="false">
      <c r="A415" s="46"/>
      <c r="B415" s="47" t="n">
        <f aca="true">TODAY()</f>
        <v>46135</v>
      </c>
      <c r="C415" s="48" t="s">
        <v>37</v>
      </c>
      <c r="D415" s="49" t="s">
        <v>38</v>
      </c>
      <c r="E415" s="50" t="str">
        <f aca="false">IFERROR(VLOOKUP($J415,'Base 1'!A:S,19,0),"-")</f>
        <v>-</v>
      </c>
      <c r="F415" s="50" t="str">
        <f aca="false">IFERROR(VLOOKUP($J415,'Base 1'!$A:$N,14,0),"-")</f>
        <v>-</v>
      </c>
      <c r="G415" s="50" t="str">
        <f aca="false">IFERROR(VLOOKUP($J415,'Base 1'!$A:$O,15,0),"-")</f>
        <v>-</v>
      </c>
      <c r="H415" s="50" t="str">
        <f aca="false">IFERROR(VLOOKUP($J415,'Base 1'!$A:$T,20,0),"-")</f>
        <v>-</v>
      </c>
      <c r="I415" s="51" t="str">
        <f aca="false">IFERROR(VLOOKUP($J415,'Base 1'!$A:$C,3,0),"-")</f>
        <v>-</v>
      </c>
      <c r="J415" s="51"/>
      <c r="K415" s="50" t="str">
        <f aca="false">IFERROR(VLOOKUP($J415,'Base 1'!$A:$E,5,0),"-")</f>
        <v>-</v>
      </c>
      <c r="L415" s="52" t="str">
        <f aca="false">IFERROR(VLOOKUP($J415,'Base 1'!$A:$B,2,0),"-")</f>
        <v>-</v>
      </c>
      <c r="M415" s="50" t="str">
        <f aca="false">IFERROR(VLOOKUP($J415,'Base 1'!$A:$Q,17,0),"-")</f>
        <v>-</v>
      </c>
      <c r="N415" s="50" t="str">
        <f aca="false">IFERROR(VLOOKUP($J415,'Base 1'!$A:$R,18,0),"-")</f>
        <v>-</v>
      </c>
      <c r="O415" s="50" t="str">
        <f aca="false">IFERROR(VLOOKUP($J415,'Base 1'!$A:$F,6,0),"-")</f>
        <v>-</v>
      </c>
      <c r="P415" s="53" t="str">
        <f aca="false">IFERROR(VLOOKUP($J415,'Base 1'!$A:$G,7,0),"-")</f>
        <v>-</v>
      </c>
      <c r="Q415" s="54"/>
      <c r="R415" s="50" t="str">
        <f aca="false">IFERROR(VLOOKUP(J415,'Base 1'!$A:$L,12,0),"-")</f>
        <v>-</v>
      </c>
      <c r="S415" s="54"/>
      <c r="T415" s="55" t="str">
        <f aca="false">IFERROR(VLOOKUP(J415,'Base 1'!$A:$J,10,0),"-")</f>
        <v>-</v>
      </c>
      <c r="U415" s="56"/>
      <c r="V415" s="57"/>
      <c r="W415" s="58"/>
      <c r="X415" s="59" t="str">
        <f aca="false">IFERROR(VLOOKUP(J415,'Base 1'!$A:$I,9,0),"-")</f>
        <v>-</v>
      </c>
      <c r="Y415" s="58"/>
      <c r="Z415" s="60"/>
      <c r="AA415" s="61"/>
      <c r="AB415" s="62"/>
      <c r="AC415" s="63" t="str">
        <f aca="false">IFERROR(VLOOKUP($J415,'Base 1'!$A:$Q,16,0),"-")</f>
        <v>-</v>
      </c>
      <c r="AD415" s="63"/>
      <c r="AE415" s="64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  <c r="CO415" s="65"/>
      <c r="CP415" s="65"/>
      <c r="CQ415" s="65"/>
      <c r="CR415" s="65"/>
      <c r="CS415" s="65"/>
      <c r="CT415" s="65"/>
      <c r="CU415" s="65"/>
      <c r="CV415" s="65"/>
      <c r="CW415" s="65"/>
      <c r="CX415" s="65"/>
      <c r="CY415" s="65"/>
      <c r="CZ415" s="65"/>
      <c r="DA415" s="65"/>
      <c r="DB415" s="65"/>
      <c r="DC415" s="65"/>
      <c r="DD415" s="65"/>
      <c r="DE415" s="65"/>
      <c r="DF415" s="65"/>
      <c r="DG415" s="65"/>
      <c r="DH415" s="65"/>
      <c r="DI415" s="65"/>
      <c r="DJ415" s="65"/>
      <c r="DK415" s="65"/>
      <c r="DL415" s="65"/>
      <c r="DM415" s="65"/>
      <c r="DN415" s="65"/>
      <c r="DO415" s="65"/>
      <c r="DP415" s="65"/>
      <c r="DQ415" s="65"/>
      <c r="DR415" s="65"/>
      <c r="DS415" s="65"/>
      <c r="DT415" s="65"/>
      <c r="DU415" s="65"/>
      <c r="DV415" s="65"/>
      <c r="DW415" s="65"/>
      <c r="DX415" s="65"/>
      <c r="DY415" s="65"/>
      <c r="DZ415" s="65"/>
      <c r="EA415" s="65"/>
      <c r="EB415" s="65"/>
      <c r="EC415" s="65"/>
      <c r="ED415" s="65"/>
      <c r="EE415" s="65"/>
      <c r="EF415" s="65"/>
      <c r="EG415" s="65"/>
      <c r="EH415" s="65"/>
      <c r="EI415" s="65"/>
      <c r="EJ415" s="65"/>
      <c r="EK415" s="65"/>
      <c r="EL415" s="65"/>
      <c r="EM415" s="65"/>
      <c r="EN415" s="65"/>
      <c r="EO415" s="65"/>
      <c r="EP415" s="65"/>
      <c r="EQ415" s="65"/>
      <c r="ER415" s="65"/>
      <c r="ES415" s="65"/>
      <c r="ET415" s="65"/>
      <c r="EU415" s="65"/>
      <c r="EV415" s="65"/>
      <c r="EW415" s="65"/>
      <c r="EX415" s="65"/>
      <c r="EY415" s="65"/>
      <c r="EZ415" s="65"/>
      <c r="FA415" s="65"/>
      <c r="FB415" s="65"/>
      <c r="FC415" s="65"/>
      <c r="FD415" s="65"/>
      <c r="FE415" s="65"/>
      <c r="FF415" s="65"/>
      <c r="FG415" s="65"/>
      <c r="FH415" s="65"/>
      <c r="FI415" s="65"/>
      <c r="FJ415" s="65"/>
      <c r="FK415" s="65"/>
      <c r="FL415" s="65"/>
      <c r="FM415" s="65"/>
      <c r="FN415" s="65"/>
      <c r="FO415" s="65"/>
      <c r="FP415" s="65"/>
      <c r="FQ415" s="65"/>
      <c r="FR415" s="65"/>
      <c r="FS415" s="65"/>
      <c r="FT415" s="65"/>
      <c r="FU415" s="65"/>
      <c r="FV415" s="65"/>
      <c r="FW415" s="65"/>
      <c r="FX415" s="65"/>
      <c r="FY415" s="65"/>
      <c r="FZ415" s="65"/>
      <c r="GA415" s="65"/>
      <c r="GB415" s="65"/>
      <c r="GC415" s="65"/>
      <c r="GD415" s="65"/>
      <c r="GE415" s="65"/>
      <c r="GF415" s="65"/>
      <c r="GG415" s="65"/>
      <c r="GH415" s="65"/>
      <c r="GI415" s="65"/>
      <c r="GJ415" s="65"/>
      <c r="GK415" s="65"/>
      <c r="GL415" s="65"/>
      <c r="GM415" s="65"/>
      <c r="GN415" s="65"/>
      <c r="GO415" s="65"/>
      <c r="GP415" s="65"/>
      <c r="GQ415" s="65"/>
      <c r="GR415" s="65"/>
      <c r="GS415" s="65"/>
      <c r="GT415" s="65"/>
      <c r="GU415" s="65"/>
      <c r="GV415" s="65"/>
      <c r="GW415" s="65"/>
      <c r="GX415" s="65"/>
      <c r="GY415" s="65"/>
      <c r="GZ415" s="65"/>
      <c r="HA415" s="65"/>
      <c r="HB415" s="65"/>
      <c r="HC415" s="65"/>
      <c r="HD415" s="65"/>
      <c r="HE415" s="65"/>
      <c r="HF415" s="65"/>
      <c r="HG415" s="65"/>
      <c r="HH415" s="65"/>
      <c r="HI415" s="65"/>
      <c r="HJ415" s="65"/>
      <c r="HK415" s="65"/>
      <c r="HL415" s="65"/>
      <c r="HM415" s="65"/>
      <c r="HN415" s="65"/>
      <c r="HO415" s="65"/>
      <c r="HP415" s="65"/>
      <c r="HQ415" s="65"/>
      <c r="HR415" s="65"/>
      <c r="HS415" s="65"/>
      <c r="HT415" s="65"/>
      <c r="HU415" s="65"/>
      <c r="HV415" s="65"/>
      <c r="HW415" s="65"/>
      <c r="HX415" s="65"/>
      <c r="HY415" s="65"/>
      <c r="HZ415" s="65"/>
      <c r="IA415" s="65"/>
      <c r="IB415" s="65"/>
      <c r="IC415" s="65"/>
      <c r="ID415" s="65"/>
      <c r="IE415" s="65"/>
      <c r="IF415" s="65"/>
      <c r="IG415" s="65"/>
      <c r="IH415" s="65"/>
      <c r="II415" s="65"/>
      <c r="IJ415" s="65"/>
      <c r="IK415" s="65"/>
      <c r="IL415" s="65"/>
      <c r="IM415" s="65"/>
      <c r="IN415" s="65"/>
      <c r="IO415" s="65"/>
      <c r="IP415" s="65"/>
      <c r="IQ415" s="65"/>
      <c r="IR415" s="65"/>
      <c r="IS415" s="65"/>
      <c r="IT415" s="65"/>
      <c r="IU415" s="65"/>
      <c r="IV415" s="65"/>
      <c r="IW415" s="65"/>
      <c r="IX415" s="65"/>
      <c r="IY415" s="65"/>
      <c r="IZ415" s="65"/>
      <c r="JA415" s="65"/>
      <c r="JB415" s="65"/>
      <c r="JC415" s="65"/>
      <c r="JD415" s="65"/>
      <c r="JE415" s="65"/>
      <c r="JF415" s="65"/>
      <c r="JG415" s="65"/>
      <c r="JH415" s="65"/>
      <c r="JI415" s="65"/>
      <c r="JJ415" s="65"/>
      <c r="JK415" s="65"/>
      <c r="JL415" s="65"/>
      <c r="JM415" s="65"/>
      <c r="JN415" s="65"/>
      <c r="JO415" s="65"/>
      <c r="JP415" s="65"/>
      <c r="JQ415" s="65"/>
      <c r="JR415" s="65"/>
      <c r="JS415" s="65"/>
    </row>
    <row r="416" s="66" customFormat="true" ht="14.25" hidden="false" customHeight="true" outlineLevel="0" collapsed="false">
      <c r="A416" s="46"/>
      <c r="B416" s="47" t="n">
        <f aca="true">TODAY()</f>
        <v>46135</v>
      </c>
      <c r="C416" s="48" t="s">
        <v>37</v>
      </c>
      <c r="D416" s="49" t="s">
        <v>38</v>
      </c>
      <c r="E416" s="50" t="str">
        <f aca="false">IFERROR(VLOOKUP($J416,'Base 1'!A:S,19,0),"-")</f>
        <v>-</v>
      </c>
      <c r="F416" s="50" t="str">
        <f aca="false">IFERROR(VLOOKUP($J416,'Base 1'!$A:$N,14,0),"-")</f>
        <v>-</v>
      </c>
      <c r="G416" s="50" t="str">
        <f aca="false">IFERROR(VLOOKUP($J416,'Base 1'!$A:$O,15,0),"-")</f>
        <v>-</v>
      </c>
      <c r="H416" s="50" t="str">
        <f aca="false">IFERROR(VLOOKUP($J416,'Base 1'!$A:$T,20,0),"-")</f>
        <v>-</v>
      </c>
      <c r="I416" s="51" t="str">
        <f aca="false">IFERROR(VLOOKUP($J416,'Base 1'!$A:$C,3,0),"-")</f>
        <v>-</v>
      </c>
      <c r="J416" s="51"/>
      <c r="K416" s="50" t="str">
        <f aca="false">IFERROR(VLOOKUP($J416,'Base 1'!$A:$E,5,0),"-")</f>
        <v>-</v>
      </c>
      <c r="L416" s="52" t="str">
        <f aca="false">IFERROR(VLOOKUP($J416,'Base 1'!$A:$B,2,0),"-")</f>
        <v>-</v>
      </c>
      <c r="M416" s="50" t="str">
        <f aca="false">IFERROR(VLOOKUP($J416,'Base 1'!$A:$Q,17,0),"-")</f>
        <v>-</v>
      </c>
      <c r="N416" s="50" t="str">
        <f aca="false">IFERROR(VLOOKUP($J416,'Base 1'!$A:$R,18,0),"-")</f>
        <v>-</v>
      </c>
      <c r="O416" s="50" t="str">
        <f aca="false">IFERROR(VLOOKUP($J416,'Base 1'!$A:$F,6,0),"-")</f>
        <v>-</v>
      </c>
      <c r="P416" s="53" t="str">
        <f aca="false">IFERROR(VLOOKUP($J416,'Base 1'!$A:$G,7,0),"-")</f>
        <v>-</v>
      </c>
      <c r="Q416" s="54"/>
      <c r="R416" s="50" t="str">
        <f aca="false">IFERROR(VLOOKUP(J416,'Base 1'!$A:$L,12,0),"-")</f>
        <v>-</v>
      </c>
      <c r="S416" s="54"/>
      <c r="T416" s="55" t="str">
        <f aca="false">IFERROR(VLOOKUP(J416,'Base 1'!$A:$J,10,0),"-")</f>
        <v>-</v>
      </c>
      <c r="U416" s="56"/>
      <c r="V416" s="57"/>
      <c r="W416" s="58"/>
      <c r="X416" s="59" t="str">
        <f aca="false">IFERROR(VLOOKUP(J416,'Base 1'!$A:$I,9,0),"-")</f>
        <v>-</v>
      </c>
      <c r="Y416" s="58"/>
      <c r="Z416" s="60"/>
      <c r="AA416" s="61"/>
      <c r="AB416" s="62"/>
      <c r="AC416" s="63" t="str">
        <f aca="false">IFERROR(VLOOKUP($J416,'Base 1'!$A:$Q,16,0),"-")</f>
        <v>-</v>
      </c>
      <c r="AD416" s="63"/>
      <c r="AE416" s="64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65"/>
      <c r="BU416" s="65"/>
      <c r="BV416" s="65"/>
      <c r="BW416" s="65"/>
      <c r="BX416" s="65"/>
      <c r="BY416" s="65"/>
      <c r="BZ416" s="65"/>
      <c r="CA416" s="65"/>
      <c r="CB416" s="65"/>
      <c r="CC416" s="65"/>
      <c r="CD416" s="65"/>
      <c r="CE416" s="65"/>
      <c r="CF416" s="65"/>
      <c r="CG416" s="65"/>
      <c r="CH416" s="65"/>
      <c r="CI416" s="65"/>
      <c r="CJ416" s="65"/>
      <c r="CK416" s="65"/>
      <c r="CL416" s="65"/>
      <c r="CM416" s="65"/>
      <c r="CN416" s="65"/>
      <c r="CO416" s="65"/>
      <c r="CP416" s="65"/>
      <c r="CQ416" s="65"/>
      <c r="CR416" s="65"/>
      <c r="CS416" s="65"/>
      <c r="CT416" s="65"/>
      <c r="CU416" s="65"/>
      <c r="CV416" s="65"/>
      <c r="CW416" s="65"/>
      <c r="CX416" s="65"/>
      <c r="CY416" s="65"/>
      <c r="CZ416" s="65"/>
      <c r="DA416" s="65"/>
      <c r="DB416" s="65"/>
      <c r="DC416" s="65"/>
      <c r="DD416" s="65"/>
      <c r="DE416" s="65"/>
      <c r="DF416" s="65"/>
      <c r="DG416" s="65"/>
      <c r="DH416" s="65"/>
      <c r="DI416" s="65"/>
      <c r="DJ416" s="65"/>
      <c r="DK416" s="65"/>
      <c r="DL416" s="65"/>
      <c r="DM416" s="65"/>
      <c r="DN416" s="65"/>
      <c r="DO416" s="65"/>
      <c r="DP416" s="65"/>
      <c r="DQ416" s="65"/>
      <c r="DR416" s="65"/>
      <c r="DS416" s="65"/>
      <c r="DT416" s="65"/>
      <c r="DU416" s="65"/>
      <c r="DV416" s="65"/>
      <c r="DW416" s="65"/>
      <c r="DX416" s="65"/>
      <c r="DY416" s="65"/>
      <c r="DZ416" s="65"/>
      <c r="EA416" s="65"/>
      <c r="EB416" s="65"/>
      <c r="EC416" s="65"/>
      <c r="ED416" s="65"/>
      <c r="EE416" s="65"/>
      <c r="EF416" s="65"/>
      <c r="EG416" s="65"/>
      <c r="EH416" s="65"/>
      <c r="EI416" s="65"/>
      <c r="EJ416" s="65"/>
      <c r="EK416" s="65"/>
      <c r="EL416" s="65"/>
      <c r="EM416" s="65"/>
      <c r="EN416" s="65"/>
      <c r="EO416" s="65"/>
      <c r="EP416" s="65"/>
      <c r="EQ416" s="65"/>
      <c r="ER416" s="65"/>
      <c r="ES416" s="65"/>
      <c r="ET416" s="65"/>
      <c r="EU416" s="65"/>
      <c r="EV416" s="65"/>
      <c r="EW416" s="65"/>
      <c r="EX416" s="65"/>
      <c r="EY416" s="65"/>
      <c r="EZ416" s="65"/>
      <c r="FA416" s="65"/>
      <c r="FB416" s="65"/>
      <c r="FC416" s="65"/>
      <c r="FD416" s="65"/>
      <c r="FE416" s="65"/>
      <c r="FF416" s="65"/>
      <c r="FG416" s="65"/>
      <c r="FH416" s="65"/>
      <c r="FI416" s="65"/>
      <c r="FJ416" s="65"/>
      <c r="FK416" s="65"/>
      <c r="FL416" s="65"/>
      <c r="FM416" s="65"/>
      <c r="FN416" s="65"/>
      <c r="FO416" s="65"/>
      <c r="FP416" s="65"/>
      <c r="FQ416" s="65"/>
      <c r="FR416" s="65"/>
      <c r="FS416" s="65"/>
      <c r="FT416" s="65"/>
      <c r="FU416" s="65"/>
      <c r="FV416" s="65"/>
      <c r="FW416" s="65"/>
      <c r="FX416" s="65"/>
      <c r="FY416" s="65"/>
      <c r="FZ416" s="65"/>
      <c r="GA416" s="65"/>
      <c r="GB416" s="65"/>
      <c r="GC416" s="65"/>
      <c r="GD416" s="65"/>
      <c r="GE416" s="65"/>
      <c r="GF416" s="65"/>
      <c r="GG416" s="65"/>
      <c r="GH416" s="65"/>
      <c r="GI416" s="65"/>
      <c r="GJ416" s="65"/>
      <c r="GK416" s="65"/>
      <c r="GL416" s="65"/>
      <c r="GM416" s="65"/>
      <c r="GN416" s="65"/>
      <c r="GO416" s="65"/>
      <c r="GP416" s="65"/>
      <c r="GQ416" s="65"/>
      <c r="GR416" s="65"/>
      <c r="GS416" s="65"/>
      <c r="GT416" s="65"/>
      <c r="GU416" s="65"/>
      <c r="GV416" s="65"/>
      <c r="GW416" s="65"/>
      <c r="GX416" s="65"/>
      <c r="GY416" s="65"/>
      <c r="GZ416" s="65"/>
      <c r="HA416" s="65"/>
      <c r="HB416" s="65"/>
      <c r="HC416" s="65"/>
      <c r="HD416" s="65"/>
      <c r="HE416" s="65"/>
      <c r="HF416" s="65"/>
      <c r="HG416" s="65"/>
      <c r="HH416" s="65"/>
      <c r="HI416" s="65"/>
      <c r="HJ416" s="65"/>
      <c r="HK416" s="65"/>
      <c r="HL416" s="65"/>
      <c r="HM416" s="65"/>
      <c r="HN416" s="65"/>
      <c r="HO416" s="65"/>
      <c r="HP416" s="65"/>
      <c r="HQ416" s="65"/>
      <c r="HR416" s="65"/>
      <c r="HS416" s="65"/>
      <c r="HT416" s="65"/>
      <c r="HU416" s="65"/>
      <c r="HV416" s="65"/>
      <c r="HW416" s="65"/>
      <c r="HX416" s="65"/>
      <c r="HY416" s="65"/>
      <c r="HZ416" s="65"/>
      <c r="IA416" s="65"/>
      <c r="IB416" s="65"/>
      <c r="IC416" s="65"/>
      <c r="ID416" s="65"/>
      <c r="IE416" s="65"/>
      <c r="IF416" s="65"/>
      <c r="IG416" s="65"/>
      <c r="IH416" s="65"/>
      <c r="II416" s="65"/>
      <c r="IJ416" s="65"/>
      <c r="IK416" s="65"/>
      <c r="IL416" s="65"/>
      <c r="IM416" s="65"/>
      <c r="IN416" s="65"/>
      <c r="IO416" s="65"/>
      <c r="IP416" s="65"/>
      <c r="IQ416" s="65"/>
      <c r="IR416" s="65"/>
      <c r="IS416" s="65"/>
      <c r="IT416" s="65"/>
      <c r="IU416" s="65"/>
      <c r="IV416" s="65"/>
      <c r="IW416" s="65"/>
      <c r="IX416" s="65"/>
      <c r="IY416" s="65"/>
      <c r="IZ416" s="65"/>
      <c r="JA416" s="65"/>
      <c r="JB416" s="65"/>
      <c r="JC416" s="65"/>
      <c r="JD416" s="65"/>
      <c r="JE416" s="65"/>
      <c r="JF416" s="65"/>
      <c r="JG416" s="65"/>
      <c r="JH416" s="65"/>
      <c r="JI416" s="65"/>
      <c r="JJ416" s="65"/>
      <c r="JK416" s="65"/>
      <c r="JL416" s="65"/>
      <c r="JM416" s="65"/>
      <c r="JN416" s="65"/>
      <c r="JO416" s="65"/>
      <c r="JP416" s="65"/>
      <c r="JQ416" s="65"/>
      <c r="JR416" s="65"/>
      <c r="JS416" s="65"/>
    </row>
    <row r="417" s="66" customFormat="true" ht="14.25" hidden="false" customHeight="true" outlineLevel="0" collapsed="false">
      <c r="A417" s="46"/>
      <c r="B417" s="47" t="n">
        <f aca="true">TODAY()</f>
        <v>46135</v>
      </c>
      <c r="C417" s="48" t="s">
        <v>37</v>
      </c>
      <c r="D417" s="49" t="s">
        <v>38</v>
      </c>
      <c r="E417" s="50" t="str">
        <f aca="false">IFERROR(VLOOKUP($J417,'Base 1'!A:S,19,0),"-")</f>
        <v>-</v>
      </c>
      <c r="F417" s="50" t="str">
        <f aca="false">IFERROR(VLOOKUP($J417,'Base 1'!$A:$N,14,0),"-")</f>
        <v>-</v>
      </c>
      <c r="G417" s="50" t="str">
        <f aca="false">IFERROR(VLOOKUP($J417,'Base 1'!$A:$O,15,0),"-")</f>
        <v>-</v>
      </c>
      <c r="H417" s="50" t="str">
        <f aca="false">IFERROR(VLOOKUP($J417,'Base 1'!$A:$T,20,0),"-")</f>
        <v>-</v>
      </c>
      <c r="I417" s="51" t="str">
        <f aca="false">IFERROR(VLOOKUP($J417,'Base 1'!$A:$C,3,0),"-")</f>
        <v>-</v>
      </c>
      <c r="J417" s="51"/>
      <c r="K417" s="50" t="str">
        <f aca="false">IFERROR(VLOOKUP($J417,'Base 1'!$A:$E,5,0),"-")</f>
        <v>-</v>
      </c>
      <c r="L417" s="52" t="str">
        <f aca="false">IFERROR(VLOOKUP($J417,'Base 1'!$A:$B,2,0),"-")</f>
        <v>-</v>
      </c>
      <c r="M417" s="50" t="str">
        <f aca="false">IFERROR(VLOOKUP($J417,'Base 1'!$A:$Q,17,0),"-")</f>
        <v>-</v>
      </c>
      <c r="N417" s="50" t="str">
        <f aca="false">IFERROR(VLOOKUP($J417,'Base 1'!$A:$R,18,0),"-")</f>
        <v>-</v>
      </c>
      <c r="O417" s="50" t="str">
        <f aca="false">IFERROR(VLOOKUP($J417,'Base 1'!$A:$F,6,0),"-")</f>
        <v>-</v>
      </c>
      <c r="P417" s="53" t="str">
        <f aca="false">IFERROR(VLOOKUP($J417,'Base 1'!$A:$G,7,0),"-")</f>
        <v>-</v>
      </c>
      <c r="Q417" s="54"/>
      <c r="R417" s="50" t="str">
        <f aca="false">IFERROR(VLOOKUP(J417,'Base 1'!$A:$L,12,0),"-")</f>
        <v>-</v>
      </c>
      <c r="S417" s="54"/>
      <c r="T417" s="55" t="str">
        <f aca="false">IFERROR(VLOOKUP(J417,'Base 1'!$A:$J,10,0),"-")</f>
        <v>-</v>
      </c>
      <c r="U417" s="56"/>
      <c r="V417" s="57"/>
      <c r="W417" s="58"/>
      <c r="X417" s="59" t="str">
        <f aca="false">IFERROR(VLOOKUP(J417,'Base 1'!$A:$I,9,0),"-")</f>
        <v>-</v>
      </c>
      <c r="Y417" s="58"/>
      <c r="Z417" s="60"/>
      <c r="AA417" s="61"/>
      <c r="AB417" s="62"/>
      <c r="AC417" s="63" t="str">
        <f aca="false">IFERROR(VLOOKUP($J417,'Base 1'!$A:$Q,16,0),"-")</f>
        <v>-</v>
      </c>
      <c r="AD417" s="63"/>
      <c r="AE417" s="64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/>
      <c r="BI417" s="65"/>
      <c r="BJ417" s="65"/>
      <c r="BK417" s="65"/>
      <c r="BL417" s="65"/>
      <c r="BM417" s="65"/>
      <c r="BN417" s="65"/>
      <c r="BO417" s="65"/>
      <c r="BP417" s="65"/>
      <c r="BQ417" s="65"/>
      <c r="BR417" s="65"/>
      <c r="BS417" s="65"/>
      <c r="BT417" s="65"/>
      <c r="BU417" s="65"/>
      <c r="BV417" s="65"/>
      <c r="BW417" s="65"/>
      <c r="BX417" s="65"/>
      <c r="BY417" s="65"/>
      <c r="BZ417" s="65"/>
      <c r="CA417" s="65"/>
      <c r="CB417" s="65"/>
      <c r="CC417" s="65"/>
      <c r="CD417" s="65"/>
      <c r="CE417" s="65"/>
      <c r="CF417" s="65"/>
      <c r="CG417" s="65"/>
      <c r="CH417" s="65"/>
      <c r="CI417" s="65"/>
      <c r="CJ417" s="65"/>
      <c r="CK417" s="65"/>
      <c r="CL417" s="65"/>
      <c r="CM417" s="65"/>
      <c r="CN417" s="65"/>
      <c r="CO417" s="65"/>
      <c r="CP417" s="65"/>
      <c r="CQ417" s="65"/>
      <c r="CR417" s="65"/>
      <c r="CS417" s="65"/>
      <c r="CT417" s="65"/>
      <c r="CU417" s="65"/>
      <c r="CV417" s="65"/>
      <c r="CW417" s="65"/>
      <c r="CX417" s="65"/>
      <c r="CY417" s="65"/>
      <c r="CZ417" s="65"/>
      <c r="DA417" s="65"/>
      <c r="DB417" s="65"/>
      <c r="DC417" s="65"/>
      <c r="DD417" s="65"/>
      <c r="DE417" s="65"/>
      <c r="DF417" s="65"/>
      <c r="DG417" s="65"/>
      <c r="DH417" s="65"/>
      <c r="DI417" s="65"/>
      <c r="DJ417" s="65"/>
      <c r="DK417" s="65"/>
      <c r="DL417" s="65"/>
      <c r="DM417" s="65"/>
      <c r="DN417" s="65"/>
      <c r="DO417" s="65"/>
      <c r="DP417" s="65"/>
      <c r="DQ417" s="65"/>
      <c r="DR417" s="65"/>
      <c r="DS417" s="65"/>
      <c r="DT417" s="65"/>
      <c r="DU417" s="65"/>
      <c r="DV417" s="65"/>
      <c r="DW417" s="65"/>
      <c r="DX417" s="65"/>
      <c r="DY417" s="65"/>
      <c r="DZ417" s="65"/>
      <c r="EA417" s="65"/>
      <c r="EB417" s="65"/>
      <c r="EC417" s="65"/>
      <c r="ED417" s="65"/>
      <c r="EE417" s="65"/>
      <c r="EF417" s="65"/>
      <c r="EG417" s="65"/>
      <c r="EH417" s="65"/>
      <c r="EI417" s="65"/>
      <c r="EJ417" s="65"/>
      <c r="EK417" s="65"/>
      <c r="EL417" s="65"/>
      <c r="EM417" s="65"/>
      <c r="EN417" s="65"/>
      <c r="EO417" s="65"/>
      <c r="EP417" s="65"/>
      <c r="EQ417" s="65"/>
      <c r="ER417" s="65"/>
      <c r="ES417" s="65"/>
      <c r="ET417" s="65"/>
      <c r="EU417" s="65"/>
      <c r="EV417" s="65"/>
      <c r="EW417" s="65"/>
      <c r="EX417" s="65"/>
      <c r="EY417" s="65"/>
      <c r="EZ417" s="65"/>
      <c r="FA417" s="65"/>
      <c r="FB417" s="65"/>
      <c r="FC417" s="65"/>
      <c r="FD417" s="65"/>
      <c r="FE417" s="65"/>
      <c r="FF417" s="65"/>
      <c r="FG417" s="65"/>
      <c r="FH417" s="65"/>
      <c r="FI417" s="65"/>
      <c r="FJ417" s="65"/>
      <c r="FK417" s="65"/>
      <c r="FL417" s="65"/>
      <c r="FM417" s="65"/>
      <c r="FN417" s="65"/>
      <c r="FO417" s="65"/>
      <c r="FP417" s="65"/>
      <c r="FQ417" s="65"/>
      <c r="FR417" s="65"/>
      <c r="FS417" s="65"/>
      <c r="FT417" s="65"/>
      <c r="FU417" s="65"/>
      <c r="FV417" s="65"/>
      <c r="FW417" s="65"/>
      <c r="FX417" s="65"/>
      <c r="FY417" s="65"/>
      <c r="FZ417" s="65"/>
      <c r="GA417" s="65"/>
      <c r="GB417" s="65"/>
      <c r="GC417" s="65"/>
      <c r="GD417" s="65"/>
      <c r="GE417" s="65"/>
      <c r="GF417" s="65"/>
      <c r="GG417" s="65"/>
      <c r="GH417" s="65"/>
      <c r="GI417" s="65"/>
      <c r="GJ417" s="65"/>
      <c r="GK417" s="65"/>
      <c r="GL417" s="65"/>
      <c r="GM417" s="65"/>
      <c r="GN417" s="65"/>
      <c r="GO417" s="65"/>
      <c r="GP417" s="65"/>
      <c r="GQ417" s="65"/>
      <c r="GR417" s="65"/>
      <c r="GS417" s="65"/>
      <c r="GT417" s="65"/>
      <c r="GU417" s="65"/>
      <c r="GV417" s="65"/>
      <c r="GW417" s="65"/>
      <c r="GX417" s="65"/>
      <c r="GY417" s="65"/>
      <c r="GZ417" s="65"/>
      <c r="HA417" s="65"/>
      <c r="HB417" s="65"/>
      <c r="HC417" s="65"/>
      <c r="HD417" s="65"/>
      <c r="HE417" s="65"/>
      <c r="HF417" s="65"/>
      <c r="HG417" s="65"/>
      <c r="HH417" s="65"/>
      <c r="HI417" s="65"/>
      <c r="HJ417" s="65"/>
      <c r="HK417" s="65"/>
      <c r="HL417" s="65"/>
      <c r="HM417" s="65"/>
      <c r="HN417" s="65"/>
      <c r="HO417" s="65"/>
      <c r="HP417" s="65"/>
      <c r="HQ417" s="65"/>
      <c r="HR417" s="65"/>
      <c r="HS417" s="65"/>
      <c r="HT417" s="65"/>
      <c r="HU417" s="65"/>
      <c r="HV417" s="65"/>
      <c r="HW417" s="65"/>
      <c r="HX417" s="65"/>
      <c r="HY417" s="65"/>
      <c r="HZ417" s="65"/>
      <c r="IA417" s="65"/>
      <c r="IB417" s="65"/>
      <c r="IC417" s="65"/>
      <c r="ID417" s="65"/>
      <c r="IE417" s="65"/>
      <c r="IF417" s="65"/>
      <c r="IG417" s="65"/>
      <c r="IH417" s="65"/>
      <c r="II417" s="65"/>
      <c r="IJ417" s="65"/>
      <c r="IK417" s="65"/>
      <c r="IL417" s="65"/>
      <c r="IM417" s="65"/>
      <c r="IN417" s="65"/>
      <c r="IO417" s="65"/>
      <c r="IP417" s="65"/>
      <c r="IQ417" s="65"/>
      <c r="IR417" s="65"/>
      <c r="IS417" s="65"/>
      <c r="IT417" s="65"/>
      <c r="IU417" s="65"/>
      <c r="IV417" s="65"/>
      <c r="IW417" s="65"/>
      <c r="IX417" s="65"/>
      <c r="IY417" s="65"/>
      <c r="IZ417" s="65"/>
      <c r="JA417" s="65"/>
      <c r="JB417" s="65"/>
      <c r="JC417" s="65"/>
      <c r="JD417" s="65"/>
      <c r="JE417" s="65"/>
      <c r="JF417" s="65"/>
      <c r="JG417" s="65"/>
      <c r="JH417" s="65"/>
      <c r="JI417" s="65"/>
      <c r="JJ417" s="65"/>
      <c r="JK417" s="65"/>
      <c r="JL417" s="65"/>
      <c r="JM417" s="65"/>
      <c r="JN417" s="65"/>
      <c r="JO417" s="65"/>
      <c r="JP417" s="65"/>
      <c r="JQ417" s="65"/>
      <c r="JR417" s="65"/>
      <c r="JS417" s="65"/>
    </row>
    <row r="418" s="66" customFormat="true" ht="14.25" hidden="false" customHeight="true" outlineLevel="0" collapsed="false">
      <c r="A418" s="46"/>
      <c r="B418" s="47" t="n">
        <f aca="true">TODAY()</f>
        <v>46135</v>
      </c>
      <c r="C418" s="48" t="s">
        <v>37</v>
      </c>
      <c r="D418" s="49" t="s">
        <v>38</v>
      </c>
      <c r="E418" s="50" t="str">
        <f aca="false">IFERROR(VLOOKUP($J418,'Base 1'!A:S,19,0),"-")</f>
        <v>-</v>
      </c>
      <c r="F418" s="50" t="str">
        <f aca="false">IFERROR(VLOOKUP($J418,'Base 1'!$A:$N,14,0),"-")</f>
        <v>-</v>
      </c>
      <c r="G418" s="50" t="str">
        <f aca="false">IFERROR(VLOOKUP($J418,'Base 1'!$A:$O,15,0),"-")</f>
        <v>-</v>
      </c>
      <c r="H418" s="50" t="str">
        <f aca="false">IFERROR(VLOOKUP($J418,'Base 1'!$A:$T,20,0),"-")</f>
        <v>-</v>
      </c>
      <c r="I418" s="51" t="str">
        <f aca="false">IFERROR(VLOOKUP($J418,'Base 1'!$A:$C,3,0),"-")</f>
        <v>-</v>
      </c>
      <c r="J418" s="51"/>
      <c r="K418" s="50" t="str">
        <f aca="false">IFERROR(VLOOKUP($J418,'Base 1'!$A:$E,5,0),"-")</f>
        <v>-</v>
      </c>
      <c r="L418" s="52" t="str">
        <f aca="false">IFERROR(VLOOKUP($J418,'Base 1'!$A:$B,2,0),"-")</f>
        <v>-</v>
      </c>
      <c r="M418" s="50" t="str">
        <f aca="false">IFERROR(VLOOKUP($J418,'Base 1'!$A:$Q,17,0),"-")</f>
        <v>-</v>
      </c>
      <c r="N418" s="50" t="str">
        <f aca="false">IFERROR(VLOOKUP($J418,'Base 1'!$A:$R,18,0),"-")</f>
        <v>-</v>
      </c>
      <c r="O418" s="50" t="str">
        <f aca="false">IFERROR(VLOOKUP($J418,'Base 1'!$A:$F,6,0),"-")</f>
        <v>-</v>
      </c>
      <c r="P418" s="53" t="str">
        <f aca="false">IFERROR(VLOOKUP($J418,'Base 1'!$A:$G,7,0),"-")</f>
        <v>-</v>
      </c>
      <c r="Q418" s="54"/>
      <c r="R418" s="50" t="str">
        <f aca="false">IFERROR(VLOOKUP(J418,'Base 1'!$A:$L,12,0),"-")</f>
        <v>-</v>
      </c>
      <c r="S418" s="54"/>
      <c r="T418" s="55" t="str">
        <f aca="false">IFERROR(VLOOKUP(J418,'Base 1'!$A:$J,10,0),"-")</f>
        <v>-</v>
      </c>
      <c r="U418" s="56"/>
      <c r="V418" s="57"/>
      <c r="W418" s="58"/>
      <c r="X418" s="59" t="str">
        <f aca="false">IFERROR(VLOOKUP(J418,'Base 1'!$A:$I,9,0),"-")</f>
        <v>-</v>
      </c>
      <c r="Y418" s="58"/>
      <c r="Z418" s="60"/>
      <c r="AA418" s="61"/>
      <c r="AB418" s="62"/>
      <c r="AC418" s="63" t="str">
        <f aca="false">IFERROR(VLOOKUP($J418,'Base 1'!$A:$Q,16,0),"-")</f>
        <v>-</v>
      </c>
      <c r="AD418" s="63"/>
      <c r="AE418" s="64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65"/>
      <c r="BI418" s="65"/>
      <c r="BJ418" s="65"/>
      <c r="BK418" s="65"/>
      <c r="BL418" s="65"/>
      <c r="BM418" s="65"/>
      <c r="BN418" s="65"/>
      <c r="BO418" s="65"/>
      <c r="BP418" s="65"/>
      <c r="BQ418" s="65"/>
      <c r="BR418" s="65"/>
      <c r="BS418" s="65"/>
      <c r="BT418" s="65"/>
      <c r="BU418" s="65"/>
      <c r="BV418" s="65"/>
      <c r="BW418" s="65"/>
      <c r="BX418" s="65"/>
      <c r="BY418" s="65"/>
      <c r="BZ418" s="65"/>
      <c r="CA418" s="65"/>
      <c r="CB418" s="65"/>
      <c r="CC418" s="65"/>
      <c r="CD418" s="65"/>
      <c r="CE418" s="65"/>
      <c r="CF418" s="65"/>
      <c r="CG418" s="65"/>
      <c r="CH418" s="65"/>
      <c r="CI418" s="65"/>
      <c r="CJ418" s="65"/>
      <c r="CK418" s="65"/>
      <c r="CL418" s="65"/>
      <c r="CM418" s="65"/>
      <c r="CN418" s="65"/>
      <c r="CO418" s="65"/>
      <c r="CP418" s="65"/>
      <c r="CQ418" s="65"/>
      <c r="CR418" s="65"/>
      <c r="CS418" s="65"/>
      <c r="CT418" s="65"/>
      <c r="CU418" s="65"/>
      <c r="CV418" s="65"/>
      <c r="CW418" s="65"/>
      <c r="CX418" s="65"/>
      <c r="CY418" s="65"/>
      <c r="CZ418" s="65"/>
      <c r="DA418" s="65"/>
      <c r="DB418" s="65"/>
      <c r="DC418" s="65"/>
      <c r="DD418" s="65"/>
      <c r="DE418" s="65"/>
      <c r="DF418" s="65"/>
      <c r="DG418" s="65"/>
      <c r="DH418" s="65"/>
      <c r="DI418" s="65"/>
      <c r="DJ418" s="65"/>
      <c r="DK418" s="65"/>
      <c r="DL418" s="65"/>
      <c r="DM418" s="65"/>
      <c r="DN418" s="65"/>
      <c r="DO418" s="65"/>
      <c r="DP418" s="65"/>
      <c r="DQ418" s="65"/>
      <c r="DR418" s="65"/>
      <c r="DS418" s="65"/>
      <c r="DT418" s="65"/>
      <c r="DU418" s="65"/>
      <c r="DV418" s="65"/>
      <c r="DW418" s="65"/>
      <c r="DX418" s="65"/>
      <c r="DY418" s="65"/>
      <c r="DZ418" s="65"/>
      <c r="EA418" s="65"/>
      <c r="EB418" s="65"/>
      <c r="EC418" s="65"/>
      <c r="ED418" s="65"/>
      <c r="EE418" s="65"/>
      <c r="EF418" s="65"/>
      <c r="EG418" s="65"/>
      <c r="EH418" s="65"/>
      <c r="EI418" s="65"/>
      <c r="EJ418" s="65"/>
      <c r="EK418" s="65"/>
      <c r="EL418" s="65"/>
      <c r="EM418" s="65"/>
      <c r="EN418" s="65"/>
      <c r="EO418" s="65"/>
      <c r="EP418" s="65"/>
      <c r="EQ418" s="65"/>
      <c r="ER418" s="65"/>
      <c r="ES418" s="65"/>
      <c r="ET418" s="65"/>
      <c r="EU418" s="65"/>
      <c r="EV418" s="65"/>
      <c r="EW418" s="65"/>
      <c r="EX418" s="65"/>
      <c r="EY418" s="65"/>
      <c r="EZ418" s="65"/>
      <c r="FA418" s="65"/>
      <c r="FB418" s="65"/>
      <c r="FC418" s="65"/>
      <c r="FD418" s="65"/>
      <c r="FE418" s="65"/>
      <c r="FF418" s="65"/>
      <c r="FG418" s="65"/>
      <c r="FH418" s="65"/>
      <c r="FI418" s="65"/>
      <c r="FJ418" s="65"/>
      <c r="FK418" s="65"/>
      <c r="FL418" s="65"/>
      <c r="FM418" s="65"/>
      <c r="FN418" s="65"/>
      <c r="FO418" s="65"/>
      <c r="FP418" s="65"/>
      <c r="FQ418" s="65"/>
      <c r="FR418" s="65"/>
      <c r="FS418" s="65"/>
      <c r="FT418" s="65"/>
      <c r="FU418" s="65"/>
      <c r="FV418" s="65"/>
      <c r="FW418" s="65"/>
      <c r="FX418" s="65"/>
      <c r="FY418" s="65"/>
      <c r="FZ418" s="65"/>
      <c r="GA418" s="65"/>
      <c r="GB418" s="65"/>
      <c r="GC418" s="65"/>
      <c r="GD418" s="65"/>
      <c r="GE418" s="65"/>
      <c r="GF418" s="65"/>
      <c r="GG418" s="65"/>
      <c r="GH418" s="65"/>
      <c r="GI418" s="65"/>
      <c r="GJ418" s="65"/>
      <c r="GK418" s="65"/>
      <c r="GL418" s="65"/>
      <c r="GM418" s="65"/>
      <c r="GN418" s="65"/>
      <c r="GO418" s="65"/>
      <c r="GP418" s="65"/>
      <c r="GQ418" s="65"/>
      <c r="GR418" s="65"/>
      <c r="GS418" s="65"/>
      <c r="GT418" s="65"/>
      <c r="GU418" s="65"/>
      <c r="GV418" s="65"/>
      <c r="GW418" s="65"/>
      <c r="GX418" s="65"/>
      <c r="GY418" s="65"/>
      <c r="GZ418" s="65"/>
      <c r="HA418" s="65"/>
      <c r="HB418" s="65"/>
      <c r="HC418" s="65"/>
      <c r="HD418" s="65"/>
      <c r="HE418" s="65"/>
      <c r="HF418" s="65"/>
      <c r="HG418" s="65"/>
      <c r="HH418" s="65"/>
      <c r="HI418" s="65"/>
      <c r="HJ418" s="65"/>
      <c r="HK418" s="65"/>
      <c r="HL418" s="65"/>
      <c r="HM418" s="65"/>
      <c r="HN418" s="65"/>
      <c r="HO418" s="65"/>
      <c r="HP418" s="65"/>
      <c r="HQ418" s="65"/>
      <c r="HR418" s="65"/>
      <c r="HS418" s="65"/>
      <c r="HT418" s="65"/>
      <c r="HU418" s="65"/>
      <c r="HV418" s="65"/>
      <c r="HW418" s="65"/>
      <c r="HX418" s="65"/>
      <c r="HY418" s="65"/>
      <c r="HZ418" s="65"/>
      <c r="IA418" s="65"/>
      <c r="IB418" s="65"/>
      <c r="IC418" s="65"/>
      <c r="ID418" s="65"/>
      <c r="IE418" s="65"/>
      <c r="IF418" s="65"/>
      <c r="IG418" s="65"/>
      <c r="IH418" s="65"/>
      <c r="II418" s="65"/>
      <c r="IJ418" s="65"/>
      <c r="IK418" s="65"/>
      <c r="IL418" s="65"/>
      <c r="IM418" s="65"/>
      <c r="IN418" s="65"/>
      <c r="IO418" s="65"/>
      <c r="IP418" s="65"/>
      <c r="IQ418" s="65"/>
      <c r="IR418" s="65"/>
      <c r="IS418" s="65"/>
      <c r="IT418" s="65"/>
      <c r="IU418" s="65"/>
      <c r="IV418" s="65"/>
      <c r="IW418" s="65"/>
      <c r="IX418" s="65"/>
      <c r="IY418" s="65"/>
      <c r="IZ418" s="65"/>
      <c r="JA418" s="65"/>
      <c r="JB418" s="65"/>
      <c r="JC418" s="65"/>
      <c r="JD418" s="65"/>
      <c r="JE418" s="65"/>
      <c r="JF418" s="65"/>
      <c r="JG418" s="65"/>
      <c r="JH418" s="65"/>
      <c r="JI418" s="65"/>
      <c r="JJ418" s="65"/>
      <c r="JK418" s="65"/>
      <c r="JL418" s="65"/>
      <c r="JM418" s="65"/>
      <c r="JN418" s="65"/>
      <c r="JO418" s="65"/>
      <c r="JP418" s="65"/>
      <c r="JQ418" s="65"/>
      <c r="JR418" s="65"/>
      <c r="JS418" s="65"/>
    </row>
    <row r="419" s="66" customFormat="true" ht="14.25" hidden="false" customHeight="true" outlineLevel="0" collapsed="false">
      <c r="A419" s="46"/>
      <c r="B419" s="47" t="n">
        <f aca="true">TODAY()</f>
        <v>46135</v>
      </c>
      <c r="C419" s="48" t="s">
        <v>37</v>
      </c>
      <c r="D419" s="49" t="s">
        <v>38</v>
      </c>
      <c r="E419" s="50" t="str">
        <f aca="false">IFERROR(VLOOKUP($J419,'Base 1'!A:S,19,0),"-")</f>
        <v>-</v>
      </c>
      <c r="F419" s="50" t="str">
        <f aca="false">IFERROR(VLOOKUP($J419,'Base 1'!$A:$N,14,0),"-")</f>
        <v>-</v>
      </c>
      <c r="G419" s="50" t="str">
        <f aca="false">IFERROR(VLOOKUP($J419,'Base 1'!$A:$O,15,0),"-")</f>
        <v>-</v>
      </c>
      <c r="H419" s="50" t="str">
        <f aca="false">IFERROR(VLOOKUP($J419,'Base 1'!$A:$T,20,0),"-")</f>
        <v>-</v>
      </c>
      <c r="I419" s="51" t="str">
        <f aca="false">IFERROR(VLOOKUP($J419,'Base 1'!$A:$C,3,0),"-")</f>
        <v>-</v>
      </c>
      <c r="J419" s="51"/>
      <c r="K419" s="50" t="str">
        <f aca="false">IFERROR(VLOOKUP($J419,'Base 1'!$A:$E,5,0),"-")</f>
        <v>-</v>
      </c>
      <c r="L419" s="52" t="str">
        <f aca="false">IFERROR(VLOOKUP($J419,'Base 1'!$A:$B,2,0),"-")</f>
        <v>-</v>
      </c>
      <c r="M419" s="50" t="str">
        <f aca="false">IFERROR(VLOOKUP($J419,'Base 1'!$A:$Q,17,0),"-")</f>
        <v>-</v>
      </c>
      <c r="N419" s="50" t="str">
        <f aca="false">IFERROR(VLOOKUP($J419,'Base 1'!$A:$R,18,0),"-")</f>
        <v>-</v>
      </c>
      <c r="O419" s="50" t="str">
        <f aca="false">IFERROR(VLOOKUP($J419,'Base 1'!$A:$F,6,0),"-")</f>
        <v>-</v>
      </c>
      <c r="P419" s="53" t="str">
        <f aca="false">IFERROR(VLOOKUP($J419,'Base 1'!$A:$G,7,0),"-")</f>
        <v>-</v>
      </c>
      <c r="Q419" s="54"/>
      <c r="R419" s="50" t="str">
        <f aca="false">IFERROR(VLOOKUP(J419,'Base 1'!$A:$L,12,0),"-")</f>
        <v>-</v>
      </c>
      <c r="S419" s="54"/>
      <c r="T419" s="55" t="str">
        <f aca="false">IFERROR(VLOOKUP(J419,'Base 1'!$A:$J,10,0),"-")</f>
        <v>-</v>
      </c>
      <c r="U419" s="56"/>
      <c r="V419" s="57"/>
      <c r="W419" s="58"/>
      <c r="X419" s="59" t="str">
        <f aca="false">IFERROR(VLOOKUP(J419,'Base 1'!$A:$I,9,0),"-")</f>
        <v>-</v>
      </c>
      <c r="Y419" s="58"/>
      <c r="Z419" s="60"/>
      <c r="AA419" s="61"/>
      <c r="AB419" s="62"/>
      <c r="AC419" s="63" t="str">
        <f aca="false">IFERROR(VLOOKUP($J419,'Base 1'!$A:$Q,16,0),"-")</f>
        <v>-</v>
      </c>
      <c r="AD419" s="63"/>
      <c r="AE419" s="64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65"/>
      <c r="BI419" s="65"/>
      <c r="BJ419" s="65"/>
      <c r="BK419" s="65"/>
      <c r="BL419" s="65"/>
      <c r="BM419" s="65"/>
      <c r="BN419" s="65"/>
      <c r="BO419" s="65"/>
      <c r="BP419" s="65"/>
      <c r="BQ419" s="65"/>
      <c r="BR419" s="65"/>
      <c r="BS419" s="65"/>
      <c r="BT419" s="65"/>
      <c r="BU419" s="65"/>
      <c r="BV419" s="65"/>
      <c r="BW419" s="65"/>
      <c r="BX419" s="65"/>
      <c r="BY419" s="65"/>
      <c r="BZ419" s="65"/>
      <c r="CA419" s="65"/>
      <c r="CB419" s="65"/>
      <c r="CC419" s="65"/>
      <c r="CD419" s="65"/>
      <c r="CE419" s="65"/>
      <c r="CF419" s="65"/>
      <c r="CG419" s="65"/>
      <c r="CH419" s="65"/>
      <c r="CI419" s="65"/>
      <c r="CJ419" s="65"/>
      <c r="CK419" s="65"/>
      <c r="CL419" s="65"/>
      <c r="CM419" s="65"/>
      <c r="CN419" s="65"/>
      <c r="CO419" s="65"/>
      <c r="CP419" s="65"/>
      <c r="CQ419" s="65"/>
      <c r="CR419" s="65"/>
      <c r="CS419" s="65"/>
      <c r="CT419" s="65"/>
      <c r="CU419" s="65"/>
      <c r="CV419" s="65"/>
      <c r="CW419" s="65"/>
      <c r="CX419" s="65"/>
      <c r="CY419" s="65"/>
      <c r="CZ419" s="65"/>
      <c r="DA419" s="65"/>
      <c r="DB419" s="65"/>
      <c r="DC419" s="65"/>
      <c r="DD419" s="65"/>
      <c r="DE419" s="65"/>
      <c r="DF419" s="65"/>
      <c r="DG419" s="65"/>
      <c r="DH419" s="65"/>
      <c r="DI419" s="65"/>
      <c r="DJ419" s="65"/>
      <c r="DK419" s="65"/>
      <c r="DL419" s="65"/>
      <c r="DM419" s="65"/>
      <c r="DN419" s="65"/>
      <c r="DO419" s="65"/>
      <c r="DP419" s="65"/>
      <c r="DQ419" s="65"/>
      <c r="DR419" s="65"/>
      <c r="DS419" s="65"/>
      <c r="DT419" s="65"/>
      <c r="DU419" s="65"/>
      <c r="DV419" s="65"/>
      <c r="DW419" s="65"/>
      <c r="DX419" s="65"/>
      <c r="DY419" s="65"/>
      <c r="DZ419" s="65"/>
      <c r="EA419" s="65"/>
      <c r="EB419" s="65"/>
      <c r="EC419" s="65"/>
      <c r="ED419" s="65"/>
      <c r="EE419" s="65"/>
      <c r="EF419" s="65"/>
      <c r="EG419" s="65"/>
      <c r="EH419" s="65"/>
      <c r="EI419" s="65"/>
      <c r="EJ419" s="65"/>
      <c r="EK419" s="65"/>
      <c r="EL419" s="65"/>
      <c r="EM419" s="65"/>
      <c r="EN419" s="65"/>
      <c r="EO419" s="65"/>
      <c r="EP419" s="65"/>
      <c r="EQ419" s="65"/>
      <c r="ER419" s="65"/>
      <c r="ES419" s="65"/>
      <c r="ET419" s="65"/>
      <c r="EU419" s="65"/>
      <c r="EV419" s="65"/>
      <c r="EW419" s="65"/>
      <c r="EX419" s="65"/>
      <c r="EY419" s="65"/>
      <c r="EZ419" s="65"/>
      <c r="FA419" s="65"/>
      <c r="FB419" s="65"/>
      <c r="FC419" s="65"/>
      <c r="FD419" s="65"/>
      <c r="FE419" s="65"/>
      <c r="FF419" s="65"/>
      <c r="FG419" s="65"/>
      <c r="FH419" s="65"/>
      <c r="FI419" s="65"/>
      <c r="FJ419" s="65"/>
      <c r="FK419" s="65"/>
      <c r="FL419" s="65"/>
      <c r="FM419" s="65"/>
      <c r="FN419" s="65"/>
      <c r="FO419" s="65"/>
      <c r="FP419" s="65"/>
      <c r="FQ419" s="65"/>
      <c r="FR419" s="65"/>
      <c r="FS419" s="65"/>
      <c r="FT419" s="65"/>
      <c r="FU419" s="65"/>
      <c r="FV419" s="65"/>
      <c r="FW419" s="65"/>
      <c r="FX419" s="65"/>
      <c r="FY419" s="65"/>
      <c r="FZ419" s="65"/>
      <c r="GA419" s="65"/>
      <c r="GB419" s="65"/>
      <c r="GC419" s="65"/>
      <c r="GD419" s="65"/>
      <c r="GE419" s="65"/>
      <c r="GF419" s="65"/>
      <c r="GG419" s="65"/>
      <c r="GH419" s="65"/>
      <c r="GI419" s="65"/>
      <c r="GJ419" s="65"/>
      <c r="GK419" s="65"/>
      <c r="GL419" s="65"/>
      <c r="GM419" s="65"/>
      <c r="GN419" s="65"/>
      <c r="GO419" s="65"/>
      <c r="GP419" s="65"/>
      <c r="GQ419" s="65"/>
      <c r="GR419" s="65"/>
      <c r="GS419" s="65"/>
      <c r="GT419" s="65"/>
      <c r="GU419" s="65"/>
      <c r="GV419" s="65"/>
      <c r="GW419" s="65"/>
      <c r="GX419" s="65"/>
      <c r="GY419" s="65"/>
      <c r="GZ419" s="65"/>
      <c r="HA419" s="65"/>
      <c r="HB419" s="65"/>
      <c r="HC419" s="65"/>
      <c r="HD419" s="65"/>
      <c r="HE419" s="65"/>
      <c r="HF419" s="65"/>
      <c r="HG419" s="65"/>
      <c r="HH419" s="65"/>
      <c r="HI419" s="65"/>
      <c r="HJ419" s="65"/>
      <c r="HK419" s="65"/>
      <c r="HL419" s="65"/>
      <c r="HM419" s="65"/>
      <c r="HN419" s="65"/>
      <c r="HO419" s="65"/>
      <c r="HP419" s="65"/>
      <c r="HQ419" s="65"/>
      <c r="HR419" s="65"/>
      <c r="HS419" s="65"/>
      <c r="HT419" s="65"/>
      <c r="HU419" s="65"/>
      <c r="HV419" s="65"/>
      <c r="HW419" s="65"/>
      <c r="HX419" s="65"/>
      <c r="HY419" s="65"/>
      <c r="HZ419" s="65"/>
      <c r="IA419" s="65"/>
      <c r="IB419" s="65"/>
      <c r="IC419" s="65"/>
      <c r="ID419" s="65"/>
      <c r="IE419" s="65"/>
      <c r="IF419" s="65"/>
      <c r="IG419" s="65"/>
      <c r="IH419" s="65"/>
      <c r="II419" s="65"/>
      <c r="IJ419" s="65"/>
      <c r="IK419" s="65"/>
      <c r="IL419" s="65"/>
      <c r="IM419" s="65"/>
      <c r="IN419" s="65"/>
      <c r="IO419" s="65"/>
      <c r="IP419" s="65"/>
      <c r="IQ419" s="65"/>
      <c r="IR419" s="65"/>
      <c r="IS419" s="65"/>
      <c r="IT419" s="65"/>
      <c r="IU419" s="65"/>
      <c r="IV419" s="65"/>
      <c r="IW419" s="65"/>
      <c r="IX419" s="65"/>
      <c r="IY419" s="65"/>
      <c r="IZ419" s="65"/>
      <c r="JA419" s="65"/>
      <c r="JB419" s="65"/>
      <c r="JC419" s="65"/>
      <c r="JD419" s="65"/>
      <c r="JE419" s="65"/>
      <c r="JF419" s="65"/>
      <c r="JG419" s="65"/>
      <c r="JH419" s="65"/>
      <c r="JI419" s="65"/>
      <c r="JJ419" s="65"/>
      <c r="JK419" s="65"/>
      <c r="JL419" s="65"/>
      <c r="JM419" s="65"/>
      <c r="JN419" s="65"/>
      <c r="JO419" s="65"/>
      <c r="JP419" s="65"/>
      <c r="JQ419" s="65"/>
      <c r="JR419" s="65"/>
      <c r="JS419" s="65"/>
    </row>
    <row r="420" s="66" customFormat="true" ht="14.25" hidden="false" customHeight="true" outlineLevel="0" collapsed="false">
      <c r="A420" s="46"/>
      <c r="B420" s="47" t="n">
        <f aca="true">TODAY()</f>
        <v>46135</v>
      </c>
      <c r="C420" s="48" t="s">
        <v>37</v>
      </c>
      <c r="D420" s="49" t="s">
        <v>38</v>
      </c>
      <c r="E420" s="50" t="str">
        <f aca="false">IFERROR(VLOOKUP($J420,'Base 1'!A:S,19,0),"-")</f>
        <v>-</v>
      </c>
      <c r="F420" s="50" t="str">
        <f aca="false">IFERROR(VLOOKUP($J420,'Base 1'!$A:$N,14,0),"-")</f>
        <v>-</v>
      </c>
      <c r="G420" s="50" t="str">
        <f aca="false">IFERROR(VLOOKUP($J420,'Base 1'!$A:$O,15,0),"-")</f>
        <v>-</v>
      </c>
      <c r="H420" s="50" t="str">
        <f aca="false">IFERROR(VLOOKUP($J420,'Base 1'!$A:$T,20,0),"-")</f>
        <v>-</v>
      </c>
      <c r="I420" s="51" t="str">
        <f aca="false">IFERROR(VLOOKUP($J420,'Base 1'!$A:$C,3,0),"-")</f>
        <v>-</v>
      </c>
      <c r="J420" s="51"/>
      <c r="K420" s="50" t="str">
        <f aca="false">IFERROR(VLOOKUP($J420,'Base 1'!$A:$E,5,0),"-")</f>
        <v>-</v>
      </c>
      <c r="L420" s="52" t="str">
        <f aca="false">IFERROR(VLOOKUP($J420,'Base 1'!$A:$B,2,0),"-")</f>
        <v>-</v>
      </c>
      <c r="M420" s="50" t="str">
        <f aca="false">IFERROR(VLOOKUP($J420,'Base 1'!$A:$Q,17,0),"-")</f>
        <v>-</v>
      </c>
      <c r="N420" s="50" t="str">
        <f aca="false">IFERROR(VLOOKUP($J420,'Base 1'!$A:$R,18,0),"-")</f>
        <v>-</v>
      </c>
      <c r="O420" s="50" t="str">
        <f aca="false">IFERROR(VLOOKUP($J420,'Base 1'!$A:$F,6,0),"-")</f>
        <v>-</v>
      </c>
      <c r="P420" s="53" t="str">
        <f aca="false">IFERROR(VLOOKUP($J420,'Base 1'!$A:$G,7,0),"-")</f>
        <v>-</v>
      </c>
      <c r="Q420" s="54"/>
      <c r="R420" s="50" t="str">
        <f aca="false">IFERROR(VLOOKUP(J420,'Base 1'!$A:$L,12,0),"-")</f>
        <v>-</v>
      </c>
      <c r="S420" s="54"/>
      <c r="T420" s="55" t="str">
        <f aca="false">IFERROR(VLOOKUP(J420,'Base 1'!$A:$J,10,0),"-")</f>
        <v>-</v>
      </c>
      <c r="U420" s="56"/>
      <c r="V420" s="57"/>
      <c r="W420" s="58"/>
      <c r="X420" s="59" t="str">
        <f aca="false">IFERROR(VLOOKUP(J420,'Base 1'!$A:$I,9,0),"-")</f>
        <v>-</v>
      </c>
      <c r="Y420" s="58"/>
      <c r="Z420" s="60"/>
      <c r="AA420" s="61"/>
      <c r="AB420" s="62"/>
      <c r="AC420" s="63" t="str">
        <f aca="false">IFERROR(VLOOKUP($J420,'Base 1'!$A:$Q,16,0),"-")</f>
        <v>-</v>
      </c>
      <c r="AD420" s="63"/>
      <c r="AE420" s="64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  <c r="BJ420" s="65"/>
      <c r="BK420" s="65"/>
      <c r="BL420" s="65"/>
      <c r="BM420" s="65"/>
      <c r="BN420" s="65"/>
      <c r="BO420" s="65"/>
      <c r="BP420" s="65"/>
      <c r="BQ420" s="65"/>
      <c r="BR420" s="65"/>
      <c r="BS420" s="65"/>
      <c r="BT420" s="65"/>
      <c r="BU420" s="65"/>
      <c r="BV420" s="65"/>
      <c r="BW420" s="65"/>
      <c r="BX420" s="65"/>
      <c r="BY420" s="65"/>
      <c r="BZ420" s="65"/>
      <c r="CA420" s="65"/>
      <c r="CB420" s="65"/>
      <c r="CC420" s="65"/>
      <c r="CD420" s="65"/>
      <c r="CE420" s="65"/>
      <c r="CF420" s="65"/>
      <c r="CG420" s="65"/>
      <c r="CH420" s="65"/>
      <c r="CI420" s="65"/>
      <c r="CJ420" s="65"/>
      <c r="CK420" s="65"/>
      <c r="CL420" s="65"/>
      <c r="CM420" s="65"/>
      <c r="CN420" s="65"/>
      <c r="CO420" s="65"/>
      <c r="CP420" s="65"/>
      <c r="CQ420" s="65"/>
      <c r="CR420" s="65"/>
      <c r="CS420" s="65"/>
      <c r="CT420" s="65"/>
      <c r="CU420" s="65"/>
      <c r="CV420" s="65"/>
      <c r="CW420" s="65"/>
      <c r="CX420" s="65"/>
      <c r="CY420" s="65"/>
      <c r="CZ420" s="65"/>
      <c r="DA420" s="65"/>
      <c r="DB420" s="65"/>
      <c r="DC420" s="65"/>
      <c r="DD420" s="65"/>
      <c r="DE420" s="65"/>
      <c r="DF420" s="65"/>
      <c r="DG420" s="65"/>
      <c r="DH420" s="65"/>
      <c r="DI420" s="65"/>
      <c r="DJ420" s="65"/>
      <c r="DK420" s="65"/>
      <c r="DL420" s="65"/>
      <c r="DM420" s="65"/>
      <c r="DN420" s="65"/>
      <c r="DO420" s="65"/>
      <c r="DP420" s="65"/>
      <c r="DQ420" s="65"/>
      <c r="DR420" s="65"/>
      <c r="DS420" s="65"/>
      <c r="DT420" s="65"/>
      <c r="DU420" s="65"/>
      <c r="DV420" s="65"/>
      <c r="DW420" s="65"/>
      <c r="DX420" s="65"/>
      <c r="DY420" s="65"/>
      <c r="DZ420" s="65"/>
      <c r="EA420" s="65"/>
      <c r="EB420" s="65"/>
      <c r="EC420" s="65"/>
      <c r="ED420" s="65"/>
      <c r="EE420" s="65"/>
      <c r="EF420" s="65"/>
      <c r="EG420" s="65"/>
      <c r="EH420" s="65"/>
      <c r="EI420" s="65"/>
      <c r="EJ420" s="65"/>
      <c r="EK420" s="65"/>
      <c r="EL420" s="65"/>
      <c r="EM420" s="65"/>
      <c r="EN420" s="65"/>
      <c r="EO420" s="65"/>
      <c r="EP420" s="65"/>
      <c r="EQ420" s="65"/>
      <c r="ER420" s="65"/>
      <c r="ES420" s="65"/>
      <c r="ET420" s="65"/>
      <c r="EU420" s="65"/>
      <c r="EV420" s="65"/>
      <c r="EW420" s="65"/>
      <c r="EX420" s="65"/>
      <c r="EY420" s="65"/>
      <c r="EZ420" s="65"/>
      <c r="FA420" s="65"/>
      <c r="FB420" s="65"/>
      <c r="FC420" s="65"/>
      <c r="FD420" s="65"/>
      <c r="FE420" s="65"/>
      <c r="FF420" s="65"/>
      <c r="FG420" s="65"/>
      <c r="FH420" s="65"/>
      <c r="FI420" s="65"/>
      <c r="FJ420" s="65"/>
      <c r="FK420" s="65"/>
      <c r="FL420" s="65"/>
      <c r="FM420" s="65"/>
      <c r="FN420" s="65"/>
      <c r="FO420" s="65"/>
      <c r="FP420" s="65"/>
      <c r="FQ420" s="65"/>
      <c r="FR420" s="65"/>
      <c r="FS420" s="65"/>
      <c r="FT420" s="65"/>
      <c r="FU420" s="65"/>
      <c r="FV420" s="65"/>
      <c r="FW420" s="65"/>
      <c r="FX420" s="65"/>
      <c r="FY420" s="65"/>
      <c r="FZ420" s="65"/>
      <c r="GA420" s="65"/>
      <c r="GB420" s="65"/>
      <c r="GC420" s="65"/>
      <c r="GD420" s="65"/>
      <c r="GE420" s="65"/>
      <c r="GF420" s="65"/>
      <c r="GG420" s="65"/>
      <c r="GH420" s="65"/>
      <c r="GI420" s="65"/>
      <c r="GJ420" s="65"/>
      <c r="GK420" s="65"/>
      <c r="GL420" s="65"/>
      <c r="GM420" s="65"/>
      <c r="GN420" s="65"/>
      <c r="GO420" s="65"/>
      <c r="GP420" s="65"/>
      <c r="GQ420" s="65"/>
      <c r="GR420" s="65"/>
      <c r="GS420" s="65"/>
      <c r="GT420" s="65"/>
      <c r="GU420" s="65"/>
      <c r="GV420" s="65"/>
      <c r="GW420" s="65"/>
      <c r="GX420" s="65"/>
      <c r="GY420" s="65"/>
      <c r="GZ420" s="65"/>
      <c r="HA420" s="65"/>
      <c r="HB420" s="65"/>
      <c r="HC420" s="65"/>
      <c r="HD420" s="65"/>
      <c r="HE420" s="65"/>
      <c r="HF420" s="65"/>
      <c r="HG420" s="65"/>
      <c r="HH420" s="65"/>
      <c r="HI420" s="65"/>
      <c r="HJ420" s="65"/>
      <c r="HK420" s="65"/>
      <c r="HL420" s="65"/>
      <c r="HM420" s="65"/>
      <c r="HN420" s="65"/>
      <c r="HO420" s="65"/>
      <c r="HP420" s="65"/>
      <c r="HQ420" s="65"/>
      <c r="HR420" s="65"/>
      <c r="HS420" s="65"/>
      <c r="HT420" s="65"/>
      <c r="HU420" s="65"/>
      <c r="HV420" s="65"/>
      <c r="HW420" s="65"/>
      <c r="HX420" s="65"/>
      <c r="HY420" s="65"/>
      <c r="HZ420" s="65"/>
      <c r="IA420" s="65"/>
      <c r="IB420" s="65"/>
      <c r="IC420" s="65"/>
      <c r="ID420" s="65"/>
      <c r="IE420" s="65"/>
      <c r="IF420" s="65"/>
      <c r="IG420" s="65"/>
      <c r="IH420" s="65"/>
      <c r="II420" s="65"/>
      <c r="IJ420" s="65"/>
      <c r="IK420" s="65"/>
      <c r="IL420" s="65"/>
      <c r="IM420" s="65"/>
      <c r="IN420" s="65"/>
      <c r="IO420" s="65"/>
      <c r="IP420" s="65"/>
      <c r="IQ420" s="65"/>
      <c r="IR420" s="65"/>
      <c r="IS420" s="65"/>
      <c r="IT420" s="65"/>
      <c r="IU420" s="65"/>
      <c r="IV420" s="65"/>
      <c r="IW420" s="65"/>
      <c r="IX420" s="65"/>
      <c r="IY420" s="65"/>
      <c r="IZ420" s="65"/>
      <c r="JA420" s="65"/>
      <c r="JB420" s="65"/>
      <c r="JC420" s="65"/>
      <c r="JD420" s="65"/>
      <c r="JE420" s="65"/>
      <c r="JF420" s="65"/>
      <c r="JG420" s="65"/>
      <c r="JH420" s="65"/>
      <c r="JI420" s="65"/>
      <c r="JJ420" s="65"/>
      <c r="JK420" s="65"/>
      <c r="JL420" s="65"/>
      <c r="JM420" s="65"/>
      <c r="JN420" s="65"/>
      <c r="JO420" s="65"/>
      <c r="JP420" s="65"/>
      <c r="JQ420" s="65"/>
      <c r="JR420" s="65"/>
      <c r="JS420" s="65"/>
    </row>
    <row r="421" s="66" customFormat="true" ht="14.25" hidden="false" customHeight="true" outlineLevel="0" collapsed="false">
      <c r="A421" s="46"/>
      <c r="B421" s="47" t="n">
        <f aca="true">TODAY()</f>
        <v>46135</v>
      </c>
      <c r="C421" s="48" t="s">
        <v>37</v>
      </c>
      <c r="D421" s="49" t="s">
        <v>38</v>
      </c>
      <c r="E421" s="50" t="str">
        <f aca="false">IFERROR(VLOOKUP($J421,'Base 1'!A:S,19,0),"-")</f>
        <v>-</v>
      </c>
      <c r="F421" s="50" t="str">
        <f aca="false">IFERROR(VLOOKUP($J421,'Base 1'!$A:$N,14,0),"-")</f>
        <v>-</v>
      </c>
      <c r="G421" s="50" t="str">
        <f aca="false">IFERROR(VLOOKUP($J421,'Base 1'!$A:$O,15,0),"-")</f>
        <v>-</v>
      </c>
      <c r="H421" s="50" t="str">
        <f aca="false">IFERROR(VLOOKUP($J421,'Base 1'!$A:$T,20,0),"-")</f>
        <v>-</v>
      </c>
      <c r="I421" s="51" t="str">
        <f aca="false">IFERROR(VLOOKUP($J421,'Base 1'!$A:$C,3,0),"-")</f>
        <v>-</v>
      </c>
      <c r="J421" s="51"/>
      <c r="K421" s="50" t="str">
        <f aca="false">IFERROR(VLOOKUP($J421,'Base 1'!$A:$E,5,0),"-")</f>
        <v>-</v>
      </c>
      <c r="L421" s="52" t="str">
        <f aca="false">IFERROR(VLOOKUP($J421,'Base 1'!$A:$B,2,0),"-")</f>
        <v>-</v>
      </c>
      <c r="M421" s="50" t="str">
        <f aca="false">IFERROR(VLOOKUP($J421,'Base 1'!$A:$Q,17,0),"-")</f>
        <v>-</v>
      </c>
      <c r="N421" s="50" t="str">
        <f aca="false">IFERROR(VLOOKUP($J421,'Base 1'!$A:$R,18,0),"-")</f>
        <v>-</v>
      </c>
      <c r="O421" s="50" t="str">
        <f aca="false">IFERROR(VLOOKUP($J421,'Base 1'!$A:$F,6,0),"-")</f>
        <v>-</v>
      </c>
      <c r="P421" s="53" t="str">
        <f aca="false">IFERROR(VLOOKUP($J421,'Base 1'!$A:$G,7,0),"-")</f>
        <v>-</v>
      </c>
      <c r="Q421" s="54"/>
      <c r="R421" s="50" t="str">
        <f aca="false">IFERROR(VLOOKUP(J421,'Base 1'!$A:$L,12,0),"-")</f>
        <v>-</v>
      </c>
      <c r="S421" s="54"/>
      <c r="T421" s="55" t="str">
        <f aca="false">IFERROR(VLOOKUP(J421,'Base 1'!$A:$J,10,0),"-")</f>
        <v>-</v>
      </c>
      <c r="U421" s="56"/>
      <c r="V421" s="57"/>
      <c r="W421" s="58"/>
      <c r="X421" s="59" t="str">
        <f aca="false">IFERROR(VLOOKUP(J421,'Base 1'!$A:$I,9,0),"-")</f>
        <v>-</v>
      </c>
      <c r="Y421" s="58"/>
      <c r="Z421" s="60"/>
      <c r="AA421" s="61"/>
      <c r="AB421" s="62"/>
      <c r="AC421" s="63" t="str">
        <f aca="false">IFERROR(VLOOKUP($J421,'Base 1'!$A:$Q,16,0),"-")</f>
        <v>-</v>
      </c>
      <c r="AD421" s="63"/>
      <c r="AE421" s="64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65"/>
      <c r="BI421" s="65"/>
      <c r="BJ421" s="65"/>
      <c r="BK421" s="65"/>
      <c r="BL421" s="65"/>
      <c r="BM421" s="65"/>
      <c r="BN421" s="65"/>
      <c r="BO421" s="65"/>
      <c r="BP421" s="65"/>
      <c r="BQ421" s="65"/>
      <c r="BR421" s="65"/>
      <c r="BS421" s="65"/>
      <c r="BT421" s="65"/>
      <c r="BU421" s="65"/>
      <c r="BV421" s="65"/>
      <c r="BW421" s="65"/>
      <c r="BX421" s="65"/>
      <c r="BY421" s="65"/>
      <c r="BZ421" s="65"/>
      <c r="CA421" s="65"/>
      <c r="CB421" s="65"/>
      <c r="CC421" s="65"/>
      <c r="CD421" s="65"/>
      <c r="CE421" s="65"/>
      <c r="CF421" s="65"/>
      <c r="CG421" s="65"/>
      <c r="CH421" s="65"/>
      <c r="CI421" s="65"/>
      <c r="CJ421" s="65"/>
      <c r="CK421" s="65"/>
      <c r="CL421" s="65"/>
      <c r="CM421" s="65"/>
      <c r="CN421" s="65"/>
      <c r="CO421" s="65"/>
      <c r="CP421" s="65"/>
      <c r="CQ421" s="65"/>
      <c r="CR421" s="65"/>
      <c r="CS421" s="65"/>
      <c r="CT421" s="65"/>
      <c r="CU421" s="65"/>
      <c r="CV421" s="65"/>
      <c r="CW421" s="65"/>
      <c r="CX421" s="65"/>
      <c r="CY421" s="65"/>
      <c r="CZ421" s="65"/>
      <c r="DA421" s="65"/>
      <c r="DB421" s="65"/>
      <c r="DC421" s="65"/>
      <c r="DD421" s="65"/>
      <c r="DE421" s="65"/>
      <c r="DF421" s="65"/>
      <c r="DG421" s="65"/>
      <c r="DH421" s="65"/>
      <c r="DI421" s="65"/>
      <c r="DJ421" s="65"/>
      <c r="DK421" s="65"/>
      <c r="DL421" s="65"/>
      <c r="DM421" s="65"/>
      <c r="DN421" s="65"/>
      <c r="DO421" s="65"/>
      <c r="DP421" s="65"/>
      <c r="DQ421" s="65"/>
      <c r="DR421" s="65"/>
      <c r="DS421" s="65"/>
      <c r="DT421" s="65"/>
      <c r="DU421" s="65"/>
      <c r="DV421" s="65"/>
      <c r="DW421" s="65"/>
      <c r="DX421" s="65"/>
      <c r="DY421" s="65"/>
      <c r="DZ421" s="65"/>
      <c r="EA421" s="65"/>
      <c r="EB421" s="65"/>
      <c r="EC421" s="65"/>
      <c r="ED421" s="65"/>
      <c r="EE421" s="65"/>
      <c r="EF421" s="65"/>
      <c r="EG421" s="65"/>
      <c r="EH421" s="65"/>
      <c r="EI421" s="65"/>
      <c r="EJ421" s="65"/>
      <c r="EK421" s="65"/>
      <c r="EL421" s="65"/>
      <c r="EM421" s="65"/>
      <c r="EN421" s="65"/>
      <c r="EO421" s="65"/>
      <c r="EP421" s="65"/>
      <c r="EQ421" s="65"/>
      <c r="ER421" s="65"/>
      <c r="ES421" s="65"/>
      <c r="ET421" s="65"/>
      <c r="EU421" s="65"/>
      <c r="EV421" s="65"/>
      <c r="EW421" s="65"/>
      <c r="EX421" s="65"/>
      <c r="EY421" s="65"/>
      <c r="EZ421" s="65"/>
      <c r="FA421" s="65"/>
      <c r="FB421" s="65"/>
      <c r="FC421" s="65"/>
      <c r="FD421" s="65"/>
      <c r="FE421" s="65"/>
      <c r="FF421" s="65"/>
      <c r="FG421" s="65"/>
      <c r="FH421" s="65"/>
      <c r="FI421" s="65"/>
      <c r="FJ421" s="65"/>
      <c r="FK421" s="65"/>
      <c r="FL421" s="65"/>
      <c r="FM421" s="65"/>
      <c r="FN421" s="65"/>
      <c r="FO421" s="65"/>
      <c r="FP421" s="65"/>
      <c r="FQ421" s="65"/>
      <c r="FR421" s="65"/>
      <c r="FS421" s="65"/>
      <c r="FT421" s="65"/>
      <c r="FU421" s="65"/>
      <c r="FV421" s="65"/>
      <c r="FW421" s="65"/>
      <c r="FX421" s="65"/>
      <c r="FY421" s="65"/>
      <c r="FZ421" s="65"/>
      <c r="GA421" s="65"/>
      <c r="GB421" s="65"/>
      <c r="GC421" s="65"/>
      <c r="GD421" s="65"/>
      <c r="GE421" s="65"/>
      <c r="GF421" s="65"/>
      <c r="GG421" s="65"/>
      <c r="GH421" s="65"/>
      <c r="GI421" s="65"/>
      <c r="GJ421" s="65"/>
      <c r="GK421" s="65"/>
      <c r="GL421" s="65"/>
      <c r="GM421" s="65"/>
      <c r="GN421" s="65"/>
      <c r="GO421" s="65"/>
      <c r="GP421" s="65"/>
      <c r="GQ421" s="65"/>
      <c r="GR421" s="65"/>
      <c r="GS421" s="65"/>
      <c r="GT421" s="65"/>
      <c r="GU421" s="65"/>
      <c r="GV421" s="65"/>
      <c r="GW421" s="65"/>
      <c r="GX421" s="65"/>
      <c r="GY421" s="65"/>
      <c r="GZ421" s="65"/>
      <c r="HA421" s="65"/>
      <c r="HB421" s="65"/>
      <c r="HC421" s="65"/>
      <c r="HD421" s="65"/>
      <c r="HE421" s="65"/>
      <c r="HF421" s="65"/>
      <c r="HG421" s="65"/>
      <c r="HH421" s="65"/>
      <c r="HI421" s="65"/>
      <c r="HJ421" s="65"/>
      <c r="HK421" s="65"/>
      <c r="HL421" s="65"/>
      <c r="HM421" s="65"/>
      <c r="HN421" s="65"/>
      <c r="HO421" s="65"/>
      <c r="HP421" s="65"/>
      <c r="HQ421" s="65"/>
      <c r="HR421" s="65"/>
      <c r="HS421" s="65"/>
      <c r="HT421" s="65"/>
      <c r="HU421" s="65"/>
      <c r="HV421" s="65"/>
      <c r="HW421" s="65"/>
      <c r="HX421" s="65"/>
      <c r="HY421" s="65"/>
      <c r="HZ421" s="65"/>
      <c r="IA421" s="65"/>
      <c r="IB421" s="65"/>
      <c r="IC421" s="65"/>
      <c r="ID421" s="65"/>
      <c r="IE421" s="65"/>
      <c r="IF421" s="65"/>
      <c r="IG421" s="65"/>
      <c r="IH421" s="65"/>
      <c r="II421" s="65"/>
      <c r="IJ421" s="65"/>
      <c r="IK421" s="65"/>
      <c r="IL421" s="65"/>
      <c r="IM421" s="65"/>
      <c r="IN421" s="65"/>
      <c r="IO421" s="65"/>
      <c r="IP421" s="65"/>
      <c r="IQ421" s="65"/>
      <c r="IR421" s="65"/>
      <c r="IS421" s="65"/>
      <c r="IT421" s="65"/>
      <c r="IU421" s="65"/>
      <c r="IV421" s="65"/>
      <c r="IW421" s="65"/>
      <c r="IX421" s="65"/>
      <c r="IY421" s="65"/>
      <c r="IZ421" s="65"/>
      <c r="JA421" s="65"/>
      <c r="JB421" s="65"/>
      <c r="JC421" s="65"/>
      <c r="JD421" s="65"/>
      <c r="JE421" s="65"/>
      <c r="JF421" s="65"/>
      <c r="JG421" s="65"/>
      <c r="JH421" s="65"/>
      <c r="JI421" s="65"/>
      <c r="JJ421" s="65"/>
      <c r="JK421" s="65"/>
      <c r="JL421" s="65"/>
      <c r="JM421" s="65"/>
      <c r="JN421" s="65"/>
      <c r="JO421" s="65"/>
      <c r="JP421" s="65"/>
      <c r="JQ421" s="65"/>
      <c r="JR421" s="65"/>
      <c r="JS421" s="65"/>
    </row>
    <row r="422" s="66" customFormat="true" ht="14.25" hidden="false" customHeight="true" outlineLevel="0" collapsed="false">
      <c r="A422" s="46"/>
      <c r="B422" s="47" t="n">
        <f aca="true">TODAY()</f>
        <v>46135</v>
      </c>
      <c r="C422" s="48" t="s">
        <v>37</v>
      </c>
      <c r="D422" s="49" t="s">
        <v>38</v>
      </c>
      <c r="E422" s="50" t="str">
        <f aca="false">IFERROR(VLOOKUP($J422,'Base 1'!A:S,19,0),"-")</f>
        <v>-</v>
      </c>
      <c r="F422" s="50" t="str">
        <f aca="false">IFERROR(VLOOKUP($J422,'Base 1'!$A:$N,14,0),"-")</f>
        <v>-</v>
      </c>
      <c r="G422" s="50" t="str">
        <f aca="false">IFERROR(VLOOKUP($J422,'Base 1'!$A:$O,15,0),"-")</f>
        <v>-</v>
      </c>
      <c r="H422" s="50" t="str">
        <f aca="false">IFERROR(VLOOKUP($J422,'Base 1'!$A:$T,20,0),"-")</f>
        <v>-</v>
      </c>
      <c r="I422" s="51" t="str">
        <f aca="false">IFERROR(VLOOKUP($J422,'Base 1'!$A:$C,3,0),"-")</f>
        <v>-</v>
      </c>
      <c r="J422" s="51"/>
      <c r="K422" s="50" t="str">
        <f aca="false">IFERROR(VLOOKUP($J422,'Base 1'!$A:$E,5,0),"-")</f>
        <v>-</v>
      </c>
      <c r="L422" s="52" t="str">
        <f aca="false">IFERROR(VLOOKUP($J422,'Base 1'!$A:$B,2,0),"-")</f>
        <v>-</v>
      </c>
      <c r="M422" s="50" t="str">
        <f aca="false">IFERROR(VLOOKUP($J422,'Base 1'!$A:$Q,17,0),"-")</f>
        <v>-</v>
      </c>
      <c r="N422" s="50" t="str">
        <f aca="false">IFERROR(VLOOKUP($J422,'Base 1'!$A:$R,18,0),"-")</f>
        <v>-</v>
      </c>
      <c r="O422" s="50" t="str">
        <f aca="false">IFERROR(VLOOKUP($J422,'Base 1'!$A:$F,6,0),"-")</f>
        <v>-</v>
      </c>
      <c r="P422" s="53" t="str">
        <f aca="false">IFERROR(VLOOKUP($J422,'Base 1'!$A:$G,7,0),"-")</f>
        <v>-</v>
      </c>
      <c r="Q422" s="54"/>
      <c r="R422" s="50" t="str">
        <f aca="false">IFERROR(VLOOKUP(J422,'Base 1'!$A:$L,12,0),"-")</f>
        <v>-</v>
      </c>
      <c r="S422" s="54"/>
      <c r="T422" s="55" t="str">
        <f aca="false">IFERROR(VLOOKUP(J422,'Base 1'!$A:$J,10,0),"-")</f>
        <v>-</v>
      </c>
      <c r="U422" s="56"/>
      <c r="V422" s="57"/>
      <c r="W422" s="58"/>
      <c r="X422" s="59" t="str">
        <f aca="false">IFERROR(VLOOKUP(J422,'Base 1'!$A:$I,9,0),"-")</f>
        <v>-</v>
      </c>
      <c r="Y422" s="58"/>
      <c r="Z422" s="60"/>
      <c r="AA422" s="61"/>
      <c r="AB422" s="62"/>
      <c r="AC422" s="63" t="str">
        <f aca="false">IFERROR(VLOOKUP($J422,'Base 1'!$A:$Q,16,0),"-")</f>
        <v>-</v>
      </c>
      <c r="AD422" s="63"/>
      <c r="AE422" s="64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65"/>
      <c r="BI422" s="65"/>
      <c r="BJ422" s="65"/>
      <c r="BK422" s="65"/>
      <c r="BL422" s="65"/>
      <c r="BM422" s="65"/>
      <c r="BN422" s="65"/>
      <c r="BO422" s="65"/>
      <c r="BP422" s="65"/>
      <c r="BQ422" s="65"/>
      <c r="BR422" s="65"/>
      <c r="BS422" s="65"/>
      <c r="BT422" s="65"/>
      <c r="BU422" s="65"/>
      <c r="BV422" s="65"/>
      <c r="BW422" s="65"/>
      <c r="BX422" s="65"/>
      <c r="BY422" s="65"/>
      <c r="BZ422" s="65"/>
      <c r="CA422" s="65"/>
      <c r="CB422" s="65"/>
      <c r="CC422" s="65"/>
      <c r="CD422" s="65"/>
      <c r="CE422" s="65"/>
      <c r="CF422" s="65"/>
      <c r="CG422" s="65"/>
      <c r="CH422" s="65"/>
      <c r="CI422" s="65"/>
      <c r="CJ422" s="65"/>
      <c r="CK422" s="65"/>
      <c r="CL422" s="65"/>
      <c r="CM422" s="65"/>
      <c r="CN422" s="65"/>
      <c r="CO422" s="65"/>
      <c r="CP422" s="65"/>
      <c r="CQ422" s="65"/>
      <c r="CR422" s="65"/>
      <c r="CS422" s="65"/>
      <c r="CT422" s="65"/>
      <c r="CU422" s="65"/>
      <c r="CV422" s="65"/>
      <c r="CW422" s="65"/>
      <c r="CX422" s="65"/>
      <c r="CY422" s="65"/>
      <c r="CZ422" s="65"/>
      <c r="DA422" s="65"/>
      <c r="DB422" s="65"/>
      <c r="DC422" s="65"/>
      <c r="DD422" s="65"/>
      <c r="DE422" s="65"/>
      <c r="DF422" s="65"/>
      <c r="DG422" s="65"/>
      <c r="DH422" s="65"/>
      <c r="DI422" s="65"/>
      <c r="DJ422" s="65"/>
      <c r="DK422" s="65"/>
      <c r="DL422" s="65"/>
      <c r="DM422" s="65"/>
      <c r="DN422" s="65"/>
      <c r="DO422" s="65"/>
      <c r="DP422" s="65"/>
      <c r="DQ422" s="65"/>
      <c r="DR422" s="65"/>
      <c r="DS422" s="65"/>
      <c r="DT422" s="65"/>
      <c r="DU422" s="65"/>
      <c r="DV422" s="65"/>
      <c r="DW422" s="65"/>
      <c r="DX422" s="65"/>
      <c r="DY422" s="65"/>
      <c r="DZ422" s="65"/>
      <c r="EA422" s="65"/>
      <c r="EB422" s="65"/>
      <c r="EC422" s="65"/>
      <c r="ED422" s="65"/>
      <c r="EE422" s="65"/>
      <c r="EF422" s="65"/>
      <c r="EG422" s="65"/>
      <c r="EH422" s="65"/>
      <c r="EI422" s="65"/>
      <c r="EJ422" s="65"/>
      <c r="EK422" s="65"/>
      <c r="EL422" s="65"/>
      <c r="EM422" s="65"/>
      <c r="EN422" s="65"/>
      <c r="EO422" s="65"/>
      <c r="EP422" s="65"/>
      <c r="EQ422" s="65"/>
      <c r="ER422" s="65"/>
      <c r="ES422" s="65"/>
      <c r="ET422" s="65"/>
      <c r="EU422" s="65"/>
      <c r="EV422" s="65"/>
      <c r="EW422" s="65"/>
      <c r="EX422" s="65"/>
      <c r="EY422" s="65"/>
      <c r="EZ422" s="65"/>
      <c r="FA422" s="65"/>
      <c r="FB422" s="65"/>
      <c r="FC422" s="65"/>
      <c r="FD422" s="65"/>
      <c r="FE422" s="65"/>
      <c r="FF422" s="65"/>
      <c r="FG422" s="65"/>
      <c r="FH422" s="65"/>
      <c r="FI422" s="65"/>
      <c r="FJ422" s="65"/>
      <c r="FK422" s="65"/>
      <c r="FL422" s="65"/>
      <c r="FM422" s="65"/>
      <c r="FN422" s="65"/>
      <c r="FO422" s="65"/>
      <c r="FP422" s="65"/>
      <c r="FQ422" s="65"/>
      <c r="FR422" s="65"/>
      <c r="FS422" s="65"/>
      <c r="FT422" s="65"/>
      <c r="FU422" s="65"/>
      <c r="FV422" s="65"/>
      <c r="FW422" s="65"/>
      <c r="FX422" s="65"/>
      <c r="FY422" s="65"/>
      <c r="FZ422" s="65"/>
      <c r="GA422" s="65"/>
      <c r="GB422" s="65"/>
      <c r="GC422" s="65"/>
      <c r="GD422" s="65"/>
      <c r="GE422" s="65"/>
      <c r="GF422" s="65"/>
      <c r="GG422" s="65"/>
      <c r="GH422" s="65"/>
      <c r="GI422" s="65"/>
      <c r="GJ422" s="65"/>
      <c r="GK422" s="65"/>
      <c r="GL422" s="65"/>
      <c r="GM422" s="65"/>
      <c r="GN422" s="65"/>
      <c r="GO422" s="65"/>
      <c r="GP422" s="65"/>
      <c r="GQ422" s="65"/>
      <c r="GR422" s="65"/>
      <c r="GS422" s="65"/>
      <c r="GT422" s="65"/>
      <c r="GU422" s="65"/>
      <c r="GV422" s="65"/>
      <c r="GW422" s="65"/>
      <c r="GX422" s="65"/>
      <c r="GY422" s="65"/>
      <c r="GZ422" s="65"/>
      <c r="HA422" s="65"/>
      <c r="HB422" s="65"/>
      <c r="HC422" s="65"/>
      <c r="HD422" s="65"/>
      <c r="HE422" s="65"/>
      <c r="HF422" s="65"/>
      <c r="HG422" s="65"/>
      <c r="HH422" s="65"/>
      <c r="HI422" s="65"/>
      <c r="HJ422" s="65"/>
      <c r="HK422" s="65"/>
      <c r="HL422" s="65"/>
      <c r="HM422" s="65"/>
      <c r="HN422" s="65"/>
      <c r="HO422" s="65"/>
      <c r="HP422" s="65"/>
      <c r="HQ422" s="65"/>
      <c r="HR422" s="65"/>
      <c r="HS422" s="65"/>
      <c r="HT422" s="65"/>
      <c r="HU422" s="65"/>
      <c r="HV422" s="65"/>
      <c r="HW422" s="65"/>
      <c r="HX422" s="65"/>
      <c r="HY422" s="65"/>
      <c r="HZ422" s="65"/>
      <c r="IA422" s="65"/>
      <c r="IB422" s="65"/>
      <c r="IC422" s="65"/>
      <c r="ID422" s="65"/>
      <c r="IE422" s="65"/>
      <c r="IF422" s="65"/>
      <c r="IG422" s="65"/>
      <c r="IH422" s="65"/>
      <c r="II422" s="65"/>
      <c r="IJ422" s="65"/>
      <c r="IK422" s="65"/>
      <c r="IL422" s="65"/>
      <c r="IM422" s="65"/>
      <c r="IN422" s="65"/>
      <c r="IO422" s="65"/>
      <c r="IP422" s="65"/>
      <c r="IQ422" s="65"/>
      <c r="IR422" s="65"/>
      <c r="IS422" s="65"/>
      <c r="IT422" s="65"/>
      <c r="IU422" s="65"/>
      <c r="IV422" s="65"/>
      <c r="IW422" s="65"/>
      <c r="IX422" s="65"/>
      <c r="IY422" s="65"/>
      <c r="IZ422" s="65"/>
      <c r="JA422" s="65"/>
      <c r="JB422" s="65"/>
      <c r="JC422" s="65"/>
      <c r="JD422" s="65"/>
      <c r="JE422" s="65"/>
      <c r="JF422" s="65"/>
      <c r="JG422" s="65"/>
      <c r="JH422" s="65"/>
      <c r="JI422" s="65"/>
      <c r="JJ422" s="65"/>
      <c r="JK422" s="65"/>
      <c r="JL422" s="65"/>
      <c r="JM422" s="65"/>
      <c r="JN422" s="65"/>
      <c r="JO422" s="65"/>
      <c r="JP422" s="65"/>
      <c r="JQ422" s="65"/>
      <c r="JR422" s="65"/>
      <c r="JS422" s="65"/>
    </row>
    <row r="423" s="66" customFormat="true" ht="14.25" hidden="false" customHeight="true" outlineLevel="0" collapsed="false">
      <c r="A423" s="46"/>
      <c r="B423" s="47" t="n">
        <f aca="true">TODAY()</f>
        <v>46135</v>
      </c>
      <c r="C423" s="48" t="s">
        <v>37</v>
      </c>
      <c r="D423" s="49" t="s">
        <v>38</v>
      </c>
      <c r="E423" s="50" t="str">
        <f aca="false">IFERROR(VLOOKUP($J423,'Base 1'!A:S,19,0),"-")</f>
        <v>-</v>
      </c>
      <c r="F423" s="50" t="str">
        <f aca="false">IFERROR(VLOOKUP($J423,'Base 1'!$A:$N,14,0),"-")</f>
        <v>-</v>
      </c>
      <c r="G423" s="50" t="str">
        <f aca="false">IFERROR(VLOOKUP($J423,'Base 1'!$A:$O,15,0),"-")</f>
        <v>-</v>
      </c>
      <c r="H423" s="50" t="str">
        <f aca="false">IFERROR(VLOOKUP($J423,'Base 1'!$A:$T,20,0),"-")</f>
        <v>-</v>
      </c>
      <c r="I423" s="51" t="str">
        <f aca="false">IFERROR(VLOOKUP($J423,'Base 1'!$A:$C,3,0),"-")</f>
        <v>-</v>
      </c>
      <c r="J423" s="51"/>
      <c r="K423" s="50" t="str">
        <f aca="false">IFERROR(VLOOKUP($J423,'Base 1'!$A:$E,5,0),"-")</f>
        <v>-</v>
      </c>
      <c r="L423" s="52" t="str">
        <f aca="false">IFERROR(VLOOKUP($J423,'Base 1'!$A:$B,2,0),"-")</f>
        <v>-</v>
      </c>
      <c r="M423" s="50" t="str">
        <f aca="false">IFERROR(VLOOKUP($J423,'Base 1'!$A:$Q,17,0),"-")</f>
        <v>-</v>
      </c>
      <c r="N423" s="50" t="str">
        <f aca="false">IFERROR(VLOOKUP($J423,'Base 1'!$A:$R,18,0),"-")</f>
        <v>-</v>
      </c>
      <c r="O423" s="50" t="str">
        <f aca="false">IFERROR(VLOOKUP($J423,'Base 1'!$A:$F,6,0),"-")</f>
        <v>-</v>
      </c>
      <c r="P423" s="53" t="str">
        <f aca="false">IFERROR(VLOOKUP($J423,'Base 1'!$A:$G,7,0),"-")</f>
        <v>-</v>
      </c>
      <c r="Q423" s="54"/>
      <c r="R423" s="50" t="str">
        <f aca="false">IFERROR(VLOOKUP(J423,'Base 1'!$A:$L,12,0),"-")</f>
        <v>-</v>
      </c>
      <c r="S423" s="54"/>
      <c r="T423" s="55" t="str">
        <f aca="false">IFERROR(VLOOKUP(J423,'Base 1'!$A:$J,10,0),"-")</f>
        <v>-</v>
      </c>
      <c r="U423" s="56"/>
      <c r="V423" s="57"/>
      <c r="W423" s="58"/>
      <c r="X423" s="59" t="str">
        <f aca="false">IFERROR(VLOOKUP(J423,'Base 1'!$A:$I,9,0),"-")</f>
        <v>-</v>
      </c>
      <c r="Y423" s="58"/>
      <c r="Z423" s="60"/>
      <c r="AA423" s="61"/>
      <c r="AB423" s="62"/>
      <c r="AC423" s="63" t="str">
        <f aca="false">IFERROR(VLOOKUP($J423,'Base 1'!$A:$Q,16,0),"-")</f>
        <v>-</v>
      </c>
      <c r="AD423" s="63"/>
      <c r="AE423" s="64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  <c r="CE423" s="65"/>
      <c r="CF423" s="65"/>
      <c r="CG423" s="65"/>
      <c r="CH423" s="65"/>
      <c r="CI423" s="65"/>
      <c r="CJ423" s="65"/>
      <c r="CK423" s="65"/>
      <c r="CL423" s="65"/>
      <c r="CM423" s="65"/>
      <c r="CN423" s="65"/>
      <c r="CO423" s="65"/>
      <c r="CP423" s="65"/>
      <c r="CQ423" s="65"/>
      <c r="CR423" s="65"/>
      <c r="CS423" s="65"/>
      <c r="CT423" s="65"/>
      <c r="CU423" s="65"/>
      <c r="CV423" s="65"/>
      <c r="CW423" s="65"/>
      <c r="CX423" s="65"/>
      <c r="CY423" s="65"/>
      <c r="CZ423" s="65"/>
      <c r="DA423" s="65"/>
      <c r="DB423" s="65"/>
      <c r="DC423" s="65"/>
      <c r="DD423" s="65"/>
      <c r="DE423" s="65"/>
      <c r="DF423" s="65"/>
      <c r="DG423" s="65"/>
      <c r="DH423" s="65"/>
      <c r="DI423" s="65"/>
      <c r="DJ423" s="65"/>
      <c r="DK423" s="65"/>
      <c r="DL423" s="65"/>
      <c r="DM423" s="65"/>
      <c r="DN423" s="65"/>
      <c r="DO423" s="65"/>
      <c r="DP423" s="65"/>
      <c r="DQ423" s="65"/>
      <c r="DR423" s="65"/>
      <c r="DS423" s="65"/>
      <c r="DT423" s="65"/>
      <c r="DU423" s="65"/>
      <c r="DV423" s="65"/>
      <c r="DW423" s="65"/>
      <c r="DX423" s="65"/>
      <c r="DY423" s="65"/>
      <c r="DZ423" s="65"/>
      <c r="EA423" s="65"/>
      <c r="EB423" s="65"/>
      <c r="EC423" s="65"/>
      <c r="ED423" s="65"/>
      <c r="EE423" s="65"/>
      <c r="EF423" s="65"/>
      <c r="EG423" s="65"/>
      <c r="EH423" s="65"/>
      <c r="EI423" s="65"/>
      <c r="EJ423" s="65"/>
      <c r="EK423" s="65"/>
      <c r="EL423" s="65"/>
      <c r="EM423" s="65"/>
      <c r="EN423" s="65"/>
      <c r="EO423" s="65"/>
      <c r="EP423" s="65"/>
      <c r="EQ423" s="65"/>
      <c r="ER423" s="65"/>
      <c r="ES423" s="65"/>
      <c r="ET423" s="65"/>
      <c r="EU423" s="65"/>
      <c r="EV423" s="65"/>
      <c r="EW423" s="65"/>
      <c r="EX423" s="65"/>
      <c r="EY423" s="65"/>
      <c r="EZ423" s="65"/>
      <c r="FA423" s="65"/>
      <c r="FB423" s="65"/>
      <c r="FC423" s="65"/>
      <c r="FD423" s="65"/>
      <c r="FE423" s="65"/>
      <c r="FF423" s="65"/>
      <c r="FG423" s="65"/>
      <c r="FH423" s="65"/>
      <c r="FI423" s="65"/>
      <c r="FJ423" s="65"/>
      <c r="FK423" s="65"/>
      <c r="FL423" s="65"/>
      <c r="FM423" s="65"/>
      <c r="FN423" s="65"/>
      <c r="FO423" s="65"/>
      <c r="FP423" s="65"/>
      <c r="FQ423" s="65"/>
      <c r="FR423" s="65"/>
      <c r="FS423" s="65"/>
      <c r="FT423" s="65"/>
      <c r="FU423" s="65"/>
      <c r="FV423" s="65"/>
      <c r="FW423" s="65"/>
      <c r="FX423" s="65"/>
      <c r="FY423" s="65"/>
      <c r="FZ423" s="65"/>
      <c r="GA423" s="65"/>
      <c r="GB423" s="65"/>
      <c r="GC423" s="65"/>
      <c r="GD423" s="65"/>
      <c r="GE423" s="65"/>
      <c r="GF423" s="65"/>
      <c r="GG423" s="65"/>
      <c r="GH423" s="65"/>
      <c r="GI423" s="65"/>
      <c r="GJ423" s="65"/>
      <c r="GK423" s="65"/>
      <c r="GL423" s="65"/>
      <c r="GM423" s="65"/>
      <c r="GN423" s="65"/>
      <c r="GO423" s="65"/>
      <c r="GP423" s="65"/>
      <c r="GQ423" s="65"/>
      <c r="GR423" s="65"/>
      <c r="GS423" s="65"/>
      <c r="GT423" s="65"/>
      <c r="GU423" s="65"/>
      <c r="GV423" s="65"/>
      <c r="GW423" s="65"/>
      <c r="GX423" s="65"/>
      <c r="GY423" s="65"/>
      <c r="GZ423" s="65"/>
      <c r="HA423" s="65"/>
      <c r="HB423" s="65"/>
      <c r="HC423" s="65"/>
      <c r="HD423" s="65"/>
      <c r="HE423" s="65"/>
      <c r="HF423" s="65"/>
      <c r="HG423" s="65"/>
      <c r="HH423" s="65"/>
      <c r="HI423" s="65"/>
      <c r="HJ423" s="65"/>
      <c r="HK423" s="65"/>
      <c r="HL423" s="65"/>
      <c r="HM423" s="65"/>
      <c r="HN423" s="65"/>
      <c r="HO423" s="65"/>
      <c r="HP423" s="65"/>
      <c r="HQ423" s="65"/>
      <c r="HR423" s="65"/>
      <c r="HS423" s="65"/>
      <c r="HT423" s="65"/>
      <c r="HU423" s="65"/>
      <c r="HV423" s="65"/>
      <c r="HW423" s="65"/>
      <c r="HX423" s="65"/>
      <c r="HY423" s="65"/>
      <c r="HZ423" s="65"/>
      <c r="IA423" s="65"/>
      <c r="IB423" s="65"/>
      <c r="IC423" s="65"/>
      <c r="ID423" s="65"/>
      <c r="IE423" s="65"/>
      <c r="IF423" s="65"/>
      <c r="IG423" s="65"/>
      <c r="IH423" s="65"/>
      <c r="II423" s="65"/>
      <c r="IJ423" s="65"/>
      <c r="IK423" s="65"/>
      <c r="IL423" s="65"/>
      <c r="IM423" s="65"/>
      <c r="IN423" s="65"/>
      <c r="IO423" s="65"/>
      <c r="IP423" s="65"/>
      <c r="IQ423" s="65"/>
      <c r="IR423" s="65"/>
      <c r="IS423" s="65"/>
      <c r="IT423" s="65"/>
      <c r="IU423" s="65"/>
      <c r="IV423" s="65"/>
      <c r="IW423" s="65"/>
      <c r="IX423" s="65"/>
      <c r="IY423" s="65"/>
      <c r="IZ423" s="65"/>
      <c r="JA423" s="65"/>
      <c r="JB423" s="65"/>
      <c r="JC423" s="65"/>
      <c r="JD423" s="65"/>
      <c r="JE423" s="65"/>
      <c r="JF423" s="65"/>
      <c r="JG423" s="65"/>
      <c r="JH423" s="65"/>
      <c r="JI423" s="65"/>
      <c r="JJ423" s="65"/>
      <c r="JK423" s="65"/>
      <c r="JL423" s="65"/>
      <c r="JM423" s="65"/>
      <c r="JN423" s="65"/>
      <c r="JO423" s="65"/>
      <c r="JP423" s="65"/>
      <c r="JQ423" s="65"/>
      <c r="JR423" s="65"/>
      <c r="JS423" s="65"/>
    </row>
    <row r="424" s="66" customFormat="true" ht="14.25" hidden="false" customHeight="true" outlineLevel="0" collapsed="false">
      <c r="A424" s="46"/>
      <c r="B424" s="47" t="n">
        <f aca="true">TODAY()</f>
        <v>46135</v>
      </c>
      <c r="C424" s="48" t="s">
        <v>37</v>
      </c>
      <c r="D424" s="49" t="s">
        <v>38</v>
      </c>
      <c r="E424" s="50" t="str">
        <f aca="false">IFERROR(VLOOKUP($J424,'Base 1'!A:S,19,0),"-")</f>
        <v>-</v>
      </c>
      <c r="F424" s="50" t="str">
        <f aca="false">IFERROR(VLOOKUP($J424,'Base 1'!$A:$N,14,0),"-")</f>
        <v>-</v>
      </c>
      <c r="G424" s="50" t="str">
        <f aca="false">IFERROR(VLOOKUP($J424,'Base 1'!$A:$O,15,0),"-")</f>
        <v>-</v>
      </c>
      <c r="H424" s="50" t="str">
        <f aca="false">IFERROR(VLOOKUP($J424,'Base 1'!$A:$T,20,0),"-")</f>
        <v>-</v>
      </c>
      <c r="I424" s="51" t="str">
        <f aca="false">IFERROR(VLOOKUP($J424,'Base 1'!$A:$C,3,0),"-")</f>
        <v>-</v>
      </c>
      <c r="J424" s="51"/>
      <c r="K424" s="50" t="str">
        <f aca="false">IFERROR(VLOOKUP($J424,'Base 1'!$A:$E,5,0),"-")</f>
        <v>-</v>
      </c>
      <c r="L424" s="52" t="str">
        <f aca="false">IFERROR(VLOOKUP($J424,'Base 1'!$A:$B,2,0),"-")</f>
        <v>-</v>
      </c>
      <c r="M424" s="50" t="str">
        <f aca="false">IFERROR(VLOOKUP($J424,'Base 1'!$A:$Q,17,0),"-")</f>
        <v>-</v>
      </c>
      <c r="N424" s="50" t="str">
        <f aca="false">IFERROR(VLOOKUP($J424,'Base 1'!$A:$R,18,0),"-")</f>
        <v>-</v>
      </c>
      <c r="O424" s="50" t="str">
        <f aca="false">IFERROR(VLOOKUP($J424,'Base 1'!$A:$F,6,0),"-")</f>
        <v>-</v>
      </c>
      <c r="P424" s="53" t="str">
        <f aca="false">IFERROR(VLOOKUP($J424,'Base 1'!$A:$G,7,0),"-")</f>
        <v>-</v>
      </c>
      <c r="Q424" s="54"/>
      <c r="R424" s="50" t="str">
        <f aca="false">IFERROR(VLOOKUP(J424,'Base 1'!$A:$L,12,0),"-")</f>
        <v>-</v>
      </c>
      <c r="S424" s="54"/>
      <c r="T424" s="55" t="str">
        <f aca="false">IFERROR(VLOOKUP(J424,'Base 1'!$A:$J,10,0),"-")</f>
        <v>-</v>
      </c>
      <c r="U424" s="56"/>
      <c r="V424" s="57"/>
      <c r="W424" s="58"/>
      <c r="X424" s="59" t="str">
        <f aca="false">IFERROR(VLOOKUP(J424,'Base 1'!$A:$I,9,0),"-")</f>
        <v>-</v>
      </c>
      <c r="Y424" s="58"/>
      <c r="Z424" s="60"/>
      <c r="AA424" s="61"/>
      <c r="AB424" s="62"/>
      <c r="AC424" s="63" t="str">
        <f aca="false">IFERROR(VLOOKUP($J424,'Base 1'!$A:$Q,16,0),"-")</f>
        <v>-</v>
      </c>
      <c r="AD424" s="63"/>
      <c r="AE424" s="64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65"/>
      <c r="BI424" s="65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/>
      <c r="BT424" s="65"/>
      <c r="BU424" s="65"/>
      <c r="BV424" s="65"/>
      <c r="BW424" s="65"/>
      <c r="BX424" s="65"/>
      <c r="BY424" s="65"/>
      <c r="BZ424" s="65"/>
      <c r="CA424" s="65"/>
      <c r="CB424" s="65"/>
      <c r="CC424" s="65"/>
      <c r="CD424" s="65"/>
      <c r="CE424" s="65"/>
      <c r="CF424" s="65"/>
      <c r="CG424" s="65"/>
      <c r="CH424" s="65"/>
      <c r="CI424" s="65"/>
      <c r="CJ424" s="65"/>
      <c r="CK424" s="65"/>
      <c r="CL424" s="65"/>
      <c r="CM424" s="65"/>
      <c r="CN424" s="65"/>
      <c r="CO424" s="65"/>
      <c r="CP424" s="65"/>
      <c r="CQ424" s="65"/>
      <c r="CR424" s="65"/>
      <c r="CS424" s="65"/>
      <c r="CT424" s="65"/>
      <c r="CU424" s="65"/>
      <c r="CV424" s="65"/>
      <c r="CW424" s="65"/>
      <c r="CX424" s="65"/>
      <c r="CY424" s="65"/>
      <c r="CZ424" s="65"/>
      <c r="DA424" s="65"/>
      <c r="DB424" s="65"/>
      <c r="DC424" s="65"/>
      <c r="DD424" s="65"/>
      <c r="DE424" s="65"/>
      <c r="DF424" s="65"/>
      <c r="DG424" s="65"/>
      <c r="DH424" s="65"/>
      <c r="DI424" s="65"/>
      <c r="DJ424" s="65"/>
      <c r="DK424" s="65"/>
      <c r="DL424" s="65"/>
      <c r="DM424" s="65"/>
      <c r="DN424" s="65"/>
      <c r="DO424" s="65"/>
      <c r="DP424" s="65"/>
      <c r="DQ424" s="65"/>
      <c r="DR424" s="65"/>
      <c r="DS424" s="65"/>
      <c r="DT424" s="65"/>
      <c r="DU424" s="65"/>
      <c r="DV424" s="65"/>
      <c r="DW424" s="65"/>
      <c r="DX424" s="65"/>
      <c r="DY424" s="65"/>
      <c r="DZ424" s="65"/>
      <c r="EA424" s="65"/>
      <c r="EB424" s="65"/>
      <c r="EC424" s="65"/>
      <c r="ED424" s="65"/>
      <c r="EE424" s="65"/>
      <c r="EF424" s="65"/>
      <c r="EG424" s="65"/>
      <c r="EH424" s="65"/>
      <c r="EI424" s="65"/>
      <c r="EJ424" s="65"/>
      <c r="EK424" s="65"/>
      <c r="EL424" s="65"/>
      <c r="EM424" s="65"/>
      <c r="EN424" s="65"/>
      <c r="EO424" s="65"/>
      <c r="EP424" s="65"/>
      <c r="EQ424" s="65"/>
      <c r="ER424" s="65"/>
      <c r="ES424" s="65"/>
      <c r="ET424" s="65"/>
      <c r="EU424" s="65"/>
      <c r="EV424" s="65"/>
      <c r="EW424" s="65"/>
      <c r="EX424" s="65"/>
      <c r="EY424" s="65"/>
      <c r="EZ424" s="65"/>
      <c r="FA424" s="65"/>
      <c r="FB424" s="65"/>
      <c r="FC424" s="65"/>
      <c r="FD424" s="65"/>
      <c r="FE424" s="65"/>
      <c r="FF424" s="65"/>
      <c r="FG424" s="65"/>
      <c r="FH424" s="65"/>
      <c r="FI424" s="65"/>
      <c r="FJ424" s="65"/>
      <c r="FK424" s="65"/>
      <c r="FL424" s="65"/>
      <c r="FM424" s="65"/>
      <c r="FN424" s="65"/>
      <c r="FO424" s="65"/>
      <c r="FP424" s="65"/>
      <c r="FQ424" s="65"/>
      <c r="FR424" s="65"/>
      <c r="FS424" s="65"/>
      <c r="FT424" s="65"/>
      <c r="FU424" s="65"/>
      <c r="FV424" s="65"/>
      <c r="FW424" s="65"/>
      <c r="FX424" s="65"/>
      <c r="FY424" s="65"/>
      <c r="FZ424" s="65"/>
      <c r="GA424" s="65"/>
      <c r="GB424" s="65"/>
      <c r="GC424" s="65"/>
      <c r="GD424" s="65"/>
      <c r="GE424" s="65"/>
      <c r="GF424" s="65"/>
      <c r="GG424" s="65"/>
      <c r="GH424" s="65"/>
      <c r="GI424" s="65"/>
      <c r="GJ424" s="65"/>
      <c r="GK424" s="65"/>
      <c r="GL424" s="65"/>
      <c r="GM424" s="65"/>
      <c r="GN424" s="65"/>
      <c r="GO424" s="65"/>
      <c r="GP424" s="65"/>
      <c r="GQ424" s="65"/>
      <c r="GR424" s="65"/>
      <c r="GS424" s="65"/>
      <c r="GT424" s="65"/>
      <c r="GU424" s="65"/>
      <c r="GV424" s="65"/>
      <c r="GW424" s="65"/>
      <c r="GX424" s="65"/>
      <c r="GY424" s="65"/>
      <c r="GZ424" s="65"/>
      <c r="HA424" s="65"/>
      <c r="HB424" s="65"/>
      <c r="HC424" s="65"/>
      <c r="HD424" s="65"/>
      <c r="HE424" s="65"/>
      <c r="HF424" s="65"/>
      <c r="HG424" s="65"/>
      <c r="HH424" s="65"/>
      <c r="HI424" s="65"/>
      <c r="HJ424" s="65"/>
      <c r="HK424" s="65"/>
      <c r="HL424" s="65"/>
      <c r="HM424" s="65"/>
      <c r="HN424" s="65"/>
      <c r="HO424" s="65"/>
      <c r="HP424" s="65"/>
      <c r="HQ424" s="65"/>
      <c r="HR424" s="65"/>
      <c r="HS424" s="65"/>
      <c r="HT424" s="65"/>
      <c r="HU424" s="65"/>
      <c r="HV424" s="65"/>
      <c r="HW424" s="65"/>
      <c r="HX424" s="65"/>
      <c r="HY424" s="65"/>
      <c r="HZ424" s="65"/>
      <c r="IA424" s="65"/>
      <c r="IB424" s="65"/>
      <c r="IC424" s="65"/>
      <c r="ID424" s="65"/>
      <c r="IE424" s="65"/>
      <c r="IF424" s="65"/>
      <c r="IG424" s="65"/>
      <c r="IH424" s="65"/>
      <c r="II424" s="65"/>
      <c r="IJ424" s="65"/>
      <c r="IK424" s="65"/>
      <c r="IL424" s="65"/>
      <c r="IM424" s="65"/>
      <c r="IN424" s="65"/>
      <c r="IO424" s="65"/>
      <c r="IP424" s="65"/>
      <c r="IQ424" s="65"/>
      <c r="IR424" s="65"/>
      <c r="IS424" s="65"/>
      <c r="IT424" s="65"/>
      <c r="IU424" s="65"/>
      <c r="IV424" s="65"/>
      <c r="IW424" s="65"/>
      <c r="IX424" s="65"/>
      <c r="IY424" s="65"/>
      <c r="IZ424" s="65"/>
      <c r="JA424" s="65"/>
      <c r="JB424" s="65"/>
      <c r="JC424" s="65"/>
      <c r="JD424" s="65"/>
      <c r="JE424" s="65"/>
      <c r="JF424" s="65"/>
      <c r="JG424" s="65"/>
      <c r="JH424" s="65"/>
      <c r="JI424" s="65"/>
      <c r="JJ424" s="65"/>
      <c r="JK424" s="65"/>
      <c r="JL424" s="65"/>
      <c r="JM424" s="65"/>
      <c r="JN424" s="65"/>
      <c r="JO424" s="65"/>
      <c r="JP424" s="65"/>
      <c r="JQ424" s="65"/>
      <c r="JR424" s="65"/>
      <c r="JS424" s="65"/>
    </row>
    <row r="425" s="66" customFormat="true" ht="14.25" hidden="false" customHeight="true" outlineLevel="0" collapsed="false">
      <c r="A425" s="46"/>
      <c r="B425" s="47" t="n">
        <f aca="true">TODAY()</f>
        <v>46135</v>
      </c>
      <c r="C425" s="48" t="s">
        <v>37</v>
      </c>
      <c r="D425" s="49" t="s">
        <v>38</v>
      </c>
      <c r="E425" s="50" t="str">
        <f aca="false">IFERROR(VLOOKUP($J425,'Base 1'!A:S,19,0),"-")</f>
        <v>-</v>
      </c>
      <c r="F425" s="50" t="str">
        <f aca="false">IFERROR(VLOOKUP($J425,'Base 1'!$A:$N,14,0),"-")</f>
        <v>-</v>
      </c>
      <c r="G425" s="50" t="str">
        <f aca="false">IFERROR(VLOOKUP($J425,'Base 1'!$A:$O,15,0),"-")</f>
        <v>-</v>
      </c>
      <c r="H425" s="50" t="str">
        <f aca="false">IFERROR(VLOOKUP($J425,'Base 1'!$A:$T,20,0),"-")</f>
        <v>-</v>
      </c>
      <c r="I425" s="51" t="str">
        <f aca="false">IFERROR(VLOOKUP($J425,'Base 1'!$A:$C,3,0),"-")</f>
        <v>-</v>
      </c>
      <c r="J425" s="51"/>
      <c r="K425" s="50" t="str">
        <f aca="false">IFERROR(VLOOKUP($J425,'Base 1'!$A:$E,5,0),"-")</f>
        <v>-</v>
      </c>
      <c r="L425" s="52" t="str">
        <f aca="false">IFERROR(VLOOKUP($J425,'Base 1'!$A:$B,2,0),"-")</f>
        <v>-</v>
      </c>
      <c r="M425" s="50" t="str">
        <f aca="false">IFERROR(VLOOKUP($J425,'Base 1'!$A:$Q,17,0),"-")</f>
        <v>-</v>
      </c>
      <c r="N425" s="50" t="str">
        <f aca="false">IFERROR(VLOOKUP($J425,'Base 1'!$A:$R,18,0),"-")</f>
        <v>-</v>
      </c>
      <c r="O425" s="50" t="str">
        <f aca="false">IFERROR(VLOOKUP($J425,'Base 1'!$A:$F,6,0),"-")</f>
        <v>-</v>
      </c>
      <c r="P425" s="53" t="str">
        <f aca="false">IFERROR(VLOOKUP($J425,'Base 1'!$A:$G,7,0),"-")</f>
        <v>-</v>
      </c>
      <c r="Q425" s="54"/>
      <c r="R425" s="50" t="str">
        <f aca="false">IFERROR(VLOOKUP(J425,'Base 1'!$A:$L,12,0),"-")</f>
        <v>-</v>
      </c>
      <c r="S425" s="54"/>
      <c r="T425" s="55" t="str">
        <f aca="false">IFERROR(VLOOKUP(J425,'Base 1'!$A:$J,10,0),"-")</f>
        <v>-</v>
      </c>
      <c r="U425" s="56"/>
      <c r="V425" s="57"/>
      <c r="W425" s="58"/>
      <c r="X425" s="59" t="str">
        <f aca="false">IFERROR(VLOOKUP(J425,'Base 1'!$A:$I,9,0),"-")</f>
        <v>-</v>
      </c>
      <c r="Y425" s="58"/>
      <c r="Z425" s="60"/>
      <c r="AA425" s="61"/>
      <c r="AB425" s="62"/>
      <c r="AC425" s="63" t="str">
        <f aca="false">IFERROR(VLOOKUP($J425,'Base 1'!$A:$Q,16,0),"-")</f>
        <v>-</v>
      </c>
      <c r="AD425" s="63"/>
      <c r="AE425" s="64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65"/>
      <c r="BI425" s="65"/>
      <c r="BJ425" s="65"/>
      <c r="BK425" s="65"/>
      <c r="BL425" s="65"/>
      <c r="BM425" s="65"/>
      <c r="BN425" s="65"/>
      <c r="BO425" s="65"/>
      <c r="BP425" s="65"/>
      <c r="BQ425" s="65"/>
      <c r="BR425" s="65"/>
      <c r="BS425" s="65"/>
      <c r="BT425" s="65"/>
      <c r="BU425" s="65"/>
      <c r="BV425" s="65"/>
      <c r="BW425" s="65"/>
      <c r="BX425" s="65"/>
      <c r="BY425" s="65"/>
      <c r="BZ425" s="65"/>
      <c r="CA425" s="65"/>
      <c r="CB425" s="65"/>
      <c r="CC425" s="65"/>
      <c r="CD425" s="65"/>
      <c r="CE425" s="65"/>
      <c r="CF425" s="65"/>
      <c r="CG425" s="65"/>
      <c r="CH425" s="65"/>
      <c r="CI425" s="65"/>
      <c r="CJ425" s="65"/>
      <c r="CK425" s="65"/>
      <c r="CL425" s="65"/>
      <c r="CM425" s="65"/>
      <c r="CN425" s="65"/>
      <c r="CO425" s="65"/>
      <c r="CP425" s="65"/>
      <c r="CQ425" s="65"/>
      <c r="CR425" s="65"/>
      <c r="CS425" s="65"/>
      <c r="CT425" s="65"/>
      <c r="CU425" s="65"/>
      <c r="CV425" s="65"/>
      <c r="CW425" s="65"/>
      <c r="CX425" s="65"/>
      <c r="CY425" s="65"/>
      <c r="CZ425" s="65"/>
      <c r="DA425" s="65"/>
      <c r="DB425" s="65"/>
      <c r="DC425" s="65"/>
      <c r="DD425" s="65"/>
      <c r="DE425" s="65"/>
      <c r="DF425" s="65"/>
      <c r="DG425" s="65"/>
      <c r="DH425" s="65"/>
      <c r="DI425" s="65"/>
      <c r="DJ425" s="65"/>
      <c r="DK425" s="65"/>
      <c r="DL425" s="65"/>
      <c r="DM425" s="65"/>
      <c r="DN425" s="65"/>
      <c r="DO425" s="65"/>
      <c r="DP425" s="65"/>
      <c r="DQ425" s="65"/>
      <c r="DR425" s="65"/>
      <c r="DS425" s="65"/>
      <c r="DT425" s="65"/>
      <c r="DU425" s="65"/>
      <c r="DV425" s="65"/>
      <c r="DW425" s="65"/>
      <c r="DX425" s="65"/>
      <c r="DY425" s="65"/>
      <c r="DZ425" s="65"/>
      <c r="EA425" s="65"/>
      <c r="EB425" s="65"/>
      <c r="EC425" s="65"/>
      <c r="ED425" s="65"/>
      <c r="EE425" s="65"/>
      <c r="EF425" s="65"/>
      <c r="EG425" s="65"/>
      <c r="EH425" s="65"/>
      <c r="EI425" s="65"/>
      <c r="EJ425" s="65"/>
      <c r="EK425" s="65"/>
      <c r="EL425" s="65"/>
      <c r="EM425" s="65"/>
      <c r="EN425" s="65"/>
      <c r="EO425" s="65"/>
      <c r="EP425" s="65"/>
      <c r="EQ425" s="65"/>
      <c r="ER425" s="65"/>
      <c r="ES425" s="65"/>
      <c r="ET425" s="65"/>
      <c r="EU425" s="65"/>
      <c r="EV425" s="65"/>
      <c r="EW425" s="65"/>
      <c r="EX425" s="65"/>
      <c r="EY425" s="65"/>
      <c r="EZ425" s="65"/>
      <c r="FA425" s="65"/>
      <c r="FB425" s="65"/>
      <c r="FC425" s="65"/>
      <c r="FD425" s="65"/>
      <c r="FE425" s="65"/>
      <c r="FF425" s="65"/>
      <c r="FG425" s="65"/>
      <c r="FH425" s="65"/>
      <c r="FI425" s="65"/>
      <c r="FJ425" s="65"/>
      <c r="FK425" s="65"/>
      <c r="FL425" s="65"/>
      <c r="FM425" s="65"/>
      <c r="FN425" s="65"/>
      <c r="FO425" s="65"/>
      <c r="FP425" s="65"/>
      <c r="FQ425" s="65"/>
      <c r="FR425" s="65"/>
      <c r="FS425" s="65"/>
      <c r="FT425" s="65"/>
      <c r="FU425" s="65"/>
      <c r="FV425" s="65"/>
      <c r="FW425" s="65"/>
      <c r="FX425" s="65"/>
      <c r="FY425" s="65"/>
      <c r="FZ425" s="65"/>
      <c r="GA425" s="65"/>
      <c r="GB425" s="65"/>
      <c r="GC425" s="65"/>
      <c r="GD425" s="65"/>
      <c r="GE425" s="65"/>
      <c r="GF425" s="65"/>
      <c r="GG425" s="65"/>
      <c r="GH425" s="65"/>
      <c r="GI425" s="65"/>
      <c r="GJ425" s="65"/>
      <c r="GK425" s="65"/>
      <c r="GL425" s="65"/>
      <c r="GM425" s="65"/>
      <c r="GN425" s="65"/>
      <c r="GO425" s="65"/>
      <c r="GP425" s="65"/>
      <c r="GQ425" s="65"/>
      <c r="GR425" s="65"/>
      <c r="GS425" s="65"/>
      <c r="GT425" s="65"/>
      <c r="GU425" s="65"/>
      <c r="GV425" s="65"/>
      <c r="GW425" s="65"/>
      <c r="GX425" s="65"/>
      <c r="GY425" s="65"/>
      <c r="GZ425" s="65"/>
      <c r="HA425" s="65"/>
      <c r="HB425" s="65"/>
      <c r="HC425" s="65"/>
      <c r="HD425" s="65"/>
      <c r="HE425" s="65"/>
      <c r="HF425" s="65"/>
      <c r="HG425" s="65"/>
      <c r="HH425" s="65"/>
      <c r="HI425" s="65"/>
      <c r="HJ425" s="65"/>
      <c r="HK425" s="65"/>
      <c r="HL425" s="65"/>
      <c r="HM425" s="65"/>
      <c r="HN425" s="65"/>
      <c r="HO425" s="65"/>
      <c r="HP425" s="65"/>
      <c r="HQ425" s="65"/>
      <c r="HR425" s="65"/>
      <c r="HS425" s="65"/>
      <c r="HT425" s="65"/>
      <c r="HU425" s="65"/>
      <c r="HV425" s="65"/>
      <c r="HW425" s="65"/>
      <c r="HX425" s="65"/>
      <c r="HY425" s="65"/>
      <c r="HZ425" s="65"/>
      <c r="IA425" s="65"/>
      <c r="IB425" s="65"/>
      <c r="IC425" s="65"/>
      <c r="ID425" s="65"/>
      <c r="IE425" s="65"/>
      <c r="IF425" s="65"/>
      <c r="IG425" s="65"/>
      <c r="IH425" s="65"/>
      <c r="II425" s="65"/>
      <c r="IJ425" s="65"/>
      <c r="IK425" s="65"/>
      <c r="IL425" s="65"/>
      <c r="IM425" s="65"/>
      <c r="IN425" s="65"/>
      <c r="IO425" s="65"/>
      <c r="IP425" s="65"/>
      <c r="IQ425" s="65"/>
      <c r="IR425" s="65"/>
      <c r="IS425" s="65"/>
      <c r="IT425" s="65"/>
      <c r="IU425" s="65"/>
      <c r="IV425" s="65"/>
      <c r="IW425" s="65"/>
      <c r="IX425" s="65"/>
      <c r="IY425" s="65"/>
      <c r="IZ425" s="65"/>
      <c r="JA425" s="65"/>
      <c r="JB425" s="65"/>
      <c r="JC425" s="65"/>
      <c r="JD425" s="65"/>
      <c r="JE425" s="65"/>
      <c r="JF425" s="65"/>
      <c r="JG425" s="65"/>
      <c r="JH425" s="65"/>
      <c r="JI425" s="65"/>
      <c r="JJ425" s="65"/>
      <c r="JK425" s="65"/>
      <c r="JL425" s="65"/>
      <c r="JM425" s="65"/>
      <c r="JN425" s="65"/>
      <c r="JO425" s="65"/>
      <c r="JP425" s="65"/>
      <c r="JQ425" s="65"/>
      <c r="JR425" s="65"/>
      <c r="JS425" s="65"/>
    </row>
    <row r="426" s="66" customFormat="true" ht="14.25" hidden="false" customHeight="true" outlineLevel="0" collapsed="false">
      <c r="A426" s="46"/>
      <c r="B426" s="47" t="n">
        <f aca="true">TODAY()</f>
        <v>46135</v>
      </c>
      <c r="C426" s="48" t="s">
        <v>37</v>
      </c>
      <c r="D426" s="49" t="s">
        <v>38</v>
      </c>
      <c r="E426" s="50" t="str">
        <f aca="false">IFERROR(VLOOKUP($J426,'Base 1'!A:S,19,0),"-")</f>
        <v>-</v>
      </c>
      <c r="F426" s="50" t="str">
        <f aca="false">IFERROR(VLOOKUP($J426,'Base 1'!$A:$N,14,0),"-")</f>
        <v>-</v>
      </c>
      <c r="G426" s="50" t="str">
        <f aca="false">IFERROR(VLOOKUP($J426,'Base 1'!$A:$O,15,0),"-")</f>
        <v>-</v>
      </c>
      <c r="H426" s="50" t="str">
        <f aca="false">IFERROR(VLOOKUP($J426,'Base 1'!$A:$T,20,0),"-")</f>
        <v>-</v>
      </c>
      <c r="I426" s="51" t="str">
        <f aca="false">IFERROR(VLOOKUP($J426,'Base 1'!$A:$C,3,0),"-")</f>
        <v>-</v>
      </c>
      <c r="J426" s="51"/>
      <c r="K426" s="50" t="str">
        <f aca="false">IFERROR(VLOOKUP($J426,'Base 1'!$A:$E,5,0),"-")</f>
        <v>-</v>
      </c>
      <c r="L426" s="52" t="str">
        <f aca="false">IFERROR(VLOOKUP($J426,'Base 1'!$A:$B,2,0),"-")</f>
        <v>-</v>
      </c>
      <c r="M426" s="50" t="str">
        <f aca="false">IFERROR(VLOOKUP($J426,'Base 1'!$A:$Q,17,0),"-")</f>
        <v>-</v>
      </c>
      <c r="N426" s="50" t="str">
        <f aca="false">IFERROR(VLOOKUP($J426,'Base 1'!$A:$R,18,0),"-")</f>
        <v>-</v>
      </c>
      <c r="O426" s="50" t="str">
        <f aca="false">IFERROR(VLOOKUP($J426,'Base 1'!$A:$F,6,0),"-")</f>
        <v>-</v>
      </c>
      <c r="P426" s="53" t="str">
        <f aca="false">IFERROR(VLOOKUP($J426,'Base 1'!$A:$G,7,0),"-")</f>
        <v>-</v>
      </c>
      <c r="Q426" s="54"/>
      <c r="R426" s="50" t="str">
        <f aca="false">IFERROR(VLOOKUP(J426,'Base 1'!$A:$L,12,0),"-")</f>
        <v>-</v>
      </c>
      <c r="S426" s="54"/>
      <c r="T426" s="55" t="str">
        <f aca="false">IFERROR(VLOOKUP(J426,'Base 1'!$A:$J,10,0),"-")</f>
        <v>-</v>
      </c>
      <c r="U426" s="56"/>
      <c r="V426" s="57"/>
      <c r="W426" s="58"/>
      <c r="X426" s="59" t="str">
        <f aca="false">IFERROR(VLOOKUP(J426,'Base 1'!$A:$I,9,0),"-")</f>
        <v>-</v>
      </c>
      <c r="Y426" s="58"/>
      <c r="Z426" s="60"/>
      <c r="AA426" s="61"/>
      <c r="AB426" s="62"/>
      <c r="AC426" s="63" t="str">
        <f aca="false">IFERROR(VLOOKUP($J426,'Base 1'!$A:$Q,16,0),"-")</f>
        <v>-</v>
      </c>
      <c r="AD426" s="63"/>
      <c r="AE426" s="64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  <c r="BJ426" s="65"/>
      <c r="BK426" s="65"/>
      <c r="BL426" s="65"/>
      <c r="BM426" s="65"/>
      <c r="BN426" s="65"/>
      <c r="BO426" s="65"/>
      <c r="BP426" s="65"/>
      <c r="BQ426" s="65"/>
      <c r="BR426" s="65"/>
      <c r="BS426" s="65"/>
      <c r="BT426" s="65"/>
      <c r="BU426" s="65"/>
      <c r="BV426" s="65"/>
      <c r="BW426" s="65"/>
      <c r="BX426" s="65"/>
      <c r="BY426" s="65"/>
      <c r="BZ426" s="65"/>
      <c r="CA426" s="65"/>
      <c r="CB426" s="65"/>
      <c r="CC426" s="65"/>
      <c r="CD426" s="65"/>
      <c r="CE426" s="65"/>
      <c r="CF426" s="65"/>
      <c r="CG426" s="65"/>
      <c r="CH426" s="65"/>
      <c r="CI426" s="65"/>
      <c r="CJ426" s="65"/>
      <c r="CK426" s="65"/>
      <c r="CL426" s="65"/>
      <c r="CM426" s="65"/>
      <c r="CN426" s="65"/>
      <c r="CO426" s="65"/>
      <c r="CP426" s="65"/>
      <c r="CQ426" s="65"/>
      <c r="CR426" s="65"/>
      <c r="CS426" s="65"/>
      <c r="CT426" s="65"/>
      <c r="CU426" s="65"/>
      <c r="CV426" s="65"/>
      <c r="CW426" s="65"/>
      <c r="CX426" s="65"/>
      <c r="CY426" s="65"/>
      <c r="CZ426" s="65"/>
      <c r="DA426" s="65"/>
      <c r="DB426" s="65"/>
      <c r="DC426" s="65"/>
      <c r="DD426" s="65"/>
      <c r="DE426" s="65"/>
      <c r="DF426" s="65"/>
      <c r="DG426" s="65"/>
      <c r="DH426" s="65"/>
      <c r="DI426" s="65"/>
      <c r="DJ426" s="65"/>
      <c r="DK426" s="65"/>
      <c r="DL426" s="65"/>
      <c r="DM426" s="65"/>
      <c r="DN426" s="65"/>
      <c r="DO426" s="65"/>
      <c r="DP426" s="65"/>
      <c r="DQ426" s="65"/>
      <c r="DR426" s="65"/>
      <c r="DS426" s="65"/>
      <c r="DT426" s="65"/>
      <c r="DU426" s="65"/>
      <c r="DV426" s="65"/>
      <c r="DW426" s="65"/>
      <c r="DX426" s="65"/>
      <c r="DY426" s="65"/>
      <c r="DZ426" s="65"/>
      <c r="EA426" s="65"/>
      <c r="EB426" s="65"/>
      <c r="EC426" s="65"/>
      <c r="ED426" s="65"/>
      <c r="EE426" s="65"/>
      <c r="EF426" s="65"/>
      <c r="EG426" s="65"/>
      <c r="EH426" s="65"/>
      <c r="EI426" s="65"/>
      <c r="EJ426" s="65"/>
      <c r="EK426" s="65"/>
      <c r="EL426" s="65"/>
      <c r="EM426" s="65"/>
      <c r="EN426" s="65"/>
      <c r="EO426" s="65"/>
      <c r="EP426" s="65"/>
      <c r="EQ426" s="65"/>
      <c r="ER426" s="65"/>
      <c r="ES426" s="65"/>
      <c r="ET426" s="65"/>
      <c r="EU426" s="65"/>
      <c r="EV426" s="65"/>
      <c r="EW426" s="65"/>
      <c r="EX426" s="65"/>
      <c r="EY426" s="65"/>
      <c r="EZ426" s="65"/>
      <c r="FA426" s="65"/>
      <c r="FB426" s="65"/>
      <c r="FC426" s="65"/>
      <c r="FD426" s="65"/>
      <c r="FE426" s="65"/>
      <c r="FF426" s="65"/>
      <c r="FG426" s="65"/>
      <c r="FH426" s="65"/>
      <c r="FI426" s="65"/>
      <c r="FJ426" s="65"/>
      <c r="FK426" s="65"/>
      <c r="FL426" s="65"/>
      <c r="FM426" s="65"/>
      <c r="FN426" s="65"/>
      <c r="FO426" s="65"/>
      <c r="FP426" s="65"/>
      <c r="FQ426" s="65"/>
      <c r="FR426" s="65"/>
      <c r="FS426" s="65"/>
      <c r="FT426" s="65"/>
      <c r="FU426" s="65"/>
      <c r="FV426" s="65"/>
      <c r="FW426" s="65"/>
      <c r="FX426" s="65"/>
      <c r="FY426" s="65"/>
      <c r="FZ426" s="65"/>
      <c r="GA426" s="65"/>
      <c r="GB426" s="65"/>
      <c r="GC426" s="65"/>
      <c r="GD426" s="65"/>
      <c r="GE426" s="65"/>
      <c r="GF426" s="65"/>
      <c r="GG426" s="65"/>
      <c r="GH426" s="65"/>
      <c r="GI426" s="65"/>
      <c r="GJ426" s="65"/>
      <c r="GK426" s="65"/>
      <c r="GL426" s="65"/>
      <c r="GM426" s="65"/>
      <c r="GN426" s="65"/>
      <c r="GO426" s="65"/>
      <c r="GP426" s="65"/>
      <c r="GQ426" s="65"/>
      <c r="GR426" s="65"/>
      <c r="GS426" s="65"/>
      <c r="GT426" s="65"/>
      <c r="GU426" s="65"/>
      <c r="GV426" s="65"/>
      <c r="GW426" s="65"/>
      <c r="GX426" s="65"/>
      <c r="GY426" s="65"/>
      <c r="GZ426" s="65"/>
      <c r="HA426" s="65"/>
      <c r="HB426" s="65"/>
      <c r="HC426" s="65"/>
      <c r="HD426" s="65"/>
      <c r="HE426" s="65"/>
      <c r="HF426" s="65"/>
      <c r="HG426" s="65"/>
      <c r="HH426" s="65"/>
      <c r="HI426" s="65"/>
      <c r="HJ426" s="65"/>
      <c r="HK426" s="65"/>
      <c r="HL426" s="65"/>
      <c r="HM426" s="65"/>
      <c r="HN426" s="65"/>
      <c r="HO426" s="65"/>
      <c r="HP426" s="65"/>
      <c r="HQ426" s="65"/>
      <c r="HR426" s="65"/>
      <c r="HS426" s="65"/>
      <c r="HT426" s="65"/>
      <c r="HU426" s="65"/>
      <c r="HV426" s="65"/>
      <c r="HW426" s="65"/>
      <c r="HX426" s="65"/>
      <c r="HY426" s="65"/>
      <c r="HZ426" s="65"/>
      <c r="IA426" s="65"/>
      <c r="IB426" s="65"/>
      <c r="IC426" s="65"/>
      <c r="ID426" s="65"/>
      <c r="IE426" s="65"/>
      <c r="IF426" s="65"/>
      <c r="IG426" s="65"/>
      <c r="IH426" s="65"/>
      <c r="II426" s="65"/>
      <c r="IJ426" s="65"/>
      <c r="IK426" s="65"/>
      <c r="IL426" s="65"/>
      <c r="IM426" s="65"/>
      <c r="IN426" s="65"/>
      <c r="IO426" s="65"/>
      <c r="IP426" s="65"/>
      <c r="IQ426" s="65"/>
      <c r="IR426" s="65"/>
      <c r="IS426" s="65"/>
      <c r="IT426" s="65"/>
      <c r="IU426" s="65"/>
      <c r="IV426" s="65"/>
      <c r="IW426" s="65"/>
      <c r="IX426" s="65"/>
      <c r="IY426" s="65"/>
      <c r="IZ426" s="65"/>
      <c r="JA426" s="65"/>
      <c r="JB426" s="65"/>
      <c r="JC426" s="65"/>
      <c r="JD426" s="65"/>
      <c r="JE426" s="65"/>
      <c r="JF426" s="65"/>
      <c r="JG426" s="65"/>
      <c r="JH426" s="65"/>
      <c r="JI426" s="65"/>
      <c r="JJ426" s="65"/>
      <c r="JK426" s="65"/>
      <c r="JL426" s="65"/>
      <c r="JM426" s="65"/>
      <c r="JN426" s="65"/>
      <c r="JO426" s="65"/>
      <c r="JP426" s="65"/>
      <c r="JQ426" s="65"/>
      <c r="JR426" s="65"/>
      <c r="JS426" s="65"/>
    </row>
    <row r="427" s="66" customFormat="true" ht="14.25" hidden="false" customHeight="true" outlineLevel="0" collapsed="false">
      <c r="A427" s="46"/>
      <c r="B427" s="47" t="n">
        <f aca="true">TODAY()</f>
        <v>46135</v>
      </c>
      <c r="C427" s="48" t="s">
        <v>37</v>
      </c>
      <c r="D427" s="49" t="s">
        <v>38</v>
      </c>
      <c r="E427" s="50" t="str">
        <f aca="false">IFERROR(VLOOKUP($J427,'Base 1'!A:S,19,0),"-")</f>
        <v>-</v>
      </c>
      <c r="F427" s="50" t="str">
        <f aca="false">IFERROR(VLOOKUP($J427,'Base 1'!$A:$N,14,0),"-")</f>
        <v>-</v>
      </c>
      <c r="G427" s="50" t="str">
        <f aca="false">IFERROR(VLOOKUP($J427,'Base 1'!$A:$O,15,0),"-")</f>
        <v>-</v>
      </c>
      <c r="H427" s="50" t="str">
        <f aca="false">IFERROR(VLOOKUP($J427,'Base 1'!$A:$T,20,0),"-")</f>
        <v>-</v>
      </c>
      <c r="I427" s="51" t="str">
        <f aca="false">IFERROR(VLOOKUP($J427,'Base 1'!$A:$C,3,0),"-")</f>
        <v>-</v>
      </c>
      <c r="J427" s="51"/>
      <c r="K427" s="50" t="str">
        <f aca="false">IFERROR(VLOOKUP($J427,'Base 1'!$A:$E,5,0),"-")</f>
        <v>-</v>
      </c>
      <c r="L427" s="52" t="str">
        <f aca="false">IFERROR(VLOOKUP($J427,'Base 1'!$A:$B,2,0),"-")</f>
        <v>-</v>
      </c>
      <c r="M427" s="50" t="str">
        <f aca="false">IFERROR(VLOOKUP($J427,'Base 1'!$A:$Q,17,0),"-")</f>
        <v>-</v>
      </c>
      <c r="N427" s="50" t="str">
        <f aca="false">IFERROR(VLOOKUP($J427,'Base 1'!$A:$R,18,0),"-")</f>
        <v>-</v>
      </c>
      <c r="O427" s="50" t="str">
        <f aca="false">IFERROR(VLOOKUP($J427,'Base 1'!$A:$F,6,0),"-")</f>
        <v>-</v>
      </c>
      <c r="P427" s="53" t="str">
        <f aca="false">IFERROR(VLOOKUP($J427,'Base 1'!$A:$G,7,0),"-")</f>
        <v>-</v>
      </c>
      <c r="Q427" s="54"/>
      <c r="R427" s="50" t="str">
        <f aca="false">IFERROR(VLOOKUP(J427,'Base 1'!$A:$L,12,0),"-")</f>
        <v>-</v>
      </c>
      <c r="S427" s="54"/>
      <c r="T427" s="55" t="str">
        <f aca="false">IFERROR(VLOOKUP(J427,'Base 1'!$A:$J,10,0),"-")</f>
        <v>-</v>
      </c>
      <c r="U427" s="56"/>
      <c r="V427" s="57"/>
      <c r="W427" s="58"/>
      <c r="X427" s="59" t="str">
        <f aca="false">IFERROR(VLOOKUP(J427,'Base 1'!$A:$I,9,0),"-")</f>
        <v>-</v>
      </c>
      <c r="Y427" s="58"/>
      <c r="Z427" s="60"/>
      <c r="AA427" s="61"/>
      <c r="AB427" s="62"/>
      <c r="AC427" s="63" t="str">
        <f aca="false">IFERROR(VLOOKUP($J427,'Base 1'!$A:$Q,16,0),"-")</f>
        <v>-</v>
      </c>
      <c r="AD427" s="63"/>
      <c r="AE427" s="64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  <c r="BJ427" s="65"/>
      <c r="BK427" s="65"/>
      <c r="BL427" s="65"/>
      <c r="BM427" s="65"/>
      <c r="BN427" s="65"/>
      <c r="BO427" s="65"/>
      <c r="BP427" s="65"/>
      <c r="BQ427" s="65"/>
      <c r="BR427" s="65"/>
      <c r="BS427" s="65"/>
      <c r="BT427" s="65"/>
      <c r="BU427" s="65"/>
      <c r="BV427" s="65"/>
      <c r="BW427" s="65"/>
      <c r="BX427" s="65"/>
      <c r="BY427" s="65"/>
      <c r="BZ427" s="65"/>
      <c r="CA427" s="65"/>
      <c r="CB427" s="65"/>
      <c r="CC427" s="65"/>
      <c r="CD427" s="65"/>
      <c r="CE427" s="65"/>
      <c r="CF427" s="65"/>
      <c r="CG427" s="65"/>
      <c r="CH427" s="65"/>
      <c r="CI427" s="65"/>
      <c r="CJ427" s="65"/>
      <c r="CK427" s="65"/>
      <c r="CL427" s="65"/>
      <c r="CM427" s="65"/>
      <c r="CN427" s="65"/>
      <c r="CO427" s="65"/>
      <c r="CP427" s="65"/>
      <c r="CQ427" s="65"/>
      <c r="CR427" s="65"/>
      <c r="CS427" s="65"/>
      <c r="CT427" s="65"/>
      <c r="CU427" s="65"/>
      <c r="CV427" s="65"/>
      <c r="CW427" s="65"/>
      <c r="CX427" s="65"/>
      <c r="CY427" s="65"/>
      <c r="CZ427" s="65"/>
      <c r="DA427" s="65"/>
      <c r="DB427" s="65"/>
      <c r="DC427" s="65"/>
      <c r="DD427" s="65"/>
      <c r="DE427" s="65"/>
      <c r="DF427" s="65"/>
      <c r="DG427" s="65"/>
      <c r="DH427" s="65"/>
      <c r="DI427" s="65"/>
      <c r="DJ427" s="65"/>
      <c r="DK427" s="65"/>
      <c r="DL427" s="65"/>
      <c r="DM427" s="65"/>
      <c r="DN427" s="65"/>
      <c r="DO427" s="65"/>
      <c r="DP427" s="65"/>
      <c r="DQ427" s="65"/>
      <c r="DR427" s="65"/>
      <c r="DS427" s="65"/>
      <c r="DT427" s="65"/>
      <c r="DU427" s="65"/>
      <c r="DV427" s="65"/>
      <c r="DW427" s="65"/>
      <c r="DX427" s="65"/>
      <c r="DY427" s="65"/>
      <c r="DZ427" s="65"/>
      <c r="EA427" s="65"/>
      <c r="EB427" s="65"/>
      <c r="EC427" s="65"/>
      <c r="ED427" s="65"/>
      <c r="EE427" s="65"/>
      <c r="EF427" s="65"/>
      <c r="EG427" s="65"/>
      <c r="EH427" s="65"/>
      <c r="EI427" s="65"/>
      <c r="EJ427" s="65"/>
      <c r="EK427" s="65"/>
      <c r="EL427" s="65"/>
      <c r="EM427" s="65"/>
      <c r="EN427" s="65"/>
      <c r="EO427" s="65"/>
      <c r="EP427" s="65"/>
      <c r="EQ427" s="65"/>
      <c r="ER427" s="65"/>
      <c r="ES427" s="65"/>
      <c r="ET427" s="65"/>
      <c r="EU427" s="65"/>
      <c r="EV427" s="65"/>
      <c r="EW427" s="65"/>
      <c r="EX427" s="65"/>
      <c r="EY427" s="65"/>
      <c r="EZ427" s="65"/>
      <c r="FA427" s="65"/>
      <c r="FB427" s="65"/>
      <c r="FC427" s="65"/>
      <c r="FD427" s="65"/>
      <c r="FE427" s="65"/>
      <c r="FF427" s="65"/>
      <c r="FG427" s="65"/>
      <c r="FH427" s="65"/>
      <c r="FI427" s="65"/>
      <c r="FJ427" s="65"/>
      <c r="FK427" s="65"/>
      <c r="FL427" s="65"/>
      <c r="FM427" s="65"/>
      <c r="FN427" s="65"/>
      <c r="FO427" s="65"/>
      <c r="FP427" s="65"/>
      <c r="FQ427" s="65"/>
      <c r="FR427" s="65"/>
      <c r="FS427" s="65"/>
      <c r="FT427" s="65"/>
      <c r="FU427" s="65"/>
      <c r="FV427" s="65"/>
      <c r="FW427" s="65"/>
      <c r="FX427" s="65"/>
      <c r="FY427" s="65"/>
      <c r="FZ427" s="65"/>
      <c r="GA427" s="65"/>
      <c r="GB427" s="65"/>
      <c r="GC427" s="65"/>
      <c r="GD427" s="65"/>
      <c r="GE427" s="65"/>
      <c r="GF427" s="65"/>
      <c r="GG427" s="65"/>
      <c r="GH427" s="65"/>
      <c r="GI427" s="65"/>
      <c r="GJ427" s="65"/>
      <c r="GK427" s="65"/>
      <c r="GL427" s="65"/>
      <c r="GM427" s="65"/>
      <c r="GN427" s="65"/>
      <c r="GO427" s="65"/>
      <c r="GP427" s="65"/>
      <c r="GQ427" s="65"/>
      <c r="GR427" s="65"/>
      <c r="GS427" s="65"/>
      <c r="GT427" s="65"/>
      <c r="GU427" s="65"/>
      <c r="GV427" s="65"/>
      <c r="GW427" s="65"/>
      <c r="GX427" s="65"/>
      <c r="GY427" s="65"/>
      <c r="GZ427" s="65"/>
      <c r="HA427" s="65"/>
      <c r="HB427" s="65"/>
      <c r="HC427" s="65"/>
      <c r="HD427" s="65"/>
      <c r="HE427" s="65"/>
      <c r="HF427" s="65"/>
      <c r="HG427" s="65"/>
      <c r="HH427" s="65"/>
      <c r="HI427" s="65"/>
      <c r="HJ427" s="65"/>
      <c r="HK427" s="65"/>
      <c r="HL427" s="65"/>
      <c r="HM427" s="65"/>
      <c r="HN427" s="65"/>
      <c r="HO427" s="65"/>
      <c r="HP427" s="65"/>
      <c r="HQ427" s="65"/>
      <c r="HR427" s="65"/>
      <c r="HS427" s="65"/>
      <c r="HT427" s="65"/>
      <c r="HU427" s="65"/>
      <c r="HV427" s="65"/>
      <c r="HW427" s="65"/>
      <c r="HX427" s="65"/>
      <c r="HY427" s="65"/>
      <c r="HZ427" s="65"/>
      <c r="IA427" s="65"/>
      <c r="IB427" s="65"/>
      <c r="IC427" s="65"/>
      <c r="ID427" s="65"/>
      <c r="IE427" s="65"/>
      <c r="IF427" s="65"/>
      <c r="IG427" s="65"/>
      <c r="IH427" s="65"/>
      <c r="II427" s="65"/>
      <c r="IJ427" s="65"/>
      <c r="IK427" s="65"/>
      <c r="IL427" s="65"/>
      <c r="IM427" s="65"/>
      <c r="IN427" s="65"/>
      <c r="IO427" s="65"/>
      <c r="IP427" s="65"/>
      <c r="IQ427" s="65"/>
      <c r="IR427" s="65"/>
      <c r="IS427" s="65"/>
      <c r="IT427" s="65"/>
      <c r="IU427" s="65"/>
      <c r="IV427" s="65"/>
      <c r="IW427" s="65"/>
      <c r="IX427" s="65"/>
      <c r="IY427" s="65"/>
      <c r="IZ427" s="65"/>
      <c r="JA427" s="65"/>
      <c r="JB427" s="65"/>
      <c r="JC427" s="65"/>
      <c r="JD427" s="65"/>
      <c r="JE427" s="65"/>
      <c r="JF427" s="65"/>
      <c r="JG427" s="65"/>
      <c r="JH427" s="65"/>
      <c r="JI427" s="65"/>
      <c r="JJ427" s="65"/>
      <c r="JK427" s="65"/>
      <c r="JL427" s="65"/>
      <c r="JM427" s="65"/>
      <c r="JN427" s="65"/>
      <c r="JO427" s="65"/>
      <c r="JP427" s="65"/>
      <c r="JQ427" s="65"/>
      <c r="JR427" s="65"/>
      <c r="JS427" s="65"/>
    </row>
    <row r="428" s="66" customFormat="true" ht="14.25" hidden="false" customHeight="true" outlineLevel="0" collapsed="false">
      <c r="A428" s="46"/>
      <c r="B428" s="47" t="n">
        <f aca="true">TODAY()</f>
        <v>46135</v>
      </c>
      <c r="C428" s="48" t="s">
        <v>37</v>
      </c>
      <c r="D428" s="49" t="s">
        <v>38</v>
      </c>
      <c r="E428" s="50" t="str">
        <f aca="false">IFERROR(VLOOKUP($J428,'Base 1'!A:S,19,0),"-")</f>
        <v>-</v>
      </c>
      <c r="F428" s="50" t="str">
        <f aca="false">IFERROR(VLOOKUP($J428,'Base 1'!$A:$N,14,0),"-")</f>
        <v>-</v>
      </c>
      <c r="G428" s="50" t="str">
        <f aca="false">IFERROR(VLOOKUP($J428,'Base 1'!$A:$O,15,0),"-")</f>
        <v>-</v>
      </c>
      <c r="H428" s="50" t="str">
        <f aca="false">IFERROR(VLOOKUP($J428,'Base 1'!$A:$T,20,0),"-")</f>
        <v>-</v>
      </c>
      <c r="I428" s="51" t="str">
        <f aca="false">IFERROR(VLOOKUP($J428,'Base 1'!$A:$C,3,0),"-")</f>
        <v>-</v>
      </c>
      <c r="J428" s="51"/>
      <c r="K428" s="50" t="str">
        <f aca="false">IFERROR(VLOOKUP($J428,'Base 1'!$A:$E,5,0),"-")</f>
        <v>-</v>
      </c>
      <c r="L428" s="52" t="str">
        <f aca="false">IFERROR(VLOOKUP($J428,'Base 1'!$A:$B,2,0),"-")</f>
        <v>-</v>
      </c>
      <c r="M428" s="50" t="str">
        <f aca="false">IFERROR(VLOOKUP($J428,'Base 1'!$A:$Q,17,0),"-")</f>
        <v>-</v>
      </c>
      <c r="N428" s="50" t="str">
        <f aca="false">IFERROR(VLOOKUP($J428,'Base 1'!$A:$R,18,0),"-")</f>
        <v>-</v>
      </c>
      <c r="O428" s="50" t="str">
        <f aca="false">IFERROR(VLOOKUP($J428,'Base 1'!$A:$F,6,0),"-")</f>
        <v>-</v>
      </c>
      <c r="P428" s="53" t="str">
        <f aca="false">IFERROR(VLOOKUP($J428,'Base 1'!$A:$G,7,0),"-")</f>
        <v>-</v>
      </c>
      <c r="Q428" s="54"/>
      <c r="R428" s="50" t="str">
        <f aca="false">IFERROR(VLOOKUP(J428,'Base 1'!$A:$L,12,0),"-")</f>
        <v>-</v>
      </c>
      <c r="S428" s="54"/>
      <c r="T428" s="55" t="str">
        <f aca="false">IFERROR(VLOOKUP(J428,'Base 1'!$A:$J,10,0),"-")</f>
        <v>-</v>
      </c>
      <c r="U428" s="56"/>
      <c r="V428" s="57"/>
      <c r="W428" s="58"/>
      <c r="X428" s="59" t="str">
        <f aca="false">IFERROR(VLOOKUP(J428,'Base 1'!$A:$I,9,0),"-")</f>
        <v>-</v>
      </c>
      <c r="Y428" s="58"/>
      <c r="Z428" s="60"/>
      <c r="AA428" s="61"/>
      <c r="AB428" s="62"/>
      <c r="AC428" s="63" t="str">
        <f aca="false">IFERROR(VLOOKUP($J428,'Base 1'!$A:$Q,16,0),"-")</f>
        <v>-</v>
      </c>
      <c r="AD428" s="63"/>
      <c r="AE428" s="64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  <c r="BS428" s="65"/>
      <c r="BT428" s="65"/>
      <c r="BU428" s="65"/>
      <c r="BV428" s="65"/>
      <c r="BW428" s="65"/>
      <c r="BX428" s="65"/>
      <c r="BY428" s="65"/>
      <c r="BZ428" s="65"/>
      <c r="CA428" s="65"/>
      <c r="CB428" s="65"/>
      <c r="CC428" s="65"/>
      <c r="CD428" s="65"/>
      <c r="CE428" s="65"/>
      <c r="CF428" s="65"/>
      <c r="CG428" s="65"/>
      <c r="CH428" s="65"/>
      <c r="CI428" s="65"/>
      <c r="CJ428" s="65"/>
      <c r="CK428" s="65"/>
      <c r="CL428" s="65"/>
      <c r="CM428" s="65"/>
      <c r="CN428" s="65"/>
      <c r="CO428" s="65"/>
      <c r="CP428" s="65"/>
      <c r="CQ428" s="65"/>
      <c r="CR428" s="65"/>
      <c r="CS428" s="65"/>
      <c r="CT428" s="65"/>
      <c r="CU428" s="65"/>
      <c r="CV428" s="65"/>
      <c r="CW428" s="65"/>
      <c r="CX428" s="65"/>
      <c r="CY428" s="65"/>
      <c r="CZ428" s="65"/>
      <c r="DA428" s="65"/>
      <c r="DB428" s="65"/>
      <c r="DC428" s="65"/>
      <c r="DD428" s="65"/>
      <c r="DE428" s="65"/>
      <c r="DF428" s="65"/>
      <c r="DG428" s="65"/>
      <c r="DH428" s="65"/>
      <c r="DI428" s="65"/>
      <c r="DJ428" s="65"/>
      <c r="DK428" s="65"/>
      <c r="DL428" s="65"/>
      <c r="DM428" s="65"/>
      <c r="DN428" s="65"/>
      <c r="DO428" s="65"/>
      <c r="DP428" s="65"/>
      <c r="DQ428" s="65"/>
      <c r="DR428" s="65"/>
      <c r="DS428" s="65"/>
      <c r="DT428" s="65"/>
      <c r="DU428" s="65"/>
      <c r="DV428" s="65"/>
      <c r="DW428" s="65"/>
      <c r="DX428" s="65"/>
      <c r="DY428" s="65"/>
      <c r="DZ428" s="65"/>
      <c r="EA428" s="65"/>
      <c r="EB428" s="65"/>
      <c r="EC428" s="65"/>
      <c r="ED428" s="65"/>
      <c r="EE428" s="65"/>
      <c r="EF428" s="65"/>
      <c r="EG428" s="65"/>
      <c r="EH428" s="65"/>
      <c r="EI428" s="65"/>
      <c r="EJ428" s="65"/>
      <c r="EK428" s="65"/>
      <c r="EL428" s="65"/>
      <c r="EM428" s="65"/>
      <c r="EN428" s="65"/>
      <c r="EO428" s="65"/>
      <c r="EP428" s="65"/>
      <c r="EQ428" s="65"/>
      <c r="ER428" s="65"/>
      <c r="ES428" s="65"/>
      <c r="ET428" s="65"/>
      <c r="EU428" s="65"/>
      <c r="EV428" s="65"/>
      <c r="EW428" s="65"/>
      <c r="EX428" s="65"/>
      <c r="EY428" s="65"/>
      <c r="EZ428" s="65"/>
      <c r="FA428" s="65"/>
      <c r="FB428" s="65"/>
      <c r="FC428" s="65"/>
      <c r="FD428" s="65"/>
      <c r="FE428" s="65"/>
      <c r="FF428" s="65"/>
      <c r="FG428" s="65"/>
      <c r="FH428" s="65"/>
      <c r="FI428" s="65"/>
      <c r="FJ428" s="65"/>
      <c r="FK428" s="65"/>
      <c r="FL428" s="65"/>
      <c r="FM428" s="65"/>
      <c r="FN428" s="65"/>
      <c r="FO428" s="65"/>
      <c r="FP428" s="65"/>
      <c r="FQ428" s="65"/>
      <c r="FR428" s="65"/>
      <c r="FS428" s="65"/>
      <c r="FT428" s="65"/>
      <c r="FU428" s="65"/>
      <c r="FV428" s="65"/>
      <c r="FW428" s="65"/>
      <c r="FX428" s="65"/>
      <c r="FY428" s="65"/>
      <c r="FZ428" s="65"/>
      <c r="GA428" s="65"/>
      <c r="GB428" s="65"/>
      <c r="GC428" s="65"/>
      <c r="GD428" s="65"/>
      <c r="GE428" s="65"/>
      <c r="GF428" s="65"/>
      <c r="GG428" s="65"/>
      <c r="GH428" s="65"/>
      <c r="GI428" s="65"/>
      <c r="GJ428" s="65"/>
      <c r="GK428" s="65"/>
      <c r="GL428" s="65"/>
      <c r="GM428" s="65"/>
      <c r="GN428" s="65"/>
      <c r="GO428" s="65"/>
      <c r="GP428" s="65"/>
      <c r="GQ428" s="65"/>
      <c r="GR428" s="65"/>
      <c r="GS428" s="65"/>
      <c r="GT428" s="65"/>
      <c r="GU428" s="65"/>
      <c r="GV428" s="65"/>
      <c r="GW428" s="65"/>
      <c r="GX428" s="65"/>
      <c r="GY428" s="65"/>
      <c r="GZ428" s="65"/>
      <c r="HA428" s="65"/>
      <c r="HB428" s="65"/>
      <c r="HC428" s="65"/>
      <c r="HD428" s="65"/>
      <c r="HE428" s="65"/>
      <c r="HF428" s="65"/>
      <c r="HG428" s="65"/>
      <c r="HH428" s="65"/>
      <c r="HI428" s="65"/>
      <c r="HJ428" s="65"/>
      <c r="HK428" s="65"/>
      <c r="HL428" s="65"/>
      <c r="HM428" s="65"/>
      <c r="HN428" s="65"/>
      <c r="HO428" s="65"/>
      <c r="HP428" s="65"/>
      <c r="HQ428" s="65"/>
      <c r="HR428" s="65"/>
      <c r="HS428" s="65"/>
      <c r="HT428" s="65"/>
      <c r="HU428" s="65"/>
      <c r="HV428" s="65"/>
      <c r="HW428" s="65"/>
      <c r="HX428" s="65"/>
      <c r="HY428" s="65"/>
      <c r="HZ428" s="65"/>
      <c r="IA428" s="65"/>
      <c r="IB428" s="65"/>
      <c r="IC428" s="65"/>
      <c r="ID428" s="65"/>
      <c r="IE428" s="65"/>
      <c r="IF428" s="65"/>
      <c r="IG428" s="65"/>
      <c r="IH428" s="65"/>
      <c r="II428" s="65"/>
      <c r="IJ428" s="65"/>
      <c r="IK428" s="65"/>
      <c r="IL428" s="65"/>
      <c r="IM428" s="65"/>
      <c r="IN428" s="65"/>
      <c r="IO428" s="65"/>
      <c r="IP428" s="65"/>
      <c r="IQ428" s="65"/>
      <c r="IR428" s="65"/>
      <c r="IS428" s="65"/>
      <c r="IT428" s="65"/>
      <c r="IU428" s="65"/>
      <c r="IV428" s="65"/>
      <c r="IW428" s="65"/>
      <c r="IX428" s="65"/>
      <c r="IY428" s="65"/>
      <c r="IZ428" s="65"/>
      <c r="JA428" s="65"/>
      <c r="JB428" s="65"/>
      <c r="JC428" s="65"/>
      <c r="JD428" s="65"/>
      <c r="JE428" s="65"/>
      <c r="JF428" s="65"/>
      <c r="JG428" s="65"/>
      <c r="JH428" s="65"/>
      <c r="JI428" s="65"/>
      <c r="JJ428" s="65"/>
      <c r="JK428" s="65"/>
      <c r="JL428" s="65"/>
      <c r="JM428" s="65"/>
      <c r="JN428" s="65"/>
      <c r="JO428" s="65"/>
      <c r="JP428" s="65"/>
      <c r="JQ428" s="65"/>
      <c r="JR428" s="65"/>
      <c r="JS428" s="65"/>
    </row>
    <row r="429" s="66" customFormat="true" ht="14.25" hidden="false" customHeight="true" outlineLevel="0" collapsed="false">
      <c r="A429" s="46"/>
      <c r="B429" s="47" t="n">
        <f aca="true">TODAY()</f>
        <v>46135</v>
      </c>
      <c r="C429" s="48" t="s">
        <v>37</v>
      </c>
      <c r="D429" s="49" t="s">
        <v>38</v>
      </c>
      <c r="E429" s="50" t="str">
        <f aca="false">IFERROR(VLOOKUP($J429,'Base 1'!A:S,19,0),"-")</f>
        <v>-</v>
      </c>
      <c r="F429" s="50" t="str">
        <f aca="false">IFERROR(VLOOKUP($J429,'Base 1'!$A:$N,14,0),"-")</f>
        <v>-</v>
      </c>
      <c r="G429" s="50" t="str">
        <f aca="false">IFERROR(VLOOKUP($J429,'Base 1'!$A:$O,15,0),"-")</f>
        <v>-</v>
      </c>
      <c r="H429" s="50" t="str">
        <f aca="false">IFERROR(VLOOKUP($J429,'Base 1'!$A:$T,20,0),"-")</f>
        <v>-</v>
      </c>
      <c r="I429" s="51" t="str">
        <f aca="false">IFERROR(VLOOKUP($J429,'Base 1'!$A:$C,3,0),"-")</f>
        <v>-</v>
      </c>
      <c r="J429" s="51"/>
      <c r="K429" s="50" t="str">
        <f aca="false">IFERROR(VLOOKUP($J429,'Base 1'!$A:$E,5,0),"-")</f>
        <v>-</v>
      </c>
      <c r="L429" s="52" t="str">
        <f aca="false">IFERROR(VLOOKUP($J429,'Base 1'!$A:$B,2,0),"-")</f>
        <v>-</v>
      </c>
      <c r="M429" s="50" t="str">
        <f aca="false">IFERROR(VLOOKUP($J429,'Base 1'!$A:$Q,17,0),"-")</f>
        <v>-</v>
      </c>
      <c r="N429" s="50" t="str">
        <f aca="false">IFERROR(VLOOKUP($J429,'Base 1'!$A:$R,18,0),"-")</f>
        <v>-</v>
      </c>
      <c r="O429" s="50" t="str">
        <f aca="false">IFERROR(VLOOKUP($J429,'Base 1'!$A:$F,6,0),"-")</f>
        <v>-</v>
      </c>
      <c r="P429" s="53" t="str">
        <f aca="false">IFERROR(VLOOKUP($J429,'Base 1'!$A:$G,7,0),"-")</f>
        <v>-</v>
      </c>
      <c r="Q429" s="54"/>
      <c r="R429" s="50" t="str">
        <f aca="false">IFERROR(VLOOKUP(J429,'Base 1'!$A:$L,12,0),"-")</f>
        <v>-</v>
      </c>
      <c r="S429" s="54"/>
      <c r="T429" s="55" t="str">
        <f aca="false">IFERROR(VLOOKUP(J429,'Base 1'!$A:$J,10,0),"-")</f>
        <v>-</v>
      </c>
      <c r="U429" s="56"/>
      <c r="V429" s="57"/>
      <c r="W429" s="58"/>
      <c r="X429" s="59" t="str">
        <f aca="false">IFERROR(VLOOKUP(J429,'Base 1'!$A:$I,9,0),"-")</f>
        <v>-</v>
      </c>
      <c r="Y429" s="58"/>
      <c r="Z429" s="60"/>
      <c r="AA429" s="61"/>
      <c r="AB429" s="62"/>
      <c r="AC429" s="63" t="str">
        <f aca="false">IFERROR(VLOOKUP($J429,'Base 1'!$A:$Q,16,0),"-")</f>
        <v>-</v>
      </c>
      <c r="AD429" s="63"/>
      <c r="AE429" s="64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  <c r="BS429" s="65"/>
      <c r="BT429" s="65"/>
      <c r="BU429" s="65"/>
      <c r="BV429" s="65"/>
      <c r="BW429" s="65"/>
      <c r="BX429" s="65"/>
      <c r="BY429" s="65"/>
      <c r="BZ429" s="65"/>
      <c r="CA429" s="65"/>
      <c r="CB429" s="65"/>
      <c r="CC429" s="65"/>
      <c r="CD429" s="65"/>
      <c r="CE429" s="65"/>
      <c r="CF429" s="65"/>
      <c r="CG429" s="65"/>
      <c r="CH429" s="65"/>
      <c r="CI429" s="65"/>
      <c r="CJ429" s="65"/>
      <c r="CK429" s="65"/>
      <c r="CL429" s="65"/>
      <c r="CM429" s="65"/>
      <c r="CN429" s="65"/>
      <c r="CO429" s="65"/>
      <c r="CP429" s="65"/>
      <c r="CQ429" s="65"/>
      <c r="CR429" s="65"/>
      <c r="CS429" s="65"/>
      <c r="CT429" s="65"/>
      <c r="CU429" s="65"/>
      <c r="CV429" s="65"/>
      <c r="CW429" s="65"/>
      <c r="CX429" s="65"/>
      <c r="CY429" s="65"/>
      <c r="CZ429" s="65"/>
      <c r="DA429" s="65"/>
      <c r="DB429" s="65"/>
      <c r="DC429" s="65"/>
      <c r="DD429" s="65"/>
      <c r="DE429" s="65"/>
      <c r="DF429" s="65"/>
      <c r="DG429" s="65"/>
      <c r="DH429" s="65"/>
      <c r="DI429" s="65"/>
      <c r="DJ429" s="65"/>
      <c r="DK429" s="65"/>
      <c r="DL429" s="65"/>
      <c r="DM429" s="65"/>
      <c r="DN429" s="65"/>
      <c r="DO429" s="65"/>
      <c r="DP429" s="65"/>
      <c r="DQ429" s="65"/>
      <c r="DR429" s="65"/>
      <c r="DS429" s="65"/>
      <c r="DT429" s="65"/>
      <c r="DU429" s="65"/>
      <c r="DV429" s="65"/>
      <c r="DW429" s="65"/>
      <c r="DX429" s="65"/>
      <c r="DY429" s="65"/>
      <c r="DZ429" s="65"/>
      <c r="EA429" s="65"/>
      <c r="EB429" s="65"/>
      <c r="EC429" s="65"/>
      <c r="ED429" s="65"/>
      <c r="EE429" s="65"/>
      <c r="EF429" s="65"/>
      <c r="EG429" s="65"/>
      <c r="EH429" s="65"/>
      <c r="EI429" s="65"/>
      <c r="EJ429" s="65"/>
      <c r="EK429" s="65"/>
      <c r="EL429" s="65"/>
      <c r="EM429" s="65"/>
      <c r="EN429" s="65"/>
      <c r="EO429" s="65"/>
      <c r="EP429" s="65"/>
      <c r="EQ429" s="65"/>
      <c r="ER429" s="65"/>
      <c r="ES429" s="65"/>
      <c r="ET429" s="65"/>
      <c r="EU429" s="65"/>
      <c r="EV429" s="65"/>
      <c r="EW429" s="65"/>
      <c r="EX429" s="65"/>
      <c r="EY429" s="65"/>
      <c r="EZ429" s="65"/>
      <c r="FA429" s="65"/>
      <c r="FB429" s="65"/>
      <c r="FC429" s="65"/>
      <c r="FD429" s="65"/>
      <c r="FE429" s="65"/>
      <c r="FF429" s="65"/>
      <c r="FG429" s="65"/>
      <c r="FH429" s="65"/>
      <c r="FI429" s="65"/>
      <c r="FJ429" s="65"/>
      <c r="FK429" s="65"/>
      <c r="FL429" s="65"/>
      <c r="FM429" s="65"/>
      <c r="FN429" s="65"/>
      <c r="FO429" s="65"/>
      <c r="FP429" s="65"/>
      <c r="FQ429" s="65"/>
      <c r="FR429" s="65"/>
      <c r="FS429" s="65"/>
      <c r="FT429" s="65"/>
      <c r="FU429" s="65"/>
      <c r="FV429" s="65"/>
      <c r="FW429" s="65"/>
      <c r="FX429" s="65"/>
      <c r="FY429" s="65"/>
      <c r="FZ429" s="65"/>
      <c r="GA429" s="65"/>
      <c r="GB429" s="65"/>
      <c r="GC429" s="65"/>
      <c r="GD429" s="65"/>
      <c r="GE429" s="65"/>
      <c r="GF429" s="65"/>
      <c r="GG429" s="65"/>
      <c r="GH429" s="65"/>
      <c r="GI429" s="65"/>
      <c r="GJ429" s="65"/>
      <c r="GK429" s="65"/>
      <c r="GL429" s="65"/>
      <c r="GM429" s="65"/>
      <c r="GN429" s="65"/>
      <c r="GO429" s="65"/>
      <c r="GP429" s="65"/>
      <c r="GQ429" s="65"/>
      <c r="GR429" s="65"/>
      <c r="GS429" s="65"/>
      <c r="GT429" s="65"/>
      <c r="GU429" s="65"/>
      <c r="GV429" s="65"/>
      <c r="GW429" s="65"/>
      <c r="GX429" s="65"/>
      <c r="GY429" s="65"/>
      <c r="GZ429" s="65"/>
      <c r="HA429" s="65"/>
      <c r="HB429" s="65"/>
      <c r="HC429" s="65"/>
      <c r="HD429" s="65"/>
      <c r="HE429" s="65"/>
      <c r="HF429" s="65"/>
      <c r="HG429" s="65"/>
      <c r="HH429" s="65"/>
      <c r="HI429" s="65"/>
      <c r="HJ429" s="65"/>
      <c r="HK429" s="65"/>
      <c r="HL429" s="65"/>
      <c r="HM429" s="65"/>
      <c r="HN429" s="65"/>
      <c r="HO429" s="65"/>
      <c r="HP429" s="65"/>
      <c r="HQ429" s="65"/>
      <c r="HR429" s="65"/>
      <c r="HS429" s="65"/>
      <c r="HT429" s="65"/>
      <c r="HU429" s="65"/>
      <c r="HV429" s="65"/>
      <c r="HW429" s="65"/>
      <c r="HX429" s="65"/>
      <c r="HY429" s="65"/>
      <c r="HZ429" s="65"/>
      <c r="IA429" s="65"/>
      <c r="IB429" s="65"/>
      <c r="IC429" s="65"/>
      <c r="ID429" s="65"/>
      <c r="IE429" s="65"/>
      <c r="IF429" s="65"/>
      <c r="IG429" s="65"/>
      <c r="IH429" s="65"/>
      <c r="II429" s="65"/>
      <c r="IJ429" s="65"/>
      <c r="IK429" s="65"/>
      <c r="IL429" s="65"/>
      <c r="IM429" s="65"/>
      <c r="IN429" s="65"/>
      <c r="IO429" s="65"/>
      <c r="IP429" s="65"/>
      <c r="IQ429" s="65"/>
      <c r="IR429" s="65"/>
      <c r="IS429" s="65"/>
      <c r="IT429" s="65"/>
      <c r="IU429" s="65"/>
      <c r="IV429" s="65"/>
      <c r="IW429" s="65"/>
      <c r="IX429" s="65"/>
      <c r="IY429" s="65"/>
      <c r="IZ429" s="65"/>
      <c r="JA429" s="65"/>
      <c r="JB429" s="65"/>
      <c r="JC429" s="65"/>
      <c r="JD429" s="65"/>
      <c r="JE429" s="65"/>
      <c r="JF429" s="65"/>
      <c r="JG429" s="65"/>
      <c r="JH429" s="65"/>
      <c r="JI429" s="65"/>
      <c r="JJ429" s="65"/>
      <c r="JK429" s="65"/>
      <c r="JL429" s="65"/>
      <c r="JM429" s="65"/>
      <c r="JN429" s="65"/>
      <c r="JO429" s="65"/>
      <c r="JP429" s="65"/>
      <c r="JQ429" s="65"/>
      <c r="JR429" s="65"/>
      <c r="JS429" s="65"/>
    </row>
    <row r="430" s="66" customFormat="true" ht="14.25" hidden="false" customHeight="true" outlineLevel="0" collapsed="false">
      <c r="A430" s="46"/>
      <c r="B430" s="47" t="n">
        <f aca="true">TODAY()</f>
        <v>46135</v>
      </c>
      <c r="C430" s="48" t="s">
        <v>37</v>
      </c>
      <c r="D430" s="49" t="s">
        <v>38</v>
      </c>
      <c r="E430" s="50" t="str">
        <f aca="false">IFERROR(VLOOKUP($J430,'Base 1'!A:S,19,0),"-")</f>
        <v>-</v>
      </c>
      <c r="F430" s="50" t="str">
        <f aca="false">IFERROR(VLOOKUP($J430,'Base 1'!$A:$N,14,0),"-")</f>
        <v>-</v>
      </c>
      <c r="G430" s="50" t="str">
        <f aca="false">IFERROR(VLOOKUP($J430,'Base 1'!$A:$O,15,0),"-")</f>
        <v>-</v>
      </c>
      <c r="H430" s="50" t="str">
        <f aca="false">IFERROR(VLOOKUP($J430,'Base 1'!$A:$T,20,0),"-")</f>
        <v>-</v>
      </c>
      <c r="I430" s="51" t="str">
        <f aca="false">IFERROR(VLOOKUP($J430,'Base 1'!$A:$C,3,0),"-")</f>
        <v>-</v>
      </c>
      <c r="J430" s="51"/>
      <c r="K430" s="50" t="str">
        <f aca="false">IFERROR(VLOOKUP($J430,'Base 1'!$A:$E,5,0),"-")</f>
        <v>-</v>
      </c>
      <c r="L430" s="52" t="str">
        <f aca="false">IFERROR(VLOOKUP($J430,'Base 1'!$A:$B,2,0),"-")</f>
        <v>-</v>
      </c>
      <c r="M430" s="50" t="str">
        <f aca="false">IFERROR(VLOOKUP($J430,'Base 1'!$A:$Q,17,0),"-")</f>
        <v>-</v>
      </c>
      <c r="N430" s="50" t="str">
        <f aca="false">IFERROR(VLOOKUP($J430,'Base 1'!$A:$R,18,0),"-")</f>
        <v>-</v>
      </c>
      <c r="O430" s="50" t="str">
        <f aca="false">IFERROR(VLOOKUP($J430,'Base 1'!$A:$F,6,0),"-")</f>
        <v>-</v>
      </c>
      <c r="P430" s="53" t="str">
        <f aca="false">IFERROR(VLOOKUP($J430,'Base 1'!$A:$G,7,0),"-")</f>
        <v>-</v>
      </c>
      <c r="Q430" s="54"/>
      <c r="R430" s="50" t="str">
        <f aca="false">IFERROR(VLOOKUP(J430,'Base 1'!$A:$L,12,0),"-")</f>
        <v>-</v>
      </c>
      <c r="S430" s="54"/>
      <c r="T430" s="55" t="str">
        <f aca="false">IFERROR(VLOOKUP(J430,'Base 1'!$A:$J,10,0),"-")</f>
        <v>-</v>
      </c>
      <c r="U430" s="56"/>
      <c r="V430" s="57"/>
      <c r="W430" s="58"/>
      <c r="X430" s="59" t="str">
        <f aca="false">IFERROR(VLOOKUP(J430,'Base 1'!$A:$I,9,0),"-")</f>
        <v>-</v>
      </c>
      <c r="Y430" s="58"/>
      <c r="Z430" s="60"/>
      <c r="AA430" s="61"/>
      <c r="AB430" s="62"/>
      <c r="AC430" s="63" t="str">
        <f aca="false">IFERROR(VLOOKUP($J430,'Base 1'!$A:$Q,16,0),"-")</f>
        <v>-</v>
      </c>
      <c r="AD430" s="63"/>
      <c r="AE430" s="64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  <c r="BE430" s="65"/>
      <c r="BF430" s="65"/>
      <c r="BG430" s="65"/>
      <c r="BH430" s="65"/>
      <c r="BI430" s="65"/>
      <c r="BJ430" s="65"/>
      <c r="BK430" s="65"/>
      <c r="BL430" s="65"/>
      <c r="BM430" s="65"/>
      <c r="BN430" s="65"/>
      <c r="BO430" s="65"/>
      <c r="BP430" s="65"/>
      <c r="BQ430" s="65"/>
      <c r="BR430" s="65"/>
      <c r="BS430" s="65"/>
      <c r="BT430" s="65"/>
      <c r="BU430" s="65"/>
      <c r="BV430" s="65"/>
      <c r="BW430" s="65"/>
      <c r="BX430" s="65"/>
      <c r="BY430" s="65"/>
      <c r="BZ430" s="65"/>
      <c r="CA430" s="65"/>
      <c r="CB430" s="65"/>
      <c r="CC430" s="65"/>
      <c r="CD430" s="65"/>
      <c r="CE430" s="65"/>
      <c r="CF430" s="65"/>
      <c r="CG430" s="65"/>
      <c r="CH430" s="65"/>
      <c r="CI430" s="65"/>
      <c r="CJ430" s="65"/>
      <c r="CK430" s="65"/>
      <c r="CL430" s="65"/>
      <c r="CM430" s="65"/>
      <c r="CN430" s="65"/>
      <c r="CO430" s="65"/>
      <c r="CP430" s="65"/>
      <c r="CQ430" s="65"/>
      <c r="CR430" s="65"/>
      <c r="CS430" s="65"/>
      <c r="CT430" s="65"/>
      <c r="CU430" s="65"/>
      <c r="CV430" s="65"/>
      <c r="CW430" s="65"/>
      <c r="CX430" s="65"/>
      <c r="CY430" s="65"/>
      <c r="CZ430" s="65"/>
      <c r="DA430" s="65"/>
      <c r="DB430" s="65"/>
      <c r="DC430" s="65"/>
      <c r="DD430" s="65"/>
      <c r="DE430" s="65"/>
      <c r="DF430" s="65"/>
      <c r="DG430" s="65"/>
      <c r="DH430" s="65"/>
      <c r="DI430" s="65"/>
      <c r="DJ430" s="65"/>
      <c r="DK430" s="65"/>
      <c r="DL430" s="65"/>
      <c r="DM430" s="65"/>
      <c r="DN430" s="65"/>
      <c r="DO430" s="65"/>
      <c r="DP430" s="65"/>
      <c r="DQ430" s="65"/>
      <c r="DR430" s="65"/>
      <c r="DS430" s="65"/>
      <c r="DT430" s="65"/>
      <c r="DU430" s="65"/>
      <c r="DV430" s="65"/>
      <c r="DW430" s="65"/>
      <c r="DX430" s="65"/>
      <c r="DY430" s="65"/>
      <c r="DZ430" s="65"/>
      <c r="EA430" s="65"/>
      <c r="EB430" s="65"/>
      <c r="EC430" s="65"/>
      <c r="ED430" s="65"/>
      <c r="EE430" s="65"/>
      <c r="EF430" s="65"/>
      <c r="EG430" s="65"/>
      <c r="EH430" s="65"/>
      <c r="EI430" s="65"/>
      <c r="EJ430" s="65"/>
      <c r="EK430" s="65"/>
      <c r="EL430" s="65"/>
      <c r="EM430" s="65"/>
      <c r="EN430" s="65"/>
      <c r="EO430" s="65"/>
      <c r="EP430" s="65"/>
      <c r="EQ430" s="65"/>
      <c r="ER430" s="65"/>
      <c r="ES430" s="65"/>
      <c r="ET430" s="65"/>
      <c r="EU430" s="65"/>
      <c r="EV430" s="65"/>
      <c r="EW430" s="65"/>
      <c r="EX430" s="65"/>
      <c r="EY430" s="65"/>
      <c r="EZ430" s="65"/>
      <c r="FA430" s="65"/>
      <c r="FB430" s="65"/>
      <c r="FC430" s="65"/>
      <c r="FD430" s="65"/>
      <c r="FE430" s="65"/>
      <c r="FF430" s="65"/>
      <c r="FG430" s="65"/>
      <c r="FH430" s="65"/>
      <c r="FI430" s="65"/>
      <c r="FJ430" s="65"/>
      <c r="FK430" s="65"/>
      <c r="FL430" s="65"/>
      <c r="FM430" s="65"/>
      <c r="FN430" s="65"/>
      <c r="FO430" s="65"/>
      <c r="FP430" s="65"/>
      <c r="FQ430" s="65"/>
      <c r="FR430" s="65"/>
      <c r="FS430" s="65"/>
      <c r="FT430" s="65"/>
      <c r="FU430" s="65"/>
      <c r="FV430" s="65"/>
      <c r="FW430" s="65"/>
      <c r="FX430" s="65"/>
      <c r="FY430" s="65"/>
      <c r="FZ430" s="65"/>
      <c r="GA430" s="65"/>
      <c r="GB430" s="65"/>
      <c r="GC430" s="65"/>
      <c r="GD430" s="65"/>
      <c r="GE430" s="65"/>
      <c r="GF430" s="65"/>
      <c r="GG430" s="65"/>
      <c r="GH430" s="65"/>
      <c r="GI430" s="65"/>
      <c r="GJ430" s="65"/>
      <c r="GK430" s="65"/>
      <c r="GL430" s="65"/>
      <c r="GM430" s="65"/>
      <c r="GN430" s="65"/>
      <c r="GO430" s="65"/>
      <c r="GP430" s="65"/>
      <c r="GQ430" s="65"/>
      <c r="GR430" s="65"/>
      <c r="GS430" s="65"/>
      <c r="GT430" s="65"/>
      <c r="GU430" s="65"/>
      <c r="GV430" s="65"/>
      <c r="GW430" s="65"/>
      <c r="GX430" s="65"/>
      <c r="GY430" s="65"/>
      <c r="GZ430" s="65"/>
      <c r="HA430" s="65"/>
      <c r="HB430" s="65"/>
      <c r="HC430" s="65"/>
      <c r="HD430" s="65"/>
      <c r="HE430" s="65"/>
      <c r="HF430" s="65"/>
      <c r="HG430" s="65"/>
      <c r="HH430" s="65"/>
      <c r="HI430" s="65"/>
      <c r="HJ430" s="65"/>
      <c r="HK430" s="65"/>
      <c r="HL430" s="65"/>
      <c r="HM430" s="65"/>
      <c r="HN430" s="65"/>
      <c r="HO430" s="65"/>
      <c r="HP430" s="65"/>
      <c r="HQ430" s="65"/>
      <c r="HR430" s="65"/>
      <c r="HS430" s="65"/>
      <c r="HT430" s="65"/>
      <c r="HU430" s="65"/>
      <c r="HV430" s="65"/>
      <c r="HW430" s="65"/>
      <c r="HX430" s="65"/>
      <c r="HY430" s="65"/>
      <c r="HZ430" s="65"/>
      <c r="IA430" s="65"/>
      <c r="IB430" s="65"/>
      <c r="IC430" s="65"/>
      <c r="ID430" s="65"/>
      <c r="IE430" s="65"/>
      <c r="IF430" s="65"/>
      <c r="IG430" s="65"/>
      <c r="IH430" s="65"/>
      <c r="II430" s="65"/>
      <c r="IJ430" s="65"/>
      <c r="IK430" s="65"/>
      <c r="IL430" s="65"/>
      <c r="IM430" s="65"/>
      <c r="IN430" s="65"/>
      <c r="IO430" s="65"/>
      <c r="IP430" s="65"/>
      <c r="IQ430" s="65"/>
      <c r="IR430" s="65"/>
      <c r="IS430" s="65"/>
      <c r="IT430" s="65"/>
      <c r="IU430" s="65"/>
      <c r="IV430" s="65"/>
      <c r="IW430" s="65"/>
      <c r="IX430" s="65"/>
      <c r="IY430" s="65"/>
      <c r="IZ430" s="65"/>
      <c r="JA430" s="65"/>
      <c r="JB430" s="65"/>
      <c r="JC430" s="65"/>
      <c r="JD430" s="65"/>
      <c r="JE430" s="65"/>
      <c r="JF430" s="65"/>
      <c r="JG430" s="65"/>
      <c r="JH430" s="65"/>
      <c r="JI430" s="65"/>
      <c r="JJ430" s="65"/>
      <c r="JK430" s="65"/>
      <c r="JL430" s="65"/>
      <c r="JM430" s="65"/>
      <c r="JN430" s="65"/>
      <c r="JO430" s="65"/>
      <c r="JP430" s="65"/>
      <c r="JQ430" s="65"/>
      <c r="JR430" s="65"/>
      <c r="JS430" s="65"/>
    </row>
    <row r="431" s="66" customFormat="true" ht="14.25" hidden="false" customHeight="true" outlineLevel="0" collapsed="false">
      <c r="A431" s="46"/>
      <c r="B431" s="47" t="n">
        <f aca="true">TODAY()</f>
        <v>46135</v>
      </c>
      <c r="C431" s="48" t="s">
        <v>37</v>
      </c>
      <c r="D431" s="49" t="s">
        <v>38</v>
      </c>
      <c r="E431" s="50" t="str">
        <f aca="false">IFERROR(VLOOKUP($J431,'Base 1'!A:S,19,0),"-")</f>
        <v>-</v>
      </c>
      <c r="F431" s="50" t="str">
        <f aca="false">IFERROR(VLOOKUP($J431,'Base 1'!$A:$N,14,0),"-")</f>
        <v>-</v>
      </c>
      <c r="G431" s="50" t="str">
        <f aca="false">IFERROR(VLOOKUP($J431,'Base 1'!$A:$O,15,0),"-")</f>
        <v>-</v>
      </c>
      <c r="H431" s="50" t="str">
        <f aca="false">IFERROR(VLOOKUP($J431,'Base 1'!$A:$T,20,0),"-")</f>
        <v>-</v>
      </c>
      <c r="I431" s="51" t="str">
        <f aca="false">IFERROR(VLOOKUP($J431,'Base 1'!$A:$C,3,0),"-")</f>
        <v>-</v>
      </c>
      <c r="J431" s="51"/>
      <c r="K431" s="50" t="str">
        <f aca="false">IFERROR(VLOOKUP($J431,'Base 1'!$A:$E,5,0),"-")</f>
        <v>-</v>
      </c>
      <c r="L431" s="52" t="str">
        <f aca="false">IFERROR(VLOOKUP($J431,'Base 1'!$A:$B,2,0),"-")</f>
        <v>-</v>
      </c>
      <c r="M431" s="50" t="str">
        <f aca="false">IFERROR(VLOOKUP($J431,'Base 1'!$A:$Q,17,0),"-")</f>
        <v>-</v>
      </c>
      <c r="N431" s="50" t="str">
        <f aca="false">IFERROR(VLOOKUP($J431,'Base 1'!$A:$R,18,0),"-")</f>
        <v>-</v>
      </c>
      <c r="O431" s="50" t="str">
        <f aca="false">IFERROR(VLOOKUP($J431,'Base 1'!$A:$F,6,0),"-")</f>
        <v>-</v>
      </c>
      <c r="P431" s="53" t="str">
        <f aca="false">IFERROR(VLOOKUP($J431,'Base 1'!$A:$G,7,0),"-")</f>
        <v>-</v>
      </c>
      <c r="Q431" s="54"/>
      <c r="R431" s="50" t="str">
        <f aca="false">IFERROR(VLOOKUP(J431,'Base 1'!$A:$L,12,0),"-")</f>
        <v>-</v>
      </c>
      <c r="S431" s="54"/>
      <c r="T431" s="55" t="str">
        <f aca="false">IFERROR(VLOOKUP(J431,'Base 1'!$A:$J,10,0),"-")</f>
        <v>-</v>
      </c>
      <c r="U431" s="56"/>
      <c r="V431" s="57"/>
      <c r="W431" s="58"/>
      <c r="X431" s="59" t="str">
        <f aca="false">IFERROR(VLOOKUP(J431,'Base 1'!$A:$I,9,0),"-")</f>
        <v>-</v>
      </c>
      <c r="Y431" s="58"/>
      <c r="Z431" s="60"/>
      <c r="AA431" s="61"/>
      <c r="AB431" s="62"/>
      <c r="AC431" s="63" t="str">
        <f aca="false">IFERROR(VLOOKUP($J431,'Base 1'!$A:$Q,16,0),"-")</f>
        <v>-</v>
      </c>
      <c r="AD431" s="63"/>
      <c r="AE431" s="64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/>
      <c r="BT431" s="65"/>
      <c r="BU431" s="65"/>
      <c r="BV431" s="65"/>
      <c r="BW431" s="65"/>
      <c r="BX431" s="65"/>
      <c r="BY431" s="65"/>
      <c r="BZ431" s="65"/>
      <c r="CA431" s="65"/>
      <c r="CB431" s="65"/>
      <c r="CC431" s="65"/>
      <c r="CD431" s="65"/>
      <c r="CE431" s="65"/>
      <c r="CF431" s="65"/>
      <c r="CG431" s="65"/>
      <c r="CH431" s="65"/>
      <c r="CI431" s="65"/>
      <c r="CJ431" s="65"/>
      <c r="CK431" s="65"/>
      <c r="CL431" s="65"/>
      <c r="CM431" s="65"/>
      <c r="CN431" s="65"/>
      <c r="CO431" s="65"/>
      <c r="CP431" s="65"/>
      <c r="CQ431" s="65"/>
      <c r="CR431" s="65"/>
      <c r="CS431" s="65"/>
      <c r="CT431" s="65"/>
      <c r="CU431" s="65"/>
      <c r="CV431" s="65"/>
      <c r="CW431" s="65"/>
      <c r="CX431" s="65"/>
      <c r="CY431" s="65"/>
      <c r="CZ431" s="65"/>
      <c r="DA431" s="65"/>
      <c r="DB431" s="65"/>
      <c r="DC431" s="65"/>
      <c r="DD431" s="65"/>
      <c r="DE431" s="65"/>
      <c r="DF431" s="65"/>
      <c r="DG431" s="65"/>
      <c r="DH431" s="65"/>
      <c r="DI431" s="65"/>
      <c r="DJ431" s="65"/>
      <c r="DK431" s="65"/>
      <c r="DL431" s="65"/>
      <c r="DM431" s="65"/>
      <c r="DN431" s="65"/>
      <c r="DO431" s="65"/>
      <c r="DP431" s="65"/>
      <c r="DQ431" s="65"/>
      <c r="DR431" s="65"/>
      <c r="DS431" s="65"/>
      <c r="DT431" s="65"/>
      <c r="DU431" s="65"/>
      <c r="DV431" s="65"/>
      <c r="DW431" s="65"/>
      <c r="DX431" s="65"/>
      <c r="DY431" s="65"/>
      <c r="DZ431" s="65"/>
      <c r="EA431" s="65"/>
      <c r="EB431" s="65"/>
      <c r="EC431" s="65"/>
      <c r="ED431" s="65"/>
      <c r="EE431" s="65"/>
      <c r="EF431" s="65"/>
      <c r="EG431" s="65"/>
      <c r="EH431" s="65"/>
      <c r="EI431" s="65"/>
      <c r="EJ431" s="65"/>
      <c r="EK431" s="65"/>
      <c r="EL431" s="65"/>
      <c r="EM431" s="65"/>
      <c r="EN431" s="65"/>
      <c r="EO431" s="65"/>
      <c r="EP431" s="65"/>
      <c r="EQ431" s="65"/>
      <c r="ER431" s="65"/>
      <c r="ES431" s="65"/>
      <c r="ET431" s="65"/>
      <c r="EU431" s="65"/>
      <c r="EV431" s="65"/>
      <c r="EW431" s="65"/>
      <c r="EX431" s="65"/>
      <c r="EY431" s="65"/>
      <c r="EZ431" s="65"/>
      <c r="FA431" s="65"/>
      <c r="FB431" s="65"/>
      <c r="FC431" s="65"/>
      <c r="FD431" s="65"/>
      <c r="FE431" s="65"/>
      <c r="FF431" s="65"/>
      <c r="FG431" s="65"/>
      <c r="FH431" s="65"/>
      <c r="FI431" s="65"/>
      <c r="FJ431" s="65"/>
      <c r="FK431" s="65"/>
      <c r="FL431" s="65"/>
      <c r="FM431" s="65"/>
      <c r="FN431" s="65"/>
      <c r="FO431" s="65"/>
      <c r="FP431" s="65"/>
      <c r="FQ431" s="65"/>
      <c r="FR431" s="65"/>
      <c r="FS431" s="65"/>
      <c r="FT431" s="65"/>
      <c r="FU431" s="65"/>
      <c r="FV431" s="65"/>
      <c r="FW431" s="65"/>
      <c r="FX431" s="65"/>
      <c r="FY431" s="65"/>
      <c r="FZ431" s="65"/>
      <c r="GA431" s="65"/>
      <c r="GB431" s="65"/>
      <c r="GC431" s="65"/>
      <c r="GD431" s="65"/>
      <c r="GE431" s="65"/>
      <c r="GF431" s="65"/>
      <c r="GG431" s="65"/>
      <c r="GH431" s="65"/>
      <c r="GI431" s="65"/>
      <c r="GJ431" s="65"/>
      <c r="GK431" s="65"/>
      <c r="GL431" s="65"/>
      <c r="GM431" s="65"/>
      <c r="GN431" s="65"/>
      <c r="GO431" s="65"/>
      <c r="GP431" s="65"/>
      <c r="GQ431" s="65"/>
      <c r="GR431" s="65"/>
      <c r="GS431" s="65"/>
      <c r="GT431" s="65"/>
      <c r="GU431" s="65"/>
      <c r="GV431" s="65"/>
      <c r="GW431" s="65"/>
      <c r="GX431" s="65"/>
      <c r="GY431" s="65"/>
      <c r="GZ431" s="65"/>
      <c r="HA431" s="65"/>
      <c r="HB431" s="65"/>
      <c r="HC431" s="65"/>
      <c r="HD431" s="65"/>
      <c r="HE431" s="65"/>
      <c r="HF431" s="65"/>
      <c r="HG431" s="65"/>
      <c r="HH431" s="65"/>
      <c r="HI431" s="65"/>
      <c r="HJ431" s="65"/>
      <c r="HK431" s="65"/>
      <c r="HL431" s="65"/>
      <c r="HM431" s="65"/>
      <c r="HN431" s="65"/>
      <c r="HO431" s="65"/>
      <c r="HP431" s="65"/>
      <c r="HQ431" s="65"/>
      <c r="HR431" s="65"/>
      <c r="HS431" s="65"/>
      <c r="HT431" s="65"/>
      <c r="HU431" s="65"/>
      <c r="HV431" s="65"/>
      <c r="HW431" s="65"/>
      <c r="HX431" s="65"/>
      <c r="HY431" s="65"/>
      <c r="HZ431" s="65"/>
      <c r="IA431" s="65"/>
      <c r="IB431" s="65"/>
      <c r="IC431" s="65"/>
      <c r="ID431" s="65"/>
      <c r="IE431" s="65"/>
      <c r="IF431" s="65"/>
      <c r="IG431" s="65"/>
      <c r="IH431" s="65"/>
      <c r="II431" s="65"/>
      <c r="IJ431" s="65"/>
      <c r="IK431" s="65"/>
      <c r="IL431" s="65"/>
      <c r="IM431" s="65"/>
      <c r="IN431" s="65"/>
      <c r="IO431" s="65"/>
      <c r="IP431" s="65"/>
      <c r="IQ431" s="65"/>
      <c r="IR431" s="65"/>
      <c r="IS431" s="65"/>
      <c r="IT431" s="65"/>
      <c r="IU431" s="65"/>
      <c r="IV431" s="65"/>
      <c r="IW431" s="65"/>
      <c r="IX431" s="65"/>
      <c r="IY431" s="65"/>
      <c r="IZ431" s="65"/>
      <c r="JA431" s="65"/>
      <c r="JB431" s="65"/>
      <c r="JC431" s="65"/>
      <c r="JD431" s="65"/>
      <c r="JE431" s="65"/>
      <c r="JF431" s="65"/>
      <c r="JG431" s="65"/>
      <c r="JH431" s="65"/>
      <c r="JI431" s="65"/>
      <c r="JJ431" s="65"/>
      <c r="JK431" s="65"/>
      <c r="JL431" s="65"/>
      <c r="JM431" s="65"/>
      <c r="JN431" s="65"/>
      <c r="JO431" s="65"/>
      <c r="JP431" s="65"/>
      <c r="JQ431" s="65"/>
      <c r="JR431" s="65"/>
      <c r="JS431" s="65"/>
    </row>
    <row r="432" s="66" customFormat="true" ht="14.25" hidden="false" customHeight="true" outlineLevel="0" collapsed="false">
      <c r="A432" s="46"/>
      <c r="B432" s="47" t="n">
        <f aca="true">TODAY()</f>
        <v>46135</v>
      </c>
      <c r="C432" s="48" t="s">
        <v>37</v>
      </c>
      <c r="D432" s="49" t="s">
        <v>38</v>
      </c>
      <c r="E432" s="50" t="str">
        <f aca="false">IFERROR(VLOOKUP($J432,'Base 1'!A:S,19,0),"-")</f>
        <v>-</v>
      </c>
      <c r="F432" s="50" t="str">
        <f aca="false">IFERROR(VLOOKUP($J432,'Base 1'!$A:$N,14,0),"-")</f>
        <v>-</v>
      </c>
      <c r="G432" s="50" t="str">
        <f aca="false">IFERROR(VLOOKUP($J432,'Base 1'!$A:$O,15,0),"-")</f>
        <v>-</v>
      </c>
      <c r="H432" s="50" t="str">
        <f aca="false">IFERROR(VLOOKUP($J432,'Base 1'!$A:$T,20,0),"-")</f>
        <v>-</v>
      </c>
      <c r="I432" s="51" t="str">
        <f aca="false">IFERROR(VLOOKUP($J432,'Base 1'!$A:$C,3,0),"-")</f>
        <v>-</v>
      </c>
      <c r="J432" s="51"/>
      <c r="K432" s="50" t="str">
        <f aca="false">IFERROR(VLOOKUP($J432,'Base 1'!$A:$E,5,0),"-")</f>
        <v>-</v>
      </c>
      <c r="L432" s="52" t="str">
        <f aca="false">IFERROR(VLOOKUP($J432,'Base 1'!$A:$B,2,0),"-")</f>
        <v>-</v>
      </c>
      <c r="M432" s="50" t="str">
        <f aca="false">IFERROR(VLOOKUP($J432,'Base 1'!$A:$Q,17,0),"-")</f>
        <v>-</v>
      </c>
      <c r="N432" s="50" t="str">
        <f aca="false">IFERROR(VLOOKUP($J432,'Base 1'!$A:$R,18,0),"-")</f>
        <v>-</v>
      </c>
      <c r="O432" s="50" t="str">
        <f aca="false">IFERROR(VLOOKUP($J432,'Base 1'!$A:$F,6,0),"-")</f>
        <v>-</v>
      </c>
      <c r="P432" s="53" t="str">
        <f aca="false">IFERROR(VLOOKUP($J432,'Base 1'!$A:$G,7,0),"-")</f>
        <v>-</v>
      </c>
      <c r="Q432" s="54"/>
      <c r="R432" s="50" t="str">
        <f aca="false">IFERROR(VLOOKUP(J432,'Base 1'!$A:$L,12,0),"-")</f>
        <v>-</v>
      </c>
      <c r="S432" s="54"/>
      <c r="T432" s="55" t="str">
        <f aca="false">IFERROR(VLOOKUP(J432,'Base 1'!$A:$J,10,0),"-")</f>
        <v>-</v>
      </c>
      <c r="U432" s="56"/>
      <c r="V432" s="57"/>
      <c r="W432" s="58"/>
      <c r="X432" s="59" t="str">
        <f aca="false">IFERROR(VLOOKUP(J432,'Base 1'!$A:$I,9,0),"-")</f>
        <v>-</v>
      </c>
      <c r="Y432" s="58"/>
      <c r="Z432" s="60"/>
      <c r="AA432" s="61"/>
      <c r="AB432" s="62"/>
      <c r="AC432" s="63" t="str">
        <f aca="false">IFERROR(VLOOKUP($J432,'Base 1'!$A:$Q,16,0),"-")</f>
        <v>-</v>
      </c>
      <c r="AD432" s="63"/>
      <c r="AE432" s="64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65"/>
      <c r="BU432" s="65"/>
      <c r="BV432" s="65"/>
      <c r="BW432" s="65"/>
      <c r="BX432" s="65"/>
      <c r="BY432" s="65"/>
      <c r="BZ432" s="65"/>
      <c r="CA432" s="65"/>
      <c r="CB432" s="65"/>
      <c r="CC432" s="65"/>
      <c r="CD432" s="65"/>
      <c r="CE432" s="65"/>
      <c r="CF432" s="65"/>
      <c r="CG432" s="65"/>
      <c r="CH432" s="65"/>
      <c r="CI432" s="65"/>
      <c r="CJ432" s="65"/>
      <c r="CK432" s="65"/>
      <c r="CL432" s="65"/>
      <c r="CM432" s="65"/>
      <c r="CN432" s="65"/>
      <c r="CO432" s="65"/>
      <c r="CP432" s="65"/>
      <c r="CQ432" s="65"/>
      <c r="CR432" s="65"/>
      <c r="CS432" s="65"/>
      <c r="CT432" s="65"/>
      <c r="CU432" s="65"/>
      <c r="CV432" s="65"/>
      <c r="CW432" s="65"/>
      <c r="CX432" s="65"/>
      <c r="CY432" s="65"/>
      <c r="CZ432" s="65"/>
      <c r="DA432" s="65"/>
      <c r="DB432" s="65"/>
      <c r="DC432" s="65"/>
      <c r="DD432" s="65"/>
      <c r="DE432" s="65"/>
      <c r="DF432" s="65"/>
      <c r="DG432" s="65"/>
      <c r="DH432" s="65"/>
      <c r="DI432" s="65"/>
      <c r="DJ432" s="65"/>
      <c r="DK432" s="65"/>
      <c r="DL432" s="65"/>
      <c r="DM432" s="65"/>
      <c r="DN432" s="65"/>
      <c r="DO432" s="65"/>
      <c r="DP432" s="65"/>
      <c r="DQ432" s="65"/>
      <c r="DR432" s="65"/>
      <c r="DS432" s="65"/>
      <c r="DT432" s="65"/>
      <c r="DU432" s="65"/>
      <c r="DV432" s="65"/>
      <c r="DW432" s="65"/>
      <c r="DX432" s="65"/>
      <c r="DY432" s="65"/>
      <c r="DZ432" s="65"/>
      <c r="EA432" s="65"/>
      <c r="EB432" s="65"/>
      <c r="EC432" s="65"/>
      <c r="ED432" s="65"/>
      <c r="EE432" s="65"/>
      <c r="EF432" s="65"/>
      <c r="EG432" s="65"/>
      <c r="EH432" s="65"/>
      <c r="EI432" s="65"/>
      <c r="EJ432" s="65"/>
      <c r="EK432" s="65"/>
      <c r="EL432" s="65"/>
      <c r="EM432" s="65"/>
      <c r="EN432" s="65"/>
      <c r="EO432" s="65"/>
      <c r="EP432" s="65"/>
      <c r="EQ432" s="65"/>
      <c r="ER432" s="65"/>
      <c r="ES432" s="65"/>
      <c r="ET432" s="65"/>
      <c r="EU432" s="65"/>
      <c r="EV432" s="65"/>
      <c r="EW432" s="65"/>
      <c r="EX432" s="65"/>
      <c r="EY432" s="65"/>
      <c r="EZ432" s="65"/>
      <c r="FA432" s="65"/>
      <c r="FB432" s="65"/>
      <c r="FC432" s="65"/>
      <c r="FD432" s="65"/>
      <c r="FE432" s="65"/>
      <c r="FF432" s="65"/>
      <c r="FG432" s="65"/>
      <c r="FH432" s="65"/>
      <c r="FI432" s="65"/>
      <c r="FJ432" s="65"/>
      <c r="FK432" s="65"/>
      <c r="FL432" s="65"/>
      <c r="FM432" s="65"/>
      <c r="FN432" s="65"/>
      <c r="FO432" s="65"/>
      <c r="FP432" s="65"/>
      <c r="FQ432" s="65"/>
      <c r="FR432" s="65"/>
      <c r="FS432" s="65"/>
      <c r="FT432" s="65"/>
      <c r="FU432" s="65"/>
      <c r="FV432" s="65"/>
      <c r="FW432" s="65"/>
      <c r="FX432" s="65"/>
      <c r="FY432" s="65"/>
      <c r="FZ432" s="65"/>
      <c r="GA432" s="65"/>
      <c r="GB432" s="65"/>
      <c r="GC432" s="65"/>
      <c r="GD432" s="65"/>
      <c r="GE432" s="65"/>
      <c r="GF432" s="65"/>
      <c r="GG432" s="65"/>
      <c r="GH432" s="65"/>
      <c r="GI432" s="65"/>
      <c r="GJ432" s="65"/>
      <c r="GK432" s="65"/>
      <c r="GL432" s="65"/>
      <c r="GM432" s="65"/>
      <c r="GN432" s="65"/>
      <c r="GO432" s="65"/>
      <c r="GP432" s="65"/>
      <c r="GQ432" s="65"/>
      <c r="GR432" s="65"/>
      <c r="GS432" s="65"/>
      <c r="GT432" s="65"/>
      <c r="GU432" s="65"/>
      <c r="GV432" s="65"/>
      <c r="GW432" s="65"/>
      <c r="GX432" s="65"/>
      <c r="GY432" s="65"/>
      <c r="GZ432" s="65"/>
      <c r="HA432" s="65"/>
      <c r="HB432" s="65"/>
      <c r="HC432" s="65"/>
      <c r="HD432" s="65"/>
      <c r="HE432" s="65"/>
      <c r="HF432" s="65"/>
      <c r="HG432" s="65"/>
      <c r="HH432" s="65"/>
      <c r="HI432" s="65"/>
      <c r="HJ432" s="65"/>
      <c r="HK432" s="65"/>
      <c r="HL432" s="65"/>
      <c r="HM432" s="65"/>
      <c r="HN432" s="65"/>
      <c r="HO432" s="65"/>
      <c r="HP432" s="65"/>
      <c r="HQ432" s="65"/>
      <c r="HR432" s="65"/>
      <c r="HS432" s="65"/>
      <c r="HT432" s="65"/>
      <c r="HU432" s="65"/>
      <c r="HV432" s="65"/>
      <c r="HW432" s="65"/>
      <c r="HX432" s="65"/>
      <c r="HY432" s="65"/>
      <c r="HZ432" s="65"/>
      <c r="IA432" s="65"/>
      <c r="IB432" s="65"/>
      <c r="IC432" s="65"/>
      <c r="ID432" s="65"/>
      <c r="IE432" s="65"/>
      <c r="IF432" s="65"/>
      <c r="IG432" s="65"/>
      <c r="IH432" s="65"/>
      <c r="II432" s="65"/>
      <c r="IJ432" s="65"/>
      <c r="IK432" s="65"/>
      <c r="IL432" s="65"/>
      <c r="IM432" s="65"/>
      <c r="IN432" s="65"/>
      <c r="IO432" s="65"/>
      <c r="IP432" s="65"/>
      <c r="IQ432" s="65"/>
      <c r="IR432" s="65"/>
      <c r="IS432" s="65"/>
      <c r="IT432" s="65"/>
      <c r="IU432" s="65"/>
      <c r="IV432" s="65"/>
      <c r="IW432" s="65"/>
      <c r="IX432" s="65"/>
      <c r="IY432" s="65"/>
      <c r="IZ432" s="65"/>
      <c r="JA432" s="65"/>
      <c r="JB432" s="65"/>
      <c r="JC432" s="65"/>
      <c r="JD432" s="65"/>
      <c r="JE432" s="65"/>
      <c r="JF432" s="65"/>
      <c r="JG432" s="65"/>
      <c r="JH432" s="65"/>
      <c r="JI432" s="65"/>
      <c r="JJ432" s="65"/>
      <c r="JK432" s="65"/>
      <c r="JL432" s="65"/>
      <c r="JM432" s="65"/>
      <c r="JN432" s="65"/>
      <c r="JO432" s="65"/>
      <c r="JP432" s="65"/>
      <c r="JQ432" s="65"/>
      <c r="JR432" s="65"/>
      <c r="JS432" s="65"/>
    </row>
    <row r="433" s="66" customFormat="true" ht="14.25" hidden="false" customHeight="true" outlineLevel="0" collapsed="false">
      <c r="A433" s="46"/>
      <c r="B433" s="47" t="n">
        <f aca="true">TODAY()</f>
        <v>46135</v>
      </c>
      <c r="C433" s="48" t="s">
        <v>37</v>
      </c>
      <c r="D433" s="49" t="s">
        <v>38</v>
      </c>
      <c r="E433" s="50" t="str">
        <f aca="false">IFERROR(VLOOKUP($J433,'Base 1'!A:S,19,0),"-")</f>
        <v>-</v>
      </c>
      <c r="F433" s="50" t="str">
        <f aca="false">IFERROR(VLOOKUP($J433,'Base 1'!$A:$N,14,0),"-")</f>
        <v>-</v>
      </c>
      <c r="G433" s="50" t="str">
        <f aca="false">IFERROR(VLOOKUP($J433,'Base 1'!$A:$O,15,0),"-")</f>
        <v>-</v>
      </c>
      <c r="H433" s="50" t="str">
        <f aca="false">IFERROR(VLOOKUP($J433,'Base 1'!$A:$T,20,0),"-")</f>
        <v>-</v>
      </c>
      <c r="I433" s="51" t="str">
        <f aca="false">IFERROR(VLOOKUP($J433,'Base 1'!$A:$C,3,0),"-")</f>
        <v>-</v>
      </c>
      <c r="J433" s="51"/>
      <c r="K433" s="50" t="str">
        <f aca="false">IFERROR(VLOOKUP($J433,'Base 1'!$A:$E,5,0),"-")</f>
        <v>-</v>
      </c>
      <c r="L433" s="52" t="str">
        <f aca="false">IFERROR(VLOOKUP($J433,'Base 1'!$A:$B,2,0),"-")</f>
        <v>-</v>
      </c>
      <c r="M433" s="50" t="str">
        <f aca="false">IFERROR(VLOOKUP($J433,'Base 1'!$A:$Q,17,0),"-")</f>
        <v>-</v>
      </c>
      <c r="N433" s="50" t="str">
        <f aca="false">IFERROR(VLOOKUP($J433,'Base 1'!$A:$R,18,0),"-")</f>
        <v>-</v>
      </c>
      <c r="O433" s="50" t="str">
        <f aca="false">IFERROR(VLOOKUP($J433,'Base 1'!$A:$F,6,0),"-")</f>
        <v>-</v>
      </c>
      <c r="P433" s="53" t="str">
        <f aca="false">IFERROR(VLOOKUP($J433,'Base 1'!$A:$G,7,0),"-")</f>
        <v>-</v>
      </c>
      <c r="Q433" s="54"/>
      <c r="R433" s="50" t="str">
        <f aca="false">IFERROR(VLOOKUP(J433,'Base 1'!$A:$L,12,0),"-")</f>
        <v>-</v>
      </c>
      <c r="S433" s="54"/>
      <c r="T433" s="55" t="str">
        <f aca="false">IFERROR(VLOOKUP(J433,'Base 1'!$A:$J,10,0),"-")</f>
        <v>-</v>
      </c>
      <c r="U433" s="56"/>
      <c r="V433" s="57"/>
      <c r="W433" s="58"/>
      <c r="X433" s="59" t="str">
        <f aca="false">IFERROR(VLOOKUP(J433,'Base 1'!$A:$I,9,0),"-")</f>
        <v>-</v>
      </c>
      <c r="Y433" s="58"/>
      <c r="Z433" s="60"/>
      <c r="AA433" s="61"/>
      <c r="AB433" s="62"/>
      <c r="AC433" s="63" t="str">
        <f aca="false">IFERROR(VLOOKUP($J433,'Base 1'!$A:$Q,16,0),"-")</f>
        <v>-</v>
      </c>
      <c r="AD433" s="63"/>
      <c r="AE433" s="64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/>
      <c r="BI433" s="65"/>
      <c r="BJ433" s="65"/>
      <c r="BK433" s="65"/>
      <c r="BL433" s="65"/>
      <c r="BM433" s="65"/>
      <c r="BN433" s="65"/>
      <c r="BO433" s="65"/>
      <c r="BP433" s="65"/>
      <c r="BQ433" s="65"/>
      <c r="BR433" s="65"/>
      <c r="BS433" s="65"/>
      <c r="BT433" s="65"/>
      <c r="BU433" s="65"/>
      <c r="BV433" s="65"/>
      <c r="BW433" s="65"/>
      <c r="BX433" s="65"/>
      <c r="BY433" s="65"/>
      <c r="BZ433" s="65"/>
      <c r="CA433" s="65"/>
      <c r="CB433" s="65"/>
      <c r="CC433" s="65"/>
      <c r="CD433" s="65"/>
      <c r="CE433" s="65"/>
      <c r="CF433" s="65"/>
      <c r="CG433" s="65"/>
      <c r="CH433" s="65"/>
      <c r="CI433" s="65"/>
      <c r="CJ433" s="65"/>
      <c r="CK433" s="65"/>
      <c r="CL433" s="65"/>
      <c r="CM433" s="65"/>
      <c r="CN433" s="65"/>
      <c r="CO433" s="65"/>
      <c r="CP433" s="65"/>
      <c r="CQ433" s="65"/>
      <c r="CR433" s="65"/>
      <c r="CS433" s="65"/>
      <c r="CT433" s="65"/>
      <c r="CU433" s="65"/>
      <c r="CV433" s="65"/>
      <c r="CW433" s="65"/>
      <c r="CX433" s="65"/>
      <c r="CY433" s="65"/>
      <c r="CZ433" s="65"/>
      <c r="DA433" s="65"/>
      <c r="DB433" s="65"/>
      <c r="DC433" s="65"/>
      <c r="DD433" s="65"/>
      <c r="DE433" s="65"/>
      <c r="DF433" s="65"/>
      <c r="DG433" s="65"/>
      <c r="DH433" s="65"/>
      <c r="DI433" s="65"/>
      <c r="DJ433" s="65"/>
      <c r="DK433" s="65"/>
      <c r="DL433" s="65"/>
      <c r="DM433" s="65"/>
      <c r="DN433" s="65"/>
      <c r="DO433" s="65"/>
      <c r="DP433" s="65"/>
      <c r="DQ433" s="65"/>
      <c r="DR433" s="65"/>
      <c r="DS433" s="65"/>
      <c r="DT433" s="65"/>
      <c r="DU433" s="65"/>
      <c r="DV433" s="65"/>
      <c r="DW433" s="65"/>
      <c r="DX433" s="65"/>
      <c r="DY433" s="65"/>
      <c r="DZ433" s="65"/>
      <c r="EA433" s="65"/>
      <c r="EB433" s="65"/>
      <c r="EC433" s="65"/>
      <c r="ED433" s="65"/>
      <c r="EE433" s="65"/>
      <c r="EF433" s="65"/>
      <c r="EG433" s="65"/>
      <c r="EH433" s="65"/>
      <c r="EI433" s="65"/>
      <c r="EJ433" s="65"/>
      <c r="EK433" s="65"/>
      <c r="EL433" s="65"/>
      <c r="EM433" s="65"/>
      <c r="EN433" s="65"/>
      <c r="EO433" s="65"/>
      <c r="EP433" s="65"/>
      <c r="EQ433" s="65"/>
      <c r="ER433" s="65"/>
      <c r="ES433" s="65"/>
      <c r="ET433" s="65"/>
      <c r="EU433" s="65"/>
      <c r="EV433" s="65"/>
      <c r="EW433" s="65"/>
      <c r="EX433" s="65"/>
      <c r="EY433" s="65"/>
      <c r="EZ433" s="65"/>
      <c r="FA433" s="65"/>
      <c r="FB433" s="65"/>
      <c r="FC433" s="65"/>
      <c r="FD433" s="65"/>
      <c r="FE433" s="65"/>
      <c r="FF433" s="65"/>
      <c r="FG433" s="65"/>
      <c r="FH433" s="65"/>
      <c r="FI433" s="65"/>
      <c r="FJ433" s="65"/>
      <c r="FK433" s="65"/>
      <c r="FL433" s="65"/>
      <c r="FM433" s="65"/>
      <c r="FN433" s="65"/>
      <c r="FO433" s="65"/>
      <c r="FP433" s="65"/>
      <c r="FQ433" s="65"/>
      <c r="FR433" s="65"/>
      <c r="FS433" s="65"/>
      <c r="FT433" s="65"/>
      <c r="FU433" s="65"/>
      <c r="FV433" s="65"/>
      <c r="FW433" s="65"/>
      <c r="FX433" s="65"/>
      <c r="FY433" s="65"/>
      <c r="FZ433" s="65"/>
      <c r="GA433" s="65"/>
      <c r="GB433" s="65"/>
      <c r="GC433" s="65"/>
      <c r="GD433" s="65"/>
      <c r="GE433" s="65"/>
      <c r="GF433" s="65"/>
      <c r="GG433" s="65"/>
      <c r="GH433" s="65"/>
      <c r="GI433" s="65"/>
      <c r="GJ433" s="65"/>
      <c r="GK433" s="65"/>
      <c r="GL433" s="65"/>
      <c r="GM433" s="65"/>
      <c r="GN433" s="65"/>
      <c r="GO433" s="65"/>
      <c r="GP433" s="65"/>
      <c r="GQ433" s="65"/>
      <c r="GR433" s="65"/>
      <c r="GS433" s="65"/>
      <c r="GT433" s="65"/>
      <c r="GU433" s="65"/>
      <c r="GV433" s="65"/>
      <c r="GW433" s="65"/>
      <c r="GX433" s="65"/>
      <c r="GY433" s="65"/>
      <c r="GZ433" s="65"/>
      <c r="HA433" s="65"/>
      <c r="HB433" s="65"/>
      <c r="HC433" s="65"/>
      <c r="HD433" s="65"/>
      <c r="HE433" s="65"/>
      <c r="HF433" s="65"/>
      <c r="HG433" s="65"/>
      <c r="HH433" s="65"/>
      <c r="HI433" s="65"/>
      <c r="HJ433" s="65"/>
      <c r="HK433" s="65"/>
      <c r="HL433" s="65"/>
      <c r="HM433" s="65"/>
      <c r="HN433" s="65"/>
      <c r="HO433" s="65"/>
      <c r="HP433" s="65"/>
      <c r="HQ433" s="65"/>
      <c r="HR433" s="65"/>
      <c r="HS433" s="65"/>
      <c r="HT433" s="65"/>
      <c r="HU433" s="65"/>
      <c r="HV433" s="65"/>
      <c r="HW433" s="65"/>
      <c r="HX433" s="65"/>
      <c r="HY433" s="65"/>
      <c r="HZ433" s="65"/>
      <c r="IA433" s="65"/>
      <c r="IB433" s="65"/>
      <c r="IC433" s="65"/>
      <c r="ID433" s="65"/>
      <c r="IE433" s="65"/>
      <c r="IF433" s="65"/>
      <c r="IG433" s="65"/>
      <c r="IH433" s="65"/>
      <c r="II433" s="65"/>
      <c r="IJ433" s="65"/>
      <c r="IK433" s="65"/>
      <c r="IL433" s="65"/>
      <c r="IM433" s="65"/>
      <c r="IN433" s="65"/>
      <c r="IO433" s="65"/>
      <c r="IP433" s="65"/>
      <c r="IQ433" s="65"/>
      <c r="IR433" s="65"/>
      <c r="IS433" s="65"/>
      <c r="IT433" s="65"/>
      <c r="IU433" s="65"/>
      <c r="IV433" s="65"/>
      <c r="IW433" s="65"/>
      <c r="IX433" s="65"/>
      <c r="IY433" s="65"/>
      <c r="IZ433" s="65"/>
      <c r="JA433" s="65"/>
      <c r="JB433" s="65"/>
      <c r="JC433" s="65"/>
      <c r="JD433" s="65"/>
      <c r="JE433" s="65"/>
      <c r="JF433" s="65"/>
      <c r="JG433" s="65"/>
      <c r="JH433" s="65"/>
      <c r="JI433" s="65"/>
      <c r="JJ433" s="65"/>
      <c r="JK433" s="65"/>
      <c r="JL433" s="65"/>
      <c r="JM433" s="65"/>
      <c r="JN433" s="65"/>
      <c r="JO433" s="65"/>
      <c r="JP433" s="65"/>
      <c r="JQ433" s="65"/>
      <c r="JR433" s="65"/>
      <c r="JS433" s="65"/>
    </row>
    <row r="434" s="66" customFormat="true" ht="14.25" hidden="false" customHeight="true" outlineLevel="0" collapsed="false">
      <c r="A434" s="46"/>
      <c r="B434" s="47" t="n">
        <f aca="true">TODAY()</f>
        <v>46135</v>
      </c>
      <c r="C434" s="48" t="s">
        <v>37</v>
      </c>
      <c r="D434" s="49" t="s">
        <v>38</v>
      </c>
      <c r="E434" s="50" t="str">
        <f aca="false">IFERROR(VLOOKUP($J434,'Base 1'!A:S,19,0),"-")</f>
        <v>-</v>
      </c>
      <c r="F434" s="50" t="str">
        <f aca="false">IFERROR(VLOOKUP($J434,'Base 1'!$A:$N,14,0),"-")</f>
        <v>-</v>
      </c>
      <c r="G434" s="50" t="str">
        <f aca="false">IFERROR(VLOOKUP($J434,'Base 1'!$A:$O,15,0),"-")</f>
        <v>-</v>
      </c>
      <c r="H434" s="50" t="str">
        <f aca="false">IFERROR(VLOOKUP($J434,'Base 1'!$A:$T,20,0),"-")</f>
        <v>-</v>
      </c>
      <c r="I434" s="51" t="str">
        <f aca="false">IFERROR(VLOOKUP($J434,'Base 1'!$A:$C,3,0),"-")</f>
        <v>-</v>
      </c>
      <c r="J434" s="51"/>
      <c r="K434" s="50" t="str">
        <f aca="false">IFERROR(VLOOKUP($J434,'Base 1'!$A:$E,5,0),"-")</f>
        <v>-</v>
      </c>
      <c r="L434" s="52" t="str">
        <f aca="false">IFERROR(VLOOKUP($J434,'Base 1'!$A:$B,2,0),"-")</f>
        <v>-</v>
      </c>
      <c r="M434" s="50" t="str">
        <f aca="false">IFERROR(VLOOKUP($J434,'Base 1'!$A:$Q,17,0),"-")</f>
        <v>-</v>
      </c>
      <c r="N434" s="50" t="str">
        <f aca="false">IFERROR(VLOOKUP($J434,'Base 1'!$A:$R,18,0),"-")</f>
        <v>-</v>
      </c>
      <c r="O434" s="50" t="str">
        <f aca="false">IFERROR(VLOOKUP($J434,'Base 1'!$A:$F,6,0),"-")</f>
        <v>-</v>
      </c>
      <c r="P434" s="53" t="str">
        <f aca="false">IFERROR(VLOOKUP($J434,'Base 1'!$A:$G,7,0),"-")</f>
        <v>-</v>
      </c>
      <c r="Q434" s="54"/>
      <c r="R434" s="50" t="str">
        <f aca="false">IFERROR(VLOOKUP(J434,'Base 1'!$A:$L,12,0),"-")</f>
        <v>-</v>
      </c>
      <c r="S434" s="54"/>
      <c r="T434" s="55" t="str">
        <f aca="false">IFERROR(VLOOKUP(J434,'Base 1'!$A:$J,10,0),"-")</f>
        <v>-</v>
      </c>
      <c r="U434" s="56"/>
      <c r="V434" s="57"/>
      <c r="W434" s="58"/>
      <c r="X434" s="59" t="str">
        <f aca="false">IFERROR(VLOOKUP(J434,'Base 1'!$A:$I,9,0),"-")</f>
        <v>-</v>
      </c>
      <c r="Y434" s="58"/>
      <c r="Z434" s="60"/>
      <c r="AA434" s="61"/>
      <c r="AB434" s="62"/>
      <c r="AC434" s="63" t="str">
        <f aca="false">IFERROR(VLOOKUP($J434,'Base 1'!$A:$Q,16,0),"-")</f>
        <v>-</v>
      </c>
      <c r="AD434" s="63"/>
      <c r="AE434" s="64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  <c r="BE434" s="65"/>
      <c r="BF434" s="65"/>
      <c r="BG434" s="65"/>
      <c r="BH434" s="65"/>
      <c r="BI434" s="65"/>
      <c r="BJ434" s="65"/>
      <c r="BK434" s="65"/>
      <c r="BL434" s="65"/>
      <c r="BM434" s="65"/>
      <c r="BN434" s="65"/>
      <c r="BO434" s="65"/>
      <c r="BP434" s="65"/>
      <c r="BQ434" s="65"/>
      <c r="BR434" s="65"/>
      <c r="BS434" s="65"/>
      <c r="BT434" s="65"/>
      <c r="BU434" s="65"/>
      <c r="BV434" s="65"/>
      <c r="BW434" s="65"/>
      <c r="BX434" s="65"/>
      <c r="BY434" s="65"/>
      <c r="BZ434" s="65"/>
      <c r="CA434" s="65"/>
      <c r="CB434" s="65"/>
      <c r="CC434" s="65"/>
      <c r="CD434" s="65"/>
      <c r="CE434" s="65"/>
      <c r="CF434" s="65"/>
      <c r="CG434" s="65"/>
      <c r="CH434" s="65"/>
      <c r="CI434" s="65"/>
      <c r="CJ434" s="65"/>
      <c r="CK434" s="65"/>
      <c r="CL434" s="65"/>
      <c r="CM434" s="65"/>
      <c r="CN434" s="65"/>
      <c r="CO434" s="65"/>
      <c r="CP434" s="65"/>
      <c r="CQ434" s="65"/>
      <c r="CR434" s="65"/>
      <c r="CS434" s="65"/>
      <c r="CT434" s="65"/>
      <c r="CU434" s="65"/>
      <c r="CV434" s="65"/>
      <c r="CW434" s="65"/>
      <c r="CX434" s="65"/>
      <c r="CY434" s="65"/>
      <c r="CZ434" s="65"/>
      <c r="DA434" s="65"/>
      <c r="DB434" s="65"/>
      <c r="DC434" s="65"/>
      <c r="DD434" s="65"/>
      <c r="DE434" s="65"/>
      <c r="DF434" s="65"/>
      <c r="DG434" s="65"/>
      <c r="DH434" s="65"/>
      <c r="DI434" s="65"/>
      <c r="DJ434" s="65"/>
      <c r="DK434" s="65"/>
      <c r="DL434" s="65"/>
      <c r="DM434" s="65"/>
      <c r="DN434" s="65"/>
      <c r="DO434" s="65"/>
      <c r="DP434" s="65"/>
      <c r="DQ434" s="65"/>
      <c r="DR434" s="65"/>
      <c r="DS434" s="65"/>
      <c r="DT434" s="65"/>
      <c r="DU434" s="65"/>
      <c r="DV434" s="65"/>
      <c r="DW434" s="65"/>
      <c r="DX434" s="65"/>
      <c r="DY434" s="65"/>
      <c r="DZ434" s="65"/>
      <c r="EA434" s="65"/>
      <c r="EB434" s="65"/>
      <c r="EC434" s="65"/>
      <c r="ED434" s="65"/>
      <c r="EE434" s="65"/>
      <c r="EF434" s="65"/>
      <c r="EG434" s="65"/>
      <c r="EH434" s="65"/>
      <c r="EI434" s="65"/>
      <c r="EJ434" s="65"/>
      <c r="EK434" s="65"/>
      <c r="EL434" s="65"/>
      <c r="EM434" s="65"/>
      <c r="EN434" s="65"/>
      <c r="EO434" s="65"/>
      <c r="EP434" s="65"/>
      <c r="EQ434" s="65"/>
      <c r="ER434" s="65"/>
      <c r="ES434" s="65"/>
      <c r="ET434" s="65"/>
      <c r="EU434" s="65"/>
      <c r="EV434" s="65"/>
      <c r="EW434" s="65"/>
      <c r="EX434" s="65"/>
      <c r="EY434" s="65"/>
      <c r="EZ434" s="65"/>
      <c r="FA434" s="65"/>
      <c r="FB434" s="65"/>
      <c r="FC434" s="65"/>
      <c r="FD434" s="65"/>
      <c r="FE434" s="65"/>
      <c r="FF434" s="65"/>
      <c r="FG434" s="65"/>
      <c r="FH434" s="65"/>
      <c r="FI434" s="65"/>
      <c r="FJ434" s="65"/>
      <c r="FK434" s="65"/>
      <c r="FL434" s="65"/>
      <c r="FM434" s="65"/>
      <c r="FN434" s="65"/>
      <c r="FO434" s="65"/>
      <c r="FP434" s="65"/>
      <c r="FQ434" s="65"/>
      <c r="FR434" s="65"/>
      <c r="FS434" s="65"/>
      <c r="FT434" s="65"/>
      <c r="FU434" s="65"/>
      <c r="FV434" s="65"/>
      <c r="FW434" s="65"/>
      <c r="FX434" s="65"/>
      <c r="FY434" s="65"/>
      <c r="FZ434" s="65"/>
      <c r="GA434" s="65"/>
      <c r="GB434" s="65"/>
      <c r="GC434" s="65"/>
      <c r="GD434" s="65"/>
      <c r="GE434" s="65"/>
      <c r="GF434" s="65"/>
      <c r="GG434" s="65"/>
      <c r="GH434" s="65"/>
      <c r="GI434" s="65"/>
      <c r="GJ434" s="65"/>
      <c r="GK434" s="65"/>
      <c r="GL434" s="65"/>
      <c r="GM434" s="65"/>
      <c r="GN434" s="65"/>
      <c r="GO434" s="65"/>
      <c r="GP434" s="65"/>
      <c r="GQ434" s="65"/>
      <c r="GR434" s="65"/>
      <c r="GS434" s="65"/>
      <c r="GT434" s="65"/>
      <c r="GU434" s="65"/>
      <c r="GV434" s="65"/>
      <c r="GW434" s="65"/>
      <c r="GX434" s="65"/>
      <c r="GY434" s="65"/>
      <c r="GZ434" s="65"/>
      <c r="HA434" s="65"/>
      <c r="HB434" s="65"/>
      <c r="HC434" s="65"/>
      <c r="HD434" s="65"/>
      <c r="HE434" s="65"/>
      <c r="HF434" s="65"/>
      <c r="HG434" s="65"/>
      <c r="HH434" s="65"/>
      <c r="HI434" s="65"/>
      <c r="HJ434" s="65"/>
      <c r="HK434" s="65"/>
      <c r="HL434" s="65"/>
      <c r="HM434" s="65"/>
      <c r="HN434" s="65"/>
      <c r="HO434" s="65"/>
      <c r="HP434" s="65"/>
      <c r="HQ434" s="65"/>
      <c r="HR434" s="65"/>
      <c r="HS434" s="65"/>
      <c r="HT434" s="65"/>
      <c r="HU434" s="65"/>
      <c r="HV434" s="65"/>
      <c r="HW434" s="65"/>
      <c r="HX434" s="65"/>
      <c r="HY434" s="65"/>
      <c r="HZ434" s="65"/>
      <c r="IA434" s="65"/>
      <c r="IB434" s="65"/>
      <c r="IC434" s="65"/>
      <c r="ID434" s="65"/>
      <c r="IE434" s="65"/>
      <c r="IF434" s="65"/>
      <c r="IG434" s="65"/>
      <c r="IH434" s="65"/>
      <c r="II434" s="65"/>
      <c r="IJ434" s="65"/>
      <c r="IK434" s="65"/>
      <c r="IL434" s="65"/>
      <c r="IM434" s="65"/>
      <c r="IN434" s="65"/>
      <c r="IO434" s="65"/>
      <c r="IP434" s="65"/>
      <c r="IQ434" s="65"/>
      <c r="IR434" s="65"/>
      <c r="IS434" s="65"/>
      <c r="IT434" s="65"/>
      <c r="IU434" s="65"/>
      <c r="IV434" s="65"/>
      <c r="IW434" s="65"/>
      <c r="IX434" s="65"/>
      <c r="IY434" s="65"/>
      <c r="IZ434" s="65"/>
      <c r="JA434" s="65"/>
      <c r="JB434" s="65"/>
      <c r="JC434" s="65"/>
      <c r="JD434" s="65"/>
      <c r="JE434" s="65"/>
      <c r="JF434" s="65"/>
      <c r="JG434" s="65"/>
      <c r="JH434" s="65"/>
      <c r="JI434" s="65"/>
      <c r="JJ434" s="65"/>
      <c r="JK434" s="65"/>
      <c r="JL434" s="65"/>
      <c r="JM434" s="65"/>
      <c r="JN434" s="65"/>
      <c r="JO434" s="65"/>
      <c r="JP434" s="65"/>
      <c r="JQ434" s="65"/>
      <c r="JR434" s="65"/>
      <c r="JS434" s="65"/>
    </row>
    <row r="435" s="66" customFormat="true" ht="14.25" hidden="false" customHeight="true" outlineLevel="0" collapsed="false">
      <c r="A435" s="46"/>
      <c r="B435" s="47" t="n">
        <f aca="true">TODAY()</f>
        <v>46135</v>
      </c>
      <c r="C435" s="48" t="s">
        <v>37</v>
      </c>
      <c r="D435" s="49" t="s">
        <v>38</v>
      </c>
      <c r="E435" s="50" t="str">
        <f aca="false">IFERROR(VLOOKUP($J435,'Base 1'!A:S,19,0),"-")</f>
        <v>-</v>
      </c>
      <c r="F435" s="50" t="str">
        <f aca="false">IFERROR(VLOOKUP($J435,'Base 1'!$A:$N,14,0),"-")</f>
        <v>-</v>
      </c>
      <c r="G435" s="50" t="str">
        <f aca="false">IFERROR(VLOOKUP($J435,'Base 1'!$A:$O,15,0),"-")</f>
        <v>-</v>
      </c>
      <c r="H435" s="50" t="str">
        <f aca="false">IFERROR(VLOOKUP($J435,'Base 1'!$A:$T,20,0),"-")</f>
        <v>-</v>
      </c>
      <c r="I435" s="51" t="str">
        <f aca="false">IFERROR(VLOOKUP($J435,'Base 1'!$A:$C,3,0),"-")</f>
        <v>-</v>
      </c>
      <c r="J435" s="51"/>
      <c r="K435" s="50" t="str">
        <f aca="false">IFERROR(VLOOKUP($J435,'Base 1'!$A:$E,5,0),"-")</f>
        <v>-</v>
      </c>
      <c r="L435" s="52" t="str">
        <f aca="false">IFERROR(VLOOKUP($J435,'Base 1'!$A:$B,2,0),"-")</f>
        <v>-</v>
      </c>
      <c r="M435" s="50" t="str">
        <f aca="false">IFERROR(VLOOKUP($J435,'Base 1'!$A:$Q,17,0),"-")</f>
        <v>-</v>
      </c>
      <c r="N435" s="50" t="str">
        <f aca="false">IFERROR(VLOOKUP($J435,'Base 1'!$A:$R,18,0),"-")</f>
        <v>-</v>
      </c>
      <c r="O435" s="50" t="str">
        <f aca="false">IFERROR(VLOOKUP($J435,'Base 1'!$A:$F,6,0),"-")</f>
        <v>-</v>
      </c>
      <c r="P435" s="53" t="str">
        <f aca="false">IFERROR(VLOOKUP($J435,'Base 1'!$A:$G,7,0),"-")</f>
        <v>-</v>
      </c>
      <c r="Q435" s="54"/>
      <c r="R435" s="50" t="str">
        <f aca="false">IFERROR(VLOOKUP(J435,'Base 1'!$A:$L,12,0),"-")</f>
        <v>-</v>
      </c>
      <c r="S435" s="54"/>
      <c r="T435" s="55" t="str">
        <f aca="false">IFERROR(VLOOKUP(J435,'Base 1'!$A:$J,10,0),"-")</f>
        <v>-</v>
      </c>
      <c r="U435" s="56"/>
      <c r="V435" s="57"/>
      <c r="W435" s="58"/>
      <c r="X435" s="59" t="str">
        <f aca="false">IFERROR(VLOOKUP(J435,'Base 1'!$A:$I,9,0),"-")</f>
        <v>-</v>
      </c>
      <c r="Y435" s="58"/>
      <c r="Z435" s="60"/>
      <c r="AA435" s="61"/>
      <c r="AB435" s="62"/>
      <c r="AC435" s="63" t="str">
        <f aca="false">IFERROR(VLOOKUP($J435,'Base 1'!$A:$Q,16,0),"-")</f>
        <v>-</v>
      </c>
      <c r="AD435" s="63"/>
      <c r="AE435" s="64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/>
      <c r="BH435" s="65"/>
      <c r="BI435" s="65"/>
      <c r="BJ435" s="65"/>
      <c r="BK435" s="65"/>
      <c r="BL435" s="65"/>
      <c r="BM435" s="65"/>
      <c r="BN435" s="65"/>
      <c r="BO435" s="65"/>
      <c r="BP435" s="65"/>
      <c r="BQ435" s="65"/>
      <c r="BR435" s="65"/>
      <c r="BS435" s="65"/>
      <c r="BT435" s="65"/>
      <c r="BU435" s="65"/>
      <c r="BV435" s="65"/>
      <c r="BW435" s="65"/>
      <c r="BX435" s="65"/>
      <c r="BY435" s="65"/>
      <c r="BZ435" s="65"/>
      <c r="CA435" s="65"/>
      <c r="CB435" s="65"/>
      <c r="CC435" s="65"/>
      <c r="CD435" s="65"/>
      <c r="CE435" s="65"/>
      <c r="CF435" s="65"/>
      <c r="CG435" s="65"/>
      <c r="CH435" s="65"/>
      <c r="CI435" s="65"/>
      <c r="CJ435" s="65"/>
      <c r="CK435" s="65"/>
      <c r="CL435" s="65"/>
      <c r="CM435" s="65"/>
      <c r="CN435" s="65"/>
      <c r="CO435" s="65"/>
      <c r="CP435" s="65"/>
      <c r="CQ435" s="65"/>
      <c r="CR435" s="65"/>
      <c r="CS435" s="65"/>
      <c r="CT435" s="65"/>
      <c r="CU435" s="65"/>
      <c r="CV435" s="65"/>
      <c r="CW435" s="65"/>
      <c r="CX435" s="65"/>
      <c r="CY435" s="65"/>
      <c r="CZ435" s="65"/>
      <c r="DA435" s="65"/>
      <c r="DB435" s="65"/>
      <c r="DC435" s="65"/>
      <c r="DD435" s="65"/>
      <c r="DE435" s="65"/>
      <c r="DF435" s="65"/>
      <c r="DG435" s="65"/>
      <c r="DH435" s="65"/>
      <c r="DI435" s="65"/>
      <c r="DJ435" s="65"/>
      <c r="DK435" s="65"/>
      <c r="DL435" s="65"/>
      <c r="DM435" s="65"/>
      <c r="DN435" s="65"/>
      <c r="DO435" s="65"/>
      <c r="DP435" s="65"/>
      <c r="DQ435" s="65"/>
      <c r="DR435" s="65"/>
      <c r="DS435" s="65"/>
      <c r="DT435" s="65"/>
      <c r="DU435" s="65"/>
      <c r="DV435" s="65"/>
      <c r="DW435" s="65"/>
      <c r="DX435" s="65"/>
      <c r="DY435" s="65"/>
      <c r="DZ435" s="65"/>
      <c r="EA435" s="65"/>
      <c r="EB435" s="65"/>
      <c r="EC435" s="65"/>
      <c r="ED435" s="65"/>
      <c r="EE435" s="65"/>
      <c r="EF435" s="65"/>
      <c r="EG435" s="65"/>
      <c r="EH435" s="65"/>
      <c r="EI435" s="65"/>
      <c r="EJ435" s="65"/>
      <c r="EK435" s="65"/>
      <c r="EL435" s="65"/>
      <c r="EM435" s="65"/>
      <c r="EN435" s="65"/>
      <c r="EO435" s="65"/>
      <c r="EP435" s="65"/>
      <c r="EQ435" s="65"/>
      <c r="ER435" s="65"/>
      <c r="ES435" s="65"/>
      <c r="ET435" s="65"/>
      <c r="EU435" s="65"/>
      <c r="EV435" s="65"/>
      <c r="EW435" s="65"/>
      <c r="EX435" s="65"/>
      <c r="EY435" s="65"/>
      <c r="EZ435" s="65"/>
      <c r="FA435" s="65"/>
      <c r="FB435" s="65"/>
      <c r="FC435" s="65"/>
      <c r="FD435" s="65"/>
      <c r="FE435" s="65"/>
      <c r="FF435" s="65"/>
      <c r="FG435" s="65"/>
      <c r="FH435" s="65"/>
      <c r="FI435" s="65"/>
      <c r="FJ435" s="65"/>
      <c r="FK435" s="65"/>
      <c r="FL435" s="65"/>
      <c r="FM435" s="65"/>
      <c r="FN435" s="65"/>
      <c r="FO435" s="65"/>
      <c r="FP435" s="65"/>
      <c r="FQ435" s="65"/>
      <c r="FR435" s="65"/>
      <c r="FS435" s="65"/>
      <c r="FT435" s="65"/>
      <c r="FU435" s="65"/>
      <c r="FV435" s="65"/>
      <c r="FW435" s="65"/>
      <c r="FX435" s="65"/>
      <c r="FY435" s="65"/>
      <c r="FZ435" s="65"/>
      <c r="GA435" s="65"/>
      <c r="GB435" s="65"/>
      <c r="GC435" s="65"/>
      <c r="GD435" s="65"/>
      <c r="GE435" s="65"/>
      <c r="GF435" s="65"/>
      <c r="GG435" s="65"/>
      <c r="GH435" s="65"/>
      <c r="GI435" s="65"/>
      <c r="GJ435" s="65"/>
      <c r="GK435" s="65"/>
      <c r="GL435" s="65"/>
      <c r="GM435" s="65"/>
      <c r="GN435" s="65"/>
      <c r="GO435" s="65"/>
      <c r="GP435" s="65"/>
      <c r="GQ435" s="65"/>
      <c r="GR435" s="65"/>
      <c r="GS435" s="65"/>
      <c r="GT435" s="65"/>
      <c r="GU435" s="65"/>
      <c r="GV435" s="65"/>
      <c r="GW435" s="65"/>
      <c r="GX435" s="65"/>
      <c r="GY435" s="65"/>
      <c r="GZ435" s="65"/>
      <c r="HA435" s="65"/>
      <c r="HB435" s="65"/>
      <c r="HC435" s="65"/>
      <c r="HD435" s="65"/>
      <c r="HE435" s="65"/>
      <c r="HF435" s="65"/>
      <c r="HG435" s="65"/>
      <c r="HH435" s="65"/>
      <c r="HI435" s="65"/>
      <c r="HJ435" s="65"/>
      <c r="HK435" s="65"/>
      <c r="HL435" s="65"/>
      <c r="HM435" s="65"/>
      <c r="HN435" s="65"/>
      <c r="HO435" s="65"/>
      <c r="HP435" s="65"/>
      <c r="HQ435" s="65"/>
      <c r="HR435" s="65"/>
      <c r="HS435" s="65"/>
      <c r="HT435" s="65"/>
      <c r="HU435" s="65"/>
      <c r="HV435" s="65"/>
      <c r="HW435" s="65"/>
      <c r="HX435" s="65"/>
      <c r="HY435" s="65"/>
      <c r="HZ435" s="65"/>
      <c r="IA435" s="65"/>
      <c r="IB435" s="65"/>
      <c r="IC435" s="65"/>
      <c r="ID435" s="65"/>
      <c r="IE435" s="65"/>
      <c r="IF435" s="65"/>
      <c r="IG435" s="65"/>
      <c r="IH435" s="65"/>
      <c r="II435" s="65"/>
      <c r="IJ435" s="65"/>
      <c r="IK435" s="65"/>
      <c r="IL435" s="65"/>
      <c r="IM435" s="65"/>
      <c r="IN435" s="65"/>
      <c r="IO435" s="65"/>
      <c r="IP435" s="65"/>
      <c r="IQ435" s="65"/>
      <c r="IR435" s="65"/>
      <c r="IS435" s="65"/>
      <c r="IT435" s="65"/>
      <c r="IU435" s="65"/>
      <c r="IV435" s="65"/>
      <c r="IW435" s="65"/>
      <c r="IX435" s="65"/>
      <c r="IY435" s="65"/>
      <c r="IZ435" s="65"/>
      <c r="JA435" s="65"/>
      <c r="JB435" s="65"/>
      <c r="JC435" s="65"/>
      <c r="JD435" s="65"/>
      <c r="JE435" s="65"/>
      <c r="JF435" s="65"/>
      <c r="JG435" s="65"/>
      <c r="JH435" s="65"/>
      <c r="JI435" s="65"/>
      <c r="JJ435" s="65"/>
      <c r="JK435" s="65"/>
      <c r="JL435" s="65"/>
      <c r="JM435" s="65"/>
      <c r="JN435" s="65"/>
      <c r="JO435" s="65"/>
      <c r="JP435" s="65"/>
      <c r="JQ435" s="65"/>
      <c r="JR435" s="65"/>
      <c r="JS435" s="65"/>
    </row>
    <row r="436" s="66" customFormat="true" ht="14.25" hidden="false" customHeight="true" outlineLevel="0" collapsed="false">
      <c r="A436" s="46"/>
      <c r="B436" s="47" t="n">
        <f aca="true">TODAY()</f>
        <v>46135</v>
      </c>
      <c r="C436" s="48" t="s">
        <v>37</v>
      </c>
      <c r="D436" s="49" t="s">
        <v>38</v>
      </c>
      <c r="E436" s="50" t="str">
        <f aca="false">IFERROR(VLOOKUP($J436,'Base 1'!A:S,19,0),"-")</f>
        <v>-</v>
      </c>
      <c r="F436" s="50" t="str">
        <f aca="false">IFERROR(VLOOKUP($J436,'Base 1'!$A:$N,14,0),"-")</f>
        <v>-</v>
      </c>
      <c r="G436" s="50" t="str">
        <f aca="false">IFERROR(VLOOKUP($J436,'Base 1'!$A:$O,15,0),"-")</f>
        <v>-</v>
      </c>
      <c r="H436" s="50" t="str">
        <f aca="false">IFERROR(VLOOKUP($J436,'Base 1'!$A:$T,20,0),"-")</f>
        <v>-</v>
      </c>
      <c r="I436" s="51" t="str">
        <f aca="false">IFERROR(VLOOKUP($J436,'Base 1'!$A:$C,3,0),"-")</f>
        <v>-</v>
      </c>
      <c r="J436" s="51"/>
      <c r="K436" s="50" t="str">
        <f aca="false">IFERROR(VLOOKUP($J436,'Base 1'!$A:$E,5,0),"-")</f>
        <v>-</v>
      </c>
      <c r="L436" s="52" t="str">
        <f aca="false">IFERROR(VLOOKUP($J436,'Base 1'!$A:$B,2,0),"-")</f>
        <v>-</v>
      </c>
      <c r="M436" s="50" t="str">
        <f aca="false">IFERROR(VLOOKUP($J436,'Base 1'!$A:$Q,17,0),"-")</f>
        <v>-</v>
      </c>
      <c r="N436" s="50" t="str">
        <f aca="false">IFERROR(VLOOKUP($J436,'Base 1'!$A:$R,18,0),"-")</f>
        <v>-</v>
      </c>
      <c r="O436" s="50" t="str">
        <f aca="false">IFERROR(VLOOKUP($J436,'Base 1'!$A:$F,6,0),"-")</f>
        <v>-</v>
      </c>
      <c r="P436" s="53" t="str">
        <f aca="false">IFERROR(VLOOKUP($J436,'Base 1'!$A:$G,7,0),"-")</f>
        <v>-</v>
      </c>
      <c r="Q436" s="54"/>
      <c r="R436" s="50" t="str">
        <f aca="false">IFERROR(VLOOKUP(J436,'Base 1'!$A:$L,12,0),"-")</f>
        <v>-</v>
      </c>
      <c r="S436" s="54"/>
      <c r="T436" s="55" t="str">
        <f aca="false">IFERROR(VLOOKUP(J436,'Base 1'!$A:$J,10,0),"-")</f>
        <v>-</v>
      </c>
      <c r="U436" s="56"/>
      <c r="V436" s="57"/>
      <c r="W436" s="58"/>
      <c r="X436" s="59" t="str">
        <f aca="false">IFERROR(VLOOKUP(J436,'Base 1'!$A:$I,9,0),"-")</f>
        <v>-</v>
      </c>
      <c r="Y436" s="58"/>
      <c r="Z436" s="60"/>
      <c r="AA436" s="61"/>
      <c r="AB436" s="62"/>
      <c r="AC436" s="63" t="str">
        <f aca="false">IFERROR(VLOOKUP($J436,'Base 1'!$A:$Q,16,0),"-")</f>
        <v>-</v>
      </c>
      <c r="AD436" s="63"/>
      <c r="AE436" s="64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  <c r="BE436" s="65"/>
      <c r="BF436" s="65"/>
      <c r="BG436" s="65"/>
      <c r="BH436" s="65"/>
      <c r="BI436" s="65"/>
      <c r="BJ436" s="65"/>
      <c r="BK436" s="65"/>
      <c r="BL436" s="65"/>
      <c r="BM436" s="65"/>
      <c r="BN436" s="65"/>
      <c r="BO436" s="65"/>
      <c r="BP436" s="65"/>
      <c r="BQ436" s="65"/>
      <c r="BR436" s="65"/>
      <c r="BS436" s="65"/>
      <c r="BT436" s="65"/>
      <c r="BU436" s="65"/>
      <c r="BV436" s="65"/>
      <c r="BW436" s="65"/>
      <c r="BX436" s="65"/>
      <c r="BY436" s="65"/>
      <c r="BZ436" s="65"/>
      <c r="CA436" s="65"/>
      <c r="CB436" s="65"/>
      <c r="CC436" s="65"/>
      <c r="CD436" s="65"/>
      <c r="CE436" s="65"/>
      <c r="CF436" s="65"/>
      <c r="CG436" s="65"/>
      <c r="CH436" s="65"/>
      <c r="CI436" s="65"/>
      <c r="CJ436" s="65"/>
      <c r="CK436" s="65"/>
      <c r="CL436" s="65"/>
      <c r="CM436" s="65"/>
      <c r="CN436" s="65"/>
      <c r="CO436" s="65"/>
      <c r="CP436" s="65"/>
      <c r="CQ436" s="65"/>
      <c r="CR436" s="65"/>
      <c r="CS436" s="65"/>
      <c r="CT436" s="65"/>
      <c r="CU436" s="65"/>
      <c r="CV436" s="65"/>
      <c r="CW436" s="65"/>
      <c r="CX436" s="65"/>
      <c r="CY436" s="65"/>
      <c r="CZ436" s="65"/>
      <c r="DA436" s="65"/>
      <c r="DB436" s="65"/>
      <c r="DC436" s="65"/>
      <c r="DD436" s="65"/>
      <c r="DE436" s="65"/>
      <c r="DF436" s="65"/>
      <c r="DG436" s="65"/>
      <c r="DH436" s="65"/>
      <c r="DI436" s="65"/>
      <c r="DJ436" s="65"/>
      <c r="DK436" s="65"/>
      <c r="DL436" s="65"/>
      <c r="DM436" s="65"/>
      <c r="DN436" s="65"/>
      <c r="DO436" s="65"/>
      <c r="DP436" s="65"/>
      <c r="DQ436" s="65"/>
      <c r="DR436" s="65"/>
      <c r="DS436" s="65"/>
      <c r="DT436" s="65"/>
      <c r="DU436" s="65"/>
      <c r="DV436" s="65"/>
      <c r="DW436" s="65"/>
      <c r="DX436" s="65"/>
      <c r="DY436" s="65"/>
      <c r="DZ436" s="65"/>
      <c r="EA436" s="65"/>
      <c r="EB436" s="65"/>
      <c r="EC436" s="65"/>
      <c r="ED436" s="65"/>
      <c r="EE436" s="65"/>
      <c r="EF436" s="65"/>
      <c r="EG436" s="65"/>
      <c r="EH436" s="65"/>
      <c r="EI436" s="65"/>
      <c r="EJ436" s="65"/>
      <c r="EK436" s="65"/>
      <c r="EL436" s="65"/>
      <c r="EM436" s="65"/>
      <c r="EN436" s="65"/>
      <c r="EO436" s="65"/>
      <c r="EP436" s="65"/>
      <c r="EQ436" s="65"/>
      <c r="ER436" s="65"/>
      <c r="ES436" s="65"/>
      <c r="ET436" s="65"/>
      <c r="EU436" s="65"/>
      <c r="EV436" s="65"/>
      <c r="EW436" s="65"/>
      <c r="EX436" s="65"/>
      <c r="EY436" s="65"/>
      <c r="EZ436" s="65"/>
      <c r="FA436" s="65"/>
      <c r="FB436" s="65"/>
      <c r="FC436" s="65"/>
      <c r="FD436" s="65"/>
      <c r="FE436" s="65"/>
      <c r="FF436" s="65"/>
      <c r="FG436" s="65"/>
      <c r="FH436" s="65"/>
      <c r="FI436" s="65"/>
      <c r="FJ436" s="65"/>
      <c r="FK436" s="65"/>
      <c r="FL436" s="65"/>
      <c r="FM436" s="65"/>
      <c r="FN436" s="65"/>
      <c r="FO436" s="65"/>
      <c r="FP436" s="65"/>
      <c r="FQ436" s="65"/>
      <c r="FR436" s="65"/>
      <c r="FS436" s="65"/>
      <c r="FT436" s="65"/>
      <c r="FU436" s="65"/>
      <c r="FV436" s="65"/>
      <c r="FW436" s="65"/>
      <c r="FX436" s="65"/>
      <c r="FY436" s="65"/>
      <c r="FZ436" s="65"/>
      <c r="GA436" s="65"/>
      <c r="GB436" s="65"/>
      <c r="GC436" s="65"/>
      <c r="GD436" s="65"/>
      <c r="GE436" s="65"/>
      <c r="GF436" s="65"/>
      <c r="GG436" s="65"/>
      <c r="GH436" s="65"/>
      <c r="GI436" s="65"/>
      <c r="GJ436" s="65"/>
      <c r="GK436" s="65"/>
      <c r="GL436" s="65"/>
      <c r="GM436" s="65"/>
      <c r="GN436" s="65"/>
      <c r="GO436" s="65"/>
      <c r="GP436" s="65"/>
      <c r="GQ436" s="65"/>
      <c r="GR436" s="65"/>
      <c r="GS436" s="65"/>
      <c r="GT436" s="65"/>
      <c r="GU436" s="65"/>
      <c r="GV436" s="65"/>
      <c r="GW436" s="65"/>
      <c r="GX436" s="65"/>
      <c r="GY436" s="65"/>
      <c r="GZ436" s="65"/>
      <c r="HA436" s="65"/>
      <c r="HB436" s="65"/>
      <c r="HC436" s="65"/>
      <c r="HD436" s="65"/>
      <c r="HE436" s="65"/>
      <c r="HF436" s="65"/>
      <c r="HG436" s="65"/>
      <c r="HH436" s="65"/>
      <c r="HI436" s="65"/>
      <c r="HJ436" s="65"/>
      <c r="HK436" s="65"/>
      <c r="HL436" s="65"/>
      <c r="HM436" s="65"/>
      <c r="HN436" s="65"/>
      <c r="HO436" s="65"/>
      <c r="HP436" s="65"/>
      <c r="HQ436" s="65"/>
      <c r="HR436" s="65"/>
      <c r="HS436" s="65"/>
      <c r="HT436" s="65"/>
      <c r="HU436" s="65"/>
      <c r="HV436" s="65"/>
      <c r="HW436" s="65"/>
      <c r="HX436" s="65"/>
      <c r="HY436" s="65"/>
      <c r="HZ436" s="65"/>
      <c r="IA436" s="65"/>
      <c r="IB436" s="65"/>
      <c r="IC436" s="65"/>
      <c r="ID436" s="65"/>
      <c r="IE436" s="65"/>
      <c r="IF436" s="65"/>
      <c r="IG436" s="65"/>
      <c r="IH436" s="65"/>
      <c r="II436" s="65"/>
      <c r="IJ436" s="65"/>
      <c r="IK436" s="65"/>
      <c r="IL436" s="65"/>
      <c r="IM436" s="65"/>
      <c r="IN436" s="65"/>
      <c r="IO436" s="65"/>
      <c r="IP436" s="65"/>
      <c r="IQ436" s="65"/>
      <c r="IR436" s="65"/>
      <c r="IS436" s="65"/>
      <c r="IT436" s="65"/>
      <c r="IU436" s="65"/>
      <c r="IV436" s="65"/>
      <c r="IW436" s="65"/>
      <c r="IX436" s="65"/>
      <c r="IY436" s="65"/>
      <c r="IZ436" s="65"/>
      <c r="JA436" s="65"/>
      <c r="JB436" s="65"/>
      <c r="JC436" s="65"/>
      <c r="JD436" s="65"/>
      <c r="JE436" s="65"/>
      <c r="JF436" s="65"/>
      <c r="JG436" s="65"/>
      <c r="JH436" s="65"/>
      <c r="JI436" s="65"/>
      <c r="JJ436" s="65"/>
      <c r="JK436" s="65"/>
      <c r="JL436" s="65"/>
      <c r="JM436" s="65"/>
      <c r="JN436" s="65"/>
      <c r="JO436" s="65"/>
      <c r="JP436" s="65"/>
      <c r="JQ436" s="65"/>
      <c r="JR436" s="65"/>
      <c r="JS436" s="65"/>
    </row>
    <row r="437" s="66" customFormat="true" ht="14.25" hidden="false" customHeight="true" outlineLevel="0" collapsed="false">
      <c r="A437" s="46"/>
      <c r="B437" s="47" t="n">
        <f aca="true">TODAY()</f>
        <v>46135</v>
      </c>
      <c r="C437" s="48" t="s">
        <v>37</v>
      </c>
      <c r="D437" s="49" t="s">
        <v>38</v>
      </c>
      <c r="E437" s="50" t="str">
        <f aca="false">IFERROR(VLOOKUP($J437,'Base 1'!A:S,19,0),"-")</f>
        <v>-</v>
      </c>
      <c r="F437" s="50" t="str">
        <f aca="false">IFERROR(VLOOKUP($J437,'Base 1'!$A:$N,14,0),"-")</f>
        <v>-</v>
      </c>
      <c r="G437" s="50" t="str">
        <f aca="false">IFERROR(VLOOKUP($J437,'Base 1'!$A:$O,15,0),"-")</f>
        <v>-</v>
      </c>
      <c r="H437" s="50" t="str">
        <f aca="false">IFERROR(VLOOKUP($J437,'Base 1'!$A:$T,20,0),"-")</f>
        <v>-</v>
      </c>
      <c r="I437" s="51" t="str">
        <f aca="false">IFERROR(VLOOKUP($J437,'Base 1'!$A:$C,3,0),"-")</f>
        <v>-</v>
      </c>
      <c r="J437" s="51"/>
      <c r="K437" s="50" t="str">
        <f aca="false">IFERROR(VLOOKUP($J437,'Base 1'!$A:$E,5,0),"-")</f>
        <v>-</v>
      </c>
      <c r="L437" s="52" t="str">
        <f aca="false">IFERROR(VLOOKUP($J437,'Base 1'!$A:$B,2,0),"-")</f>
        <v>-</v>
      </c>
      <c r="M437" s="50" t="str">
        <f aca="false">IFERROR(VLOOKUP($J437,'Base 1'!$A:$Q,17,0),"-")</f>
        <v>-</v>
      </c>
      <c r="N437" s="50" t="str">
        <f aca="false">IFERROR(VLOOKUP($J437,'Base 1'!$A:$R,18,0),"-")</f>
        <v>-</v>
      </c>
      <c r="O437" s="50" t="str">
        <f aca="false">IFERROR(VLOOKUP($J437,'Base 1'!$A:$F,6,0),"-")</f>
        <v>-</v>
      </c>
      <c r="P437" s="53" t="str">
        <f aca="false">IFERROR(VLOOKUP($J437,'Base 1'!$A:$G,7,0),"-")</f>
        <v>-</v>
      </c>
      <c r="Q437" s="54"/>
      <c r="R437" s="50" t="str">
        <f aca="false">IFERROR(VLOOKUP(J437,'Base 1'!$A:$L,12,0),"-")</f>
        <v>-</v>
      </c>
      <c r="S437" s="54"/>
      <c r="T437" s="55" t="str">
        <f aca="false">IFERROR(VLOOKUP(J437,'Base 1'!$A:$J,10,0),"-")</f>
        <v>-</v>
      </c>
      <c r="U437" s="56"/>
      <c r="V437" s="57"/>
      <c r="W437" s="58"/>
      <c r="X437" s="59" t="str">
        <f aca="false">IFERROR(VLOOKUP(J437,'Base 1'!$A:$I,9,0),"-")</f>
        <v>-</v>
      </c>
      <c r="Y437" s="58"/>
      <c r="Z437" s="60"/>
      <c r="AA437" s="61"/>
      <c r="AB437" s="62"/>
      <c r="AC437" s="63" t="str">
        <f aca="false">IFERROR(VLOOKUP($J437,'Base 1'!$A:$Q,16,0),"-")</f>
        <v>-</v>
      </c>
      <c r="AD437" s="63"/>
      <c r="AE437" s="64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  <c r="BE437" s="65"/>
      <c r="BF437" s="65"/>
      <c r="BG437" s="65"/>
      <c r="BH437" s="65"/>
      <c r="BI437" s="65"/>
      <c r="BJ437" s="65"/>
      <c r="BK437" s="65"/>
      <c r="BL437" s="65"/>
      <c r="BM437" s="65"/>
      <c r="BN437" s="65"/>
      <c r="BO437" s="65"/>
      <c r="BP437" s="65"/>
      <c r="BQ437" s="65"/>
      <c r="BR437" s="65"/>
      <c r="BS437" s="65"/>
      <c r="BT437" s="65"/>
      <c r="BU437" s="65"/>
      <c r="BV437" s="65"/>
      <c r="BW437" s="65"/>
      <c r="BX437" s="65"/>
      <c r="BY437" s="65"/>
      <c r="BZ437" s="65"/>
      <c r="CA437" s="65"/>
      <c r="CB437" s="65"/>
      <c r="CC437" s="65"/>
      <c r="CD437" s="65"/>
      <c r="CE437" s="65"/>
      <c r="CF437" s="65"/>
      <c r="CG437" s="65"/>
      <c r="CH437" s="65"/>
      <c r="CI437" s="65"/>
      <c r="CJ437" s="65"/>
      <c r="CK437" s="65"/>
      <c r="CL437" s="65"/>
      <c r="CM437" s="65"/>
      <c r="CN437" s="65"/>
      <c r="CO437" s="65"/>
      <c r="CP437" s="65"/>
      <c r="CQ437" s="65"/>
      <c r="CR437" s="65"/>
      <c r="CS437" s="65"/>
      <c r="CT437" s="65"/>
      <c r="CU437" s="65"/>
      <c r="CV437" s="65"/>
      <c r="CW437" s="65"/>
      <c r="CX437" s="65"/>
      <c r="CY437" s="65"/>
      <c r="CZ437" s="65"/>
      <c r="DA437" s="65"/>
      <c r="DB437" s="65"/>
      <c r="DC437" s="65"/>
      <c r="DD437" s="65"/>
      <c r="DE437" s="65"/>
      <c r="DF437" s="65"/>
      <c r="DG437" s="65"/>
      <c r="DH437" s="65"/>
      <c r="DI437" s="65"/>
      <c r="DJ437" s="65"/>
      <c r="DK437" s="65"/>
      <c r="DL437" s="65"/>
      <c r="DM437" s="65"/>
      <c r="DN437" s="65"/>
      <c r="DO437" s="65"/>
      <c r="DP437" s="65"/>
      <c r="DQ437" s="65"/>
      <c r="DR437" s="65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5"/>
      <c r="EE437" s="65"/>
      <c r="EF437" s="65"/>
      <c r="EG437" s="65"/>
      <c r="EH437" s="65"/>
      <c r="EI437" s="65"/>
      <c r="EJ437" s="65"/>
      <c r="EK437" s="65"/>
      <c r="EL437" s="65"/>
      <c r="EM437" s="65"/>
      <c r="EN437" s="65"/>
      <c r="EO437" s="65"/>
      <c r="EP437" s="65"/>
      <c r="EQ437" s="65"/>
      <c r="ER437" s="65"/>
      <c r="ES437" s="65"/>
      <c r="ET437" s="65"/>
      <c r="EU437" s="65"/>
      <c r="EV437" s="65"/>
      <c r="EW437" s="65"/>
      <c r="EX437" s="65"/>
      <c r="EY437" s="65"/>
      <c r="EZ437" s="65"/>
      <c r="FA437" s="65"/>
      <c r="FB437" s="65"/>
      <c r="FC437" s="65"/>
      <c r="FD437" s="65"/>
      <c r="FE437" s="65"/>
      <c r="FF437" s="65"/>
      <c r="FG437" s="65"/>
      <c r="FH437" s="65"/>
      <c r="FI437" s="65"/>
      <c r="FJ437" s="65"/>
      <c r="FK437" s="65"/>
      <c r="FL437" s="65"/>
      <c r="FM437" s="65"/>
      <c r="FN437" s="65"/>
      <c r="FO437" s="65"/>
      <c r="FP437" s="65"/>
      <c r="FQ437" s="65"/>
      <c r="FR437" s="65"/>
      <c r="FS437" s="65"/>
      <c r="FT437" s="65"/>
      <c r="FU437" s="65"/>
      <c r="FV437" s="65"/>
      <c r="FW437" s="65"/>
      <c r="FX437" s="65"/>
      <c r="FY437" s="65"/>
      <c r="FZ437" s="65"/>
      <c r="GA437" s="65"/>
      <c r="GB437" s="65"/>
      <c r="GC437" s="65"/>
      <c r="GD437" s="65"/>
      <c r="GE437" s="65"/>
      <c r="GF437" s="65"/>
      <c r="GG437" s="65"/>
      <c r="GH437" s="65"/>
      <c r="GI437" s="65"/>
      <c r="GJ437" s="65"/>
      <c r="GK437" s="65"/>
      <c r="GL437" s="65"/>
      <c r="GM437" s="65"/>
      <c r="GN437" s="65"/>
      <c r="GO437" s="65"/>
      <c r="GP437" s="65"/>
      <c r="GQ437" s="65"/>
      <c r="GR437" s="65"/>
      <c r="GS437" s="65"/>
      <c r="GT437" s="65"/>
      <c r="GU437" s="65"/>
      <c r="GV437" s="65"/>
      <c r="GW437" s="65"/>
      <c r="GX437" s="65"/>
      <c r="GY437" s="65"/>
      <c r="GZ437" s="65"/>
      <c r="HA437" s="65"/>
      <c r="HB437" s="65"/>
      <c r="HC437" s="65"/>
      <c r="HD437" s="65"/>
      <c r="HE437" s="65"/>
      <c r="HF437" s="65"/>
      <c r="HG437" s="65"/>
      <c r="HH437" s="65"/>
      <c r="HI437" s="65"/>
      <c r="HJ437" s="65"/>
      <c r="HK437" s="65"/>
      <c r="HL437" s="65"/>
      <c r="HM437" s="65"/>
      <c r="HN437" s="65"/>
      <c r="HO437" s="65"/>
      <c r="HP437" s="65"/>
      <c r="HQ437" s="65"/>
      <c r="HR437" s="65"/>
      <c r="HS437" s="65"/>
      <c r="HT437" s="65"/>
      <c r="HU437" s="65"/>
      <c r="HV437" s="65"/>
      <c r="HW437" s="65"/>
      <c r="HX437" s="65"/>
      <c r="HY437" s="65"/>
      <c r="HZ437" s="65"/>
      <c r="IA437" s="65"/>
      <c r="IB437" s="65"/>
      <c r="IC437" s="65"/>
      <c r="ID437" s="65"/>
      <c r="IE437" s="65"/>
      <c r="IF437" s="65"/>
      <c r="IG437" s="65"/>
      <c r="IH437" s="65"/>
      <c r="II437" s="65"/>
      <c r="IJ437" s="65"/>
      <c r="IK437" s="65"/>
      <c r="IL437" s="65"/>
      <c r="IM437" s="65"/>
      <c r="IN437" s="65"/>
      <c r="IO437" s="65"/>
      <c r="IP437" s="65"/>
      <c r="IQ437" s="65"/>
      <c r="IR437" s="65"/>
      <c r="IS437" s="65"/>
      <c r="IT437" s="65"/>
      <c r="IU437" s="65"/>
      <c r="IV437" s="65"/>
      <c r="IW437" s="65"/>
      <c r="IX437" s="65"/>
      <c r="IY437" s="65"/>
      <c r="IZ437" s="65"/>
      <c r="JA437" s="65"/>
      <c r="JB437" s="65"/>
      <c r="JC437" s="65"/>
      <c r="JD437" s="65"/>
      <c r="JE437" s="65"/>
      <c r="JF437" s="65"/>
      <c r="JG437" s="65"/>
      <c r="JH437" s="65"/>
      <c r="JI437" s="65"/>
      <c r="JJ437" s="65"/>
      <c r="JK437" s="65"/>
      <c r="JL437" s="65"/>
      <c r="JM437" s="65"/>
      <c r="JN437" s="65"/>
      <c r="JO437" s="65"/>
      <c r="JP437" s="65"/>
      <c r="JQ437" s="65"/>
      <c r="JR437" s="65"/>
      <c r="JS437" s="65"/>
    </row>
    <row r="438" s="66" customFormat="true" ht="14.25" hidden="false" customHeight="true" outlineLevel="0" collapsed="false">
      <c r="A438" s="46"/>
      <c r="B438" s="47" t="n">
        <f aca="true">TODAY()</f>
        <v>46135</v>
      </c>
      <c r="C438" s="48" t="s">
        <v>37</v>
      </c>
      <c r="D438" s="49" t="s">
        <v>38</v>
      </c>
      <c r="E438" s="50" t="str">
        <f aca="false">IFERROR(VLOOKUP($J438,'Base 1'!A:S,19,0),"-")</f>
        <v>-</v>
      </c>
      <c r="F438" s="50" t="str">
        <f aca="false">IFERROR(VLOOKUP($J438,'Base 1'!$A:$N,14,0),"-")</f>
        <v>-</v>
      </c>
      <c r="G438" s="50" t="str">
        <f aca="false">IFERROR(VLOOKUP($J438,'Base 1'!$A:$O,15,0),"-")</f>
        <v>-</v>
      </c>
      <c r="H438" s="50" t="str">
        <f aca="false">IFERROR(VLOOKUP($J438,'Base 1'!$A:$T,20,0),"-")</f>
        <v>-</v>
      </c>
      <c r="I438" s="51" t="str">
        <f aca="false">IFERROR(VLOOKUP($J438,'Base 1'!$A:$C,3,0),"-")</f>
        <v>-</v>
      </c>
      <c r="J438" s="51"/>
      <c r="K438" s="50" t="str">
        <f aca="false">IFERROR(VLOOKUP($J438,'Base 1'!$A:$E,5,0),"-")</f>
        <v>-</v>
      </c>
      <c r="L438" s="52" t="str">
        <f aca="false">IFERROR(VLOOKUP($J438,'Base 1'!$A:$B,2,0),"-")</f>
        <v>-</v>
      </c>
      <c r="M438" s="50" t="str">
        <f aca="false">IFERROR(VLOOKUP($J438,'Base 1'!$A:$Q,17,0),"-")</f>
        <v>-</v>
      </c>
      <c r="N438" s="50" t="str">
        <f aca="false">IFERROR(VLOOKUP($J438,'Base 1'!$A:$R,18,0),"-")</f>
        <v>-</v>
      </c>
      <c r="O438" s="50" t="str">
        <f aca="false">IFERROR(VLOOKUP($J438,'Base 1'!$A:$F,6,0),"-")</f>
        <v>-</v>
      </c>
      <c r="P438" s="53" t="str">
        <f aca="false">IFERROR(VLOOKUP($J438,'Base 1'!$A:$G,7,0),"-")</f>
        <v>-</v>
      </c>
      <c r="Q438" s="54"/>
      <c r="R438" s="50" t="str">
        <f aca="false">IFERROR(VLOOKUP(J438,'Base 1'!$A:$L,12,0),"-")</f>
        <v>-</v>
      </c>
      <c r="S438" s="54"/>
      <c r="T438" s="55" t="str">
        <f aca="false">IFERROR(VLOOKUP(J438,'Base 1'!$A:$J,10,0),"-")</f>
        <v>-</v>
      </c>
      <c r="U438" s="56"/>
      <c r="V438" s="57"/>
      <c r="W438" s="58"/>
      <c r="X438" s="59" t="str">
        <f aca="false">IFERROR(VLOOKUP(J438,'Base 1'!$A:$I,9,0),"-")</f>
        <v>-</v>
      </c>
      <c r="Y438" s="58"/>
      <c r="Z438" s="60"/>
      <c r="AA438" s="61"/>
      <c r="AB438" s="62"/>
      <c r="AC438" s="63" t="str">
        <f aca="false">IFERROR(VLOOKUP($J438,'Base 1'!$A:$Q,16,0),"-")</f>
        <v>-</v>
      </c>
      <c r="AD438" s="63"/>
      <c r="AE438" s="64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65"/>
      <c r="BU438" s="65"/>
      <c r="BV438" s="65"/>
      <c r="BW438" s="65"/>
      <c r="BX438" s="65"/>
      <c r="BY438" s="65"/>
      <c r="BZ438" s="65"/>
      <c r="CA438" s="65"/>
      <c r="CB438" s="65"/>
      <c r="CC438" s="65"/>
      <c r="CD438" s="65"/>
      <c r="CE438" s="65"/>
      <c r="CF438" s="65"/>
      <c r="CG438" s="65"/>
      <c r="CH438" s="65"/>
      <c r="CI438" s="65"/>
      <c r="CJ438" s="65"/>
      <c r="CK438" s="65"/>
      <c r="CL438" s="65"/>
      <c r="CM438" s="65"/>
      <c r="CN438" s="65"/>
      <c r="CO438" s="65"/>
      <c r="CP438" s="65"/>
      <c r="CQ438" s="65"/>
      <c r="CR438" s="65"/>
      <c r="CS438" s="65"/>
      <c r="CT438" s="65"/>
      <c r="CU438" s="65"/>
      <c r="CV438" s="65"/>
      <c r="CW438" s="65"/>
      <c r="CX438" s="65"/>
      <c r="CY438" s="65"/>
      <c r="CZ438" s="65"/>
      <c r="DA438" s="65"/>
      <c r="DB438" s="65"/>
      <c r="DC438" s="65"/>
      <c r="DD438" s="65"/>
      <c r="DE438" s="65"/>
      <c r="DF438" s="65"/>
      <c r="DG438" s="65"/>
      <c r="DH438" s="65"/>
      <c r="DI438" s="65"/>
      <c r="DJ438" s="65"/>
      <c r="DK438" s="65"/>
      <c r="DL438" s="65"/>
      <c r="DM438" s="65"/>
      <c r="DN438" s="65"/>
      <c r="DO438" s="65"/>
      <c r="DP438" s="65"/>
      <c r="DQ438" s="65"/>
      <c r="DR438" s="65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5"/>
      <c r="EE438" s="65"/>
      <c r="EF438" s="65"/>
      <c r="EG438" s="65"/>
      <c r="EH438" s="65"/>
      <c r="EI438" s="65"/>
      <c r="EJ438" s="65"/>
      <c r="EK438" s="65"/>
      <c r="EL438" s="65"/>
      <c r="EM438" s="65"/>
      <c r="EN438" s="65"/>
      <c r="EO438" s="65"/>
      <c r="EP438" s="65"/>
      <c r="EQ438" s="65"/>
      <c r="ER438" s="65"/>
      <c r="ES438" s="65"/>
      <c r="ET438" s="65"/>
      <c r="EU438" s="65"/>
      <c r="EV438" s="65"/>
      <c r="EW438" s="65"/>
      <c r="EX438" s="65"/>
      <c r="EY438" s="65"/>
      <c r="EZ438" s="65"/>
      <c r="FA438" s="65"/>
      <c r="FB438" s="65"/>
      <c r="FC438" s="65"/>
      <c r="FD438" s="65"/>
      <c r="FE438" s="65"/>
      <c r="FF438" s="65"/>
      <c r="FG438" s="65"/>
      <c r="FH438" s="65"/>
      <c r="FI438" s="65"/>
      <c r="FJ438" s="65"/>
      <c r="FK438" s="65"/>
      <c r="FL438" s="65"/>
      <c r="FM438" s="65"/>
      <c r="FN438" s="65"/>
      <c r="FO438" s="65"/>
      <c r="FP438" s="65"/>
      <c r="FQ438" s="65"/>
      <c r="FR438" s="65"/>
      <c r="FS438" s="65"/>
      <c r="FT438" s="65"/>
      <c r="FU438" s="65"/>
      <c r="FV438" s="65"/>
      <c r="FW438" s="65"/>
      <c r="FX438" s="65"/>
      <c r="FY438" s="65"/>
      <c r="FZ438" s="65"/>
      <c r="GA438" s="65"/>
      <c r="GB438" s="65"/>
      <c r="GC438" s="65"/>
      <c r="GD438" s="65"/>
      <c r="GE438" s="65"/>
      <c r="GF438" s="65"/>
      <c r="GG438" s="65"/>
      <c r="GH438" s="65"/>
      <c r="GI438" s="65"/>
      <c r="GJ438" s="65"/>
      <c r="GK438" s="65"/>
      <c r="GL438" s="65"/>
      <c r="GM438" s="65"/>
      <c r="GN438" s="65"/>
      <c r="GO438" s="65"/>
      <c r="GP438" s="65"/>
      <c r="GQ438" s="65"/>
      <c r="GR438" s="65"/>
      <c r="GS438" s="65"/>
      <c r="GT438" s="65"/>
      <c r="GU438" s="65"/>
      <c r="GV438" s="65"/>
      <c r="GW438" s="65"/>
      <c r="GX438" s="65"/>
      <c r="GY438" s="65"/>
      <c r="GZ438" s="65"/>
      <c r="HA438" s="65"/>
      <c r="HB438" s="65"/>
      <c r="HC438" s="65"/>
      <c r="HD438" s="65"/>
      <c r="HE438" s="65"/>
      <c r="HF438" s="65"/>
      <c r="HG438" s="65"/>
      <c r="HH438" s="65"/>
      <c r="HI438" s="65"/>
      <c r="HJ438" s="65"/>
      <c r="HK438" s="65"/>
      <c r="HL438" s="65"/>
      <c r="HM438" s="65"/>
      <c r="HN438" s="65"/>
      <c r="HO438" s="65"/>
      <c r="HP438" s="65"/>
      <c r="HQ438" s="65"/>
      <c r="HR438" s="65"/>
      <c r="HS438" s="65"/>
      <c r="HT438" s="65"/>
      <c r="HU438" s="65"/>
      <c r="HV438" s="65"/>
      <c r="HW438" s="65"/>
      <c r="HX438" s="65"/>
      <c r="HY438" s="65"/>
      <c r="HZ438" s="65"/>
      <c r="IA438" s="65"/>
      <c r="IB438" s="65"/>
      <c r="IC438" s="65"/>
      <c r="ID438" s="65"/>
      <c r="IE438" s="65"/>
      <c r="IF438" s="65"/>
      <c r="IG438" s="65"/>
      <c r="IH438" s="65"/>
      <c r="II438" s="65"/>
      <c r="IJ438" s="65"/>
      <c r="IK438" s="65"/>
      <c r="IL438" s="65"/>
      <c r="IM438" s="65"/>
      <c r="IN438" s="65"/>
      <c r="IO438" s="65"/>
      <c r="IP438" s="65"/>
      <c r="IQ438" s="65"/>
      <c r="IR438" s="65"/>
      <c r="IS438" s="65"/>
      <c r="IT438" s="65"/>
      <c r="IU438" s="65"/>
      <c r="IV438" s="65"/>
      <c r="IW438" s="65"/>
      <c r="IX438" s="65"/>
      <c r="IY438" s="65"/>
      <c r="IZ438" s="65"/>
      <c r="JA438" s="65"/>
      <c r="JB438" s="65"/>
      <c r="JC438" s="65"/>
      <c r="JD438" s="65"/>
      <c r="JE438" s="65"/>
      <c r="JF438" s="65"/>
      <c r="JG438" s="65"/>
      <c r="JH438" s="65"/>
      <c r="JI438" s="65"/>
      <c r="JJ438" s="65"/>
      <c r="JK438" s="65"/>
      <c r="JL438" s="65"/>
      <c r="JM438" s="65"/>
      <c r="JN438" s="65"/>
      <c r="JO438" s="65"/>
      <c r="JP438" s="65"/>
      <c r="JQ438" s="65"/>
      <c r="JR438" s="65"/>
      <c r="JS438" s="65"/>
    </row>
    <row r="439" s="66" customFormat="true" ht="14.25" hidden="false" customHeight="true" outlineLevel="0" collapsed="false">
      <c r="A439" s="46"/>
      <c r="B439" s="47" t="n">
        <f aca="true">TODAY()</f>
        <v>46135</v>
      </c>
      <c r="C439" s="48" t="s">
        <v>37</v>
      </c>
      <c r="D439" s="49" t="s">
        <v>38</v>
      </c>
      <c r="E439" s="50" t="str">
        <f aca="false">IFERROR(VLOOKUP($J439,'Base 1'!A:S,19,0),"-")</f>
        <v>-</v>
      </c>
      <c r="F439" s="50" t="str">
        <f aca="false">IFERROR(VLOOKUP($J439,'Base 1'!$A:$N,14,0),"-")</f>
        <v>-</v>
      </c>
      <c r="G439" s="50" t="str">
        <f aca="false">IFERROR(VLOOKUP($J439,'Base 1'!$A:$O,15,0),"-")</f>
        <v>-</v>
      </c>
      <c r="H439" s="50" t="str">
        <f aca="false">IFERROR(VLOOKUP($J439,'Base 1'!$A:$T,20,0),"-")</f>
        <v>-</v>
      </c>
      <c r="I439" s="51" t="str">
        <f aca="false">IFERROR(VLOOKUP($J439,'Base 1'!$A:$C,3,0),"-")</f>
        <v>-</v>
      </c>
      <c r="J439" s="51"/>
      <c r="K439" s="50" t="str">
        <f aca="false">IFERROR(VLOOKUP($J439,'Base 1'!$A:$E,5,0),"-")</f>
        <v>-</v>
      </c>
      <c r="L439" s="52" t="str">
        <f aca="false">IFERROR(VLOOKUP($J439,'Base 1'!$A:$B,2,0),"-")</f>
        <v>-</v>
      </c>
      <c r="M439" s="50" t="str">
        <f aca="false">IFERROR(VLOOKUP($J439,'Base 1'!$A:$Q,17,0),"-")</f>
        <v>-</v>
      </c>
      <c r="N439" s="50" t="str">
        <f aca="false">IFERROR(VLOOKUP($J439,'Base 1'!$A:$R,18,0),"-")</f>
        <v>-</v>
      </c>
      <c r="O439" s="50" t="str">
        <f aca="false">IFERROR(VLOOKUP($J439,'Base 1'!$A:$F,6,0),"-")</f>
        <v>-</v>
      </c>
      <c r="P439" s="53" t="str">
        <f aca="false">IFERROR(VLOOKUP($J439,'Base 1'!$A:$G,7,0),"-")</f>
        <v>-</v>
      </c>
      <c r="Q439" s="54"/>
      <c r="R439" s="50" t="str">
        <f aca="false">IFERROR(VLOOKUP(J439,'Base 1'!$A:$L,12,0),"-")</f>
        <v>-</v>
      </c>
      <c r="S439" s="54"/>
      <c r="T439" s="55" t="str">
        <f aca="false">IFERROR(VLOOKUP(J439,'Base 1'!$A:$J,10,0),"-")</f>
        <v>-</v>
      </c>
      <c r="U439" s="56"/>
      <c r="V439" s="57"/>
      <c r="W439" s="58"/>
      <c r="X439" s="59" t="str">
        <f aca="false">IFERROR(VLOOKUP(J439,'Base 1'!$A:$I,9,0),"-")</f>
        <v>-</v>
      </c>
      <c r="Y439" s="58"/>
      <c r="Z439" s="60"/>
      <c r="AA439" s="61"/>
      <c r="AB439" s="62"/>
      <c r="AC439" s="63" t="str">
        <f aca="false">IFERROR(VLOOKUP($J439,'Base 1'!$A:$Q,16,0),"-")</f>
        <v>-</v>
      </c>
      <c r="AD439" s="63"/>
      <c r="AE439" s="64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65"/>
      <c r="BU439" s="65"/>
      <c r="BV439" s="65"/>
      <c r="BW439" s="65"/>
      <c r="BX439" s="65"/>
      <c r="BY439" s="65"/>
      <c r="BZ439" s="65"/>
      <c r="CA439" s="65"/>
      <c r="CB439" s="65"/>
      <c r="CC439" s="65"/>
      <c r="CD439" s="65"/>
      <c r="CE439" s="65"/>
      <c r="CF439" s="65"/>
      <c r="CG439" s="65"/>
      <c r="CH439" s="65"/>
      <c r="CI439" s="65"/>
      <c r="CJ439" s="65"/>
      <c r="CK439" s="65"/>
      <c r="CL439" s="65"/>
      <c r="CM439" s="65"/>
      <c r="CN439" s="65"/>
      <c r="CO439" s="65"/>
      <c r="CP439" s="65"/>
      <c r="CQ439" s="65"/>
      <c r="CR439" s="65"/>
      <c r="CS439" s="65"/>
      <c r="CT439" s="65"/>
      <c r="CU439" s="65"/>
      <c r="CV439" s="65"/>
      <c r="CW439" s="65"/>
      <c r="CX439" s="65"/>
      <c r="CY439" s="65"/>
      <c r="CZ439" s="65"/>
      <c r="DA439" s="65"/>
      <c r="DB439" s="65"/>
      <c r="DC439" s="65"/>
      <c r="DD439" s="65"/>
      <c r="DE439" s="65"/>
      <c r="DF439" s="65"/>
      <c r="DG439" s="65"/>
      <c r="DH439" s="65"/>
      <c r="DI439" s="65"/>
      <c r="DJ439" s="65"/>
      <c r="DK439" s="65"/>
      <c r="DL439" s="65"/>
      <c r="DM439" s="65"/>
      <c r="DN439" s="65"/>
      <c r="DO439" s="65"/>
      <c r="DP439" s="65"/>
      <c r="DQ439" s="65"/>
      <c r="DR439" s="65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5"/>
      <c r="EE439" s="65"/>
      <c r="EF439" s="65"/>
      <c r="EG439" s="65"/>
      <c r="EH439" s="65"/>
      <c r="EI439" s="65"/>
      <c r="EJ439" s="65"/>
      <c r="EK439" s="65"/>
      <c r="EL439" s="65"/>
      <c r="EM439" s="65"/>
      <c r="EN439" s="65"/>
      <c r="EO439" s="65"/>
      <c r="EP439" s="65"/>
      <c r="EQ439" s="65"/>
      <c r="ER439" s="65"/>
      <c r="ES439" s="65"/>
      <c r="ET439" s="65"/>
      <c r="EU439" s="65"/>
      <c r="EV439" s="65"/>
      <c r="EW439" s="65"/>
      <c r="EX439" s="65"/>
      <c r="EY439" s="65"/>
      <c r="EZ439" s="65"/>
      <c r="FA439" s="65"/>
      <c r="FB439" s="65"/>
      <c r="FC439" s="65"/>
      <c r="FD439" s="65"/>
      <c r="FE439" s="65"/>
      <c r="FF439" s="65"/>
      <c r="FG439" s="65"/>
      <c r="FH439" s="65"/>
      <c r="FI439" s="65"/>
      <c r="FJ439" s="65"/>
      <c r="FK439" s="65"/>
      <c r="FL439" s="65"/>
      <c r="FM439" s="65"/>
      <c r="FN439" s="65"/>
      <c r="FO439" s="65"/>
      <c r="FP439" s="65"/>
      <c r="FQ439" s="65"/>
      <c r="FR439" s="65"/>
      <c r="FS439" s="65"/>
      <c r="FT439" s="65"/>
      <c r="FU439" s="65"/>
      <c r="FV439" s="65"/>
      <c r="FW439" s="65"/>
      <c r="FX439" s="65"/>
      <c r="FY439" s="65"/>
      <c r="FZ439" s="65"/>
      <c r="GA439" s="65"/>
      <c r="GB439" s="65"/>
      <c r="GC439" s="65"/>
      <c r="GD439" s="65"/>
      <c r="GE439" s="65"/>
      <c r="GF439" s="65"/>
      <c r="GG439" s="65"/>
      <c r="GH439" s="65"/>
      <c r="GI439" s="65"/>
      <c r="GJ439" s="65"/>
      <c r="GK439" s="65"/>
      <c r="GL439" s="65"/>
      <c r="GM439" s="65"/>
      <c r="GN439" s="65"/>
      <c r="GO439" s="65"/>
      <c r="GP439" s="65"/>
      <c r="GQ439" s="65"/>
      <c r="GR439" s="65"/>
      <c r="GS439" s="65"/>
      <c r="GT439" s="65"/>
      <c r="GU439" s="65"/>
      <c r="GV439" s="65"/>
      <c r="GW439" s="65"/>
      <c r="GX439" s="65"/>
      <c r="GY439" s="65"/>
      <c r="GZ439" s="65"/>
      <c r="HA439" s="65"/>
      <c r="HB439" s="65"/>
      <c r="HC439" s="65"/>
      <c r="HD439" s="65"/>
      <c r="HE439" s="65"/>
      <c r="HF439" s="65"/>
      <c r="HG439" s="65"/>
      <c r="HH439" s="65"/>
      <c r="HI439" s="65"/>
      <c r="HJ439" s="65"/>
      <c r="HK439" s="65"/>
      <c r="HL439" s="65"/>
      <c r="HM439" s="65"/>
      <c r="HN439" s="65"/>
      <c r="HO439" s="65"/>
      <c r="HP439" s="65"/>
      <c r="HQ439" s="65"/>
      <c r="HR439" s="65"/>
      <c r="HS439" s="65"/>
      <c r="HT439" s="65"/>
      <c r="HU439" s="65"/>
      <c r="HV439" s="65"/>
      <c r="HW439" s="65"/>
      <c r="HX439" s="65"/>
      <c r="HY439" s="65"/>
      <c r="HZ439" s="65"/>
      <c r="IA439" s="65"/>
      <c r="IB439" s="65"/>
      <c r="IC439" s="65"/>
      <c r="ID439" s="65"/>
      <c r="IE439" s="65"/>
      <c r="IF439" s="65"/>
      <c r="IG439" s="65"/>
      <c r="IH439" s="65"/>
      <c r="II439" s="65"/>
      <c r="IJ439" s="65"/>
      <c r="IK439" s="65"/>
      <c r="IL439" s="65"/>
      <c r="IM439" s="65"/>
      <c r="IN439" s="65"/>
      <c r="IO439" s="65"/>
      <c r="IP439" s="65"/>
      <c r="IQ439" s="65"/>
      <c r="IR439" s="65"/>
      <c r="IS439" s="65"/>
      <c r="IT439" s="65"/>
      <c r="IU439" s="65"/>
      <c r="IV439" s="65"/>
      <c r="IW439" s="65"/>
      <c r="IX439" s="65"/>
      <c r="IY439" s="65"/>
      <c r="IZ439" s="65"/>
      <c r="JA439" s="65"/>
      <c r="JB439" s="65"/>
      <c r="JC439" s="65"/>
      <c r="JD439" s="65"/>
      <c r="JE439" s="65"/>
      <c r="JF439" s="65"/>
      <c r="JG439" s="65"/>
      <c r="JH439" s="65"/>
      <c r="JI439" s="65"/>
      <c r="JJ439" s="65"/>
      <c r="JK439" s="65"/>
      <c r="JL439" s="65"/>
      <c r="JM439" s="65"/>
      <c r="JN439" s="65"/>
      <c r="JO439" s="65"/>
      <c r="JP439" s="65"/>
      <c r="JQ439" s="65"/>
      <c r="JR439" s="65"/>
      <c r="JS439" s="65"/>
    </row>
    <row r="440" s="66" customFormat="true" ht="14.25" hidden="false" customHeight="true" outlineLevel="0" collapsed="false">
      <c r="A440" s="46"/>
      <c r="B440" s="47" t="n">
        <f aca="true">TODAY()</f>
        <v>46135</v>
      </c>
      <c r="C440" s="48" t="s">
        <v>37</v>
      </c>
      <c r="D440" s="49" t="s">
        <v>38</v>
      </c>
      <c r="E440" s="50" t="str">
        <f aca="false">IFERROR(VLOOKUP($J440,'Base 1'!A:S,19,0),"-")</f>
        <v>-</v>
      </c>
      <c r="F440" s="50" t="str">
        <f aca="false">IFERROR(VLOOKUP($J440,'Base 1'!$A:$N,14,0),"-")</f>
        <v>-</v>
      </c>
      <c r="G440" s="50" t="str">
        <f aca="false">IFERROR(VLOOKUP($J440,'Base 1'!$A:$O,15,0),"-")</f>
        <v>-</v>
      </c>
      <c r="H440" s="50" t="str">
        <f aca="false">IFERROR(VLOOKUP($J440,'Base 1'!$A:$T,20,0),"-")</f>
        <v>-</v>
      </c>
      <c r="I440" s="51" t="str">
        <f aca="false">IFERROR(VLOOKUP($J440,'Base 1'!$A:$C,3,0),"-")</f>
        <v>-</v>
      </c>
      <c r="J440" s="51"/>
      <c r="K440" s="50" t="str">
        <f aca="false">IFERROR(VLOOKUP($J440,'Base 1'!$A:$E,5,0),"-")</f>
        <v>-</v>
      </c>
      <c r="L440" s="52" t="str">
        <f aca="false">IFERROR(VLOOKUP($J440,'Base 1'!$A:$B,2,0),"-")</f>
        <v>-</v>
      </c>
      <c r="M440" s="50" t="str">
        <f aca="false">IFERROR(VLOOKUP($J440,'Base 1'!$A:$Q,17,0),"-")</f>
        <v>-</v>
      </c>
      <c r="N440" s="50" t="str">
        <f aca="false">IFERROR(VLOOKUP($J440,'Base 1'!$A:$R,18,0),"-")</f>
        <v>-</v>
      </c>
      <c r="O440" s="50" t="str">
        <f aca="false">IFERROR(VLOOKUP($J440,'Base 1'!$A:$F,6,0),"-")</f>
        <v>-</v>
      </c>
      <c r="P440" s="53" t="str">
        <f aca="false">IFERROR(VLOOKUP($J440,'Base 1'!$A:$G,7,0),"-")</f>
        <v>-</v>
      </c>
      <c r="Q440" s="54"/>
      <c r="R440" s="50" t="str">
        <f aca="false">IFERROR(VLOOKUP(J440,'Base 1'!$A:$L,12,0),"-")</f>
        <v>-</v>
      </c>
      <c r="S440" s="54"/>
      <c r="T440" s="55" t="str">
        <f aca="false">IFERROR(VLOOKUP(J440,'Base 1'!$A:$J,10,0),"-")</f>
        <v>-</v>
      </c>
      <c r="U440" s="56"/>
      <c r="V440" s="57"/>
      <c r="W440" s="58"/>
      <c r="X440" s="59" t="str">
        <f aca="false">IFERROR(VLOOKUP(J440,'Base 1'!$A:$I,9,0),"-")</f>
        <v>-</v>
      </c>
      <c r="Y440" s="58"/>
      <c r="Z440" s="60"/>
      <c r="AA440" s="61"/>
      <c r="AB440" s="62"/>
      <c r="AC440" s="63" t="str">
        <f aca="false">IFERROR(VLOOKUP($J440,'Base 1'!$A:$Q,16,0),"-")</f>
        <v>-</v>
      </c>
      <c r="AD440" s="63"/>
      <c r="AE440" s="64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  <c r="BJ440" s="65"/>
      <c r="BK440" s="65"/>
      <c r="BL440" s="65"/>
      <c r="BM440" s="65"/>
      <c r="BN440" s="65"/>
      <c r="BO440" s="65"/>
      <c r="BP440" s="65"/>
      <c r="BQ440" s="65"/>
      <c r="BR440" s="65"/>
      <c r="BS440" s="65"/>
      <c r="BT440" s="65"/>
      <c r="BU440" s="65"/>
      <c r="BV440" s="65"/>
      <c r="BW440" s="65"/>
      <c r="BX440" s="65"/>
      <c r="BY440" s="65"/>
      <c r="BZ440" s="65"/>
      <c r="CA440" s="65"/>
      <c r="CB440" s="65"/>
      <c r="CC440" s="65"/>
      <c r="CD440" s="65"/>
      <c r="CE440" s="65"/>
      <c r="CF440" s="65"/>
      <c r="CG440" s="65"/>
      <c r="CH440" s="65"/>
      <c r="CI440" s="65"/>
      <c r="CJ440" s="65"/>
      <c r="CK440" s="65"/>
      <c r="CL440" s="65"/>
      <c r="CM440" s="65"/>
      <c r="CN440" s="65"/>
      <c r="CO440" s="65"/>
      <c r="CP440" s="65"/>
      <c r="CQ440" s="65"/>
      <c r="CR440" s="65"/>
      <c r="CS440" s="65"/>
      <c r="CT440" s="65"/>
      <c r="CU440" s="65"/>
      <c r="CV440" s="65"/>
      <c r="CW440" s="65"/>
      <c r="CX440" s="65"/>
      <c r="CY440" s="65"/>
      <c r="CZ440" s="65"/>
      <c r="DA440" s="65"/>
      <c r="DB440" s="65"/>
      <c r="DC440" s="65"/>
      <c r="DD440" s="65"/>
      <c r="DE440" s="65"/>
      <c r="DF440" s="65"/>
      <c r="DG440" s="65"/>
      <c r="DH440" s="65"/>
      <c r="DI440" s="65"/>
      <c r="DJ440" s="65"/>
      <c r="DK440" s="65"/>
      <c r="DL440" s="65"/>
      <c r="DM440" s="65"/>
      <c r="DN440" s="65"/>
      <c r="DO440" s="65"/>
      <c r="DP440" s="65"/>
      <c r="DQ440" s="65"/>
      <c r="DR440" s="65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5"/>
      <c r="EE440" s="65"/>
      <c r="EF440" s="65"/>
      <c r="EG440" s="65"/>
      <c r="EH440" s="65"/>
      <c r="EI440" s="65"/>
      <c r="EJ440" s="65"/>
      <c r="EK440" s="65"/>
      <c r="EL440" s="65"/>
      <c r="EM440" s="65"/>
      <c r="EN440" s="65"/>
      <c r="EO440" s="65"/>
      <c r="EP440" s="65"/>
      <c r="EQ440" s="65"/>
      <c r="ER440" s="65"/>
      <c r="ES440" s="65"/>
      <c r="ET440" s="65"/>
      <c r="EU440" s="65"/>
      <c r="EV440" s="65"/>
      <c r="EW440" s="65"/>
      <c r="EX440" s="65"/>
      <c r="EY440" s="65"/>
      <c r="EZ440" s="65"/>
      <c r="FA440" s="65"/>
      <c r="FB440" s="65"/>
      <c r="FC440" s="65"/>
      <c r="FD440" s="65"/>
      <c r="FE440" s="65"/>
      <c r="FF440" s="65"/>
      <c r="FG440" s="65"/>
      <c r="FH440" s="65"/>
      <c r="FI440" s="65"/>
      <c r="FJ440" s="65"/>
      <c r="FK440" s="65"/>
      <c r="FL440" s="65"/>
      <c r="FM440" s="65"/>
      <c r="FN440" s="65"/>
      <c r="FO440" s="65"/>
      <c r="FP440" s="65"/>
      <c r="FQ440" s="65"/>
      <c r="FR440" s="65"/>
      <c r="FS440" s="65"/>
      <c r="FT440" s="65"/>
      <c r="FU440" s="65"/>
      <c r="FV440" s="65"/>
      <c r="FW440" s="65"/>
      <c r="FX440" s="65"/>
      <c r="FY440" s="65"/>
      <c r="FZ440" s="65"/>
      <c r="GA440" s="65"/>
      <c r="GB440" s="65"/>
      <c r="GC440" s="65"/>
      <c r="GD440" s="65"/>
      <c r="GE440" s="65"/>
      <c r="GF440" s="65"/>
      <c r="GG440" s="65"/>
      <c r="GH440" s="65"/>
      <c r="GI440" s="65"/>
      <c r="GJ440" s="65"/>
      <c r="GK440" s="65"/>
      <c r="GL440" s="65"/>
      <c r="GM440" s="65"/>
      <c r="GN440" s="65"/>
      <c r="GO440" s="65"/>
      <c r="GP440" s="65"/>
      <c r="GQ440" s="65"/>
      <c r="GR440" s="65"/>
      <c r="GS440" s="65"/>
      <c r="GT440" s="65"/>
      <c r="GU440" s="65"/>
      <c r="GV440" s="65"/>
      <c r="GW440" s="65"/>
      <c r="GX440" s="65"/>
      <c r="GY440" s="65"/>
      <c r="GZ440" s="65"/>
      <c r="HA440" s="65"/>
      <c r="HB440" s="65"/>
      <c r="HC440" s="65"/>
      <c r="HD440" s="65"/>
      <c r="HE440" s="65"/>
      <c r="HF440" s="65"/>
      <c r="HG440" s="65"/>
      <c r="HH440" s="65"/>
      <c r="HI440" s="65"/>
      <c r="HJ440" s="65"/>
      <c r="HK440" s="65"/>
      <c r="HL440" s="65"/>
      <c r="HM440" s="65"/>
      <c r="HN440" s="65"/>
      <c r="HO440" s="65"/>
      <c r="HP440" s="65"/>
      <c r="HQ440" s="65"/>
      <c r="HR440" s="65"/>
      <c r="HS440" s="65"/>
      <c r="HT440" s="65"/>
      <c r="HU440" s="65"/>
      <c r="HV440" s="65"/>
      <c r="HW440" s="65"/>
      <c r="HX440" s="65"/>
      <c r="HY440" s="65"/>
      <c r="HZ440" s="65"/>
      <c r="IA440" s="65"/>
      <c r="IB440" s="65"/>
      <c r="IC440" s="65"/>
      <c r="ID440" s="65"/>
      <c r="IE440" s="65"/>
      <c r="IF440" s="65"/>
      <c r="IG440" s="65"/>
      <c r="IH440" s="65"/>
      <c r="II440" s="65"/>
      <c r="IJ440" s="65"/>
      <c r="IK440" s="65"/>
      <c r="IL440" s="65"/>
      <c r="IM440" s="65"/>
      <c r="IN440" s="65"/>
      <c r="IO440" s="65"/>
      <c r="IP440" s="65"/>
      <c r="IQ440" s="65"/>
      <c r="IR440" s="65"/>
      <c r="IS440" s="65"/>
      <c r="IT440" s="65"/>
      <c r="IU440" s="65"/>
      <c r="IV440" s="65"/>
      <c r="IW440" s="65"/>
      <c r="IX440" s="65"/>
      <c r="IY440" s="65"/>
      <c r="IZ440" s="65"/>
      <c r="JA440" s="65"/>
      <c r="JB440" s="65"/>
      <c r="JC440" s="65"/>
      <c r="JD440" s="65"/>
      <c r="JE440" s="65"/>
      <c r="JF440" s="65"/>
      <c r="JG440" s="65"/>
      <c r="JH440" s="65"/>
      <c r="JI440" s="65"/>
      <c r="JJ440" s="65"/>
      <c r="JK440" s="65"/>
      <c r="JL440" s="65"/>
      <c r="JM440" s="65"/>
      <c r="JN440" s="65"/>
      <c r="JO440" s="65"/>
      <c r="JP440" s="65"/>
      <c r="JQ440" s="65"/>
      <c r="JR440" s="65"/>
      <c r="JS440" s="65"/>
    </row>
    <row r="441" s="66" customFormat="true" ht="14.25" hidden="false" customHeight="true" outlineLevel="0" collapsed="false">
      <c r="A441" s="46"/>
      <c r="B441" s="47" t="n">
        <f aca="true">TODAY()</f>
        <v>46135</v>
      </c>
      <c r="C441" s="48" t="s">
        <v>37</v>
      </c>
      <c r="D441" s="49" t="s">
        <v>38</v>
      </c>
      <c r="E441" s="50" t="str">
        <f aca="false">IFERROR(VLOOKUP($J441,'Base 1'!A:S,19,0),"-")</f>
        <v>-</v>
      </c>
      <c r="F441" s="50" t="str">
        <f aca="false">IFERROR(VLOOKUP($J441,'Base 1'!$A:$N,14,0),"-")</f>
        <v>-</v>
      </c>
      <c r="G441" s="50" t="str">
        <f aca="false">IFERROR(VLOOKUP($J441,'Base 1'!$A:$O,15,0),"-")</f>
        <v>-</v>
      </c>
      <c r="H441" s="50" t="str">
        <f aca="false">IFERROR(VLOOKUP($J441,'Base 1'!$A:$T,20,0),"-")</f>
        <v>-</v>
      </c>
      <c r="I441" s="51" t="str">
        <f aca="false">IFERROR(VLOOKUP($J441,'Base 1'!$A:$C,3,0),"-")</f>
        <v>-</v>
      </c>
      <c r="J441" s="51"/>
      <c r="K441" s="50" t="str">
        <f aca="false">IFERROR(VLOOKUP($J441,'Base 1'!$A:$E,5,0),"-")</f>
        <v>-</v>
      </c>
      <c r="L441" s="52" t="str">
        <f aca="false">IFERROR(VLOOKUP($J441,'Base 1'!$A:$B,2,0),"-")</f>
        <v>-</v>
      </c>
      <c r="M441" s="50" t="str">
        <f aca="false">IFERROR(VLOOKUP($J441,'Base 1'!$A:$Q,17,0),"-")</f>
        <v>-</v>
      </c>
      <c r="N441" s="50" t="str">
        <f aca="false">IFERROR(VLOOKUP($J441,'Base 1'!$A:$R,18,0),"-")</f>
        <v>-</v>
      </c>
      <c r="O441" s="50" t="str">
        <f aca="false">IFERROR(VLOOKUP($J441,'Base 1'!$A:$F,6,0),"-")</f>
        <v>-</v>
      </c>
      <c r="P441" s="53" t="str">
        <f aca="false">IFERROR(VLOOKUP($J441,'Base 1'!$A:$G,7,0),"-")</f>
        <v>-</v>
      </c>
      <c r="Q441" s="54"/>
      <c r="R441" s="50" t="str">
        <f aca="false">IFERROR(VLOOKUP(J441,'Base 1'!$A:$L,12,0),"-")</f>
        <v>-</v>
      </c>
      <c r="S441" s="54"/>
      <c r="T441" s="55" t="str">
        <f aca="false">IFERROR(VLOOKUP(J441,'Base 1'!$A:$J,10,0),"-")</f>
        <v>-</v>
      </c>
      <c r="U441" s="56"/>
      <c r="V441" s="57"/>
      <c r="W441" s="58"/>
      <c r="X441" s="59" t="str">
        <f aca="false">IFERROR(VLOOKUP(J441,'Base 1'!$A:$I,9,0),"-")</f>
        <v>-</v>
      </c>
      <c r="Y441" s="58"/>
      <c r="Z441" s="60"/>
      <c r="AA441" s="61"/>
      <c r="AB441" s="62"/>
      <c r="AC441" s="63" t="str">
        <f aca="false">IFERROR(VLOOKUP($J441,'Base 1'!$A:$Q,16,0),"-")</f>
        <v>-</v>
      </c>
      <c r="AD441" s="63"/>
      <c r="AE441" s="64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  <c r="BJ441" s="65"/>
      <c r="BK441" s="65"/>
      <c r="BL441" s="65"/>
      <c r="BM441" s="65"/>
      <c r="BN441" s="65"/>
      <c r="BO441" s="65"/>
      <c r="BP441" s="65"/>
      <c r="BQ441" s="65"/>
      <c r="BR441" s="65"/>
      <c r="BS441" s="65"/>
      <c r="BT441" s="65"/>
      <c r="BU441" s="65"/>
      <c r="BV441" s="65"/>
      <c r="BW441" s="65"/>
      <c r="BX441" s="65"/>
      <c r="BY441" s="65"/>
      <c r="BZ441" s="65"/>
      <c r="CA441" s="65"/>
      <c r="CB441" s="65"/>
      <c r="CC441" s="65"/>
      <c r="CD441" s="65"/>
      <c r="CE441" s="65"/>
      <c r="CF441" s="65"/>
      <c r="CG441" s="65"/>
      <c r="CH441" s="65"/>
      <c r="CI441" s="65"/>
      <c r="CJ441" s="65"/>
      <c r="CK441" s="65"/>
      <c r="CL441" s="65"/>
      <c r="CM441" s="65"/>
      <c r="CN441" s="65"/>
      <c r="CO441" s="65"/>
      <c r="CP441" s="65"/>
      <c r="CQ441" s="65"/>
      <c r="CR441" s="65"/>
      <c r="CS441" s="65"/>
      <c r="CT441" s="65"/>
      <c r="CU441" s="65"/>
      <c r="CV441" s="65"/>
      <c r="CW441" s="65"/>
      <c r="CX441" s="65"/>
      <c r="CY441" s="65"/>
      <c r="CZ441" s="65"/>
      <c r="DA441" s="65"/>
      <c r="DB441" s="65"/>
      <c r="DC441" s="65"/>
      <c r="DD441" s="65"/>
      <c r="DE441" s="65"/>
      <c r="DF441" s="65"/>
      <c r="DG441" s="65"/>
      <c r="DH441" s="65"/>
      <c r="DI441" s="65"/>
      <c r="DJ441" s="65"/>
      <c r="DK441" s="65"/>
      <c r="DL441" s="65"/>
      <c r="DM441" s="65"/>
      <c r="DN441" s="65"/>
      <c r="DO441" s="65"/>
      <c r="DP441" s="65"/>
      <c r="DQ441" s="65"/>
      <c r="DR441" s="65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5"/>
      <c r="EE441" s="65"/>
      <c r="EF441" s="65"/>
      <c r="EG441" s="65"/>
      <c r="EH441" s="65"/>
      <c r="EI441" s="65"/>
      <c r="EJ441" s="65"/>
      <c r="EK441" s="65"/>
      <c r="EL441" s="65"/>
      <c r="EM441" s="65"/>
      <c r="EN441" s="65"/>
      <c r="EO441" s="65"/>
      <c r="EP441" s="65"/>
      <c r="EQ441" s="65"/>
      <c r="ER441" s="65"/>
      <c r="ES441" s="65"/>
      <c r="ET441" s="65"/>
      <c r="EU441" s="65"/>
      <c r="EV441" s="65"/>
      <c r="EW441" s="65"/>
      <c r="EX441" s="65"/>
      <c r="EY441" s="65"/>
      <c r="EZ441" s="65"/>
      <c r="FA441" s="65"/>
      <c r="FB441" s="65"/>
      <c r="FC441" s="65"/>
      <c r="FD441" s="65"/>
      <c r="FE441" s="65"/>
      <c r="FF441" s="65"/>
      <c r="FG441" s="65"/>
      <c r="FH441" s="65"/>
      <c r="FI441" s="65"/>
      <c r="FJ441" s="65"/>
      <c r="FK441" s="65"/>
      <c r="FL441" s="65"/>
      <c r="FM441" s="65"/>
      <c r="FN441" s="65"/>
      <c r="FO441" s="65"/>
      <c r="FP441" s="65"/>
      <c r="FQ441" s="65"/>
      <c r="FR441" s="65"/>
      <c r="FS441" s="65"/>
      <c r="FT441" s="65"/>
      <c r="FU441" s="65"/>
      <c r="FV441" s="65"/>
      <c r="FW441" s="65"/>
      <c r="FX441" s="65"/>
      <c r="FY441" s="65"/>
      <c r="FZ441" s="65"/>
      <c r="GA441" s="65"/>
      <c r="GB441" s="65"/>
      <c r="GC441" s="65"/>
      <c r="GD441" s="65"/>
      <c r="GE441" s="65"/>
      <c r="GF441" s="65"/>
      <c r="GG441" s="65"/>
      <c r="GH441" s="65"/>
      <c r="GI441" s="65"/>
      <c r="GJ441" s="65"/>
      <c r="GK441" s="65"/>
      <c r="GL441" s="65"/>
      <c r="GM441" s="65"/>
      <c r="GN441" s="65"/>
      <c r="GO441" s="65"/>
      <c r="GP441" s="65"/>
      <c r="GQ441" s="65"/>
      <c r="GR441" s="65"/>
      <c r="GS441" s="65"/>
      <c r="GT441" s="65"/>
      <c r="GU441" s="65"/>
      <c r="GV441" s="65"/>
      <c r="GW441" s="65"/>
      <c r="GX441" s="65"/>
      <c r="GY441" s="65"/>
      <c r="GZ441" s="65"/>
      <c r="HA441" s="65"/>
      <c r="HB441" s="65"/>
      <c r="HC441" s="65"/>
      <c r="HD441" s="65"/>
      <c r="HE441" s="65"/>
      <c r="HF441" s="65"/>
      <c r="HG441" s="65"/>
      <c r="HH441" s="65"/>
      <c r="HI441" s="65"/>
      <c r="HJ441" s="65"/>
      <c r="HK441" s="65"/>
      <c r="HL441" s="65"/>
      <c r="HM441" s="65"/>
      <c r="HN441" s="65"/>
      <c r="HO441" s="65"/>
      <c r="HP441" s="65"/>
      <c r="HQ441" s="65"/>
      <c r="HR441" s="65"/>
      <c r="HS441" s="65"/>
      <c r="HT441" s="65"/>
      <c r="HU441" s="65"/>
      <c r="HV441" s="65"/>
      <c r="HW441" s="65"/>
      <c r="HX441" s="65"/>
      <c r="HY441" s="65"/>
      <c r="HZ441" s="65"/>
      <c r="IA441" s="65"/>
      <c r="IB441" s="65"/>
      <c r="IC441" s="65"/>
      <c r="ID441" s="65"/>
      <c r="IE441" s="65"/>
      <c r="IF441" s="65"/>
      <c r="IG441" s="65"/>
      <c r="IH441" s="65"/>
      <c r="II441" s="65"/>
      <c r="IJ441" s="65"/>
      <c r="IK441" s="65"/>
      <c r="IL441" s="65"/>
      <c r="IM441" s="65"/>
      <c r="IN441" s="65"/>
      <c r="IO441" s="65"/>
      <c r="IP441" s="65"/>
      <c r="IQ441" s="65"/>
      <c r="IR441" s="65"/>
      <c r="IS441" s="65"/>
      <c r="IT441" s="65"/>
      <c r="IU441" s="65"/>
      <c r="IV441" s="65"/>
      <c r="IW441" s="65"/>
      <c r="IX441" s="65"/>
      <c r="IY441" s="65"/>
      <c r="IZ441" s="65"/>
      <c r="JA441" s="65"/>
      <c r="JB441" s="65"/>
      <c r="JC441" s="65"/>
      <c r="JD441" s="65"/>
      <c r="JE441" s="65"/>
      <c r="JF441" s="65"/>
      <c r="JG441" s="65"/>
      <c r="JH441" s="65"/>
      <c r="JI441" s="65"/>
      <c r="JJ441" s="65"/>
      <c r="JK441" s="65"/>
      <c r="JL441" s="65"/>
      <c r="JM441" s="65"/>
      <c r="JN441" s="65"/>
      <c r="JO441" s="65"/>
      <c r="JP441" s="65"/>
      <c r="JQ441" s="65"/>
      <c r="JR441" s="65"/>
      <c r="JS441" s="65"/>
    </row>
    <row r="442" s="66" customFormat="true" ht="14.25" hidden="false" customHeight="true" outlineLevel="0" collapsed="false">
      <c r="A442" s="46"/>
      <c r="B442" s="47" t="n">
        <f aca="true">TODAY()</f>
        <v>46135</v>
      </c>
      <c r="C442" s="48" t="s">
        <v>37</v>
      </c>
      <c r="D442" s="49" t="s">
        <v>38</v>
      </c>
      <c r="E442" s="50" t="str">
        <f aca="false">IFERROR(VLOOKUP($J442,'Base 1'!A:S,19,0),"-")</f>
        <v>-</v>
      </c>
      <c r="F442" s="50" t="str">
        <f aca="false">IFERROR(VLOOKUP($J442,'Base 1'!$A:$N,14,0),"-")</f>
        <v>-</v>
      </c>
      <c r="G442" s="50" t="str">
        <f aca="false">IFERROR(VLOOKUP($J442,'Base 1'!$A:$O,15,0),"-")</f>
        <v>-</v>
      </c>
      <c r="H442" s="50" t="str">
        <f aca="false">IFERROR(VLOOKUP($J442,'Base 1'!$A:$T,20,0),"-")</f>
        <v>-</v>
      </c>
      <c r="I442" s="51" t="str">
        <f aca="false">IFERROR(VLOOKUP($J442,'Base 1'!$A:$C,3,0),"-")</f>
        <v>-</v>
      </c>
      <c r="J442" s="51"/>
      <c r="K442" s="50" t="str">
        <f aca="false">IFERROR(VLOOKUP($J442,'Base 1'!$A:$E,5,0),"-")</f>
        <v>-</v>
      </c>
      <c r="L442" s="52" t="str">
        <f aca="false">IFERROR(VLOOKUP($J442,'Base 1'!$A:$B,2,0),"-")</f>
        <v>-</v>
      </c>
      <c r="M442" s="50" t="str">
        <f aca="false">IFERROR(VLOOKUP($J442,'Base 1'!$A:$Q,17,0),"-")</f>
        <v>-</v>
      </c>
      <c r="N442" s="50" t="str">
        <f aca="false">IFERROR(VLOOKUP($J442,'Base 1'!$A:$R,18,0),"-")</f>
        <v>-</v>
      </c>
      <c r="O442" s="50" t="str">
        <f aca="false">IFERROR(VLOOKUP($J442,'Base 1'!$A:$F,6,0),"-")</f>
        <v>-</v>
      </c>
      <c r="P442" s="53" t="str">
        <f aca="false">IFERROR(VLOOKUP($J442,'Base 1'!$A:$G,7,0),"-")</f>
        <v>-</v>
      </c>
      <c r="Q442" s="54"/>
      <c r="R442" s="50" t="str">
        <f aca="false">IFERROR(VLOOKUP(J442,'Base 1'!$A:$L,12,0),"-")</f>
        <v>-</v>
      </c>
      <c r="S442" s="54"/>
      <c r="T442" s="55" t="str">
        <f aca="false">IFERROR(VLOOKUP(J442,'Base 1'!$A:$J,10,0),"-")</f>
        <v>-</v>
      </c>
      <c r="U442" s="56"/>
      <c r="V442" s="57"/>
      <c r="W442" s="58"/>
      <c r="X442" s="59" t="str">
        <f aca="false">IFERROR(VLOOKUP(J442,'Base 1'!$A:$I,9,0),"-")</f>
        <v>-</v>
      </c>
      <c r="Y442" s="58"/>
      <c r="Z442" s="60"/>
      <c r="AA442" s="61"/>
      <c r="AB442" s="62"/>
      <c r="AC442" s="63" t="str">
        <f aca="false">IFERROR(VLOOKUP($J442,'Base 1'!$A:$Q,16,0),"-")</f>
        <v>-</v>
      </c>
      <c r="AD442" s="63"/>
      <c r="AE442" s="64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/>
      <c r="BL442" s="65"/>
      <c r="BM442" s="65"/>
      <c r="BN442" s="65"/>
      <c r="BO442" s="65"/>
      <c r="BP442" s="65"/>
      <c r="BQ442" s="65"/>
      <c r="BR442" s="65"/>
      <c r="BS442" s="65"/>
      <c r="BT442" s="65"/>
      <c r="BU442" s="65"/>
      <c r="BV442" s="65"/>
      <c r="BW442" s="65"/>
      <c r="BX442" s="65"/>
      <c r="BY442" s="65"/>
      <c r="BZ442" s="65"/>
      <c r="CA442" s="65"/>
      <c r="CB442" s="65"/>
      <c r="CC442" s="65"/>
      <c r="CD442" s="65"/>
      <c r="CE442" s="65"/>
      <c r="CF442" s="65"/>
      <c r="CG442" s="65"/>
      <c r="CH442" s="65"/>
      <c r="CI442" s="65"/>
      <c r="CJ442" s="65"/>
      <c r="CK442" s="65"/>
      <c r="CL442" s="65"/>
      <c r="CM442" s="65"/>
      <c r="CN442" s="65"/>
      <c r="CO442" s="65"/>
      <c r="CP442" s="65"/>
      <c r="CQ442" s="65"/>
      <c r="CR442" s="65"/>
      <c r="CS442" s="65"/>
      <c r="CT442" s="65"/>
      <c r="CU442" s="65"/>
      <c r="CV442" s="65"/>
      <c r="CW442" s="65"/>
      <c r="CX442" s="65"/>
      <c r="CY442" s="65"/>
      <c r="CZ442" s="65"/>
      <c r="DA442" s="65"/>
      <c r="DB442" s="65"/>
      <c r="DC442" s="65"/>
      <c r="DD442" s="65"/>
      <c r="DE442" s="65"/>
      <c r="DF442" s="65"/>
      <c r="DG442" s="65"/>
      <c r="DH442" s="65"/>
      <c r="DI442" s="65"/>
      <c r="DJ442" s="65"/>
      <c r="DK442" s="65"/>
      <c r="DL442" s="65"/>
      <c r="DM442" s="65"/>
      <c r="DN442" s="65"/>
      <c r="DO442" s="65"/>
      <c r="DP442" s="65"/>
      <c r="DQ442" s="65"/>
      <c r="DR442" s="65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5"/>
      <c r="EE442" s="65"/>
      <c r="EF442" s="65"/>
      <c r="EG442" s="65"/>
      <c r="EH442" s="65"/>
      <c r="EI442" s="65"/>
      <c r="EJ442" s="65"/>
      <c r="EK442" s="65"/>
      <c r="EL442" s="65"/>
      <c r="EM442" s="65"/>
      <c r="EN442" s="65"/>
      <c r="EO442" s="65"/>
      <c r="EP442" s="65"/>
      <c r="EQ442" s="65"/>
      <c r="ER442" s="65"/>
      <c r="ES442" s="65"/>
      <c r="ET442" s="65"/>
      <c r="EU442" s="65"/>
      <c r="EV442" s="65"/>
      <c r="EW442" s="65"/>
      <c r="EX442" s="65"/>
      <c r="EY442" s="65"/>
      <c r="EZ442" s="65"/>
      <c r="FA442" s="65"/>
      <c r="FB442" s="65"/>
      <c r="FC442" s="65"/>
      <c r="FD442" s="65"/>
      <c r="FE442" s="65"/>
      <c r="FF442" s="65"/>
      <c r="FG442" s="65"/>
      <c r="FH442" s="65"/>
      <c r="FI442" s="65"/>
      <c r="FJ442" s="65"/>
      <c r="FK442" s="65"/>
      <c r="FL442" s="65"/>
      <c r="FM442" s="65"/>
      <c r="FN442" s="65"/>
      <c r="FO442" s="65"/>
      <c r="FP442" s="65"/>
      <c r="FQ442" s="65"/>
      <c r="FR442" s="65"/>
      <c r="FS442" s="65"/>
      <c r="FT442" s="65"/>
      <c r="FU442" s="65"/>
      <c r="FV442" s="65"/>
      <c r="FW442" s="65"/>
      <c r="FX442" s="65"/>
      <c r="FY442" s="65"/>
      <c r="FZ442" s="65"/>
      <c r="GA442" s="65"/>
      <c r="GB442" s="65"/>
      <c r="GC442" s="65"/>
      <c r="GD442" s="65"/>
      <c r="GE442" s="65"/>
      <c r="GF442" s="65"/>
      <c r="GG442" s="65"/>
      <c r="GH442" s="65"/>
      <c r="GI442" s="65"/>
      <c r="GJ442" s="65"/>
      <c r="GK442" s="65"/>
      <c r="GL442" s="65"/>
      <c r="GM442" s="65"/>
      <c r="GN442" s="65"/>
      <c r="GO442" s="65"/>
      <c r="GP442" s="65"/>
      <c r="GQ442" s="65"/>
      <c r="GR442" s="65"/>
      <c r="GS442" s="65"/>
      <c r="GT442" s="65"/>
      <c r="GU442" s="65"/>
      <c r="GV442" s="65"/>
      <c r="GW442" s="65"/>
      <c r="GX442" s="65"/>
      <c r="GY442" s="65"/>
      <c r="GZ442" s="65"/>
      <c r="HA442" s="65"/>
      <c r="HB442" s="65"/>
      <c r="HC442" s="65"/>
      <c r="HD442" s="65"/>
      <c r="HE442" s="65"/>
      <c r="HF442" s="65"/>
      <c r="HG442" s="65"/>
      <c r="HH442" s="65"/>
      <c r="HI442" s="65"/>
      <c r="HJ442" s="65"/>
      <c r="HK442" s="65"/>
      <c r="HL442" s="65"/>
      <c r="HM442" s="65"/>
      <c r="HN442" s="65"/>
      <c r="HO442" s="65"/>
      <c r="HP442" s="65"/>
      <c r="HQ442" s="65"/>
      <c r="HR442" s="65"/>
      <c r="HS442" s="65"/>
      <c r="HT442" s="65"/>
      <c r="HU442" s="65"/>
      <c r="HV442" s="65"/>
      <c r="HW442" s="65"/>
      <c r="HX442" s="65"/>
      <c r="HY442" s="65"/>
      <c r="HZ442" s="65"/>
      <c r="IA442" s="65"/>
      <c r="IB442" s="65"/>
      <c r="IC442" s="65"/>
      <c r="ID442" s="65"/>
      <c r="IE442" s="65"/>
      <c r="IF442" s="65"/>
      <c r="IG442" s="65"/>
      <c r="IH442" s="65"/>
      <c r="II442" s="65"/>
      <c r="IJ442" s="65"/>
      <c r="IK442" s="65"/>
      <c r="IL442" s="65"/>
      <c r="IM442" s="65"/>
      <c r="IN442" s="65"/>
      <c r="IO442" s="65"/>
      <c r="IP442" s="65"/>
      <c r="IQ442" s="65"/>
      <c r="IR442" s="65"/>
      <c r="IS442" s="65"/>
      <c r="IT442" s="65"/>
      <c r="IU442" s="65"/>
      <c r="IV442" s="65"/>
      <c r="IW442" s="65"/>
      <c r="IX442" s="65"/>
      <c r="IY442" s="65"/>
      <c r="IZ442" s="65"/>
      <c r="JA442" s="65"/>
      <c r="JB442" s="65"/>
      <c r="JC442" s="65"/>
      <c r="JD442" s="65"/>
      <c r="JE442" s="65"/>
      <c r="JF442" s="65"/>
      <c r="JG442" s="65"/>
      <c r="JH442" s="65"/>
      <c r="JI442" s="65"/>
      <c r="JJ442" s="65"/>
      <c r="JK442" s="65"/>
      <c r="JL442" s="65"/>
      <c r="JM442" s="65"/>
      <c r="JN442" s="65"/>
      <c r="JO442" s="65"/>
      <c r="JP442" s="65"/>
      <c r="JQ442" s="65"/>
      <c r="JR442" s="65"/>
      <c r="JS442" s="65"/>
    </row>
    <row r="443" s="66" customFormat="true" ht="14.25" hidden="false" customHeight="true" outlineLevel="0" collapsed="false">
      <c r="A443" s="46"/>
      <c r="B443" s="47" t="n">
        <f aca="true">TODAY()</f>
        <v>46135</v>
      </c>
      <c r="C443" s="48" t="s">
        <v>37</v>
      </c>
      <c r="D443" s="49" t="s">
        <v>38</v>
      </c>
      <c r="E443" s="50" t="str">
        <f aca="false">IFERROR(VLOOKUP($J443,'Base 1'!A:S,19,0),"-")</f>
        <v>-</v>
      </c>
      <c r="F443" s="50" t="str">
        <f aca="false">IFERROR(VLOOKUP($J443,'Base 1'!$A:$N,14,0),"-")</f>
        <v>-</v>
      </c>
      <c r="G443" s="50" t="str">
        <f aca="false">IFERROR(VLOOKUP($J443,'Base 1'!$A:$O,15,0),"-")</f>
        <v>-</v>
      </c>
      <c r="H443" s="50" t="str">
        <f aca="false">IFERROR(VLOOKUP($J443,'Base 1'!$A:$T,20,0),"-")</f>
        <v>-</v>
      </c>
      <c r="I443" s="51" t="str">
        <f aca="false">IFERROR(VLOOKUP($J443,'Base 1'!$A:$C,3,0),"-")</f>
        <v>-</v>
      </c>
      <c r="J443" s="51"/>
      <c r="K443" s="50" t="str">
        <f aca="false">IFERROR(VLOOKUP($J443,'Base 1'!$A:$E,5,0),"-")</f>
        <v>-</v>
      </c>
      <c r="L443" s="52" t="str">
        <f aca="false">IFERROR(VLOOKUP($J443,'Base 1'!$A:$B,2,0),"-")</f>
        <v>-</v>
      </c>
      <c r="M443" s="50" t="str">
        <f aca="false">IFERROR(VLOOKUP($J443,'Base 1'!$A:$Q,17,0),"-")</f>
        <v>-</v>
      </c>
      <c r="N443" s="50" t="str">
        <f aca="false">IFERROR(VLOOKUP($J443,'Base 1'!$A:$R,18,0),"-")</f>
        <v>-</v>
      </c>
      <c r="O443" s="50" t="str">
        <f aca="false">IFERROR(VLOOKUP($J443,'Base 1'!$A:$F,6,0),"-")</f>
        <v>-</v>
      </c>
      <c r="P443" s="53" t="str">
        <f aca="false">IFERROR(VLOOKUP($J443,'Base 1'!$A:$G,7,0),"-")</f>
        <v>-</v>
      </c>
      <c r="Q443" s="54"/>
      <c r="R443" s="50" t="str">
        <f aca="false">IFERROR(VLOOKUP(J443,'Base 1'!$A:$L,12,0),"-")</f>
        <v>-</v>
      </c>
      <c r="S443" s="54"/>
      <c r="T443" s="55" t="str">
        <f aca="false">IFERROR(VLOOKUP(J443,'Base 1'!$A:$J,10,0),"-")</f>
        <v>-</v>
      </c>
      <c r="U443" s="56"/>
      <c r="V443" s="57"/>
      <c r="W443" s="58"/>
      <c r="X443" s="59" t="str">
        <f aca="false">IFERROR(VLOOKUP(J443,'Base 1'!$A:$I,9,0),"-")</f>
        <v>-</v>
      </c>
      <c r="Y443" s="58"/>
      <c r="Z443" s="60"/>
      <c r="AA443" s="61"/>
      <c r="AB443" s="62"/>
      <c r="AC443" s="63" t="str">
        <f aca="false">IFERROR(VLOOKUP($J443,'Base 1'!$A:$Q,16,0),"-")</f>
        <v>-</v>
      </c>
      <c r="AD443" s="63"/>
      <c r="AE443" s="64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  <c r="BE443" s="65"/>
      <c r="BF443" s="65"/>
      <c r="BG443" s="65"/>
      <c r="BH443" s="65"/>
      <c r="BI443" s="65"/>
      <c r="BJ443" s="65"/>
      <c r="BK443" s="65"/>
      <c r="BL443" s="65"/>
      <c r="BM443" s="65"/>
      <c r="BN443" s="65"/>
      <c r="BO443" s="65"/>
      <c r="BP443" s="65"/>
      <c r="BQ443" s="65"/>
      <c r="BR443" s="65"/>
      <c r="BS443" s="65"/>
      <c r="BT443" s="65"/>
      <c r="BU443" s="65"/>
      <c r="BV443" s="65"/>
      <c r="BW443" s="65"/>
      <c r="BX443" s="65"/>
      <c r="BY443" s="65"/>
      <c r="BZ443" s="65"/>
      <c r="CA443" s="65"/>
      <c r="CB443" s="65"/>
      <c r="CC443" s="65"/>
      <c r="CD443" s="65"/>
      <c r="CE443" s="65"/>
      <c r="CF443" s="65"/>
      <c r="CG443" s="65"/>
      <c r="CH443" s="65"/>
      <c r="CI443" s="65"/>
      <c r="CJ443" s="65"/>
      <c r="CK443" s="65"/>
      <c r="CL443" s="65"/>
      <c r="CM443" s="65"/>
      <c r="CN443" s="65"/>
      <c r="CO443" s="65"/>
      <c r="CP443" s="65"/>
      <c r="CQ443" s="65"/>
      <c r="CR443" s="65"/>
      <c r="CS443" s="65"/>
      <c r="CT443" s="65"/>
      <c r="CU443" s="65"/>
      <c r="CV443" s="65"/>
      <c r="CW443" s="65"/>
      <c r="CX443" s="65"/>
      <c r="CY443" s="65"/>
      <c r="CZ443" s="65"/>
      <c r="DA443" s="65"/>
      <c r="DB443" s="65"/>
      <c r="DC443" s="65"/>
      <c r="DD443" s="65"/>
      <c r="DE443" s="65"/>
      <c r="DF443" s="65"/>
      <c r="DG443" s="65"/>
      <c r="DH443" s="65"/>
      <c r="DI443" s="65"/>
      <c r="DJ443" s="65"/>
      <c r="DK443" s="65"/>
      <c r="DL443" s="65"/>
      <c r="DM443" s="65"/>
      <c r="DN443" s="65"/>
      <c r="DO443" s="65"/>
      <c r="DP443" s="65"/>
      <c r="DQ443" s="65"/>
      <c r="DR443" s="65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5"/>
      <c r="EE443" s="65"/>
      <c r="EF443" s="65"/>
      <c r="EG443" s="65"/>
      <c r="EH443" s="65"/>
      <c r="EI443" s="65"/>
      <c r="EJ443" s="65"/>
      <c r="EK443" s="65"/>
      <c r="EL443" s="65"/>
      <c r="EM443" s="65"/>
      <c r="EN443" s="65"/>
      <c r="EO443" s="65"/>
      <c r="EP443" s="65"/>
      <c r="EQ443" s="65"/>
      <c r="ER443" s="65"/>
      <c r="ES443" s="65"/>
      <c r="ET443" s="65"/>
      <c r="EU443" s="65"/>
      <c r="EV443" s="65"/>
      <c r="EW443" s="65"/>
      <c r="EX443" s="65"/>
      <c r="EY443" s="65"/>
      <c r="EZ443" s="65"/>
      <c r="FA443" s="65"/>
      <c r="FB443" s="65"/>
      <c r="FC443" s="65"/>
      <c r="FD443" s="65"/>
      <c r="FE443" s="65"/>
      <c r="FF443" s="65"/>
      <c r="FG443" s="65"/>
      <c r="FH443" s="65"/>
      <c r="FI443" s="65"/>
      <c r="FJ443" s="65"/>
      <c r="FK443" s="65"/>
      <c r="FL443" s="65"/>
      <c r="FM443" s="65"/>
      <c r="FN443" s="65"/>
      <c r="FO443" s="65"/>
      <c r="FP443" s="65"/>
      <c r="FQ443" s="65"/>
      <c r="FR443" s="65"/>
      <c r="FS443" s="65"/>
      <c r="FT443" s="65"/>
      <c r="FU443" s="65"/>
      <c r="FV443" s="65"/>
      <c r="FW443" s="65"/>
      <c r="FX443" s="65"/>
      <c r="FY443" s="65"/>
      <c r="FZ443" s="65"/>
      <c r="GA443" s="65"/>
      <c r="GB443" s="65"/>
      <c r="GC443" s="65"/>
      <c r="GD443" s="65"/>
      <c r="GE443" s="65"/>
      <c r="GF443" s="65"/>
      <c r="GG443" s="65"/>
      <c r="GH443" s="65"/>
      <c r="GI443" s="65"/>
      <c r="GJ443" s="65"/>
      <c r="GK443" s="65"/>
      <c r="GL443" s="65"/>
      <c r="GM443" s="65"/>
      <c r="GN443" s="65"/>
      <c r="GO443" s="65"/>
      <c r="GP443" s="65"/>
      <c r="GQ443" s="65"/>
      <c r="GR443" s="65"/>
      <c r="GS443" s="65"/>
      <c r="GT443" s="65"/>
      <c r="GU443" s="65"/>
      <c r="GV443" s="65"/>
      <c r="GW443" s="65"/>
      <c r="GX443" s="65"/>
      <c r="GY443" s="65"/>
      <c r="GZ443" s="65"/>
      <c r="HA443" s="65"/>
      <c r="HB443" s="65"/>
      <c r="HC443" s="65"/>
      <c r="HD443" s="65"/>
      <c r="HE443" s="65"/>
      <c r="HF443" s="65"/>
      <c r="HG443" s="65"/>
      <c r="HH443" s="65"/>
      <c r="HI443" s="65"/>
      <c r="HJ443" s="65"/>
      <c r="HK443" s="65"/>
      <c r="HL443" s="65"/>
      <c r="HM443" s="65"/>
      <c r="HN443" s="65"/>
      <c r="HO443" s="65"/>
      <c r="HP443" s="65"/>
      <c r="HQ443" s="65"/>
      <c r="HR443" s="65"/>
      <c r="HS443" s="65"/>
      <c r="HT443" s="65"/>
      <c r="HU443" s="65"/>
      <c r="HV443" s="65"/>
      <c r="HW443" s="65"/>
      <c r="HX443" s="65"/>
      <c r="HY443" s="65"/>
      <c r="HZ443" s="65"/>
      <c r="IA443" s="65"/>
      <c r="IB443" s="65"/>
      <c r="IC443" s="65"/>
      <c r="ID443" s="65"/>
      <c r="IE443" s="65"/>
      <c r="IF443" s="65"/>
      <c r="IG443" s="65"/>
      <c r="IH443" s="65"/>
      <c r="II443" s="65"/>
      <c r="IJ443" s="65"/>
      <c r="IK443" s="65"/>
      <c r="IL443" s="65"/>
      <c r="IM443" s="65"/>
      <c r="IN443" s="65"/>
      <c r="IO443" s="65"/>
      <c r="IP443" s="65"/>
      <c r="IQ443" s="65"/>
      <c r="IR443" s="65"/>
      <c r="IS443" s="65"/>
      <c r="IT443" s="65"/>
      <c r="IU443" s="65"/>
      <c r="IV443" s="65"/>
      <c r="IW443" s="65"/>
      <c r="IX443" s="65"/>
      <c r="IY443" s="65"/>
      <c r="IZ443" s="65"/>
      <c r="JA443" s="65"/>
      <c r="JB443" s="65"/>
      <c r="JC443" s="65"/>
      <c r="JD443" s="65"/>
      <c r="JE443" s="65"/>
      <c r="JF443" s="65"/>
      <c r="JG443" s="65"/>
      <c r="JH443" s="65"/>
      <c r="JI443" s="65"/>
      <c r="JJ443" s="65"/>
      <c r="JK443" s="65"/>
      <c r="JL443" s="65"/>
      <c r="JM443" s="65"/>
      <c r="JN443" s="65"/>
      <c r="JO443" s="65"/>
      <c r="JP443" s="65"/>
      <c r="JQ443" s="65"/>
      <c r="JR443" s="65"/>
      <c r="JS443" s="65"/>
    </row>
    <row r="444" s="66" customFormat="true" ht="14.25" hidden="false" customHeight="true" outlineLevel="0" collapsed="false">
      <c r="A444" s="46"/>
      <c r="B444" s="47" t="n">
        <f aca="true">TODAY()</f>
        <v>46135</v>
      </c>
      <c r="C444" s="48" t="s">
        <v>37</v>
      </c>
      <c r="D444" s="49" t="s">
        <v>38</v>
      </c>
      <c r="E444" s="50" t="str">
        <f aca="false">IFERROR(VLOOKUP($J444,'Base 1'!A:S,19,0),"-")</f>
        <v>-</v>
      </c>
      <c r="F444" s="50" t="str">
        <f aca="false">IFERROR(VLOOKUP($J444,'Base 1'!$A:$N,14,0),"-")</f>
        <v>-</v>
      </c>
      <c r="G444" s="50" t="str">
        <f aca="false">IFERROR(VLOOKUP($J444,'Base 1'!$A:$O,15,0),"-")</f>
        <v>-</v>
      </c>
      <c r="H444" s="50" t="str">
        <f aca="false">IFERROR(VLOOKUP($J444,'Base 1'!$A:$T,20,0),"-")</f>
        <v>-</v>
      </c>
      <c r="I444" s="51" t="str">
        <f aca="false">IFERROR(VLOOKUP($J444,'Base 1'!$A:$C,3,0),"-")</f>
        <v>-</v>
      </c>
      <c r="J444" s="51"/>
      <c r="K444" s="50" t="str">
        <f aca="false">IFERROR(VLOOKUP($J444,'Base 1'!$A:$E,5,0),"-")</f>
        <v>-</v>
      </c>
      <c r="L444" s="52" t="str">
        <f aca="false">IFERROR(VLOOKUP($J444,'Base 1'!$A:$B,2,0),"-")</f>
        <v>-</v>
      </c>
      <c r="M444" s="50" t="str">
        <f aca="false">IFERROR(VLOOKUP($J444,'Base 1'!$A:$Q,17,0),"-")</f>
        <v>-</v>
      </c>
      <c r="N444" s="50" t="str">
        <f aca="false">IFERROR(VLOOKUP($J444,'Base 1'!$A:$R,18,0),"-")</f>
        <v>-</v>
      </c>
      <c r="O444" s="50" t="str">
        <f aca="false">IFERROR(VLOOKUP($J444,'Base 1'!$A:$F,6,0),"-")</f>
        <v>-</v>
      </c>
      <c r="P444" s="53" t="str">
        <f aca="false">IFERROR(VLOOKUP($J444,'Base 1'!$A:$G,7,0),"-")</f>
        <v>-</v>
      </c>
      <c r="Q444" s="54"/>
      <c r="R444" s="50" t="str">
        <f aca="false">IFERROR(VLOOKUP(J444,'Base 1'!$A:$L,12,0),"-")</f>
        <v>-</v>
      </c>
      <c r="S444" s="54"/>
      <c r="T444" s="55" t="str">
        <f aca="false">IFERROR(VLOOKUP(J444,'Base 1'!$A:$J,10,0),"-")</f>
        <v>-</v>
      </c>
      <c r="U444" s="56"/>
      <c r="V444" s="57"/>
      <c r="W444" s="58"/>
      <c r="X444" s="59" t="str">
        <f aca="false">IFERROR(VLOOKUP(J444,'Base 1'!$A:$I,9,0),"-")</f>
        <v>-</v>
      </c>
      <c r="Y444" s="58"/>
      <c r="Z444" s="60"/>
      <c r="AA444" s="61"/>
      <c r="AB444" s="62"/>
      <c r="AC444" s="63" t="str">
        <f aca="false">IFERROR(VLOOKUP($J444,'Base 1'!$A:$Q,16,0),"-")</f>
        <v>-</v>
      </c>
      <c r="AD444" s="63"/>
      <c r="AE444" s="64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5"/>
      <c r="BG444" s="65"/>
      <c r="BH444" s="65"/>
      <c r="BI444" s="65"/>
      <c r="BJ444" s="65"/>
      <c r="BK444" s="65"/>
      <c r="BL444" s="65"/>
      <c r="BM444" s="65"/>
      <c r="BN444" s="65"/>
      <c r="BO444" s="65"/>
      <c r="BP444" s="65"/>
      <c r="BQ444" s="65"/>
      <c r="BR444" s="65"/>
      <c r="BS444" s="65"/>
      <c r="BT444" s="65"/>
      <c r="BU444" s="65"/>
      <c r="BV444" s="65"/>
      <c r="BW444" s="65"/>
      <c r="BX444" s="65"/>
      <c r="BY444" s="65"/>
      <c r="BZ444" s="65"/>
      <c r="CA444" s="65"/>
      <c r="CB444" s="65"/>
      <c r="CC444" s="65"/>
      <c r="CD444" s="65"/>
      <c r="CE444" s="65"/>
      <c r="CF444" s="65"/>
      <c r="CG444" s="65"/>
      <c r="CH444" s="65"/>
      <c r="CI444" s="65"/>
      <c r="CJ444" s="65"/>
      <c r="CK444" s="65"/>
      <c r="CL444" s="65"/>
      <c r="CM444" s="65"/>
      <c r="CN444" s="65"/>
      <c r="CO444" s="65"/>
      <c r="CP444" s="65"/>
      <c r="CQ444" s="65"/>
      <c r="CR444" s="65"/>
      <c r="CS444" s="65"/>
      <c r="CT444" s="65"/>
      <c r="CU444" s="65"/>
      <c r="CV444" s="65"/>
      <c r="CW444" s="65"/>
      <c r="CX444" s="65"/>
      <c r="CY444" s="65"/>
      <c r="CZ444" s="65"/>
      <c r="DA444" s="65"/>
      <c r="DB444" s="65"/>
      <c r="DC444" s="65"/>
      <c r="DD444" s="65"/>
      <c r="DE444" s="65"/>
      <c r="DF444" s="65"/>
      <c r="DG444" s="65"/>
      <c r="DH444" s="65"/>
      <c r="DI444" s="65"/>
      <c r="DJ444" s="65"/>
      <c r="DK444" s="65"/>
      <c r="DL444" s="65"/>
      <c r="DM444" s="65"/>
      <c r="DN444" s="65"/>
      <c r="DO444" s="65"/>
      <c r="DP444" s="65"/>
      <c r="DQ444" s="65"/>
      <c r="DR444" s="65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5"/>
      <c r="EE444" s="65"/>
      <c r="EF444" s="65"/>
      <c r="EG444" s="65"/>
      <c r="EH444" s="65"/>
      <c r="EI444" s="65"/>
      <c r="EJ444" s="65"/>
      <c r="EK444" s="65"/>
      <c r="EL444" s="65"/>
      <c r="EM444" s="65"/>
      <c r="EN444" s="65"/>
      <c r="EO444" s="65"/>
      <c r="EP444" s="65"/>
      <c r="EQ444" s="65"/>
      <c r="ER444" s="65"/>
      <c r="ES444" s="65"/>
      <c r="ET444" s="65"/>
      <c r="EU444" s="65"/>
      <c r="EV444" s="65"/>
      <c r="EW444" s="65"/>
      <c r="EX444" s="65"/>
      <c r="EY444" s="65"/>
      <c r="EZ444" s="65"/>
      <c r="FA444" s="65"/>
      <c r="FB444" s="65"/>
      <c r="FC444" s="65"/>
      <c r="FD444" s="65"/>
      <c r="FE444" s="65"/>
      <c r="FF444" s="65"/>
      <c r="FG444" s="65"/>
      <c r="FH444" s="65"/>
      <c r="FI444" s="65"/>
      <c r="FJ444" s="65"/>
      <c r="FK444" s="65"/>
      <c r="FL444" s="65"/>
      <c r="FM444" s="65"/>
      <c r="FN444" s="65"/>
      <c r="FO444" s="65"/>
      <c r="FP444" s="65"/>
      <c r="FQ444" s="65"/>
      <c r="FR444" s="65"/>
      <c r="FS444" s="65"/>
      <c r="FT444" s="65"/>
      <c r="FU444" s="65"/>
      <c r="FV444" s="65"/>
      <c r="FW444" s="65"/>
      <c r="FX444" s="65"/>
      <c r="FY444" s="65"/>
      <c r="FZ444" s="65"/>
      <c r="GA444" s="65"/>
      <c r="GB444" s="65"/>
      <c r="GC444" s="65"/>
      <c r="GD444" s="65"/>
      <c r="GE444" s="65"/>
      <c r="GF444" s="65"/>
      <c r="GG444" s="65"/>
      <c r="GH444" s="65"/>
      <c r="GI444" s="65"/>
      <c r="GJ444" s="65"/>
      <c r="GK444" s="65"/>
      <c r="GL444" s="65"/>
      <c r="GM444" s="65"/>
      <c r="GN444" s="65"/>
      <c r="GO444" s="65"/>
      <c r="GP444" s="65"/>
      <c r="GQ444" s="65"/>
      <c r="GR444" s="65"/>
      <c r="GS444" s="65"/>
      <c r="GT444" s="65"/>
      <c r="GU444" s="65"/>
      <c r="GV444" s="65"/>
      <c r="GW444" s="65"/>
      <c r="GX444" s="65"/>
      <c r="GY444" s="65"/>
      <c r="GZ444" s="65"/>
      <c r="HA444" s="65"/>
      <c r="HB444" s="65"/>
      <c r="HC444" s="65"/>
      <c r="HD444" s="65"/>
      <c r="HE444" s="65"/>
      <c r="HF444" s="65"/>
      <c r="HG444" s="65"/>
      <c r="HH444" s="65"/>
      <c r="HI444" s="65"/>
      <c r="HJ444" s="65"/>
      <c r="HK444" s="65"/>
      <c r="HL444" s="65"/>
      <c r="HM444" s="65"/>
      <c r="HN444" s="65"/>
      <c r="HO444" s="65"/>
      <c r="HP444" s="65"/>
      <c r="HQ444" s="65"/>
      <c r="HR444" s="65"/>
      <c r="HS444" s="65"/>
      <c r="HT444" s="65"/>
      <c r="HU444" s="65"/>
      <c r="HV444" s="65"/>
      <c r="HW444" s="65"/>
      <c r="HX444" s="65"/>
      <c r="HY444" s="65"/>
      <c r="HZ444" s="65"/>
      <c r="IA444" s="65"/>
      <c r="IB444" s="65"/>
      <c r="IC444" s="65"/>
      <c r="ID444" s="65"/>
      <c r="IE444" s="65"/>
      <c r="IF444" s="65"/>
      <c r="IG444" s="65"/>
      <c r="IH444" s="65"/>
      <c r="II444" s="65"/>
      <c r="IJ444" s="65"/>
      <c r="IK444" s="65"/>
      <c r="IL444" s="65"/>
      <c r="IM444" s="65"/>
      <c r="IN444" s="65"/>
      <c r="IO444" s="65"/>
      <c r="IP444" s="65"/>
      <c r="IQ444" s="65"/>
      <c r="IR444" s="65"/>
      <c r="IS444" s="65"/>
      <c r="IT444" s="65"/>
      <c r="IU444" s="65"/>
      <c r="IV444" s="65"/>
      <c r="IW444" s="65"/>
      <c r="IX444" s="65"/>
      <c r="IY444" s="65"/>
      <c r="IZ444" s="65"/>
      <c r="JA444" s="65"/>
      <c r="JB444" s="65"/>
      <c r="JC444" s="65"/>
      <c r="JD444" s="65"/>
      <c r="JE444" s="65"/>
      <c r="JF444" s="65"/>
      <c r="JG444" s="65"/>
      <c r="JH444" s="65"/>
      <c r="JI444" s="65"/>
      <c r="JJ444" s="65"/>
      <c r="JK444" s="65"/>
      <c r="JL444" s="65"/>
      <c r="JM444" s="65"/>
      <c r="JN444" s="65"/>
      <c r="JO444" s="65"/>
      <c r="JP444" s="65"/>
      <c r="JQ444" s="65"/>
      <c r="JR444" s="65"/>
      <c r="JS444" s="65"/>
    </row>
    <row r="445" s="66" customFormat="true" ht="14.25" hidden="false" customHeight="true" outlineLevel="0" collapsed="false">
      <c r="A445" s="46"/>
      <c r="B445" s="47" t="n">
        <f aca="true">TODAY()</f>
        <v>46135</v>
      </c>
      <c r="C445" s="48" t="s">
        <v>37</v>
      </c>
      <c r="D445" s="49" t="s">
        <v>38</v>
      </c>
      <c r="E445" s="50" t="str">
        <f aca="false">IFERROR(VLOOKUP($J445,'Base 1'!A:S,19,0),"-")</f>
        <v>-</v>
      </c>
      <c r="F445" s="50" t="str">
        <f aca="false">IFERROR(VLOOKUP($J445,'Base 1'!$A:$N,14,0),"-")</f>
        <v>-</v>
      </c>
      <c r="G445" s="50" t="str">
        <f aca="false">IFERROR(VLOOKUP($J445,'Base 1'!$A:$O,15,0),"-")</f>
        <v>-</v>
      </c>
      <c r="H445" s="50" t="str">
        <f aca="false">IFERROR(VLOOKUP($J445,'Base 1'!$A:$T,20,0),"-")</f>
        <v>-</v>
      </c>
      <c r="I445" s="51" t="str">
        <f aca="false">IFERROR(VLOOKUP($J445,'Base 1'!$A:$C,3,0),"-")</f>
        <v>-</v>
      </c>
      <c r="J445" s="51"/>
      <c r="K445" s="50" t="str">
        <f aca="false">IFERROR(VLOOKUP($J445,'Base 1'!$A:$E,5,0),"-")</f>
        <v>-</v>
      </c>
      <c r="L445" s="52" t="str">
        <f aca="false">IFERROR(VLOOKUP($J445,'Base 1'!$A:$B,2,0),"-")</f>
        <v>-</v>
      </c>
      <c r="M445" s="50" t="str">
        <f aca="false">IFERROR(VLOOKUP($J445,'Base 1'!$A:$Q,17,0),"-")</f>
        <v>-</v>
      </c>
      <c r="N445" s="50" t="str">
        <f aca="false">IFERROR(VLOOKUP($J445,'Base 1'!$A:$R,18,0),"-")</f>
        <v>-</v>
      </c>
      <c r="O445" s="50" t="str">
        <f aca="false">IFERROR(VLOOKUP($J445,'Base 1'!$A:$F,6,0),"-")</f>
        <v>-</v>
      </c>
      <c r="P445" s="53" t="str">
        <f aca="false">IFERROR(VLOOKUP($J445,'Base 1'!$A:$G,7,0),"-")</f>
        <v>-</v>
      </c>
      <c r="Q445" s="54"/>
      <c r="R445" s="50" t="str">
        <f aca="false">IFERROR(VLOOKUP(J445,'Base 1'!$A:$L,12,0),"-")</f>
        <v>-</v>
      </c>
      <c r="S445" s="54"/>
      <c r="T445" s="55" t="str">
        <f aca="false">IFERROR(VLOOKUP(J445,'Base 1'!$A:$J,10,0),"-")</f>
        <v>-</v>
      </c>
      <c r="U445" s="56"/>
      <c r="V445" s="57"/>
      <c r="W445" s="58"/>
      <c r="X445" s="59" t="str">
        <f aca="false">IFERROR(VLOOKUP(J445,'Base 1'!$A:$I,9,0),"-")</f>
        <v>-</v>
      </c>
      <c r="Y445" s="58"/>
      <c r="Z445" s="60"/>
      <c r="AA445" s="61"/>
      <c r="AB445" s="62"/>
      <c r="AC445" s="63" t="str">
        <f aca="false">IFERROR(VLOOKUP($J445,'Base 1'!$A:$Q,16,0),"-")</f>
        <v>-</v>
      </c>
      <c r="AD445" s="63"/>
      <c r="AE445" s="64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  <c r="BS445" s="65"/>
      <c r="BT445" s="65"/>
      <c r="BU445" s="65"/>
      <c r="BV445" s="65"/>
      <c r="BW445" s="65"/>
      <c r="BX445" s="65"/>
      <c r="BY445" s="65"/>
      <c r="BZ445" s="65"/>
      <c r="CA445" s="65"/>
      <c r="CB445" s="65"/>
      <c r="CC445" s="65"/>
      <c r="CD445" s="65"/>
      <c r="CE445" s="65"/>
      <c r="CF445" s="65"/>
      <c r="CG445" s="65"/>
      <c r="CH445" s="65"/>
      <c r="CI445" s="65"/>
      <c r="CJ445" s="65"/>
      <c r="CK445" s="65"/>
      <c r="CL445" s="65"/>
      <c r="CM445" s="65"/>
      <c r="CN445" s="65"/>
      <c r="CO445" s="65"/>
      <c r="CP445" s="65"/>
      <c r="CQ445" s="65"/>
      <c r="CR445" s="65"/>
      <c r="CS445" s="65"/>
      <c r="CT445" s="65"/>
      <c r="CU445" s="65"/>
      <c r="CV445" s="65"/>
      <c r="CW445" s="65"/>
      <c r="CX445" s="65"/>
      <c r="CY445" s="65"/>
      <c r="CZ445" s="65"/>
      <c r="DA445" s="65"/>
      <c r="DB445" s="65"/>
      <c r="DC445" s="65"/>
      <c r="DD445" s="65"/>
      <c r="DE445" s="65"/>
      <c r="DF445" s="65"/>
      <c r="DG445" s="65"/>
      <c r="DH445" s="65"/>
      <c r="DI445" s="65"/>
      <c r="DJ445" s="65"/>
      <c r="DK445" s="65"/>
      <c r="DL445" s="65"/>
      <c r="DM445" s="65"/>
      <c r="DN445" s="65"/>
      <c r="DO445" s="65"/>
      <c r="DP445" s="65"/>
      <c r="DQ445" s="65"/>
      <c r="DR445" s="65"/>
      <c r="DS445" s="65"/>
      <c r="DT445" s="65"/>
      <c r="DU445" s="65"/>
      <c r="DV445" s="65"/>
      <c r="DW445" s="65"/>
      <c r="DX445" s="65"/>
      <c r="DY445" s="65"/>
      <c r="DZ445" s="65"/>
      <c r="EA445" s="65"/>
      <c r="EB445" s="65"/>
      <c r="EC445" s="65"/>
      <c r="ED445" s="65"/>
      <c r="EE445" s="65"/>
      <c r="EF445" s="65"/>
      <c r="EG445" s="65"/>
      <c r="EH445" s="65"/>
      <c r="EI445" s="65"/>
      <c r="EJ445" s="65"/>
      <c r="EK445" s="65"/>
      <c r="EL445" s="65"/>
      <c r="EM445" s="65"/>
      <c r="EN445" s="65"/>
      <c r="EO445" s="65"/>
      <c r="EP445" s="65"/>
      <c r="EQ445" s="65"/>
      <c r="ER445" s="65"/>
      <c r="ES445" s="65"/>
      <c r="ET445" s="65"/>
      <c r="EU445" s="65"/>
      <c r="EV445" s="65"/>
      <c r="EW445" s="65"/>
      <c r="EX445" s="65"/>
      <c r="EY445" s="65"/>
      <c r="EZ445" s="65"/>
      <c r="FA445" s="65"/>
      <c r="FB445" s="65"/>
      <c r="FC445" s="65"/>
      <c r="FD445" s="65"/>
      <c r="FE445" s="65"/>
      <c r="FF445" s="65"/>
      <c r="FG445" s="65"/>
      <c r="FH445" s="65"/>
      <c r="FI445" s="65"/>
      <c r="FJ445" s="65"/>
      <c r="FK445" s="65"/>
      <c r="FL445" s="65"/>
      <c r="FM445" s="65"/>
      <c r="FN445" s="65"/>
      <c r="FO445" s="65"/>
      <c r="FP445" s="65"/>
      <c r="FQ445" s="65"/>
      <c r="FR445" s="65"/>
      <c r="FS445" s="65"/>
      <c r="FT445" s="65"/>
      <c r="FU445" s="65"/>
      <c r="FV445" s="65"/>
      <c r="FW445" s="65"/>
      <c r="FX445" s="65"/>
      <c r="FY445" s="65"/>
      <c r="FZ445" s="65"/>
      <c r="GA445" s="65"/>
      <c r="GB445" s="65"/>
      <c r="GC445" s="65"/>
      <c r="GD445" s="65"/>
      <c r="GE445" s="65"/>
      <c r="GF445" s="65"/>
      <c r="GG445" s="65"/>
      <c r="GH445" s="65"/>
      <c r="GI445" s="65"/>
      <c r="GJ445" s="65"/>
      <c r="GK445" s="65"/>
      <c r="GL445" s="65"/>
      <c r="GM445" s="65"/>
      <c r="GN445" s="65"/>
      <c r="GO445" s="65"/>
      <c r="GP445" s="65"/>
      <c r="GQ445" s="65"/>
      <c r="GR445" s="65"/>
      <c r="GS445" s="65"/>
      <c r="GT445" s="65"/>
      <c r="GU445" s="65"/>
      <c r="GV445" s="65"/>
      <c r="GW445" s="65"/>
      <c r="GX445" s="65"/>
      <c r="GY445" s="65"/>
      <c r="GZ445" s="65"/>
      <c r="HA445" s="65"/>
      <c r="HB445" s="65"/>
      <c r="HC445" s="65"/>
      <c r="HD445" s="65"/>
      <c r="HE445" s="65"/>
      <c r="HF445" s="65"/>
      <c r="HG445" s="65"/>
      <c r="HH445" s="65"/>
      <c r="HI445" s="65"/>
      <c r="HJ445" s="65"/>
      <c r="HK445" s="65"/>
      <c r="HL445" s="65"/>
      <c r="HM445" s="65"/>
      <c r="HN445" s="65"/>
      <c r="HO445" s="65"/>
      <c r="HP445" s="65"/>
      <c r="HQ445" s="65"/>
      <c r="HR445" s="65"/>
      <c r="HS445" s="65"/>
      <c r="HT445" s="65"/>
      <c r="HU445" s="65"/>
      <c r="HV445" s="65"/>
      <c r="HW445" s="65"/>
      <c r="HX445" s="65"/>
      <c r="HY445" s="65"/>
      <c r="HZ445" s="65"/>
      <c r="IA445" s="65"/>
      <c r="IB445" s="65"/>
      <c r="IC445" s="65"/>
      <c r="ID445" s="65"/>
      <c r="IE445" s="65"/>
      <c r="IF445" s="65"/>
      <c r="IG445" s="65"/>
      <c r="IH445" s="65"/>
      <c r="II445" s="65"/>
      <c r="IJ445" s="65"/>
      <c r="IK445" s="65"/>
      <c r="IL445" s="65"/>
      <c r="IM445" s="65"/>
      <c r="IN445" s="65"/>
      <c r="IO445" s="65"/>
      <c r="IP445" s="65"/>
      <c r="IQ445" s="65"/>
      <c r="IR445" s="65"/>
      <c r="IS445" s="65"/>
      <c r="IT445" s="65"/>
      <c r="IU445" s="65"/>
      <c r="IV445" s="65"/>
      <c r="IW445" s="65"/>
      <c r="IX445" s="65"/>
      <c r="IY445" s="65"/>
      <c r="IZ445" s="65"/>
      <c r="JA445" s="65"/>
      <c r="JB445" s="65"/>
      <c r="JC445" s="65"/>
      <c r="JD445" s="65"/>
      <c r="JE445" s="65"/>
      <c r="JF445" s="65"/>
      <c r="JG445" s="65"/>
      <c r="JH445" s="65"/>
      <c r="JI445" s="65"/>
      <c r="JJ445" s="65"/>
      <c r="JK445" s="65"/>
      <c r="JL445" s="65"/>
      <c r="JM445" s="65"/>
      <c r="JN445" s="65"/>
      <c r="JO445" s="65"/>
      <c r="JP445" s="65"/>
      <c r="JQ445" s="65"/>
      <c r="JR445" s="65"/>
      <c r="JS445" s="65"/>
    </row>
    <row r="446" s="66" customFormat="true" ht="14.25" hidden="false" customHeight="true" outlineLevel="0" collapsed="false">
      <c r="A446" s="46"/>
      <c r="B446" s="47" t="n">
        <f aca="true">TODAY()</f>
        <v>46135</v>
      </c>
      <c r="C446" s="48" t="s">
        <v>37</v>
      </c>
      <c r="D446" s="49" t="s">
        <v>38</v>
      </c>
      <c r="E446" s="50" t="str">
        <f aca="false">IFERROR(VLOOKUP($J446,'Base 1'!A:S,19,0),"-")</f>
        <v>-</v>
      </c>
      <c r="F446" s="50" t="str">
        <f aca="false">IFERROR(VLOOKUP($J446,'Base 1'!$A:$N,14,0),"-")</f>
        <v>-</v>
      </c>
      <c r="G446" s="50" t="str">
        <f aca="false">IFERROR(VLOOKUP($J446,'Base 1'!$A:$O,15,0),"-")</f>
        <v>-</v>
      </c>
      <c r="H446" s="50" t="str">
        <f aca="false">IFERROR(VLOOKUP($J446,'Base 1'!$A:$T,20,0),"-")</f>
        <v>-</v>
      </c>
      <c r="I446" s="51" t="str">
        <f aca="false">IFERROR(VLOOKUP($J446,'Base 1'!$A:$C,3,0),"-")</f>
        <v>-</v>
      </c>
      <c r="J446" s="51"/>
      <c r="K446" s="50" t="str">
        <f aca="false">IFERROR(VLOOKUP($J446,'Base 1'!$A:$E,5,0),"-")</f>
        <v>-</v>
      </c>
      <c r="L446" s="52" t="str">
        <f aca="false">IFERROR(VLOOKUP($J446,'Base 1'!$A:$B,2,0),"-")</f>
        <v>-</v>
      </c>
      <c r="M446" s="50" t="str">
        <f aca="false">IFERROR(VLOOKUP($J446,'Base 1'!$A:$Q,17,0),"-")</f>
        <v>-</v>
      </c>
      <c r="N446" s="50" t="str">
        <f aca="false">IFERROR(VLOOKUP($J446,'Base 1'!$A:$R,18,0),"-")</f>
        <v>-</v>
      </c>
      <c r="O446" s="50" t="str">
        <f aca="false">IFERROR(VLOOKUP($J446,'Base 1'!$A:$F,6,0),"-")</f>
        <v>-</v>
      </c>
      <c r="P446" s="53" t="str">
        <f aca="false">IFERROR(VLOOKUP($J446,'Base 1'!$A:$G,7,0),"-")</f>
        <v>-</v>
      </c>
      <c r="Q446" s="54"/>
      <c r="R446" s="50" t="str">
        <f aca="false">IFERROR(VLOOKUP(J446,'Base 1'!$A:$L,12,0),"-")</f>
        <v>-</v>
      </c>
      <c r="S446" s="54"/>
      <c r="T446" s="55" t="str">
        <f aca="false">IFERROR(VLOOKUP(J446,'Base 1'!$A:$J,10,0),"-")</f>
        <v>-</v>
      </c>
      <c r="U446" s="56"/>
      <c r="V446" s="57"/>
      <c r="W446" s="58"/>
      <c r="X446" s="59" t="str">
        <f aca="false">IFERROR(VLOOKUP(J446,'Base 1'!$A:$I,9,0),"-")</f>
        <v>-</v>
      </c>
      <c r="Y446" s="58"/>
      <c r="Z446" s="60"/>
      <c r="AA446" s="61"/>
      <c r="AB446" s="62"/>
      <c r="AC446" s="63" t="str">
        <f aca="false">IFERROR(VLOOKUP($J446,'Base 1'!$A:$Q,16,0),"-")</f>
        <v>-</v>
      </c>
      <c r="AD446" s="63"/>
      <c r="AE446" s="64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  <c r="CA446" s="65"/>
      <c r="CB446" s="65"/>
      <c r="CC446" s="65"/>
      <c r="CD446" s="65"/>
      <c r="CE446" s="65"/>
      <c r="CF446" s="65"/>
      <c r="CG446" s="65"/>
      <c r="CH446" s="65"/>
      <c r="CI446" s="65"/>
      <c r="CJ446" s="65"/>
      <c r="CK446" s="65"/>
      <c r="CL446" s="65"/>
      <c r="CM446" s="65"/>
      <c r="CN446" s="65"/>
      <c r="CO446" s="65"/>
      <c r="CP446" s="65"/>
      <c r="CQ446" s="65"/>
      <c r="CR446" s="65"/>
      <c r="CS446" s="65"/>
      <c r="CT446" s="65"/>
      <c r="CU446" s="65"/>
      <c r="CV446" s="65"/>
      <c r="CW446" s="65"/>
      <c r="CX446" s="65"/>
      <c r="CY446" s="65"/>
      <c r="CZ446" s="65"/>
      <c r="DA446" s="65"/>
      <c r="DB446" s="65"/>
      <c r="DC446" s="65"/>
      <c r="DD446" s="65"/>
      <c r="DE446" s="65"/>
      <c r="DF446" s="65"/>
      <c r="DG446" s="65"/>
      <c r="DH446" s="65"/>
      <c r="DI446" s="65"/>
      <c r="DJ446" s="65"/>
      <c r="DK446" s="65"/>
      <c r="DL446" s="65"/>
      <c r="DM446" s="65"/>
      <c r="DN446" s="65"/>
      <c r="DO446" s="65"/>
      <c r="DP446" s="65"/>
      <c r="DQ446" s="65"/>
      <c r="DR446" s="65"/>
      <c r="DS446" s="65"/>
      <c r="DT446" s="65"/>
      <c r="DU446" s="65"/>
      <c r="DV446" s="65"/>
      <c r="DW446" s="65"/>
      <c r="DX446" s="65"/>
      <c r="DY446" s="65"/>
      <c r="DZ446" s="65"/>
      <c r="EA446" s="65"/>
      <c r="EB446" s="65"/>
      <c r="EC446" s="65"/>
      <c r="ED446" s="65"/>
      <c r="EE446" s="65"/>
      <c r="EF446" s="65"/>
      <c r="EG446" s="65"/>
      <c r="EH446" s="65"/>
      <c r="EI446" s="65"/>
      <c r="EJ446" s="65"/>
      <c r="EK446" s="65"/>
      <c r="EL446" s="65"/>
      <c r="EM446" s="65"/>
      <c r="EN446" s="65"/>
      <c r="EO446" s="65"/>
      <c r="EP446" s="65"/>
      <c r="EQ446" s="65"/>
      <c r="ER446" s="65"/>
      <c r="ES446" s="65"/>
      <c r="ET446" s="65"/>
      <c r="EU446" s="65"/>
      <c r="EV446" s="65"/>
      <c r="EW446" s="65"/>
      <c r="EX446" s="65"/>
      <c r="EY446" s="65"/>
      <c r="EZ446" s="65"/>
      <c r="FA446" s="65"/>
      <c r="FB446" s="65"/>
      <c r="FC446" s="65"/>
      <c r="FD446" s="65"/>
      <c r="FE446" s="65"/>
      <c r="FF446" s="65"/>
      <c r="FG446" s="65"/>
      <c r="FH446" s="65"/>
      <c r="FI446" s="65"/>
      <c r="FJ446" s="65"/>
      <c r="FK446" s="65"/>
      <c r="FL446" s="65"/>
      <c r="FM446" s="65"/>
      <c r="FN446" s="65"/>
      <c r="FO446" s="65"/>
      <c r="FP446" s="65"/>
      <c r="FQ446" s="65"/>
      <c r="FR446" s="65"/>
      <c r="FS446" s="65"/>
      <c r="FT446" s="65"/>
      <c r="FU446" s="65"/>
      <c r="FV446" s="65"/>
      <c r="FW446" s="65"/>
      <c r="FX446" s="65"/>
      <c r="FY446" s="65"/>
      <c r="FZ446" s="65"/>
      <c r="GA446" s="65"/>
      <c r="GB446" s="65"/>
      <c r="GC446" s="65"/>
      <c r="GD446" s="65"/>
      <c r="GE446" s="65"/>
      <c r="GF446" s="65"/>
      <c r="GG446" s="65"/>
      <c r="GH446" s="65"/>
      <c r="GI446" s="65"/>
      <c r="GJ446" s="65"/>
      <c r="GK446" s="65"/>
      <c r="GL446" s="65"/>
      <c r="GM446" s="65"/>
      <c r="GN446" s="65"/>
      <c r="GO446" s="65"/>
      <c r="GP446" s="65"/>
      <c r="GQ446" s="65"/>
      <c r="GR446" s="65"/>
      <c r="GS446" s="65"/>
      <c r="GT446" s="65"/>
      <c r="GU446" s="65"/>
      <c r="GV446" s="65"/>
      <c r="GW446" s="65"/>
      <c r="GX446" s="65"/>
      <c r="GY446" s="65"/>
      <c r="GZ446" s="65"/>
      <c r="HA446" s="65"/>
      <c r="HB446" s="65"/>
      <c r="HC446" s="65"/>
      <c r="HD446" s="65"/>
      <c r="HE446" s="65"/>
      <c r="HF446" s="65"/>
      <c r="HG446" s="65"/>
      <c r="HH446" s="65"/>
      <c r="HI446" s="65"/>
      <c r="HJ446" s="65"/>
      <c r="HK446" s="65"/>
      <c r="HL446" s="65"/>
      <c r="HM446" s="65"/>
      <c r="HN446" s="65"/>
      <c r="HO446" s="65"/>
      <c r="HP446" s="65"/>
      <c r="HQ446" s="65"/>
      <c r="HR446" s="65"/>
      <c r="HS446" s="65"/>
      <c r="HT446" s="65"/>
      <c r="HU446" s="65"/>
      <c r="HV446" s="65"/>
      <c r="HW446" s="65"/>
      <c r="HX446" s="65"/>
      <c r="HY446" s="65"/>
      <c r="HZ446" s="65"/>
      <c r="IA446" s="65"/>
      <c r="IB446" s="65"/>
      <c r="IC446" s="65"/>
      <c r="ID446" s="65"/>
      <c r="IE446" s="65"/>
      <c r="IF446" s="65"/>
      <c r="IG446" s="65"/>
      <c r="IH446" s="65"/>
      <c r="II446" s="65"/>
      <c r="IJ446" s="65"/>
      <c r="IK446" s="65"/>
      <c r="IL446" s="65"/>
      <c r="IM446" s="65"/>
      <c r="IN446" s="65"/>
      <c r="IO446" s="65"/>
      <c r="IP446" s="65"/>
      <c r="IQ446" s="65"/>
      <c r="IR446" s="65"/>
      <c r="IS446" s="65"/>
      <c r="IT446" s="65"/>
      <c r="IU446" s="65"/>
      <c r="IV446" s="65"/>
      <c r="IW446" s="65"/>
      <c r="IX446" s="65"/>
      <c r="IY446" s="65"/>
      <c r="IZ446" s="65"/>
      <c r="JA446" s="65"/>
      <c r="JB446" s="65"/>
      <c r="JC446" s="65"/>
      <c r="JD446" s="65"/>
      <c r="JE446" s="65"/>
      <c r="JF446" s="65"/>
      <c r="JG446" s="65"/>
      <c r="JH446" s="65"/>
      <c r="JI446" s="65"/>
      <c r="JJ446" s="65"/>
      <c r="JK446" s="65"/>
      <c r="JL446" s="65"/>
      <c r="JM446" s="65"/>
      <c r="JN446" s="65"/>
      <c r="JO446" s="65"/>
      <c r="JP446" s="65"/>
      <c r="JQ446" s="65"/>
      <c r="JR446" s="65"/>
      <c r="JS446" s="65"/>
    </row>
    <row r="447" s="66" customFormat="true" ht="14.25" hidden="false" customHeight="true" outlineLevel="0" collapsed="false">
      <c r="A447" s="46"/>
      <c r="B447" s="47" t="n">
        <f aca="true">TODAY()</f>
        <v>46135</v>
      </c>
      <c r="C447" s="48" t="s">
        <v>37</v>
      </c>
      <c r="D447" s="49" t="s">
        <v>38</v>
      </c>
      <c r="E447" s="50" t="str">
        <f aca="false">IFERROR(VLOOKUP($J447,'Base 1'!A:S,19,0),"-")</f>
        <v>-</v>
      </c>
      <c r="F447" s="50" t="str">
        <f aca="false">IFERROR(VLOOKUP($J447,'Base 1'!$A:$N,14,0),"-")</f>
        <v>-</v>
      </c>
      <c r="G447" s="50" t="str">
        <f aca="false">IFERROR(VLOOKUP($J447,'Base 1'!$A:$O,15,0),"-")</f>
        <v>-</v>
      </c>
      <c r="H447" s="50" t="str">
        <f aca="false">IFERROR(VLOOKUP($J447,'Base 1'!$A:$T,20,0),"-")</f>
        <v>-</v>
      </c>
      <c r="I447" s="51" t="str">
        <f aca="false">IFERROR(VLOOKUP($J447,'Base 1'!$A:$C,3,0),"-")</f>
        <v>-</v>
      </c>
      <c r="J447" s="51"/>
      <c r="K447" s="50" t="str">
        <f aca="false">IFERROR(VLOOKUP($J447,'Base 1'!$A:$E,5,0),"-")</f>
        <v>-</v>
      </c>
      <c r="L447" s="52" t="str">
        <f aca="false">IFERROR(VLOOKUP($J447,'Base 1'!$A:$B,2,0),"-")</f>
        <v>-</v>
      </c>
      <c r="M447" s="50" t="str">
        <f aca="false">IFERROR(VLOOKUP($J447,'Base 1'!$A:$Q,17,0),"-")</f>
        <v>-</v>
      </c>
      <c r="N447" s="50" t="str">
        <f aca="false">IFERROR(VLOOKUP($J447,'Base 1'!$A:$R,18,0),"-")</f>
        <v>-</v>
      </c>
      <c r="O447" s="50" t="str">
        <f aca="false">IFERROR(VLOOKUP($J447,'Base 1'!$A:$F,6,0),"-")</f>
        <v>-</v>
      </c>
      <c r="P447" s="53" t="str">
        <f aca="false">IFERROR(VLOOKUP($J447,'Base 1'!$A:$G,7,0),"-")</f>
        <v>-</v>
      </c>
      <c r="Q447" s="54"/>
      <c r="R447" s="50" t="str">
        <f aca="false">IFERROR(VLOOKUP(J447,'Base 1'!$A:$L,12,0),"-")</f>
        <v>-</v>
      </c>
      <c r="S447" s="54"/>
      <c r="T447" s="55" t="str">
        <f aca="false">IFERROR(VLOOKUP(J447,'Base 1'!$A:$J,10,0),"-")</f>
        <v>-</v>
      </c>
      <c r="U447" s="56"/>
      <c r="V447" s="57"/>
      <c r="W447" s="58"/>
      <c r="X447" s="59" t="str">
        <f aca="false">IFERROR(VLOOKUP(J447,'Base 1'!$A:$I,9,0),"-")</f>
        <v>-</v>
      </c>
      <c r="Y447" s="58"/>
      <c r="Z447" s="60"/>
      <c r="AA447" s="61"/>
      <c r="AB447" s="62"/>
      <c r="AC447" s="63" t="str">
        <f aca="false">IFERROR(VLOOKUP($J447,'Base 1'!$A:$Q,16,0),"-")</f>
        <v>-</v>
      </c>
      <c r="AD447" s="63"/>
      <c r="AE447" s="64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65"/>
      <c r="BI447" s="65"/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/>
      <c r="BU447" s="65"/>
      <c r="BV447" s="65"/>
      <c r="BW447" s="65"/>
      <c r="BX447" s="65"/>
      <c r="BY447" s="65"/>
      <c r="BZ447" s="65"/>
      <c r="CA447" s="65"/>
      <c r="CB447" s="65"/>
      <c r="CC447" s="65"/>
      <c r="CD447" s="65"/>
      <c r="CE447" s="65"/>
      <c r="CF447" s="65"/>
      <c r="CG447" s="65"/>
      <c r="CH447" s="65"/>
      <c r="CI447" s="65"/>
      <c r="CJ447" s="65"/>
      <c r="CK447" s="65"/>
      <c r="CL447" s="65"/>
      <c r="CM447" s="65"/>
      <c r="CN447" s="65"/>
      <c r="CO447" s="65"/>
      <c r="CP447" s="65"/>
      <c r="CQ447" s="65"/>
      <c r="CR447" s="65"/>
      <c r="CS447" s="65"/>
      <c r="CT447" s="65"/>
      <c r="CU447" s="65"/>
      <c r="CV447" s="65"/>
      <c r="CW447" s="65"/>
      <c r="CX447" s="65"/>
      <c r="CY447" s="65"/>
      <c r="CZ447" s="65"/>
      <c r="DA447" s="65"/>
      <c r="DB447" s="65"/>
      <c r="DC447" s="65"/>
      <c r="DD447" s="65"/>
      <c r="DE447" s="65"/>
      <c r="DF447" s="65"/>
      <c r="DG447" s="65"/>
      <c r="DH447" s="65"/>
      <c r="DI447" s="65"/>
      <c r="DJ447" s="65"/>
      <c r="DK447" s="65"/>
      <c r="DL447" s="65"/>
      <c r="DM447" s="65"/>
      <c r="DN447" s="65"/>
      <c r="DO447" s="65"/>
      <c r="DP447" s="65"/>
      <c r="DQ447" s="65"/>
      <c r="DR447" s="65"/>
      <c r="DS447" s="65"/>
      <c r="DT447" s="65"/>
      <c r="DU447" s="65"/>
      <c r="DV447" s="65"/>
      <c r="DW447" s="65"/>
      <c r="DX447" s="65"/>
      <c r="DY447" s="65"/>
      <c r="DZ447" s="65"/>
      <c r="EA447" s="65"/>
      <c r="EB447" s="65"/>
      <c r="EC447" s="65"/>
      <c r="ED447" s="65"/>
      <c r="EE447" s="65"/>
      <c r="EF447" s="65"/>
      <c r="EG447" s="65"/>
      <c r="EH447" s="65"/>
      <c r="EI447" s="65"/>
      <c r="EJ447" s="65"/>
      <c r="EK447" s="65"/>
      <c r="EL447" s="65"/>
      <c r="EM447" s="65"/>
      <c r="EN447" s="65"/>
      <c r="EO447" s="65"/>
      <c r="EP447" s="65"/>
      <c r="EQ447" s="65"/>
      <c r="ER447" s="65"/>
      <c r="ES447" s="65"/>
      <c r="ET447" s="65"/>
      <c r="EU447" s="65"/>
      <c r="EV447" s="65"/>
      <c r="EW447" s="65"/>
      <c r="EX447" s="65"/>
      <c r="EY447" s="65"/>
      <c r="EZ447" s="65"/>
      <c r="FA447" s="65"/>
      <c r="FB447" s="65"/>
      <c r="FC447" s="65"/>
      <c r="FD447" s="65"/>
      <c r="FE447" s="65"/>
      <c r="FF447" s="65"/>
      <c r="FG447" s="65"/>
      <c r="FH447" s="65"/>
      <c r="FI447" s="65"/>
      <c r="FJ447" s="65"/>
      <c r="FK447" s="65"/>
      <c r="FL447" s="65"/>
      <c r="FM447" s="65"/>
      <c r="FN447" s="65"/>
      <c r="FO447" s="65"/>
      <c r="FP447" s="65"/>
      <c r="FQ447" s="65"/>
      <c r="FR447" s="65"/>
      <c r="FS447" s="65"/>
      <c r="FT447" s="65"/>
      <c r="FU447" s="65"/>
      <c r="FV447" s="65"/>
      <c r="FW447" s="65"/>
      <c r="FX447" s="65"/>
      <c r="FY447" s="65"/>
      <c r="FZ447" s="65"/>
      <c r="GA447" s="65"/>
      <c r="GB447" s="65"/>
      <c r="GC447" s="65"/>
      <c r="GD447" s="65"/>
      <c r="GE447" s="65"/>
      <c r="GF447" s="65"/>
      <c r="GG447" s="65"/>
      <c r="GH447" s="65"/>
      <c r="GI447" s="65"/>
      <c r="GJ447" s="65"/>
      <c r="GK447" s="65"/>
      <c r="GL447" s="65"/>
      <c r="GM447" s="65"/>
      <c r="GN447" s="65"/>
      <c r="GO447" s="65"/>
      <c r="GP447" s="65"/>
      <c r="GQ447" s="65"/>
      <c r="GR447" s="65"/>
      <c r="GS447" s="65"/>
      <c r="GT447" s="65"/>
      <c r="GU447" s="65"/>
      <c r="GV447" s="65"/>
      <c r="GW447" s="65"/>
      <c r="GX447" s="65"/>
      <c r="GY447" s="65"/>
      <c r="GZ447" s="65"/>
      <c r="HA447" s="65"/>
      <c r="HB447" s="65"/>
      <c r="HC447" s="65"/>
      <c r="HD447" s="65"/>
      <c r="HE447" s="65"/>
      <c r="HF447" s="65"/>
      <c r="HG447" s="65"/>
      <c r="HH447" s="65"/>
      <c r="HI447" s="65"/>
      <c r="HJ447" s="65"/>
      <c r="HK447" s="65"/>
      <c r="HL447" s="65"/>
      <c r="HM447" s="65"/>
      <c r="HN447" s="65"/>
      <c r="HO447" s="65"/>
      <c r="HP447" s="65"/>
      <c r="HQ447" s="65"/>
      <c r="HR447" s="65"/>
      <c r="HS447" s="65"/>
      <c r="HT447" s="65"/>
      <c r="HU447" s="65"/>
      <c r="HV447" s="65"/>
      <c r="HW447" s="65"/>
      <c r="HX447" s="65"/>
      <c r="HY447" s="65"/>
      <c r="HZ447" s="65"/>
      <c r="IA447" s="65"/>
      <c r="IB447" s="65"/>
      <c r="IC447" s="65"/>
      <c r="ID447" s="65"/>
      <c r="IE447" s="65"/>
      <c r="IF447" s="65"/>
      <c r="IG447" s="65"/>
      <c r="IH447" s="65"/>
      <c r="II447" s="65"/>
      <c r="IJ447" s="65"/>
      <c r="IK447" s="65"/>
      <c r="IL447" s="65"/>
      <c r="IM447" s="65"/>
      <c r="IN447" s="65"/>
      <c r="IO447" s="65"/>
      <c r="IP447" s="65"/>
      <c r="IQ447" s="65"/>
      <c r="IR447" s="65"/>
      <c r="IS447" s="65"/>
      <c r="IT447" s="65"/>
      <c r="IU447" s="65"/>
      <c r="IV447" s="65"/>
      <c r="IW447" s="65"/>
      <c r="IX447" s="65"/>
      <c r="IY447" s="65"/>
      <c r="IZ447" s="65"/>
      <c r="JA447" s="65"/>
      <c r="JB447" s="65"/>
      <c r="JC447" s="65"/>
      <c r="JD447" s="65"/>
      <c r="JE447" s="65"/>
      <c r="JF447" s="65"/>
      <c r="JG447" s="65"/>
      <c r="JH447" s="65"/>
      <c r="JI447" s="65"/>
      <c r="JJ447" s="65"/>
      <c r="JK447" s="65"/>
      <c r="JL447" s="65"/>
      <c r="JM447" s="65"/>
      <c r="JN447" s="65"/>
      <c r="JO447" s="65"/>
      <c r="JP447" s="65"/>
      <c r="JQ447" s="65"/>
      <c r="JR447" s="65"/>
      <c r="JS447" s="65"/>
    </row>
    <row r="448" s="66" customFormat="true" ht="14.25" hidden="false" customHeight="true" outlineLevel="0" collapsed="false">
      <c r="A448" s="46"/>
      <c r="B448" s="47" t="n">
        <f aca="true">TODAY()</f>
        <v>46135</v>
      </c>
      <c r="C448" s="48" t="s">
        <v>37</v>
      </c>
      <c r="D448" s="49" t="s">
        <v>38</v>
      </c>
      <c r="E448" s="50" t="str">
        <f aca="false">IFERROR(VLOOKUP($J448,'Base 1'!A:S,19,0),"-")</f>
        <v>-</v>
      </c>
      <c r="F448" s="50" t="str">
        <f aca="false">IFERROR(VLOOKUP($J448,'Base 1'!$A:$N,14,0),"-")</f>
        <v>-</v>
      </c>
      <c r="G448" s="50" t="str">
        <f aca="false">IFERROR(VLOOKUP($J448,'Base 1'!$A:$O,15,0),"-")</f>
        <v>-</v>
      </c>
      <c r="H448" s="50" t="str">
        <f aca="false">IFERROR(VLOOKUP($J448,'Base 1'!$A:$T,20,0),"-")</f>
        <v>-</v>
      </c>
      <c r="I448" s="51" t="str">
        <f aca="false">IFERROR(VLOOKUP($J448,'Base 1'!$A:$C,3,0),"-")</f>
        <v>-</v>
      </c>
      <c r="J448" s="51"/>
      <c r="K448" s="50" t="str">
        <f aca="false">IFERROR(VLOOKUP($J448,'Base 1'!$A:$E,5,0),"-")</f>
        <v>-</v>
      </c>
      <c r="L448" s="52" t="str">
        <f aca="false">IFERROR(VLOOKUP($J448,'Base 1'!$A:$B,2,0),"-")</f>
        <v>-</v>
      </c>
      <c r="M448" s="50" t="str">
        <f aca="false">IFERROR(VLOOKUP($J448,'Base 1'!$A:$Q,17,0),"-")</f>
        <v>-</v>
      </c>
      <c r="N448" s="50" t="str">
        <f aca="false">IFERROR(VLOOKUP($J448,'Base 1'!$A:$R,18,0),"-")</f>
        <v>-</v>
      </c>
      <c r="O448" s="50" t="str">
        <f aca="false">IFERROR(VLOOKUP($J448,'Base 1'!$A:$F,6,0),"-")</f>
        <v>-</v>
      </c>
      <c r="P448" s="53" t="str">
        <f aca="false">IFERROR(VLOOKUP($J448,'Base 1'!$A:$G,7,0),"-")</f>
        <v>-</v>
      </c>
      <c r="Q448" s="54"/>
      <c r="R448" s="50" t="str">
        <f aca="false">IFERROR(VLOOKUP(J448,'Base 1'!$A:$L,12,0),"-")</f>
        <v>-</v>
      </c>
      <c r="S448" s="54"/>
      <c r="T448" s="55" t="str">
        <f aca="false">IFERROR(VLOOKUP(J448,'Base 1'!$A:$J,10,0),"-")</f>
        <v>-</v>
      </c>
      <c r="U448" s="56"/>
      <c r="V448" s="57"/>
      <c r="W448" s="58"/>
      <c r="X448" s="59" t="str">
        <f aca="false">IFERROR(VLOOKUP(J448,'Base 1'!$A:$I,9,0),"-")</f>
        <v>-</v>
      </c>
      <c r="Y448" s="58"/>
      <c r="Z448" s="60"/>
      <c r="AA448" s="61"/>
      <c r="AB448" s="62"/>
      <c r="AC448" s="63" t="str">
        <f aca="false">IFERROR(VLOOKUP($J448,'Base 1'!$A:$Q,16,0),"-")</f>
        <v>-</v>
      </c>
      <c r="AD448" s="63"/>
      <c r="AE448" s="64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/>
      <c r="CA448" s="65"/>
      <c r="CB448" s="65"/>
      <c r="CC448" s="65"/>
      <c r="CD448" s="65"/>
      <c r="CE448" s="65"/>
      <c r="CF448" s="65"/>
      <c r="CG448" s="65"/>
      <c r="CH448" s="65"/>
      <c r="CI448" s="65"/>
      <c r="CJ448" s="65"/>
      <c r="CK448" s="65"/>
      <c r="CL448" s="65"/>
      <c r="CM448" s="65"/>
      <c r="CN448" s="65"/>
      <c r="CO448" s="65"/>
      <c r="CP448" s="65"/>
      <c r="CQ448" s="65"/>
      <c r="CR448" s="65"/>
      <c r="CS448" s="65"/>
      <c r="CT448" s="65"/>
      <c r="CU448" s="65"/>
      <c r="CV448" s="65"/>
      <c r="CW448" s="65"/>
      <c r="CX448" s="65"/>
      <c r="CY448" s="65"/>
      <c r="CZ448" s="65"/>
      <c r="DA448" s="65"/>
      <c r="DB448" s="65"/>
      <c r="DC448" s="65"/>
      <c r="DD448" s="65"/>
      <c r="DE448" s="65"/>
      <c r="DF448" s="65"/>
      <c r="DG448" s="65"/>
      <c r="DH448" s="65"/>
      <c r="DI448" s="65"/>
      <c r="DJ448" s="65"/>
      <c r="DK448" s="65"/>
      <c r="DL448" s="65"/>
      <c r="DM448" s="65"/>
      <c r="DN448" s="65"/>
      <c r="DO448" s="65"/>
      <c r="DP448" s="65"/>
      <c r="DQ448" s="65"/>
      <c r="DR448" s="65"/>
      <c r="DS448" s="65"/>
      <c r="DT448" s="65"/>
      <c r="DU448" s="65"/>
      <c r="DV448" s="65"/>
      <c r="DW448" s="65"/>
      <c r="DX448" s="65"/>
      <c r="DY448" s="65"/>
      <c r="DZ448" s="65"/>
      <c r="EA448" s="65"/>
      <c r="EB448" s="65"/>
      <c r="EC448" s="65"/>
      <c r="ED448" s="65"/>
      <c r="EE448" s="65"/>
      <c r="EF448" s="65"/>
      <c r="EG448" s="65"/>
      <c r="EH448" s="65"/>
      <c r="EI448" s="65"/>
      <c r="EJ448" s="65"/>
      <c r="EK448" s="65"/>
      <c r="EL448" s="65"/>
      <c r="EM448" s="65"/>
      <c r="EN448" s="65"/>
      <c r="EO448" s="65"/>
      <c r="EP448" s="65"/>
      <c r="EQ448" s="65"/>
      <c r="ER448" s="65"/>
      <c r="ES448" s="65"/>
      <c r="ET448" s="65"/>
      <c r="EU448" s="65"/>
      <c r="EV448" s="65"/>
      <c r="EW448" s="65"/>
      <c r="EX448" s="65"/>
      <c r="EY448" s="65"/>
      <c r="EZ448" s="65"/>
      <c r="FA448" s="65"/>
      <c r="FB448" s="65"/>
      <c r="FC448" s="65"/>
      <c r="FD448" s="65"/>
      <c r="FE448" s="65"/>
      <c r="FF448" s="65"/>
      <c r="FG448" s="65"/>
      <c r="FH448" s="65"/>
      <c r="FI448" s="65"/>
      <c r="FJ448" s="65"/>
      <c r="FK448" s="65"/>
      <c r="FL448" s="65"/>
      <c r="FM448" s="65"/>
      <c r="FN448" s="65"/>
      <c r="FO448" s="65"/>
      <c r="FP448" s="65"/>
      <c r="FQ448" s="65"/>
      <c r="FR448" s="65"/>
      <c r="FS448" s="65"/>
      <c r="FT448" s="65"/>
      <c r="FU448" s="65"/>
      <c r="FV448" s="65"/>
      <c r="FW448" s="65"/>
      <c r="FX448" s="65"/>
      <c r="FY448" s="65"/>
      <c r="FZ448" s="65"/>
      <c r="GA448" s="65"/>
      <c r="GB448" s="65"/>
      <c r="GC448" s="65"/>
      <c r="GD448" s="65"/>
      <c r="GE448" s="65"/>
      <c r="GF448" s="65"/>
      <c r="GG448" s="65"/>
      <c r="GH448" s="65"/>
      <c r="GI448" s="65"/>
      <c r="GJ448" s="65"/>
      <c r="GK448" s="65"/>
      <c r="GL448" s="65"/>
      <c r="GM448" s="65"/>
      <c r="GN448" s="65"/>
      <c r="GO448" s="65"/>
      <c r="GP448" s="65"/>
      <c r="GQ448" s="65"/>
      <c r="GR448" s="65"/>
      <c r="GS448" s="65"/>
      <c r="GT448" s="65"/>
      <c r="GU448" s="65"/>
      <c r="GV448" s="65"/>
      <c r="GW448" s="65"/>
      <c r="GX448" s="65"/>
      <c r="GY448" s="65"/>
      <c r="GZ448" s="65"/>
      <c r="HA448" s="65"/>
      <c r="HB448" s="65"/>
      <c r="HC448" s="65"/>
      <c r="HD448" s="65"/>
      <c r="HE448" s="65"/>
      <c r="HF448" s="65"/>
      <c r="HG448" s="65"/>
      <c r="HH448" s="65"/>
      <c r="HI448" s="65"/>
      <c r="HJ448" s="65"/>
      <c r="HK448" s="65"/>
      <c r="HL448" s="65"/>
      <c r="HM448" s="65"/>
      <c r="HN448" s="65"/>
      <c r="HO448" s="65"/>
      <c r="HP448" s="65"/>
      <c r="HQ448" s="65"/>
      <c r="HR448" s="65"/>
      <c r="HS448" s="65"/>
      <c r="HT448" s="65"/>
      <c r="HU448" s="65"/>
      <c r="HV448" s="65"/>
      <c r="HW448" s="65"/>
      <c r="HX448" s="65"/>
      <c r="HY448" s="65"/>
      <c r="HZ448" s="65"/>
      <c r="IA448" s="65"/>
      <c r="IB448" s="65"/>
      <c r="IC448" s="65"/>
      <c r="ID448" s="65"/>
      <c r="IE448" s="65"/>
      <c r="IF448" s="65"/>
      <c r="IG448" s="65"/>
      <c r="IH448" s="65"/>
      <c r="II448" s="65"/>
      <c r="IJ448" s="65"/>
      <c r="IK448" s="65"/>
      <c r="IL448" s="65"/>
      <c r="IM448" s="65"/>
      <c r="IN448" s="65"/>
      <c r="IO448" s="65"/>
      <c r="IP448" s="65"/>
      <c r="IQ448" s="65"/>
      <c r="IR448" s="65"/>
      <c r="IS448" s="65"/>
      <c r="IT448" s="65"/>
      <c r="IU448" s="65"/>
      <c r="IV448" s="65"/>
      <c r="IW448" s="65"/>
      <c r="IX448" s="65"/>
      <c r="IY448" s="65"/>
      <c r="IZ448" s="65"/>
      <c r="JA448" s="65"/>
      <c r="JB448" s="65"/>
      <c r="JC448" s="65"/>
      <c r="JD448" s="65"/>
      <c r="JE448" s="65"/>
      <c r="JF448" s="65"/>
      <c r="JG448" s="65"/>
      <c r="JH448" s="65"/>
      <c r="JI448" s="65"/>
      <c r="JJ448" s="65"/>
      <c r="JK448" s="65"/>
      <c r="JL448" s="65"/>
      <c r="JM448" s="65"/>
      <c r="JN448" s="65"/>
      <c r="JO448" s="65"/>
      <c r="JP448" s="65"/>
      <c r="JQ448" s="65"/>
      <c r="JR448" s="65"/>
      <c r="JS448" s="65"/>
    </row>
    <row r="449" s="66" customFormat="true" ht="14.25" hidden="false" customHeight="true" outlineLevel="0" collapsed="false">
      <c r="A449" s="46"/>
      <c r="B449" s="47" t="n">
        <f aca="true">TODAY()</f>
        <v>46135</v>
      </c>
      <c r="C449" s="48" t="s">
        <v>37</v>
      </c>
      <c r="D449" s="49" t="s">
        <v>38</v>
      </c>
      <c r="E449" s="50" t="str">
        <f aca="false">IFERROR(VLOOKUP($J449,'Base 1'!A:S,19,0),"-")</f>
        <v>-</v>
      </c>
      <c r="F449" s="50" t="str">
        <f aca="false">IFERROR(VLOOKUP($J449,'Base 1'!$A:$N,14,0),"-")</f>
        <v>-</v>
      </c>
      <c r="G449" s="50" t="str">
        <f aca="false">IFERROR(VLOOKUP($J449,'Base 1'!$A:$O,15,0),"-")</f>
        <v>-</v>
      </c>
      <c r="H449" s="50" t="str">
        <f aca="false">IFERROR(VLOOKUP($J449,'Base 1'!$A:$T,20,0),"-")</f>
        <v>-</v>
      </c>
      <c r="I449" s="51" t="str">
        <f aca="false">IFERROR(VLOOKUP($J449,'Base 1'!$A:$C,3,0),"-")</f>
        <v>-</v>
      </c>
      <c r="J449" s="51"/>
      <c r="K449" s="50" t="str">
        <f aca="false">IFERROR(VLOOKUP($J449,'Base 1'!$A:$E,5,0),"-")</f>
        <v>-</v>
      </c>
      <c r="L449" s="52" t="str">
        <f aca="false">IFERROR(VLOOKUP($J449,'Base 1'!$A:$B,2,0),"-")</f>
        <v>-</v>
      </c>
      <c r="M449" s="50" t="str">
        <f aca="false">IFERROR(VLOOKUP($J449,'Base 1'!$A:$Q,17,0),"-")</f>
        <v>-</v>
      </c>
      <c r="N449" s="50" t="str">
        <f aca="false">IFERROR(VLOOKUP($J449,'Base 1'!$A:$R,18,0),"-")</f>
        <v>-</v>
      </c>
      <c r="O449" s="50" t="str">
        <f aca="false">IFERROR(VLOOKUP($J449,'Base 1'!$A:$F,6,0),"-")</f>
        <v>-</v>
      </c>
      <c r="P449" s="53" t="str">
        <f aca="false">IFERROR(VLOOKUP($J449,'Base 1'!$A:$G,7,0),"-")</f>
        <v>-</v>
      </c>
      <c r="Q449" s="54"/>
      <c r="R449" s="50" t="str">
        <f aca="false">IFERROR(VLOOKUP(J449,'Base 1'!$A:$L,12,0),"-")</f>
        <v>-</v>
      </c>
      <c r="S449" s="54"/>
      <c r="T449" s="55" t="str">
        <f aca="false">IFERROR(VLOOKUP(J449,'Base 1'!$A:$J,10,0),"-")</f>
        <v>-</v>
      </c>
      <c r="U449" s="56"/>
      <c r="V449" s="57"/>
      <c r="W449" s="58"/>
      <c r="X449" s="59" t="str">
        <f aca="false">IFERROR(VLOOKUP(J449,'Base 1'!$A:$I,9,0),"-")</f>
        <v>-</v>
      </c>
      <c r="Y449" s="58"/>
      <c r="Z449" s="60"/>
      <c r="AA449" s="61"/>
      <c r="AB449" s="62"/>
      <c r="AC449" s="63" t="str">
        <f aca="false">IFERROR(VLOOKUP($J449,'Base 1'!$A:$Q,16,0),"-")</f>
        <v>-</v>
      </c>
      <c r="AD449" s="63"/>
      <c r="AE449" s="64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65"/>
      <c r="CQ449" s="65"/>
      <c r="CR449" s="65"/>
      <c r="CS449" s="65"/>
      <c r="CT449" s="65"/>
      <c r="CU449" s="65"/>
      <c r="CV449" s="65"/>
      <c r="CW449" s="65"/>
      <c r="CX449" s="65"/>
      <c r="CY449" s="65"/>
      <c r="CZ449" s="65"/>
      <c r="DA449" s="65"/>
      <c r="DB449" s="65"/>
      <c r="DC449" s="65"/>
      <c r="DD449" s="65"/>
      <c r="DE449" s="65"/>
      <c r="DF449" s="65"/>
      <c r="DG449" s="65"/>
      <c r="DH449" s="65"/>
      <c r="DI449" s="65"/>
      <c r="DJ449" s="65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  <c r="EF449" s="65"/>
      <c r="EG449" s="65"/>
      <c r="EH449" s="65"/>
      <c r="EI449" s="65"/>
      <c r="EJ449" s="65"/>
      <c r="EK449" s="65"/>
      <c r="EL449" s="65"/>
      <c r="EM449" s="65"/>
      <c r="EN449" s="65"/>
      <c r="EO449" s="65"/>
      <c r="EP449" s="65"/>
      <c r="EQ449" s="65"/>
      <c r="ER449" s="65"/>
      <c r="ES449" s="65"/>
      <c r="ET449" s="65"/>
      <c r="EU449" s="65"/>
      <c r="EV449" s="65"/>
      <c r="EW449" s="65"/>
      <c r="EX449" s="65"/>
      <c r="EY449" s="65"/>
      <c r="EZ449" s="65"/>
      <c r="FA449" s="65"/>
      <c r="FB449" s="65"/>
      <c r="FC449" s="65"/>
      <c r="FD449" s="65"/>
      <c r="FE449" s="65"/>
      <c r="FF449" s="65"/>
      <c r="FG449" s="65"/>
      <c r="FH449" s="65"/>
      <c r="FI449" s="65"/>
      <c r="FJ449" s="65"/>
      <c r="FK449" s="65"/>
      <c r="FL449" s="65"/>
      <c r="FM449" s="65"/>
      <c r="FN449" s="65"/>
      <c r="FO449" s="65"/>
      <c r="FP449" s="65"/>
      <c r="FQ449" s="65"/>
      <c r="FR449" s="65"/>
      <c r="FS449" s="65"/>
      <c r="FT449" s="65"/>
      <c r="FU449" s="65"/>
      <c r="FV449" s="65"/>
      <c r="FW449" s="65"/>
      <c r="FX449" s="65"/>
      <c r="FY449" s="65"/>
      <c r="FZ449" s="65"/>
      <c r="GA449" s="65"/>
      <c r="GB449" s="65"/>
      <c r="GC449" s="65"/>
      <c r="GD449" s="65"/>
      <c r="GE449" s="65"/>
      <c r="GF449" s="65"/>
      <c r="GG449" s="65"/>
      <c r="GH449" s="65"/>
      <c r="GI449" s="65"/>
      <c r="GJ449" s="65"/>
      <c r="GK449" s="65"/>
      <c r="GL449" s="65"/>
      <c r="GM449" s="65"/>
      <c r="GN449" s="65"/>
      <c r="GO449" s="65"/>
      <c r="GP449" s="65"/>
      <c r="GQ449" s="65"/>
      <c r="GR449" s="65"/>
      <c r="GS449" s="65"/>
      <c r="GT449" s="65"/>
      <c r="GU449" s="65"/>
      <c r="GV449" s="65"/>
      <c r="GW449" s="65"/>
      <c r="GX449" s="65"/>
      <c r="GY449" s="65"/>
      <c r="GZ449" s="65"/>
      <c r="HA449" s="65"/>
      <c r="HB449" s="65"/>
      <c r="HC449" s="65"/>
      <c r="HD449" s="65"/>
      <c r="HE449" s="65"/>
      <c r="HF449" s="65"/>
      <c r="HG449" s="65"/>
      <c r="HH449" s="65"/>
      <c r="HI449" s="65"/>
      <c r="HJ449" s="65"/>
      <c r="HK449" s="65"/>
      <c r="HL449" s="65"/>
      <c r="HM449" s="65"/>
      <c r="HN449" s="65"/>
      <c r="HO449" s="65"/>
      <c r="HP449" s="65"/>
      <c r="HQ449" s="65"/>
      <c r="HR449" s="65"/>
      <c r="HS449" s="65"/>
      <c r="HT449" s="65"/>
      <c r="HU449" s="65"/>
      <c r="HV449" s="65"/>
      <c r="HW449" s="65"/>
      <c r="HX449" s="65"/>
      <c r="HY449" s="65"/>
      <c r="HZ449" s="65"/>
      <c r="IA449" s="65"/>
      <c r="IB449" s="65"/>
      <c r="IC449" s="65"/>
      <c r="ID449" s="65"/>
      <c r="IE449" s="65"/>
      <c r="IF449" s="65"/>
      <c r="IG449" s="65"/>
      <c r="IH449" s="65"/>
      <c r="II449" s="65"/>
      <c r="IJ449" s="65"/>
      <c r="IK449" s="65"/>
      <c r="IL449" s="65"/>
      <c r="IM449" s="65"/>
      <c r="IN449" s="65"/>
      <c r="IO449" s="65"/>
      <c r="IP449" s="65"/>
      <c r="IQ449" s="65"/>
      <c r="IR449" s="65"/>
      <c r="IS449" s="65"/>
      <c r="IT449" s="65"/>
      <c r="IU449" s="65"/>
      <c r="IV449" s="65"/>
      <c r="IW449" s="65"/>
      <c r="IX449" s="65"/>
      <c r="IY449" s="65"/>
      <c r="IZ449" s="65"/>
      <c r="JA449" s="65"/>
      <c r="JB449" s="65"/>
      <c r="JC449" s="65"/>
      <c r="JD449" s="65"/>
      <c r="JE449" s="65"/>
      <c r="JF449" s="65"/>
      <c r="JG449" s="65"/>
      <c r="JH449" s="65"/>
      <c r="JI449" s="65"/>
      <c r="JJ449" s="65"/>
      <c r="JK449" s="65"/>
      <c r="JL449" s="65"/>
      <c r="JM449" s="65"/>
      <c r="JN449" s="65"/>
      <c r="JO449" s="65"/>
      <c r="JP449" s="65"/>
      <c r="JQ449" s="65"/>
      <c r="JR449" s="65"/>
      <c r="JS449" s="65"/>
    </row>
    <row r="450" s="66" customFormat="true" ht="14.25" hidden="false" customHeight="true" outlineLevel="0" collapsed="false">
      <c r="A450" s="46"/>
      <c r="B450" s="47" t="n">
        <f aca="true">TODAY()</f>
        <v>46135</v>
      </c>
      <c r="C450" s="48" t="s">
        <v>37</v>
      </c>
      <c r="D450" s="49" t="s">
        <v>38</v>
      </c>
      <c r="E450" s="50" t="str">
        <f aca="false">IFERROR(VLOOKUP($J450,'Base 1'!A:S,19,0),"-")</f>
        <v>-</v>
      </c>
      <c r="F450" s="50" t="str">
        <f aca="false">IFERROR(VLOOKUP($J450,'Base 1'!$A:$N,14,0),"-")</f>
        <v>-</v>
      </c>
      <c r="G450" s="50" t="str">
        <f aca="false">IFERROR(VLOOKUP($J450,'Base 1'!$A:$O,15,0),"-")</f>
        <v>-</v>
      </c>
      <c r="H450" s="50" t="str">
        <f aca="false">IFERROR(VLOOKUP($J450,'Base 1'!$A:$T,20,0),"-")</f>
        <v>-</v>
      </c>
      <c r="I450" s="51" t="str">
        <f aca="false">IFERROR(VLOOKUP($J450,'Base 1'!$A:$C,3,0),"-")</f>
        <v>-</v>
      </c>
      <c r="J450" s="51"/>
      <c r="K450" s="50" t="str">
        <f aca="false">IFERROR(VLOOKUP($J450,'Base 1'!$A:$E,5,0),"-")</f>
        <v>-</v>
      </c>
      <c r="L450" s="52" t="str">
        <f aca="false">IFERROR(VLOOKUP($J450,'Base 1'!$A:$B,2,0),"-")</f>
        <v>-</v>
      </c>
      <c r="M450" s="50" t="str">
        <f aca="false">IFERROR(VLOOKUP($J450,'Base 1'!$A:$Q,17,0),"-")</f>
        <v>-</v>
      </c>
      <c r="N450" s="50" t="str">
        <f aca="false">IFERROR(VLOOKUP($J450,'Base 1'!$A:$R,18,0),"-")</f>
        <v>-</v>
      </c>
      <c r="O450" s="50" t="str">
        <f aca="false">IFERROR(VLOOKUP($J450,'Base 1'!$A:$F,6,0),"-")</f>
        <v>-</v>
      </c>
      <c r="P450" s="53" t="str">
        <f aca="false">IFERROR(VLOOKUP($J450,'Base 1'!$A:$G,7,0),"-")</f>
        <v>-</v>
      </c>
      <c r="Q450" s="54"/>
      <c r="R450" s="50" t="str">
        <f aca="false">IFERROR(VLOOKUP(J450,'Base 1'!$A:$L,12,0),"-")</f>
        <v>-</v>
      </c>
      <c r="S450" s="54"/>
      <c r="T450" s="55" t="str">
        <f aca="false">IFERROR(VLOOKUP(J450,'Base 1'!$A:$J,10,0),"-")</f>
        <v>-</v>
      </c>
      <c r="U450" s="56"/>
      <c r="V450" s="57"/>
      <c r="W450" s="58"/>
      <c r="X450" s="59" t="str">
        <f aca="false">IFERROR(VLOOKUP(J450,'Base 1'!$A:$I,9,0),"-")</f>
        <v>-</v>
      </c>
      <c r="Y450" s="58"/>
      <c r="Z450" s="60"/>
      <c r="AA450" s="61"/>
      <c r="AB450" s="62"/>
      <c r="AC450" s="63" t="str">
        <f aca="false">IFERROR(VLOOKUP($J450,'Base 1'!$A:$Q,16,0),"-")</f>
        <v>-</v>
      </c>
      <c r="AD450" s="63"/>
      <c r="AE450" s="64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65"/>
      <c r="CQ450" s="65"/>
      <c r="CR450" s="65"/>
      <c r="CS450" s="65"/>
      <c r="CT450" s="65"/>
      <c r="CU450" s="65"/>
      <c r="CV450" s="65"/>
      <c r="CW450" s="65"/>
      <c r="CX450" s="65"/>
      <c r="CY450" s="65"/>
      <c r="CZ450" s="65"/>
      <c r="DA450" s="65"/>
      <c r="DB450" s="65"/>
      <c r="DC450" s="65"/>
      <c r="DD450" s="65"/>
      <c r="DE450" s="65"/>
      <c r="DF450" s="65"/>
      <c r="DG450" s="65"/>
      <c r="DH450" s="65"/>
      <c r="DI450" s="65"/>
      <c r="DJ450" s="65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  <c r="EF450" s="65"/>
      <c r="EG450" s="65"/>
      <c r="EH450" s="65"/>
      <c r="EI450" s="65"/>
      <c r="EJ450" s="65"/>
      <c r="EK450" s="65"/>
      <c r="EL450" s="65"/>
      <c r="EM450" s="65"/>
      <c r="EN450" s="65"/>
      <c r="EO450" s="65"/>
      <c r="EP450" s="65"/>
      <c r="EQ450" s="65"/>
      <c r="ER450" s="65"/>
      <c r="ES450" s="65"/>
      <c r="ET450" s="65"/>
      <c r="EU450" s="65"/>
      <c r="EV450" s="65"/>
      <c r="EW450" s="65"/>
      <c r="EX450" s="65"/>
      <c r="EY450" s="65"/>
      <c r="EZ450" s="65"/>
      <c r="FA450" s="65"/>
      <c r="FB450" s="65"/>
      <c r="FC450" s="65"/>
      <c r="FD450" s="65"/>
      <c r="FE450" s="65"/>
      <c r="FF450" s="65"/>
      <c r="FG450" s="65"/>
      <c r="FH450" s="65"/>
      <c r="FI450" s="65"/>
      <c r="FJ450" s="65"/>
      <c r="FK450" s="65"/>
      <c r="FL450" s="65"/>
      <c r="FM450" s="65"/>
      <c r="FN450" s="65"/>
      <c r="FO450" s="65"/>
      <c r="FP450" s="65"/>
      <c r="FQ450" s="65"/>
      <c r="FR450" s="65"/>
      <c r="FS450" s="65"/>
      <c r="FT450" s="65"/>
      <c r="FU450" s="65"/>
      <c r="FV450" s="65"/>
      <c r="FW450" s="65"/>
      <c r="FX450" s="65"/>
      <c r="FY450" s="65"/>
      <c r="FZ450" s="65"/>
      <c r="GA450" s="65"/>
      <c r="GB450" s="65"/>
      <c r="GC450" s="65"/>
      <c r="GD450" s="65"/>
      <c r="GE450" s="65"/>
      <c r="GF450" s="65"/>
      <c r="GG450" s="65"/>
      <c r="GH450" s="65"/>
      <c r="GI450" s="65"/>
      <c r="GJ450" s="65"/>
      <c r="GK450" s="65"/>
      <c r="GL450" s="65"/>
      <c r="GM450" s="65"/>
      <c r="GN450" s="65"/>
      <c r="GO450" s="65"/>
      <c r="GP450" s="65"/>
      <c r="GQ450" s="65"/>
      <c r="GR450" s="65"/>
      <c r="GS450" s="65"/>
      <c r="GT450" s="65"/>
      <c r="GU450" s="65"/>
      <c r="GV450" s="65"/>
      <c r="GW450" s="65"/>
      <c r="GX450" s="65"/>
      <c r="GY450" s="65"/>
      <c r="GZ450" s="65"/>
      <c r="HA450" s="65"/>
      <c r="HB450" s="65"/>
      <c r="HC450" s="65"/>
      <c r="HD450" s="65"/>
      <c r="HE450" s="65"/>
      <c r="HF450" s="65"/>
      <c r="HG450" s="65"/>
      <c r="HH450" s="65"/>
      <c r="HI450" s="65"/>
      <c r="HJ450" s="65"/>
      <c r="HK450" s="65"/>
      <c r="HL450" s="65"/>
      <c r="HM450" s="65"/>
      <c r="HN450" s="65"/>
      <c r="HO450" s="65"/>
      <c r="HP450" s="65"/>
      <c r="HQ450" s="65"/>
      <c r="HR450" s="65"/>
      <c r="HS450" s="65"/>
      <c r="HT450" s="65"/>
      <c r="HU450" s="65"/>
      <c r="HV450" s="65"/>
      <c r="HW450" s="65"/>
      <c r="HX450" s="65"/>
      <c r="HY450" s="65"/>
      <c r="HZ450" s="65"/>
      <c r="IA450" s="65"/>
      <c r="IB450" s="65"/>
      <c r="IC450" s="65"/>
      <c r="ID450" s="65"/>
      <c r="IE450" s="65"/>
      <c r="IF450" s="65"/>
      <c r="IG450" s="65"/>
      <c r="IH450" s="65"/>
      <c r="II450" s="65"/>
      <c r="IJ450" s="65"/>
      <c r="IK450" s="65"/>
      <c r="IL450" s="65"/>
      <c r="IM450" s="65"/>
      <c r="IN450" s="65"/>
      <c r="IO450" s="65"/>
      <c r="IP450" s="65"/>
      <c r="IQ450" s="65"/>
      <c r="IR450" s="65"/>
      <c r="IS450" s="65"/>
      <c r="IT450" s="65"/>
      <c r="IU450" s="65"/>
      <c r="IV450" s="65"/>
      <c r="IW450" s="65"/>
      <c r="IX450" s="65"/>
      <c r="IY450" s="65"/>
      <c r="IZ450" s="65"/>
      <c r="JA450" s="65"/>
      <c r="JB450" s="65"/>
      <c r="JC450" s="65"/>
      <c r="JD450" s="65"/>
      <c r="JE450" s="65"/>
      <c r="JF450" s="65"/>
      <c r="JG450" s="65"/>
      <c r="JH450" s="65"/>
      <c r="JI450" s="65"/>
      <c r="JJ450" s="65"/>
      <c r="JK450" s="65"/>
      <c r="JL450" s="65"/>
      <c r="JM450" s="65"/>
      <c r="JN450" s="65"/>
      <c r="JO450" s="65"/>
      <c r="JP450" s="65"/>
      <c r="JQ450" s="65"/>
      <c r="JR450" s="65"/>
      <c r="JS450" s="65"/>
    </row>
    <row r="451" s="66" customFormat="true" ht="14.25" hidden="false" customHeight="true" outlineLevel="0" collapsed="false">
      <c r="A451" s="46"/>
      <c r="B451" s="47" t="n">
        <f aca="true">TODAY()</f>
        <v>46135</v>
      </c>
      <c r="C451" s="48" t="s">
        <v>37</v>
      </c>
      <c r="D451" s="49" t="s">
        <v>38</v>
      </c>
      <c r="E451" s="50" t="str">
        <f aca="false">IFERROR(VLOOKUP($J451,'Base 1'!A:S,19,0),"-")</f>
        <v>-</v>
      </c>
      <c r="F451" s="50" t="str">
        <f aca="false">IFERROR(VLOOKUP($J451,'Base 1'!$A:$N,14,0),"-")</f>
        <v>-</v>
      </c>
      <c r="G451" s="50" t="str">
        <f aca="false">IFERROR(VLOOKUP($J451,'Base 1'!$A:$O,15,0),"-")</f>
        <v>-</v>
      </c>
      <c r="H451" s="50" t="str">
        <f aca="false">IFERROR(VLOOKUP($J451,'Base 1'!$A:$T,20,0),"-")</f>
        <v>-</v>
      </c>
      <c r="I451" s="51" t="str">
        <f aca="false">IFERROR(VLOOKUP($J451,'Base 1'!$A:$C,3,0),"-")</f>
        <v>-</v>
      </c>
      <c r="J451" s="51"/>
      <c r="K451" s="50" t="str">
        <f aca="false">IFERROR(VLOOKUP($J451,'Base 1'!$A:$E,5,0),"-")</f>
        <v>-</v>
      </c>
      <c r="L451" s="52" t="str">
        <f aca="false">IFERROR(VLOOKUP($J451,'Base 1'!$A:$B,2,0),"-")</f>
        <v>-</v>
      </c>
      <c r="M451" s="50" t="str">
        <f aca="false">IFERROR(VLOOKUP($J451,'Base 1'!$A:$Q,17,0),"-")</f>
        <v>-</v>
      </c>
      <c r="N451" s="50" t="str">
        <f aca="false">IFERROR(VLOOKUP($J451,'Base 1'!$A:$R,18,0),"-")</f>
        <v>-</v>
      </c>
      <c r="O451" s="50" t="str">
        <f aca="false">IFERROR(VLOOKUP($J451,'Base 1'!$A:$F,6,0),"-")</f>
        <v>-</v>
      </c>
      <c r="P451" s="53" t="str">
        <f aca="false">IFERROR(VLOOKUP($J451,'Base 1'!$A:$G,7,0),"-")</f>
        <v>-</v>
      </c>
      <c r="Q451" s="54"/>
      <c r="R451" s="50" t="str">
        <f aca="false">IFERROR(VLOOKUP(J451,'Base 1'!$A:$L,12,0),"-")</f>
        <v>-</v>
      </c>
      <c r="S451" s="54"/>
      <c r="T451" s="55" t="str">
        <f aca="false">IFERROR(VLOOKUP(J451,'Base 1'!$A:$J,10,0),"-")</f>
        <v>-</v>
      </c>
      <c r="U451" s="56"/>
      <c r="V451" s="57"/>
      <c r="W451" s="58"/>
      <c r="X451" s="59" t="str">
        <f aca="false">IFERROR(VLOOKUP(J451,'Base 1'!$A:$I,9,0),"-")</f>
        <v>-</v>
      </c>
      <c r="Y451" s="58"/>
      <c r="Z451" s="60"/>
      <c r="AA451" s="61"/>
      <c r="AB451" s="62"/>
      <c r="AC451" s="63" t="str">
        <f aca="false">IFERROR(VLOOKUP($J451,'Base 1'!$A:$Q,16,0),"-")</f>
        <v>-</v>
      </c>
      <c r="AD451" s="63"/>
      <c r="AE451" s="64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  <c r="CO451" s="65"/>
      <c r="CP451" s="65"/>
      <c r="CQ451" s="65"/>
      <c r="CR451" s="65"/>
      <c r="CS451" s="65"/>
      <c r="CT451" s="65"/>
      <c r="CU451" s="65"/>
      <c r="CV451" s="65"/>
      <c r="CW451" s="65"/>
      <c r="CX451" s="65"/>
      <c r="CY451" s="65"/>
      <c r="CZ451" s="65"/>
      <c r="DA451" s="65"/>
      <c r="DB451" s="65"/>
      <c r="DC451" s="65"/>
      <c r="DD451" s="65"/>
      <c r="DE451" s="65"/>
      <c r="DF451" s="65"/>
      <c r="DG451" s="65"/>
      <c r="DH451" s="65"/>
      <c r="DI451" s="65"/>
      <c r="DJ451" s="65"/>
      <c r="DK451" s="65"/>
      <c r="DL451" s="65"/>
      <c r="DM451" s="65"/>
      <c r="DN451" s="65"/>
      <c r="DO451" s="65"/>
      <c r="DP451" s="65"/>
      <c r="DQ451" s="65"/>
      <c r="DR451" s="65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5"/>
      <c r="EE451" s="65"/>
      <c r="EF451" s="65"/>
      <c r="EG451" s="65"/>
      <c r="EH451" s="65"/>
      <c r="EI451" s="65"/>
      <c r="EJ451" s="65"/>
      <c r="EK451" s="65"/>
      <c r="EL451" s="65"/>
      <c r="EM451" s="65"/>
      <c r="EN451" s="65"/>
      <c r="EO451" s="65"/>
      <c r="EP451" s="65"/>
      <c r="EQ451" s="65"/>
      <c r="ER451" s="65"/>
      <c r="ES451" s="65"/>
      <c r="ET451" s="65"/>
      <c r="EU451" s="65"/>
      <c r="EV451" s="65"/>
      <c r="EW451" s="65"/>
      <c r="EX451" s="65"/>
      <c r="EY451" s="65"/>
      <c r="EZ451" s="65"/>
      <c r="FA451" s="65"/>
      <c r="FB451" s="65"/>
      <c r="FC451" s="65"/>
      <c r="FD451" s="65"/>
      <c r="FE451" s="65"/>
      <c r="FF451" s="65"/>
      <c r="FG451" s="65"/>
      <c r="FH451" s="65"/>
      <c r="FI451" s="65"/>
      <c r="FJ451" s="65"/>
      <c r="FK451" s="65"/>
      <c r="FL451" s="65"/>
      <c r="FM451" s="65"/>
      <c r="FN451" s="65"/>
      <c r="FO451" s="65"/>
      <c r="FP451" s="65"/>
      <c r="FQ451" s="65"/>
      <c r="FR451" s="65"/>
      <c r="FS451" s="65"/>
      <c r="FT451" s="65"/>
      <c r="FU451" s="65"/>
      <c r="FV451" s="65"/>
      <c r="FW451" s="65"/>
      <c r="FX451" s="65"/>
      <c r="FY451" s="65"/>
      <c r="FZ451" s="65"/>
      <c r="GA451" s="65"/>
      <c r="GB451" s="65"/>
      <c r="GC451" s="65"/>
      <c r="GD451" s="65"/>
      <c r="GE451" s="65"/>
      <c r="GF451" s="65"/>
      <c r="GG451" s="65"/>
      <c r="GH451" s="65"/>
      <c r="GI451" s="65"/>
      <c r="GJ451" s="65"/>
      <c r="GK451" s="65"/>
      <c r="GL451" s="65"/>
      <c r="GM451" s="65"/>
      <c r="GN451" s="65"/>
      <c r="GO451" s="65"/>
      <c r="GP451" s="65"/>
      <c r="GQ451" s="65"/>
      <c r="GR451" s="65"/>
      <c r="GS451" s="65"/>
      <c r="GT451" s="65"/>
      <c r="GU451" s="65"/>
      <c r="GV451" s="65"/>
      <c r="GW451" s="65"/>
      <c r="GX451" s="65"/>
      <c r="GY451" s="65"/>
      <c r="GZ451" s="65"/>
      <c r="HA451" s="65"/>
      <c r="HB451" s="65"/>
      <c r="HC451" s="65"/>
      <c r="HD451" s="65"/>
      <c r="HE451" s="65"/>
      <c r="HF451" s="65"/>
      <c r="HG451" s="65"/>
      <c r="HH451" s="65"/>
      <c r="HI451" s="65"/>
      <c r="HJ451" s="65"/>
      <c r="HK451" s="65"/>
      <c r="HL451" s="65"/>
      <c r="HM451" s="65"/>
      <c r="HN451" s="65"/>
      <c r="HO451" s="65"/>
      <c r="HP451" s="65"/>
      <c r="HQ451" s="65"/>
      <c r="HR451" s="65"/>
      <c r="HS451" s="65"/>
      <c r="HT451" s="65"/>
      <c r="HU451" s="65"/>
      <c r="HV451" s="65"/>
      <c r="HW451" s="65"/>
      <c r="HX451" s="65"/>
      <c r="HY451" s="65"/>
      <c r="HZ451" s="65"/>
      <c r="IA451" s="65"/>
      <c r="IB451" s="65"/>
      <c r="IC451" s="65"/>
      <c r="ID451" s="65"/>
      <c r="IE451" s="65"/>
      <c r="IF451" s="65"/>
      <c r="IG451" s="65"/>
      <c r="IH451" s="65"/>
      <c r="II451" s="65"/>
      <c r="IJ451" s="65"/>
      <c r="IK451" s="65"/>
      <c r="IL451" s="65"/>
      <c r="IM451" s="65"/>
      <c r="IN451" s="65"/>
      <c r="IO451" s="65"/>
      <c r="IP451" s="65"/>
      <c r="IQ451" s="65"/>
      <c r="IR451" s="65"/>
      <c r="IS451" s="65"/>
      <c r="IT451" s="65"/>
      <c r="IU451" s="65"/>
      <c r="IV451" s="65"/>
      <c r="IW451" s="65"/>
      <c r="IX451" s="65"/>
      <c r="IY451" s="65"/>
      <c r="IZ451" s="65"/>
      <c r="JA451" s="65"/>
      <c r="JB451" s="65"/>
      <c r="JC451" s="65"/>
      <c r="JD451" s="65"/>
      <c r="JE451" s="65"/>
      <c r="JF451" s="65"/>
      <c r="JG451" s="65"/>
      <c r="JH451" s="65"/>
      <c r="JI451" s="65"/>
      <c r="JJ451" s="65"/>
      <c r="JK451" s="65"/>
      <c r="JL451" s="65"/>
      <c r="JM451" s="65"/>
      <c r="JN451" s="65"/>
      <c r="JO451" s="65"/>
      <c r="JP451" s="65"/>
      <c r="JQ451" s="65"/>
      <c r="JR451" s="65"/>
      <c r="JS451" s="65"/>
    </row>
    <row r="452" s="66" customFormat="true" ht="14.25" hidden="false" customHeight="true" outlineLevel="0" collapsed="false">
      <c r="A452" s="46"/>
      <c r="B452" s="47" t="n">
        <f aca="true">TODAY()</f>
        <v>46135</v>
      </c>
      <c r="C452" s="48" t="s">
        <v>37</v>
      </c>
      <c r="D452" s="49" t="s">
        <v>38</v>
      </c>
      <c r="E452" s="50" t="str">
        <f aca="false">IFERROR(VLOOKUP($J452,'Base 1'!A:S,19,0),"-")</f>
        <v>-</v>
      </c>
      <c r="F452" s="50" t="str">
        <f aca="false">IFERROR(VLOOKUP($J452,'Base 1'!$A:$N,14,0),"-")</f>
        <v>-</v>
      </c>
      <c r="G452" s="50" t="str">
        <f aca="false">IFERROR(VLOOKUP($J452,'Base 1'!$A:$O,15,0),"-")</f>
        <v>-</v>
      </c>
      <c r="H452" s="50" t="str">
        <f aca="false">IFERROR(VLOOKUP($J452,'Base 1'!$A:$T,20,0),"-")</f>
        <v>-</v>
      </c>
      <c r="I452" s="51" t="str">
        <f aca="false">IFERROR(VLOOKUP($J452,'Base 1'!$A:$C,3,0),"-")</f>
        <v>-</v>
      </c>
      <c r="J452" s="51"/>
      <c r="K452" s="50" t="str">
        <f aca="false">IFERROR(VLOOKUP($J452,'Base 1'!$A:$E,5,0),"-")</f>
        <v>-</v>
      </c>
      <c r="L452" s="52" t="str">
        <f aca="false">IFERROR(VLOOKUP($J452,'Base 1'!$A:$B,2,0),"-")</f>
        <v>-</v>
      </c>
      <c r="M452" s="50" t="str">
        <f aca="false">IFERROR(VLOOKUP($J452,'Base 1'!$A:$Q,17,0),"-")</f>
        <v>-</v>
      </c>
      <c r="N452" s="50" t="str">
        <f aca="false">IFERROR(VLOOKUP($J452,'Base 1'!$A:$R,18,0),"-")</f>
        <v>-</v>
      </c>
      <c r="O452" s="50" t="str">
        <f aca="false">IFERROR(VLOOKUP($J452,'Base 1'!$A:$F,6,0),"-")</f>
        <v>-</v>
      </c>
      <c r="P452" s="53" t="str">
        <f aca="false">IFERROR(VLOOKUP($J452,'Base 1'!$A:$G,7,0),"-")</f>
        <v>-</v>
      </c>
      <c r="Q452" s="54"/>
      <c r="R452" s="50" t="str">
        <f aca="false">IFERROR(VLOOKUP(J452,'Base 1'!$A:$L,12,0),"-")</f>
        <v>-</v>
      </c>
      <c r="S452" s="54"/>
      <c r="T452" s="55" t="str">
        <f aca="false">IFERROR(VLOOKUP(J452,'Base 1'!$A:$J,10,0),"-")</f>
        <v>-</v>
      </c>
      <c r="U452" s="56"/>
      <c r="V452" s="57"/>
      <c r="W452" s="58"/>
      <c r="X452" s="59" t="str">
        <f aca="false">IFERROR(VLOOKUP(J452,'Base 1'!$A:$I,9,0),"-")</f>
        <v>-</v>
      </c>
      <c r="Y452" s="58"/>
      <c r="Z452" s="60"/>
      <c r="AA452" s="61"/>
      <c r="AB452" s="62"/>
      <c r="AC452" s="63" t="str">
        <f aca="false">IFERROR(VLOOKUP($J452,'Base 1'!$A:$Q,16,0),"-")</f>
        <v>-</v>
      </c>
      <c r="AD452" s="63"/>
      <c r="AE452" s="64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5"/>
      <c r="BG452" s="65"/>
      <c r="BH452" s="65"/>
      <c r="BI452" s="65"/>
      <c r="BJ452" s="65"/>
      <c r="BK452" s="65"/>
      <c r="BL452" s="65"/>
      <c r="BM452" s="65"/>
      <c r="BN452" s="65"/>
      <c r="BO452" s="65"/>
      <c r="BP452" s="65"/>
      <c r="BQ452" s="65"/>
      <c r="BR452" s="65"/>
      <c r="BS452" s="65"/>
      <c r="BT452" s="65"/>
      <c r="BU452" s="65"/>
      <c r="BV452" s="65"/>
      <c r="BW452" s="65"/>
      <c r="BX452" s="65"/>
      <c r="BY452" s="65"/>
      <c r="BZ452" s="65"/>
      <c r="CA452" s="65"/>
      <c r="CB452" s="65"/>
      <c r="CC452" s="65"/>
      <c r="CD452" s="65"/>
      <c r="CE452" s="65"/>
      <c r="CF452" s="65"/>
      <c r="CG452" s="65"/>
      <c r="CH452" s="65"/>
      <c r="CI452" s="65"/>
      <c r="CJ452" s="65"/>
      <c r="CK452" s="65"/>
      <c r="CL452" s="65"/>
      <c r="CM452" s="65"/>
      <c r="CN452" s="65"/>
      <c r="CO452" s="65"/>
      <c r="CP452" s="65"/>
      <c r="CQ452" s="65"/>
      <c r="CR452" s="65"/>
      <c r="CS452" s="65"/>
      <c r="CT452" s="65"/>
      <c r="CU452" s="65"/>
      <c r="CV452" s="65"/>
      <c r="CW452" s="65"/>
      <c r="CX452" s="65"/>
      <c r="CY452" s="65"/>
      <c r="CZ452" s="65"/>
      <c r="DA452" s="65"/>
      <c r="DB452" s="65"/>
      <c r="DC452" s="65"/>
      <c r="DD452" s="65"/>
      <c r="DE452" s="65"/>
      <c r="DF452" s="65"/>
      <c r="DG452" s="65"/>
      <c r="DH452" s="65"/>
      <c r="DI452" s="65"/>
      <c r="DJ452" s="65"/>
      <c r="DK452" s="65"/>
      <c r="DL452" s="65"/>
      <c r="DM452" s="65"/>
      <c r="DN452" s="65"/>
      <c r="DO452" s="65"/>
      <c r="DP452" s="65"/>
      <c r="DQ452" s="65"/>
      <c r="DR452" s="65"/>
      <c r="DS452" s="65"/>
      <c r="DT452" s="65"/>
      <c r="DU452" s="65"/>
      <c r="DV452" s="65"/>
      <c r="DW452" s="65"/>
      <c r="DX452" s="65"/>
      <c r="DY452" s="65"/>
      <c r="DZ452" s="65"/>
      <c r="EA452" s="65"/>
      <c r="EB452" s="65"/>
      <c r="EC452" s="65"/>
      <c r="ED452" s="65"/>
      <c r="EE452" s="65"/>
      <c r="EF452" s="65"/>
      <c r="EG452" s="65"/>
      <c r="EH452" s="65"/>
      <c r="EI452" s="65"/>
      <c r="EJ452" s="65"/>
      <c r="EK452" s="65"/>
      <c r="EL452" s="65"/>
      <c r="EM452" s="65"/>
      <c r="EN452" s="65"/>
      <c r="EO452" s="65"/>
      <c r="EP452" s="65"/>
      <c r="EQ452" s="65"/>
      <c r="ER452" s="65"/>
      <c r="ES452" s="65"/>
      <c r="ET452" s="65"/>
      <c r="EU452" s="65"/>
      <c r="EV452" s="65"/>
      <c r="EW452" s="65"/>
      <c r="EX452" s="65"/>
      <c r="EY452" s="65"/>
      <c r="EZ452" s="65"/>
      <c r="FA452" s="65"/>
      <c r="FB452" s="65"/>
      <c r="FC452" s="65"/>
      <c r="FD452" s="65"/>
      <c r="FE452" s="65"/>
      <c r="FF452" s="65"/>
      <c r="FG452" s="65"/>
      <c r="FH452" s="65"/>
      <c r="FI452" s="65"/>
      <c r="FJ452" s="65"/>
      <c r="FK452" s="65"/>
      <c r="FL452" s="65"/>
      <c r="FM452" s="65"/>
      <c r="FN452" s="65"/>
      <c r="FO452" s="65"/>
      <c r="FP452" s="65"/>
      <c r="FQ452" s="65"/>
      <c r="FR452" s="65"/>
      <c r="FS452" s="65"/>
      <c r="FT452" s="65"/>
      <c r="FU452" s="65"/>
      <c r="FV452" s="65"/>
      <c r="FW452" s="65"/>
      <c r="FX452" s="65"/>
      <c r="FY452" s="65"/>
      <c r="FZ452" s="65"/>
      <c r="GA452" s="65"/>
      <c r="GB452" s="65"/>
      <c r="GC452" s="65"/>
      <c r="GD452" s="65"/>
      <c r="GE452" s="65"/>
      <c r="GF452" s="65"/>
      <c r="GG452" s="65"/>
      <c r="GH452" s="65"/>
      <c r="GI452" s="65"/>
      <c r="GJ452" s="65"/>
      <c r="GK452" s="65"/>
      <c r="GL452" s="65"/>
      <c r="GM452" s="65"/>
      <c r="GN452" s="65"/>
      <c r="GO452" s="65"/>
      <c r="GP452" s="65"/>
      <c r="GQ452" s="65"/>
      <c r="GR452" s="65"/>
      <c r="GS452" s="65"/>
      <c r="GT452" s="65"/>
      <c r="GU452" s="65"/>
      <c r="GV452" s="65"/>
      <c r="GW452" s="65"/>
      <c r="GX452" s="65"/>
      <c r="GY452" s="65"/>
      <c r="GZ452" s="65"/>
      <c r="HA452" s="65"/>
      <c r="HB452" s="65"/>
      <c r="HC452" s="65"/>
      <c r="HD452" s="65"/>
      <c r="HE452" s="65"/>
      <c r="HF452" s="65"/>
      <c r="HG452" s="65"/>
      <c r="HH452" s="65"/>
      <c r="HI452" s="65"/>
      <c r="HJ452" s="65"/>
      <c r="HK452" s="65"/>
      <c r="HL452" s="65"/>
      <c r="HM452" s="65"/>
      <c r="HN452" s="65"/>
      <c r="HO452" s="65"/>
      <c r="HP452" s="65"/>
      <c r="HQ452" s="65"/>
      <c r="HR452" s="65"/>
      <c r="HS452" s="65"/>
      <c r="HT452" s="65"/>
      <c r="HU452" s="65"/>
      <c r="HV452" s="65"/>
      <c r="HW452" s="65"/>
      <c r="HX452" s="65"/>
      <c r="HY452" s="65"/>
      <c r="HZ452" s="65"/>
      <c r="IA452" s="65"/>
      <c r="IB452" s="65"/>
      <c r="IC452" s="65"/>
      <c r="ID452" s="65"/>
      <c r="IE452" s="65"/>
      <c r="IF452" s="65"/>
      <c r="IG452" s="65"/>
      <c r="IH452" s="65"/>
      <c r="II452" s="65"/>
      <c r="IJ452" s="65"/>
      <c r="IK452" s="65"/>
      <c r="IL452" s="65"/>
      <c r="IM452" s="65"/>
      <c r="IN452" s="65"/>
      <c r="IO452" s="65"/>
      <c r="IP452" s="65"/>
      <c r="IQ452" s="65"/>
      <c r="IR452" s="65"/>
      <c r="IS452" s="65"/>
      <c r="IT452" s="65"/>
      <c r="IU452" s="65"/>
      <c r="IV452" s="65"/>
      <c r="IW452" s="65"/>
      <c r="IX452" s="65"/>
      <c r="IY452" s="65"/>
      <c r="IZ452" s="65"/>
      <c r="JA452" s="65"/>
      <c r="JB452" s="65"/>
      <c r="JC452" s="65"/>
      <c r="JD452" s="65"/>
      <c r="JE452" s="65"/>
      <c r="JF452" s="65"/>
      <c r="JG452" s="65"/>
      <c r="JH452" s="65"/>
      <c r="JI452" s="65"/>
      <c r="JJ452" s="65"/>
      <c r="JK452" s="65"/>
      <c r="JL452" s="65"/>
      <c r="JM452" s="65"/>
      <c r="JN452" s="65"/>
      <c r="JO452" s="65"/>
      <c r="JP452" s="65"/>
      <c r="JQ452" s="65"/>
      <c r="JR452" s="65"/>
      <c r="JS452" s="65"/>
    </row>
    <row r="453" s="66" customFormat="true" ht="14.25" hidden="false" customHeight="true" outlineLevel="0" collapsed="false">
      <c r="A453" s="46"/>
      <c r="B453" s="47" t="n">
        <f aca="true">TODAY()</f>
        <v>46135</v>
      </c>
      <c r="C453" s="48" t="s">
        <v>37</v>
      </c>
      <c r="D453" s="49" t="s">
        <v>38</v>
      </c>
      <c r="E453" s="50" t="str">
        <f aca="false">IFERROR(VLOOKUP($J453,'Base 1'!A:S,19,0),"-")</f>
        <v>-</v>
      </c>
      <c r="F453" s="50" t="str">
        <f aca="false">IFERROR(VLOOKUP($J453,'Base 1'!$A:$N,14,0),"-")</f>
        <v>-</v>
      </c>
      <c r="G453" s="50" t="str">
        <f aca="false">IFERROR(VLOOKUP($J453,'Base 1'!$A:$O,15,0),"-")</f>
        <v>-</v>
      </c>
      <c r="H453" s="50" t="str">
        <f aca="false">IFERROR(VLOOKUP($J453,'Base 1'!$A:$T,20,0),"-")</f>
        <v>-</v>
      </c>
      <c r="I453" s="51" t="str">
        <f aca="false">IFERROR(VLOOKUP($J453,'Base 1'!$A:$C,3,0),"-")</f>
        <v>-</v>
      </c>
      <c r="J453" s="51"/>
      <c r="K453" s="50" t="str">
        <f aca="false">IFERROR(VLOOKUP($J453,'Base 1'!$A:$E,5,0),"-")</f>
        <v>-</v>
      </c>
      <c r="L453" s="52" t="str">
        <f aca="false">IFERROR(VLOOKUP($J453,'Base 1'!$A:$B,2,0),"-")</f>
        <v>-</v>
      </c>
      <c r="M453" s="50" t="str">
        <f aca="false">IFERROR(VLOOKUP($J453,'Base 1'!$A:$Q,17,0),"-")</f>
        <v>-</v>
      </c>
      <c r="N453" s="50" t="str">
        <f aca="false">IFERROR(VLOOKUP($J453,'Base 1'!$A:$R,18,0),"-")</f>
        <v>-</v>
      </c>
      <c r="O453" s="50" t="str">
        <f aca="false">IFERROR(VLOOKUP($J453,'Base 1'!$A:$F,6,0),"-")</f>
        <v>-</v>
      </c>
      <c r="P453" s="53" t="str">
        <f aca="false">IFERROR(VLOOKUP($J453,'Base 1'!$A:$G,7,0),"-")</f>
        <v>-</v>
      </c>
      <c r="Q453" s="54"/>
      <c r="R453" s="50" t="str">
        <f aca="false">IFERROR(VLOOKUP(J453,'Base 1'!$A:$L,12,0),"-")</f>
        <v>-</v>
      </c>
      <c r="S453" s="54"/>
      <c r="T453" s="55" t="str">
        <f aca="false">IFERROR(VLOOKUP(J453,'Base 1'!$A:$J,10,0),"-")</f>
        <v>-</v>
      </c>
      <c r="U453" s="56"/>
      <c r="V453" s="57"/>
      <c r="W453" s="58"/>
      <c r="X453" s="59" t="str">
        <f aca="false">IFERROR(VLOOKUP(J453,'Base 1'!$A:$I,9,0),"-")</f>
        <v>-</v>
      </c>
      <c r="Y453" s="58"/>
      <c r="Z453" s="60"/>
      <c r="AA453" s="61"/>
      <c r="AB453" s="62"/>
      <c r="AC453" s="63" t="str">
        <f aca="false">IFERROR(VLOOKUP($J453,'Base 1'!$A:$Q,16,0),"-")</f>
        <v>-</v>
      </c>
      <c r="AD453" s="63"/>
      <c r="AE453" s="64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65"/>
      <c r="BH453" s="65"/>
      <c r="BI453" s="65"/>
      <c r="BJ453" s="65"/>
      <c r="BK453" s="65"/>
      <c r="BL453" s="65"/>
      <c r="BM453" s="65"/>
      <c r="BN453" s="65"/>
      <c r="BO453" s="65"/>
      <c r="BP453" s="65"/>
      <c r="BQ453" s="65"/>
      <c r="BR453" s="65"/>
      <c r="BS453" s="65"/>
      <c r="BT453" s="65"/>
      <c r="BU453" s="65"/>
      <c r="BV453" s="65"/>
      <c r="BW453" s="65"/>
      <c r="BX453" s="65"/>
      <c r="BY453" s="65"/>
      <c r="BZ453" s="65"/>
      <c r="CA453" s="65"/>
      <c r="CB453" s="65"/>
      <c r="CC453" s="65"/>
      <c r="CD453" s="65"/>
      <c r="CE453" s="65"/>
      <c r="CF453" s="65"/>
      <c r="CG453" s="65"/>
      <c r="CH453" s="65"/>
      <c r="CI453" s="65"/>
      <c r="CJ453" s="65"/>
      <c r="CK453" s="65"/>
      <c r="CL453" s="65"/>
      <c r="CM453" s="65"/>
      <c r="CN453" s="65"/>
      <c r="CO453" s="65"/>
      <c r="CP453" s="65"/>
      <c r="CQ453" s="65"/>
      <c r="CR453" s="65"/>
      <c r="CS453" s="65"/>
      <c r="CT453" s="65"/>
      <c r="CU453" s="65"/>
      <c r="CV453" s="65"/>
      <c r="CW453" s="65"/>
      <c r="CX453" s="65"/>
      <c r="CY453" s="65"/>
      <c r="CZ453" s="65"/>
      <c r="DA453" s="65"/>
      <c r="DB453" s="65"/>
      <c r="DC453" s="65"/>
      <c r="DD453" s="65"/>
      <c r="DE453" s="65"/>
      <c r="DF453" s="65"/>
      <c r="DG453" s="65"/>
      <c r="DH453" s="65"/>
      <c r="DI453" s="65"/>
      <c r="DJ453" s="65"/>
      <c r="DK453" s="65"/>
      <c r="DL453" s="65"/>
      <c r="DM453" s="65"/>
      <c r="DN453" s="65"/>
      <c r="DO453" s="65"/>
      <c r="DP453" s="65"/>
      <c r="DQ453" s="65"/>
      <c r="DR453" s="65"/>
      <c r="DS453" s="65"/>
      <c r="DT453" s="65"/>
      <c r="DU453" s="65"/>
      <c r="DV453" s="65"/>
      <c r="DW453" s="65"/>
      <c r="DX453" s="65"/>
      <c r="DY453" s="65"/>
      <c r="DZ453" s="65"/>
      <c r="EA453" s="65"/>
      <c r="EB453" s="65"/>
      <c r="EC453" s="65"/>
      <c r="ED453" s="65"/>
      <c r="EE453" s="65"/>
      <c r="EF453" s="65"/>
      <c r="EG453" s="65"/>
      <c r="EH453" s="65"/>
      <c r="EI453" s="65"/>
      <c r="EJ453" s="65"/>
      <c r="EK453" s="65"/>
      <c r="EL453" s="65"/>
      <c r="EM453" s="65"/>
      <c r="EN453" s="65"/>
      <c r="EO453" s="65"/>
      <c r="EP453" s="65"/>
      <c r="EQ453" s="65"/>
      <c r="ER453" s="65"/>
      <c r="ES453" s="65"/>
      <c r="ET453" s="65"/>
      <c r="EU453" s="65"/>
      <c r="EV453" s="65"/>
      <c r="EW453" s="65"/>
      <c r="EX453" s="65"/>
      <c r="EY453" s="65"/>
      <c r="EZ453" s="65"/>
      <c r="FA453" s="65"/>
      <c r="FB453" s="65"/>
      <c r="FC453" s="65"/>
      <c r="FD453" s="65"/>
      <c r="FE453" s="65"/>
      <c r="FF453" s="65"/>
      <c r="FG453" s="65"/>
      <c r="FH453" s="65"/>
      <c r="FI453" s="65"/>
      <c r="FJ453" s="65"/>
      <c r="FK453" s="65"/>
      <c r="FL453" s="65"/>
      <c r="FM453" s="65"/>
      <c r="FN453" s="65"/>
      <c r="FO453" s="65"/>
      <c r="FP453" s="65"/>
      <c r="FQ453" s="65"/>
      <c r="FR453" s="65"/>
      <c r="FS453" s="65"/>
      <c r="FT453" s="65"/>
      <c r="FU453" s="65"/>
      <c r="FV453" s="65"/>
      <c r="FW453" s="65"/>
      <c r="FX453" s="65"/>
      <c r="FY453" s="65"/>
      <c r="FZ453" s="65"/>
      <c r="GA453" s="65"/>
      <c r="GB453" s="65"/>
      <c r="GC453" s="65"/>
      <c r="GD453" s="65"/>
      <c r="GE453" s="65"/>
      <c r="GF453" s="65"/>
      <c r="GG453" s="65"/>
      <c r="GH453" s="65"/>
      <c r="GI453" s="65"/>
      <c r="GJ453" s="65"/>
      <c r="GK453" s="65"/>
      <c r="GL453" s="65"/>
      <c r="GM453" s="65"/>
      <c r="GN453" s="65"/>
      <c r="GO453" s="65"/>
      <c r="GP453" s="65"/>
      <c r="GQ453" s="65"/>
      <c r="GR453" s="65"/>
      <c r="GS453" s="65"/>
      <c r="GT453" s="65"/>
      <c r="GU453" s="65"/>
      <c r="GV453" s="65"/>
      <c r="GW453" s="65"/>
      <c r="GX453" s="65"/>
      <c r="GY453" s="65"/>
      <c r="GZ453" s="65"/>
      <c r="HA453" s="65"/>
      <c r="HB453" s="65"/>
      <c r="HC453" s="65"/>
      <c r="HD453" s="65"/>
      <c r="HE453" s="65"/>
      <c r="HF453" s="65"/>
      <c r="HG453" s="65"/>
      <c r="HH453" s="65"/>
      <c r="HI453" s="65"/>
      <c r="HJ453" s="65"/>
      <c r="HK453" s="65"/>
      <c r="HL453" s="65"/>
      <c r="HM453" s="65"/>
      <c r="HN453" s="65"/>
      <c r="HO453" s="65"/>
      <c r="HP453" s="65"/>
      <c r="HQ453" s="65"/>
      <c r="HR453" s="65"/>
      <c r="HS453" s="65"/>
      <c r="HT453" s="65"/>
      <c r="HU453" s="65"/>
      <c r="HV453" s="65"/>
      <c r="HW453" s="65"/>
      <c r="HX453" s="65"/>
      <c r="HY453" s="65"/>
      <c r="HZ453" s="65"/>
      <c r="IA453" s="65"/>
      <c r="IB453" s="65"/>
      <c r="IC453" s="65"/>
      <c r="ID453" s="65"/>
      <c r="IE453" s="65"/>
      <c r="IF453" s="65"/>
      <c r="IG453" s="65"/>
      <c r="IH453" s="65"/>
      <c r="II453" s="65"/>
      <c r="IJ453" s="65"/>
      <c r="IK453" s="65"/>
      <c r="IL453" s="65"/>
      <c r="IM453" s="65"/>
      <c r="IN453" s="65"/>
      <c r="IO453" s="65"/>
      <c r="IP453" s="65"/>
      <c r="IQ453" s="65"/>
      <c r="IR453" s="65"/>
      <c r="IS453" s="65"/>
      <c r="IT453" s="65"/>
      <c r="IU453" s="65"/>
      <c r="IV453" s="65"/>
      <c r="IW453" s="65"/>
      <c r="IX453" s="65"/>
      <c r="IY453" s="65"/>
      <c r="IZ453" s="65"/>
      <c r="JA453" s="65"/>
      <c r="JB453" s="65"/>
      <c r="JC453" s="65"/>
      <c r="JD453" s="65"/>
      <c r="JE453" s="65"/>
      <c r="JF453" s="65"/>
      <c r="JG453" s="65"/>
      <c r="JH453" s="65"/>
      <c r="JI453" s="65"/>
      <c r="JJ453" s="65"/>
      <c r="JK453" s="65"/>
      <c r="JL453" s="65"/>
      <c r="JM453" s="65"/>
      <c r="JN453" s="65"/>
      <c r="JO453" s="65"/>
      <c r="JP453" s="65"/>
      <c r="JQ453" s="65"/>
      <c r="JR453" s="65"/>
      <c r="JS453" s="65"/>
    </row>
    <row r="454" s="66" customFormat="true" ht="14.25" hidden="false" customHeight="true" outlineLevel="0" collapsed="false">
      <c r="A454" s="46"/>
      <c r="B454" s="47" t="n">
        <f aca="true">TODAY()</f>
        <v>46135</v>
      </c>
      <c r="C454" s="48" t="s">
        <v>37</v>
      </c>
      <c r="D454" s="49" t="s">
        <v>38</v>
      </c>
      <c r="E454" s="50" t="str">
        <f aca="false">IFERROR(VLOOKUP($J454,'Base 1'!A:S,19,0),"-")</f>
        <v>-</v>
      </c>
      <c r="F454" s="50" t="str">
        <f aca="false">IFERROR(VLOOKUP($J454,'Base 1'!$A:$N,14,0),"-")</f>
        <v>-</v>
      </c>
      <c r="G454" s="50" t="str">
        <f aca="false">IFERROR(VLOOKUP($J454,'Base 1'!$A:$O,15,0),"-")</f>
        <v>-</v>
      </c>
      <c r="H454" s="50" t="str">
        <f aca="false">IFERROR(VLOOKUP($J454,'Base 1'!$A:$T,20,0),"-")</f>
        <v>-</v>
      </c>
      <c r="I454" s="51" t="str">
        <f aca="false">IFERROR(VLOOKUP($J454,'Base 1'!$A:$C,3,0),"-")</f>
        <v>-</v>
      </c>
      <c r="J454" s="51"/>
      <c r="K454" s="50" t="str">
        <f aca="false">IFERROR(VLOOKUP($J454,'Base 1'!$A:$E,5,0),"-")</f>
        <v>-</v>
      </c>
      <c r="L454" s="52" t="str">
        <f aca="false">IFERROR(VLOOKUP($J454,'Base 1'!$A:$B,2,0),"-")</f>
        <v>-</v>
      </c>
      <c r="M454" s="50" t="str">
        <f aca="false">IFERROR(VLOOKUP($J454,'Base 1'!$A:$Q,17,0),"-")</f>
        <v>-</v>
      </c>
      <c r="N454" s="50" t="str">
        <f aca="false">IFERROR(VLOOKUP($J454,'Base 1'!$A:$R,18,0),"-")</f>
        <v>-</v>
      </c>
      <c r="O454" s="50" t="str">
        <f aca="false">IFERROR(VLOOKUP($J454,'Base 1'!$A:$F,6,0),"-")</f>
        <v>-</v>
      </c>
      <c r="P454" s="53" t="str">
        <f aca="false">IFERROR(VLOOKUP($J454,'Base 1'!$A:$G,7,0),"-")</f>
        <v>-</v>
      </c>
      <c r="Q454" s="54"/>
      <c r="R454" s="50" t="str">
        <f aca="false">IFERROR(VLOOKUP(J454,'Base 1'!$A:$L,12,0),"-")</f>
        <v>-</v>
      </c>
      <c r="S454" s="54"/>
      <c r="T454" s="55" t="str">
        <f aca="false">IFERROR(VLOOKUP(J454,'Base 1'!$A:$J,10,0),"-")</f>
        <v>-</v>
      </c>
      <c r="U454" s="56"/>
      <c r="V454" s="57"/>
      <c r="W454" s="58"/>
      <c r="X454" s="59" t="str">
        <f aca="false">IFERROR(VLOOKUP(J454,'Base 1'!$A:$I,9,0),"-")</f>
        <v>-</v>
      </c>
      <c r="Y454" s="58"/>
      <c r="Z454" s="60"/>
      <c r="AA454" s="61"/>
      <c r="AB454" s="62"/>
      <c r="AC454" s="63" t="str">
        <f aca="false">IFERROR(VLOOKUP($J454,'Base 1'!$A:$Q,16,0),"-")</f>
        <v>-</v>
      </c>
      <c r="AD454" s="63"/>
      <c r="AE454" s="64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65"/>
      <c r="BH454" s="65"/>
      <c r="BI454" s="65"/>
      <c r="BJ454" s="65"/>
      <c r="BK454" s="65"/>
      <c r="BL454" s="65"/>
      <c r="BM454" s="65"/>
      <c r="BN454" s="65"/>
      <c r="BO454" s="65"/>
      <c r="BP454" s="65"/>
      <c r="BQ454" s="65"/>
      <c r="BR454" s="65"/>
      <c r="BS454" s="65"/>
      <c r="BT454" s="65"/>
      <c r="BU454" s="65"/>
      <c r="BV454" s="65"/>
      <c r="BW454" s="65"/>
      <c r="BX454" s="65"/>
      <c r="BY454" s="65"/>
      <c r="BZ454" s="65"/>
      <c r="CA454" s="65"/>
      <c r="CB454" s="65"/>
      <c r="CC454" s="65"/>
      <c r="CD454" s="65"/>
      <c r="CE454" s="65"/>
      <c r="CF454" s="65"/>
      <c r="CG454" s="65"/>
      <c r="CH454" s="65"/>
      <c r="CI454" s="65"/>
      <c r="CJ454" s="65"/>
      <c r="CK454" s="65"/>
      <c r="CL454" s="65"/>
      <c r="CM454" s="65"/>
      <c r="CN454" s="65"/>
      <c r="CO454" s="65"/>
      <c r="CP454" s="65"/>
      <c r="CQ454" s="65"/>
      <c r="CR454" s="65"/>
      <c r="CS454" s="65"/>
      <c r="CT454" s="65"/>
      <c r="CU454" s="65"/>
      <c r="CV454" s="65"/>
      <c r="CW454" s="65"/>
      <c r="CX454" s="65"/>
      <c r="CY454" s="65"/>
      <c r="CZ454" s="65"/>
      <c r="DA454" s="65"/>
      <c r="DB454" s="65"/>
      <c r="DC454" s="65"/>
      <c r="DD454" s="65"/>
      <c r="DE454" s="65"/>
      <c r="DF454" s="65"/>
      <c r="DG454" s="65"/>
      <c r="DH454" s="65"/>
      <c r="DI454" s="65"/>
      <c r="DJ454" s="65"/>
      <c r="DK454" s="65"/>
      <c r="DL454" s="65"/>
      <c r="DM454" s="65"/>
      <c r="DN454" s="65"/>
      <c r="DO454" s="65"/>
      <c r="DP454" s="65"/>
      <c r="DQ454" s="65"/>
      <c r="DR454" s="65"/>
      <c r="DS454" s="65"/>
      <c r="DT454" s="65"/>
      <c r="DU454" s="65"/>
      <c r="DV454" s="65"/>
      <c r="DW454" s="65"/>
      <c r="DX454" s="65"/>
      <c r="DY454" s="65"/>
      <c r="DZ454" s="65"/>
      <c r="EA454" s="65"/>
      <c r="EB454" s="65"/>
      <c r="EC454" s="65"/>
      <c r="ED454" s="65"/>
      <c r="EE454" s="65"/>
      <c r="EF454" s="65"/>
      <c r="EG454" s="65"/>
      <c r="EH454" s="65"/>
      <c r="EI454" s="65"/>
      <c r="EJ454" s="65"/>
      <c r="EK454" s="65"/>
      <c r="EL454" s="65"/>
      <c r="EM454" s="65"/>
      <c r="EN454" s="65"/>
      <c r="EO454" s="65"/>
      <c r="EP454" s="65"/>
      <c r="EQ454" s="65"/>
      <c r="ER454" s="65"/>
      <c r="ES454" s="65"/>
      <c r="ET454" s="65"/>
      <c r="EU454" s="65"/>
      <c r="EV454" s="65"/>
      <c r="EW454" s="65"/>
      <c r="EX454" s="65"/>
      <c r="EY454" s="65"/>
      <c r="EZ454" s="65"/>
      <c r="FA454" s="65"/>
      <c r="FB454" s="65"/>
      <c r="FC454" s="65"/>
      <c r="FD454" s="65"/>
      <c r="FE454" s="65"/>
      <c r="FF454" s="65"/>
      <c r="FG454" s="65"/>
      <c r="FH454" s="65"/>
      <c r="FI454" s="65"/>
      <c r="FJ454" s="65"/>
      <c r="FK454" s="65"/>
      <c r="FL454" s="65"/>
      <c r="FM454" s="65"/>
      <c r="FN454" s="65"/>
      <c r="FO454" s="65"/>
      <c r="FP454" s="65"/>
      <c r="FQ454" s="65"/>
      <c r="FR454" s="65"/>
      <c r="FS454" s="65"/>
      <c r="FT454" s="65"/>
      <c r="FU454" s="65"/>
      <c r="FV454" s="65"/>
      <c r="FW454" s="65"/>
      <c r="FX454" s="65"/>
      <c r="FY454" s="65"/>
      <c r="FZ454" s="65"/>
      <c r="GA454" s="65"/>
      <c r="GB454" s="65"/>
      <c r="GC454" s="65"/>
      <c r="GD454" s="65"/>
      <c r="GE454" s="65"/>
      <c r="GF454" s="65"/>
      <c r="GG454" s="65"/>
      <c r="GH454" s="65"/>
      <c r="GI454" s="65"/>
      <c r="GJ454" s="65"/>
      <c r="GK454" s="65"/>
      <c r="GL454" s="65"/>
      <c r="GM454" s="65"/>
      <c r="GN454" s="65"/>
      <c r="GO454" s="65"/>
      <c r="GP454" s="65"/>
      <c r="GQ454" s="65"/>
      <c r="GR454" s="65"/>
      <c r="GS454" s="65"/>
      <c r="GT454" s="65"/>
      <c r="GU454" s="65"/>
      <c r="GV454" s="65"/>
      <c r="GW454" s="65"/>
      <c r="GX454" s="65"/>
      <c r="GY454" s="65"/>
      <c r="GZ454" s="65"/>
      <c r="HA454" s="65"/>
      <c r="HB454" s="65"/>
      <c r="HC454" s="65"/>
      <c r="HD454" s="65"/>
      <c r="HE454" s="65"/>
      <c r="HF454" s="65"/>
      <c r="HG454" s="65"/>
      <c r="HH454" s="65"/>
      <c r="HI454" s="65"/>
      <c r="HJ454" s="65"/>
      <c r="HK454" s="65"/>
      <c r="HL454" s="65"/>
      <c r="HM454" s="65"/>
      <c r="HN454" s="65"/>
      <c r="HO454" s="65"/>
      <c r="HP454" s="65"/>
      <c r="HQ454" s="65"/>
      <c r="HR454" s="65"/>
      <c r="HS454" s="65"/>
      <c r="HT454" s="65"/>
      <c r="HU454" s="65"/>
      <c r="HV454" s="65"/>
      <c r="HW454" s="65"/>
      <c r="HX454" s="65"/>
      <c r="HY454" s="65"/>
      <c r="HZ454" s="65"/>
      <c r="IA454" s="65"/>
      <c r="IB454" s="65"/>
      <c r="IC454" s="65"/>
      <c r="ID454" s="65"/>
      <c r="IE454" s="65"/>
      <c r="IF454" s="65"/>
      <c r="IG454" s="65"/>
      <c r="IH454" s="65"/>
      <c r="II454" s="65"/>
      <c r="IJ454" s="65"/>
      <c r="IK454" s="65"/>
      <c r="IL454" s="65"/>
      <c r="IM454" s="65"/>
      <c r="IN454" s="65"/>
      <c r="IO454" s="65"/>
      <c r="IP454" s="65"/>
      <c r="IQ454" s="65"/>
      <c r="IR454" s="65"/>
      <c r="IS454" s="65"/>
      <c r="IT454" s="65"/>
      <c r="IU454" s="65"/>
      <c r="IV454" s="65"/>
      <c r="IW454" s="65"/>
      <c r="IX454" s="65"/>
      <c r="IY454" s="65"/>
      <c r="IZ454" s="65"/>
      <c r="JA454" s="65"/>
      <c r="JB454" s="65"/>
      <c r="JC454" s="65"/>
      <c r="JD454" s="65"/>
      <c r="JE454" s="65"/>
      <c r="JF454" s="65"/>
      <c r="JG454" s="65"/>
      <c r="JH454" s="65"/>
      <c r="JI454" s="65"/>
      <c r="JJ454" s="65"/>
      <c r="JK454" s="65"/>
      <c r="JL454" s="65"/>
      <c r="JM454" s="65"/>
      <c r="JN454" s="65"/>
      <c r="JO454" s="65"/>
      <c r="JP454" s="65"/>
      <c r="JQ454" s="65"/>
      <c r="JR454" s="65"/>
      <c r="JS454" s="65"/>
    </row>
    <row r="455" s="66" customFormat="true" ht="14.25" hidden="false" customHeight="true" outlineLevel="0" collapsed="false">
      <c r="A455" s="46"/>
      <c r="B455" s="47" t="n">
        <f aca="true">TODAY()</f>
        <v>46135</v>
      </c>
      <c r="C455" s="48" t="s">
        <v>37</v>
      </c>
      <c r="D455" s="49" t="s">
        <v>38</v>
      </c>
      <c r="E455" s="50" t="str">
        <f aca="false">IFERROR(VLOOKUP($J455,'Base 1'!A:S,19,0),"-")</f>
        <v>-</v>
      </c>
      <c r="F455" s="50" t="str">
        <f aca="false">IFERROR(VLOOKUP($J455,'Base 1'!$A:$N,14,0),"-")</f>
        <v>-</v>
      </c>
      <c r="G455" s="50" t="str">
        <f aca="false">IFERROR(VLOOKUP($J455,'Base 1'!$A:$O,15,0),"-")</f>
        <v>-</v>
      </c>
      <c r="H455" s="50" t="str">
        <f aca="false">IFERROR(VLOOKUP($J455,'Base 1'!$A:$T,20,0),"-")</f>
        <v>-</v>
      </c>
      <c r="I455" s="51" t="str">
        <f aca="false">IFERROR(VLOOKUP($J455,'Base 1'!$A:$C,3,0),"-")</f>
        <v>-</v>
      </c>
      <c r="J455" s="51"/>
      <c r="K455" s="50" t="str">
        <f aca="false">IFERROR(VLOOKUP($J455,'Base 1'!$A:$E,5,0),"-")</f>
        <v>-</v>
      </c>
      <c r="L455" s="52" t="str">
        <f aca="false">IFERROR(VLOOKUP($J455,'Base 1'!$A:$B,2,0),"-")</f>
        <v>-</v>
      </c>
      <c r="M455" s="50" t="str">
        <f aca="false">IFERROR(VLOOKUP($J455,'Base 1'!$A:$Q,17,0),"-")</f>
        <v>-</v>
      </c>
      <c r="N455" s="50" t="str">
        <f aca="false">IFERROR(VLOOKUP($J455,'Base 1'!$A:$R,18,0),"-")</f>
        <v>-</v>
      </c>
      <c r="O455" s="50" t="str">
        <f aca="false">IFERROR(VLOOKUP($J455,'Base 1'!$A:$F,6,0),"-")</f>
        <v>-</v>
      </c>
      <c r="P455" s="53" t="str">
        <f aca="false">IFERROR(VLOOKUP($J455,'Base 1'!$A:$G,7,0),"-")</f>
        <v>-</v>
      </c>
      <c r="Q455" s="54"/>
      <c r="R455" s="50" t="str">
        <f aca="false">IFERROR(VLOOKUP(J455,'Base 1'!$A:$L,12,0),"-")</f>
        <v>-</v>
      </c>
      <c r="S455" s="54"/>
      <c r="T455" s="55" t="str">
        <f aca="false">IFERROR(VLOOKUP(J455,'Base 1'!$A:$J,10,0),"-")</f>
        <v>-</v>
      </c>
      <c r="U455" s="56"/>
      <c r="V455" s="57"/>
      <c r="W455" s="58"/>
      <c r="X455" s="59" t="str">
        <f aca="false">IFERROR(VLOOKUP(J455,'Base 1'!$A:$I,9,0),"-")</f>
        <v>-</v>
      </c>
      <c r="Y455" s="58"/>
      <c r="Z455" s="60"/>
      <c r="AA455" s="61"/>
      <c r="AB455" s="62"/>
      <c r="AC455" s="63" t="str">
        <f aca="false">IFERROR(VLOOKUP($J455,'Base 1'!$A:$Q,16,0),"-")</f>
        <v>-</v>
      </c>
      <c r="AD455" s="63"/>
      <c r="AE455" s="64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/>
      <c r="BJ455" s="65"/>
      <c r="BK455" s="65"/>
      <c r="BL455" s="65"/>
      <c r="BM455" s="65"/>
      <c r="BN455" s="65"/>
      <c r="BO455" s="65"/>
      <c r="BP455" s="65"/>
      <c r="BQ455" s="65"/>
      <c r="BR455" s="65"/>
      <c r="BS455" s="65"/>
      <c r="BT455" s="65"/>
      <c r="BU455" s="65"/>
      <c r="BV455" s="65"/>
      <c r="BW455" s="65"/>
      <c r="BX455" s="65"/>
      <c r="BY455" s="65"/>
      <c r="BZ455" s="65"/>
      <c r="CA455" s="65"/>
      <c r="CB455" s="65"/>
      <c r="CC455" s="65"/>
      <c r="CD455" s="65"/>
      <c r="CE455" s="65"/>
      <c r="CF455" s="65"/>
      <c r="CG455" s="65"/>
      <c r="CH455" s="65"/>
      <c r="CI455" s="65"/>
      <c r="CJ455" s="65"/>
      <c r="CK455" s="65"/>
      <c r="CL455" s="65"/>
      <c r="CM455" s="65"/>
      <c r="CN455" s="65"/>
      <c r="CO455" s="65"/>
      <c r="CP455" s="65"/>
      <c r="CQ455" s="65"/>
      <c r="CR455" s="65"/>
      <c r="CS455" s="65"/>
      <c r="CT455" s="65"/>
      <c r="CU455" s="65"/>
      <c r="CV455" s="65"/>
      <c r="CW455" s="65"/>
      <c r="CX455" s="65"/>
      <c r="CY455" s="65"/>
      <c r="CZ455" s="65"/>
      <c r="DA455" s="65"/>
      <c r="DB455" s="65"/>
      <c r="DC455" s="65"/>
      <c r="DD455" s="65"/>
      <c r="DE455" s="65"/>
      <c r="DF455" s="65"/>
      <c r="DG455" s="65"/>
      <c r="DH455" s="65"/>
      <c r="DI455" s="65"/>
      <c r="DJ455" s="65"/>
      <c r="DK455" s="65"/>
      <c r="DL455" s="65"/>
      <c r="DM455" s="65"/>
      <c r="DN455" s="65"/>
      <c r="DO455" s="65"/>
      <c r="DP455" s="65"/>
      <c r="DQ455" s="65"/>
      <c r="DR455" s="65"/>
      <c r="DS455" s="65"/>
      <c r="DT455" s="65"/>
      <c r="DU455" s="65"/>
      <c r="DV455" s="65"/>
      <c r="DW455" s="65"/>
      <c r="DX455" s="65"/>
      <c r="DY455" s="65"/>
      <c r="DZ455" s="65"/>
      <c r="EA455" s="65"/>
      <c r="EB455" s="65"/>
      <c r="EC455" s="65"/>
      <c r="ED455" s="65"/>
      <c r="EE455" s="65"/>
      <c r="EF455" s="65"/>
      <c r="EG455" s="65"/>
      <c r="EH455" s="65"/>
      <c r="EI455" s="65"/>
      <c r="EJ455" s="65"/>
      <c r="EK455" s="65"/>
      <c r="EL455" s="65"/>
      <c r="EM455" s="65"/>
      <c r="EN455" s="65"/>
      <c r="EO455" s="65"/>
      <c r="EP455" s="65"/>
      <c r="EQ455" s="65"/>
      <c r="ER455" s="65"/>
      <c r="ES455" s="65"/>
      <c r="ET455" s="65"/>
      <c r="EU455" s="65"/>
      <c r="EV455" s="65"/>
      <c r="EW455" s="65"/>
      <c r="EX455" s="65"/>
      <c r="EY455" s="65"/>
      <c r="EZ455" s="65"/>
      <c r="FA455" s="65"/>
      <c r="FB455" s="65"/>
      <c r="FC455" s="65"/>
      <c r="FD455" s="65"/>
      <c r="FE455" s="65"/>
      <c r="FF455" s="65"/>
      <c r="FG455" s="65"/>
      <c r="FH455" s="65"/>
      <c r="FI455" s="65"/>
      <c r="FJ455" s="65"/>
      <c r="FK455" s="65"/>
      <c r="FL455" s="65"/>
      <c r="FM455" s="65"/>
      <c r="FN455" s="65"/>
      <c r="FO455" s="65"/>
      <c r="FP455" s="65"/>
      <c r="FQ455" s="65"/>
      <c r="FR455" s="65"/>
      <c r="FS455" s="65"/>
      <c r="FT455" s="65"/>
      <c r="FU455" s="65"/>
      <c r="FV455" s="65"/>
      <c r="FW455" s="65"/>
      <c r="FX455" s="65"/>
      <c r="FY455" s="65"/>
      <c r="FZ455" s="65"/>
      <c r="GA455" s="65"/>
      <c r="GB455" s="65"/>
      <c r="GC455" s="65"/>
      <c r="GD455" s="65"/>
      <c r="GE455" s="65"/>
      <c r="GF455" s="65"/>
      <c r="GG455" s="65"/>
      <c r="GH455" s="65"/>
      <c r="GI455" s="65"/>
      <c r="GJ455" s="65"/>
      <c r="GK455" s="65"/>
      <c r="GL455" s="65"/>
      <c r="GM455" s="65"/>
      <c r="GN455" s="65"/>
      <c r="GO455" s="65"/>
      <c r="GP455" s="65"/>
      <c r="GQ455" s="65"/>
      <c r="GR455" s="65"/>
      <c r="GS455" s="65"/>
      <c r="GT455" s="65"/>
      <c r="GU455" s="65"/>
      <c r="GV455" s="65"/>
      <c r="GW455" s="65"/>
      <c r="GX455" s="65"/>
      <c r="GY455" s="65"/>
      <c r="GZ455" s="65"/>
      <c r="HA455" s="65"/>
      <c r="HB455" s="65"/>
      <c r="HC455" s="65"/>
      <c r="HD455" s="65"/>
      <c r="HE455" s="65"/>
      <c r="HF455" s="65"/>
      <c r="HG455" s="65"/>
      <c r="HH455" s="65"/>
      <c r="HI455" s="65"/>
      <c r="HJ455" s="65"/>
      <c r="HK455" s="65"/>
      <c r="HL455" s="65"/>
      <c r="HM455" s="65"/>
      <c r="HN455" s="65"/>
      <c r="HO455" s="65"/>
      <c r="HP455" s="65"/>
      <c r="HQ455" s="65"/>
      <c r="HR455" s="65"/>
      <c r="HS455" s="65"/>
      <c r="HT455" s="65"/>
      <c r="HU455" s="65"/>
      <c r="HV455" s="65"/>
      <c r="HW455" s="65"/>
      <c r="HX455" s="65"/>
      <c r="HY455" s="65"/>
      <c r="HZ455" s="65"/>
      <c r="IA455" s="65"/>
      <c r="IB455" s="65"/>
      <c r="IC455" s="65"/>
      <c r="ID455" s="65"/>
      <c r="IE455" s="65"/>
      <c r="IF455" s="65"/>
      <c r="IG455" s="65"/>
      <c r="IH455" s="65"/>
      <c r="II455" s="65"/>
      <c r="IJ455" s="65"/>
      <c r="IK455" s="65"/>
      <c r="IL455" s="65"/>
      <c r="IM455" s="65"/>
      <c r="IN455" s="65"/>
      <c r="IO455" s="65"/>
      <c r="IP455" s="65"/>
      <c r="IQ455" s="65"/>
      <c r="IR455" s="65"/>
      <c r="IS455" s="65"/>
      <c r="IT455" s="65"/>
      <c r="IU455" s="65"/>
      <c r="IV455" s="65"/>
      <c r="IW455" s="65"/>
      <c r="IX455" s="65"/>
      <c r="IY455" s="65"/>
      <c r="IZ455" s="65"/>
      <c r="JA455" s="65"/>
      <c r="JB455" s="65"/>
      <c r="JC455" s="65"/>
      <c r="JD455" s="65"/>
      <c r="JE455" s="65"/>
      <c r="JF455" s="65"/>
      <c r="JG455" s="65"/>
      <c r="JH455" s="65"/>
      <c r="JI455" s="65"/>
      <c r="JJ455" s="65"/>
      <c r="JK455" s="65"/>
      <c r="JL455" s="65"/>
      <c r="JM455" s="65"/>
      <c r="JN455" s="65"/>
      <c r="JO455" s="65"/>
      <c r="JP455" s="65"/>
      <c r="JQ455" s="65"/>
      <c r="JR455" s="65"/>
      <c r="JS455" s="65"/>
    </row>
    <row r="456" s="66" customFormat="true" ht="14.25" hidden="false" customHeight="true" outlineLevel="0" collapsed="false">
      <c r="A456" s="46"/>
      <c r="B456" s="47" t="n">
        <f aca="true">TODAY()</f>
        <v>46135</v>
      </c>
      <c r="C456" s="48" t="s">
        <v>37</v>
      </c>
      <c r="D456" s="49" t="s">
        <v>38</v>
      </c>
      <c r="E456" s="50" t="str">
        <f aca="false">IFERROR(VLOOKUP($J456,'Base 1'!A:S,19,0),"-")</f>
        <v>-</v>
      </c>
      <c r="F456" s="50" t="str">
        <f aca="false">IFERROR(VLOOKUP($J456,'Base 1'!$A:$N,14,0),"-")</f>
        <v>-</v>
      </c>
      <c r="G456" s="50" t="str">
        <f aca="false">IFERROR(VLOOKUP($J456,'Base 1'!$A:$O,15,0),"-")</f>
        <v>-</v>
      </c>
      <c r="H456" s="50" t="str">
        <f aca="false">IFERROR(VLOOKUP($J456,'Base 1'!$A:$T,20,0),"-")</f>
        <v>-</v>
      </c>
      <c r="I456" s="51" t="str">
        <f aca="false">IFERROR(VLOOKUP($J456,'Base 1'!$A:$C,3,0),"-")</f>
        <v>-</v>
      </c>
      <c r="J456" s="51"/>
      <c r="K456" s="50" t="str">
        <f aca="false">IFERROR(VLOOKUP($J456,'Base 1'!$A:$E,5,0),"-")</f>
        <v>-</v>
      </c>
      <c r="L456" s="52" t="str">
        <f aca="false">IFERROR(VLOOKUP($J456,'Base 1'!$A:$B,2,0),"-")</f>
        <v>-</v>
      </c>
      <c r="M456" s="50" t="str">
        <f aca="false">IFERROR(VLOOKUP($J456,'Base 1'!$A:$Q,17,0),"-")</f>
        <v>-</v>
      </c>
      <c r="N456" s="50" t="str">
        <f aca="false">IFERROR(VLOOKUP($J456,'Base 1'!$A:$R,18,0),"-")</f>
        <v>-</v>
      </c>
      <c r="O456" s="50" t="str">
        <f aca="false">IFERROR(VLOOKUP($J456,'Base 1'!$A:$F,6,0),"-")</f>
        <v>-</v>
      </c>
      <c r="P456" s="53" t="str">
        <f aca="false">IFERROR(VLOOKUP($J456,'Base 1'!$A:$G,7,0),"-")</f>
        <v>-</v>
      </c>
      <c r="Q456" s="54"/>
      <c r="R456" s="50" t="str">
        <f aca="false">IFERROR(VLOOKUP(J456,'Base 1'!$A:$L,12,0),"-")</f>
        <v>-</v>
      </c>
      <c r="S456" s="54"/>
      <c r="T456" s="55" t="str">
        <f aca="false">IFERROR(VLOOKUP(J456,'Base 1'!$A:$J,10,0),"-")</f>
        <v>-</v>
      </c>
      <c r="U456" s="56"/>
      <c r="V456" s="57"/>
      <c r="W456" s="58"/>
      <c r="X456" s="59" t="str">
        <f aca="false">IFERROR(VLOOKUP(J456,'Base 1'!$A:$I,9,0),"-")</f>
        <v>-</v>
      </c>
      <c r="Y456" s="58"/>
      <c r="Z456" s="60"/>
      <c r="AA456" s="61"/>
      <c r="AB456" s="62"/>
      <c r="AC456" s="63" t="str">
        <f aca="false">IFERROR(VLOOKUP($J456,'Base 1'!$A:$Q,16,0),"-")</f>
        <v>-</v>
      </c>
      <c r="AD456" s="63"/>
      <c r="AE456" s="64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65"/>
      <c r="BH456" s="65"/>
      <c r="BI456" s="65"/>
      <c r="BJ456" s="65"/>
      <c r="BK456" s="65"/>
      <c r="BL456" s="65"/>
      <c r="BM456" s="65"/>
      <c r="BN456" s="65"/>
      <c r="BO456" s="65"/>
      <c r="BP456" s="65"/>
      <c r="BQ456" s="65"/>
      <c r="BR456" s="65"/>
      <c r="BS456" s="65"/>
      <c r="BT456" s="65"/>
      <c r="BU456" s="65"/>
      <c r="BV456" s="65"/>
      <c r="BW456" s="65"/>
      <c r="BX456" s="65"/>
      <c r="BY456" s="65"/>
      <c r="BZ456" s="65"/>
      <c r="CA456" s="65"/>
      <c r="CB456" s="65"/>
      <c r="CC456" s="65"/>
      <c r="CD456" s="65"/>
      <c r="CE456" s="65"/>
      <c r="CF456" s="65"/>
      <c r="CG456" s="65"/>
      <c r="CH456" s="65"/>
      <c r="CI456" s="65"/>
      <c r="CJ456" s="65"/>
      <c r="CK456" s="65"/>
      <c r="CL456" s="65"/>
      <c r="CM456" s="65"/>
      <c r="CN456" s="65"/>
      <c r="CO456" s="65"/>
      <c r="CP456" s="65"/>
      <c r="CQ456" s="65"/>
      <c r="CR456" s="65"/>
      <c r="CS456" s="65"/>
      <c r="CT456" s="65"/>
      <c r="CU456" s="65"/>
      <c r="CV456" s="65"/>
      <c r="CW456" s="65"/>
      <c r="CX456" s="65"/>
      <c r="CY456" s="65"/>
      <c r="CZ456" s="65"/>
      <c r="DA456" s="65"/>
      <c r="DB456" s="65"/>
      <c r="DC456" s="65"/>
      <c r="DD456" s="65"/>
      <c r="DE456" s="65"/>
      <c r="DF456" s="65"/>
      <c r="DG456" s="65"/>
      <c r="DH456" s="65"/>
      <c r="DI456" s="65"/>
      <c r="DJ456" s="65"/>
      <c r="DK456" s="65"/>
      <c r="DL456" s="65"/>
      <c r="DM456" s="65"/>
      <c r="DN456" s="65"/>
      <c r="DO456" s="65"/>
      <c r="DP456" s="65"/>
      <c r="DQ456" s="65"/>
      <c r="DR456" s="65"/>
      <c r="DS456" s="65"/>
      <c r="DT456" s="65"/>
      <c r="DU456" s="65"/>
      <c r="DV456" s="65"/>
      <c r="DW456" s="65"/>
      <c r="DX456" s="65"/>
      <c r="DY456" s="65"/>
      <c r="DZ456" s="65"/>
      <c r="EA456" s="65"/>
      <c r="EB456" s="65"/>
      <c r="EC456" s="65"/>
      <c r="ED456" s="65"/>
      <c r="EE456" s="65"/>
      <c r="EF456" s="65"/>
      <c r="EG456" s="65"/>
      <c r="EH456" s="65"/>
      <c r="EI456" s="65"/>
      <c r="EJ456" s="65"/>
      <c r="EK456" s="65"/>
      <c r="EL456" s="65"/>
      <c r="EM456" s="65"/>
      <c r="EN456" s="65"/>
      <c r="EO456" s="65"/>
      <c r="EP456" s="65"/>
      <c r="EQ456" s="65"/>
      <c r="ER456" s="65"/>
      <c r="ES456" s="65"/>
      <c r="ET456" s="65"/>
      <c r="EU456" s="65"/>
      <c r="EV456" s="65"/>
      <c r="EW456" s="65"/>
      <c r="EX456" s="65"/>
      <c r="EY456" s="65"/>
      <c r="EZ456" s="65"/>
      <c r="FA456" s="65"/>
      <c r="FB456" s="65"/>
      <c r="FC456" s="65"/>
      <c r="FD456" s="65"/>
      <c r="FE456" s="65"/>
      <c r="FF456" s="65"/>
      <c r="FG456" s="65"/>
      <c r="FH456" s="65"/>
      <c r="FI456" s="65"/>
      <c r="FJ456" s="65"/>
      <c r="FK456" s="65"/>
      <c r="FL456" s="65"/>
      <c r="FM456" s="65"/>
      <c r="FN456" s="65"/>
      <c r="FO456" s="65"/>
      <c r="FP456" s="65"/>
      <c r="FQ456" s="65"/>
      <c r="FR456" s="65"/>
      <c r="FS456" s="65"/>
      <c r="FT456" s="65"/>
      <c r="FU456" s="65"/>
      <c r="FV456" s="65"/>
      <c r="FW456" s="65"/>
      <c r="FX456" s="65"/>
      <c r="FY456" s="65"/>
      <c r="FZ456" s="65"/>
      <c r="GA456" s="65"/>
      <c r="GB456" s="65"/>
      <c r="GC456" s="65"/>
      <c r="GD456" s="65"/>
      <c r="GE456" s="65"/>
      <c r="GF456" s="65"/>
      <c r="GG456" s="65"/>
      <c r="GH456" s="65"/>
      <c r="GI456" s="65"/>
      <c r="GJ456" s="65"/>
      <c r="GK456" s="65"/>
      <c r="GL456" s="65"/>
      <c r="GM456" s="65"/>
      <c r="GN456" s="65"/>
      <c r="GO456" s="65"/>
      <c r="GP456" s="65"/>
      <c r="GQ456" s="65"/>
      <c r="GR456" s="65"/>
      <c r="GS456" s="65"/>
      <c r="GT456" s="65"/>
      <c r="GU456" s="65"/>
      <c r="GV456" s="65"/>
      <c r="GW456" s="65"/>
      <c r="GX456" s="65"/>
      <c r="GY456" s="65"/>
      <c r="GZ456" s="65"/>
      <c r="HA456" s="65"/>
      <c r="HB456" s="65"/>
      <c r="HC456" s="65"/>
      <c r="HD456" s="65"/>
      <c r="HE456" s="65"/>
      <c r="HF456" s="65"/>
      <c r="HG456" s="65"/>
      <c r="HH456" s="65"/>
      <c r="HI456" s="65"/>
      <c r="HJ456" s="65"/>
      <c r="HK456" s="65"/>
      <c r="HL456" s="65"/>
      <c r="HM456" s="65"/>
      <c r="HN456" s="65"/>
      <c r="HO456" s="65"/>
      <c r="HP456" s="65"/>
      <c r="HQ456" s="65"/>
      <c r="HR456" s="65"/>
      <c r="HS456" s="65"/>
      <c r="HT456" s="65"/>
      <c r="HU456" s="65"/>
      <c r="HV456" s="65"/>
      <c r="HW456" s="65"/>
      <c r="HX456" s="65"/>
      <c r="HY456" s="65"/>
      <c r="HZ456" s="65"/>
      <c r="IA456" s="65"/>
      <c r="IB456" s="65"/>
      <c r="IC456" s="65"/>
      <c r="ID456" s="65"/>
      <c r="IE456" s="65"/>
      <c r="IF456" s="65"/>
      <c r="IG456" s="65"/>
      <c r="IH456" s="65"/>
      <c r="II456" s="65"/>
      <c r="IJ456" s="65"/>
      <c r="IK456" s="65"/>
      <c r="IL456" s="65"/>
      <c r="IM456" s="65"/>
      <c r="IN456" s="65"/>
      <c r="IO456" s="65"/>
      <c r="IP456" s="65"/>
      <c r="IQ456" s="65"/>
      <c r="IR456" s="65"/>
      <c r="IS456" s="65"/>
      <c r="IT456" s="65"/>
      <c r="IU456" s="65"/>
      <c r="IV456" s="65"/>
      <c r="IW456" s="65"/>
      <c r="IX456" s="65"/>
      <c r="IY456" s="65"/>
      <c r="IZ456" s="65"/>
      <c r="JA456" s="65"/>
      <c r="JB456" s="65"/>
      <c r="JC456" s="65"/>
      <c r="JD456" s="65"/>
      <c r="JE456" s="65"/>
      <c r="JF456" s="65"/>
      <c r="JG456" s="65"/>
      <c r="JH456" s="65"/>
      <c r="JI456" s="65"/>
      <c r="JJ456" s="65"/>
      <c r="JK456" s="65"/>
      <c r="JL456" s="65"/>
      <c r="JM456" s="65"/>
      <c r="JN456" s="65"/>
      <c r="JO456" s="65"/>
      <c r="JP456" s="65"/>
      <c r="JQ456" s="65"/>
      <c r="JR456" s="65"/>
      <c r="JS456" s="65"/>
    </row>
    <row r="457" s="66" customFormat="true" ht="14.25" hidden="false" customHeight="true" outlineLevel="0" collapsed="false">
      <c r="A457" s="46"/>
      <c r="B457" s="47" t="n">
        <f aca="true">TODAY()</f>
        <v>46135</v>
      </c>
      <c r="C457" s="48" t="s">
        <v>37</v>
      </c>
      <c r="D457" s="49" t="s">
        <v>38</v>
      </c>
      <c r="E457" s="50" t="str">
        <f aca="false">IFERROR(VLOOKUP($J457,'Base 1'!A:S,19,0),"-")</f>
        <v>-</v>
      </c>
      <c r="F457" s="50" t="str">
        <f aca="false">IFERROR(VLOOKUP($J457,'Base 1'!$A:$N,14,0),"-")</f>
        <v>-</v>
      </c>
      <c r="G457" s="50" t="str">
        <f aca="false">IFERROR(VLOOKUP($J457,'Base 1'!$A:$O,15,0),"-")</f>
        <v>-</v>
      </c>
      <c r="H457" s="50" t="str">
        <f aca="false">IFERROR(VLOOKUP($J457,'Base 1'!$A:$T,20,0),"-")</f>
        <v>-</v>
      </c>
      <c r="I457" s="51" t="str">
        <f aca="false">IFERROR(VLOOKUP($J457,'Base 1'!$A:$C,3,0),"-")</f>
        <v>-</v>
      </c>
      <c r="J457" s="51"/>
      <c r="K457" s="50" t="str">
        <f aca="false">IFERROR(VLOOKUP($J457,'Base 1'!$A:$E,5,0),"-")</f>
        <v>-</v>
      </c>
      <c r="L457" s="52" t="str">
        <f aca="false">IFERROR(VLOOKUP($J457,'Base 1'!$A:$B,2,0),"-")</f>
        <v>-</v>
      </c>
      <c r="M457" s="50" t="str">
        <f aca="false">IFERROR(VLOOKUP($J457,'Base 1'!$A:$Q,17,0),"-")</f>
        <v>-</v>
      </c>
      <c r="N457" s="50" t="str">
        <f aca="false">IFERROR(VLOOKUP($J457,'Base 1'!$A:$R,18,0),"-")</f>
        <v>-</v>
      </c>
      <c r="O457" s="50" t="str">
        <f aca="false">IFERROR(VLOOKUP($J457,'Base 1'!$A:$F,6,0),"-")</f>
        <v>-</v>
      </c>
      <c r="P457" s="53" t="str">
        <f aca="false">IFERROR(VLOOKUP($J457,'Base 1'!$A:$G,7,0),"-")</f>
        <v>-</v>
      </c>
      <c r="Q457" s="54"/>
      <c r="R457" s="50" t="str">
        <f aca="false">IFERROR(VLOOKUP(J457,'Base 1'!$A:$L,12,0),"-")</f>
        <v>-</v>
      </c>
      <c r="S457" s="54"/>
      <c r="T457" s="55" t="str">
        <f aca="false">IFERROR(VLOOKUP(J457,'Base 1'!$A:$J,10,0),"-")</f>
        <v>-</v>
      </c>
      <c r="U457" s="56"/>
      <c r="V457" s="57"/>
      <c r="W457" s="58"/>
      <c r="X457" s="59" t="str">
        <f aca="false">IFERROR(VLOOKUP(J457,'Base 1'!$A:$I,9,0),"-")</f>
        <v>-</v>
      </c>
      <c r="Y457" s="58"/>
      <c r="Z457" s="60"/>
      <c r="AA457" s="61"/>
      <c r="AB457" s="62"/>
      <c r="AC457" s="63" t="str">
        <f aca="false">IFERROR(VLOOKUP($J457,'Base 1'!$A:$Q,16,0),"-")</f>
        <v>-</v>
      </c>
      <c r="AD457" s="63"/>
      <c r="AE457" s="64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5"/>
      <c r="BG457" s="65"/>
      <c r="BH457" s="65"/>
      <c r="BI457" s="65"/>
      <c r="BJ457" s="65"/>
      <c r="BK457" s="65"/>
      <c r="BL457" s="65"/>
      <c r="BM457" s="65"/>
      <c r="BN457" s="65"/>
      <c r="BO457" s="65"/>
      <c r="BP457" s="65"/>
      <c r="BQ457" s="65"/>
      <c r="BR457" s="65"/>
      <c r="BS457" s="65"/>
      <c r="BT457" s="65"/>
      <c r="BU457" s="65"/>
      <c r="BV457" s="65"/>
      <c r="BW457" s="65"/>
      <c r="BX457" s="65"/>
      <c r="BY457" s="65"/>
      <c r="BZ457" s="65"/>
      <c r="CA457" s="65"/>
      <c r="CB457" s="65"/>
      <c r="CC457" s="65"/>
      <c r="CD457" s="65"/>
      <c r="CE457" s="65"/>
      <c r="CF457" s="65"/>
      <c r="CG457" s="65"/>
      <c r="CH457" s="65"/>
      <c r="CI457" s="65"/>
      <c r="CJ457" s="65"/>
      <c r="CK457" s="65"/>
      <c r="CL457" s="65"/>
      <c r="CM457" s="65"/>
      <c r="CN457" s="65"/>
      <c r="CO457" s="65"/>
      <c r="CP457" s="65"/>
      <c r="CQ457" s="65"/>
      <c r="CR457" s="65"/>
      <c r="CS457" s="65"/>
      <c r="CT457" s="65"/>
      <c r="CU457" s="65"/>
      <c r="CV457" s="65"/>
      <c r="CW457" s="65"/>
      <c r="CX457" s="65"/>
      <c r="CY457" s="65"/>
      <c r="CZ457" s="65"/>
      <c r="DA457" s="65"/>
      <c r="DB457" s="65"/>
      <c r="DC457" s="65"/>
      <c r="DD457" s="65"/>
      <c r="DE457" s="65"/>
      <c r="DF457" s="65"/>
      <c r="DG457" s="65"/>
      <c r="DH457" s="65"/>
      <c r="DI457" s="65"/>
      <c r="DJ457" s="65"/>
      <c r="DK457" s="65"/>
      <c r="DL457" s="65"/>
      <c r="DM457" s="65"/>
      <c r="DN457" s="65"/>
      <c r="DO457" s="65"/>
      <c r="DP457" s="65"/>
      <c r="DQ457" s="65"/>
      <c r="DR457" s="65"/>
      <c r="DS457" s="65"/>
      <c r="DT457" s="65"/>
      <c r="DU457" s="65"/>
      <c r="DV457" s="65"/>
      <c r="DW457" s="65"/>
      <c r="DX457" s="65"/>
      <c r="DY457" s="65"/>
      <c r="DZ457" s="65"/>
      <c r="EA457" s="65"/>
      <c r="EB457" s="65"/>
      <c r="EC457" s="65"/>
      <c r="ED457" s="65"/>
      <c r="EE457" s="65"/>
      <c r="EF457" s="65"/>
      <c r="EG457" s="65"/>
      <c r="EH457" s="65"/>
      <c r="EI457" s="65"/>
      <c r="EJ457" s="65"/>
      <c r="EK457" s="65"/>
      <c r="EL457" s="65"/>
      <c r="EM457" s="65"/>
      <c r="EN457" s="65"/>
      <c r="EO457" s="65"/>
      <c r="EP457" s="65"/>
      <c r="EQ457" s="65"/>
      <c r="ER457" s="65"/>
      <c r="ES457" s="65"/>
      <c r="ET457" s="65"/>
      <c r="EU457" s="65"/>
      <c r="EV457" s="65"/>
      <c r="EW457" s="65"/>
      <c r="EX457" s="65"/>
      <c r="EY457" s="65"/>
      <c r="EZ457" s="65"/>
      <c r="FA457" s="65"/>
      <c r="FB457" s="65"/>
      <c r="FC457" s="65"/>
      <c r="FD457" s="65"/>
      <c r="FE457" s="65"/>
      <c r="FF457" s="65"/>
      <c r="FG457" s="65"/>
      <c r="FH457" s="65"/>
      <c r="FI457" s="65"/>
      <c r="FJ457" s="65"/>
      <c r="FK457" s="65"/>
      <c r="FL457" s="65"/>
      <c r="FM457" s="65"/>
      <c r="FN457" s="65"/>
      <c r="FO457" s="65"/>
      <c r="FP457" s="65"/>
      <c r="FQ457" s="65"/>
      <c r="FR457" s="65"/>
      <c r="FS457" s="65"/>
      <c r="FT457" s="65"/>
      <c r="FU457" s="65"/>
      <c r="FV457" s="65"/>
      <c r="FW457" s="65"/>
      <c r="FX457" s="65"/>
      <c r="FY457" s="65"/>
      <c r="FZ457" s="65"/>
      <c r="GA457" s="65"/>
      <c r="GB457" s="65"/>
      <c r="GC457" s="65"/>
      <c r="GD457" s="65"/>
      <c r="GE457" s="65"/>
      <c r="GF457" s="65"/>
      <c r="GG457" s="65"/>
      <c r="GH457" s="65"/>
      <c r="GI457" s="65"/>
      <c r="GJ457" s="65"/>
      <c r="GK457" s="65"/>
      <c r="GL457" s="65"/>
      <c r="GM457" s="65"/>
      <c r="GN457" s="65"/>
      <c r="GO457" s="65"/>
      <c r="GP457" s="65"/>
      <c r="GQ457" s="65"/>
      <c r="GR457" s="65"/>
      <c r="GS457" s="65"/>
      <c r="GT457" s="65"/>
      <c r="GU457" s="65"/>
      <c r="GV457" s="65"/>
      <c r="GW457" s="65"/>
      <c r="GX457" s="65"/>
      <c r="GY457" s="65"/>
      <c r="GZ457" s="65"/>
      <c r="HA457" s="65"/>
      <c r="HB457" s="65"/>
      <c r="HC457" s="65"/>
      <c r="HD457" s="65"/>
      <c r="HE457" s="65"/>
      <c r="HF457" s="65"/>
      <c r="HG457" s="65"/>
      <c r="HH457" s="65"/>
      <c r="HI457" s="65"/>
      <c r="HJ457" s="65"/>
      <c r="HK457" s="65"/>
      <c r="HL457" s="65"/>
      <c r="HM457" s="65"/>
      <c r="HN457" s="65"/>
      <c r="HO457" s="65"/>
      <c r="HP457" s="65"/>
      <c r="HQ457" s="65"/>
      <c r="HR457" s="65"/>
      <c r="HS457" s="65"/>
      <c r="HT457" s="65"/>
      <c r="HU457" s="65"/>
      <c r="HV457" s="65"/>
      <c r="HW457" s="65"/>
      <c r="HX457" s="65"/>
      <c r="HY457" s="65"/>
      <c r="HZ457" s="65"/>
      <c r="IA457" s="65"/>
      <c r="IB457" s="65"/>
      <c r="IC457" s="65"/>
      <c r="ID457" s="65"/>
      <c r="IE457" s="65"/>
      <c r="IF457" s="65"/>
      <c r="IG457" s="65"/>
      <c r="IH457" s="65"/>
      <c r="II457" s="65"/>
      <c r="IJ457" s="65"/>
      <c r="IK457" s="65"/>
      <c r="IL457" s="65"/>
      <c r="IM457" s="65"/>
      <c r="IN457" s="65"/>
      <c r="IO457" s="65"/>
      <c r="IP457" s="65"/>
      <c r="IQ457" s="65"/>
      <c r="IR457" s="65"/>
      <c r="IS457" s="65"/>
      <c r="IT457" s="65"/>
      <c r="IU457" s="65"/>
      <c r="IV457" s="65"/>
      <c r="IW457" s="65"/>
      <c r="IX457" s="65"/>
      <c r="IY457" s="65"/>
      <c r="IZ457" s="65"/>
      <c r="JA457" s="65"/>
      <c r="JB457" s="65"/>
      <c r="JC457" s="65"/>
      <c r="JD457" s="65"/>
      <c r="JE457" s="65"/>
      <c r="JF457" s="65"/>
      <c r="JG457" s="65"/>
      <c r="JH457" s="65"/>
      <c r="JI457" s="65"/>
      <c r="JJ457" s="65"/>
      <c r="JK457" s="65"/>
      <c r="JL457" s="65"/>
      <c r="JM457" s="65"/>
      <c r="JN457" s="65"/>
      <c r="JO457" s="65"/>
      <c r="JP457" s="65"/>
      <c r="JQ457" s="65"/>
      <c r="JR457" s="65"/>
      <c r="JS457" s="65"/>
    </row>
    <row r="458" s="66" customFormat="true" ht="14.25" hidden="false" customHeight="true" outlineLevel="0" collapsed="false">
      <c r="A458" s="46"/>
      <c r="B458" s="47" t="n">
        <f aca="true">TODAY()</f>
        <v>46135</v>
      </c>
      <c r="C458" s="48" t="s">
        <v>37</v>
      </c>
      <c r="D458" s="49" t="s">
        <v>38</v>
      </c>
      <c r="E458" s="50" t="str">
        <f aca="false">IFERROR(VLOOKUP($J458,'Base 1'!A:S,19,0),"-")</f>
        <v>-</v>
      </c>
      <c r="F458" s="50" t="str">
        <f aca="false">IFERROR(VLOOKUP($J458,'Base 1'!$A:$N,14,0),"-")</f>
        <v>-</v>
      </c>
      <c r="G458" s="50" t="str">
        <f aca="false">IFERROR(VLOOKUP($J458,'Base 1'!$A:$O,15,0),"-")</f>
        <v>-</v>
      </c>
      <c r="H458" s="50" t="str">
        <f aca="false">IFERROR(VLOOKUP($J458,'Base 1'!$A:$T,20,0),"-")</f>
        <v>-</v>
      </c>
      <c r="I458" s="51" t="str">
        <f aca="false">IFERROR(VLOOKUP($J458,'Base 1'!$A:$C,3,0),"-")</f>
        <v>-</v>
      </c>
      <c r="J458" s="51"/>
      <c r="K458" s="50" t="str">
        <f aca="false">IFERROR(VLOOKUP($J458,'Base 1'!$A:$E,5,0),"-")</f>
        <v>-</v>
      </c>
      <c r="L458" s="52" t="str">
        <f aca="false">IFERROR(VLOOKUP($J458,'Base 1'!$A:$B,2,0),"-")</f>
        <v>-</v>
      </c>
      <c r="M458" s="50" t="str">
        <f aca="false">IFERROR(VLOOKUP($J458,'Base 1'!$A:$Q,17,0),"-")</f>
        <v>-</v>
      </c>
      <c r="N458" s="50" t="str">
        <f aca="false">IFERROR(VLOOKUP($J458,'Base 1'!$A:$R,18,0),"-")</f>
        <v>-</v>
      </c>
      <c r="O458" s="50" t="str">
        <f aca="false">IFERROR(VLOOKUP($J458,'Base 1'!$A:$F,6,0),"-")</f>
        <v>-</v>
      </c>
      <c r="P458" s="53" t="str">
        <f aca="false">IFERROR(VLOOKUP($J458,'Base 1'!$A:$G,7,0),"-")</f>
        <v>-</v>
      </c>
      <c r="Q458" s="54"/>
      <c r="R458" s="50" t="str">
        <f aca="false">IFERROR(VLOOKUP(J458,'Base 1'!$A:$L,12,0),"-")</f>
        <v>-</v>
      </c>
      <c r="S458" s="54"/>
      <c r="T458" s="55" t="str">
        <f aca="false">IFERROR(VLOOKUP(J458,'Base 1'!$A:$J,10,0),"-")</f>
        <v>-</v>
      </c>
      <c r="U458" s="56"/>
      <c r="V458" s="57"/>
      <c r="W458" s="58"/>
      <c r="X458" s="59" t="str">
        <f aca="false">IFERROR(VLOOKUP(J458,'Base 1'!$A:$I,9,0),"-")</f>
        <v>-</v>
      </c>
      <c r="Y458" s="58"/>
      <c r="Z458" s="60"/>
      <c r="AA458" s="61"/>
      <c r="AB458" s="62"/>
      <c r="AC458" s="63" t="str">
        <f aca="false">IFERROR(VLOOKUP($J458,'Base 1'!$A:$Q,16,0),"-")</f>
        <v>-</v>
      </c>
      <c r="AD458" s="63"/>
      <c r="AE458" s="64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65"/>
      <c r="BH458" s="65"/>
      <c r="BI458" s="65"/>
      <c r="BJ458" s="65"/>
      <c r="BK458" s="65"/>
      <c r="BL458" s="65"/>
      <c r="BM458" s="65"/>
      <c r="BN458" s="65"/>
      <c r="BO458" s="65"/>
      <c r="BP458" s="65"/>
      <c r="BQ458" s="65"/>
      <c r="BR458" s="65"/>
      <c r="BS458" s="65"/>
      <c r="BT458" s="65"/>
      <c r="BU458" s="65"/>
      <c r="BV458" s="65"/>
      <c r="BW458" s="65"/>
      <c r="BX458" s="65"/>
      <c r="BY458" s="65"/>
      <c r="BZ458" s="65"/>
      <c r="CA458" s="65"/>
      <c r="CB458" s="65"/>
      <c r="CC458" s="65"/>
      <c r="CD458" s="65"/>
      <c r="CE458" s="65"/>
      <c r="CF458" s="65"/>
      <c r="CG458" s="65"/>
      <c r="CH458" s="65"/>
      <c r="CI458" s="65"/>
      <c r="CJ458" s="65"/>
      <c r="CK458" s="65"/>
      <c r="CL458" s="65"/>
      <c r="CM458" s="65"/>
      <c r="CN458" s="65"/>
      <c r="CO458" s="65"/>
      <c r="CP458" s="65"/>
      <c r="CQ458" s="65"/>
      <c r="CR458" s="65"/>
      <c r="CS458" s="65"/>
      <c r="CT458" s="65"/>
      <c r="CU458" s="65"/>
      <c r="CV458" s="65"/>
      <c r="CW458" s="65"/>
      <c r="CX458" s="65"/>
      <c r="CY458" s="65"/>
      <c r="CZ458" s="65"/>
      <c r="DA458" s="65"/>
      <c r="DB458" s="65"/>
      <c r="DC458" s="65"/>
      <c r="DD458" s="65"/>
      <c r="DE458" s="65"/>
      <c r="DF458" s="65"/>
      <c r="DG458" s="65"/>
      <c r="DH458" s="65"/>
      <c r="DI458" s="65"/>
      <c r="DJ458" s="65"/>
      <c r="DK458" s="65"/>
      <c r="DL458" s="65"/>
      <c r="DM458" s="65"/>
      <c r="DN458" s="65"/>
      <c r="DO458" s="65"/>
      <c r="DP458" s="65"/>
      <c r="DQ458" s="65"/>
      <c r="DR458" s="65"/>
      <c r="DS458" s="65"/>
      <c r="DT458" s="65"/>
      <c r="DU458" s="65"/>
      <c r="DV458" s="65"/>
      <c r="DW458" s="65"/>
      <c r="DX458" s="65"/>
      <c r="DY458" s="65"/>
      <c r="DZ458" s="65"/>
      <c r="EA458" s="65"/>
      <c r="EB458" s="65"/>
      <c r="EC458" s="65"/>
      <c r="ED458" s="65"/>
      <c r="EE458" s="65"/>
      <c r="EF458" s="65"/>
      <c r="EG458" s="65"/>
      <c r="EH458" s="65"/>
      <c r="EI458" s="65"/>
      <c r="EJ458" s="65"/>
      <c r="EK458" s="65"/>
      <c r="EL458" s="65"/>
      <c r="EM458" s="65"/>
      <c r="EN458" s="65"/>
      <c r="EO458" s="65"/>
      <c r="EP458" s="65"/>
      <c r="EQ458" s="65"/>
      <c r="ER458" s="65"/>
      <c r="ES458" s="65"/>
      <c r="ET458" s="65"/>
      <c r="EU458" s="65"/>
      <c r="EV458" s="65"/>
      <c r="EW458" s="65"/>
      <c r="EX458" s="65"/>
      <c r="EY458" s="65"/>
      <c r="EZ458" s="65"/>
      <c r="FA458" s="65"/>
      <c r="FB458" s="65"/>
      <c r="FC458" s="65"/>
      <c r="FD458" s="65"/>
      <c r="FE458" s="65"/>
      <c r="FF458" s="65"/>
      <c r="FG458" s="65"/>
      <c r="FH458" s="65"/>
      <c r="FI458" s="65"/>
      <c r="FJ458" s="65"/>
      <c r="FK458" s="65"/>
      <c r="FL458" s="65"/>
      <c r="FM458" s="65"/>
      <c r="FN458" s="65"/>
      <c r="FO458" s="65"/>
      <c r="FP458" s="65"/>
      <c r="FQ458" s="65"/>
      <c r="FR458" s="65"/>
      <c r="FS458" s="65"/>
      <c r="FT458" s="65"/>
      <c r="FU458" s="65"/>
      <c r="FV458" s="65"/>
      <c r="FW458" s="65"/>
      <c r="FX458" s="65"/>
      <c r="FY458" s="65"/>
      <c r="FZ458" s="65"/>
      <c r="GA458" s="65"/>
      <c r="GB458" s="65"/>
      <c r="GC458" s="65"/>
      <c r="GD458" s="65"/>
      <c r="GE458" s="65"/>
      <c r="GF458" s="65"/>
      <c r="GG458" s="65"/>
      <c r="GH458" s="65"/>
      <c r="GI458" s="65"/>
      <c r="GJ458" s="65"/>
      <c r="GK458" s="65"/>
      <c r="GL458" s="65"/>
      <c r="GM458" s="65"/>
      <c r="GN458" s="65"/>
      <c r="GO458" s="65"/>
      <c r="GP458" s="65"/>
      <c r="GQ458" s="65"/>
      <c r="GR458" s="65"/>
      <c r="GS458" s="65"/>
      <c r="GT458" s="65"/>
      <c r="GU458" s="65"/>
      <c r="GV458" s="65"/>
      <c r="GW458" s="65"/>
      <c r="GX458" s="65"/>
      <c r="GY458" s="65"/>
      <c r="GZ458" s="65"/>
      <c r="HA458" s="65"/>
      <c r="HB458" s="65"/>
      <c r="HC458" s="65"/>
      <c r="HD458" s="65"/>
      <c r="HE458" s="65"/>
      <c r="HF458" s="65"/>
      <c r="HG458" s="65"/>
      <c r="HH458" s="65"/>
      <c r="HI458" s="65"/>
      <c r="HJ458" s="65"/>
      <c r="HK458" s="65"/>
      <c r="HL458" s="65"/>
      <c r="HM458" s="65"/>
      <c r="HN458" s="65"/>
      <c r="HO458" s="65"/>
      <c r="HP458" s="65"/>
      <c r="HQ458" s="65"/>
      <c r="HR458" s="65"/>
      <c r="HS458" s="65"/>
      <c r="HT458" s="65"/>
      <c r="HU458" s="65"/>
      <c r="HV458" s="65"/>
      <c r="HW458" s="65"/>
      <c r="HX458" s="65"/>
      <c r="HY458" s="65"/>
      <c r="HZ458" s="65"/>
      <c r="IA458" s="65"/>
      <c r="IB458" s="65"/>
      <c r="IC458" s="65"/>
      <c r="ID458" s="65"/>
      <c r="IE458" s="65"/>
      <c r="IF458" s="65"/>
      <c r="IG458" s="65"/>
      <c r="IH458" s="65"/>
      <c r="II458" s="65"/>
      <c r="IJ458" s="65"/>
      <c r="IK458" s="65"/>
      <c r="IL458" s="65"/>
      <c r="IM458" s="65"/>
      <c r="IN458" s="65"/>
      <c r="IO458" s="65"/>
      <c r="IP458" s="65"/>
      <c r="IQ458" s="65"/>
      <c r="IR458" s="65"/>
      <c r="IS458" s="65"/>
      <c r="IT458" s="65"/>
      <c r="IU458" s="65"/>
      <c r="IV458" s="65"/>
      <c r="IW458" s="65"/>
      <c r="IX458" s="65"/>
      <c r="IY458" s="65"/>
      <c r="IZ458" s="65"/>
      <c r="JA458" s="65"/>
      <c r="JB458" s="65"/>
      <c r="JC458" s="65"/>
      <c r="JD458" s="65"/>
      <c r="JE458" s="65"/>
      <c r="JF458" s="65"/>
      <c r="JG458" s="65"/>
      <c r="JH458" s="65"/>
      <c r="JI458" s="65"/>
      <c r="JJ458" s="65"/>
      <c r="JK458" s="65"/>
      <c r="JL458" s="65"/>
      <c r="JM458" s="65"/>
      <c r="JN458" s="65"/>
      <c r="JO458" s="65"/>
      <c r="JP458" s="65"/>
      <c r="JQ458" s="65"/>
      <c r="JR458" s="65"/>
      <c r="JS458" s="65"/>
    </row>
    <row r="459" s="66" customFormat="true" ht="14.25" hidden="false" customHeight="true" outlineLevel="0" collapsed="false">
      <c r="A459" s="46"/>
      <c r="B459" s="47" t="n">
        <f aca="true">TODAY()</f>
        <v>46135</v>
      </c>
      <c r="C459" s="48" t="s">
        <v>37</v>
      </c>
      <c r="D459" s="49" t="s">
        <v>38</v>
      </c>
      <c r="E459" s="50" t="str">
        <f aca="false">IFERROR(VLOOKUP($J459,'Base 1'!A:S,19,0),"-")</f>
        <v>-</v>
      </c>
      <c r="F459" s="50" t="str">
        <f aca="false">IFERROR(VLOOKUP($J459,'Base 1'!$A:$N,14,0),"-")</f>
        <v>-</v>
      </c>
      <c r="G459" s="50" t="str">
        <f aca="false">IFERROR(VLOOKUP($J459,'Base 1'!$A:$O,15,0),"-")</f>
        <v>-</v>
      </c>
      <c r="H459" s="50" t="str">
        <f aca="false">IFERROR(VLOOKUP($J459,'Base 1'!$A:$T,20,0),"-")</f>
        <v>-</v>
      </c>
      <c r="I459" s="51" t="str">
        <f aca="false">IFERROR(VLOOKUP($J459,'Base 1'!$A:$C,3,0),"-")</f>
        <v>-</v>
      </c>
      <c r="J459" s="51"/>
      <c r="K459" s="50" t="str">
        <f aca="false">IFERROR(VLOOKUP($J459,'Base 1'!$A:$E,5,0),"-")</f>
        <v>-</v>
      </c>
      <c r="L459" s="52" t="str">
        <f aca="false">IFERROR(VLOOKUP($J459,'Base 1'!$A:$B,2,0),"-")</f>
        <v>-</v>
      </c>
      <c r="M459" s="50" t="str">
        <f aca="false">IFERROR(VLOOKUP($J459,'Base 1'!$A:$Q,17,0),"-")</f>
        <v>-</v>
      </c>
      <c r="N459" s="50" t="str">
        <f aca="false">IFERROR(VLOOKUP($J459,'Base 1'!$A:$R,18,0),"-")</f>
        <v>-</v>
      </c>
      <c r="O459" s="50" t="str">
        <f aca="false">IFERROR(VLOOKUP($J459,'Base 1'!$A:$F,6,0),"-")</f>
        <v>-</v>
      </c>
      <c r="P459" s="53" t="str">
        <f aca="false">IFERROR(VLOOKUP($J459,'Base 1'!$A:$G,7,0),"-")</f>
        <v>-</v>
      </c>
      <c r="Q459" s="54"/>
      <c r="R459" s="50" t="str">
        <f aca="false">IFERROR(VLOOKUP(J459,'Base 1'!$A:$L,12,0),"-")</f>
        <v>-</v>
      </c>
      <c r="S459" s="54"/>
      <c r="T459" s="55" t="str">
        <f aca="false">IFERROR(VLOOKUP(J459,'Base 1'!$A:$J,10,0),"-")</f>
        <v>-</v>
      </c>
      <c r="U459" s="56"/>
      <c r="V459" s="57"/>
      <c r="W459" s="58"/>
      <c r="X459" s="59" t="str">
        <f aca="false">IFERROR(VLOOKUP(J459,'Base 1'!$A:$I,9,0),"-")</f>
        <v>-</v>
      </c>
      <c r="Y459" s="58"/>
      <c r="Z459" s="60"/>
      <c r="AA459" s="61"/>
      <c r="AB459" s="62"/>
      <c r="AC459" s="63" t="str">
        <f aca="false">IFERROR(VLOOKUP($J459,'Base 1'!$A:$Q,16,0),"-")</f>
        <v>-</v>
      </c>
      <c r="AD459" s="63"/>
      <c r="AE459" s="64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5"/>
      <c r="BG459" s="65"/>
      <c r="BH459" s="65"/>
      <c r="BI459" s="65"/>
      <c r="BJ459" s="65"/>
      <c r="BK459" s="65"/>
      <c r="BL459" s="65"/>
      <c r="BM459" s="65"/>
      <c r="BN459" s="65"/>
      <c r="BO459" s="65"/>
      <c r="BP459" s="65"/>
      <c r="BQ459" s="65"/>
      <c r="BR459" s="65"/>
      <c r="BS459" s="65"/>
      <c r="BT459" s="65"/>
      <c r="BU459" s="65"/>
      <c r="BV459" s="65"/>
      <c r="BW459" s="65"/>
      <c r="BX459" s="65"/>
      <c r="BY459" s="65"/>
      <c r="BZ459" s="65"/>
      <c r="CA459" s="65"/>
      <c r="CB459" s="65"/>
      <c r="CC459" s="65"/>
      <c r="CD459" s="65"/>
      <c r="CE459" s="65"/>
      <c r="CF459" s="65"/>
      <c r="CG459" s="65"/>
      <c r="CH459" s="65"/>
      <c r="CI459" s="65"/>
      <c r="CJ459" s="65"/>
      <c r="CK459" s="65"/>
      <c r="CL459" s="65"/>
      <c r="CM459" s="65"/>
      <c r="CN459" s="65"/>
      <c r="CO459" s="65"/>
      <c r="CP459" s="65"/>
      <c r="CQ459" s="65"/>
      <c r="CR459" s="65"/>
      <c r="CS459" s="65"/>
      <c r="CT459" s="65"/>
      <c r="CU459" s="65"/>
      <c r="CV459" s="65"/>
      <c r="CW459" s="65"/>
      <c r="CX459" s="65"/>
      <c r="CY459" s="65"/>
      <c r="CZ459" s="65"/>
      <c r="DA459" s="65"/>
      <c r="DB459" s="65"/>
      <c r="DC459" s="65"/>
      <c r="DD459" s="65"/>
      <c r="DE459" s="65"/>
      <c r="DF459" s="65"/>
      <c r="DG459" s="65"/>
      <c r="DH459" s="65"/>
      <c r="DI459" s="65"/>
      <c r="DJ459" s="65"/>
      <c r="DK459" s="65"/>
      <c r="DL459" s="65"/>
      <c r="DM459" s="65"/>
      <c r="DN459" s="65"/>
      <c r="DO459" s="65"/>
      <c r="DP459" s="65"/>
      <c r="DQ459" s="65"/>
      <c r="DR459" s="65"/>
      <c r="DS459" s="65"/>
      <c r="DT459" s="65"/>
      <c r="DU459" s="65"/>
      <c r="DV459" s="65"/>
      <c r="DW459" s="65"/>
      <c r="DX459" s="65"/>
      <c r="DY459" s="65"/>
      <c r="DZ459" s="65"/>
      <c r="EA459" s="65"/>
      <c r="EB459" s="65"/>
      <c r="EC459" s="65"/>
      <c r="ED459" s="65"/>
      <c r="EE459" s="65"/>
      <c r="EF459" s="65"/>
      <c r="EG459" s="65"/>
      <c r="EH459" s="65"/>
      <c r="EI459" s="65"/>
      <c r="EJ459" s="65"/>
      <c r="EK459" s="65"/>
      <c r="EL459" s="65"/>
      <c r="EM459" s="65"/>
      <c r="EN459" s="65"/>
      <c r="EO459" s="65"/>
      <c r="EP459" s="65"/>
      <c r="EQ459" s="65"/>
      <c r="ER459" s="65"/>
      <c r="ES459" s="65"/>
      <c r="ET459" s="65"/>
      <c r="EU459" s="65"/>
      <c r="EV459" s="65"/>
      <c r="EW459" s="65"/>
      <c r="EX459" s="65"/>
      <c r="EY459" s="65"/>
      <c r="EZ459" s="65"/>
      <c r="FA459" s="65"/>
      <c r="FB459" s="65"/>
      <c r="FC459" s="65"/>
      <c r="FD459" s="65"/>
      <c r="FE459" s="65"/>
      <c r="FF459" s="65"/>
      <c r="FG459" s="65"/>
      <c r="FH459" s="65"/>
      <c r="FI459" s="65"/>
      <c r="FJ459" s="65"/>
      <c r="FK459" s="65"/>
      <c r="FL459" s="65"/>
      <c r="FM459" s="65"/>
      <c r="FN459" s="65"/>
      <c r="FO459" s="65"/>
      <c r="FP459" s="65"/>
      <c r="FQ459" s="65"/>
      <c r="FR459" s="65"/>
      <c r="FS459" s="65"/>
      <c r="FT459" s="65"/>
      <c r="FU459" s="65"/>
      <c r="FV459" s="65"/>
      <c r="FW459" s="65"/>
      <c r="FX459" s="65"/>
      <c r="FY459" s="65"/>
      <c r="FZ459" s="65"/>
      <c r="GA459" s="65"/>
      <c r="GB459" s="65"/>
      <c r="GC459" s="65"/>
      <c r="GD459" s="65"/>
      <c r="GE459" s="65"/>
      <c r="GF459" s="65"/>
      <c r="GG459" s="65"/>
      <c r="GH459" s="65"/>
      <c r="GI459" s="65"/>
      <c r="GJ459" s="65"/>
      <c r="GK459" s="65"/>
      <c r="GL459" s="65"/>
      <c r="GM459" s="65"/>
      <c r="GN459" s="65"/>
      <c r="GO459" s="65"/>
      <c r="GP459" s="65"/>
      <c r="GQ459" s="65"/>
      <c r="GR459" s="65"/>
      <c r="GS459" s="65"/>
      <c r="GT459" s="65"/>
      <c r="GU459" s="65"/>
      <c r="GV459" s="65"/>
      <c r="GW459" s="65"/>
      <c r="GX459" s="65"/>
      <c r="GY459" s="65"/>
      <c r="GZ459" s="65"/>
      <c r="HA459" s="65"/>
      <c r="HB459" s="65"/>
      <c r="HC459" s="65"/>
      <c r="HD459" s="65"/>
      <c r="HE459" s="65"/>
      <c r="HF459" s="65"/>
      <c r="HG459" s="65"/>
      <c r="HH459" s="65"/>
      <c r="HI459" s="65"/>
      <c r="HJ459" s="65"/>
      <c r="HK459" s="65"/>
      <c r="HL459" s="65"/>
      <c r="HM459" s="65"/>
      <c r="HN459" s="65"/>
      <c r="HO459" s="65"/>
      <c r="HP459" s="65"/>
      <c r="HQ459" s="65"/>
      <c r="HR459" s="65"/>
      <c r="HS459" s="65"/>
      <c r="HT459" s="65"/>
      <c r="HU459" s="65"/>
      <c r="HV459" s="65"/>
      <c r="HW459" s="65"/>
      <c r="HX459" s="65"/>
      <c r="HY459" s="65"/>
      <c r="HZ459" s="65"/>
      <c r="IA459" s="65"/>
      <c r="IB459" s="65"/>
      <c r="IC459" s="65"/>
      <c r="ID459" s="65"/>
      <c r="IE459" s="65"/>
      <c r="IF459" s="65"/>
      <c r="IG459" s="65"/>
      <c r="IH459" s="65"/>
      <c r="II459" s="65"/>
      <c r="IJ459" s="65"/>
      <c r="IK459" s="65"/>
      <c r="IL459" s="65"/>
      <c r="IM459" s="65"/>
      <c r="IN459" s="65"/>
      <c r="IO459" s="65"/>
      <c r="IP459" s="65"/>
      <c r="IQ459" s="65"/>
      <c r="IR459" s="65"/>
      <c r="IS459" s="65"/>
      <c r="IT459" s="65"/>
      <c r="IU459" s="65"/>
      <c r="IV459" s="65"/>
      <c r="IW459" s="65"/>
      <c r="IX459" s="65"/>
      <c r="IY459" s="65"/>
      <c r="IZ459" s="65"/>
      <c r="JA459" s="65"/>
      <c r="JB459" s="65"/>
      <c r="JC459" s="65"/>
      <c r="JD459" s="65"/>
      <c r="JE459" s="65"/>
      <c r="JF459" s="65"/>
      <c r="JG459" s="65"/>
      <c r="JH459" s="65"/>
      <c r="JI459" s="65"/>
      <c r="JJ459" s="65"/>
      <c r="JK459" s="65"/>
      <c r="JL459" s="65"/>
      <c r="JM459" s="65"/>
      <c r="JN459" s="65"/>
      <c r="JO459" s="65"/>
      <c r="JP459" s="65"/>
      <c r="JQ459" s="65"/>
      <c r="JR459" s="65"/>
      <c r="JS459" s="65"/>
    </row>
    <row r="460" s="66" customFormat="true" ht="14.25" hidden="false" customHeight="true" outlineLevel="0" collapsed="false">
      <c r="A460" s="46"/>
      <c r="B460" s="47" t="n">
        <f aca="true">TODAY()</f>
        <v>46135</v>
      </c>
      <c r="C460" s="48" t="s">
        <v>37</v>
      </c>
      <c r="D460" s="49" t="s">
        <v>38</v>
      </c>
      <c r="E460" s="50" t="str">
        <f aca="false">IFERROR(VLOOKUP($J460,'Base 1'!A:S,19,0),"-")</f>
        <v>-</v>
      </c>
      <c r="F460" s="50" t="str">
        <f aca="false">IFERROR(VLOOKUP($J460,'Base 1'!$A:$N,14,0),"-")</f>
        <v>-</v>
      </c>
      <c r="G460" s="50" t="str">
        <f aca="false">IFERROR(VLOOKUP($J460,'Base 1'!$A:$O,15,0),"-")</f>
        <v>-</v>
      </c>
      <c r="H460" s="50" t="str">
        <f aca="false">IFERROR(VLOOKUP($J460,'Base 1'!$A:$T,20,0),"-")</f>
        <v>-</v>
      </c>
      <c r="I460" s="51" t="str">
        <f aca="false">IFERROR(VLOOKUP($J460,'Base 1'!$A:$C,3,0),"-")</f>
        <v>-</v>
      </c>
      <c r="J460" s="51"/>
      <c r="K460" s="50" t="str">
        <f aca="false">IFERROR(VLOOKUP($J460,'Base 1'!$A:$E,5,0),"-")</f>
        <v>-</v>
      </c>
      <c r="L460" s="52" t="str">
        <f aca="false">IFERROR(VLOOKUP($J460,'Base 1'!$A:$B,2,0),"-")</f>
        <v>-</v>
      </c>
      <c r="M460" s="50" t="str">
        <f aca="false">IFERROR(VLOOKUP($J460,'Base 1'!$A:$Q,17,0),"-")</f>
        <v>-</v>
      </c>
      <c r="N460" s="50" t="str">
        <f aca="false">IFERROR(VLOOKUP($J460,'Base 1'!$A:$R,18,0),"-")</f>
        <v>-</v>
      </c>
      <c r="O460" s="50" t="str">
        <f aca="false">IFERROR(VLOOKUP($J460,'Base 1'!$A:$F,6,0),"-")</f>
        <v>-</v>
      </c>
      <c r="P460" s="53" t="str">
        <f aca="false">IFERROR(VLOOKUP($J460,'Base 1'!$A:$G,7,0),"-")</f>
        <v>-</v>
      </c>
      <c r="Q460" s="54"/>
      <c r="R460" s="50" t="str">
        <f aca="false">IFERROR(VLOOKUP(J460,'Base 1'!$A:$L,12,0),"-")</f>
        <v>-</v>
      </c>
      <c r="S460" s="54"/>
      <c r="T460" s="55" t="str">
        <f aca="false">IFERROR(VLOOKUP(J460,'Base 1'!$A:$J,10,0),"-")</f>
        <v>-</v>
      </c>
      <c r="U460" s="56"/>
      <c r="V460" s="57"/>
      <c r="W460" s="58"/>
      <c r="X460" s="59" t="str">
        <f aca="false">IFERROR(VLOOKUP(J460,'Base 1'!$A:$I,9,0),"-")</f>
        <v>-</v>
      </c>
      <c r="Y460" s="58"/>
      <c r="Z460" s="60"/>
      <c r="AA460" s="61"/>
      <c r="AB460" s="62"/>
      <c r="AC460" s="63" t="str">
        <f aca="false">IFERROR(VLOOKUP($J460,'Base 1'!$A:$Q,16,0),"-")</f>
        <v>-</v>
      </c>
      <c r="AD460" s="63"/>
      <c r="AE460" s="64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5"/>
      <c r="BG460" s="65"/>
      <c r="BH460" s="65"/>
      <c r="BI460" s="65"/>
      <c r="BJ460" s="65"/>
      <c r="BK460" s="65"/>
      <c r="BL460" s="65"/>
      <c r="BM460" s="65"/>
      <c r="BN460" s="65"/>
      <c r="BO460" s="65"/>
      <c r="BP460" s="65"/>
      <c r="BQ460" s="65"/>
      <c r="BR460" s="65"/>
      <c r="BS460" s="65"/>
      <c r="BT460" s="65"/>
      <c r="BU460" s="65"/>
      <c r="BV460" s="65"/>
      <c r="BW460" s="65"/>
      <c r="BX460" s="65"/>
      <c r="BY460" s="65"/>
      <c r="BZ460" s="65"/>
      <c r="CA460" s="65"/>
      <c r="CB460" s="65"/>
      <c r="CC460" s="65"/>
      <c r="CD460" s="65"/>
      <c r="CE460" s="65"/>
      <c r="CF460" s="65"/>
      <c r="CG460" s="65"/>
      <c r="CH460" s="65"/>
      <c r="CI460" s="65"/>
      <c r="CJ460" s="65"/>
      <c r="CK460" s="65"/>
      <c r="CL460" s="65"/>
      <c r="CM460" s="65"/>
      <c r="CN460" s="65"/>
      <c r="CO460" s="65"/>
      <c r="CP460" s="65"/>
      <c r="CQ460" s="65"/>
      <c r="CR460" s="65"/>
      <c r="CS460" s="65"/>
      <c r="CT460" s="65"/>
      <c r="CU460" s="65"/>
      <c r="CV460" s="65"/>
      <c r="CW460" s="65"/>
      <c r="CX460" s="65"/>
      <c r="CY460" s="65"/>
      <c r="CZ460" s="65"/>
      <c r="DA460" s="65"/>
      <c r="DB460" s="65"/>
      <c r="DC460" s="65"/>
      <c r="DD460" s="65"/>
      <c r="DE460" s="65"/>
      <c r="DF460" s="65"/>
      <c r="DG460" s="65"/>
      <c r="DH460" s="65"/>
      <c r="DI460" s="65"/>
      <c r="DJ460" s="65"/>
      <c r="DK460" s="65"/>
      <c r="DL460" s="65"/>
      <c r="DM460" s="65"/>
      <c r="DN460" s="65"/>
      <c r="DO460" s="65"/>
      <c r="DP460" s="65"/>
      <c r="DQ460" s="65"/>
      <c r="DR460" s="65"/>
      <c r="DS460" s="65"/>
      <c r="DT460" s="65"/>
      <c r="DU460" s="65"/>
      <c r="DV460" s="65"/>
      <c r="DW460" s="65"/>
      <c r="DX460" s="65"/>
      <c r="DY460" s="65"/>
      <c r="DZ460" s="65"/>
      <c r="EA460" s="65"/>
      <c r="EB460" s="65"/>
      <c r="EC460" s="65"/>
      <c r="ED460" s="65"/>
      <c r="EE460" s="65"/>
      <c r="EF460" s="65"/>
      <c r="EG460" s="65"/>
      <c r="EH460" s="65"/>
      <c r="EI460" s="65"/>
      <c r="EJ460" s="65"/>
      <c r="EK460" s="65"/>
      <c r="EL460" s="65"/>
      <c r="EM460" s="65"/>
      <c r="EN460" s="65"/>
      <c r="EO460" s="65"/>
      <c r="EP460" s="65"/>
      <c r="EQ460" s="65"/>
      <c r="ER460" s="65"/>
      <c r="ES460" s="65"/>
      <c r="ET460" s="65"/>
      <c r="EU460" s="65"/>
      <c r="EV460" s="65"/>
      <c r="EW460" s="65"/>
      <c r="EX460" s="65"/>
      <c r="EY460" s="65"/>
      <c r="EZ460" s="65"/>
      <c r="FA460" s="65"/>
      <c r="FB460" s="65"/>
      <c r="FC460" s="65"/>
      <c r="FD460" s="65"/>
      <c r="FE460" s="65"/>
      <c r="FF460" s="65"/>
      <c r="FG460" s="65"/>
      <c r="FH460" s="65"/>
      <c r="FI460" s="65"/>
      <c r="FJ460" s="65"/>
      <c r="FK460" s="65"/>
      <c r="FL460" s="65"/>
      <c r="FM460" s="65"/>
      <c r="FN460" s="65"/>
      <c r="FO460" s="65"/>
      <c r="FP460" s="65"/>
      <c r="FQ460" s="65"/>
      <c r="FR460" s="65"/>
      <c r="FS460" s="65"/>
      <c r="FT460" s="65"/>
      <c r="FU460" s="65"/>
      <c r="FV460" s="65"/>
      <c r="FW460" s="65"/>
      <c r="FX460" s="65"/>
      <c r="FY460" s="65"/>
      <c r="FZ460" s="65"/>
      <c r="GA460" s="65"/>
      <c r="GB460" s="65"/>
      <c r="GC460" s="65"/>
      <c r="GD460" s="65"/>
      <c r="GE460" s="65"/>
      <c r="GF460" s="65"/>
      <c r="GG460" s="65"/>
      <c r="GH460" s="65"/>
      <c r="GI460" s="65"/>
      <c r="GJ460" s="65"/>
      <c r="GK460" s="65"/>
      <c r="GL460" s="65"/>
      <c r="GM460" s="65"/>
      <c r="GN460" s="65"/>
      <c r="GO460" s="65"/>
      <c r="GP460" s="65"/>
      <c r="GQ460" s="65"/>
      <c r="GR460" s="65"/>
      <c r="GS460" s="65"/>
      <c r="GT460" s="65"/>
      <c r="GU460" s="65"/>
      <c r="GV460" s="65"/>
      <c r="GW460" s="65"/>
      <c r="GX460" s="65"/>
      <c r="GY460" s="65"/>
      <c r="GZ460" s="65"/>
      <c r="HA460" s="65"/>
      <c r="HB460" s="65"/>
      <c r="HC460" s="65"/>
      <c r="HD460" s="65"/>
      <c r="HE460" s="65"/>
      <c r="HF460" s="65"/>
      <c r="HG460" s="65"/>
      <c r="HH460" s="65"/>
      <c r="HI460" s="65"/>
      <c r="HJ460" s="65"/>
      <c r="HK460" s="65"/>
      <c r="HL460" s="65"/>
      <c r="HM460" s="65"/>
      <c r="HN460" s="65"/>
      <c r="HO460" s="65"/>
      <c r="HP460" s="65"/>
      <c r="HQ460" s="65"/>
      <c r="HR460" s="65"/>
      <c r="HS460" s="65"/>
      <c r="HT460" s="65"/>
      <c r="HU460" s="65"/>
      <c r="HV460" s="65"/>
      <c r="HW460" s="65"/>
      <c r="HX460" s="65"/>
      <c r="HY460" s="65"/>
      <c r="HZ460" s="65"/>
      <c r="IA460" s="65"/>
      <c r="IB460" s="65"/>
      <c r="IC460" s="65"/>
      <c r="ID460" s="65"/>
      <c r="IE460" s="65"/>
      <c r="IF460" s="65"/>
      <c r="IG460" s="65"/>
      <c r="IH460" s="65"/>
      <c r="II460" s="65"/>
      <c r="IJ460" s="65"/>
      <c r="IK460" s="65"/>
      <c r="IL460" s="65"/>
      <c r="IM460" s="65"/>
      <c r="IN460" s="65"/>
      <c r="IO460" s="65"/>
      <c r="IP460" s="65"/>
      <c r="IQ460" s="65"/>
      <c r="IR460" s="65"/>
      <c r="IS460" s="65"/>
      <c r="IT460" s="65"/>
      <c r="IU460" s="65"/>
      <c r="IV460" s="65"/>
      <c r="IW460" s="65"/>
      <c r="IX460" s="65"/>
      <c r="IY460" s="65"/>
      <c r="IZ460" s="65"/>
      <c r="JA460" s="65"/>
      <c r="JB460" s="65"/>
      <c r="JC460" s="65"/>
      <c r="JD460" s="65"/>
      <c r="JE460" s="65"/>
      <c r="JF460" s="65"/>
      <c r="JG460" s="65"/>
      <c r="JH460" s="65"/>
      <c r="JI460" s="65"/>
      <c r="JJ460" s="65"/>
      <c r="JK460" s="65"/>
      <c r="JL460" s="65"/>
      <c r="JM460" s="65"/>
      <c r="JN460" s="65"/>
      <c r="JO460" s="65"/>
      <c r="JP460" s="65"/>
      <c r="JQ460" s="65"/>
      <c r="JR460" s="65"/>
      <c r="JS460" s="65"/>
    </row>
    <row r="461" s="66" customFormat="true" ht="14.25" hidden="false" customHeight="true" outlineLevel="0" collapsed="false">
      <c r="A461" s="46"/>
      <c r="B461" s="47" t="n">
        <f aca="true">TODAY()</f>
        <v>46135</v>
      </c>
      <c r="C461" s="48" t="s">
        <v>37</v>
      </c>
      <c r="D461" s="49" t="s">
        <v>38</v>
      </c>
      <c r="E461" s="50" t="str">
        <f aca="false">IFERROR(VLOOKUP($J461,'Base 1'!A:S,19,0),"-")</f>
        <v>-</v>
      </c>
      <c r="F461" s="50" t="str">
        <f aca="false">IFERROR(VLOOKUP($J461,'Base 1'!$A:$N,14,0),"-")</f>
        <v>-</v>
      </c>
      <c r="G461" s="50" t="str">
        <f aca="false">IFERROR(VLOOKUP($J461,'Base 1'!$A:$O,15,0),"-")</f>
        <v>-</v>
      </c>
      <c r="H461" s="50" t="str">
        <f aca="false">IFERROR(VLOOKUP($J461,'Base 1'!$A:$T,20,0),"-")</f>
        <v>-</v>
      </c>
      <c r="I461" s="51" t="str">
        <f aca="false">IFERROR(VLOOKUP($J461,'Base 1'!$A:$C,3,0),"-")</f>
        <v>-</v>
      </c>
      <c r="J461" s="51"/>
      <c r="K461" s="50" t="str">
        <f aca="false">IFERROR(VLOOKUP($J461,'Base 1'!$A:$E,5,0),"-")</f>
        <v>-</v>
      </c>
      <c r="L461" s="52" t="str">
        <f aca="false">IFERROR(VLOOKUP($J461,'Base 1'!$A:$B,2,0),"-")</f>
        <v>-</v>
      </c>
      <c r="M461" s="50" t="str">
        <f aca="false">IFERROR(VLOOKUP($J461,'Base 1'!$A:$Q,17,0),"-")</f>
        <v>-</v>
      </c>
      <c r="N461" s="50" t="str">
        <f aca="false">IFERROR(VLOOKUP($J461,'Base 1'!$A:$R,18,0),"-")</f>
        <v>-</v>
      </c>
      <c r="O461" s="50" t="str">
        <f aca="false">IFERROR(VLOOKUP($J461,'Base 1'!$A:$F,6,0),"-")</f>
        <v>-</v>
      </c>
      <c r="P461" s="53" t="str">
        <f aca="false">IFERROR(VLOOKUP($J461,'Base 1'!$A:$G,7,0),"-")</f>
        <v>-</v>
      </c>
      <c r="Q461" s="54"/>
      <c r="R461" s="50" t="str">
        <f aca="false">IFERROR(VLOOKUP(J461,'Base 1'!$A:$L,12,0),"-")</f>
        <v>-</v>
      </c>
      <c r="S461" s="54"/>
      <c r="T461" s="55" t="str">
        <f aca="false">IFERROR(VLOOKUP(J461,'Base 1'!$A:$J,10,0),"-")</f>
        <v>-</v>
      </c>
      <c r="U461" s="56"/>
      <c r="V461" s="57"/>
      <c r="W461" s="58"/>
      <c r="X461" s="59" t="str">
        <f aca="false">IFERROR(VLOOKUP(J461,'Base 1'!$A:$I,9,0),"-")</f>
        <v>-</v>
      </c>
      <c r="Y461" s="58"/>
      <c r="Z461" s="60"/>
      <c r="AA461" s="61"/>
      <c r="AB461" s="62"/>
      <c r="AC461" s="63" t="str">
        <f aca="false">IFERROR(VLOOKUP($J461,'Base 1'!$A:$Q,16,0),"-")</f>
        <v>-</v>
      </c>
      <c r="AD461" s="63"/>
      <c r="AE461" s="64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  <c r="BE461" s="65"/>
      <c r="BF461" s="65"/>
      <c r="BG461" s="65"/>
      <c r="BH461" s="65"/>
      <c r="BI461" s="65"/>
      <c r="BJ461" s="65"/>
      <c r="BK461" s="65"/>
      <c r="BL461" s="65"/>
      <c r="BM461" s="65"/>
      <c r="BN461" s="65"/>
      <c r="BO461" s="65"/>
      <c r="BP461" s="65"/>
      <c r="BQ461" s="65"/>
      <c r="BR461" s="65"/>
      <c r="BS461" s="65"/>
      <c r="BT461" s="65"/>
      <c r="BU461" s="65"/>
      <c r="BV461" s="65"/>
      <c r="BW461" s="65"/>
      <c r="BX461" s="65"/>
      <c r="BY461" s="65"/>
      <c r="BZ461" s="65"/>
      <c r="CA461" s="65"/>
      <c r="CB461" s="65"/>
      <c r="CC461" s="65"/>
      <c r="CD461" s="65"/>
      <c r="CE461" s="65"/>
      <c r="CF461" s="65"/>
      <c r="CG461" s="65"/>
      <c r="CH461" s="65"/>
      <c r="CI461" s="65"/>
      <c r="CJ461" s="65"/>
      <c r="CK461" s="65"/>
      <c r="CL461" s="65"/>
      <c r="CM461" s="65"/>
      <c r="CN461" s="65"/>
      <c r="CO461" s="65"/>
      <c r="CP461" s="65"/>
      <c r="CQ461" s="65"/>
      <c r="CR461" s="65"/>
      <c r="CS461" s="65"/>
      <c r="CT461" s="65"/>
      <c r="CU461" s="65"/>
      <c r="CV461" s="65"/>
      <c r="CW461" s="65"/>
      <c r="CX461" s="65"/>
      <c r="CY461" s="65"/>
      <c r="CZ461" s="65"/>
      <c r="DA461" s="65"/>
      <c r="DB461" s="65"/>
      <c r="DC461" s="65"/>
      <c r="DD461" s="65"/>
      <c r="DE461" s="65"/>
      <c r="DF461" s="65"/>
      <c r="DG461" s="65"/>
      <c r="DH461" s="65"/>
      <c r="DI461" s="65"/>
      <c r="DJ461" s="65"/>
      <c r="DK461" s="65"/>
      <c r="DL461" s="65"/>
      <c r="DM461" s="65"/>
      <c r="DN461" s="65"/>
      <c r="DO461" s="65"/>
      <c r="DP461" s="65"/>
      <c r="DQ461" s="65"/>
      <c r="DR461" s="65"/>
      <c r="DS461" s="65"/>
      <c r="DT461" s="65"/>
      <c r="DU461" s="65"/>
      <c r="DV461" s="65"/>
      <c r="DW461" s="65"/>
      <c r="DX461" s="65"/>
      <c r="DY461" s="65"/>
      <c r="DZ461" s="65"/>
      <c r="EA461" s="65"/>
      <c r="EB461" s="65"/>
      <c r="EC461" s="65"/>
      <c r="ED461" s="65"/>
      <c r="EE461" s="65"/>
      <c r="EF461" s="65"/>
      <c r="EG461" s="65"/>
      <c r="EH461" s="65"/>
      <c r="EI461" s="65"/>
      <c r="EJ461" s="65"/>
      <c r="EK461" s="65"/>
      <c r="EL461" s="65"/>
      <c r="EM461" s="65"/>
      <c r="EN461" s="65"/>
      <c r="EO461" s="65"/>
      <c r="EP461" s="65"/>
      <c r="EQ461" s="65"/>
      <c r="ER461" s="65"/>
      <c r="ES461" s="65"/>
      <c r="ET461" s="65"/>
      <c r="EU461" s="65"/>
      <c r="EV461" s="65"/>
      <c r="EW461" s="65"/>
      <c r="EX461" s="65"/>
      <c r="EY461" s="65"/>
      <c r="EZ461" s="65"/>
      <c r="FA461" s="65"/>
      <c r="FB461" s="65"/>
      <c r="FC461" s="65"/>
      <c r="FD461" s="65"/>
      <c r="FE461" s="65"/>
      <c r="FF461" s="65"/>
      <c r="FG461" s="65"/>
      <c r="FH461" s="65"/>
      <c r="FI461" s="65"/>
      <c r="FJ461" s="65"/>
      <c r="FK461" s="65"/>
      <c r="FL461" s="65"/>
      <c r="FM461" s="65"/>
      <c r="FN461" s="65"/>
      <c r="FO461" s="65"/>
      <c r="FP461" s="65"/>
      <c r="FQ461" s="65"/>
      <c r="FR461" s="65"/>
      <c r="FS461" s="65"/>
      <c r="FT461" s="65"/>
      <c r="FU461" s="65"/>
      <c r="FV461" s="65"/>
      <c r="FW461" s="65"/>
      <c r="FX461" s="65"/>
      <c r="FY461" s="65"/>
      <c r="FZ461" s="65"/>
      <c r="GA461" s="65"/>
      <c r="GB461" s="65"/>
      <c r="GC461" s="65"/>
      <c r="GD461" s="65"/>
      <c r="GE461" s="65"/>
      <c r="GF461" s="65"/>
      <c r="GG461" s="65"/>
      <c r="GH461" s="65"/>
      <c r="GI461" s="65"/>
      <c r="GJ461" s="65"/>
      <c r="GK461" s="65"/>
      <c r="GL461" s="65"/>
      <c r="GM461" s="65"/>
      <c r="GN461" s="65"/>
      <c r="GO461" s="65"/>
      <c r="GP461" s="65"/>
      <c r="GQ461" s="65"/>
      <c r="GR461" s="65"/>
      <c r="GS461" s="65"/>
      <c r="GT461" s="65"/>
      <c r="GU461" s="65"/>
      <c r="GV461" s="65"/>
      <c r="GW461" s="65"/>
      <c r="GX461" s="65"/>
      <c r="GY461" s="65"/>
      <c r="GZ461" s="65"/>
      <c r="HA461" s="65"/>
      <c r="HB461" s="65"/>
      <c r="HC461" s="65"/>
      <c r="HD461" s="65"/>
      <c r="HE461" s="65"/>
      <c r="HF461" s="65"/>
      <c r="HG461" s="65"/>
      <c r="HH461" s="65"/>
      <c r="HI461" s="65"/>
      <c r="HJ461" s="65"/>
      <c r="HK461" s="65"/>
      <c r="HL461" s="65"/>
      <c r="HM461" s="65"/>
      <c r="HN461" s="65"/>
      <c r="HO461" s="65"/>
      <c r="HP461" s="65"/>
      <c r="HQ461" s="65"/>
      <c r="HR461" s="65"/>
      <c r="HS461" s="65"/>
      <c r="HT461" s="65"/>
      <c r="HU461" s="65"/>
      <c r="HV461" s="65"/>
      <c r="HW461" s="65"/>
      <c r="HX461" s="65"/>
      <c r="HY461" s="65"/>
      <c r="HZ461" s="65"/>
      <c r="IA461" s="65"/>
      <c r="IB461" s="65"/>
      <c r="IC461" s="65"/>
      <c r="ID461" s="65"/>
      <c r="IE461" s="65"/>
      <c r="IF461" s="65"/>
      <c r="IG461" s="65"/>
      <c r="IH461" s="65"/>
      <c r="II461" s="65"/>
      <c r="IJ461" s="65"/>
      <c r="IK461" s="65"/>
      <c r="IL461" s="65"/>
      <c r="IM461" s="65"/>
      <c r="IN461" s="65"/>
      <c r="IO461" s="65"/>
      <c r="IP461" s="65"/>
      <c r="IQ461" s="65"/>
      <c r="IR461" s="65"/>
      <c r="IS461" s="65"/>
      <c r="IT461" s="65"/>
      <c r="IU461" s="65"/>
      <c r="IV461" s="65"/>
      <c r="IW461" s="65"/>
      <c r="IX461" s="65"/>
      <c r="IY461" s="65"/>
      <c r="IZ461" s="65"/>
      <c r="JA461" s="65"/>
      <c r="JB461" s="65"/>
      <c r="JC461" s="65"/>
      <c r="JD461" s="65"/>
      <c r="JE461" s="65"/>
      <c r="JF461" s="65"/>
      <c r="JG461" s="65"/>
      <c r="JH461" s="65"/>
      <c r="JI461" s="65"/>
      <c r="JJ461" s="65"/>
      <c r="JK461" s="65"/>
      <c r="JL461" s="65"/>
      <c r="JM461" s="65"/>
      <c r="JN461" s="65"/>
      <c r="JO461" s="65"/>
      <c r="JP461" s="65"/>
      <c r="JQ461" s="65"/>
      <c r="JR461" s="65"/>
      <c r="JS461" s="65"/>
    </row>
    <row r="462" s="66" customFormat="true" ht="14.25" hidden="false" customHeight="true" outlineLevel="0" collapsed="false">
      <c r="A462" s="46"/>
      <c r="B462" s="47" t="n">
        <f aca="true">TODAY()</f>
        <v>46135</v>
      </c>
      <c r="C462" s="48" t="s">
        <v>37</v>
      </c>
      <c r="D462" s="49" t="s">
        <v>38</v>
      </c>
      <c r="E462" s="50" t="str">
        <f aca="false">IFERROR(VLOOKUP($J462,'Base 1'!A:S,19,0),"-")</f>
        <v>-</v>
      </c>
      <c r="F462" s="50" t="str">
        <f aca="false">IFERROR(VLOOKUP($J462,'Base 1'!$A:$N,14,0),"-")</f>
        <v>-</v>
      </c>
      <c r="G462" s="50" t="str">
        <f aca="false">IFERROR(VLOOKUP($J462,'Base 1'!$A:$O,15,0),"-")</f>
        <v>-</v>
      </c>
      <c r="H462" s="50" t="str">
        <f aca="false">IFERROR(VLOOKUP($J462,'Base 1'!$A:$T,20,0),"-")</f>
        <v>-</v>
      </c>
      <c r="I462" s="51" t="str">
        <f aca="false">IFERROR(VLOOKUP($J462,'Base 1'!$A:$C,3,0),"-")</f>
        <v>-</v>
      </c>
      <c r="J462" s="51"/>
      <c r="K462" s="50" t="str">
        <f aca="false">IFERROR(VLOOKUP($J462,'Base 1'!$A:$E,5,0),"-")</f>
        <v>-</v>
      </c>
      <c r="L462" s="52" t="str">
        <f aca="false">IFERROR(VLOOKUP($J462,'Base 1'!$A:$B,2,0),"-")</f>
        <v>-</v>
      </c>
      <c r="M462" s="50" t="str">
        <f aca="false">IFERROR(VLOOKUP($J462,'Base 1'!$A:$Q,17,0),"-")</f>
        <v>-</v>
      </c>
      <c r="N462" s="50" t="str">
        <f aca="false">IFERROR(VLOOKUP($J462,'Base 1'!$A:$R,18,0),"-")</f>
        <v>-</v>
      </c>
      <c r="O462" s="50" t="str">
        <f aca="false">IFERROR(VLOOKUP($J462,'Base 1'!$A:$F,6,0),"-")</f>
        <v>-</v>
      </c>
      <c r="P462" s="53" t="str">
        <f aca="false">IFERROR(VLOOKUP($J462,'Base 1'!$A:$G,7,0),"-")</f>
        <v>-</v>
      </c>
      <c r="Q462" s="54"/>
      <c r="R462" s="50" t="str">
        <f aca="false">IFERROR(VLOOKUP(J462,'Base 1'!$A:$L,12,0),"-")</f>
        <v>-</v>
      </c>
      <c r="S462" s="54"/>
      <c r="T462" s="55" t="str">
        <f aca="false">IFERROR(VLOOKUP(J462,'Base 1'!$A:$J,10,0),"-")</f>
        <v>-</v>
      </c>
      <c r="U462" s="56"/>
      <c r="V462" s="57"/>
      <c r="W462" s="58"/>
      <c r="X462" s="59" t="str">
        <f aca="false">IFERROR(VLOOKUP(J462,'Base 1'!$A:$I,9,0),"-")</f>
        <v>-</v>
      </c>
      <c r="Y462" s="58"/>
      <c r="Z462" s="60"/>
      <c r="AA462" s="61"/>
      <c r="AB462" s="62"/>
      <c r="AC462" s="63" t="str">
        <f aca="false">IFERROR(VLOOKUP($J462,'Base 1'!$A:$Q,16,0),"-")</f>
        <v>-</v>
      </c>
      <c r="AD462" s="63"/>
      <c r="AE462" s="64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/>
      <c r="BQ462" s="65"/>
      <c r="BR462" s="65"/>
      <c r="BS462" s="65"/>
      <c r="BT462" s="65"/>
      <c r="BU462" s="65"/>
      <c r="BV462" s="65"/>
      <c r="BW462" s="65"/>
      <c r="BX462" s="65"/>
      <c r="BY462" s="65"/>
      <c r="BZ462" s="65"/>
      <c r="CA462" s="65"/>
      <c r="CB462" s="65"/>
      <c r="CC462" s="65"/>
      <c r="CD462" s="65"/>
      <c r="CE462" s="65"/>
      <c r="CF462" s="65"/>
      <c r="CG462" s="65"/>
      <c r="CH462" s="65"/>
      <c r="CI462" s="65"/>
      <c r="CJ462" s="65"/>
      <c r="CK462" s="65"/>
      <c r="CL462" s="65"/>
      <c r="CM462" s="65"/>
      <c r="CN462" s="65"/>
      <c r="CO462" s="65"/>
      <c r="CP462" s="65"/>
      <c r="CQ462" s="65"/>
      <c r="CR462" s="65"/>
      <c r="CS462" s="65"/>
      <c r="CT462" s="65"/>
      <c r="CU462" s="65"/>
      <c r="CV462" s="65"/>
      <c r="CW462" s="65"/>
      <c r="CX462" s="65"/>
      <c r="CY462" s="65"/>
      <c r="CZ462" s="65"/>
      <c r="DA462" s="65"/>
      <c r="DB462" s="65"/>
      <c r="DC462" s="65"/>
      <c r="DD462" s="65"/>
      <c r="DE462" s="65"/>
      <c r="DF462" s="65"/>
      <c r="DG462" s="65"/>
      <c r="DH462" s="65"/>
      <c r="DI462" s="65"/>
      <c r="DJ462" s="65"/>
      <c r="DK462" s="65"/>
      <c r="DL462" s="65"/>
      <c r="DM462" s="65"/>
      <c r="DN462" s="65"/>
      <c r="DO462" s="65"/>
      <c r="DP462" s="65"/>
      <c r="DQ462" s="65"/>
      <c r="DR462" s="65"/>
      <c r="DS462" s="65"/>
      <c r="DT462" s="65"/>
      <c r="DU462" s="65"/>
      <c r="DV462" s="65"/>
      <c r="DW462" s="65"/>
      <c r="DX462" s="65"/>
      <c r="DY462" s="65"/>
      <c r="DZ462" s="65"/>
      <c r="EA462" s="65"/>
      <c r="EB462" s="65"/>
      <c r="EC462" s="65"/>
      <c r="ED462" s="65"/>
      <c r="EE462" s="65"/>
      <c r="EF462" s="65"/>
      <c r="EG462" s="65"/>
      <c r="EH462" s="65"/>
      <c r="EI462" s="65"/>
      <c r="EJ462" s="65"/>
      <c r="EK462" s="65"/>
      <c r="EL462" s="65"/>
      <c r="EM462" s="65"/>
      <c r="EN462" s="65"/>
      <c r="EO462" s="65"/>
      <c r="EP462" s="65"/>
      <c r="EQ462" s="65"/>
      <c r="ER462" s="65"/>
      <c r="ES462" s="65"/>
      <c r="ET462" s="65"/>
      <c r="EU462" s="65"/>
      <c r="EV462" s="65"/>
      <c r="EW462" s="65"/>
      <c r="EX462" s="65"/>
      <c r="EY462" s="65"/>
      <c r="EZ462" s="65"/>
      <c r="FA462" s="65"/>
      <c r="FB462" s="65"/>
      <c r="FC462" s="65"/>
      <c r="FD462" s="65"/>
      <c r="FE462" s="65"/>
      <c r="FF462" s="65"/>
      <c r="FG462" s="65"/>
      <c r="FH462" s="65"/>
      <c r="FI462" s="65"/>
      <c r="FJ462" s="65"/>
      <c r="FK462" s="65"/>
      <c r="FL462" s="65"/>
      <c r="FM462" s="65"/>
      <c r="FN462" s="65"/>
      <c r="FO462" s="65"/>
      <c r="FP462" s="65"/>
      <c r="FQ462" s="65"/>
      <c r="FR462" s="65"/>
      <c r="FS462" s="65"/>
      <c r="FT462" s="65"/>
      <c r="FU462" s="65"/>
      <c r="FV462" s="65"/>
      <c r="FW462" s="65"/>
      <c r="FX462" s="65"/>
      <c r="FY462" s="65"/>
      <c r="FZ462" s="65"/>
      <c r="GA462" s="65"/>
      <c r="GB462" s="65"/>
      <c r="GC462" s="65"/>
      <c r="GD462" s="65"/>
      <c r="GE462" s="65"/>
      <c r="GF462" s="65"/>
      <c r="GG462" s="65"/>
      <c r="GH462" s="65"/>
      <c r="GI462" s="65"/>
      <c r="GJ462" s="65"/>
      <c r="GK462" s="65"/>
      <c r="GL462" s="65"/>
      <c r="GM462" s="65"/>
      <c r="GN462" s="65"/>
      <c r="GO462" s="65"/>
      <c r="GP462" s="65"/>
      <c r="GQ462" s="65"/>
      <c r="GR462" s="65"/>
      <c r="GS462" s="65"/>
      <c r="GT462" s="65"/>
      <c r="GU462" s="65"/>
      <c r="GV462" s="65"/>
      <c r="GW462" s="65"/>
      <c r="GX462" s="65"/>
      <c r="GY462" s="65"/>
      <c r="GZ462" s="65"/>
      <c r="HA462" s="65"/>
      <c r="HB462" s="65"/>
      <c r="HC462" s="65"/>
      <c r="HD462" s="65"/>
      <c r="HE462" s="65"/>
      <c r="HF462" s="65"/>
      <c r="HG462" s="65"/>
      <c r="HH462" s="65"/>
      <c r="HI462" s="65"/>
      <c r="HJ462" s="65"/>
      <c r="HK462" s="65"/>
      <c r="HL462" s="65"/>
      <c r="HM462" s="65"/>
      <c r="HN462" s="65"/>
      <c r="HO462" s="65"/>
      <c r="HP462" s="65"/>
      <c r="HQ462" s="65"/>
      <c r="HR462" s="65"/>
      <c r="HS462" s="65"/>
      <c r="HT462" s="65"/>
      <c r="HU462" s="65"/>
      <c r="HV462" s="65"/>
      <c r="HW462" s="65"/>
      <c r="HX462" s="65"/>
      <c r="HY462" s="65"/>
      <c r="HZ462" s="65"/>
      <c r="IA462" s="65"/>
      <c r="IB462" s="65"/>
      <c r="IC462" s="65"/>
      <c r="ID462" s="65"/>
      <c r="IE462" s="65"/>
      <c r="IF462" s="65"/>
      <c r="IG462" s="65"/>
      <c r="IH462" s="65"/>
      <c r="II462" s="65"/>
      <c r="IJ462" s="65"/>
      <c r="IK462" s="65"/>
      <c r="IL462" s="65"/>
      <c r="IM462" s="65"/>
      <c r="IN462" s="65"/>
      <c r="IO462" s="65"/>
      <c r="IP462" s="65"/>
      <c r="IQ462" s="65"/>
      <c r="IR462" s="65"/>
      <c r="IS462" s="65"/>
      <c r="IT462" s="65"/>
      <c r="IU462" s="65"/>
      <c r="IV462" s="65"/>
      <c r="IW462" s="65"/>
      <c r="IX462" s="65"/>
      <c r="IY462" s="65"/>
      <c r="IZ462" s="65"/>
      <c r="JA462" s="65"/>
      <c r="JB462" s="65"/>
      <c r="JC462" s="65"/>
      <c r="JD462" s="65"/>
      <c r="JE462" s="65"/>
      <c r="JF462" s="65"/>
      <c r="JG462" s="65"/>
      <c r="JH462" s="65"/>
      <c r="JI462" s="65"/>
      <c r="JJ462" s="65"/>
      <c r="JK462" s="65"/>
      <c r="JL462" s="65"/>
      <c r="JM462" s="65"/>
      <c r="JN462" s="65"/>
      <c r="JO462" s="65"/>
      <c r="JP462" s="65"/>
      <c r="JQ462" s="65"/>
      <c r="JR462" s="65"/>
      <c r="JS462" s="65"/>
    </row>
    <row r="463" s="66" customFormat="true" ht="14.25" hidden="false" customHeight="true" outlineLevel="0" collapsed="false">
      <c r="A463" s="46"/>
      <c r="B463" s="47" t="n">
        <f aca="true">TODAY()</f>
        <v>46135</v>
      </c>
      <c r="C463" s="48" t="s">
        <v>37</v>
      </c>
      <c r="D463" s="49" t="s">
        <v>38</v>
      </c>
      <c r="E463" s="50" t="str">
        <f aca="false">IFERROR(VLOOKUP($J463,'Base 1'!A:S,19,0),"-")</f>
        <v>-</v>
      </c>
      <c r="F463" s="50" t="str">
        <f aca="false">IFERROR(VLOOKUP($J463,'Base 1'!$A:$N,14,0),"-")</f>
        <v>-</v>
      </c>
      <c r="G463" s="50" t="str">
        <f aca="false">IFERROR(VLOOKUP($J463,'Base 1'!$A:$O,15,0),"-")</f>
        <v>-</v>
      </c>
      <c r="H463" s="50" t="str">
        <f aca="false">IFERROR(VLOOKUP($J463,'Base 1'!$A:$T,20,0),"-")</f>
        <v>-</v>
      </c>
      <c r="I463" s="51" t="str">
        <f aca="false">IFERROR(VLOOKUP($J463,'Base 1'!$A:$C,3,0),"-")</f>
        <v>-</v>
      </c>
      <c r="J463" s="51"/>
      <c r="K463" s="50" t="str">
        <f aca="false">IFERROR(VLOOKUP($J463,'Base 1'!$A:$E,5,0),"-")</f>
        <v>-</v>
      </c>
      <c r="L463" s="52" t="str">
        <f aca="false">IFERROR(VLOOKUP($J463,'Base 1'!$A:$B,2,0),"-")</f>
        <v>-</v>
      </c>
      <c r="M463" s="50" t="str">
        <f aca="false">IFERROR(VLOOKUP($J463,'Base 1'!$A:$Q,17,0),"-")</f>
        <v>-</v>
      </c>
      <c r="N463" s="50" t="str">
        <f aca="false">IFERROR(VLOOKUP($J463,'Base 1'!$A:$R,18,0),"-")</f>
        <v>-</v>
      </c>
      <c r="O463" s="50" t="str">
        <f aca="false">IFERROR(VLOOKUP($J463,'Base 1'!$A:$F,6,0),"-")</f>
        <v>-</v>
      </c>
      <c r="P463" s="53" t="str">
        <f aca="false">IFERROR(VLOOKUP($J463,'Base 1'!$A:$G,7,0),"-")</f>
        <v>-</v>
      </c>
      <c r="Q463" s="54"/>
      <c r="R463" s="50" t="str">
        <f aca="false">IFERROR(VLOOKUP(J463,'Base 1'!$A:$L,12,0),"-")</f>
        <v>-</v>
      </c>
      <c r="S463" s="54"/>
      <c r="T463" s="55" t="str">
        <f aca="false">IFERROR(VLOOKUP(J463,'Base 1'!$A:$J,10,0),"-")</f>
        <v>-</v>
      </c>
      <c r="U463" s="56"/>
      <c r="V463" s="57"/>
      <c r="W463" s="58"/>
      <c r="X463" s="59" t="str">
        <f aca="false">IFERROR(VLOOKUP(J463,'Base 1'!$A:$I,9,0),"-")</f>
        <v>-</v>
      </c>
      <c r="Y463" s="58"/>
      <c r="Z463" s="60"/>
      <c r="AA463" s="61"/>
      <c r="AB463" s="62"/>
      <c r="AC463" s="63" t="str">
        <f aca="false">IFERROR(VLOOKUP($J463,'Base 1'!$A:$Q,16,0),"-")</f>
        <v>-</v>
      </c>
      <c r="AD463" s="63"/>
      <c r="AE463" s="64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  <c r="BE463" s="65"/>
      <c r="BF463" s="65"/>
      <c r="BG463" s="65"/>
      <c r="BH463" s="65"/>
      <c r="BI463" s="65"/>
      <c r="BJ463" s="65"/>
      <c r="BK463" s="65"/>
      <c r="BL463" s="65"/>
      <c r="BM463" s="65"/>
      <c r="BN463" s="65"/>
      <c r="BO463" s="65"/>
      <c r="BP463" s="65"/>
      <c r="BQ463" s="65"/>
      <c r="BR463" s="65"/>
      <c r="BS463" s="65"/>
      <c r="BT463" s="65"/>
      <c r="BU463" s="65"/>
      <c r="BV463" s="65"/>
      <c r="BW463" s="65"/>
      <c r="BX463" s="65"/>
      <c r="BY463" s="65"/>
      <c r="BZ463" s="65"/>
      <c r="CA463" s="65"/>
      <c r="CB463" s="65"/>
      <c r="CC463" s="65"/>
      <c r="CD463" s="65"/>
      <c r="CE463" s="65"/>
      <c r="CF463" s="65"/>
      <c r="CG463" s="65"/>
      <c r="CH463" s="65"/>
      <c r="CI463" s="65"/>
      <c r="CJ463" s="65"/>
      <c r="CK463" s="65"/>
      <c r="CL463" s="65"/>
      <c r="CM463" s="65"/>
      <c r="CN463" s="65"/>
      <c r="CO463" s="65"/>
      <c r="CP463" s="65"/>
      <c r="CQ463" s="65"/>
      <c r="CR463" s="65"/>
      <c r="CS463" s="65"/>
      <c r="CT463" s="65"/>
      <c r="CU463" s="65"/>
      <c r="CV463" s="65"/>
      <c r="CW463" s="65"/>
      <c r="CX463" s="65"/>
      <c r="CY463" s="65"/>
      <c r="CZ463" s="65"/>
      <c r="DA463" s="65"/>
      <c r="DB463" s="65"/>
      <c r="DC463" s="65"/>
      <c r="DD463" s="65"/>
      <c r="DE463" s="65"/>
      <c r="DF463" s="65"/>
      <c r="DG463" s="65"/>
      <c r="DH463" s="65"/>
      <c r="DI463" s="65"/>
      <c r="DJ463" s="65"/>
      <c r="DK463" s="65"/>
      <c r="DL463" s="65"/>
      <c r="DM463" s="65"/>
      <c r="DN463" s="65"/>
      <c r="DO463" s="65"/>
      <c r="DP463" s="65"/>
      <c r="DQ463" s="65"/>
      <c r="DR463" s="65"/>
      <c r="DS463" s="65"/>
      <c r="DT463" s="65"/>
      <c r="DU463" s="65"/>
      <c r="DV463" s="65"/>
      <c r="DW463" s="65"/>
      <c r="DX463" s="65"/>
      <c r="DY463" s="65"/>
      <c r="DZ463" s="65"/>
      <c r="EA463" s="65"/>
      <c r="EB463" s="65"/>
      <c r="EC463" s="65"/>
      <c r="ED463" s="65"/>
      <c r="EE463" s="65"/>
      <c r="EF463" s="65"/>
      <c r="EG463" s="65"/>
      <c r="EH463" s="65"/>
      <c r="EI463" s="65"/>
      <c r="EJ463" s="65"/>
      <c r="EK463" s="65"/>
      <c r="EL463" s="65"/>
      <c r="EM463" s="65"/>
      <c r="EN463" s="65"/>
      <c r="EO463" s="65"/>
      <c r="EP463" s="65"/>
      <c r="EQ463" s="65"/>
      <c r="ER463" s="65"/>
      <c r="ES463" s="65"/>
      <c r="ET463" s="65"/>
      <c r="EU463" s="65"/>
      <c r="EV463" s="65"/>
      <c r="EW463" s="65"/>
      <c r="EX463" s="65"/>
      <c r="EY463" s="65"/>
      <c r="EZ463" s="65"/>
      <c r="FA463" s="65"/>
      <c r="FB463" s="65"/>
      <c r="FC463" s="65"/>
      <c r="FD463" s="65"/>
      <c r="FE463" s="65"/>
      <c r="FF463" s="65"/>
      <c r="FG463" s="65"/>
      <c r="FH463" s="65"/>
      <c r="FI463" s="65"/>
      <c r="FJ463" s="65"/>
      <c r="FK463" s="65"/>
      <c r="FL463" s="65"/>
      <c r="FM463" s="65"/>
      <c r="FN463" s="65"/>
      <c r="FO463" s="65"/>
      <c r="FP463" s="65"/>
      <c r="FQ463" s="65"/>
      <c r="FR463" s="65"/>
      <c r="FS463" s="65"/>
      <c r="FT463" s="65"/>
      <c r="FU463" s="65"/>
      <c r="FV463" s="65"/>
      <c r="FW463" s="65"/>
      <c r="FX463" s="65"/>
      <c r="FY463" s="65"/>
      <c r="FZ463" s="65"/>
      <c r="GA463" s="65"/>
      <c r="GB463" s="65"/>
      <c r="GC463" s="65"/>
      <c r="GD463" s="65"/>
      <c r="GE463" s="65"/>
      <c r="GF463" s="65"/>
      <c r="GG463" s="65"/>
      <c r="GH463" s="65"/>
      <c r="GI463" s="65"/>
      <c r="GJ463" s="65"/>
      <c r="GK463" s="65"/>
      <c r="GL463" s="65"/>
      <c r="GM463" s="65"/>
      <c r="GN463" s="65"/>
      <c r="GO463" s="65"/>
      <c r="GP463" s="65"/>
      <c r="GQ463" s="65"/>
      <c r="GR463" s="65"/>
      <c r="GS463" s="65"/>
      <c r="GT463" s="65"/>
      <c r="GU463" s="65"/>
      <c r="GV463" s="65"/>
      <c r="GW463" s="65"/>
      <c r="GX463" s="65"/>
      <c r="GY463" s="65"/>
      <c r="GZ463" s="65"/>
      <c r="HA463" s="65"/>
      <c r="HB463" s="65"/>
      <c r="HC463" s="65"/>
      <c r="HD463" s="65"/>
      <c r="HE463" s="65"/>
      <c r="HF463" s="65"/>
      <c r="HG463" s="65"/>
      <c r="HH463" s="65"/>
      <c r="HI463" s="65"/>
      <c r="HJ463" s="65"/>
      <c r="HK463" s="65"/>
      <c r="HL463" s="65"/>
      <c r="HM463" s="65"/>
      <c r="HN463" s="65"/>
      <c r="HO463" s="65"/>
      <c r="HP463" s="65"/>
      <c r="HQ463" s="65"/>
      <c r="HR463" s="65"/>
      <c r="HS463" s="65"/>
      <c r="HT463" s="65"/>
      <c r="HU463" s="65"/>
      <c r="HV463" s="65"/>
      <c r="HW463" s="65"/>
      <c r="HX463" s="65"/>
      <c r="HY463" s="65"/>
      <c r="HZ463" s="65"/>
      <c r="IA463" s="65"/>
      <c r="IB463" s="65"/>
      <c r="IC463" s="65"/>
      <c r="ID463" s="65"/>
      <c r="IE463" s="65"/>
      <c r="IF463" s="65"/>
      <c r="IG463" s="65"/>
      <c r="IH463" s="65"/>
      <c r="II463" s="65"/>
      <c r="IJ463" s="65"/>
      <c r="IK463" s="65"/>
      <c r="IL463" s="65"/>
      <c r="IM463" s="65"/>
      <c r="IN463" s="65"/>
      <c r="IO463" s="65"/>
      <c r="IP463" s="65"/>
      <c r="IQ463" s="65"/>
      <c r="IR463" s="65"/>
      <c r="IS463" s="65"/>
      <c r="IT463" s="65"/>
      <c r="IU463" s="65"/>
      <c r="IV463" s="65"/>
      <c r="IW463" s="65"/>
      <c r="IX463" s="65"/>
      <c r="IY463" s="65"/>
      <c r="IZ463" s="65"/>
      <c r="JA463" s="65"/>
      <c r="JB463" s="65"/>
      <c r="JC463" s="65"/>
      <c r="JD463" s="65"/>
      <c r="JE463" s="65"/>
      <c r="JF463" s="65"/>
      <c r="JG463" s="65"/>
      <c r="JH463" s="65"/>
      <c r="JI463" s="65"/>
      <c r="JJ463" s="65"/>
      <c r="JK463" s="65"/>
      <c r="JL463" s="65"/>
      <c r="JM463" s="65"/>
      <c r="JN463" s="65"/>
      <c r="JO463" s="65"/>
      <c r="JP463" s="65"/>
      <c r="JQ463" s="65"/>
      <c r="JR463" s="65"/>
      <c r="JS463" s="65"/>
    </row>
    <row r="464" s="66" customFormat="true" ht="14.25" hidden="false" customHeight="true" outlineLevel="0" collapsed="false">
      <c r="A464" s="46"/>
      <c r="B464" s="47" t="n">
        <f aca="true">TODAY()</f>
        <v>46135</v>
      </c>
      <c r="C464" s="48" t="s">
        <v>37</v>
      </c>
      <c r="D464" s="49" t="s">
        <v>38</v>
      </c>
      <c r="E464" s="50" t="str">
        <f aca="false">IFERROR(VLOOKUP($J464,'Base 1'!A:S,19,0),"-")</f>
        <v>-</v>
      </c>
      <c r="F464" s="50" t="str">
        <f aca="false">IFERROR(VLOOKUP($J464,'Base 1'!$A:$N,14,0),"-")</f>
        <v>-</v>
      </c>
      <c r="G464" s="50" t="str">
        <f aca="false">IFERROR(VLOOKUP($J464,'Base 1'!$A:$O,15,0),"-")</f>
        <v>-</v>
      </c>
      <c r="H464" s="50" t="str">
        <f aca="false">IFERROR(VLOOKUP($J464,'Base 1'!$A:$T,20,0),"-")</f>
        <v>-</v>
      </c>
      <c r="I464" s="51" t="str">
        <f aca="false">IFERROR(VLOOKUP($J464,'Base 1'!$A:$C,3,0),"-")</f>
        <v>-</v>
      </c>
      <c r="J464" s="51"/>
      <c r="K464" s="50" t="str">
        <f aca="false">IFERROR(VLOOKUP($J464,'Base 1'!$A:$E,5,0),"-")</f>
        <v>-</v>
      </c>
      <c r="L464" s="52" t="str">
        <f aca="false">IFERROR(VLOOKUP($J464,'Base 1'!$A:$B,2,0),"-")</f>
        <v>-</v>
      </c>
      <c r="M464" s="50" t="str">
        <f aca="false">IFERROR(VLOOKUP($J464,'Base 1'!$A:$Q,17,0),"-")</f>
        <v>-</v>
      </c>
      <c r="N464" s="50" t="str">
        <f aca="false">IFERROR(VLOOKUP($J464,'Base 1'!$A:$R,18,0),"-")</f>
        <v>-</v>
      </c>
      <c r="O464" s="50" t="str">
        <f aca="false">IFERROR(VLOOKUP($J464,'Base 1'!$A:$F,6,0),"-")</f>
        <v>-</v>
      </c>
      <c r="P464" s="53" t="str">
        <f aca="false">IFERROR(VLOOKUP($J464,'Base 1'!$A:$G,7,0),"-")</f>
        <v>-</v>
      </c>
      <c r="Q464" s="54"/>
      <c r="R464" s="50" t="str">
        <f aca="false">IFERROR(VLOOKUP(J464,'Base 1'!$A:$L,12,0),"-")</f>
        <v>-</v>
      </c>
      <c r="S464" s="54"/>
      <c r="T464" s="55" t="str">
        <f aca="false">IFERROR(VLOOKUP(J464,'Base 1'!$A:$J,10,0),"-")</f>
        <v>-</v>
      </c>
      <c r="U464" s="56"/>
      <c r="V464" s="57"/>
      <c r="W464" s="58"/>
      <c r="X464" s="59" t="str">
        <f aca="false">IFERROR(VLOOKUP(J464,'Base 1'!$A:$I,9,0),"-")</f>
        <v>-</v>
      </c>
      <c r="Y464" s="58"/>
      <c r="Z464" s="60"/>
      <c r="AA464" s="61"/>
      <c r="AB464" s="62"/>
      <c r="AC464" s="63" t="str">
        <f aca="false">IFERROR(VLOOKUP($J464,'Base 1'!$A:$Q,16,0),"-")</f>
        <v>-</v>
      </c>
      <c r="AD464" s="63"/>
      <c r="AE464" s="64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5"/>
      <c r="BG464" s="65"/>
      <c r="BH464" s="65"/>
      <c r="BI464" s="65"/>
      <c r="BJ464" s="65"/>
      <c r="BK464" s="65"/>
      <c r="BL464" s="65"/>
      <c r="BM464" s="65"/>
      <c r="BN464" s="65"/>
      <c r="BO464" s="65"/>
      <c r="BP464" s="65"/>
      <c r="BQ464" s="65"/>
      <c r="BR464" s="65"/>
      <c r="BS464" s="65"/>
      <c r="BT464" s="65"/>
      <c r="BU464" s="65"/>
      <c r="BV464" s="65"/>
      <c r="BW464" s="65"/>
      <c r="BX464" s="65"/>
      <c r="BY464" s="65"/>
      <c r="BZ464" s="65"/>
      <c r="CA464" s="65"/>
      <c r="CB464" s="65"/>
      <c r="CC464" s="65"/>
      <c r="CD464" s="65"/>
      <c r="CE464" s="65"/>
      <c r="CF464" s="65"/>
      <c r="CG464" s="65"/>
      <c r="CH464" s="65"/>
      <c r="CI464" s="65"/>
      <c r="CJ464" s="65"/>
      <c r="CK464" s="65"/>
      <c r="CL464" s="65"/>
      <c r="CM464" s="65"/>
      <c r="CN464" s="65"/>
      <c r="CO464" s="65"/>
      <c r="CP464" s="65"/>
      <c r="CQ464" s="65"/>
      <c r="CR464" s="65"/>
      <c r="CS464" s="65"/>
      <c r="CT464" s="65"/>
      <c r="CU464" s="65"/>
      <c r="CV464" s="65"/>
      <c r="CW464" s="65"/>
      <c r="CX464" s="65"/>
      <c r="CY464" s="65"/>
      <c r="CZ464" s="65"/>
      <c r="DA464" s="65"/>
      <c r="DB464" s="65"/>
      <c r="DC464" s="65"/>
      <c r="DD464" s="65"/>
      <c r="DE464" s="65"/>
      <c r="DF464" s="65"/>
      <c r="DG464" s="65"/>
      <c r="DH464" s="65"/>
      <c r="DI464" s="65"/>
      <c r="DJ464" s="65"/>
      <c r="DK464" s="65"/>
      <c r="DL464" s="65"/>
      <c r="DM464" s="65"/>
      <c r="DN464" s="65"/>
      <c r="DO464" s="65"/>
      <c r="DP464" s="65"/>
      <c r="DQ464" s="65"/>
      <c r="DR464" s="65"/>
      <c r="DS464" s="65"/>
      <c r="DT464" s="65"/>
      <c r="DU464" s="65"/>
      <c r="DV464" s="65"/>
      <c r="DW464" s="65"/>
      <c r="DX464" s="65"/>
      <c r="DY464" s="65"/>
      <c r="DZ464" s="65"/>
      <c r="EA464" s="65"/>
      <c r="EB464" s="65"/>
      <c r="EC464" s="65"/>
      <c r="ED464" s="65"/>
      <c r="EE464" s="65"/>
      <c r="EF464" s="65"/>
      <c r="EG464" s="65"/>
      <c r="EH464" s="65"/>
      <c r="EI464" s="65"/>
      <c r="EJ464" s="65"/>
      <c r="EK464" s="65"/>
      <c r="EL464" s="65"/>
      <c r="EM464" s="65"/>
      <c r="EN464" s="65"/>
      <c r="EO464" s="65"/>
      <c r="EP464" s="65"/>
      <c r="EQ464" s="65"/>
      <c r="ER464" s="65"/>
      <c r="ES464" s="65"/>
      <c r="ET464" s="65"/>
      <c r="EU464" s="65"/>
      <c r="EV464" s="65"/>
      <c r="EW464" s="65"/>
      <c r="EX464" s="65"/>
      <c r="EY464" s="65"/>
      <c r="EZ464" s="65"/>
      <c r="FA464" s="65"/>
      <c r="FB464" s="65"/>
      <c r="FC464" s="65"/>
      <c r="FD464" s="65"/>
      <c r="FE464" s="65"/>
      <c r="FF464" s="65"/>
      <c r="FG464" s="65"/>
      <c r="FH464" s="65"/>
      <c r="FI464" s="65"/>
      <c r="FJ464" s="65"/>
      <c r="FK464" s="65"/>
      <c r="FL464" s="65"/>
      <c r="FM464" s="65"/>
      <c r="FN464" s="65"/>
      <c r="FO464" s="65"/>
      <c r="FP464" s="65"/>
      <c r="FQ464" s="65"/>
      <c r="FR464" s="65"/>
      <c r="FS464" s="65"/>
      <c r="FT464" s="65"/>
      <c r="FU464" s="65"/>
      <c r="FV464" s="65"/>
      <c r="FW464" s="65"/>
      <c r="FX464" s="65"/>
      <c r="FY464" s="65"/>
      <c r="FZ464" s="65"/>
      <c r="GA464" s="65"/>
      <c r="GB464" s="65"/>
      <c r="GC464" s="65"/>
      <c r="GD464" s="65"/>
      <c r="GE464" s="65"/>
      <c r="GF464" s="65"/>
      <c r="GG464" s="65"/>
      <c r="GH464" s="65"/>
      <c r="GI464" s="65"/>
      <c r="GJ464" s="65"/>
      <c r="GK464" s="65"/>
      <c r="GL464" s="65"/>
      <c r="GM464" s="65"/>
      <c r="GN464" s="65"/>
      <c r="GO464" s="65"/>
      <c r="GP464" s="65"/>
      <c r="GQ464" s="65"/>
      <c r="GR464" s="65"/>
      <c r="GS464" s="65"/>
      <c r="GT464" s="65"/>
      <c r="GU464" s="65"/>
      <c r="GV464" s="65"/>
      <c r="GW464" s="65"/>
      <c r="GX464" s="65"/>
      <c r="GY464" s="65"/>
      <c r="GZ464" s="65"/>
      <c r="HA464" s="65"/>
      <c r="HB464" s="65"/>
      <c r="HC464" s="65"/>
      <c r="HD464" s="65"/>
      <c r="HE464" s="65"/>
      <c r="HF464" s="65"/>
      <c r="HG464" s="65"/>
      <c r="HH464" s="65"/>
      <c r="HI464" s="65"/>
      <c r="HJ464" s="65"/>
      <c r="HK464" s="65"/>
      <c r="HL464" s="65"/>
      <c r="HM464" s="65"/>
      <c r="HN464" s="65"/>
      <c r="HO464" s="65"/>
      <c r="HP464" s="65"/>
      <c r="HQ464" s="65"/>
      <c r="HR464" s="65"/>
      <c r="HS464" s="65"/>
      <c r="HT464" s="65"/>
      <c r="HU464" s="65"/>
      <c r="HV464" s="65"/>
      <c r="HW464" s="65"/>
      <c r="HX464" s="65"/>
      <c r="HY464" s="65"/>
      <c r="HZ464" s="65"/>
      <c r="IA464" s="65"/>
      <c r="IB464" s="65"/>
      <c r="IC464" s="65"/>
      <c r="ID464" s="65"/>
      <c r="IE464" s="65"/>
      <c r="IF464" s="65"/>
      <c r="IG464" s="65"/>
      <c r="IH464" s="65"/>
      <c r="II464" s="65"/>
      <c r="IJ464" s="65"/>
      <c r="IK464" s="65"/>
      <c r="IL464" s="65"/>
      <c r="IM464" s="65"/>
      <c r="IN464" s="65"/>
      <c r="IO464" s="65"/>
      <c r="IP464" s="65"/>
      <c r="IQ464" s="65"/>
      <c r="IR464" s="65"/>
      <c r="IS464" s="65"/>
      <c r="IT464" s="65"/>
      <c r="IU464" s="65"/>
      <c r="IV464" s="65"/>
      <c r="IW464" s="65"/>
      <c r="IX464" s="65"/>
      <c r="IY464" s="65"/>
      <c r="IZ464" s="65"/>
      <c r="JA464" s="65"/>
      <c r="JB464" s="65"/>
      <c r="JC464" s="65"/>
      <c r="JD464" s="65"/>
      <c r="JE464" s="65"/>
      <c r="JF464" s="65"/>
      <c r="JG464" s="65"/>
      <c r="JH464" s="65"/>
      <c r="JI464" s="65"/>
      <c r="JJ464" s="65"/>
      <c r="JK464" s="65"/>
      <c r="JL464" s="65"/>
      <c r="JM464" s="65"/>
      <c r="JN464" s="65"/>
      <c r="JO464" s="65"/>
      <c r="JP464" s="65"/>
      <c r="JQ464" s="65"/>
      <c r="JR464" s="65"/>
      <c r="JS464" s="65"/>
    </row>
    <row r="465" s="66" customFormat="true" ht="14.25" hidden="false" customHeight="true" outlineLevel="0" collapsed="false">
      <c r="A465" s="46"/>
      <c r="B465" s="47" t="n">
        <f aca="true">TODAY()</f>
        <v>46135</v>
      </c>
      <c r="C465" s="48" t="s">
        <v>37</v>
      </c>
      <c r="D465" s="49" t="s">
        <v>38</v>
      </c>
      <c r="E465" s="50" t="str">
        <f aca="false">IFERROR(VLOOKUP($J465,'Base 1'!A:S,19,0),"-")</f>
        <v>-</v>
      </c>
      <c r="F465" s="50" t="str">
        <f aca="false">IFERROR(VLOOKUP($J465,'Base 1'!$A:$N,14,0),"-")</f>
        <v>-</v>
      </c>
      <c r="G465" s="50" t="str">
        <f aca="false">IFERROR(VLOOKUP($J465,'Base 1'!$A:$O,15,0),"-")</f>
        <v>-</v>
      </c>
      <c r="H465" s="50" t="str">
        <f aca="false">IFERROR(VLOOKUP($J465,'Base 1'!$A:$T,20,0),"-")</f>
        <v>-</v>
      </c>
      <c r="I465" s="51" t="str">
        <f aca="false">IFERROR(VLOOKUP($J465,'Base 1'!$A:$C,3,0),"-")</f>
        <v>-</v>
      </c>
      <c r="J465" s="51"/>
      <c r="K465" s="50" t="str">
        <f aca="false">IFERROR(VLOOKUP($J465,'Base 1'!$A:$E,5,0),"-")</f>
        <v>-</v>
      </c>
      <c r="L465" s="52" t="str">
        <f aca="false">IFERROR(VLOOKUP($J465,'Base 1'!$A:$B,2,0),"-")</f>
        <v>-</v>
      </c>
      <c r="M465" s="50" t="str">
        <f aca="false">IFERROR(VLOOKUP($J465,'Base 1'!$A:$Q,17,0),"-")</f>
        <v>-</v>
      </c>
      <c r="N465" s="50" t="str">
        <f aca="false">IFERROR(VLOOKUP($J465,'Base 1'!$A:$R,18,0),"-")</f>
        <v>-</v>
      </c>
      <c r="O465" s="50" t="str">
        <f aca="false">IFERROR(VLOOKUP($J465,'Base 1'!$A:$F,6,0),"-")</f>
        <v>-</v>
      </c>
      <c r="P465" s="53" t="str">
        <f aca="false">IFERROR(VLOOKUP($J465,'Base 1'!$A:$G,7,0),"-")</f>
        <v>-</v>
      </c>
      <c r="Q465" s="54"/>
      <c r="R465" s="50" t="str">
        <f aca="false">IFERROR(VLOOKUP(J465,'Base 1'!$A:$L,12,0),"-")</f>
        <v>-</v>
      </c>
      <c r="S465" s="54"/>
      <c r="T465" s="55" t="str">
        <f aca="false">IFERROR(VLOOKUP(J465,'Base 1'!$A:$J,10,0),"-")</f>
        <v>-</v>
      </c>
      <c r="U465" s="56"/>
      <c r="V465" s="57"/>
      <c r="W465" s="58"/>
      <c r="X465" s="59" t="str">
        <f aca="false">IFERROR(VLOOKUP(J465,'Base 1'!$A:$I,9,0),"-")</f>
        <v>-</v>
      </c>
      <c r="Y465" s="58"/>
      <c r="Z465" s="60"/>
      <c r="AA465" s="61"/>
      <c r="AB465" s="62"/>
      <c r="AC465" s="63" t="str">
        <f aca="false">IFERROR(VLOOKUP($J465,'Base 1'!$A:$Q,16,0),"-")</f>
        <v>-</v>
      </c>
      <c r="AD465" s="63"/>
      <c r="AE465" s="64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  <c r="BJ465" s="65"/>
      <c r="BK465" s="65"/>
      <c r="BL465" s="65"/>
      <c r="BM465" s="65"/>
      <c r="BN465" s="65"/>
      <c r="BO465" s="65"/>
      <c r="BP465" s="65"/>
      <c r="BQ465" s="65"/>
      <c r="BR465" s="65"/>
      <c r="BS465" s="65"/>
      <c r="BT465" s="65"/>
      <c r="BU465" s="65"/>
      <c r="BV465" s="65"/>
      <c r="BW465" s="65"/>
      <c r="BX465" s="65"/>
      <c r="BY465" s="65"/>
      <c r="BZ465" s="65"/>
      <c r="CA465" s="65"/>
      <c r="CB465" s="65"/>
      <c r="CC465" s="65"/>
      <c r="CD465" s="65"/>
      <c r="CE465" s="65"/>
      <c r="CF465" s="65"/>
      <c r="CG465" s="65"/>
      <c r="CH465" s="65"/>
      <c r="CI465" s="65"/>
      <c r="CJ465" s="65"/>
      <c r="CK465" s="65"/>
      <c r="CL465" s="65"/>
      <c r="CM465" s="65"/>
      <c r="CN465" s="65"/>
      <c r="CO465" s="65"/>
      <c r="CP465" s="65"/>
      <c r="CQ465" s="65"/>
      <c r="CR465" s="65"/>
      <c r="CS465" s="65"/>
      <c r="CT465" s="65"/>
      <c r="CU465" s="65"/>
      <c r="CV465" s="65"/>
      <c r="CW465" s="65"/>
      <c r="CX465" s="65"/>
      <c r="CY465" s="65"/>
      <c r="CZ465" s="65"/>
      <c r="DA465" s="65"/>
      <c r="DB465" s="65"/>
      <c r="DC465" s="65"/>
      <c r="DD465" s="65"/>
      <c r="DE465" s="65"/>
      <c r="DF465" s="65"/>
      <c r="DG465" s="65"/>
      <c r="DH465" s="65"/>
      <c r="DI465" s="65"/>
      <c r="DJ465" s="65"/>
      <c r="DK465" s="65"/>
      <c r="DL465" s="65"/>
      <c r="DM465" s="65"/>
      <c r="DN465" s="65"/>
      <c r="DO465" s="65"/>
      <c r="DP465" s="65"/>
      <c r="DQ465" s="65"/>
      <c r="DR465" s="65"/>
      <c r="DS465" s="65"/>
      <c r="DT465" s="65"/>
      <c r="DU465" s="65"/>
      <c r="DV465" s="65"/>
      <c r="DW465" s="65"/>
      <c r="DX465" s="65"/>
      <c r="DY465" s="65"/>
      <c r="DZ465" s="65"/>
      <c r="EA465" s="65"/>
      <c r="EB465" s="65"/>
      <c r="EC465" s="65"/>
      <c r="ED465" s="65"/>
      <c r="EE465" s="65"/>
      <c r="EF465" s="65"/>
      <c r="EG465" s="65"/>
      <c r="EH465" s="65"/>
      <c r="EI465" s="65"/>
      <c r="EJ465" s="65"/>
      <c r="EK465" s="65"/>
      <c r="EL465" s="65"/>
      <c r="EM465" s="65"/>
      <c r="EN465" s="65"/>
      <c r="EO465" s="65"/>
      <c r="EP465" s="65"/>
      <c r="EQ465" s="65"/>
      <c r="ER465" s="65"/>
      <c r="ES465" s="65"/>
      <c r="ET465" s="65"/>
      <c r="EU465" s="65"/>
      <c r="EV465" s="65"/>
      <c r="EW465" s="65"/>
      <c r="EX465" s="65"/>
      <c r="EY465" s="65"/>
      <c r="EZ465" s="65"/>
      <c r="FA465" s="65"/>
      <c r="FB465" s="65"/>
      <c r="FC465" s="65"/>
      <c r="FD465" s="65"/>
      <c r="FE465" s="65"/>
      <c r="FF465" s="65"/>
      <c r="FG465" s="65"/>
      <c r="FH465" s="65"/>
      <c r="FI465" s="65"/>
      <c r="FJ465" s="65"/>
      <c r="FK465" s="65"/>
      <c r="FL465" s="65"/>
      <c r="FM465" s="65"/>
      <c r="FN465" s="65"/>
      <c r="FO465" s="65"/>
      <c r="FP465" s="65"/>
      <c r="FQ465" s="65"/>
      <c r="FR465" s="65"/>
      <c r="FS465" s="65"/>
      <c r="FT465" s="65"/>
      <c r="FU465" s="65"/>
      <c r="FV465" s="65"/>
      <c r="FW465" s="65"/>
      <c r="FX465" s="65"/>
      <c r="FY465" s="65"/>
      <c r="FZ465" s="65"/>
      <c r="GA465" s="65"/>
      <c r="GB465" s="65"/>
      <c r="GC465" s="65"/>
      <c r="GD465" s="65"/>
      <c r="GE465" s="65"/>
      <c r="GF465" s="65"/>
      <c r="GG465" s="65"/>
      <c r="GH465" s="65"/>
      <c r="GI465" s="65"/>
      <c r="GJ465" s="65"/>
      <c r="GK465" s="65"/>
      <c r="GL465" s="65"/>
      <c r="GM465" s="65"/>
      <c r="GN465" s="65"/>
      <c r="GO465" s="65"/>
      <c r="GP465" s="65"/>
      <c r="GQ465" s="65"/>
      <c r="GR465" s="65"/>
      <c r="GS465" s="65"/>
      <c r="GT465" s="65"/>
      <c r="GU465" s="65"/>
      <c r="GV465" s="65"/>
      <c r="GW465" s="65"/>
      <c r="GX465" s="65"/>
      <c r="GY465" s="65"/>
      <c r="GZ465" s="65"/>
      <c r="HA465" s="65"/>
      <c r="HB465" s="65"/>
      <c r="HC465" s="65"/>
      <c r="HD465" s="65"/>
      <c r="HE465" s="65"/>
      <c r="HF465" s="65"/>
      <c r="HG465" s="65"/>
      <c r="HH465" s="65"/>
      <c r="HI465" s="65"/>
      <c r="HJ465" s="65"/>
      <c r="HK465" s="65"/>
      <c r="HL465" s="65"/>
      <c r="HM465" s="65"/>
      <c r="HN465" s="65"/>
      <c r="HO465" s="65"/>
      <c r="HP465" s="65"/>
      <c r="HQ465" s="65"/>
      <c r="HR465" s="65"/>
      <c r="HS465" s="65"/>
      <c r="HT465" s="65"/>
      <c r="HU465" s="65"/>
      <c r="HV465" s="65"/>
      <c r="HW465" s="65"/>
      <c r="HX465" s="65"/>
      <c r="HY465" s="65"/>
      <c r="HZ465" s="65"/>
      <c r="IA465" s="65"/>
      <c r="IB465" s="65"/>
      <c r="IC465" s="65"/>
      <c r="ID465" s="65"/>
      <c r="IE465" s="65"/>
      <c r="IF465" s="65"/>
      <c r="IG465" s="65"/>
      <c r="IH465" s="65"/>
      <c r="II465" s="65"/>
      <c r="IJ465" s="65"/>
      <c r="IK465" s="65"/>
      <c r="IL465" s="65"/>
      <c r="IM465" s="65"/>
      <c r="IN465" s="65"/>
      <c r="IO465" s="65"/>
      <c r="IP465" s="65"/>
      <c r="IQ465" s="65"/>
      <c r="IR465" s="65"/>
      <c r="IS465" s="65"/>
      <c r="IT465" s="65"/>
      <c r="IU465" s="65"/>
      <c r="IV465" s="65"/>
      <c r="IW465" s="65"/>
      <c r="IX465" s="65"/>
      <c r="IY465" s="65"/>
      <c r="IZ465" s="65"/>
      <c r="JA465" s="65"/>
      <c r="JB465" s="65"/>
      <c r="JC465" s="65"/>
      <c r="JD465" s="65"/>
      <c r="JE465" s="65"/>
      <c r="JF465" s="65"/>
      <c r="JG465" s="65"/>
      <c r="JH465" s="65"/>
      <c r="JI465" s="65"/>
      <c r="JJ465" s="65"/>
      <c r="JK465" s="65"/>
      <c r="JL465" s="65"/>
      <c r="JM465" s="65"/>
      <c r="JN465" s="65"/>
      <c r="JO465" s="65"/>
      <c r="JP465" s="65"/>
      <c r="JQ465" s="65"/>
      <c r="JR465" s="65"/>
      <c r="JS465" s="65"/>
    </row>
    <row r="466" s="66" customFormat="true" ht="14.25" hidden="false" customHeight="true" outlineLevel="0" collapsed="false">
      <c r="A466" s="46"/>
      <c r="B466" s="47" t="n">
        <f aca="true">TODAY()</f>
        <v>46135</v>
      </c>
      <c r="C466" s="48" t="s">
        <v>37</v>
      </c>
      <c r="D466" s="49" t="s">
        <v>38</v>
      </c>
      <c r="E466" s="50" t="str">
        <f aca="false">IFERROR(VLOOKUP($J466,'Base 1'!A:S,19,0),"-")</f>
        <v>-</v>
      </c>
      <c r="F466" s="50" t="str">
        <f aca="false">IFERROR(VLOOKUP($J466,'Base 1'!$A:$N,14,0),"-")</f>
        <v>-</v>
      </c>
      <c r="G466" s="50" t="str">
        <f aca="false">IFERROR(VLOOKUP($J466,'Base 1'!$A:$O,15,0),"-")</f>
        <v>-</v>
      </c>
      <c r="H466" s="50" t="str">
        <f aca="false">IFERROR(VLOOKUP($J466,'Base 1'!$A:$T,20,0),"-")</f>
        <v>-</v>
      </c>
      <c r="I466" s="51" t="str">
        <f aca="false">IFERROR(VLOOKUP($J466,'Base 1'!$A:$C,3,0),"-")</f>
        <v>-</v>
      </c>
      <c r="J466" s="51"/>
      <c r="K466" s="50" t="str">
        <f aca="false">IFERROR(VLOOKUP($J466,'Base 1'!$A:$E,5,0),"-")</f>
        <v>-</v>
      </c>
      <c r="L466" s="52" t="str">
        <f aca="false">IFERROR(VLOOKUP($J466,'Base 1'!$A:$B,2,0),"-")</f>
        <v>-</v>
      </c>
      <c r="M466" s="50" t="str">
        <f aca="false">IFERROR(VLOOKUP($J466,'Base 1'!$A:$Q,17,0),"-")</f>
        <v>-</v>
      </c>
      <c r="N466" s="50" t="str">
        <f aca="false">IFERROR(VLOOKUP($J466,'Base 1'!$A:$R,18,0),"-")</f>
        <v>-</v>
      </c>
      <c r="O466" s="50" t="str">
        <f aca="false">IFERROR(VLOOKUP($J466,'Base 1'!$A:$F,6,0),"-")</f>
        <v>-</v>
      </c>
      <c r="P466" s="53" t="str">
        <f aca="false">IFERROR(VLOOKUP($J466,'Base 1'!$A:$G,7,0),"-")</f>
        <v>-</v>
      </c>
      <c r="Q466" s="54"/>
      <c r="R466" s="50" t="str">
        <f aca="false">IFERROR(VLOOKUP(J466,'Base 1'!$A:$L,12,0),"-")</f>
        <v>-</v>
      </c>
      <c r="S466" s="54"/>
      <c r="T466" s="55" t="str">
        <f aca="false">IFERROR(VLOOKUP(J466,'Base 1'!$A:$J,10,0),"-")</f>
        <v>-</v>
      </c>
      <c r="U466" s="56"/>
      <c r="V466" s="57"/>
      <c r="W466" s="58"/>
      <c r="X466" s="59" t="str">
        <f aca="false">IFERROR(VLOOKUP(J466,'Base 1'!$A:$I,9,0),"-")</f>
        <v>-</v>
      </c>
      <c r="Y466" s="58"/>
      <c r="Z466" s="60"/>
      <c r="AA466" s="61"/>
      <c r="AB466" s="62"/>
      <c r="AC466" s="63" t="str">
        <f aca="false">IFERROR(VLOOKUP($J466,'Base 1'!$A:$Q,16,0),"-")</f>
        <v>-</v>
      </c>
      <c r="AD466" s="63"/>
      <c r="AE466" s="64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  <c r="BJ466" s="65"/>
      <c r="BK466" s="65"/>
      <c r="BL466" s="65"/>
      <c r="BM466" s="65"/>
      <c r="BN466" s="65"/>
      <c r="BO466" s="65"/>
      <c r="BP466" s="65"/>
      <c r="BQ466" s="65"/>
      <c r="BR466" s="65"/>
      <c r="BS466" s="65"/>
      <c r="BT466" s="65"/>
      <c r="BU466" s="65"/>
      <c r="BV466" s="65"/>
      <c r="BW466" s="65"/>
      <c r="BX466" s="65"/>
      <c r="BY466" s="65"/>
      <c r="BZ466" s="65"/>
      <c r="CA466" s="65"/>
      <c r="CB466" s="65"/>
      <c r="CC466" s="65"/>
      <c r="CD466" s="65"/>
      <c r="CE466" s="65"/>
      <c r="CF466" s="65"/>
      <c r="CG466" s="65"/>
      <c r="CH466" s="65"/>
      <c r="CI466" s="65"/>
      <c r="CJ466" s="65"/>
      <c r="CK466" s="65"/>
      <c r="CL466" s="65"/>
      <c r="CM466" s="65"/>
      <c r="CN466" s="65"/>
      <c r="CO466" s="65"/>
      <c r="CP466" s="65"/>
      <c r="CQ466" s="65"/>
      <c r="CR466" s="65"/>
      <c r="CS466" s="65"/>
      <c r="CT466" s="65"/>
      <c r="CU466" s="65"/>
      <c r="CV466" s="65"/>
      <c r="CW466" s="65"/>
      <c r="CX466" s="65"/>
      <c r="CY466" s="65"/>
      <c r="CZ466" s="65"/>
      <c r="DA466" s="65"/>
      <c r="DB466" s="65"/>
      <c r="DC466" s="65"/>
      <c r="DD466" s="65"/>
      <c r="DE466" s="65"/>
      <c r="DF466" s="65"/>
      <c r="DG466" s="65"/>
      <c r="DH466" s="65"/>
      <c r="DI466" s="65"/>
      <c r="DJ466" s="65"/>
      <c r="DK466" s="65"/>
      <c r="DL466" s="65"/>
      <c r="DM466" s="65"/>
      <c r="DN466" s="65"/>
      <c r="DO466" s="65"/>
      <c r="DP466" s="65"/>
      <c r="DQ466" s="65"/>
      <c r="DR466" s="65"/>
      <c r="DS466" s="65"/>
      <c r="DT466" s="65"/>
      <c r="DU466" s="65"/>
      <c r="DV466" s="65"/>
      <c r="DW466" s="65"/>
      <c r="DX466" s="65"/>
      <c r="DY466" s="65"/>
      <c r="DZ466" s="65"/>
      <c r="EA466" s="65"/>
      <c r="EB466" s="65"/>
      <c r="EC466" s="65"/>
      <c r="ED466" s="65"/>
      <c r="EE466" s="65"/>
      <c r="EF466" s="65"/>
      <c r="EG466" s="65"/>
      <c r="EH466" s="65"/>
      <c r="EI466" s="65"/>
      <c r="EJ466" s="65"/>
      <c r="EK466" s="65"/>
      <c r="EL466" s="65"/>
      <c r="EM466" s="65"/>
      <c r="EN466" s="65"/>
      <c r="EO466" s="65"/>
      <c r="EP466" s="65"/>
      <c r="EQ466" s="65"/>
      <c r="ER466" s="65"/>
      <c r="ES466" s="65"/>
      <c r="ET466" s="65"/>
      <c r="EU466" s="65"/>
      <c r="EV466" s="65"/>
      <c r="EW466" s="65"/>
      <c r="EX466" s="65"/>
      <c r="EY466" s="65"/>
      <c r="EZ466" s="65"/>
      <c r="FA466" s="65"/>
      <c r="FB466" s="65"/>
      <c r="FC466" s="65"/>
      <c r="FD466" s="65"/>
      <c r="FE466" s="65"/>
      <c r="FF466" s="65"/>
      <c r="FG466" s="65"/>
      <c r="FH466" s="65"/>
      <c r="FI466" s="65"/>
      <c r="FJ466" s="65"/>
      <c r="FK466" s="65"/>
      <c r="FL466" s="65"/>
      <c r="FM466" s="65"/>
      <c r="FN466" s="65"/>
      <c r="FO466" s="65"/>
      <c r="FP466" s="65"/>
      <c r="FQ466" s="65"/>
      <c r="FR466" s="65"/>
      <c r="FS466" s="65"/>
      <c r="FT466" s="65"/>
      <c r="FU466" s="65"/>
      <c r="FV466" s="65"/>
      <c r="FW466" s="65"/>
      <c r="FX466" s="65"/>
      <c r="FY466" s="65"/>
      <c r="FZ466" s="65"/>
      <c r="GA466" s="65"/>
      <c r="GB466" s="65"/>
      <c r="GC466" s="65"/>
      <c r="GD466" s="65"/>
      <c r="GE466" s="65"/>
      <c r="GF466" s="65"/>
      <c r="GG466" s="65"/>
      <c r="GH466" s="65"/>
      <c r="GI466" s="65"/>
      <c r="GJ466" s="65"/>
      <c r="GK466" s="65"/>
      <c r="GL466" s="65"/>
      <c r="GM466" s="65"/>
      <c r="GN466" s="65"/>
      <c r="GO466" s="65"/>
      <c r="GP466" s="65"/>
      <c r="GQ466" s="65"/>
      <c r="GR466" s="65"/>
      <c r="GS466" s="65"/>
      <c r="GT466" s="65"/>
      <c r="GU466" s="65"/>
      <c r="GV466" s="65"/>
      <c r="GW466" s="65"/>
      <c r="GX466" s="65"/>
      <c r="GY466" s="65"/>
      <c r="GZ466" s="65"/>
      <c r="HA466" s="65"/>
      <c r="HB466" s="65"/>
      <c r="HC466" s="65"/>
      <c r="HD466" s="65"/>
      <c r="HE466" s="65"/>
      <c r="HF466" s="65"/>
      <c r="HG466" s="65"/>
      <c r="HH466" s="65"/>
      <c r="HI466" s="65"/>
      <c r="HJ466" s="65"/>
      <c r="HK466" s="65"/>
      <c r="HL466" s="65"/>
      <c r="HM466" s="65"/>
      <c r="HN466" s="65"/>
      <c r="HO466" s="65"/>
      <c r="HP466" s="65"/>
      <c r="HQ466" s="65"/>
      <c r="HR466" s="65"/>
      <c r="HS466" s="65"/>
      <c r="HT466" s="65"/>
      <c r="HU466" s="65"/>
      <c r="HV466" s="65"/>
      <c r="HW466" s="65"/>
      <c r="HX466" s="65"/>
      <c r="HY466" s="65"/>
      <c r="HZ466" s="65"/>
      <c r="IA466" s="65"/>
      <c r="IB466" s="65"/>
      <c r="IC466" s="65"/>
      <c r="ID466" s="65"/>
      <c r="IE466" s="65"/>
      <c r="IF466" s="65"/>
      <c r="IG466" s="65"/>
      <c r="IH466" s="65"/>
      <c r="II466" s="65"/>
      <c r="IJ466" s="65"/>
      <c r="IK466" s="65"/>
      <c r="IL466" s="65"/>
      <c r="IM466" s="65"/>
      <c r="IN466" s="65"/>
      <c r="IO466" s="65"/>
      <c r="IP466" s="65"/>
      <c r="IQ466" s="65"/>
      <c r="IR466" s="65"/>
      <c r="IS466" s="65"/>
      <c r="IT466" s="65"/>
      <c r="IU466" s="65"/>
      <c r="IV466" s="65"/>
      <c r="IW466" s="65"/>
      <c r="IX466" s="65"/>
      <c r="IY466" s="65"/>
      <c r="IZ466" s="65"/>
      <c r="JA466" s="65"/>
      <c r="JB466" s="65"/>
      <c r="JC466" s="65"/>
      <c r="JD466" s="65"/>
      <c r="JE466" s="65"/>
      <c r="JF466" s="65"/>
      <c r="JG466" s="65"/>
      <c r="JH466" s="65"/>
      <c r="JI466" s="65"/>
      <c r="JJ466" s="65"/>
      <c r="JK466" s="65"/>
      <c r="JL466" s="65"/>
      <c r="JM466" s="65"/>
      <c r="JN466" s="65"/>
      <c r="JO466" s="65"/>
      <c r="JP466" s="65"/>
      <c r="JQ466" s="65"/>
      <c r="JR466" s="65"/>
      <c r="JS466" s="65"/>
    </row>
    <row r="467" s="66" customFormat="true" ht="14.25" hidden="false" customHeight="true" outlineLevel="0" collapsed="false">
      <c r="A467" s="46"/>
      <c r="B467" s="47" t="n">
        <f aca="true">TODAY()</f>
        <v>46135</v>
      </c>
      <c r="C467" s="48" t="s">
        <v>37</v>
      </c>
      <c r="D467" s="49" t="s">
        <v>38</v>
      </c>
      <c r="E467" s="50" t="str">
        <f aca="false">IFERROR(VLOOKUP($J467,'Base 1'!A:S,19,0),"-")</f>
        <v>-</v>
      </c>
      <c r="F467" s="50" t="str">
        <f aca="false">IFERROR(VLOOKUP($J467,'Base 1'!$A:$N,14,0),"-")</f>
        <v>-</v>
      </c>
      <c r="G467" s="50" t="str">
        <f aca="false">IFERROR(VLOOKUP($J467,'Base 1'!$A:$O,15,0),"-")</f>
        <v>-</v>
      </c>
      <c r="H467" s="50" t="str">
        <f aca="false">IFERROR(VLOOKUP($J467,'Base 1'!$A:$T,20,0),"-")</f>
        <v>-</v>
      </c>
      <c r="I467" s="51" t="str">
        <f aca="false">IFERROR(VLOOKUP($J467,'Base 1'!$A:$C,3,0),"-")</f>
        <v>-</v>
      </c>
      <c r="J467" s="51"/>
      <c r="K467" s="50" t="str">
        <f aca="false">IFERROR(VLOOKUP($J467,'Base 1'!$A:$E,5,0),"-")</f>
        <v>-</v>
      </c>
      <c r="L467" s="52" t="str">
        <f aca="false">IFERROR(VLOOKUP($J467,'Base 1'!$A:$B,2,0),"-")</f>
        <v>-</v>
      </c>
      <c r="M467" s="50" t="str">
        <f aca="false">IFERROR(VLOOKUP($J467,'Base 1'!$A:$Q,17,0),"-")</f>
        <v>-</v>
      </c>
      <c r="N467" s="50" t="str">
        <f aca="false">IFERROR(VLOOKUP($J467,'Base 1'!$A:$R,18,0),"-")</f>
        <v>-</v>
      </c>
      <c r="O467" s="50" t="str">
        <f aca="false">IFERROR(VLOOKUP($J467,'Base 1'!$A:$F,6,0),"-")</f>
        <v>-</v>
      </c>
      <c r="P467" s="53" t="str">
        <f aca="false">IFERROR(VLOOKUP($J467,'Base 1'!$A:$G,7,0),"-")</f>
        <v>-</v>
      </c>
      <c r="Q467" s="54"/>
      <c r="R467" s="50" t="str">
        <f aca="false">IFERROR(VLOOKUP(J467,'Base 1'!$A:$L,12,0),"-")</f>
        <v>-</v>
      </c>
      <c r="S467" s="54"/>
      <c r="T467" s="55" t="str">
        <f aca="false">IFERROR(VLOOKUP(J467,'Base 1'!$A:$J,10,0),"-")</f>
        <v>-</v>
      </c>
      <c r="U467" s="56"/>
      <c r="V467" s="57"/>
      <c r="W467" s="58"/>
      <c r="X467" s="59" t="str">
        <f aca="false">IFERROR(VLOOKUP(J467,'Base 1'!$A:$I,9,0),"-")</f>
        <v>-</v>
      </c>
      <c r="Y467" s="58"/>
      <c r="Z467" s="60"/>
      <c r="AA467" s="61"/>
      <c r="AB467" s="62"/>
      <c r="AC467" s="63" t="str">
        <f aca="false">IFERROR(VLOOKUP($J467,'Base 1'!$A:$Q,16,0),"-")</f>
        <v>-</v>
      </c>
      <c r="AD467" s="63"/>
      <c r="AE467" s="64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65"/>
      <c r="BT467" s="65"/>
      <c r="BU467" s="65"/>
      <c r="BV467" s="65"/>
      <c r="BW467" s="65"/>
      <c r="BX467" s="65"/>
      <c r="BY467" s="65"/>
      <c r="BZ467" s="65"/>
      <c r="CA467" s="65"/>
      <c r="CB467" s="65"/>
      <c r="CC467" s="65"/>
      <c r="CD467" s="65"/>
      <c r="CE467" s="65"/>
      <c r="CF467" s="65"/>
      <c r="CG467" s="65"/>
      <c r="CH467" s="65"/>
      <c r="CI467" s="65"/>
      <c r="CJ467" s="65"/>
      <c r="CK467" s="65"/>
      <c r="CL467" s="65"/>
      <c r="CM467" s="65"/>
      <c r="CN467" s="65"/>
      <c r="CO467" s="65"/>
      <c r="CP467" s="65"/>
      <c r="CQ467" s="65"/>
      <c r="CR467" s="65"/>
      <c r="CS467" s="65"/>
      <c r="CT467" s="65"/>
      <c r="CU467" s="65"/>
      <c r="CV467" s="65"/>
      <c r="CW467" s="65"/>
      <c r="CX467" s="65"/>
      <c r="CY467" s="65"/>
      <c r="CZ467" s="65"/>
      <c r="DA467" s="65"/>
      <c r="DB467" s="65"/>
      <c r="DC467" s="65"/>
      <c r="DD467" s="65"/>
      <c r="DE467" s="65"/>
      <c r="DF467" s="65"/>
      <c r="DG467" s="65"/>
      <c r="DH467" s="65"/>
      <c r="DI467" s="65"/>
      <c r="DJ467" s="65"/>
      <c r="DK467" s="65"/>
      <c r="DL467" s="65"/>
      <c r="DM467" s="65"/>
      <c r="DN467" s="65"/>
      <c r="DO467" s="65"/>
      <c r="DP467" s="65"/>
      <c r="DQ467" s="65"/>
      <c r="DR467" s="65"/>
      <c r="DS467" s="65"/>
      <c r="DT467" s="65"/>
      <c r="DU467" s="65"/>
      <c r="DV467" s="65"/>
      <c r="DW467" s="65"/>
      <c r="DX467" s="65"/>
      <c r="DY467" s="65"/>
      <c r="DZ467" s="65"/>
      <c r="EA467" s="65"/>
      <c r="EB467" s="65"/>
      <c r="EC467" s="65"/>
      <c r="ED467" s="65"/>
      <c r="EE467" s="65"/>
      <c r="EF467" s="65"/>
      <c r="EG467" s="65"/>
      <c r="EH467" s="65"/>
      <c r="EI467" s="65"/>
      <c r="EJ467" s="65"/>
      <c r="EK467" s="65"/>
      <c r="EL467" s="65"/>
      <c r="EM467" s="65"/>
      <c r="EN467" s="65"/>
      <c r="EO467" s="65"/>
      <c r="EP467" s="65"/>
      <c r="EQ467" s="65"/>
      <c r="ER467" s="65"/>
      <c r="ES467" s="65"/>
      <c r="ET467" s="65"/>
      <c r="EU467" s="65"/>
      <c r="EV467" s="65"/>
      <c r="EW467" s="65"/>
      <c r="EX467" s="65"/>
      <c r="EY467" s="65"/>
      <c r="EZ467" s="65"/>
      <c r="FA467" s="65"/>
      <c r="FB467" s="65"/>
      <c r="FC467" s="65"/>
      <c r="FD467" s="65"/>
      <c r="FE467" s="65"/>
      <c r="FF467" s="65"/>
      <c r="FG467" s="65"/>
      <c r="FH467" s="65"/>
      <c r="FI467" s="65"/>
      <c r="FJ467" s="65"/>
      <c r="FK467" s="65"/>
      <c r="FL467" s="65"/>
      <c r="FM467" s="65"/>
      <c r="FN467" s="65"/>
      <c r="FO467" s="65"/>
      <c r="FP467" s="65"/>
      <c r="FQ467" s="65"/>
      <c r="FR467" s="65"/>
      <c r="FS467" s="65"/>
      <c r="FT467" s="65"/>
      <c r="FU467" s="65"/>
      <c r="FV467" s="65"/>
      <c r="FW467" s="65"/>
      <c r="FX467" s="65"/>
      <c r="FY467" s="65"/>
      <c r="FZ467" s="65"/>
      <c r="GA467" s="65"/>
      <c r="GB467" s="65"/>
      <c r="GC467" s="65"/>
      <c r="GD467" s="65"/>
      <c r="GE467" s="65"/>
      <c r="GF467" s="65"/>
      <c r="GG467" s="65"/>
      <c r="GH467" s="65"/>
      <c r="GI467" s="65"/>
      <c r="GJ467" s="65"/>
      <c r="GK467" s="65"/>
      <c r="GL467" s="65"/>
      <c r="GM467" s="65"/>
      <c r="GN467" s="65"/>
      <c r="GO467" s="65"/>
      <c r="GP467" s="65"/>
      <c r="GQ467" s="65"/>
      <c r="GR467" s="65"/>
      <c r="GS467" s="65"/>
      <c r="GT467" s="65"/>
      <c r="GU467" s="65"/>
      <c r="GV467" s="65"/>
      <c r="GW467" s="65"/>
      <c r="GX467" s="65"/>
      <c r="GY467" s="65"/>
      <c r="GZ467" s="65"/>
      <c r="HA467" s="65"/>
      <c r="HB467" s="65"/>
      <c r="HC467" s="65"/>
      <c r="HD467" s="65"/>
      <c r="HE467" s="65"/>
      <c r="HF467" s="65"/>
      <c r="HG467" s="65"/>
      <c r="HH467" s="65"/>
      <c r="HI467" s="65"/>
      <c r="HJ467" s="65"/>
      <c r="HK467" s="65"/>
      <c r="HL467" s="65"/>
      <c r="HM467" s="65"/>
      <c r="HN467" s="65"/>
      <c r="HO467" s="65"/>
      <c r="HP467" s="65"/>
      <c r="HQ467" s="65"/>
      <c r="HR467" s="65"/>
      <c r="HS467" s="65"/>
      <c r="HT467" s="65"/>
      <c r="HU467" s="65"/>
      <c r="HV467" s="65"/>
      <c r="HW467" s="65"/>
      <c r="HX467" s="65"/>
      <c r="HY467" s="65"/>
      <c r="HZ467" s="65"/>
      <c r="IA467" s="65"/>
      <c r="IB467" s="65"/>
      <c r="IC467" s="65"/>
      <c r="ID467" s="65"/>
      <c r="IE467" s="65"/>
      <c r="IF467" s="65"/>
      <c r="IG467" s="65"/>
      <c r="IH467" s="65"/>
      <c r="II467" s="65"/>
      <c r="IJ467" s="65"/>
      <c r="IK467" s="65"/>
      <c r="IL467" s="65"/>
      <c r="IM467" s="65"/>
      <c r="IN467" s="65"/>
      <c r="IO467" s="65"/>
      <c r="IP467" s="65"/>
      <c r="IQ467" s="65"/>
      <c r="IR467" s="65"/>
      <c r="IS467" s="65"/>
      <c r="IT467" s="65"/>
      <c r="IU467" s="65"/>
      <c r="IV467" s="65"/>
      <c r="IW467" s="65"/>
      <c r="IX467" s="65"/>
      <c r="IY467" s="65"/>
      <c r="IZ467" s="65"/>
      <c r="JA467" s="65"/>
      <c r="JB467" s="65"/>
      <c r="JC467" s="65"/>
      <c r="JD467" s="65"/>
      <c r="JE467" s="65"/>
      <c r="JF467" s="65"/>
      <c r="JG467" s="65"/>
      <c r="JH467" s="65"/>
      <c r="JI467" s="65"/>
      <c r="JJ467" s="65"/>
      <c r="JK467" s="65"/>
      <c r="JL467" s="65"/>
      <c r="JM467" s="65"/>
      <c r="JN467" s="65"/>
      <c r="JO467" s="65"/>
      <c r="JP467" s="65"/>
      <c r="JQ467" s="65"/>
      <c r="JR467" s="65"/>
      <c r="JS467" s="65"/>
    </row>
    <row r="468" s="66" customFormat="true" ht="14.25" hidden="false" customHeight="true" outlineLevel="0" collapsed="false">
      <c r="A468" s="46"/>
      <c r="B468" s="47" t="n">
        <f aca="true">TODAY()</f>
        <v>46135</v>
      </c>
      <c r="C468" s="48" t="s">
        <v>37</v>
      </c>
      <c r="D468" s="49" t="s">
        <v>38</v>
      </c>
      <c r="E468" s="50" t="str">
        <f aca="false">IFERROR(VLOOKUP($J468,'Base 1'!A:S,19,0),"-")</f>
        <v>-</v>
      </c>
      <c r="F468" s="50" t="str">
        <f aca="false">IFERROR(VLOOKUP($J468,'Base 1'!$A:$N,14,0),"-")</f>
        <v>-</v>
      </c>
      <c r="G468" s="50" t="str">
        <f aca="false">IFERROR(VLOOKUP($J468,'Base 1'!$A:$O,15,0),"-")</f>
        <v>-</v>
      </c>
      <c r="H468" s="50" t="str">
        <f aca="false">IFERROR(VLOOKUP($J468,'Base 1'!$A:$T,20,0),"-")</f>
        <v>-</v>
      </c>
      <c r="I468" s="51" t="str">
        <f aca="false">IFERROR(VLOOKUP($J468,'Base 1'!$A:$C,3,0),"-")</f>
        <v>-</v>
      </c>
      <c r="J468" s="51"/>
      <c r="K468" s="50" t="str">
        <f aca="false">IFERROR(VLOOKUP($J468,'Base 1'!$A:$E,5,0),"-")</f>
        <v>-</v>
      </c>
      <c r="L468" s="52" t="str">
        <f aca="false">IFERROR(VLOOKUP($J468,'Base 1'!$A:$B,2,0),"-")</f>
        <v>-</v>
      </c>
      <c r="M468" s="50" t="str">
        <f aca="false">IFERROR(VLOOKUP($J468,'Base 1'!$A:$Q,17,0),"-")</f>
        <v>-</v>
      </c>
      <c r="N468" s="50" t="str">
        <f aca="false">IFERROR(VLOOKUP($J468,'Base 1'!$A:$R,18,0),"-")</f>
        <v>-</v>
      </c>
      <c r="O468" s="50" t="str">
        <f aca="false">IFERROR(VLOOKUP($J468,'Base 1'!$A:$F,6,0),"-")</f>
        <v>-</v>
      </c>
      <c r="P468" s="53" t="str">
        <f aca="false">IFERROR(VLOOKUP($J468,'Base 1'!$A:$G,7,0),"-")</f>
        <v>-</v>
      </c>
      <c r="Q468" s="54"/>
      <c r="R468" s="50" t="str">
        <f aca="false">IFERROR(VLOOKUP(J468,'Base 1'!$A:$L,12,0),"-")</f>
        <v>-</v>
      </c>
      <c r="S468" s="54"/>
      <c r="T468" s="55" t="str">
        <f aca="false">IFERROR(VLOOKUP(J468,'Base 1'!$A:$J,10,0),"-")</f>
        <v>-</v>
      </c>
      <c r="U468" s="56"/>
      <c r="V468" s="57"/>
      <c r="W468" s="58"/>
      <c r="X468" s="59" t="str">
        <f aca="false">IFERROR(VLOOKUP(J468,'Base 1'!$A:$I,9,0),"-")</f>
        <v>-</v>
      </c>
      <c r="Y468" s="58"/>
      <c r="Z468" s="60"/>
      <c r="AA468" s="61"/>
      <c r="AB468" s="62"/>
      <c r="AC468" s="63" t="str">
        <f aca="false">IFERROR(VLOOKUP($J468,'Base 1'!$A:$Q,16,0),"-")</f>
        <v>-</v>
      </c>
      <c r="AD468" s="63"/>
      <c r="AE468" s="64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65"/>
      <c r="BI468" s="65"/>
      <c r="BJ468" s="65"/>
      <c r="BK468" s="65"/>
      <c r="BL468" s="65"/>
      <c r="BM468" s="65"/>
      <c r="BN468" s="65"/>
      <c r="BO468" s="65"/>
      <c r="BP468" s="65"/>
      <c r="BQ468" s="65"/>
      <c r="BR468" s="65"/>
      <c r="BS468" s="65"/>
      <c r="BT468" s="65"/>
      <c r="BU468" s="65"/>
      <c r="BV468" s="65"/>
      <c r="BW468" s="65"/>
      <c r="BX468" s="65"/>
      <c r="BY468" s="65"/>
      <c r="BZ468" s="65"/>
      <c r="CA468" s="65"/>
      <c r="CB468" s="65"/>
      <c r="CC468" s="65"/>
      <c r="CD468" s="65"/>
      <c r="CE468" s="65"/>
      <c r="CF468" s="65"/>
      <c r="CG468" s="65"/>
      <c r="CH468" s="65"/>
      <c r="CI468" s="65"/>
      <c r="CJ468" s="65"/>
      <c r="CK468" s="65"/>
      <c r="CL468" s="65"/>
      <c r="CM468" s="65"/>
      <c r="CN468" s="65"/>
      <c r="CO468" s="65"/>
      <c r="CP468" s="65"/>
      <c r="CQ468" s="65"/>
      <c r="CR468" s="65"/>
      <c r="CS468" s="65"/>
      <c r="CT468" s="65"/>
      <c r="CU468" s="65"/>
      <c r="CV468" s="65"/>
      <c r="CW468" s="65"/>
      <c r="CX468" s="65"/>
      <c r="CY468" s="65"/>
      <c r="CZ468" s="65"/>
      <c r="DA468" s="65"/>
      <c r="DB468" s="65"/>
      <c r="DC468" s="65"/>
      <c r="DD468" s="65"/>
      <c r="DE468" s="65"/>
      <c r="DF468" s="65"/>
      <c r="DG468" s="65"/>
      <c r="DH468" s="65"/>
      <c r="DI468" s="65"/>
      <c r="DJ468" s="65"/>
      <c r="DK468" s="65"/>
      <c r="DL468" s="65"/>
      <c r="DM468" s="65"/>
      <c r="DN468" s="65"/>
      <c r="DO468" s="65"/>
      <c r="DP468" s="65"/>
      <c r="DQ468" s="65"/>
      <c r="DR468" s="65"/>
      <c r="DS468" s="65"/>
      <c r="DT468" s="65"/>
      <c r="DU468" s="65"/>
      <c r="DV468" s="65"/>
      <c r="DW468" s="65"/>
      <c r="DX468" s="65"/>
      <c r="DY468" s="65"/>
      <c r="DZ468" s="65"/>
      <c r="EA468" s="65"/>
      <c r="EB468" s="65"/>
      <c r="EC468" s="65"/>
      <c r="ED468" s="65"/>
      <c r="EE468" s="65"/>
      <c r="EF468" s="65"/>
      <c r="EG468" s="65"/>
      <c r="EH468" s="65"/>
      <c r="EI468" s="65"/>
      <c r="EJ468" s="65"/>
      <c r="EK468" s="65"/>
      <c r="EL468" s="65"/>
      <c r="EM468" s="65"/>
      <c r="EN468" s="65"/>
      <c r="EO468" s="65"/>
      <c r="EP468" s="65"/>
      <c r="EQ468" s="65"/>
      <c r="ER468" s="65"/>
      <c r="ES468" s="65"/>
      <c r="ET468" s="65"/>
      <c r="EU468" s="65"/>
      <c r="EV468" s="65"/>
      <c r="EW468" s="65"/>
      <c r="EX468" s="65"/>
      <c r="EY468" s="65"/>
      <c r="EZ468" s="65"/>
      <c r="FA468" s="65"/>
      <c r="FB468" s="65"/>
      <c r="FC468" s="65"/>
      <c r="FD468" s="65"/>
      <c r="FE468" s="65"/>
      <c r="FF468" s="65"/>
      <c r="FG468" s="65"/>
      <c r="FH468" s="65"/>
      <c r="FI468" s="65"/>
      <c r="FJ468" s="65"/>
      <c r="FK468" s="65"/>
      <c r="FL468" s="65"/>
      <c r="FM468" s="65"/>
      <c r="FN468" s="65"/>
      <c r="FO468" s="65"/>
      <c r="FP468" s="65"/>
      <c r="FQ468" s="65"/>
      <c r="FR468" s="65"/>
      <c r="FS468" s="65"/>
      <c r="FT468" s="65"/>
      <c r="FU468" s="65"/>
      <c r="FV468" s="65"/>
      <c r="FW468" s="65"/>
      <c r="FX468" s="65"/>
      <c r="FY468" s="65"/>
      <c r="FZ468" s="65"/>
      <c r="GA468" s="65"/>
      <c r="GB468" s="65"/>
      <c r="GC468" s="65"/>
      <c r="GD468" s="65"/>
      <c r="GE468" s="65"/>
      <c r="GF468" s="65"/>
      <c r="GG468" s="65"/>
      <c r="GH468" s="65"/>
      <c r="GI468" s="65"/>
      <c r="GJ468" s="65"/>
      <c r="GK468" s="65"/>
      <c r="GL468" s="65"/>
      <c r="GM468" s="65"/>
      <c r="GN468" s="65"/>
      <c r="GO468" s="65"/>
      <c r="GP468" s="65"/>
      <c r="GQ468" s="65"/>
      <c r="GR468" s="65"/>
      <c r="GS468" s="65"/>
      <c r="GT468" s="65"/>
      <c r="GU468" s="65"/>
      <c r="GV468" s="65"/>
      <c r="GW468" s="65"/>
      <c r="GX468" s="65"/>
      <c r="GY468" s="65"/>
      <c r="GZ468" s="65"/>
      <c r="HA468" s="65"/>
      <c r="HB468" s="65"/>
      <c r="HC468" s="65"/>
      <c r="HD468" s="65"/>
      <c r="HE468" s="65"/>
      <c r="HF468" s="65"/>
      <c r="HG468" s="65"/>
      <c r="HH468" s="65"/>
      <c r="HI468" s="65"/>
      <c r="HJ468" s="65"/>
      <c r="HK468" s="65"/>
      <c r="HL468" s="65"/>
      <c r="HM468" s="65"/>
      <c r="HN468" s="65"/>
      <c r="HO468" s="65"/>
      <c r="HP468" s="65"/>
      <c r="HQ468" s="65"/>
      <c r="HR468" s="65"/>
      <c r="HS468" s="65"/>
      <c r="HT468" s="65"/>
      <c r="HU468" s="65"/>
      <c r="HV468" s="65"/>
      <c r="HW468" s="65"/>
      <c r="HX468" s="65"/>
      <c r="HY468" s="65"/>
      <c r="HZ468" s="65"/>
      <c r="IA468" s="65"/>
      <c r="IB468" s="65"/>
      <c r="IC468" s="65"/>
      <c r="ID468" s="65"/>
      <c r="IE468" s="65"/>
      <c r="IF468" s="65"/>
      <c r="IG468" s="65"/>
      <c r="IH468" s="65"/>
      <c r="II468" s="65"/>
      <c r="IJ468" s="65"/>
      <c r="IK468" s="65"/>
      <c r="IL468" s="65"/>
      <c r="IM468" s="65"/>
      <c r="IN468" s="65"/>
      <c r="IO468" s="65"/>
      <c r="IP468" s="65"/>
      <c r="IQ468" s="65"/>
      <c r="IR468" s="65"/>
      <c r="IS468" s="65"/>
      <c r="IT468" s="65"/>
      <c r="IU468" s="65"/>
      <c r="IV468" s="65"/>
      <c r="IW468" s="65"/>
      <c r="IX468" s="65"/>
      <c r="IY468" s="65"/>
      <c r="IZ468" s="65"/>
      <c r="JA468" s="65"/>
      <c r="JB468" s="65"/>
      <c r="JC468" s="65"/>
      <c r="JD468" s="65"/>
      <c r="JE468" s="65"/>
      <c r="JF468" s="65"/>
      <c r="JG468" s="65"/>
      <c r="JH468" s="65"/>
      <c r="JI468" s="65"/>
      <c r="JJ468" s="65"/>
      <c r="JK468" s="65"/>
      <c r="JL468" s="65"/>
      <c r="JM468" s="65"/>
      <c r="JN468" s="65"/>
      <c r="JO468" s="65"/>
      <c r="JP468" s="65"/>
      <c r="JQ468" s="65"/>
      <c r="JR468" s="65"/>
      <c r="JS468" s="65"/>
    </row>
    <row r="469" s="66" customFormat="true" ht="14.25" hidden="false" customHeight="true" outlineLevel="0" collapsed="false">
      <c r="A469" s="46"/>
      <c r="B469" s="47" t="n">
        <f aca="true">TODAY()</f>
        <v>46135</v>
      </c>
      <c r="C469" s="48" t="s">
        <v>37</v>
      </c>
      <c r="D469" s="49" t="s">
        <v>38</v>
      </c>
      <c r="E469" s="50" t="str">
        <f aca="false">IFERROR(VLOOKUP($J469,'Base 1'!A:S,19,0),"-")</f>
        <v>-</v>
      </c>
      <c r="F469" s="50" t="str">
        <f aca="false">IFERROR(VLOOKUP($J469,'Base 1'!$A:$N,14,0),"-")</f>
        <v>-</v>
      </c>
      <c r="G469" s="50" t="str">
        <f aca="false">IFERROR(VLOOKUP($J469,'Base 1'!$A:$O,15,0),"-")</f>
        <v>-</v>
      </c>
      <c r="H469" s="50" t="str">
        <f aca="false">IFERROR(VLOOKUP($J469,'Base 1'!$A:$T,20,0),"-")</f>
        <v>-</v>
      </c>
      <c r="I469" s="51" t="str">
        <f aca="false">IFERROR(VLOOKUP($J469,'Base 1'!$A:$C,3,0),"-")</f>
        <v>-</v>
      </c>
      <c r="J469" s="51"/>
      <c r="K469" s="50" t="str">
        <f aca="false">IFERROR(VLOOKUP($J469,'Base 1'!$A:$E,5,0),"-")</f>
        <v>-</v>
      </c>
      <c r="L469" s="52" t="str">
        <f aca="false">IFERROR(VLOOKUP($J469,'Base 1'!$A:$B,2,0),"-")</f>
        <v>-</v>
      </c>
      <c r="M469" s="50" t="str">
        <f aca="false">IFERROR(VLOOKUP($J469,'Base 1'!$A:$Q,17,0),"-")</f>
        <v>-</v>
      </c>
      <c r="N469" s="50" t="str">
        <f aca="false">IFERROR(VLOOKUP($J469,'Base 1'!$A:$R,18,0),"-")</f>
        <v>-</v>
      </c>
      <c r="O469" s="50" t="str">
        <f aca="false">IFERROR(VLOOKUP($J469,'Base 1'!$A:$F,6,0),"-")</f>
        <v>-</v>
      </c>
      <c r="P469" s="53" t="str">
        <f aca="false">IFERROR(VLOOKUP($J469,'Base 1'!$A:$G,7,0),"-")</f>
        <v>-</v>
      </c>
      <c r="Q469" s="54"/>
      <c r="R469" s="50" t="str">
        <f aca="false">IFERROR(VLOOKUP(J469,'Base 1'!$A:$L,12,0),"-")</f>
        <v>-</v>
      </c>
      <c r="S469" s="54"/>
      <c r="T469" s="55" t="str">
        <f aca="false">IFERROR(VLOOKUP(J469,'Base 1'!$A:$J,10,0),"-")</f>
        <v>-</v>
      </c>
      <c r="U469" s="56"/>
      <c r="V469" s="57"/>
      <c r="W469" s="58"/>
      <c r="X469" s="59" t="str">
        <f aca="false">IFERROR(VLOOKUP(J469,'Base 1'!$A:$I,9,0),"-")</f>
        <v>-</v>
      </c>
      <c r="Y469" s="58"/>
      <c r="Z469" s="60"/>
      <c r="AA469" s="61"/>
      <c r="AB469" s="62"/>
      <c r="AC469" s="63" t="str">
        <f aca="false">IFERROR(VLOOKUP($J469,'Base 1'!$A:$Q,16,0),"-")</f>
        <v>-</v>
      </c>
      <c r="AD469" s="63"/>
      <c r="AE469" s="64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65"/>
      <c r="BI469" s="65"/>
      <c r="BJ469" s="65"/>
      <c r="BK469" s="65"/>
      <c r="BL469" s="65"/>
      <c r="BM469" s="65"/>
      <c r="BN469" s="65"/>
      <c r="BO469" s="65"/>
      <c r="BP469" s="65"/>
      <c r="BQ469" s="65"/>
      <c r="BR469" s="65"/>
      <c r="BS469" s="65"/>
      <c r="BT469" s="65"/>
      <c r="BU469" s="65"/>
      <c r="BV469" s="65"/>
      <c r="BW469" s="65"/>
      <c r="BX469" s="65"/>
      <c r="BY469" s="65"/>
      <c r="BZ469" s="65"/>
      <c r="CA469" s="65"/>
      <c r="CB469" s="65"/>
      <c r="CC469" s="65"/>
      <c r="CD469" s="65"/>
      <c r="CE469" s="65"/>
      <c r="CF469" s="65"/>
      <c r="CG469" s="65"/>
      <c r="CH469" s="65"/>
      <c r="CI469" s="65"/>
      <c r="CJ469" s="65"/>
      <c r="CK469" s="65"/>
      <c r="CL469" s="65"/>
      <c r="CM469" s="65"/>
      <c r="CN469" s="65"/>
      <c r="CO469" s="65"/>
      <c r="CP469" s="65"/>
      <c r="CQ469" s="65"/>
      <c r="CR469" s="65"/>
      <c r="CS469" s="65"/>
      <c r="CT469" s="65"/>
      <c r="CU469" s="65"/>
      <c r="CV469" s="65"/>
      <c r="CW469" s="65"/>
      <c r="CX469" s="65"/>
      <c r="CY469" s="65"/>
      <c r="CZ469" s="65"/>
      <c r="DA469" s="65"/>
      <c r="DB469" s="65"/>
      <c r="DC469" s="65"/>
      <c r="DD469" s="65"/>
      <c r="DE469" s="65"/>
      <c r="DF469" s="65"/>
      <c r="DG469" s="65"/>
      <c r="DH469" s="65"/>
      <c r="DI469" s="65"/>
      <c r="DJ469" s="65"/>
      <c r="DK469" s="65"/>
      <c r="DL469" s="65"/>
      <c r="DM469" s="65"/>
      <c r="DN469" s="65"/>
      <c r="DO469" s="65"/>
      <c r="DP469" s="65"/>
      <c r="DQ469" s="65"/>
      <c r="DR469" s="65"/>
      <c r="DS469" s="65"/>
      <c r="DT469" s="65"/>
      <c r="DU469" s="65"/>
      <c r="DV469" s="65"/>
      <c r="DW469" s="65"/>
      <c r="DX469" s="65"/>
      <c r="DY469" s="65"/>
      <c r="DZ469" s="65"/>
      <c r="EA469" s="65"/>
      <c r="EB469" s="65"/>
      <c r="EC469" s="65"/>
      <c r="ED469" s="65"/>
      <c r="EE469" s="65"/>
      <c r="EF469" s="65"/>
      <c r="EG469" s="65"/>
      <c r="EH469" s="65"/>
      <c r="EI469" s="65"/>
      <c r="EJ469" s="65"/>
      <c r="EK469" s="65"/>
      <c r="EL469" s="65"/>
      <c r="EM469" s="65"/>
      <c r="EN469" s="65"/>
      <c r="EO469" s="65"/>
      <c r="EP469" s="65"/>
      <c r="EQ469" s="65"/>
      <c r="ER469" s="65"/>
      <c r="ES469" s="65"/>
      <c r="ET469" s="65"/>
      <c r="EU469" s="65"/>
      <c r="EV469" s="65"/>
      <c r="EW469" s="65"/>
      <c r="EX469" s="65"/>
      <c r="EY469" s="65"/>
      <c r="EZ469" s="65"/>
      <c r="FA469" s="65"/>
      <c r="FB469" s="65"/>
      <c r="FC469" s="65"/>
      <c r="FD469" s="65"/>
      <c r="FE469" s="65"/>
      <c r="FF469" s="65"/>
      <c r="FG469" s="65"/>
      <c r="FH469" s="65"/>
      <c r="FI469" s="65"/>
      <c r="FJ469" s="65"/>
      <c r="FK469" s="65"/>
      <c r="FL469" s="65"/>
      <c r="FM469" s="65"/>
      <c r="FN469" s="65"/>
      <c r="FO469" s="65"/>
      <c r="FP469" s="65"/>
      <c r="FQ469" s="65"/>
      <c r="FR469" s="65"/>
      <c r="FS469" s="65"/>
      <c r="FT469" s="65"/>
      <c r="FU469" s="65"/>
      <c r="FV469" s="65"/>
      <c r="FW469" s="65"/>
      <c r="FX469" s="65"/>
      <c r="FY469" s="65"/>
      <c r="FZ469" s="65"/>
      <c r="GA469" s="65"/>
      <c r="GB469" s="65"/>
      <c r="GC469" s="65"/>
      <c r="GD469" s="65"/>
      <c r="GE469" s="65"/>
      <c r="GF469" s="65"/>
      <c r="GG469" s="65"/>
      <c r="GH469" s="65"/>
      <c r="GI469" s="65"/>
      <c r="GJ469" s="65"/>
      <c r="GK469" s="65"/>
      <c r="GL469" s="65"/>
      <c r="GM469" s="65"/>
      <c r="GN469" s="65"/>
      <c r="GO469" s="65"/>
      <c r="GP469" s="65"/>
      <c r="GQ469" s="65"/>
      <c r="GR469" s="65"/>
      <c r="GS469" s="65"/>
      <c r="GT469" s="65"/>
      <c r="GU469" s="65"/>
      <c r="GV469" s="65"/>
      <c r="GW469" s="65"/>
      <c r="GX469" s="65"/>
      <c r="GY469" s="65"/>
      <c r="GZ469" s="65"/>
      <c r="HA469" s="65"/>
      <c r="HB469" s="65"/>
      <c r="HC469" s="65"/>
      <c r="HD469" s="65"/>
      <c r="HE469" s="65"/>
      <c r="HF469" s="65"/>
      <c r="HG469" s="65"/>
      <c r="HH469" s="65"/>
      <c r="HI469" s="65"/>
      <c r="HJ469" s="65"/>
      <c r="HK469" s="65"/>
      <c r="HL469" s="65"/>
      <c r="HM469" s="65"/>
      <c r="HN469" s="65"/>
      <c r="HO469" s="65"/>
      <c r="HP469" s="65"/>
      <c r="HQ469" s="65"/>
      <c r="HR469" s="65"/>
      <c r="HS469" s="65"/>
      <c r="HT469" s="65"/>
      <c r="HU469" s="65"/>
      <c r="HV469" s="65"/>
      <c r="HW469" s="65"/>
      <c r="HX469" s="65"/>
      <c r="HY469" s="65"/>
      <c r="HZ469" s="65"/>
      <c r="IA469" s="65"/>
      <c r="IB469" s="65"/>
      <c r="IC469" s="65"/>
      <c r="ID469" s="65"/>
      <c r="IE469" s="65"/>
      <c r="IF469" s="65"/>
      <c r="IG469" s="65"/>
      <c r="IH469" s="65"/>
      <c r="II469" s="65"/>
      <c r="IJ469" s="65"/>
      <c r="IK469" s="65"/>
      <c r="IL469" s="65"/>
      <c r="IM469" s="65"/>
      <c r="IN469" s="65"/>
      <c r="IO469" s="65"/>
      <c r="IP469" s="65"/>
      <c r="IQ469" s="65"/>
      <c r="IR469" s="65"/>
      <c r="IS469" s="65"/>
      <c r="IT469" s="65"/>
      <c r="IU469" s="65"/>
      <c r="IV469" s="65"/>
      <c r="IW469" s="65"/>
      <c r="IX469" s="65"/>
      <c r="IY469" s="65"/>
      <c r="IZ469" s="65"/>
      <c r="JA469" s="65"/>
      <c r="JB469" s="65"/>
      <c r="JC469" s="65"/>
      <c r="JD469" s="65"/>
      <c r="JE469" s="65"/>
      <c r="JF469" s="65"/>
      <c r="JG469" s="65"/>
      <c r="JH469" s="65"/>
      <c r="JI469" s="65"/>
      <c r="JJ469" s="65"/>
      <c r="JK469" s="65"/>
      <c r="JL469" s="65"/>
      <c r="JM469" s="65"/>
      <c r="JN469" s="65"/>
      <c r="JO469" s="65"/>
      <c r="JP469" s="65"/>
      <c r="JQ469" s="65"/>
      <c r="JR469" s="65"/>
      <c r="JS469" s="65"/>
    </row>
    <row r="470" s="66" customFormat="true" ht="14.25" hidden="false" customHeight="true" outlineLevel="0" collapsed="false">
      <c r="A470" s="46"/>
      <c r="B470" s="47" t="n">
        <f aca="true">TODAY()</f>
        <v>46135</v>
      </c>
      <c r="C470" s="48" t="s">
        <v>37</v>
      </c>
      <c r="D470" s="49" t="s">
        <v>38</v>
      </c>
      <c r="E470" s="50" t="str">
        <f aca="false">IFERROR(VLOOKUP($J470,'Base 1'!A:S,19,0),"-")</f>
        <v>-</v>
      </c>
      <c r="F470" s="50" t="str">
        <f aca="false">IFERROR(VLOOKUP($J470,'Base 1'!$A:$N,14,0),"-")</f>
        <v>-</v>
      </c>
      <c r="G470" s="50" t="str">
        <f aca="false">IFERROR(VLOOKUP($J470,'Base 1'!$A:$O,15,0),"-")</f>
        <v>-</v>
      </c>
      <c r="H470" s="50" t="str">
        <f aca="false">IFERROR(VLOOKUP($J470,'Base 1'!$A:$T,20,0),"-")</f>
        <v>-</v>
      </c>
      <c r="I470" s="51" t="str">
        <f aca="false">IFERROR(VLOOKUP($J470,'Base 1'!$A:$C,3,0),"-")</f>
        <v>-</v>
      </c>
      <c r="J470" s="51"/>
      <c r="K470" s="50" t="str">
        <f aca="false">IFERROR(VLOOKUP($J470,'Base 1'!$A:$E,5,0),"-")</f>
        <v>-</v>
      </c>
      <c r="L470" s="52" t="str">
        <f aca="false">IFERROR(VLOOKUP($J470,'Base 1'!$A:$B,2,0),"-")</f>
        <v>-</v>
      </c>
      <c r="M470" s="50" t="str">
        <f aca="false">IFERROR(VLOOKUP($J470,'Base 1'!$A:$Q,17,0),"-")</f>
        <v>-</v>
      </c>
      <c r="N470" s="50" t="str">
        <f aca="false">IFERROR(VLOOKUP($J470,'Base 1'!$A:$R,18,0),"-")</f>
        <v>-</v>
      </c>
      <c r="O470" s="50" t="str">
        <f aca="false">IFERROR(VLOOKUP($J470,'Base 1'!$A:$F,6,0),"-")</f>
        <v>-</v>
      </c>
      <c r="P470" s="53" t="str">
        <f aca="false">IFERROR(VLOOKUP($J470,'Base 1'!$A:$G,7,0),"-")</f>
        <v>-</v>
      </c>
      <c r="Q470" s="54"/>
      <c r="R470" s="50" t="str">
        <f aca="false">IFERROR(VLOOKUP(J470,'Base 1'!$A:$L,12,0),"-")</f>
        <v>-</v>
      </c>
      <c r="S470" s="54"/>
      <c r="T470" s="55" t="str">
        <f aca="false">IFERROR(VLOOKUP(J470,'Base 1'!$A:$J,10,0),"-")</f>
        <v>-</v>
      </c>
      <c r="U470" s="56"/>
      <c r="V470" s="57"/>
      <c r="W470" s="58"/>
      <c r="X470" s="59" t="str">
        <f aca="false">IFERROR(VLOOKUP(J470,'Base 1'!$A:$I,9,0),"-")</f>
        <v>-</v>
      </c>
      <c r="Y470" s="58"/>
      <c r="Z470" s="60"/>
      <c r="AA470" s="61"/>
      <c r="AB470" s="62"/>
      <c r="AC470" s="63" t="str">
        <f aca="false">IFERROR(VLOOKUP($J470,'Base 1'!$A:$Q,16,0),"-")</f>
        <v>-</v>
      </c>
      <c r="AD470" s="63"/>
      <c r="AE470" s="64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/>
      <c r="BH470" s="65"/>
      <c r="BI470" s="65"/>
      <c r="BJ470" s="65"/>
      <c r="BK470" s="65"/>
      <c r="BL470" s="65"/>
      <c r="BM470" s="65"/>
      <c r="BN470" s="65"/>
      <c r="BO470" s="65"/>
      <c r="BP470" s="65"/>
      <c r="BQ470" s="65"/>
      <c r="BR470" s="65"/>
      <c r="BS470" s="65"/>
      <c r="BT470" s="65"/>
      <c r="BU470" s="65"/>
      <c r="BV470" s="65"/>
      <c r="BW470" s="65"/>
      <c r="BX470" s="65"/>
      <c r="BY470" s="65"/>
      <c r="BZ470" s="65"/>
      <c r="CA470" s="65"/>
      <c r="CB470" s="65"/>
      <c r="CC470" s="65"/>
      <c r="CD470" s="65"/>
      <c r="CE470" s="65"/>
      <c r="CF470" s="65"/>
      <c r="CG470" s="65"/>
      <c r="CH470" s="65"/>
      <c r="CI470" s="65"/>
      <c r="CJ470" s="65"/>
      <c r="CK470" s="65"/>
      <c r="CL470" s="65"/>
      <c r="CM470" s="65"/>
      <c r="CN470" s="65"/>
      <c r="CO470" s="65"/>
      <c r="CP470" s="65"/>
      <c r="CQ470" s="65"/>
      <c r="CR470" s="65"/>
      <c r="CS470" s="65"/>
      <c r="CT470" s="65"/>
      <c r="CU470" s="65"/>
      <c r="CV470" s="65"/>
      <c r="CW470" s="65"/>
      <c r="CX470" s="65"/>
      <c r="CY470" s="65"/>
      <c r="CZ470" s="65"/>
      <c r="DA470" s="65"/>
      <c r="DB470" s="65"/>
      <c r="DC470" s="65"/>
      <c r="DD470" s="65"/>
      <c r="DE470" s="65"/>
      <c r="DF470" s="65"/>
      <c r="DG470" s="65"/>
      <c r="DH470" s="65"/>
      <c r="DI470" s="65"/>
      <c r="DJ470" s="65"/>
      <c r="DK470" s="65"/>
      <c r="DL470" s="65"/>
      <c r="DM470" s="65"/>
      <c r="DN470" s="65"/>
      <c r="DO470" s="65"/>
      <c r="DP470" s="65"/>
      <c r="DQ470" s="65"/>
      <c r="DR470" s="65"/>
      <c r="DS470" s="65"/>
      <c r="DT470" s="65"/>
      <c r="DU470" s="65"/>
      <c r="DV470" s="65"/>
      <c r="DW470" s="65"/>
      <c r="DX470" s="65"/>
      <c r="DY470" s="65"/>
      <c r="DZ470" s="65"/>
      <c r="EA470" s="65"/>
      <c r="EB470" s="65"/>
      <c r="EC470" s="65"/>
      <c r="ED470" s="65"/>
      <c r="EE470" s="65"/>
      <c r="EF470" s="65"/>
      <c r="EG470" s="65"/>
      <c r="EH470" s="65"/>
      <c r="EI470" s="65"/>
      <c r="EJ470" s="65"/>
      <c r="EK470" s="65"/>
      <c r="EL470" s="65"/>
      <c r="EM470" s="65"/>
      <c r="EN470" s="65"/>
      <c r="EO470" s="65"/>
      <c r="EP470" s="65"/>
      <c r="EQ470" s="65"/>
      <c r="ER470" s="65"/>
      <c r="ES470" s="65"/>
      <c r="ET470" s="65"/>
      <c r="EU470" s="65"/>
      <c r="EV470" s="65"/>
      <c r="EW470" s="65"/>
      <c r="EX470" s="65"/>
      <c r="EY470" s="65"/>
      <c r="EZ470" s="65"/>
      <c r="FA470" s="65"/>
      <c r="FB470" s="65"/>
      <c r="FC470" s="65"/>
      <c r="FD470" s="65"/>
      <c r="FE470" s="65"/>
      <c r="FF470" s="65"/>
      <c r="FG470" s="65"/>
      <c r="FH470" s="65"/>
      <c r="FI470" s="65"/>
      <c r="FJ470" s="65"/>
      <c r="FK470" s="65"/>
      <c r="FL470" s="65"/>
      <c r="FM470" s="65"/>
      <c r="FN470" s="65"/>
      <c r="FO470" s="65"/>
      <c r="FP470" s="65"/>
      <c r="FQ470" s="65"/>
      <c r="FR470" s="65"/>
      <c r="FS470" s="65"/>
      <c r="FT470" s="65"/>
      <c r="FU470" s="65"/>
      <c r="FV470" s="65"/>
      <c r="FW470" s="65"/>
      <c r="FX470" s="65"/>
      <c r="FY470" s="65"/>
      <c r="FZ470" s="65"/>
      <c r="GA470" s="65"/>
      <c r="GB470" s="65"/>
      <c r="GC470" s="65"/>
      <c r="GD470" s="65"/>
      <c r="GE470" s="65"/>
      <c r="GF470" s="65"/>
      <c r="GG470" s="65"/>
      <c r="GH470" s="65"/>
      <c r="GI470" s="65"/>
      <c r="GJ470" s="65"/>
      <c r="GK470" s="65"/>
      <c r="GL470" s="65"/>
      <c r="GM470" s="65"/>
      <c r="GN470" s="65"/>
      <c r="GO470" s="65"/>
      <c r="GP470" s="65"/>
      <c r="GQ470" s="65"/>
      <c r="GR470" s="65"/>
      <c r="GS470" s="65"/>
      <c r="GT470" s="65"/>
      <c r="GU470" s="65"/>
      <c r="GV470" s="65"/>
      <c r="GW470" s="65"/>
      <c r="GX470" s="65"/>
      <c r="GY470" s="65"/>
      <c r="GZ470" s="65"/>
      <c r="HA470" s="65"/>
      <c r="HB470" s="65"/>
      <c r="HC470" s="65"/>
      <c r="HD470" s="65"/>
      <c r="HE470" s="65"/>
      <c r="HF470" s="65"/>
      <c r="HG470" s="65"/>
      <c r="HH470" s="65"/>
      <c r="HI470" s="65"/>
      <c r="HJ470" s="65"/>
      <c r="HK470" s="65"/>
      <c r="HL470" s="65"/>
      <c r="HM470" s="65"/>
      <c r="HN470" s="65"/>
      <c r="HO470" s="65"/>
      <c r="HP470" s="65"/>
      <c r="HQ470" s="65"/>
      <c r="HR470" s="65"/>
      <c r="HS470" s="65"/>
      <c r="HT470" s="65"/>
      <c r="HU470" s="65"/>
      <c r="HV470" s="65"/>
      <c r="HW470" s="65"/>
      <c r="HX470" s="65"/>
      <c r="HY470" s="65"/>
      <c r="HZ470" s="65"/>
      <c r="IA470" s="65"/>
      <c r="IB470" s="65"/>
      <c r="IC470" s="65"/>
      <c r="ID470" s="65"/>
      <c r="IE470" s="65"/>
      <c r="IF470" s="65"/>
      <c r="IG470" s="65"/>
      <c r="IH470" s="65"/>
      <c r="II470" s="65"/>
      <c r="IJ470" s="65"/>
      <c r="IK470" s="65"/>
      <c r="IL470" s="65"/>
      <c r="IM470" s="65"/>
      <c r="IN470" s="65"/>
      <c r="IO470" s="65"/>
      <c r="IP470" s="65"/>
      <c r="IQ470" s="65"/>
      <c r="IR470" s="65"/>
      <c r="IS470" s="65"/>
      <c r="IT470" s="65"/>
      <c r="IU470" s="65"/>
      <c r="IV470" s="65"/>
      <c r="IW470" s="65"/>
      <c r="IX470" s="65"/>
      <c r="IY470" s="65"/>
      <c r="IZ470" s="65"/>
      <c r="JA470" s="65"/>
      <c r="JB470" s="65"/>
      <c r="JC470" s="65"/>
      <c r="JD470" s="65"/>
      <c r="JE470" s="65"/>
      <c r="JF470" s="65"/>
      <c r="JG470" s="65"/>
      <c r="JH470" s="65"/>
      <c r="JI470" s="65"/>
      <c r="JJ470" s="65"/>
      <c r="JK470" s="65"/>
      <c r="JL470" s="65"/>
      <c r="JM470" s="65"/>
      <c r="JN470" s="65"/>
      <c r="JO470" s="65"/>
      <c r="JP470" s="65"/>
      <c r="JQ470" s="65"/>
      <c r="JR470" s="65"/>
      <c r="JS470" s="65"/>
    </row>
    <row r="471" s="66" customFormat="true" ht="14.25" hidden="false" customHeight="true" outlineLevel="0" collapsed="false">
      <c r="A471" s="46"/>
      <c r="B471" s="47" t="n">
        <f aca="true">TODAY()</f>
        <v>46135</v>
      </c>
      <c r="C471" s="48" t="s">
        <v>37</v>
      </c>
      <c r="D471" s="49" t="s">
        <v>38</v>
      </c>
      <c r="E471" s="50" t="str">
        <f aca="false">IFERROR(VLOOKUP($J471,'Base 1'!A:S,19,0),"-")</f>
        <v>-</v>
      </c>
      <c r="F471" s="50" t="str">
        <f aca="false">IFERROR(VLOOKUP($J471,'Base 1'!$A:$N,14,0),"-")</f>
        <v>-</v>
      </c>
      <c r="G471" s="50" t="str">
        <f aca="false">IFERROR(VLOOKUP($J471,'Base 1'!$A:$O,15,0),"-")</f>
        <v>-</v>
      </c>
      <c r="H471" s="50" t="str">
        <f aca="false">IFERROR(VLOOKUP($J471,'Base 1'!$A:$T,20,0),"-")</f>
        <v>-</v>
      </c>
      <c r="I471" s="51" t="str">
        <f aca="false">IFERROR(VLOOKUP($J471,'Base 1'!$A:$C,3,0),"-")</f>
        <v>-</v>
      </c>
      <c r="J471" s="51"/>
      <c r="K471" s="50" t="str">
        <f aca="false">IFERROR(VLOOKUP($J471,'Base 1'!$A:$E,5,0),"-")</f>
        <v>-</v>
      </c>
      <c r="L471" s="52" t="str">
        <f aca="false">IFERROR(VLOOKUP($J471,'Base 1'!$A:$B,2,0),"-")</f>
        <v>-</v>
      </c>
      <c r="M471" s="50" t="str">
        <f aca="false">IFERROR(VLOOKUP($J471,'Base 1'!$A:$Q,17,0),"-")</f>
        <v>-</v>
      </c>
      <c r="N471" s="50" t="str">
        <f aca="false">IFERROR(VLOOKUP($J471,'Base 1'!$A:$R,18,0),"-")</f>
        <v>-</v>
      </c>
      <c r="O471" s="50" t="str">
        <f aca="false">IFERROR(VLOOKUP($J471,'Base 1'!$A:$F,6,0),"-")</f>
        <v>-</v>
      </c>
      <c r="P471" s="53" t="str">
        <f aca="false">IFERROR(VLOOKUP($J471,'Base 1'!$A:$G,7,0),"-")</f>
        <v>-</v>
      </c>
      <c r="Q471" s="54"/>
      <c r="R471" s="50" t="str">
        <f aca="false">IFERROR(VLOOKUP(J471,'Base 1'!$A:$L,12,0),"-")</f>
        <v>-</v>
      </c>
      <c r="S471" s="54"/>
      <c r="T471" s="55" t="str">
        <f aca="false">IFERROR(VLOOKUP(J471,'Base 1'!$A:$J,10,0),"-")</f>
        <v>-</v>
      </c>
      <c r="U471" s="56"/>
      <c r="V471" s="57"/>
      <c r="W471" s="58"/>
      <c r="X471" s="59" t="str">
        <f aca="false">IFERROR(VLOOKUP(J471,'Base 1'!$A:$I,9,0),"-")</f>
        <v>-</v>
      </c>
      <c r="Y471" s="58"/>
      <c r="Z471" s="60"/>
      <c r="AA471" s="61"/>
      <c r="AB471" s="62"/>
      <c r="AC471" s="63" t="str">
        <f aca="false">IFERROR(VLOOKUP($J471,'Base 1'!$A:$Q,16,0),"-")</f>
        <v>-</v>
      </c>
      <c r="AD471" s="63"/>
      <c r="AE471" s="64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65"/>
      <c r="BN471" s="65"/>
      <c r="BO471" s="65"/>
      <c r="BP471" s="65"/>
      <c r="BQ471" s="65"/>
      <c r="BR471" s="65"/>
      <c r="BS471" s="65"/>
      <c r="BT471" s="65"/>
      <c r="BU471" s="65"/>
      <c r="BV471" s="65"/>
      <c r="BW471" s="65"/>
      <c r="BX471" s="65"/>
      <c r="BY471" s="65"/>
      <c r="BZ471" s="65"/>
      <c r="CA471" s="65"/>
      <c r="CB471" s="65"/>
      <c r="CC471" s="65"/>
      <c r="CD471" s="65"/>
      <c r="CE471" s="65"/>
      <c r="CF471" s="65"/>
      <c r="CG471" s="65"/>
      <c r="CH471" s="65"/>
      <c r="CI471" s="65"/>
      <c r="CJ471" s="65"/>
      <c r="CK471" s="65"/>
      <c r="CL471" s="65"/>
      <c r="CM471" s="65"/>
      <c r="CN471" s="65"/>
      <c r="CO471" s="65"/>
      <c r="CP471" s="65"/>
      <c r="CQ471" s="65"/>
      <c r="CR471" s="65"/>
      <c r="CS471" s="65"/>
      <c r="CT471" s="65"/>
      <c r="CU471" s="65"/>
      <c r="CV471" s="65"/>
      <c r="CW471" s="65"/>
      <c r="CX471" s="65"/>
      <c r="CY471" s="65"/>
      <c r="CZ471" s="65"/>
      <c r="DA471" s="65"/>
      <c r="DB471" s="65"/>
      <c r="DC471" s="65"/>
      <c r="DD471" s="65"/>
      <c r="DE471" s="65"/>
      <c r="DF471" s="65"/>
      <c r="DG471" s="65"/>
      <c r="DH471" s="65"/>
      <c r="DI471" s="65"/>
      <c r="DJ471" s="65"/>
      <c r="DK471" s="65"/>
      <c r="DL471" s="65"/>
      <c r="DM471" s="65"/>
      <c r="DN471" s="65"/>
      <c r="DO471" s="65"/>
      <c r="DP471" s="65"/>
      <c r="DQ471" s="65"/>
      <c r="DR471" s="65"/>
      <c r="DS471" s="65"/>
      <c r="DT471" s="65"/>
      <c r="DU471" s="65"/>
      <c r="DV471" s="65"/>
      <c r="DW471" s="65"/>
      <c r="DX471" s="65"/>
      <c r="DY471" s="65"/>
      <c r="DZ471" s="65"/>
      <c r="EA471" s="65"/>
      <c r="EB471" s="65"/>
      <c r="EC471" s="65"/>
      <c r="ED471" s="65"/>
      <c r="EE471" s="65"/>
      <c r="EF471" s="65"/>
      <c r="EG471" s="65"/>
      <c r="EH471" s="65"/>
      <c r="EI471" s="65"/>
      <c r="EJ471" s="65"/>
      <c r="EK471" s="65"/>
      <c r="EL471" s="65"/>
      <c r="EM471" s="65"/>
      <c r="EN471" s="65"/>
      <c r="EO471" s="65"/>
      <c r="EP471" s="65"/>
      <c r="EQ471" s="65"/>
      <c r="ER471" s="65"/>
      <c r="ES471" s="65"/>
      <c r="ET471" s="65"/>
      <c r="EU471" s="65"/>
      <c r="EV471" s="65"/>
      <c r="EW471" s="65"/>
      <c r="EX471" s="65"/>
      <c r="EY471" s="65"/>
      <c r="EZ471" s="65"/>
      <c r="FA471" s="65"/>
      <c r="FB471" s="65"/>
      <c r="FC471" s="65"/>
      <c r="FD471" s="65"/>
      <c r="FE471" s="65"/>
      <c r="FF471" s="65"/>
      <c r="FG471" s="65"/>
      <c r="FH471" s="65"/>
      <c r="FI471" s="65"/>
      <c r="FJ471" s="65"/>
      <c r="FK471" s="65"/>
      <c r="FL471" s="65"/>
      <c r="FM471" s="65"/>
      <c r="FN471" s="65"/>
      <c r="FO471" s="65"/>
      <c r="FP471" s="65"/>
      <c r="FQ471" s="65"/>
      <c r="FR471" s="65"/>
      <c r="FS471" s="65"/>
      <c r="FT471" s="65"/>
      <c r="FU471" s="65"/>
      <c r="FV471" s="65"/>
      <c r="FW471" s="65"/>
      <c r="FX471" s="65"/>
      <c r="FY471" s="65"/>
      <c r="FZ471" s="65"/>
      <c r="GA471" s="65"/>
      <c r="GB471" s="65"/>
      <c r="GC471" s="65"/>
      <c r="GD471" s="65"/>
      <c r="GE471" s="65"/>
      <c r="GF471" s="65"/>
      <c r="GG471" s="65"/>
      <c r="GH471" s="65"/>
      <c r="GI471" s="65"/>
      <c r="GJ471" s="65"/>
      <c r="GK471" s="65"/>
      <c r="GL471" s="65"/>
      <c r="GM471" s="65"/>
      <c r="GN471" s="65"/>
      <c r="GO471" s="65"/>
      <c r="GP471" s="65"/>
      <c r="GQ471" s="65"/>
      <c r="GR471" s="65"/>
      <c r="GS471" s="65"/>
      <c r="GT471" s="65"/>
      <c r="GU471" s="65"/>
      <c r="GV471" s="65"/>
      <c r="GW471" s="65"/>
      <c r="GX471" s="65"/>
      <c r="GY471" s="65"/>
      <c r="GZ471" s="65"/>
      <c r="HA471" s="65"/>
      <c r="HB471" s="65"/>
      <c r="HC471" s="65"/>
      <c r="HD471" s="65"/>
      <c r="HE471" s="65"/>
      <c r="HF471" s="65"/>
      <c r="HG471" s="65"/>
      <c r="HH471" s="65"/>
      <c r="HI471" s="65"/>
      <c r="HJ471" s="65"/>
      <c r="HK471" s="65"/>
      <c r="HL471" s="65"/>
      <c r="HM471" s="65"/>
      <c r="HN471" s="65"/>
      <c r="HO471" s="65"/>
      <c r="HP471" s="65"/>
      <c r="HQ471" s="65"/>
      <c r="HR471" s="65"/>
      <c r="HS471" s="65"/>
      <c r="HT471" s="65"/>
      <c r="HU471" s="65"/>
      <c r="HV471" s="65"/>
      <c r="HW471" s="65"/>
      <c r="HX471" s="65"/>
      <c r="HY471" s="65"/>
      <c r="HZ471" s="65"/>
      <c r="IA471" s="65"/>
      <c r="IB471" s="65"/>
      <c r="IC471" s="65"/>
      <c r="ID471" s="65"/>
      <c r="IE471" s="65"/>
      <c r="IF471" s="65"/>
      <c r="IG471" s="65"/>
      <c r="IH471" s="65"/>
      <c r="II471" s="65"/>
      <c r="IJ471" s="65"/>
      <c r="IK471" s="65"/>
      <c r="IL471" s="65"/>
      <c r="IM471" s="65"/>
      <c r="IN471" s="65"/>
      <c r="IO471" s="65"/>
      <c r="IP471" s="65"/>
      <c r="IQ471" s="65"/>
      <c r="IR471" s="65"/>
      <c r="IS471" s="65"/>
      <c r="IT471" s="65"/>
      <c r="IU471" s="65"/>
      <c r="IV471" s="65"/>
      <c r="IW471" s="65"/>
      <c r="IX471" s="65"/>
      <c r="IY471" s="65"/>
      <c r="IZ471" s="65"/>
      <c r="JA471" s="65"/>
      <c r="JB471" s="65"/>
      <c r="JC471" s="65"/>
      <c r="JD471" s="65"/>
      <c r="JE471" s="65"/>
      <c r="JF471" s="65"/>
      <c r="JG471" s="65"/>
      <c r="JH471" s="65"/>
      <c r="JI471" s="65"/>
      <c r="JJ471" s="65"/>
      <c r="JK471" s="65"/>
      <c r="JL471" s="65"/>
      <c r="JM471" s="65"/>
      <c r="JN471" s="65"/>
      <c r="JO471" s="65"/>
      <c r="JP471" s="65"/>
      <c r="JQ471" s="65"/>
      <c r="JR471" s="65"/>
      <c r="JS471" s="65"/>
    </row>
    <row r="472" s="66" customFormat="true" ht="14.25" hidden="false" customHeight="true" outlineLevel="0" collapsed="false">
      <c r="A472" s="46"/>
      <c r="B472" s="47" t="n">
        <f aca="true">TODAY()</f>
        <v>46135</v>
      </c>
      <c r="C472" s="48" t="s">
        <v>37</v>
      </c>
      <c r="D472" s="49" t="s">
        <v>38</v>
      </c>
      <c r="E472" s="50" t="str">
        <f aca="false">IFERROR(VLOOKUP($J472,'Base 1'!A:S,19,0),"-")</f>
        <v>-</v>
      </c>
      <c r="F472" s="50" t="str">
        <f aca="false">IFERROR(VLOOKUP($J472,'Base 1'!$A:$N,14,0),"-")</f>
        <v>-</v>
      </c>
      <c r="G472" s="50" t="str">
        <f aca="false">IFERROR(VLOOKUP($J472,'Base 1'!$A:$O,15,0),"-")</f>
        <v>-</v>
      </c>
      <c r="H472" s="50" t="str">
        <f aca="false">IFERROR(VLOOKUP($J472,'Base 1'!$A:$T,20,0),"-")</f>
        <v>-</v>
      </c>
      <c r="I472" s="51" t="str">
        <f aca="false">IFERROR(VLOOKUP($J472,'Base 1'!$A:$C,3,0),"-")</f>
        <v>-</v>
      </c>
      <c r="J472" s="51"/>
      <c r="K472" s="50" t="str">
        <f aca="false">IFERROR(VLOOKUP($J472,'Base 1'!$A:$E,5,0),"-")</f>
        <v>-</v>
      </c>
      <c r="L472" s="52" t="str">
        <f aca="false">IFERROR(VLOOKUP($J472,'Base 1'!$A:$B,2,0),"-")</f>
        <v>-</v>
      </c>
      <c r="M472" s="50" t="str">
        <f aca="false">IFERROR(VLOOKUP($J472,'Base 1'!$A:$Q,17,0),"-")</f>
        <v>-</v>
      </c>
      <c r="N472" s="50" t="str">
        <f aca="false">IFERROR(VLOOKUP($J472,'Base 1'!$A:$R,18,0),"-")</f>
        <v>-</v>
      </c>
      <c r="O472" s="50" t="str">
        <f aca="false">IFERROR(VLOOKUP($J472,'Base 1'!$A:$F,6,0),"-")</f>
        <v>-</v>
      </c>
      <c r="P472" s="53" t="str">
        <f aca="false">IFERROR(VLOOKUP($J472,'Base 1'!$A:$G,7,0),"-")</f>
        <v>-</v>
      </c>
      <c r="Q472" s="54"/>
      <c r="R472" s="50" t="str">
        <f aca="false">IFERROR(VLOOKUP(J472,'Base 1'!$A:$L,12,0),"-")</f>
        <v>-</v>
      </c>
      <c r="S472" s="54"/>
      <c r="T472" s="55" t="str">
        <f aca="false">IFERROR(VLOOKUP(J472,'Base 1'!$A:$J,10,0),"-")</f>
        <v>-</v>
      </c>
      <c r="U472" s="56"/>
      <c r="V472" s="57"/>
      <c r="W472" s="58"/>
      <c r="X472" s="59" t="str">
        <f aca="false">IFERROR(VLOOKUP(J472,'Base 1'!$A:$I,9,0),"-")</f>
        <v>-</v>
      </c>
      <c r="Y472" s="58"/>
      <c r="Z472" s="60"/>
      <c r="AA472" s="61"/>
      <c r="AB472" s="62"/>
      <c r="AC472" s="63" t="str">
        <f aca="false">IFERROR(VLOOKUP($J472,'Base 1'!$A:$Q,16,0),"-")</f>
        <v>-</v>
      </c>
      <c r="AD472" s="63"/>
      <c r="AE472" s="64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5"/>
      <c r="BG472" s="65"/>
      <c r="BH472" s="65"/>
      <c r="BI472" s="65"/>
      <c r="BJ472" s="65"/>
      <c r="BK472" s="65"/>
      <c r="BL472" s="65"/>
      <c r="BM472" s="65"/>
      <c r="BN472" s="65"/>
      <c r="BO472" s="65"/>
      <c r="BP472" s="65"/>
      <c r="BQ472" s="65"/>
      <c r="BR472" s="65"/>
      <c r="BS472" s="65"/>
      <c r="BT472" s="65"/>
      <c r="BU472" s="65"/>
      <c r="BV472" s="65"/>
      <c r="BW472" s="65"/>
      <c r="BX472" s="65"/>
      <c r="BY472" s="65"/>
      <c r="BZ472" s="65"/>
      <c r="CA472" s="65"/>
      <c r="CB472" s="65"/>
      <c r="CC472" s="65"/>
      <c r="CD472" s="65"/>
      <c r="CE472" s="65"/>
      <c r="CF472" s="65"/>
      <c r="CG472" s="65"/>
      <c r="CH472" s="65"/>
      <c r="CI472" s="65"/>
      <c r="CJ472" s="65"/>
      <c r="CK472" s="65"/>
      <c r="CL472" s="65"/>
      <c r="CM472" s="65"/>
      <c r="CN472" s="65"/>
      <c r="CO472" s="65"/>
      <c r="CP472" s="65"/>
      <c r="CQ472" s="65"/>
      <c r="CR472" s="65"/>
      <c r="CS472" s="65"/>
      <c r="CT472" s="65"/>
      <c r="CU472" s="65"/>
      <c r="CV472" s="65"/>
      <c r="CW472" s="65"/>
      <c r="CX472" s="65"/>
      <c r="CY472" s="65"/>
      <c r="CZ472" s="65"/>
      <c r="DA472" s="65"/>
      <c r="DB472" s="65"/>
      <c r="DC472" s="65"/>
      <c r="DD472" s="65"/>
      <c r="DE472" s="65"/>
      <c r="DF472" s="65"/>
      <c r="DG472" s="65"/>
      <c r="DH472" s="65"/>
      <c r="DI472" s="65"/>
      <c r="DJ472" s="65"/>
      <c r="DK472" s="65"/>
      <c r="DL472" s="65"/>
      <c r="DM472" s="65"/>
      <c r="DN472" s="65"/>
      <c r="DO472" s="65"/>
      <c r="DP472" s="65"/>
      <c r="DQ472" s="65"/>
      <c r="DR472" s="65"/>
      <c r="DS472" s="65"/>
      <c r="DT472" s="65"/>
      <c r="DU472" s="65"/>
      <c r="DV472" s="65"/>
      <c r="DW472" s="65"/>
      <c r="DX472" s="65"/>
      <c r="DY472" s="65"/>
      <c r="DZ472" s="65"/>
      <c r="EA472" s="65"/>
      <c r="EB472" s="65"/>
      <c r="EC472" s="65"/>
      <c r="ED472" s="65"/>
      <c r="EE472" s="65"/>
      <c r="EF472" s="65"/>
      <c r="EG472" s="65"/>
      <c r="EH472" s="65"/>
      <c r="EI472" s="65"/>
      <c r="EJ472" s="65"/>
      <c r="EK472" s="65"/>
      <c r="EL472" s="65"/>
      <c r="EM472" s="65"/>
      <c r="EN472" s="65"/>
      <c r="EO472" s="65"/>
      <c r="EP472" s="65"/>
      <c r="EQ472" s="65"/>
      <c r="ER472" s="65"/>
      <c r="ES472" s="65"/>
      <c r="ET472" s="65"/>
      <c r="EU472" s="65"/>
      <c r="EV472" s="65"/>
      <c r="EW472" s="65"/>
      <c r="EX472" s="65"/>
      <c r="EY472" s="65"/>
      <c r="EZ472" s="65"/>
      <c r="FA472" s="65"/>
      <c r="FB472" s="65"/>
      <c r="FC472" s="65"/>
      <c r="FD472" s="65"/>
      <c r="FE472" s="65"/>
      <c r="FF472" s="65"/>
      <c r="FG472" s="65"/>
      <c r="FH472" s="65"/>
      <c r="FI472" s="65"/>
      <c r="FJ472" s="65"/>
      <c r="FK472" s="65"/>
      <c r="FL472" s="65"/>
      <c r="FM472" s="65"/>
      <c r="FN472" s="65"/>
      <c r="FO472" s="65"/>
      <c r="FP472" s="65"/>
      <c r="FQ472" s="65"/>
      <c r="FR472" s="65"/>
      <c r="FS472" s="65"/>
      <c r="FT472" s="65"/>
      <c r="FU472" s="65"/>
      <c r="FV472" s="65"/>
      <c r="FW472" s="65"/>
      <c r="FX472" s="65"/>
      <c r="FY472" s="65"/>
      <c r="FZ472" s="65"/>
      <c r="GA472" s="65"/>
      <c r="GB472" s="65"/>
      <c r="GC472" s="65"/>
      <c r="GD472" s="65"/>
      <c r="GE472" s="65"/>
      <c r="GF472" s="65"/>
      <c r="GG472" s="65"/>
      <c r="GH472" s="65"/>
      <c r="GI472" s="65"/>
      <c r="GJ472" s="65"/>
      <c r="GK472" s="65"/>
      <c r="GL472" s="65"/>
      <c r="GM472" s="65"/>
      <c r="GN472" s="65"/>
      <c r="GO472" s="65"/>
      <c r="GP472" s="65"/>
      <c r="GQ472" s="65"/>
      <c r="GR472" s="65"/>
      <c r="GS472" s="65"/>
      <c r="GT472" s="65"/>
      <c r="GU472" s="65"/>
      <c r="GV472" s="65"/>
      <c r="GW472" s="65"/>
      <c r="GX472" s="65"/>
      <c r="GY472" s="65"/>
      <c r="GZ472" s="65"/>
      <c r="HA472" s="65"/>
      <c r="HB472" s="65"/>
      <c r="HC472" s="65"/>
      <c r="HD472" s="65"/>
      <c r="HE472" s="65"/>
      <c r="HF472" s="65"/>
      <c r="HG472" s="65"/>
      <c r="HH472" s="65"/>
      <c r="HI472" s="65"/>
      <c r="HJ472" s="65"/>
      <c r="HK472" s="65"/>
      <c r="HL472" s="65"/>
      <c r="HM472" s="65"/>
      <c r="HN472" s="65"/>
      <c r="HO472" s="65"/>
      <c r="HP472" s="65"/>
      <c r="HQ472" s="65"/>
      <c r="HR472" s="65"/>
      <c r="HS472" s="65"/>
      <c r="HT472" s="65"/>
      <c r="HU472" s="65"/>
      <c r="HV472" s="65"/>
      <c r="HW472" s="65"/>
      <c r="HX472" s="65"/>
      <c r="HY472" s="65"/>
      <c r="HZ472" s="65"/>
      <c r="IA472" s="65"/>
      <c r="IB472" s="65"/>
      <c r="IC472" s="65"/>
      <c r="ID472" s="65"/>
      <c r="IE472" s="65"/>
      <c r="IF472" s="65"/>
      <c r="IG472" s="65"/>
      <c r="IH472" s="65"/>
      <c r="II472" s="65"/>
      <c r="IJ472" s="65"/>
      <c r="IK472" s="65"/>
      <c r="IL472" s="65"/>
      <c r="IM472" s="65"/>
      <c r="IN472" s="65"/>
      <c r="IO472" s="65"/>
      <c r="IP472" s="65"/>
      <c r="IQ472" s="65"/>
      <c r="IR472" s="65"/>
      <c r="IS472" s="65"/>
      <c r="IT472" s="65"/>
      <c r="IU472" s="65"/>
      <c r="IV472" s="65"/>
      <c r="IW472" s="65"/>
      <c r="IX472" s="65"/>
      <c r="IY472" s="65"/>
      <c r="IZ472" s="65"/>
      <c r="JA472" s="65"/>
      <c r="JB472" s="65"/>
      <c r="JC472" s="65"/>
      <c r="JD472" s="65"/>
      <c r="JE472" s="65"/>
      <c r="JF472" s="65"/>
      <c r="JG472" s="65"/>
      <c r="JH472" s="65"/>
      <c r="JI472" s="65"/>
      <c r="JJ472" s="65"/>
      <c r="JK472" s="65"/>
      <c r="JL472" s="65"/>
      <c r="JM472" s="65"/>
      <c r="JN472" s="65"/>
      <c r="JO472" s="65"/>
      <c r="JP472" s="65"/>
      <c r="JQ472" s="65"/>
      <c r="JR472" s="65"/>
      <c r="JS472" s="65"/>
    </row>
    <row r="473" s="66" customFormat="true" ht="14.25" hidden="false" customHeight="true" outlineLevel="0" collapsed="false">
      <c r="A473" s="46"/>
      <c r="B473" s="47" t="n">
        <f aca="true">TODAY()</f>
        <v>46135</v>
      </c>
      <c r="C473" s="48" t="s">
        <v>37</v>
      </c>
      <c r="D473" s="49" t="s">
        <v>38</v>
      </c>
      <c r="E473" s="50" t="str">
        <f aca="false">IFERROR(VLOOKUP($J473,'Base 1'!A:S,19,0),"-")</f>
        <v>-</v>
      </c>
      <c r="F473" s="50" t="str">
        <f aca="false">IFERROR(VLOOKUP($J473,'Base 1'!$A:$N,14,0),"-")</f>
        <v>-</v>
      </c>
      <c r="G473" s="50" t="str">
        <f aca="false">IFERROR(VLOOKUP($J473,'Base 1'!$A:$O,15,0),"-")</f>
        <v>-</v>
      </c>
      <c r="H473" s="50" t="str">
        <f aca="false">IFERROR(VLOOKUP($J473,'Base 1'!$A:$T,20,0),"-")</f>
        <v>-</v>
      </c>
      <c r="I473" s="51" t="str">
        <f aca="false">IFERROR(VLOOKUP($J473,'Base 1'!$A:$C,3,0),"-")</f>
        <v>-</v>
      </c>
      <c r="J473" s="51"/>
      <c r="K473" s="50" t="str">
        <f aca="false">IFERROR(VLOOKUP($J473,'Base 1'!$A:$E,5,0),"-")</f>
        <v>-</v>
      </c>
      <c r="L473" s="52" t="str">
        <f aca="false">IFERROR(VLOOKUP($J473,'Base 1'!$A:$B,2,0),"-")</f>
        <v>-</v>
      </c>
      <c r="M473" s="50" t="str">
        <f aca="false">IFERROR(VLOOKUP($J473,'Base 1'!$A:$Q,17,0),"-")</f>
        <v>-</v>
      </c>
      <c r="N473" s="50" t="str">
        <f aca="false">IFERROR(VLOOKUP($J473,'Base 1'!$A:$R,18,0),"-")</f>
        <v>-</v>
      </c>
      <c r="O473" s="50" t="str">
        <f aca="false">IFERROR(VLOOKUP($J473,'Base 1'!$A:$F,6,0),"-")</f>
        <v>-</v>
      </c>
      <c r="P473" s="53" t="str">
        <f aca="false">IFERROR(VLOOKUP($J473,'Base 1'!$A:$G,7,0),"-")</f>
        <v>-</v>
      </c>
      <c r="Q473" s="54"/>
      <c r="R473" s="50" t="str">
        <f aca="false">IFERROR(VLOOKUP(J473,'Base 1'!$A:$L,12,0),"-")</f>
        <v>-</v>
      </c>
      <c r="S473" s="54"/>
      <c r="T473" s="55" t="str">
        <f aca="false">IFERROR(VLOOKUP(J473,'Base 1'!$A:$J,10,0),"-")</f>
        <v>-</v>
      </c>
      <c r="U473" s="56"/>
      <c r="V473" s="57"/>
      <c r="W473" s="58"/>
      <c r="X473" s="59" t="str">
        <f aca="false">IFERROR(VLOOKUP(J473,'Base 1'!$A:$I,9,0),"-")</f>
        <v>-</v>
      </c>
      <c r="Y473" s="58"/>
      <c r="Z473" s="60"/>
      <c r="AA473" s="61"/>
      <c r="AB473" s="62"/>
      <c r="AC473" s="63" t="str">
        <f aca="false">IFERROR(VLOOKUP($J473,'Base 1'!$A:$Q,16,0),"-")</f>
        <v>-</v>
      </c>
      <c r="AD473" s="63"/>
      <c r="AE473" s="64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65"/>
      <c r="BH473" s="65"/>
      <c r="BI473" s="65"/>
      <c r="BJ473" s="65"/>
      <c r="BK473" s="65"/>
      <c r="BL473" s="65"/>
      <c r="BM473" s="65"/>
      <c r="BN473" s="65"/>
      <c r="BO473" s="65"/>
      <c r="BP473" s="65"/>
      <c r="BQ473" s="65"/>
      <c r="BR473" s="65"/>
      <c r="BS473" s="65"/>
      <c r="BT473" s="65"/>
      <c r="BU473" s="65"/>
      <c r="BV473" s="65"/>
      <c r="BW473" s="65"/>
      <c r="BX473" s="65"/>
      <c r="BY473" s="65"/>
      <c r="BZ473" s="65"/>
      <c r="CA473" s="65"/>
      <c r="CB473" s="65"/>
      <c r="CC473" s="65"/>
      <c r="CD473" s="65"/>
      <c r="CE473" s="65"/>
      <c r="CF473" s="65"/>
      <c r="CG473" s="65"/>
      <c r="CH473" s="65"/>
      <c r="CI473" s="65"/>
      <c r="CJ473" s="65"/>
      <c r="CK473" s="65"/>
      <c r="CL473" s="65"/>
      <c r="CM473" s="65"/>
      <c r="CN473" s="65"/>
      <c r="CO473" s="65"/>
      <c r="CP473" s="65"/>
      <c r="CQ473" s="65"/>
      <c r="CR473" s="65"/>
      <c r="CS473" s="65"/>
      <c r="CT473" s="65"/>
      <c r="CU473" s="65"/>
      <c r="CV473" s="65"/>
      <c r="CW473" s="65"/>
      <c r="CX473" s="65"/>
      <c r="CY473" s="65"/>
      <c r="CZ473" s="65"/>
      <c r="DA473" s="65"/>
      <c r="DB473" s="65"/>
      <c r="DC473" s="65"/>
      <c r="DD473" s="65"/>
      <c r="DE473" s="65"/>
      <c r="DF473" s="65"/>
      <c r="DG473" s="65"/>
      <c r="DH473" s="65"/>
      <c r="DI473" s="65"/>
      <c r="DJ473" s="65"/>
      <c r="DK473" s="65"/>
      <c r="DL473" s="65"/>
      <c r="DM473" s="65"/>
      <c r="DN473" s="65"/>
      <c r="DO473" s="65"/>
      <c r="DP473" s="65"/>
      <c r="DQ473" s="65"/>
      <c r="DR473" s="65"/>
      <c r="DS473" s="65"/>
      <c r="DT473" s="65"/>
      <c r="DU473" s="65"/>
      <c r="DV473" s="65"/>
      <c r="DW473" s="65"/>
      <c r="DX473" s="65"/>
      <c r="DY473" s="65"/>
      <c r="DZ473" s="65"/>
      <c r="EA473" s="65"/>
      <c r="EB473" s="65"/>
      <c r="EC473" s="65"/>
      <c r="ED473" s="65"/>
      <c r="EE473" s="65"/>
      <c r="EF473" s="65"/>
      <c r="EG473" s="65"/>
      <c r="EH473" s="65"/>
      <c r="EI473" s="65"/>
      <c r="EJ473" s="65"/>
      <c r="EK473" s="65"/>
      <c r="EL473" s="65"/>
      <c r="EM473" s="65"/>
      <c r="EN473" s="65"/>
      <c r="EO473" s="65"/>
      <c r="EP473" s="65"/>
      <c r="EQ473" s="65"/>
      <c r="ER473" s="65"/>
      <c r="ES473" s="65"/>
      <c r="ET473" s="65"/>
      <c r="EU473" s="65"/>
      <c r="EV473" s="65"/>
      <c r="EW473" s="65"/>
      <c r="EX473" s="65"/>
      <c r="EY473" s="65"/>
      <c r="EZ473" s="65"/>
      <c r="FA473" s="65"/>
      <c r="FB473" s="65"/>
      <c r="FC473" s="65"/>
      <c r="FD473" s="65"/>
      <c r="FE473" s="65"/>
      <c r="FF473" s="65"/>
      <c r="FG473" s="65"/>
      <c r="FH473" s="65"/>
      <c r="FI473" s="65"/>
      <c r="FJ473" s="65"/>
      <c r="FK473" s="65"/>
      <c r="FL473" s="65"/>
      <c r="FM473" s="65"/>
      <c r="FN473" s="65"/>
      <c r="FO473" s="65"/>
      <c r="FP473" s="65"/>
      <c r="FQ473" s="65"/>
      <c r="FR473" s="65"/>
      <c r="FS473" s="65"/>
      <c r="FT473" s="65"/>
      <c r="FU473" s="65"/>
      <c r="FV473" s="65"/>
      <c r="FW473" s="65"/>
      <c r="FX473" s="65"/>
      <c r="FY473" s="65"/>
      <c r="FZ473" s="65"/>
      <c r="GA473" s="65"/>
      <c r="GB473" s="65"/>
      <c r="GC473" s="65"/>
      <c r="GD473" s="65"/>
      <c r="GE473" s="65"/>
      <c r="GF473" s="65"/>
      <c r="GG473" s="65"/>
      <c r="GH473" s="65"/>
      <c r="GI473" s="65"/>
      <c r="GJ473" s="65"/>
      <c r="GK473" s="65"/>
      <c r="GL473" s="65"/>
      <c r="GM473" s="65"/>
      <c r="GN473" s="65"/>
      <c r="GO473" s="65"/>
      <c r="GP473" s="65"/>
      <c r="GQ473" s="65"/>
      <c r="GR473" s="65"/>
      <c r="GS473" s="65"/>
      <c r="GT473" s="65"/>
      <c r="GU473" s="65"/>
      <c r="GV473" s="65"/>
      <c r="GW473" s="65"/>
      <c r="GX473" s="65"/>
      <c r="GY473" s="65"/>
      <c r="GZ473" s="65"/>
      <c r="HA473" s="65"/>
      <c r="HB473" s="65"/>
      <c r="HC473" s="65"/>
      <c r="HD473" s="65"/>
      <c r="HE473" s="65"/>
      <c r="HF473" s="65"/>
      <c r="HG473" s="65"/>
      <c r="HH473" s="65"/>
      <c r="HI473" s="65"/>
      <c r="HJ473" s="65"/>
      <c r="HK473" s="65"/>
      <c r="HL473" s="65"/>
      <c r="HM473" s="65"/>
      <c r="HN473" s="65"/>
      <c r="HO473" s="65"/>
      <c r="HP473" s="65"/>
      <c r="HQ473" s="65"/>
      <c r="HR473" s="65"/>
      <c r="HS473" s="65"/>
      <c r="HT473" s="65"/>
      <c r="HU473" s="65"/>
      <c r="HV473" s="65"/>
      <c r="HW473" s="65"/>
      <c r="HX473" s="65"/>
      <c r="HY473" s="65"/>
      <c r="HZ473" s="65"/>
      <c r="IA473" s="65"/>
      <c r="IB473" s="65"/>
      <c r="IC473" s="65"/>
      <c r="ID473" s="65"/>
      <c r="IE473" s="65"/>
      <c r="IF473" s="65"/>
      <c r="IG473" s="65"/>
      <c r="IH473" s="65"/>
      <c r="II473" s="65"/>
      <c r="IJ473" s="65"/>
      <c r="IK473" s="65"/>
      <c r="IL473" s="65"/>
      <c r="IM473" s="65"/>
      <c r="IN473" s="65"/>
      <c r="IO473" s="65"/>
      <c r="IP473" s="65"/>
      <c r="IQ473" s="65"/>
      <c r="IR473" s="65"/>
      <c r="IS473" s="65"/>
      <c r="IT473" s="65"/>
      <c r="IU473" s="65"/>
      <c r="IV473" s="65"/>
      <c r="IW473" s="65"/>
      <c r="IX473" s="65"/>
      <c r="IY473" s="65"/>
      <c r="IZ473" s="65"/>
      <c r="JA473" s="65"/>
      <c r="JB473" s="65"/>
      <c r="JC473" s="65"/>
      <c r="JD473" s="65"/>
      <c r="JE473" s="65"/>
      <c r="JF473" s="65"/>
      <c r="JG473" s="65"/>
      <c r="JH473" s="65"/>
      <c r="JI473" s="65"/>
      <c r="JJ473" s="65"/>
      <c r="JK473" s="65"/>
      <c r="JL473" s="65"/>
      <c r="JM473" s="65"/>
      <c r="JN473" s="65"/>
      <c r="JO473" s="65"/>
      <c r="JP473" s="65"/>
      <c r="JQ473" s="65"/>
      <c r="JR473" s="65"/>
      <c r="JS473" s="65"/>
    </row>
    <row r="474" s="66" customFormat="true" ht="14.25" hidden="false" customHeight="true" outlineLevel="0" collapsed="false">
      <c r="A474" s="46"/>
      <c r="B474" s="47" t="n">
        <f aca="true">TODAY()</f>
        <v>46135</v>
      </c>
      <c r="C474" s="48" t="s">
        <v>37</v>
      </c>
      <c r="D474" s="49" t="s">
        <v>38</v>
      </c>
      <c r="E474" s="50" t="str">
        <f aca="false">IFERROR(VLOOKUP($J474,'Base 1'!A:S,19,0),"-")</f>
        <v>-</v>
      </c>
      <c r="F474" s="50" t="str">
        <f aca="false">IFERROR(VLOOKUP($J474,'Base 1'!$A:$N,14,0),"-")</f>
        <v>-</v>
      </c>
      <c r="G474" s="50" t="str">
        <f aca="false">IFERROR(VLOOKUP($J474,'Base 1'!$A:$O,15,0),"-")</f>
        <v>-</v>
      </c>
      <c r="H474" s="50" t="str">
        <f aca="false">IFERROR(VLOOKUP($J474,'Base 1'!$A:$T,20,0),"-")</f>
        <v>-</v>
      </c>
      <c r="I474" s="51" t="str">
        <f aca="false">IFERROR(VLOOKUP($J474,'Base 1'!$A:$C,3,0),"-")</f>
        <v>-</v>
      </c>
      <c r="J474" s="51"/>
      <c r="K474" s="50" t="str">
        <f aca="false">IFERROR(VLOOKUP($J474,'Base 1'!$A:$E,5,0),"-")</f>
        <v>-</v>
      </c>
      <c r="L474" s="52" t="str">
        <f aca="false">IFERROR(VLOOKUP($J474,'Base 1'!$A:$B,2,0),"-")</f>
        <v>-</v>
      </c>
      <c r="M474" s="50" t="str">
        <f aca="false">IFERROR(VLOOKUP($J474,'Base 1'!$A:$Q,17,0),"-")</f>
        <v>-</v>
      </c>
      <c r="N474" s="50" t="str">
        <f aca="false">IFERROR(VLOOKUP($J474,'Base 1'!$A:$R,18,0),"-")</f>
        <v>-</v>
      </c>
      <c r="O474" s="50" t="str">
        <f aca="false">IFERROR(VLOOKUP($J474,'Base 1'!$A:$F,6,0),"-")</f>
        <v>-</v>
      </c>
      <c r="P474" s="53" t="str">
        <f aca="false">IFERROR(VLOOKUP($J474,'Base 1'!$A:$G,7,0),"-")</f>
        <v>-</v>
      </c>
      <c r="Q474" s="54"/>
      <c r="R474" s="50" t="str">
        <f aca="false">IFERROR(VLOOKUP(J474,'Base 1'!$A:$L,12,0),"-")</f>
        <v>-</v>
      </c>
      <c r="S474" s="54"/>
      <c r="T474" s="55" t="str">
        <f aca="false">IFERROR(VLOOKUP(J474,'Base 1'!$A:$J,10,0),"-")</f>
        <v>-</v>
      </c>
      <c r="U474" s="56"/>
      <c r="V474" s="57"/>
      <c r="W474" s="58"/>
      <c r="X474" s="59" t="str">
        <f aca="false">IFERROR(VLOOKUP(J474,'Base 1'!$A:$I,9,0),"-")</f>
        <v>-</v>
      </c>
      <c r="Y474" s="58"/>
      <c r="Z474" s="60"/>
      <c r="AA474" s="61"/>
      <c r="AB474" s="62"/>
      <c r="AC474" s="63" t="str">
        <f aca="false">IFERROR(VLOOKUP($J474,'Base 1'!$A:$Q,16,0),"-")</f>
        <v>-</v>
      </c>
      <c r="AD474" s="63"/>
      <c r="AE474" s="64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/>
      <c r="BN474" s="65"/>
      <c r="BO474" s="65"/>
      <c r="BP474" s="65"/>
      <c r="BQ474" s="65"/>
      <c r="BR474" s="65"/>
      <c r="BS474" s="65"/>
      <c r="BT474" s="65"/>
      <c r="BU474" s="65"/>
      <c r="BV474" s="65"/>
      <c r="BW474" s="65"/>
      <c r="BX474" s="65"/>
      <c r="BY474" s="65"/>
      <c r="BZ474" s="65"/>
      <c r="CA474" s="65"/>
      <c r="CB474" s="65"/>
      <c r="CC474" s="65"/>
      <c r="CD474" s="65"/>
      <c r="CE474" s="65"/>
      <c r="CF474" s="65"/>
      <c r="CG474" s="65"/>
      <c r="CH474" s="65"/>
      <c r="CI474" s="65"/>
      <c r="CJ474" s="65"/>
      <c r="CK474" s="65"/>
      <c r="CL474" s="65"/>
      <c r="CM474" s="65"/>
      <c r="CN474" s="65"/>
      <c r="CO474" s="65"/>
      <c r="CP474" s="65"/>
      <c r="CQ474" s="65"/>
      <c r="CR474" s="65"/>
      <c r="CS474" s="65"/>
      <c r="CT474" s="65"/>
      <c r="CU474" s="65"/>
      <c r="CV474" s="65"/>
      <c r="CW474" s="65"/>
      <c r="CX474" s="65"/>
      <c r="CY474" s="65"/>
      <c r="CZ474" s="65"/>
      <c r="DA474" s="65"/>
      <c r="DB474" s="65"/>
      <c r="DC474" s="65"/>
      <c r="DD474" s="65"/>
      <c r="DE474" s="65"/>
      <c r="DF474" s="65"/>
      <c r="DG474" s="65"/>
      <c r="DH474" s="65"/>
      <c r="DI474" s="65"/>
      <c r="DJ474" s="65"/>
      <c r="DK474" s="65"/>
      <c r="DL474" s="65"/>
      <c r="DM474" s="65"/>
      <c r="DN474" s="65"/>
      <c r="DO474" s="65"/>
      <c r="DP474" s="65"/>
      <c r="DQ474" s="65"/>
      <c r="DR474" s="65"/>
      <c r="DS474" s="65"/>
      <c r="DT474" s="65"/>
      <c r="DU474" s="65"/>
      <c r="DV474" s="65"/>
      <c r="DW474" s="65"/>
      <c r="DX474" s="65"/>
      <c r="DY474" s="65"/>
      <c r="DZ474" s="65"/>
      <c r="EA474" s="65"/>
      <c r="EB474" s="65"/>
      <c r="EC474" s="65"/>
      <c r="ED474" s="65"/>
      <c r="EE474" s="65"/>
      <c r="EF474" s="65"/>
      <c r="EG474" s="65"/>
      <c r="EH474" s="65"/>
      <c r="EI474" s="65"/>
      <c r="EJ474" s="65"/>
      <c r="EK474" s="65"/>
      <c r="EL474" s="65"/>
      <c r="EM474" s="65"/>
      <c r="EN474" s="65"/>
      <c r="EO474" s="65"/>
      <c r="EP474" s="65"/>
      <c r="EQ474" s="65"/>
      <c r="ER474" s="65"/>
      <c r="ES474" s="65"/>
      <c r="ET474" s="65"/>
      <c r="EU474" s="65"/>
      <c r="EV474" s="65"/>
      <c r="EW474" s="65"/>
      <c r="EX474" s="65"/>
      <c r="EY474" s="65"/>
      <c r="EZ474" s="65"/>
      <c r="FA474" s="65"/>
      <c r="FB474" s="65"/>
      <c r="FC474" s="65"/>
      <c r="FD474" s="65"/>
      <c r="FE474" s="65"/>
      <c r="FF474" s="65"/>
      <c r="FG474" s="65"/>
      <c r="FH474" s="65"/>
      <c r="FI474" s="65"/>
      <c r="FJ474" s="65"/>
      <c r="FK474" s="65"/>
      <c r="FL474" s="65"/>
      <c r="FM474" s="65"/>
      <c r="FN474" s="65"/>
      <c r="FO474" s="65"/>
      <c r="FP474" s="65"/>
      <c r="FQ474" s="65"/>
      <c r="FR474" s="65"/>
      <c r="FS474" s="65"/>
      <c r="FT474" s="65"/>
      <c r="FU474" s="65"/>
      <c r="FV474" s="65"/>
      <c r="FW474" s="65"/>
      <c r="FX474" s="65"/>
      <c r="FY474" s="65"/>
      <c r="FZ474" s="65"/>
      <c r="GA474" s="65"/>
      <c r="GB474" s="65"/>
      <c r="GC474" s="65"/>
      <c r="GD474" s="65"/>
      <c r="GE474" s="65"/>
      <c r="GF474" s="65"/>
      <c r="GG474" s="65"/>
      <c r="GH474" s="65"/>
      <c r="GI474" s="65"/>
      <c r="GJ474" s="65"/>
      <c r="GK474" s="65"/>
      <c r="GL474" s="65"/>
      <c r="GM474" s="65"/>
      <c r="GN474" s="65"/>
      <c r="GO474" s="65"/>
      <c r="GP474" s="65"/>
      <c r="GQ474" s="65"/>
      <c r="GR474" s="65"/>
      <c r="GS474" s="65"/>
      <c r="GT474" s="65"/>
      <c r="GU474" s="65"/>
      <c r="GV474" s="65"/>
      <c r="GW474" s="65"/>
      <c r="GX474" s="65"/>
      <c r="GY474" s="65"/>
      <c r="GZ474" s="65"/>
      <c r="HA474" s="65"/>
      <c r="HB474" s="65"/>
      <c r="HC474" s="65"/>
      <c r="HD474" s="65"/>
      <c r="HE474" s="65"/>
      <c r="HF474" s="65"/>
      <c r="HG474" s="65"/>
      <c r="HH474" s="65"/>
      <c r="HI474" s="65"/>
      <c r="HJ474" s="65"/>
      <c r="HK474" s="65"/>
      <c r="HL474" s="65"/>
      <c r="HM474" s="65"/>
      <c r="HN474" s="65"/>
      <c r="HO474" s="65"/>
      <c r="HP474" s="65"/>
      <c r="HQ474" s="65"/>
      <c r="HR474" s="65"/>
      <c r="HS474" s="65"/>
      <c r="HT474" s="65"/>
      <c r="HU474" s="65"/>
      <c r="HV474" s="65"/>
      <c r="HW474" s="65"/>
      <c r="HX474" s="65"/>
      <c r="HY474" s="65"/>
      <c r="HZ474" s="65"/>
      <c r="IA474" s="65"/>
      <c r="IB474" s="65"/>
      <c r="IC474" s="65"/>
      <c r="ID474" s="65"/>
      <c r="IE474" s="65"/>
      <c r="IF474" s="65"/>
      <c r="IG474" s="65"/>
      <c r="IH474" s="65"/>
      <c r="II474" s="65"/>
      <c r="IJ474" s="65"/>
      <c r="IK474" s="65"/>
      <c r="IL474" s="65"/>
      <c r="IM474" s="65"/>
      <c r="IN474" s="65"/>
      <c r="IO474" s="65"/>
      <c r="IP474" s="65"/>
      <c r="IQ474" s="65"/>
      <c r="IR474" s="65"/>
      <c r="IS474" s="65"/>
      <c r="IT474" s="65"/>
      <c r="IU474" s="65"/>
      <c r="IV474" s="65"/>
      <c r="IW474" s="65"/>
      <c r="IX474" s="65"/>
      <c r="IY474" s="65"/>
      <c r="IZ474" s="65"/>
      <c r="JA474" s="65"/>
      <c r="JB474" s="65"/>
      <c r="JC474" s="65"/>
      <c r="JD474" s="65"/>
      <c r="JE474" s="65"/>
      <c r="JF474" s="65"/>
      <c r="JG474" s="65"/>
      <c r="JH474" s="65"/>
      <c r="JI474" s="65"/>
      <c r="JJ474" s="65"/>
      <c r="JK474" s="65"/>
      <c r="JL474" s="65"/>
      <c r="JM474" s="65"/>
      <c r="JN474" s="65"/>
      <c r="JO474" s="65"/>
      <c r="JP474" s="65"/>
      <c r="JQ474" s="65"/>
      <c r="JR474" s="65"/>
      <c r="JS474" s="65"/>
    </row>
    <row r="475" s="66" customFormat="true" ht="14.25" hidden="false" customHeight="true" outlineLevel="0" collapsed="false">
      <c r="A475" s="46"/>
      <c r="B475" s="47" t="n">
        <f aca="true">TODAY()</f>
        <v>46135</v>
      </c>
      <c r="C475" s="48" t="s">
        <v>37</v>
      </c>
      <c r="D475" s="49" t="s">
        <v>38</v>
      </c>
      <c r="E475" s="50" t="str">
        <f aca="false">IFERROR(VLOOKUP($J475,'Base 1'!A:S,19,0),"-")</f>
        <v>-</v>
      </c>
      <c r="F475" s="50" t="str">
        <f aca="false">IFERROR(VLOOKUP($J475,'Base 1'!$A:$N,14,0),"-")</f>
        <v>-</v>
      </c>
      <c r="G475" s="50" t="str">
        <f aca="false">IFERROR(VLOOKUP($J475,'Base 1'!$A:$O,15,0),"-")</f>
        <v>-</v>
      </c>
      <c r="H475" s="50" t="str">
        <f aca="false">IFERROR(VLOOKUP($J475,'Base 1'!$A:$T,20,0),"-")</f>
        <v>-</v>
      </c>
      <c r="I475" s="51" t="str">
        <f aca="false">IFERROR(VLOOKUP($J475,'Base 1'!$A:$C,3,0),"-")</f>
        <v>-</v>
      </c>
      <c r="J475" s="51"/>
      <c r="K475" s="50" t="str">
        <f aca="false">IFERROR(VLOOKUP($J475,'Base 1'!$A:$E,5,0),"-")</f>
        <v>-</v>
      </c>
      <c r="L475" s="52" t="str">
        <f aca="false">IFERROR(VLOOKUP($J475,'Base 1'!$A:$B,2,0),"-")</f>
        <v>-</v>
      </c>
      <c r="M475" s="50" t="str">
        <f aca="false">IFERROR(VLOOKUP($J475,'Base 1'!$A:$Q,17,0),"-")</f>
        <v>-</v>
      </c>
      <c r="N475" s="50" t="str">
        <f aca="false">IFERROR(VLOOKUP($J475,'Base 1'!$A:$R,18,0),"-")</f>
        <v>-</v>
      </c>
      <c r="O475" s="50" t="str">
        <f aca="false">IFERROR(VLOOKUP($J475,'Base 1'!$A:$F,6,0),"-")</f>
        <v>-</v>
      </c>
      <c r="P475" s="53" t="str">
        <f aca="false">IFERROR(VLOOKUP($J475,'Base 1'!$A:$G,7,0),"-")</f>
        <v>-</v>
      </c>
      <c r="Q475" s="54"/>
      <c r="R475" s="50" t="str">
        <f aca="false">IFERROR(VLOOKUP(J475,'Base 1'!$A:$L,12,0),"-")</f>
        <v>-</v>
      </c>
      <c r="S475" s="54"/>
      <c r="T475" s="55" t="str">
        <f aca="false">IFERROR(VLOOKUP(J475,'Base 1'!$A:$J,10,0),"-")</f>
        <v>-</v>
      </c>
      <c r="U475" s="56"/>
      <c r="V475" s="57"/>
      <c r="W475" s="58"/>
      <c r="X475" s="59" t="str">
        <f aca="false">IFERROR(VLOOKUP(J475,'Base 1'!$A:$I,9,0),"-")</f>
        <v>-</v>
      </c>
      <c r="Y475" s="58"/>
      <c r="Z475" s="60"/>
      <c r="AA475" s="61"/>
      <c r="AB475" s="62"/>
      <c r="AC475" s="63" t="str">
        <f aca="false">IFERROR(VLOOKUP($J475,'Base 1'!$A:$Q,16,0),"-")</f>
        <v>-</v>
      </c>
      <c r="AD475" s="63"/>
      <c r="AE475" s="64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65"/>
      <c r="BU475" s="65"/>
      <c r="BV475" s="65"/>
      <c r="BW475" s="65"/>
      <c r="BX475" s="65"/>
      <c r="BY475" s="65"/>
      <c r="BZ475" s="65"/>
      <c r="CA475" s="65"/>
      <c r="CB475" s="65"/>
      <c r="CC475" s="65"/>
      <c r="CD475" s="65"/>
      <c r="CE475" s="65"/>
      <c r="CF475" s="65"/>
      <c r="CG475" s="65"/>
      <c r="CH475" s="65"/>
      <c r="CI475" s="65"/>
      <c r="CJ475" s="65"/>
      <c r="CK475" s="65"/>
      <c r="CL475" s="65"/>
      <c r="CM475" s="65"/>
      <c r="CN475" s="65"/>
      <c r="CO475" s="65"/>
      <c r="CP475" s="65"/>
      <c r="CQ475" s="65"/>
      <c r="CR475" s="65"/>
      <c r="CS475" s="65"/>
      <c r="CT475" s="65"/>
      <c r="CU475" s="65"/>
      <c r="CV475" s="65"/>
      <c r="CW475" s="65"/>
      <c r="CX475" s="65"/>
      <c r="CY475" s="65"/>
      <c r="CZ475" s="65"/>
      <c r="DA475" s="65"/>
      <c r="DB475" s="65"/>
      <c r="DC475" s="65"/>
      <c r="DD475" s="65"/>
      <c r="DE475" s="65"/>
      <c r="DF475" s="65"/>
      <c r="DG475" s="65"/>
      <c r="DH475" s="65"/>
      <c r="DI475" s="65"/>
      <c r="DJ475" s="65"/>
      <c r="DK475" s="65"/>
      <c r="DL475" s="65"/>
      <c r="DM475" s="65"/>
      <c r="DN475" s="65"/>
      <c r="DO475" s="65"/>
      <c r="DP475" s="65"/>
      <c r="DQ475" s="65"/>
      <c r="DR475" s="65"/>
      <c r="DS475" s="65"/>
      <c r="DT475" s="65"/>
      <c r="DU475" s="65"/>
      <c r="DV475" s="65"/>
      <c r="DW475" s="65"/>
      <c r="DX475" s="65"/>
      <c r="DY475" s="65"/>
      <c r="DZ475" s="65"/>
      <c r="EA475" s="65"/>
      <c r="EB475" s="65"/>
      <c r="EC475" s="65"/>
      <c r="ED475" s="65"/>
      <c r="EE475" s="65"/>
      <c r="EF475" s="65"/>
      <c r="EG475" s="65"/>
      <c r="EH475" s="65"/>
      <c r="EI475" s="65"/>
      <c r="EJ475" s="65"/>
      <c r="EK475" s="65"/>
      <c r="EL475" s="65"/>
      <c r="EM475" s="65"/>
      <c r="EN475" s="65"/>
      <c r="EO475" s="65"/>
      <c r="EP475" s="65"/>
      <c r="EQ475" s="65"/>
      <c r="ER475" s="65"/>
      <c r="ES475" s="65"/>
      <c r="ET475" s="65"/>
      <c r="EU475" s="65"/>
      <c r="EV475" s="65"/>
      <c r="EW475" s="65"/>
      <c r="EX475" s="65"/>
      <c r="EY475" s="65"/>
      <c r="EZ475" s="65"/>
      <c r="FA475" s="65"/>
      <c r="FB475" s="65"/>
      <c r="FC475" s="65"/>
      <c r="FD475" s="65"/>
      <c r="FE475" s="65"/>
      <c r="FF475" s="65"/>
      <c r="FG475" s="65"/>
      <c r="FH475" s="65"/>
      <c r="FI475" s="65"/>
      <c r="FJ475" s="65"/>
      <c r="FK475" s="65"/>
      <c r="FL475" s="65"/>
      <c r="FM475" s="65"/>
      <c r="FN475" s="65"/>
      <c r="FO475" s="65"/>
      <c r="FP475" s="65"/>
      <c r="FQ475" s="65"/>
      <c r="FR475" s="65"/>
      <c r="FS475" s="65"/>
      <c r="FT475" s="65"/>
      <c r="FU475" s="65"/>
      <c r="FV475" s="65"/>
      <c r="FW475" s="65"/>
      <c r="FX475" s="65"/>
      <c r="FY475" s="65"/>
      <c r="FZ475" s="65"/>
      <c r="GA475" s="65"/>
      <c r="GB475" s="65"/>
      <c r="GC475" s="65"/>
      <c r="GD475" s="65"/>
      <c r="GE475" s="65"/>
      <c r="GF475" s="65"/>
      <c r="GG475" s="65"/>
      <c r="GH475" s="65"/>
      <c r="GI475" s="65"/>
      <c r="GJ475" s="65"/>
      <c r="GK475" s="65"/>
      <c r="GL475" s="65"/>
      <c r="GM475" s="65"/>
      <c r="GN475" s="65"/>
      <c r="GO475" s="65"/>
      <c r="GP475" s="65"/>
      <c r="GQ475" s="65"/>
      <c r="GR475" s="65"/>
      <c r="GS475" s="65"/>
      <c r="GT475" s="65"/>
      <c r="GU475" s="65"/>
      <c r="GV475" s="65"/>
      <c r="GW475" s="65"/>
      <c r="GX475" s="65"/>
      <c r="GY475" s="65"/>
      <c r="GZ475" s="65"/>
      <c r="HA475" s="65"/>
      <c r="HB475" s="65"/>
      <c r="HC475" s="65"/>
      <c r="HD475" s="65"/>
      <c r="HE475" s="65"/>
      <c r="HF475" s="65"/>
      <c r="HG475" s="65"/>
      <c r="HH475" s="65"/>
      <c r="HI475" s="65"/>
      <c r="HJ475" s="65"/>
      <c r="HK475" s="65"/>
      <c r="HL475" s="65"/>
      <c r="HM475" s="65"/>
      <c r="HN475" s="65"/>
      <c r="HO475" s="65"/>
      <c r="HP475" s="65"/>
      <c r="HQ475" s="65"/>
      <c r="HR475" s="65"/>
      <c r="HS475" s="65"/>
      <c r="HT475" s="65"/>
      <c r="HU475" s="65"/>
      <c r="HV475" s="65"/>
      <c r="HW475" s="65"/>
      <c r="HX475" s="65"/>
      <c r="HY475" s="65"/>
      <c r="HZ475" s="65"/>
      <c r="IA475" s="65"/>
      <c r="IB475" s="65"/>
      <c r="IC475" s="65"/>
      <c r="ID475" s="65"/>
      <c r="IE475" s="65"/>
      <c r="IF475" s="65"/>
      <c r="IG475" s="65"/>
      <c r="IH475" s="65"/>
      <c r="II475" s="65"/>
      <c r="IJ475" s="65"/>
      <c r="IK475" s="65"/>
      <c r="IL475" s="65"/>
      <c r="IM475" s="65"/>
      <c r="IN475" s="65"/>
      <c r="IO475" s="65"/>
      <c r="IP475" s="65"/>
      <c r="IQ475" s="65"/>
      <c r="IR475" s="65"/>
      <c r="IS475" s="65"/>
      <c r="IT475" s="65"/>
      <c r="IU475" s="65"/>
      <c r="IV475" s="65"/>
      <c r="IW475" s="65"/>
      <c r="IX475" s="65"/>
      <c r="IY475" s="65"/>
      <c r="IZ475" s="65"/>
      <c r="JA475" s="65"/>
      <c r="JB475" s="65"/>
      <c r="JC475" s="65"/>
      <c r="JD475" s="65"/>
      <c r="JE475" s="65"/>
      <c r="JF475" s="65"/>
      <c r="JG475" s="65"/>
      <c r="JH475" s="65"/>
      <c r="JI475" s="65"/>
      <c r="JJ475" s="65"/>
      <c r="JK475" s="65"/>
      <c r="JL475" s="65"/>
      <c r="JM475" s="65"/>
      <c r="JN475" s="65"/>
      <c r="JO475" s="65"/>
      <c r="JP475" s="65"/>
      <c r="JQ475" s="65"/>
      <c r="JR475" s="65"/>
      <c r="JS475" s="65"/>
    </row>
    <row r="476" s="66" customFormat="true" ht="14.25" hidden="false" customHeight="true" outlineLevel="0" collapsed="false">
      <c r="A476" s="46"/>
      <c r="B476" s="47" t="n">
        <f aca="true">TODAY()</f>
        <v>46135</v>
      </c>
      <c r="C476" s="48" t="s">
        <v>37</v>
      </c>
      <c r="D476" s="49" t="s">
        <v>38</v>
      </c>
      <c r="E476" s="50" t="str">
        <f aca="false">IFERROR(VLOOKUP($J476,'Base 1'!A:S,19,0),"-")</f>
        <v>-</v>
      </c>
      <c r="F476" s="50" t="str">
        <f aca="false">IFERROR(VLOOKUP($J476,'Base 1'!$A:$N,14,0),"-")</f>
        <v>-</v>
      </c>
      <c r="G476" s="50" t="str">
        <f aca="false">IFERROR(VLOOKUP($J476,'Base 1'!$A:$O,15,0),"-")</f>
        <v>-</v>
      </c>
      <c r="H476" s="50" t="str">
        <f aca="false">IFERROR(VLOOKUP($J476,'Base 1'!$A:$T,20,0),"-")</f>
        <v>-</v>
      </c>
      <c r="I476" s="51" t="str">
        <f aca="false">IFERROR(VLOOKUP($J476,'Base 1'!$A:$C,3,0),"-")</f>
        <v>-</v>
      </c>
      <c r="J476" s="51"/>
      <c r="K476" s="50" t="str">
        <f aca="false">IFERROR(VLOOKUP($J476,'Base 1'!$A:$E,5,0),"-")</f>
        <v>-</v>
      </c>
      <c r="L476" s="52" t="str">
        <f aca="false">IFERROR(VLOOKUP($J476,'Base 1'!$A:$B,2,0),"-")</f>
        <v>-</v>
      </c>
      <c r="M476" s="50" t="str">
        <f aca="false">IFERROR(VLOOKUP($J476,'Base 1'!$A:$Q,17,0),"-")</f>
        <v>-</v>
      </c>
      <c r="N476" s="50" t="str">
        <f aca="false">IFERROR(VLOOKUP($J476,'Base 1'!$A:$R,18,0),"-")</f>
        <v>-</v>
      </c>
      <c r="O476" s="50" t="str">
        <f aca="false">IFERROR(VLOOKUP($J476,'Base 1'!$A:$F,6,0),"-")</f>
        <v>-</v>
      </c>
      <c r="P476" s="53" t="str">
        <f aca="false">IFERROR(VLOOKUP($J476,'Base 1'!$A:$G,7,0),"-")</f>
        <v>-</v>
      </c>
      <c r="Q476" s="54"/>
      <c r="R476" s="50" t="str">
        <f aca="false">IFERROR(VLOOKUP(J476,'Base 1'!$A:$L,12,0),"-")</f>
        <v>-</v>
      </c>
      <c r="S476" s="54"/>
      <c r="T476" s="55" t="str">
        <f aca="false">IFERROR(VLOOKUP(J476,'Base 1'!$A:$J,10,0),"-")</f>
        <v>-</v>
      </c>
      <c r="U476" s="56"/>
      <c r="V476" s="57"/>
      <c r="W476" s="58"/>
      <c r="X476" s="59" t="str">
        <f aca="false">IFERROR(VLOOKUP(J476,'Base 1'!$A:$I,9,0),"-")</f>
        <v>-</v>
      </c>
      <c r="Y476" s="58"/>
      <c r="Z476" s="60"/>
      <c r="AA476" s="61"/>
      <c r="AB476" s="62"/>
      <c r="AC476" s="63" t="str">
        <f aca="false">IFERROR(VLOOKUP($J476,'Base 1'!$A:$Q,16,0),"-")</f>
        <v>-</v>
      </c>
      <c r="AD476" s="63"/>
      <c r="AE476" s="64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  <c r="BJ476" s="65"/>
      <c r="BK476" s="65"/>
      <c r="BL476" s="65"/>
      <c r="BM476" s="65"/>
      <c r="BN476" s="65"/>
      <c r="BO476" s="65"/>
      <c r="BP476" s="65"/>
      <c r="BQ476" s="65"/>
      <c r="BR476" s="65"/>
      <c r="BS476" s="65"/>
      <c r="BT476" s="65"/>
      <c r="BU476" s="65"/>
      <c r="BV476" s="65"/>
      <c r="BW476" s="65"/>
      <c r="BX476" s="65"/>
      <c r="BY476" s="65"/>
      <c r="BZ476" s="65"/>
      <c r="CA476" s="65"/>
      <c r="CB476" s="65"/>
      <c r="CC476" s="65"/>
      <c r="CD476" s="65"/>
      <c r="CE476" s="65"/>
      <c r="CF476" s="65"/>
      <c r="CG476" s="65"/>
      <c r="CH476" s="65"/>
      <c r="CI476" s="65"/>
      <c r="CJ476" s="65"/>
      <c r="CK476" s="65"/>
      <c r="CL476" s="65"/>
      <c r="CM476" s="65"/>
      <c r="CN476" s="65"/>
      <c r="CO476" s="65"/>
      <c r="CP476" s="65"/>
      <c r="CQ476" s="65"/>
      <c r="CR476" s="65"/>
      <c r="CS476" s="65"/>
      <c r="CT476" s="65"/>
      <c r="CU476" s="65"/>
      <c r="CV476" s="65"/>
      <c r="CW476" s="65"/>
      <c r="CX476" s="65"/>
      <c r="CY476" s="65"/>
      <c r="CZ476" s="65"/>
      <c r="DA476" s="65"/>
      <c r="DB476" s="65"/>
      <c r="DC476" s="65"/>
      <c r="DD476" s="65"/>
      <c r="DE476" s="65"/>
      <c r="DF476" s="65"/>
      <c r="DG476" s="65"/>
      <c r="DH476" s="65"/>
      <c r="DI476" s="65"/>
      <c r="DJ476" s="65"/>
      <c r="DK476" s="65"/>
      <c r="DL476" s="65"/>
      <c r="DM476" s="65"/>
      <c r="DN476" s="65"/>
      <c r="DO476" s="65"/>
      <c r="DP476" s="65"/>
      <c r="DQ476" s="65"/>
      <c r="DR476" s="65"/>
      <c r="DS476" s="65"/>
      <c r="DT476" s="65"/>
      <c r="DU476" s="65"/>
      <c r="DV476" s="65"/>
      <c r="DW476" s="65"/>
      <c r="DX476" s="65"/>
      <c r="DY476" s="65"/>
      <c r="DZ476" s="65"/>
      <c r="EA476" s="65"/>
      <c r="EB476" s="65"/>
      <c r="EC476" s="65"/>
      <c r="ED476" s="65"/>
      <c r="EE476" s="65"/>
      <c r="EF476" s="65"/>
      <c r="EG476" s="65"/>
      <c r="EH476" s="65"/>
      <c r="EI476" s="65"/>
      <c r="EJ476" s="65"/>
      <c r="EK476" s="65"/>
      <c r="EL476" s="65"/>
      <c r="EM476" s="65"/>
      <c r="EN476" s="65"/>
      <c r="EO476" s="65"/>
      <c r="EP476" s="65"/>
      <c r="EQ476" s="65"/>
      <c r="ER476" s="65"/>
      <c r="ES476" s="65"/>
      <c r="ET476" s="65"/>
      <c r="EU476" s="65"/>
      <c r="EV476" s="65"/>
      <c r="EW476" s="65"/>
      <c r="EX476" s="65"/>
      <c r="EY476" s="65"/>
      <c r="EZ476" s="65"/>
      <c r="FA476" s="65"/>
      <c r="FB476" s="65"/>
      <c r="FC476" s="65"/>
      <c r="FD476" s="65"/>
      <c r="FE476" s="65"/>
      <c r="FF476" s="65"/>
      <c r="FG476" s="65"/>
      <c r="FH476" s="65"/>
      <c r="FI476" s="65"/>
      <c r="FJ476" s="65"/>
      <c r="FK476" s="65"/>
      <c r="FL476" s="65"/>
      <c r="FM476" s="65"/>
      <c r="FN476" s="65"/>
      <c r="FO476" s="65"/>
      <c r="FP476" s="65"/>
      <c r="FQ476" s="65"/>
      <c r="FR476" s="65"/>
      <c r="FS476" s="65"/>
      <c r="FT476" s="65"/>
      <c r="FU476" s="65"/>
      <c r="FV476" s="65"/>
      <c r="FW476" s="65"/>
      <c r="FX476" s="65"/>
      <c r="FY476" s="65"/>
      <c r="FZ476" s="65"/>
      <c r="GA476" s="65"/>
      <c r="GB476" s="65"/>
      <c r="GC476" s="65"/>
      <c r="GD476" s="65"/>
      <c r="GE476" s="65"/>
      <c r="GF476" s="65"/>
      <c r="GG476" s="65"/>
      <c r="GH476" s="65"/>
      <c r="GI476" s="65"/>
      <c r="GJ476" s="65"/>
      <c r="GK476" s="65"/>
      <c r="GL476" s="65"/>
      <c r="GM476" s="65"/>
      <c r="GN476" s="65"/>
      <c r="GO476" s="65"/>
      <c r="GP476" s="65"/>
      <c r="GQ476" s="65"/>
      <c r="GR476" s="65"/>
      <c r="GS476" s="65"/>
      <c r="GT476" s="65"/>
      <c r="GU476" s="65"/>
      <c r="GV476" s="65"/>
      <c r="GW476" s="65"/>
      <c r="GX476" s="65"/>
      <c r="GY476" s="65"/>
      <c r="GZ476" s="65"/>
      <c r="HA476" s="65"/>
      <c r="HB476" s="65"/>
      <c r="HC476" s="65"/>
      <c r="HD476" s="65"/>
      <c r="HE476" s="65"/>
      <c r="HF476" s="65"/>
      <c r="HG476" s="65"/>
      <c r="HH476" s="65"/>
      <c r="HI476" s="65"/>
      <c r="HJ476" s="65"/>
      <c r="HK476" s="65"/>
      <c r="HL476" s="65"/>
      <c r="HM476" s="65"/>
      <c r="HN476" s="65"/>
      <c r="HO476" s="65"/>
      <c r="HP476" s="65"/>
      <c r="HQ476" s="65"/>
      <c r="HR476" s="65"/>
      <c r="HS476" s="65"/>
      <c r="HT476" s="65"/>
      <c r="HU476" s="65"/>
      <c r="HV476" s="65"/>
      <c r="HW476" s="65"/>
      <c r="HX476" s="65"/>
      <c r="HY476" s="65"/>
      <c r="HZ476" s="65"/>
      <c r="IA476" s="65"/>
      <c r="IB476" s="65"/>
      <c r="IC476" s="65"/>
      <c r="ID476" s="65"/>
      <c r="IE476" s="65"/>
      <c r="IF476" s="65"/>
      <c r="IG476" s="65"/>
      <c r="IH476" s="65"/>
      <c r="II476" s="65"/>
      <c r="IJ476" s="65"/>
      <c r="IK476" s="65"/>
      <c r="IL476" s="65"/>
      <c r="IM476" s="65"/>
      <c r="IN476" s="65"/>
      <c r="IO476" s="65"/>
      <c r="IP476" s="65"/>
      <c r="IQ476" s="65"/>
      <c r="IR476" s="65"/>
      <c r="IS476" s="65"/>
      <c r="IT476" s="65"/>
      <c r="IU476" s="65"/>
      <c r="IV476" s="65"/>
      <c r="IW476" s="65"/>
      <c r="IX476" s="65"/>
      <c r="IY476" s="65"/>
      <c r="IZ476" s="65"/>
      <c r="JA476" s="65"/>
      <c r="JB476" s="65"/>
      <c r="JC476" s="65"/>
      <c r="JD476" s="65"/>
      <c r="JE476" s="65"/>
      <c r="JF476" s="65"/>
      <c r="JG476" s="65"/>
      <c r="JH476" s="65"/>
      <c r="JI476" s="65"/>
      <c r="JJ476" s="65"/>
      <c r="JK476" s="65"/>
      <c r="JL476" s="65"/>
      <c r="JM476" s="65"/>
      <c r="JN476" s="65"/>
      <c r="JO476" s="65"/>
      <c r="JP476" s="65"/>
      <c r="JQ476" s="65"/>
      <c r="JR476" s="65"/>
      <c r="JS476" s="65"/>
    </row>
    <row r="477" s="66" customFormat="true" ht="14.25" hidden="false" customHeight="true" outlineLevel="0" collapsed="false">
      <c r="A477" s="46"/>
      <c r="B477" s="47" t="n">
        <f aca="true">TODAY()</f>
        <v>46135</v>
      </c>
      <c r="C477" s="48" t="s">
        <v>37</v>
      </c>
      <c r="D477" s="49" t="s">
        <v>38</v>
      </c>
      <c r="E477" s="50" t="str">
        <f aca="false">IFERROR(VLOOKUP($J477,'Base 1'!A:S,19,0),"-")</f>
        <v>-</v>
      </c>
      <c r="F477" s="50" t="str">
        <f aca="false">IFERROR(VLOOKUP($J477,'Base 1'!$A:$N,14,0),"-")</f>
        <v>-</v>
      </c>
      <c r="G477" s="50" t="str">
        <f aca="false">IFERROR(VLOOKUP($J477,'Base 1'!$A:$O,15,0),"-")</f>
        <v>-</v>
      </c>
      <c r="H477" s="50" t="str">
        <f aca="false">IFERROR(VLOOKUP($J477,'Base 1'!$A:$T,20,0),"-")</f>
        <v>-</v>
      </c>
      <c r="I477" s="51" t="str">
        <f aca="false">IFERROR(VLOOKUP($J477,'Base 1'!$A:$C,3,0),"-")</f>
        <v>-</v>
      </c>
      <c r="J477" s="51"/>
      <c r="K477" s="50" t="str">
        <f aca="false">IFERROR(VLOOKUP($J477,'Base 1'!$A:$E,5,0),"-")</f>
        <v>-</v>
      </c>
      <c r="L477" s="52" t="str">
        <f aca="false">IFERROR(VLOOKUP($J477,'Base 1'!$A:$B,2,0),"-")</f>
        <v>-</v>
      </c>
      <c r="M477" s="50" t="str">
        <f aca="false">IFERROR(VLOOKUP($J477,'Base 1'!$A:$Q,17,0),"-")</f>
        <v>-</v>
      </c>
      <c r="N477" s="50" t="str">
        <f aca="false">IFERROR(VLOOKUP($J477,'Base 1'!$A:$R,18,0),"-")</f>
        <v>-</v>
      </c>
      <c r="O477" s="50" t="str">
        <f aca="false">IFERROR(VLOOKUP($J477,'Base 1'!$A:$F,6,0),"-")</f>
        <v>-</v>
      </c>
      <c r="P477" s="53" t="str">
        <f aca="false">IFERROR(VLOOKUP($J477,'Base 1'!$A:$G,7,0),"-")</f>
        <v>-</v>
      </c>
      <c r="Q477" s="54"/>
      <c r="R477" s="50" t="str">
        <f aca="false">IFERROR(VLOOKUP(J477,'Base 1'!$A:$L,12,0),"-")</f>
        <v>-</v>
      </c>
      <c r="S477" s="54"/>
      <c r="T477" s="55" t="str">
        <f aca="false">IFERROR(VLOOKUP(J477,'Base 1'!$A:$J,10,0),"-")</f>
        <v>-</v>
      </c>
      <c r="U477" s="56"/>
      <c r="V477" s="57"/>
      <c r="W477" s="58"/>
      <c r="X477" s="59" t="str">
        <f aca="false">IFERROR(VLOOKUP(J477,'Base 1'!$A:$I,9,0),"-")</f>
        <v>-</v>
      </c>
      <c r="Y477" s="58"/>
      <c r="Z477" s="60"/>
      <c r="AA477" s="61"/>
      <c r="AB477" s="62"/>
      <c r="AC477" s="63" t="str">
        <f aca="false">IFERROR(VLOOKUP($J477,'Base 1'!$A:$Q,16,0),"-")</f>
        <v>-</v>
      </c>
      <c r="AD477" s="63"/>
      <c r="AE477" s="64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65"/>
      <c r="BH477" s="65"/>
      <c r="BI477" s="65"/>
      <c r="BJ477" s="65"/>
      <c r="BK477" s="65"/>
      <c r="BL477" s="65"/>
      <c r="BM477" s="65"/>
      <c r="BN477" s="65"/>
      <c r="BO477" s="65"/>
      <c r="BP477" s="65"/>
      <c r="BQ477" s="65"/>
      <c r="BR477" s="65"/>
      <c r="BS477" s="65"/>
      <c r="BT477" s="65"/>
      <c r="BU477" s="65"/>
      <c r="BV477" s="65"/>
      <c r="BW477" s="65"/>
      <c r="BX477" s="65"/>
      <c r="BY477" s="65"/>
      <c r="BZ477" s="65"/>
      <c r="CA477" s="65"/>
      <c r="CB477" s="65"/>
      <c r="CC477" s="65"/>
      <c r="CD477" s="65"/>
      <c r="CE477" s="65"/>
      <c r="CF477" s="65"/>
      <c r="CG477" s="65"/>
      <c r="CH477" s="65"/>
      <c r="CI477" s="65"/>
      <c r="CJ477" s="65"/>
      <c r="CK477" s="65"/>
      <c r="CL477" s="65"/>
      <c r="CM477" s="65"/>
      <c r="CN477" s="65"/>
      <c r="CO477" s="65"/>
      <c r="CP477" s="65"/>
      <c r="CQ477" s="65"/>
      <c r="CR477" s="65"/>
      <c r="CS477" s="65"/>
      <c r="CT477" s="65"/>
      <c r="CU477" s="65"/>
      <c r="CV477" s="65"/>
      <c r="CW477" s="65"/>
      <c r="CX477" s="65"/>
      <c r="CY477" s="65"/>
      <c r="CZ477" s="65"/>
      <c r="DA477" s="65"/>
      <c r="DB477" s="65"/>
      <c r="DC477" s="65"/>
      <c r="DD477" s="65"/>
      <c r="DE477" s="65"/>
      <c r="DF477" s="65"/>
      <c r="DG477" s="65"/>
      <c r="DH477" s="65"/>
      <c r="DI477" s="65"/>
      <c r="DJ477" s="65"/>
      <c r="DK477" s="65"/>
      <c r="DL477" s="65"/>
      <c r="DM477" s="65"/>
      <c r="DN477" s="65"/>
      <c r="DO477" s="65"/>
      <c r="DP477" s="65"/>
      <c r="DQ477" s="65"/>
      <c r="DR477" s="65"/>
      <c r="DS477" s="65"/>
      <c r="DT477" s="65"/>
      <c r="DU477" s="65"/>
      <c r="DV477" s="65"/>
      <c r="DW477" s="65"/>
      <c r="DX477" s="65"/>
      <c r="DY477" s="65"/>
      <c r="DZ477" s="65"/>
      <c r="EA477" s="65"/>
      <c r="EB477" s="65"/>
      <c r="EC477" s="65"/>
      <c r="ED477" s="65"/>
      <c r="EE477" s="65"/>
      <c r="EF477" s="65"/>
      <c r="EG477" s="65"/>
      <c r="EH477" s="65"/>
      <c r="EI477" s="65"/>
      <c r="EJ477" s="65"/>
      <c r="EK477" s="65"/>
      <c r="EL477" s="65"/>
      <c r="EM477" s="65"/>
      <c r="EN477" s="65"/>
      <c r="EO477" s="65"/>
      <c r="EP477" s="65"/>
      <c r="EQ477" s="65"/>
      <c r="ER477" s="65"/>
      <c r="ES477" s="65"/>
      <c r="ET477" s="65"/>
      <c r="EU477" s="65"/>
      <c r="EV477" s="65"/>
      <c r="EW477" s="65"/>
      <c r="EX477" s="65"/>
      <c r="EY477" s="65"/>
      <c r="EZ477" s="65"/>
      <c r="FA477" s="65"/>
      <c r="FB477" s="65"/>
      <c r="FC477" s="65"/>
      <c r="FD477" s="65"/>
      <c r="FE477" s="65"/>
      <c r="FF477" s="65"/>
      <c r="FG477" s="65"/>
      <c r="FH477" s="65"/>
      <c r="FI477" s="65"/>
      <c r="FJ477" s="65"/>
      <c r="FK477" s="65"/>
      <c r="FL477" s="65"/>
      <c r="FM477" s="65"/>
      <c r="FN477" s="65"/>
      <c r="FO477" s="65"/>
      <c r="FP477" s="65"/>
      <c r="FQ477" s="65"/>
      <c r="FR477" s="65"/>
      <c r="FS477" s="65"/>
      <c r="FT477" s="65"/>
      <c r="FU477" s="65"/>
      <c r="FV477" s="65"/>
      <c r="FW477" s="65"/>
      <c r="FX477" s="65"/>
      <c r="FY477" s="65"/>
      <c r="FZ477" s="65"/>
      <c r="GA477" s="65"/>
      <c r="GB477" s="65"/>
      <c r="GC477" s="65"/>
      <c r="GD477" s="65"/>
      <c r="GE477" s="65"/>
      <c r="GF477" s="65"/>
      <c r="GG477" s="65"/>
      <c r="GH477" s="65"/>
      <c r="GI477" s="65"/>
      <c r="GJ477" s="65"/>
      <c r="GK477" s="65"/>
      <c r="GL477" s="65"/>
      <c r="GM477" s="65"/>
      <c r="GN477" s="65"/>
      <c r="GO477" s="65"/>
      <c r="GP477" s="65"/>
      <c r="GQ477" s="65"/>
      <c r="GR477" s="65"/>
      <c r="GS477" s="65"/>
      <c r="GT477" s="65"/>
      <c r="GU477" s="65"/>
      <c r="GV477" s="65"/>
      <c r="GW477" s="65"/>
      <c r="GX477" s="65"/>
      <c r="GY477" s="65"/>
      <c r="GZ477" s="65"/>
      <c r="HA477" s="65"/>
      <c r="HB477" s="65"/>
      <c r="HC477" s="65"/>
      <c r="HD477" s="65"/>
      <c r="HE477" s="65"/>
      <c r="HF477" s="65"/>
      <c r="HG477" s="65"/>
      <c r="HH477" s="65"/>
      <c r="HI477" s="65"/>
      <c r="HJ477" s="65"/>
      <c r="HK477" s="65"/>
      <c r="HL477" s="65"/>
      <c r="HM477" s="65"/>
      <c r="HN477" s="65"/>
      <c r="HO477" s="65"/>
      <c r="HP477" s="65"/>
      <c r="HQ477" s="65"/>
      <c r="HR477" s="65"/>
      <c r="HS477" s="65"/>
      <c r="HT477" s="65"/>
      <c r="HU477" s="65"/>
      <c r="HV477" s="65"/>
      <c r="HW477" s="65"/>
      <c r="HX477" s="65"/>
      <c r="HY477" s="65"/>
      <c r="HZ477" s="65"/>
      <c r="IA477" s="65"/>
      <c r="IB477" s="65"/>
      <c r="IC477" s="65"/>
      <c r="ID477" s="65"/>
      <c r="IE477" s="65"/>
      <c r="IF477" s="65"/>
      <c r="IG477" s="65"/>
      <c r="IH477" s="65"/>
      <c r="II477" s="65"/>
      <c r="IJ477" s="65"/>
      <c r="IK477" s="65"/>
      <c r="IL477" s="65"/>
      <c r="IM477" s="65"/>
      <c r="IN477" s="65"/>
      <c r="IO477" s="65"/>
      <c r="IP477" s="65"/>
      <c r="IQ477" s="65"/>
      <c r="IR477" s="65"/>
      <c r="IS477" s="65"/>
      <c r="IT477" s="65"/>
      <c r="IU477" s="65"/>
      <c r="IV477" s="65"/>
      <c r="IW477" s="65"/>
      <c r="IX477" s="65"/>
      <c r="IY477" s="65"/>
      <c r="IZ477" s="65"/>
      <c r="JA477" s="65"/>
      <c r="JB477" s="65"/>
      <c r="JC477" s="65"/>
      <c r="JD477" s="65"/>
      <c r="JE477" s="65"/>
      <c r="JF477" s="65"/>
      <c r="JG477" s="65"/>
      <c r="JH477" s="65"/>
      <c r="JI477" s="65"/>
      <c r="JJ477" s="65"/>
      <c r="JK477" s="65"/>
      <c r="JL477" s="65"/>
      <c r="JM477" s="65"/>
      <c r="JN477" s="65"/>
      <c r="JO477" s="65"/>
      <c r="JP477" s="65"/>
      <c r="JQ477" s="65"/>
      <c r="JR477" s="65"/>
      <c r="JS477" s="65"/>
    </row>
    <row r="478" s="66" customFormat="true" ht="14.25" hidden="false" customHeight="true" outlineLevel="0" collapsed="false">
      <c r="A478" s="46"/>
      <c r="B478" s="47" t="n">
        <f aca="true">TODAY()</f>
        <v>46135</v>
      </c>
      <c r="C478" s="48" t="s">
        <v>37</v>
      </c>
      <c r="D478" s="49" t="s">
        <v>38</v>
      </c>
      <c r="E478" s="50" t="str">
        <f aca="false">IFERROR(VLOOKUP($J478,'Base 1'!A:S,19,0),"-")</f>
        <v>-</v>
      </c>
      <c r="F478" s="50" t="str">
        <f aca="false">IFERROR(VLOOKUP($J478,'Base 1'!$A:$N,14,0),"-")</f>
        <v>-</v>
      </c>
      <c r="G478" s="50" t="str">
        <f aca="false">IFERROR(VLOOKUP($J478,'Base 1'!$A:$O,15,0),"-")</f>
        <v>-</v>
      </c>
      <c r="H478" s="50" t="str">
        <f aca="false">IFERROR(VLOOKUP($J478,'Base 1'!$A:$T,20,0),"-")</f>
        <v>-</v>
      </c>
      <c r="I478" s="51" t="str">
        <f aca="false">IFERROR(VLOOKUP($J478,'Base 1'!$A:$C,3,0),"-")</f>
        <v>-</v>
      </c>
      <c r="J478" s="51"/>
      <c r="K478" s="50" t="str">
        <f aca="false">IFERROR(VLOOKUP($J478,'Base 1'!$A:$E,5,0),"-")</f>
        <v>-</v>
      </c>
      <c r="L478" s="52" t="str">
        <f aca="false">IFERROR(VLOOKUP($J478,'Base 1'!$A:$B,2,0),"-")</f>
        <v>-</v>
      </c>
      <c r="M478" s="50" t="str">
        <f aca="false">IFERROR(VLOOKUP($J478,'Base 1'!$A:$Q,17,0),"-")</f>
        <v>-</v>
      </c>
      <c r="N478" s="50" t="str">
        <f aca="false">IFERROR(VLOOKUP($J478,'Base 1'!$A:$R,18,0),"-")</f>
        <v>-</v>
      </c>
      <c r="O478" s="50" t="str">
        <f aca="false">IFERROR(VLOOKUP($J478,'Base 1'!$A:$F,6,0),"-")</f>
        <v>-</v>
      </c>
      <c r="P478" s="53" t="str">
        <f aca="false">IFERROR(VLOOKUP($J478,'Base 1'!$A:$G,7,0),"-")</f>
        <v>-</v>
      </c>
      <c r="Q478" s="54"/>
      <c r="R478" s="50" t="str">
        <f aca="false">IFERROR(VLOOKUP(J478,'Base 1'!$A:$L,12,0),"-")</f>
        <v>-</v>
      </c>
      <c r="S478" s="54"/>
      <c r="T478" s="55" t="str">
        <f aca="false">IFERROR(VLOOKUP(J478,'Base 1'!$A:$J,10,0),"-")</f>
        <v>-</v>
      </c>
      <c r="U478" s="56"/>
      <c r="V478" s="57"/>
      <c r="W478" s="58"/>
      <c r="X478" s="59" t="str">
        <f aca="false">IFERROR(VLOOKUP(J478,'Base 1'!$A:$I,9,0),"-")</f>
        <v>-</v>
      </c>
      <c r="Y478" s="58"/>
      <c r="Z478" s="60"/>
      <c r="AA478" s="61"/>
      <c r="AB478" s="62"/>
      <c r="AC478" s="63" t="str">
        <f aca="false">IFERROR(VLOOKUP($J478,'Base 1'!$A:$Q,16,0),"-")</f>
        <v>-</v>
      </c>
      <c r="AD478" s="63"/>
      <c r="AE478" s="64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5"/>
      <c r="BO478" s="65"/>
      <c r="BP478" s="65"/>
      <c r="BQ478" s="65"/>
      <c r="BR478" s="65"/>
      <c r="BS478" s="65"/>
      <c r="BT478" s="65"/>
      <c r="BU478" s="65"/>
      <c r="BV478" s="65"/>
      <c r="BW478" s="65"/>
      <c r="BX478" s="65"/>
      <c r="BY478" s="65"/>
      <c r="BZ478" s="65"/>
      <c r="CA478" s="65"/>
      <c r="CB478" s="65"/>
      <c r="CC478" s="65"/>
      <c r="CD478" s="65"/>
      <c r="CE478" s="65"/>
      <c r="CF478" s="65"/>
      <c r="CG478" s="65"/>
      <c r="CH478" s="65"/>
      <c r="CI478" s="65"/>
      <c r="CJ478" s="65"/>
      <c r="CK478" s="65"/>
      <c r="CL478" s="65"/>
      <c r="CM478" s="65"/>
      <c r="CN478" s="65"/>
      <c r="CO478" s="65"/>
      <c r="CP478" s="65"/>
      <c r="CQ478" s="65"/>
      <c r="CR478" s="65"/>
      <c r="CS478" s="65"/>
      <c r="CT478" s="65"/>
      <c r="CU478" s="65"/>
      <c r="CV478" s="65"/>
      <c r="CW478" s="65"/>
      <c r="CX478" s="65"/>
      <c r="CY478" s="65"/>
      <c r="CZ478" s="65"/>
      <c r="DA478" s="65"/>
      <c r="DB478" s="65"/>
      <c r="DC478" s="65"/>
      <c r="DD478" s="65"/>
      <c r="DE478" s="65"/>
      <c r="DF478" s="65"/>
      <c r="DG478" s="65"/>
      <c r="DH478" s="65"/>
      <c r="DI478" s="65"/>
      <c r="DJ478" s="65"/>
      <c r="DK478" s="65"/>
      <c r="DL478" s="65"/>
      <c r="DM478" s="65"/>
      <c r="DN478" s="65"/>
      <c r="DO478" s="65"/>
      <c r="DP478" s="65"/>
      <c r="DQ478" s="65"/>
      <c r="DR478" s="65"/>
      <c r="DS478" s="65"/>
      <c r="DT478" s="65"/>
      <c r="DU478" s="65"/>
      <c r="DV478" s="65"/>
      <c r="DW478" s="65"/>
      <c r="DX478" s="65"/>
      <c r="DY478" s="65"/>
      <c r="DZ478" s="65"/>
      <c r="EA478" s="65"/>
      <c r="EB478" s="65"/>
      <c r="EC478" s="65"/>
      <c r="ED478" s="65"/>
      <c r="EE478" s="65"/>
      <c r="EF478" s="65"/>
      <c r="EG478" s="65"/>
      <c r="EH478" s="65"/>
      <c r="EI478" s="65"/>
      <c r="EJ478" s="65"/>
      <c r="EK478" s="65"/>
      <c r="EL478" s="65"/>
      <c r="EM478" s="65"/>
      <c r="EN478" s="65"/>
      <c r="EO478" s="65"/>
      <c r="EP478" s="65"/>
      <c r="EQ478" s="65"/>
      <c r="ER478" s="65"/>
      <c r="ES478" s="65"/>
      <c r="ET478" s="65"/>
      <c r="EU478" s="65"/>
      <c r="EV478" s="65"/>
      <c r="EW478" s="65"/>
      <c r="EX478" s="65"/>
      <c r="EY478" s="65"/>
      <c r="EZ478" s="65"/>
      <c r="FA478" s="65"/>
      <c r="FB478" s="65"/>
      <c r="FC478" s="65"/>
      <c r="FD478" s="65"/>
      <c r="FE478" s="65"/>
      <c r="FF478" s="65"/>
      <c r="FG478" s="65"/>
      <c r="FH478" s="65"/>
      <c r="FI478" s="65"/>
      <c r="FJ478" s="65"/>
      <c r="FK478" s="65"/>
      <c r="FL478" s="65"/>
      <c r="FM478" s="65"/>
      <c r="FN478" s="65"/>
      <c r="FO478" s="65"/>
      <c r="FP478" s="65"/>
      <c r="FQ478" s="65"/>
      <c r="FR478" s="65"/>
      <c r="FS478" s="65"/>
      <c r="FT478" s="65"/>
      <c r="FU478" s="65"/>
      <c r="FV478" s="65"/>
      <c r="FW478" s="65"/>
      <c r="FX478" s="65"/>
      <c r="FY478" s="65"/>
      <c r="FZ478" s="65"/>
      <c r="GA478" s="65"/>
      <c r="GB478" s="65"/>
      <c r="GC478" s="65"/>
      <c r="GD478" s="65"/>
      <c r="GE478" s="65"/>
      <c r="GF478" s="65"/>
      <c r="GG478" s="65"/>
      <c r="GH478" s="65"/>
      <c r="GI478" s="65"/>
      <c r="GJ478" s="65"/>
      <c r="GK478" s="65"/>
      <c r="GL478" s="65"/>
      <c r="GM478" s="65"/>
      <c r="GN478" s="65"/>
      <c r="GO478" s="65"/>
      <c r="GP478" s="65"/>
      <c r="GQ478" s="65"/>
      <c r="GR478" s="65"/>
      <c r="GS478" s="65"/>
      <c r="GT478" s="65"/>
      <c r="GU478" s="65"/>
      <c r="GV478" s="65"/>
      <c r="GW478" s="65"/>
      <c r="GX478" s="65"/>
      <c r="GY478" s="65"/>
      <c r="GZ478" s="65"/>
      <c r="HA478" s="65"/>
      <c r="HB478" s="65"/>
      <c r="HC478" s="65"/>
      <c r="HD478" s="65"/>
      <c r="HE478" s="65"/>
      <c r="HF478" s="65"/>
      <c r="HG478" s="65"/>
      <c r="HH478" s="65"/>
      <c r="HI478" s="65"/>
      <c r="HJ478" s="65"/>
      <c r="HK478" s="65"/>
      <c r="HL478" s="65"/>
      <c r="HM478" s="65"/>
      <c r="HN478" s="65"/>
      <c r="HO478" s="65"/>
      <c r="HP478" s="65"/>
      <c r="HQ478" s="65"/>
      <c r="HR478" s="65"/>
      <c r="HS478" s="65"/>
      <c r="HT478" s="65"/>
      <c r="HU478" s="65"/>
      <c r="HV478" s="65"/>
      <c r="HW478" s="65"/>
      <c r="HX478" s="65"/>
      <c r="HY478" s="65"/>
      <c r="HZ478" s="65"/>
      <c r="IA478" s="65"/>
      <c r="IB478" s="65"/>
      <c r="IC478" s="65"/>
      <c r="ID478" s="65"/>
      <c r="IE478" s="65"/>
      <c r="IF478" s="65"/>
      <c r="IG478" s="65"/>
      <c r="IH478" s="65"/>
      <c r="II478" s="65"/>
      <c r="IJ478" s="65"/>
      <c r="IK478" s="65"/>
      <c r="IL478" s="65"/>
      <c r="IM478" s="65"/>
      <c r="IN478" s="65"/>
      <c r="IO478" s="65"/>
      <c r="IP478" s="65"/>
      <c r="IQ478" s="65"/>
      <c r="IR478" s="65"/>
      <c r="IS478" s="65"/>
      <c r="IT478" s="65"/>
      <c r="IU478" s="65"/>
      <c r="IV478" s="65"/>
      <c r="IW478" s="65"/>
      <c r="IX478" s="65"/>
      <c r="IY478" s="65"/>
      <c r="IZ478" s="65"/>
      <c r="JA478" s="65"/>
      <c r="JB478" s="65"/>
      <c r="JC478" s="65"/>
      <c r="JD478" s="65"/>
      <c r="JE478" s="65"/>
      <c r="JF478" s="65"/>
      <c r="JG478" s="65"/>
      <c r="JH478" s="65"/>
      <c r="JI478" s="65"/>
      <c r="JJ478" s="65"/>
      <c r="JK478" s="65"/>
      <c r="JL478" s="65"/>
      <c r="JM478" s="65"/>
      <c r="JN478" s="65"/>
      <c r="JO478" s="65"/>
      <c r="JP478" s="65"/>
      <c r="JQ478" s="65"/>
      <c r="JR478" s="65"/>
      <c r="JS478" s="65"/>
    </row>
    <row r="479" s="66" customFormat="true" ht="14.25" hidden="false" customHeight="true" outlineLevel="0" collapsed="false">
      <c r="A479" s="46"/>
      <c r="B479" s="47" t="n">
        <f aca="true">TODAY()</f>
        <v>46135</v>
      </c>
      <c r="C479" s="48" t="s">
        <v>37</v>
      </c>
      <c r="D479" s="49" t="s">
        <v>38</v>
      </c>
      <c r="E479" s="50" t="str">
        <f aca="false">IFERROR(VLOOKUP($J479,'Base 1'!A:S,19,0),"-")</f>
        <v>-</v>
      </c>
      <c r="F479" s="50" t="str">
        <f aca="false">IFERROR(VLOOKUP($J479,'Base 1'!$A:$N,14,0),"-")</f>
        <v>-</v>
      </c>
      <c r="G479" s="50" t="str">
        <f aca="false">IFERROR(VLOOKUP($J479,'Base 1'!$A:$O,15,0),"-")</f>
        <v>-</v>
      </c>
      <c r="H479" s="50" t="str">
        <f aca="false">IFERROR(VLOOKUP($J479,'Base 1'!$A:$T,20,0),"-")</f>
        <v>-</v>
      </c>
      <c r="I479" s="51" t="str">
        <f aca="false">IFERROR(VLOOKUP($J479,'Base 1'!$A:$C,3,0),"-")</f>
        <v>-</v>
      </c>
      <c r="J479" s="51"/>
      <c r="K479" s="50" t="str">
        <f aca="false">IFERROR(VLOOKUP($J479,'Base 1'!$A:$E,5,0),"-")</f>
        <v>-</v>
      </c>
      <c r="L479" s="52" t="str">
        <f aca="false">IFERROR(VLOOKUP($J479,'Base 1'!$A:$B,2,0),"-")</f>
        <v>-</v>
      </c>
      <c r="M479" s="50" t="str">
        <f aca="false">IFERROR(VLOOKUP($J479,'Base 1'!$A:$Q,17,0),"-")</f>
        <v>-</v>
      </c>
      <c r="N479" s="50" t="str">
        <f aca="false">IFERROR(VLOOKUP($J479,'Base 1'!$A:$R,18,0),"-")</f>
        <v>-</v>
      </c>
      <c r="O479" s="50" t="str">
        <f aca="false">IFERROR(VLOOKUP($J479,'Base 1'!$A:$F,6,0),"-")</f>
        <v>-</v>
      </c>
      <c r="P479" s="53" t="str">
        <f aca="false">IFERROR(VLOOKUP($J479,'Base 1'!$A:$G,7,0),"-")</f>
        <v>-</v>
      </c>
      <c r="Q479" s="54"/>
      <c r="R479" s="50" t="str">
        <f aca="false">IFERROR(VLOOKUP(J479,'Base 1'!$A:$L,12,0),"-")</f>
        <v>-</v>
      </c>
      <c r="S479" s="54"/>
      <c r="T479" s="55" t="str">
        <f aca="false">IFERROR(VLOOKUP(J479,'Base 1'!$A:$J,10,0),"-")</f>
        <v>-</v>
      </c>
      <c r="U479" s="56"/>
      <c r="V479" s="57"/>
      <c r="W479" s="58"/>
      <c r="X479" s="59" t="str">
        <f aca="false">IFERROR(VLOOKUP(J479,'Base 1'!$A:$I,9,0),"-")</f>
        <v>-</v>
      </c>
      <c r="Y479" s="58"/>
      <c r="Z479" s="60"/>
      <c r="AA479" s="61"/>
      <c r="AB479" s="62"/>
      <c r="AC479" s="63" t="str">
        <f aca="false">IFERROR(VLOOKUP($J479,'Base 1'!$A:$Q,16,0),"-")</f>
        <v>-</v>
      </c>
      <c r="AD479" s="63"/>
      <c r="AE479" s="64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65"/>
      <c r="BH479" s="65"/>
      <c r="BI479" s="65"/>
      <c r="BJ479" s="65"/>
      <c r="BK479" s="65"/>
      <c r="BL479" s="65"/>
      <c r="BM479" s="65"/>
      <c r="BN479" s="65"/>
      <c r="BO479" s="65"/>
      <c r="BP479" s="65"/>
      <c r="BQ479" s="65"/>
      <c r="BR479" s="65"/>
      <c r="BS479" s="65"/>
      <c r="BT479" s="65"/>
      <c r="BU479" s="65"/>
      <c r="BV479" s="65"/>
      <c r="BW479" s="65"/>
      <c r="BX479" s="65"/>
      <c r="BY479" s="65"/>
      <c r="BZ479" s="65"/>
      <c r="CA479" s="65"/>
      <c r="CB479" s="65"/>
      <c r="CC479" s="65"/>
      <c r="CD479" s="65"/>
      <c r="CE479" s="65"/>
      <c r="CF479" s="65"/>
      <c r="CG479" s="65"/>
      <c r="CH479" s="65"/>
      <c r="CI479" s="65"/>
      <c r="CJ479" s="65"/>
      <c r="CK479" s="65"/>
      <c r="CL479" s="65"/>
      <c r="CM479" s="65"/>
      <c r="CN479" s="65"/>
      <c r="CO479" s="65"/>
      <c r="CP479" s="65"/>
      <c r="CQ479" s="65"/>
      <c r="CR479" s="65"/>
      <c r="CS479" s="65"/>
      <c r="CT479" s="65"/>
      <c r="CU479" s="65"/>
      <c r="CV479" s="65"/>
      <c r="CW479" s="65"/>
      <c r="CX479" s="65"/>
      <c r="CY479" s="65"/>
      <c r="CZ479" s="65"/>
      <c r="DA479" s="65"/>
      <c r="DB479" s="65"/>
      <c r="DC479" s="65"/>
      <c r="DD479" s="65"/>
      <c r="DE479" s="65"/>
      <c r="DF479" s="65"/>
      <c r="DG479" s="65"/>
      <c r="DH479" s="65"/>
      <c r="DI479" s="65"/>
      <c r="DJ479" s="65"/>
      <c r="DK479" s="65"/>
      <c r="DL479" s="65"/>
      <c r="DM479" s="65"/>
      <c r="DN479" s="65"/>
      <c r="DO479" s="65"/>
      <c r="DP479" s="65"/>
      <c r="DQ479" s="65"/>
      <c r="DR479" s="65"/>
      <c r="DS479" s="65"/>
      <c r="DT479" s="65"/>
      <c r="DU479" s="65"/>
      <c r="DV479" s="65"/>
      <c r="DW479" s="65"/>
      <c r="DX479" s="65"/>
      <c r="DY479" s="65"/>
      <c r="DZ479" s="65"/>
      <c r="EA479" s="65"/>
      <c r="EB479" s="65"/>
      <c r="EC479" s="65"/>
      <c r="ED479" s="65"/>
      <c r="EE479" s="65"/>
      <c r="EF479" s="65"/>
      <c r="EG479" s="65"/>
      <c r="EH479" s="65"/>
      <c r="EI479" s="65"/>
      <c r="EJ479" s="65"/>
      <c r="EK479" s="65"/>
      <c r="EL479" s="65"/>
      <c r="EM479" s="65"/>
      <c r="EN479" s="65"/>
      <c r="EO479" s="65"/>
      <c r="EP479" s="65"/>
      <c r="EQ479" s="65"/>
      <c r="ER479" s="65"/>
      <c r="ES479" s="65"/>
      <c r="ET479" s="65"/>
      <c r="EU479" s="65"/>
      <c r="EV479" s="65"/>
      <c r="EW479" s="65"/>
      <c r="EX479" s="65"/>
      <c r="EY479" s="65"/>
      <c r="EZ479" s="65"/>
      <c r="FA479" s="65"/>
      <c r="FB479" s="65"/>
      <c r="FC479" s="65"/>
      <c r="FD479" s="65"/>
      <c r="FE479" s="65"/>
      <c r="FF479" s="65"/>
      <c r="FG479" s="65"/>
      <c r="FH479" s="65"/>
      <c r="FI479" s="65"/>
      <c r="FJ479" s="65"/>
      <c r="FK479" s="65"/>
      <c r="FL479" s="65"/>
      <c r="FM479" s="65"/>
      <c r="FN479" s="65"/>
      <c r="FO479" s="65"/>
      <c r="FP479" s="65"/>
      <c r="FQ479" s="65"/>
      <c r="FR479" s="65"/>
      <c r="FS479" s="65"/>
      <c r="FT479" s="65"/>
      <c r="FU479" s="65"/>
      <c r="FV479" s="65"/>
      <c r="FW479" s="65"/>
      <c r="FX479" s="65"/>
      <c r="FY479" s="65"/>
      <c r="FZ479" s="65"/>
      <c r="GA479" s="65"/>
      <c r="GB479" s="65"/>
      <c r="GC479" s="65"/>
      <c r="GD479" s="65"/>
      <c r="GE479" s="65"/>
      <c r="GF479" s="65"/>
      <c r="GG479" s="65"/>
      <c r="GH479" s="65"/>
      <c r="GI479" s="65"/>
      <c r="GJ479" s="65"/>
      <c r="GK479" s="65"/>
      <c r="GL479" s="65"/>
      <c r="GM479" s="65"/>
      <c r="GN479" s="65"/>
      <c r="GO479" s="65"/>
      <c r="GP479" s="65"/>
      <c r="GQ479" s="65"/>
      <c r="GR479" s="65"/>
      <c r="GS479" s="65"/>
      <c r="GT479" s="65"/>
      <c r="GU479" s="65"/>
      <c r="GV479" s="65"/>
      <c r="GW479" s="65"/>
      <c r="GX479" s="65"/>
      <c r="GY479" s="65"/>
      <c r="GZ479" s="65"/>
      <c r="HA479" s="65"/>
      <c r="HB479" s="65"/>
      <c r="HC479" s="65"/>
      <c r="HD479" s="65"/>
      <c r="HE479" s="65"/>
      <c r="HF479" s="65"/>
      <c r="HG479" s="65"/>
      <c r="HH479" s="65"/>
      <c r="HI479" s="65"/>
      <c r="HJ479" s="65"/>
      <c r="HK479" s="65"/>
      <c r="HL479" s="65"/>
      <c r="HM479" s="65"/>
      <c r="HN479" s="65"/>
      <c r="HO479" s="65"/>
      <c r="HP479" s="65"/>
      <c r="HQ479" s="65"/>
      <c r="HR479" s="65"/>
      <c r="HS479" s="65"/>
      <c r="HT479" s="65"/>
      <c r="HU479" s="65"/>
      <c r="HV479" s="65"/>
      <c r="HW479" s="65"/>
      <c r="HX479" s="65"/>
      <c r="HY479" s="65"/>
      <c r="HZ479" s="65"/>
      <c r="IA479" s="65"/>
      <c r="IB479" s="65"/>
      <c r="IC479" s="65"/>
      <c r="ID479" s="65"/>
      <c r="IE479" s="65"/>
      <c r="IF479" s="65"/>
      <c r="IG479" s="65"/>
      <c r="IH479" s="65"/>
      <c r="II479" s="65"/>
      <c r="IJ479" s="65"/>
      <c r="IK479" s="65"/>
      <c r="IL479" s="65"/>
      <c r="IM479" s="65"/>
      <c r="IN479" s="65"/>
      <c r="IO479" s="65"/>
      <c r="IP479" s="65"/>
      <c r="IQ479" s="65"/>
      <c r="IR479" s="65"/>
      <c r="IS479" s="65"/>
      <c r="IT479" s="65"/>
      <c r="IU479" s="65"/>
      <c r="IV479" s="65"/>
      <c r="IW479" s="65"/>
      <c r="IX479" s="65"/>
      <c r="IY479" s="65"/>
      <c r="IZ479" s="65"/>
      <c r="JA479" s="65"/>
      <c r="JB479" s="65"/>
      <c r="JC479" s="65"/>
      <c r="JD479" s="65"/>
      <c r="JE479" s="65"/>
      <c r="JF479" s="65"/>
      <c r="JG479" s="65"/>
      <c r="JH479" s="65"/>
      <c r="JI479" s="65"/>
      <c r="JJ479" s="65"/>
      <c r="JK479" s="65"/>
      <c r="JL479" s="65"/>
      <c r="JM479" s="65"/>
      <c r="JN479" s="65"/>
      <c r="JO479" s="65"/>
      <c r="JP479" s="65"/>
      <c r="JQ479" s="65"/>
      <c r="JR479" s="65"/>
      <c r="JS479" s="65"/>
    </row>
    <row r="480" s="66" customFormat="true" ht="14.25" hidden="false" customHeight="true" outlineLevel="0" collapsed="false">
      <c r="A480" s="46"/>
      <c r="B480" s="47" t="n">
        <f aca="true">TODAY()</f>
        <v>46135</v>
      </c>
      <c r="C480" s="48" t="s">
        <v>37</v>
      </c>
      <c r="D480" s="49" t="s">
        <v>38</v>
      </c>
      <c r="E480" s="50" t="str">
        <f aca="false">IFERROR(VLOOKUP($J480,'Base 1'!A:S,19,0),"-")</f>
        <v>-</v>
      </c>
      <c r="F480" s="50" t="str">
        <f aca="false">IFERROR(VLOOKUP($J480,'Base 1'!$A:$N,14,0),"-")</f>
        <v>-</v>
      </c>
      <c r="G480" s="50" t="str">
        <f aca="false">IFERROR(VLOOKUP($J480,'Base 1'!$A:$O,15,0),"-")</f>
        <v>-</v>
      </c>
      <c r="H480" s="50" t="str">
        <f aca="false">IFERROR(VLOOKUP($J480,'Base 1'!$A:$T,20,0),"-")</f>
        <v>-</v>
      </c>
      <c r="I480" s="51" t="str">
        <f aca="false">IFERROR(VLOOKUP($J480,'Base 1'!$A:$C,3,0),"-")</f>
        <v>-</v>
      </c>
      <c r="J480" s="51"/>
      <c r="K480" s="50" t="str">
        <f aca="false">IFERROR(VLOOKUP($J480,'Base 1'!$A:$E,5,0),"-")</f>
        <v>-</v>
      </c>
      <c r="L480" s="52" t="str">
        <f aca="false">IFERROR(VLOOKUP($J480,'Base 1'!$A:$B,2,0),"-")</f>
        <v>-</v>
      </c>
      <c r="M480" s="50" t="str">
        <f aca="false">IFERROR(VLOOKUP($J480,'Base 1'!$A:$Q,17,0),"-")</f>
        <v>-</v>
      </c>
      <c r="N480" s="50" t="str">
        <f aca="false">IFERROR(VLOOKUP($J480,'Base 1'!$A:$R,18,0),"-")</f>
        <v>-</v>
      </c>
      <c r="O480" s="50" t="str">
        <f aca="false">IFERROR(VLOOKUP($J480,'Base 1'!$A:$F,6,0),"-")</f>
        <v>-</v>
      </c>
      <c r="P480" s="53" t="str">
        <f aca="false">IFERROR(VLOOKUP($J480,'Base 1'!$A:$G,7,0),"-")</f>
        <v>-</v>
      </c>
      <c r="Q480" s="54"/>
      <c r="R480" s="50" t="str">
        <f aca="false">IFERROR(VLOOKUP(J480,'Base 1'!$A:$L,12,0),"-")</f>
        <v>-</v>
      </c>
      <c r="S480" s="54"/>
      <c r="T480" s="55" t="str">
        <f aca="false">IFERROR(VLOOKUP(J480,'Base 1'!$A:$J,10,0),"-")</f>
        <v>-</v>
      </c>
      <c r="U480" s="56"/>
      <c r="V480" s="57"/>
      <c r="W480" s="58"/>
      <c r="X480" s="59" t="str">
        <f aca="false">IFERROR(VLOOKUP(J480,'Base 1'!$A:$I,9,0),"-")</f>
        <v>-</v>
      </c>
      <c r="Y480" s="58"/>
      <c r="Z480" s="60"/>
      <c r="AA480" s="61"/>
      <c r="AB480" s="62"/>
      <c r="AC480" s="63" t="str">
        <f aca="false">IFERROR(VLOOKUP($J480,'Base 1'!$A:$Q,16,0),"-")</f>
        <v>-</v>
      </c>
      <c r="AD480" s="63"/>
      <c r="AE480" s="64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5"/>
      <c r="BG480" s="65"/>
      <c r="BH480" s="65"/>
      <c r="BI480" s="65"/>
      <c r="BJ480" s="65"/>
      <c r="BK480" s="65"/>
      <c r="BL480" s="65"/>
      <c r="BM480" s="65"/>
      <c r="BN480" s="65"/>
      <c r="BO480" s="65"/>
      <c r="BP480" s="65"/>
      <c r="BQ480" s="65"/>
      <c r="BR480" s="65"/>
      <c r="BS480" s="65"/>
      <c r="BT480" s="65"/>
      <c r="BU480" s="65"/>
      <c r="BV480" s="65"/>
      <c r="BW480" s="65"/>
      <c r="BX480" s="65"/>
      <c r="BY480" s="65"/>
      <c r="BZ480" s="65"/>
      <c r="CA480" s="65"/>
      <c r="CB480" s="65"/>
      <c r="CC480" s="65"/>
      <c r="CD480" s="65"/>
      <c r="CE480" s="65"/>
      <c r="CF480" s="65"/>
      <c r="CG480" s="65"/>
      <c r="CH480" s="65"/>
      <c r="CI480" s="65"/>
      <c r="CJ480" s="65"/>
      <c r="CK480" s="65"/>
      <c r="CL480" s="65"/>
      <c r="CM480" s="65"/>
      <c r="CN480" s="65"/>
      <c r="CO480" s="65"/>
      <c r="CP480" s="65"/>
      <c r="CQ480" s="65"/>
      <c r="CR480" s="65"/>
      <c r="CS480" s="65"/>
      <c r="CT480" s="65"/>
      <c r="CU480" s="65"/>
      <c r="CV480" s="65"/>
      <c r="CW480" s="65"/>
      <c r="CX480" s="65"/>
      <c r="CY480" s="65"/>
      <c r="CZ480" s="65"/>
      <c r="DA480" s="65"/>
      <c r="DB480" s="65"/>
      <c r="DC480" s="65"/>
      <c r="DD480" s="65"/>
      <c r="DE480" s="65"/>
      <c r="DF480" s="65"/>
      <c r="DG480" s="65"/>
      <c r="DH480" s="65"/>
      <c r="DI480" s="65"/>
      <c r="DJ480" s="65"/>
      <c r="DK480" s="65"/>
      <c r="DL480" s="65"/>
      <c r="DM480" s="65"/>
      <c r="DN480" s="65"/>
      <c r="DO480" s="65"/>
      <c r="DP480" s="65"/>
      <c r="DQ480" s="65"/>
      <c r="DR480" s="65"/>
      <c r="DS480" s="65"/>
      <c r="DT480" s="65"/>
      <c r="DU480" s="65"/>
      <c r="DV480" s="65"/>
      <c r="DW480" s="65"/>
      <c r="DX480" s="65"/>
      <c r="DY480" s="65"/>
      <c r="DZ480" s="65"/>
      <c r="EA480" s="65"/>
      <c r="EB480" s="65"/>
      <c r="EC480" s="65"/>
      <c r="ED480" s="65"/>
      <c r="EE480" s="65"/>
      <c r="EF480" s="65"/>
      <c r="EG480" s="65"/>
      <c r="EH480" s="65"/>
      <c r="EI480" s="65"/>
      <c r="EJ480" s="65"/>
      <c r="EK480" s="65"/>
      <c r="EL480" s="65"/>
      <c r="EM480" s="65"/>
      <c r="EN480" s="65"/>
      <c r="EO480" s="65"/>
      <c r="EP480" s="65"/>
      <c r="EQ480" s="65"/>
      <c r="ER480" s="65"/>
      <c r="ES480" s="65"/>
      <c r="ET480" s="65"/>
      <c r="EU480" s="65"/>
      <c r="EV480" s="65"/>
      <c r="EW480" s="65"/>
      <c r="EX480" s="65"/>
      <c r="EY480" s="65"/>
      <c r="EZ480" s="65"/>
      <c r="FA480" s="65"/>
      <c r="FB480" s="65"/>
      <c r="FC480" s="65"/>
      <c r="FD480" s="65"/>
      <c r="FE480" s="65"/>
      <c r="FF480" s="65"/>
      <c r="FG480" s="65"/>
      <c r="FH480" s="65"/>
      <c r="FI480" s="65"/>
      <c r="FJ480" s="65"/>
      <c r="FK480" s="65"/>
      <c r="FL480" s="65"/>
      <c r="FM480" s="65"/>
      <c r="FN480" s="65"/>
      <c r="FO480" s="65"/>
      <c r="FP480" s="65"/>
      <c r="FQ480" s="65"/>
      <c r="FR480" s="65"/>
      <c r="FS480" s="65"/>
      <c r="FT480" s="65"/>
      <c r="FU480" s="65"/>
      <c r="FV480" s="65"/>
      <c r="FW480" s="65"/>
      <c r="FX480" s="65"/>
      <c r="FY480" s="65"/>
      <c r="FZ480" s="65"/>
      <c r="GA480" s="65"/>
      <c r="GB480" s="65"/>
      <c r="GC480" s="65"/>
      <c r="GD480" s="65"/>
      <c r="GE480" s="65"/>
      <c r="GF480" s="65"/>
      <c r="GG480" s="65"/>
      <c r="GH480" s="65"/>
      <c r="GI480" s="65"/>
      <c r="GJ480" s="65"/>
      <c r="GK480" s="65"/>
      <c r="GL480" s="65"/>
      <c r="GM480" s="65"/>
      <c r="GN480" s="65"/>
      <c r="GO480" s="65"/>
      <c r="GP480" s="65"/>
      <c r="GQ480" s="65"/>
      <c r="GR480" s="65"/>
      <c r="GS480" s="65"/>
      <c r="GT480" s="65"/>
      <c r="GU480" s="65"/>
      <c r="GV480" s="65"/>
      <c r="GW480" s="65"/>
      <c r="GX480" s="65"/>
      <c r="GY480" s="65"/>
      <c r="GZ480" s="65"/>
      <c r="HA480" s="65"/>
      <c r="HB480" s="65"/>
      <c r="HC480" s="65"/>
      <c r="HD480" s="65"/>
      <c r="HE480" s="65"/>
      <c r="HF480" s="65"/>
      <c r="HG480" s="65"/>
      <c r="HH480" s="65"/>
      <c r="HI480" s="65"/>
      <c r="HJ480" s="65"/>
      <c r="HK480" s="65"/>
      <c r="HL480" s="65"/>
      <c r="HM480" s="65"/>
      <c r="HN480" s="65"/>
      <c r="HO480" s="65"/>
      <c r="HP480" s="65"/>
      <c r="HQ480" s="65"/>
      <c r="HR480" s="65"/>
      <c r="HS480" s="65"/>
      <c r="HT480" s="65"/>
      <c r="HU480" s="65"/>
      <c r="HV480" s="65"/>
      <c r="HW480" s="65"/>
      <c r="HX480" s="65"/>
      <c r="HY480" s="65"/>
      <c r="HZ480" s="65"/>
      <c r="IA480" s="65"/>
      <c r="IB480" s="65"/>
      <c r="IC480" s="65"/>
      <c r="ID480" s="65"/>
      <c r="IE480" s="65"/>
      <c r="IF480" s="65"/>
      <c r="IG480" s="65"/>
      <c r="IH480" s="65"/>
      <c r="II480" s="65"/>
      <c r="IJ480" s="65"/>
      <c r="IK480" s="65"/>
      <c r="IL480" s="65"/>
      <c r="IM480" s="65"/>
      <c r="IN480" s="65"/>
      <c r="IO480" s="65"/>
      <c r="IP480" s="65"/>
      <c r="IQ480" s="65"/>
      <c r="IR480" s="65"/>
      <c r="IS480" s="65"/>
      <c r="IT480" s="65"/>
      <c r="IU480" s="65"/>
      <c r="IV480" s="65"/>
      <c r="IW480" s="65"/>
      <c r="IX480" s="65"/>
      <c r="IY480" s="65"/>
      <c r="IZ480" s="65"/>
      <c r="JA480" s="65"/>
      <c r="JB480" s="65"/>
      <c r="JC480" s="65"/>
      <c r="JD480" s="65"/>
      <c r="JE480" s="65"/>
      <c r="JF480" s="65"/>
      <c r="JG480" s="65"/>
      <c r="JH480" s="65"/>
      <c r="JI480" s="65"/>
      <c r="JJ480" s="65"/>
      <c r="JK480" s="65"/>
      <c r="JL480" s="65"/>
      <c r="JM480" s="65"/>
      <c r="JN480" s="65"/>
      <c r="JO480" s="65"/>
      <c r="JP480" s="65"/>
      <c r="JQ480" s="65"/>
      <c r="JR480" s="65"/>
      <c r="JS480" s="65"/>
    </row>
    <row r="481" s="66" customFormat="true" ht="14.25" hidden="false" customHeight="true" outlineLevel="0" collapsed="false">
      <c r="A481" s="46"/>
      <c r="B481" s="47" t="n">
        <f aca="true">TODAY()</f>
        <v>46135</v>
      </c>
      <c r="C481" s="48" t="s">
        <v>37</v>
      </c>
      <c r="D481" s="49" t="s">
        <v>38</v>
      </c>
      <c r="E481" s="50" t="str">
        <f aca="false">IFERROR(VLOOKUP($J481,'Base 1'!A:S,19,0),"-")</f>
        <v>-</v>
      </c>
      <c r="F481" s="50" t="str">
        <f aca="false">IFERROR(VLOOKUP($J481,'Base 1'!$A:$N,14,0),"-")</f>
        <v>-</v>
      </c>
      <c r="G481" s="50" t="str">
        <f aca="false">IFERROR(VLOOKUP($J481,'Base 1'!$A:$O,15,0),"-")</f>
        <v>-</v>
      </c>
      <c r="H481" s="50" t="str">
        <f aca="false">IFERROR(VLOOKUP($J481,'Base 1'!$A:$T,20,0),"-")</f>
        <v>-</v>
      </c>
      <c r="I481" s="51" t="str">
        <f aca="false">IFERROR(VLOOKUP($J481,'Base 1'!$A:$C,3,0),"-")</f>
        <v>-</v>
      </c>
      <c r="J481" s="51"/>
      <c r="K481" s="50" t="str">
        <f aca="false">IFERROR(VLOOKUP($J481,'Base 1'!$A:$E,5,0),"-")</f>
        <v>-</v>
      </c>
      <c r="L481" s="52" t="str">
        <f aca="false">IFERROR(VLOOKUP($J481,'Base 1'!$A:$B,2,0),"-")</f>
        <v>-</v>
      </c>
      <c r="M481" s="50" t="str">
        <f aca="false">IFERROR(VLOOKUP($J481,'Base 1'!$A:$Q,17,0),"-")</f>
        <v>-</v>
      </c>
      <c r="N481" s="50" t="str">
        <f aca="false">IFERROR(VLOOKUP($J481,'Base 1'!$A:$R,18,0),"-")</f>
        <v>-</v>
      </c>
      <c r="O481" s="50" t="str">
        <f aca="false">IFERROR(VLOOKUP($J481,'Base 1'!$A:$F,6,0),"-")</f>
        <v>-</v>
      </c>
      <c r="P481" s="53" t="str">
        <f aca="false">IFERROR(VLOOKUP($J481,'Base 1'!$A:$G,7,0),"-")</f>
        <v>-</v>
      </c>
      <c r="Q481" s="54"/>
      <c r="R481" s="50" t="str">
        <f aca="false">IFERROR(VLOOKUP(J481,'Base 1'!$A:$L,12,0),"-")</f>
        <v>-</v>
      </c>
      <c r="S481" s="54"/>
      <c r="T481" s="55" t="str">
        <f aca="false">IFERROR(VLOOKUP(J481,'Base 1'!$A:$J,10,0),"-")</f>
        <v>-</v>
      </c>
      <c r="U481" s="56"/>
      <c r="V481" s="57"/>
      <c r="W481" s="58"/>
      <c r="X481" s="59" t="str">
        <f aca="false">IFERROR(VLOOKUP(J481,'Base 1'!$A:$I,9,0),"-")</f>
        <v>-</v>
      </c>
      <c r="Y481" s="58"/>
      <c r="Z481" s="60"/>
      <c r="AA481" s="61"/>
      <c r="AB481" s="62"/>
      <c r="AC481" s="63" t="str">
        <f aca="false">IFERROR(VLOOKUP($J481,'Base 1'!$A:$Q,16,0),"-")</f>
        <v>-</v>
      </c>
      <c r="AD481" s="63"/>
      <c r="AE481" s="64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65"/>
      <c r="BH481" s="65"/>
      <c r="BI481" s="65"/>
      <c r="BJ481" s="65"/>
      <c r="BK481" s="65"/>
      <c r="BL481" s="65"/>
      <c r="BM481" s="65"/>
      <c r="BN481" s="65"/>
      <c r="BO481" s="65"/>
      <c r="BP481" s="65"/>
      <c r="BQ481" s="65"/>
      <c r="BR481" s="65"/>
      <c r="BS481" s="65"/>
      <c r="BT481" s="65"/>
      <c r="BU481" s="65"/>
      <c r="BV481" s="65"/>
      <c r="BW481" s="65"/>
      <c r="BX481" s="65"/>
      <c r="BY481" s="65"/>
      <c r="BZ481" s="65"/>
      <c r="CA481" s="65"/>
      <c r="CB481" s="65"/>
      <c r="CC481" s="65"/>
      <c r="CD481" s="65"/>
      <c r="CE481" s="65"/>
      <c r="CF481" s="65"/>
      <c r="CG481" s="65"/>
      <c r="CH481" s="65"/>
      <c r="CI481" s="65"/>
      <c r="CJ481" s="65"/>
      <c r="CK481" s="65"/>
      <c r="CL481" s="65"/>
      <c r="CM481" s="65"/>
      <c r="CN481" s="65"/>
      <c r="CO481" s="65"/>
      <c r="CP481" s="65"/>
      <c r="CQ481" s="65"/>
      <c r="CR481" s="65"/>
      <c r="CS481" s="65"/>
      <c r="CT481" s="65"/>
      <c r="CU481" s="65"/>
      <c r="CV481" s="65"/>
      <c r="CW481" s="65"/>
      <c r="CX481" s="65"/>
      <c r="CY481" s="65"/>
      <c r="CZ481" s="65"/>
      <c r="DA481" s="65"/>
      <c r="DB481" s="65"/>
      <c r="DC481" s="65"/>
      <c r="DD481" s="65"/>
      <c r="DE481" s="65"/>
      <c r="DF481" s="65"/>
      <c r="DG481" s="65"/>
      <c r="DH481" s="65"/>
      <c r="DI481" s="65"/>
      <c r="DJ481" s="65"/>
      <c r="DK481" s="65"/>
      <c r="DL481" s="65"/>
      <c r="DM481" s="65"/>
      <c r="DN481" s="65"/>
      <c r="DO481" s="65"/>
      <c r="DP481" s="65"/>
      <c r="DQ481" s="65"/>
      <c r="DR481" s="65"/>
      <c r="DS481" s="65"/>
      <c r="DT481" s="65"/>
      <c r="DU481" s="65"/>
      <c r="DV481" s="65"/>
      <c r="DW481" s="65"/>
      <c r="DX481" s="65"/>
      <c r="DY481" s="65"/>
      <c r="DZ481" s="65"/>
      <c r="EA481" s="65"/>
      <c r="EB481" s="65"/>
      <c r="EC481" s="65"/>
      <c r="ED481" s="65"/>
      <c r="EE481" s="65"/>
      <c r="EF481" s="65"/>
      <c r="EG481" s="65"/>
      <c r="EH481" s="65"/>
      <c r="EI481" s="65"/>
      <c r="EJ481" s="65"/>
      <c r="EK481" s="65"/>
      <c r="EL481" s="65"/>
      <c r="EM481" s="65"/>
      <c r="EN481" s="65"/>
      <c r="EO481" s="65"/>
      <c r="EP481" s="65"/>
      <c r="EQ481" s="65"/>
      <c r="ER481" s="65"/>
      <c r="ES481" s="65"/>
      <c r="ET481" s="65"/>
      <c r="EU481" s="65"/>
      <c r="EV481" s="65"/>
      <c r="EW481" s="65"/>
      <c r="EX481" s="65"/>
      <c r="EY481" s="65"/>
      <c r="EZ481" s="65"/>
      <c r="FA481" s="65"/>
      <c r="FB481" s="65"/>
      <c r="FC481" s="65"/>
      <c r="FD481" s="65"/>
      <c r="FE481" s="65"/>
      <c r="FF481" s="65"/>
      <c r="FG481" s="65"/>
      <c r="FH481" s="65"/>
      <c r="FI481" s="65"/>
      <c r="FJ481" s="65"/>
      <c r="FK481" s="65"/>
      <c r="FL481" s="65"/>
      <c r="FM481" s="65"/>
      <c r="FN481" s="65"/>
      <c r="FO481" s="65"/>
      <c r="FP481" s="65"/>
      <c r="FQ481" s="65"/>
      <c r="FR481" s="65"/>
      <c r="FS481" s="65"/>
      <c r="FT481" s="65"/>
      <c r="FU481" s="65"/>
      <c r="FV481" s="65"/>
      <c r="FW481" s="65"/>
      <c r="FX481" s="65"/>
      <c r="FY481" s="65"/>
      <c r="FZ481" s="65"/>
      <c r="GA481" s="65"/>
      <c r="GB481" s="65"/>
      <c r="GC481" s="65"/>
      <c r="GD481" s="65"/>
      <c r="GE481" s="65"/>
      <c r="GF481" s="65"/>
      <c r="GG481" s="65"/>
      <c r="GH481" s="65"/>
      <c r="GI481" s="65"/>
      <c r="GJ481" s="65"/>
      <c r="GK481" s="65"/>
      <c r="GL481" s="65"/>
      <c r="GM481" s="65"/>
      <c r="GN481" s="65"/>
      <c r="GO481" s="65"/>
      <c r="GP481" s="65"/>
      <c r="GQ481" s="65"/>
      <c r="GR481" s="65"/>
      <c r="GS481" s="65"/>
      <c r="GT481" s="65"/>
      <c r="GU481" s="65"/>
      <c r="GV481" s="65"/>
      <c r="GW481" s="65"/>
      <c r="GX481" s="65"/>
      <c r="GY481" s="65"/>
      <c r="GZ481" s="65"/>
      <c r="HA481" s="65"/>
      <c r="HB481" s="65"/>
      <c r="HC481" s="65"/>
      <c r="HD481" s="65"/>
      <c r="HE481" s="65"/>
      <c r="HF481" s="65"/>
      <c r="HG481" s="65"/>
      <c r="HH481" s="65"/>
      <c r="HI481" s="65"/>
      <c r="HJ481" s="65"/>
      <c r="HK481" s="65"/>
      <c r="HL481" s="65"/>
      <c r="HM481" s="65"/>
      <c r="HN481" s="65"/>
      <c r="HO481" s="65"/>
      <c r="HP481" s="65"/>
      <c r="HQ481" s="65"/>
      <c r="HR481" s="65"/>
      <c r="HS481" s="65"/>
      <c r="HT481" s="65"/>
      <c r="HU481" s="65"/>
      <c r="HV481" s="65"/>
      <c r="HW481" s="65"/>
      <c r="HX481" s="65"/>
      <c r="HY481" s="65"/>
      <c r="HZ481" s="65"/>
      <c r="IA481" s="65"/>
      <c r="IB481" s="65"/>
      <c r="IC481" s="65"/>
      <c r="ID481" s="65"/>
      <c r="IE481" s="65"/>
      <c r="IF481" s="65"/>
      <c r="IG481" s="65"/>
      <c r="IH481" s="65"/>
      <c r="II481" s="65"/>
      <c r="IJ481" s="65"/>
      <c r="IK481" s="65"/>
      <c r="IL481" s="65"/>
      <c r="IM481" s="65"/>
      <c r="IN481" s="65"/>
      <c r="IO481" s="65"/>
      <c r="IP481" s="65"/>
      <c r="IQ481" s="65"/>
      <c r="IR481" s="65"/>
      <c r="IS481" s="65"/>
      <c r="IT481" s="65"/>
      <c r="IU481" s="65"/>
      <c r="IV481" s="65"/>
      <c r="IW481" s="65"/>
      <c r="IX481" s="65"/>
      <c r="IY481" s="65"/>
      <c r="IZ481" s="65"/>
      <c r="JA481" s="65"/>
      <c r="JB481" s="65"/>
      <c r="JC481" s="65"/>
      <c r="JD481" s="65"/>
      <c r="JE481" s="65"/>
      <c r="JF481" s="65"/>
      <c r="JG481" s="65"/>
      <c r="JH481" s="65"/>
      <c r="JI481" s="65"/>
      <c r="JJ481" s="65"/>
      <c r="JK481" s="65"/>
      <c r="JL481" s="65"/>
      <c r="JM481" s="65"/>
      <c r="JN481" s="65"/>
      <c r="JO481" s="65"/>
      <c r="JP481" s="65"/>
      <c r="JQ481" s="65"/>
      <c r="JR481" s="65"/>
      <c r="JS481" s="65"/>
    </row>
    <row r="482" s="66" customFormat="true" ht="14.25" hidden="false" customHeight="true" outlineLevel="0" collapsed="false">
      <c r="A482" s="46"/>
      <c r="B482" s="47" t="n">
        <f aca="true">TODAY()</f>
        <v>46135</v>
      </c>
      <c r="C482" s="48" t="s">
        <v>37</v>
      </c>
      <c r="D482" s="49" t="s">
        <v>38</v>
      </c>
      <c r="E482" s="50" t="str">
        <f aca="false">IFERROR(VLOOKUP($J482,'Base 1'!A:S,19,0),"-")</f>
        <v>-</v>
      </c>
      <c r="F482" s="50" t="str">
        <f aca="false">IFERROR(VLOOKUP($J482,'Base 1'!$A:$N,14,0),"-")</f>
        <v>-</v>
      </c>
      <c r="G482" s="50" t="str">
        <f aca="false">IFERROR(VLOOKUP($J482,'Base 1'!$A:$O,15,0),"-")</f>
        <v>-</v>
      </c>
      <c r="H482" s="50" t="str">
        <f aca="false">IFERROR(VLOOKUP($J482,'Base 1'!$A:$T,20,0),"-")</f>
        <v>-</v>
      </c>
      <c r="I482" s="51" t="str">
        <f aca="false">IFERROR(VLOOKUP($J482,'Base 1'!$A:$C,3,0),"-")</f>
        <v>-</v>
      </c>
      <c r="J482" s="51"/>
      <c r="K482" s="50" t="str">
        <f aca="false">IFERROR(VLOOKUP($J482,'Base 1'!$A:$E,5,0),"-")</f>
        <v>-</v>
      </c>
      <c r="L482" s="52" t="str">
        <f aca="false">IFERROR(VLOOKUP($J482,'Base 1'!$A:$B,2,0),"-")</f>
        <v>-</v>
      </c>
      <c r="M482" s="50" t="str">
        <f aca="false">IFERROR(VLOOKUP($J482,'Base 1'!$A:$Q,17,0),"-")</f>
        <v>-</v>
      </c>
      <c r="N482" s="50" t="str">
        <f aca="false">IFERROR(VLOOKUP($J482,'Base 1'!$A:$R,18,0),"-")</f>
        <v>-</v>
      </c>
      <c r="O482" s="50" t="str">
        <f aca="false">IFERROR(VLOOKUP($J482,'Base 1'!$A:$F,6,0),"-")</f>
        <v>-</v>
      </c>
      <c r="P482" s="53" t="str">
        <f aca="false">IFERROR(VLOOKUP($J482,'Base 1'!$A:$G,7,0),"-")</f>
        <v>-</v>
      </c>
      <c r="Q482" s="54"/>
      <c r="R482" s="50" t="str">
        <f aca="false">IFERROR(VLOOKUP(J482,'Base 1'!$A:$L,12,0),"-")</f>
        <v>-</v>
      </c>
      <c r="S482" s="54"/>
      <c r="T482" s="55" t="str">
        <f aca="false">IFERROR(VLOOKUP(J482,'Base 1'!$A:$J,10,0),"-")</f>
        <v>-</v>
      </c>
      <c r="U482" s="56"/>
      <c r="V482" s="57"/>
      <c r="W482" s="58"/>
      <c r="X482" s="59" t="str">
        <f aca="false">IFERROR(VLOOKUP(J482,'Base 1'!$A:$I,9,0),"-")</f>
        <v>-</v>
      </c>
      <c r="Y482" s="58"/>
      <c r="Z482" s="60"/>
      <c r="AA482" s="61"/>
      <c r="AB482" s="62"/>
      <c r="AC482" s="63" t="str">
        <f aca="false">IFERROR(VLOOKUP($J482,'Base 1'!$A:$Q,16,0),"-")</f>
        <v>-</v>
      </c>
      <c r="AD482" s="63"/>
      <c r="AE482" s="64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65"/>
      <c r="BH482" s="65"/>
      <c r="BI482" s="65"/>
      <c r="BJ482" s="65"/>
      <c r="BK482" s="65"/>
      <c r="BL482" s="65"/>
      <c r="BM482" s="65"/>
      <c r="BN482" s="65"/>
      <c r="BO482" s="65"/>
      <c r="BP482" s="65"/>
      <c r="BQ482" s="65"/>
      <c r="BR482" s="65"/>
      <c r="BS482" s="65"/>
      <c r="BT482" s="65"/>
      <c r="BU482" s="65"/>
      <c r="BV482" s="65"/>
      <c r="BW482" s="65"/>
      <c r="BX482" s="65"/>
      <c r="BY482" s="65"/>
      <c r="BZ482" s="65"/>
      <c r="CA482" s="65"/>
      <c r="CB482" s="65"/>
      <c r="CC482" s="65"/>
      <c r="CD482" s="65"/>
      <c r="CE482" s="65"/>
      <c r="CF482" s="65"/>
      <c r="CG482" s="65"/>
      <c r="CH482" s="65"/>
      <c r="CI482" s="65"/>
      <c r="CJ482" s="65"/>
      <c r="CK482" s="65"/>
      <c r="CL482" s="65"/>
      <c r="CM482" s="65"/>
      <c r="CN482" s="65"/>
      <c r="CO482" s="65"/>
      <c r="CP482" s="65"/>
      <c r="CQ482" s="65"/>
      <c r="CR482" s="65"/>
      <c r="CS482" s="65"/>
      <c r="CT482" s="65"/>
      <c r="CU482" s="65"/>
      <c r="CV482" s="65"/>
      <c r="CW482" s="65"/>
      <c r="CX482" s="65"/>
      <c r="CY482" s="65"/>
      <c r="CZ482" s="65"/>
      <c r="DA482" s="65"/>
      <c r="DB482" s="65"/>
      <c r="DC482" s="65"/>
      <c r="DD482" s="65"/>
      <c r="DE482" s="65"/>
      <c r="DF482" s="65"/>
      <c r="DG482" s="65"/>
      <c r="DH482" s="65"/>
      <c r="DI482" s="65"/>
      <c r="DJ482" s="65"/>
      <c r="DK482" s="65"/>
      <c r="DL482" s="65"/>
      <c r="DM482" s="65"/>
      <c r="DN482" s="65"/>
      <c r="DO482" s="65"/>
      <c r="DP482" s="65"/>
      <c r="DQ482" s="65"/>
      <c r="DR482" s="65"/>
      <c r="DS482" s="65"/>
      <c r="DT482" s="65"/>
      <c r="DU482" s="65"/>
      <c r="DV482" s="65"/>
      <c r="DW482" s="65"/>
      <c r="DX482" s="65"/>
      <c r="DY482" s="65"/>
      <c r="DZ482" s="65"/>
      <c r="EA482" s="65"/>
      <c r="EB482" s="65"/>
      <c r="EC482" s="65"/>
      <c r="ED482" s="65"/>
      <c r="EE482" s="65"/>
      <c r="EF482" s="65"/>
      <c r="EG482" s="65"/>
      <c r="EH482" s="65"/>
      <c r="EI482" s="65"/>
      <c r="EJ482" s="65"/>
      <c r="EK482" s="65"/>
      <c r="EL482" s="65"/>
      <c r="EM482" s="65"/>
      <c r="EN482" s="65"/>
      <c r="EO482" s="65"/>
      <c r="EP482" s="65"/>
      <c r="EQ482" s="65"/>
      <c r="ER482" s="65"/>
      <c r="ES482" s="65"/>
      <c r="ET482" s="65"/>
      <c r="EU482" s="65"/>
      <c r="EV482" s="65"/>
      <c r="EW482" s="65"/>
      <c r="EX482" s="65"/>
      <c r="EY482" s="65"/>
      <c r="EZ482" s="65"/>
      <c r="FA482" s="65"/>
      <c r="FB482" s="65"/>
      <c r="FC482" s="65"/>
      <c r="FD482" s="65"/>
      <c r="FE482" s="65"/>
      <c r="FF482" s="65"/>
      <c r="FG482" s="65"/>
      <c r="FH482" s="65"/>
      <c r="FI482" s="65"/>
      <c r="FJ482" s="65"/>
      <c r="FK482" s="65"/>
      <c r="FL482" s="65"/>
      <c r="FM482" s="65"/>
      <c r="FN482" s="65"/>
      <c r="FO482" s="65"/>
      <c r="FP482" s="65"/>
      <c r="FQ482" s="65"/>
      <c r="FR482" s="65"/>
      <c r="FS482" s="65"/>
      <c r="FT482" s="65"/>
      <c r="FU482" s="65"/>
      <c r="FV482" s="65"/>
      <c r="FW482" s="65"/>
      <c r="FX482" s="65"/>
      <c r="FY482" s="65"/>
      <c r="FZ482" s="65"/>
      <c r="GA482" s="65"/>
      <c r="GB482" s="65"/>
      <c r="GC482" s="65"/>
      <c r="GD482" s="65"/>
      <c r="GE482" s="65"/>
      <c r="GF482" s="65"/>
      <c r="GG482" s="65"/>
      <c r="GH482" s="65"/>
      <c r="GI482" s="65"/>
      <c r="GJ482" s="65"/>
      <c r="GK482" s="65"/>
      <c r="GL482" s="65"/>
      <c r="GM482" s="65"/>
      <c r="GN482" s="65"/>
      <c r="GO482" s="65"/>
      <c r="GP482" s="65"/>
      <c r="GQ482" s="65"/>
      <c r="GR482" s="65"/>
      <c r="GS482" s="65"/>
      <c r="GT482" s="65"/>
      <c r="GU482" s="65"/>
      <c r="GV482" s="65"/>
      <c r="GW482" s="65"/>
      <c r="GX482" s="65"/>
      <c r="GY482" s="65"/>
      <c r="GZ482" s="65"/>
      <c r="HA482" s="65"/>
      <c r="HB482" s="65"/>
      <c r="HC482" s="65"/>
      <c r="HD482" s="65"/>
      <c r="HE482" s="65"/>
      <c r="HF482" s="65"/>
      <c r="HG482" s="65"/>
      <c r="HH482" s="65"/>
      <c r="HI482" s="65"/>
      <c r="HJ482" s="65"/>
      <c r="HK482" s="65"/>
      <c r="HL482" s="65"/>
      <c r="HM482" s="65"/>
      <c r="HN482" s="65"/>
      <c r="HO482" s="65"/>
      <c r="HP482" s="65"/>
      <c r="HQ482" s="65"/>
      <c r="HR482" s="65"/>
      <c r="HS482" s="65"/>
      <c r="HT482" s="65"/>
      <c r="HU482" s="65"/>
      <c r="HV482" s="65"/>
      <c r="HW482" s="65"/>
      <c r="HX482" s="65"/>
      <c r="HY482" s="65"/>
      <c r="HZ482" s="65"/>
      <c r="IA482" s="65"/>
      <c r="IB482" s="65"/>
      <c r="IC482" s="65"/>
      <c r="ID482" s="65"/>
      <c r="IE482" s="65"/>
      <c r="IF482" s="65"/>
      <c r="IG482" s="65"/>
      <c r="IH482" s="65"/>
      <c r="II482" s="65"/>
      <c r="IJ482" s="65"/>
      <c r="IK482" s="65"/>
      <c r="IL482" s="65"/>
      <c r="IM482" s="65"/>
      <c r="IN482" s="65"/>
      <c r="IO482" s="65"/>
      <c r="IP482" s="65"/>
      <c r="IQ482" s="65"/>
      <c r="IR482" s="65"/>
      <c r="IS482" s="65"/>
      <c r="IT482" s="65"/>
      <c r="IU482" s="65"/>
      <c r="IV482" s="65"/>
      <c r="IW482" s="65"/>
      <c r="IX482" s="65"/>
      <c r="IY482" s="65"/>
      <c r="IZ482" s="65"/>
      <c r="JA482" s="65"/>
      <c r="JB482" s="65"/>
      <c r="JC482" s="65"/>
      <c r="JD482" s="65"/>
      <c r="JE482" s="65"/>
      <c r="JF482" s="65"/>
      <c r="JG482" s="65"/>
      <c r="JH482" s="65"/>
      <c r="JI482" s="65"/>
      <c r="JJ482" s="65"/>
      <c r="JK482" s="65"/>
      <c r="JL482" s="65"/>
      <c r="JM482" s="65"/>
      <c r="JN482" s="65"/>
      <c r="JO482" s="65"/>
      <c r="JP482" s="65"/>
      <c r="JQ482" s="65"/>
      <c r="JR482" s="65"/>
      <c r="JS482" s="65"/>
    </row>
    <row r="483" s="66" customFormat="true" ht="14.25" hidden="false" customHeight="true" outlineLevel="0" collapsed="false">
      <c r="A483" s="46"/>
      <c r="B483" s="47" t="n">
        <f aca="true">TODAY()</f>
        <v>46135</v>
      </c>
      <c r="C483" s="48" t="s">
        <v>37</v>
      </c>
      <c r="D483" s="49" t="s">
        <v>38</v>
      </c>
      <c r="E483" s="50" t="str">
        <f aca="false">IFERROR(VLOOKUP($J483,'Base 1'!A:S,19,0),"-")</f>
        <v>-</v>
      </c>
      <c r="F483" s="50" t="str">
        <f aca="false">IFERROR(VLOOKUP($J483,'Base 1'!$A:$N,14,0),"-")</f>
        <v>-</v>
      </c>
      <c r="G483" s="50" t="str">
        <f aca="false">IFERROR(VLOOKUP($J483,'Base 1'!$A:$O,15,0),"-")</f>
        <v>-</v>
      </c>
      <c r="H483" s="50" t="str">
        <f aca="false">IFERROR(VLOOKUP($J483,'Base 1'!$A:$T,20,0),"-")</f>
        <v>-</v>
      </c>
      <c r="I483" s="51" t="str">
        <f aca="false">IFERROR(VLOOKUP($J483,'Base 1'!$A:$C,3,0),"-")</f>
        <v>-</v>
      </c>
      <c r="J483" s="51"/>
      <c r="K483" s="50" t="str">
        <f aca="false">IFERROR(VLOOKUP($J483,'Base 1'!$A:$E,5,0),"-")</f>
        <v>-</v>
      </c>
      <c r="L483" s="52" t="str">
        <f aca="false">IFERROR(VLOOKUP($J483,'Base 1'!$A:$B,2,0),"-")</f>
        <v>-</v>
      </c>
      <c r="M483" s="50" t="str">
        <f aca="false">IFERROR(VLOOKUP($J483,'Base 1'!$A:$Q,17,0),"-")</f>
        <v>-</v>
      </c>
      <c r="N483" s="50" t="str">
        <f aca="false">IFERROR(VLOOKUP($J483,'Base 1'!$A:$R,18,0),"-")</f>
        <v>-</v>
      </c>
      <c r="O483" s="50" t="str">
        <f aca="false">IFERROR(VLOOKUP($J483,'Base 1'!$A:$F,6,0),"-")</f>
        <v>-</v>
      </c>
      <c r="P483" s="53" t="str">
        <f aca="false">IFERROR(VLOOKUP($J483,'Base 1'!$A:$G,7,0),"-")</f>
        <v>-</v>
      </c>
      <c r="Q483" s="54"/>
      <c r="R483" s="50" t="str">
        <f aca="false">IFERROR(VLOOKUP(J483,'Base 1'!$A:$L,12,0),"-")</f>
        <v>-</v>
      </c>
      <c r="S483" s="54"/>
      <c r="T483" s="55" t="str">
        <f aca="false">IFERROR(VLOOKUP(J483,'Base 1'!$A:$J,10,0),"-")</f>
        <v>-</v>
      </c>
      <c r="U483" s="56"/>
      <c r="V483" s="57"/>
      <c r="W483" s="58"/>
      <c r="X483" s="59" t="str">
        <f aca="false">IFERROR(VLOOKUP(J483,'Base 1'!$A:$I,9,0),"-")</f>
        <v>-</v>
      </c>
      <c r="Y483" s="58"/>
      <c r="Z483" s="60"/>
      <c r="AA483" s="61"/>
      <c r="AB483" s="62"/>
      <c r="AC483" s="63" t="str">
        <f aca="false">IFERROR(VLOOKUP($J483,'Base 1'!$A:$Q,16,0),"-")</f>
        <v>-</v>
      </c>
      <c r="AD483" s="63"/>
      <c r="AE483" s="64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65"/>
      <c r="BH483" s="65"/>
      <c r="BI483" s="65"/>
      <c r="BJ483" s="65"/>
      <c r="BK483" s="65"/>
      <c r="BL483" s="65"/>
      <c r="BM483" s="65"/>
      <c r="BN483" s="65"/>
      <c r="BO483" s="65"/>
      <c r="BP483" s="65"/>
      <c r="BQ483" s="65"/>
      <c r="BR483" s="65"/>
      <c r="BS483" s="65"/>
      <c r="BT483" s="65"/>
      <c r="BU483" s="65"/>
      <c r="BV483" s="65"/>
      <c r="BW483" s="65"/>
      <c r="BX483" s="65"/>
      <c r="BY483" s="65"/>
      <c r="BZ483" s="65"/>
      <c r="CA483" s="65"/>
      <c r="CB483" s="65"/>
      <c r="CC483" s="65"/>
      <c r="CD483" s="65"/>
      <c r="CE483" s="65"/>
      <c r="CF483" s="65"/>
      <c r="CG483" s="65"/>
      <c r="CH483" s="65"/>
      <c r="CI483" s="65"/>
      <c r="CJ483" s="65"/>
      <c r="CK483" s="65"/>
      <c r="CL483" s="65"/>
      <c r="CM483" s="65"/>
      <c r="CN483" s="65"/>
      <c r="CO483" s="65"/>
      <c r="CP483" s="65"/>
      <c r="CQ483" s="65"/>
      <c r="CR483" s="65"/>
      <c r="CS483" s="65"/>
      <c r="CT483" s="65"/>
      <c r="CU483" s="65"/>
      <c r="CV483" s="65"/>
      <c r="CW483" s="65"/>
      <c r="CX483" s="65"/>
      <c r="CY483" s="65"/>
      <c r="CZ483" s="65"/>
      <c r="DA483" s="65"/>
      <c r="DB483" s="65"/>
      <c r="DC483" s="65"/>
      <c r="DD483" s="65"/>
      <c r="DE483" s="65"/>
      <c r="DF483" s="65"/>
      <c r="DG483" s="65"/>
      <c r="DH483" s="65"/>
      <c r="DI483" s="65"/>
      <c r="DJ483" s="65"/>
      <c r="DK483" s="65"/>
      <c r="DL483" s="65"/>
      <c r="DM483" s="65"/>
      <c r="DN483" s="65"/>
      <c r="DO483" s="65"/>
      <c r="DP483" s="65"/>
      <c r="DQ483" s="65"/>
      <c r="DR483" s="65"/>
      <c r="DS483" s="65"/>
      <c r="DT483" s="65"/>
      <c r="DU483" s="65"/>
      <c r="DV483" s="65"/>
      <c r="DW483" s="65"/>
      <c r="DX483" s="65"/>
      <c r="DY483" s="65"/>
      <c r="DZ483" s="65"/>
      <c r="EA483" s="65"/>
      <c r="EB483" s="65"/>
      <c r="EC483" s="65"/>
      <c r="ED483" s="65"/>
      <c r="EE483" s="65"/>
      <c r="EF483" s="65"/>
      <c r="EG483" s="65"/>
      <c r="EH483" s="65"/>
      <c r="EI483" s="65"/>
      <c r="EJ483" s="65"/>
      <c r="EK483" s="65"/>
      <c r="EL483" s="65"/>
      <c r="EM483" s="65"/>
      <c r="EN483" s="65"/>
      <c r="EO483" s="65"/>
      <c r="EP483" s="65"/>
      <c r="EQ483" s="65"/>
      <c r="ER483" s="65"/>
      <c r="ES483" s="65"/>
      <c r="ET483" s="65"/>
      <c r="EU483" s="65"/>
      <c r="EV483" s="65"/>
      <c r="EW483" s="65"/>
      <c r="EX483" s="65"/>
      <c r="EY483" s="65"/>
      <c r="EZ483" s="65"/>
      <c r="FA483" s="65"/>
      <c r="FB483" s="65"/>
      <c r="FC483" s="65"/>
      <c r="FD483" s="65"/>
      <c r="FE483" s="65"/>
      <c r="FF483" s="65"/>
      <c r="FG483" s="65"/>
      <c r="FH483" s="65"/>
      <c r="FI483" s="65"/>
      <c r="FJ483" s="65"/>
      <c r="FK483" s="65"/>
      <c r="FL483" s="65"/>
      <c r="FM483" s="65"/>
      <c r="FN483" s="65"/>
      <c r="FO483" s="65"/>
      <c r="FP483" s="65"/>
      <c r="FQ483" s="65"/>
      <c r="FR483" s="65"/>
      <c r="FS483" s="65"/>
      <c r="FT483" s="65"/>
      <c r="FU483" s="65"/>
      <c r="FV483" s="65"/>
      <c r="FW483" s="65"/>
      <c r="FX483" s="65"/>
      <c r="FY483" s="65"/>
      <c r="FZ483" s="65"/>
      <c r="GA483" s="65"/>
      <c r="GB483" s="65"/>
      <c r="GC483" s="65"/>
      <c r="GD483" s="65"/>
      <c r="GE483" s="65"/>
      <c r="GF483" s="65"/>
      <c r="GG483" s="65"/>
      <c r="GH483" s="65"/>
      <c r="GI483" s="65"/>
      <c r="GJ483" s="65"/>
      <c r="GK483" s="65"/>
      <c r="GL483" s="65"/>
      <c r="GM483" s="65"/>
      <c r="GN483" s="65"/>
      <c r="GO483" s="65"/>
      <c r="GP483" s="65"/>
      <c r="GQ483" s="65"/>
      <c r="GR483" s="65"/>
      <c r="GS483" s="65"/>
      <c r="GT483" s="65"/>
      <c r="GU483" s="65"/>
      <c r="GV483" s="65"/>
      <c r="GW483" s="65"/>
      <c r="GX483" s="65"/>
      <c r="GY483" s="65"/>
      <c r="GZ483" s="65"/>
      <c r="HA483" s="65"/>
      <c r="HB483" s="65"/>
      <c r="HC483" s="65"/>
      <c r="HD483" s="65"/>
      <c r="HE483" s="65"/>
      <c r="HF483" s="65"/>
      <c r="HG483" s="65"/>
      <c r="HH483" s="65"/>
      <c r="HI483" s="65"/>
      <c r="HJ483" s="65"/>
      <c r="HK483" s="65"/>
      <c r="HL483" s="65"/>
      <c r="HM483" s="65"/>
      <c r="HN483" s="65"/>
      <c r="HO483" s="65"/>
      <c r="HP483" s="65"/>
      <c r="HQ483" s="65"/>
      <c r="HR483" s="65"/>
      <c r="HS483" s="65"/>
      <c r="HT483" s="65"/>
      <c r="HU483" s="65"/>
      <c r="HV483" s="65"/>
      <c r="HW483" s="65"/>
      <c r="HX483" s="65"/>
      <c r="HY483" s="65"/>
      <c r="HZ483" s="65"/>
      <c r="IA483" s="65"/>
      <c r="IB483" s="65"/>
      <c r="IC483" s="65"/>
      <c r="ID483" s="65"/>
      <c r="IE483" s="65"/>
      <c r="IF483" s="65"/>
      <c r="IG483" s="65"/>
      <c r="IH483" s="65"/>
      <c r="II483" s="65"/>
      <c r="IJ483" s="65"/>
      <c r="IK483" s="65"/>
      <c r="IL483" s="65"/>
      <c r="IM483" s="65"/>
      <c r="IN483" s="65"/>
      <c r="IO483" s="65"/>
      <c r="IP483" s="65"/>
      <c r="IQ483" s="65"/>
      <c r="IR483" s="65"/>
      <c r="IS483" s="65"/>
      <c r="IT483" s="65"/>
      <c r="IU483" s="65"/>
      <c r="IV483" s="65"/>
      <c r="IW483" s="65"/>
      <c r="IX483" s="65"/>
      <c r="IY483" s="65"/>
      <c r="IZ483" s="65"/>
      <c r="JA483" s="65"/>
      <c r="JB483" s="65"/>
      <c r="JC483" s="65"/>
      <c r="JD483" s="65"/>
      <c r="JE483" s="65"/>
      <c r="JF483" s="65"/>
      <c r="JG483" s="65"/>
      <c r="JH483" s="65"/>
      <c r="JI483" s="65"/>
      <c r="JJ483" s="65"/>
      <c r="JK483" s="65"/>
      <c r="JL483" s="65"/>
      <c r="JM483" s="65"/>
      <c r="JN483" s="65"/>
      <c r="JO483" s="65"/>
      <c r="JP483" s="65"/>
      <c r="JQ483" s="65"/>
      <c r="JR483" s="65"/>
      <c r="JS483" s="65"/>
    </row>
    <row r="484" s="66" customFormat="true" ht="14.25" hidden="false" customHeight="true" outlineLevel="0" collapsed="false">
      <c r="A484" s="46"/>
      <c r="B484" s="47" t="n">
        <f aca="true">TODAY()</f>
        <v>46135</v>
      </c>
      <c r="C484" s="48" t="s">
        <v>37</v>
      </c>
      <c r="D484" s="49" t="s">
        <v>38</v>
      </c>
      <c r="E484" s="50" t="str">
        <f aca="false">IFERROR(VLOOKUP($J484,'Base 1'!A:S,19,0),"-")</f>
        <v>-</v>
      </c>
      <c r="F484" s="50" t="str">
        <f aca="false">IFERROR(VLOOKUP($J484,'Base 1'!$A:$N,14,0),"-")</f>
        <v>-</v>
      </c>
      <c r="G484" s="50" t="str">
        <f aca="false">IFERROR(VLOOKUP($J484,'Base 1'!$A:$O,15,0),"-")</f>
        <v>-</v>
      </c>
      <c r="H484" s="50" t="str">
        <f aca="false">IFERROR(VLOOKUP($J484,'Base 1'!$A:$T,20,0),"-")</f>
        <v>-</v>
      </c>
      <c r="I484" s="51" t="str">
        <f aca="false">IFERROR(VLOOKUP($J484,'Base 1'!$A:$C,3,0),"-")</f>
        <v>-</v>
      </c>
      <c r="J484" s="51"/>
      <c r="K484" s="50" t="str">
        <f aca="false">IFERROR(VLOOKUP($J484,'Base 1'!$A:$E,5,0),"-")</f>
        <v>-</v>
      </c>
      <c r="L484" s="52" t="str">
        <f aca="false">IFERROR(VLOOKUP($J484,'Base 1'!$A:$B,2,0),"-")</f>
        <v>-</v>
      </c>
      <c r="M484" s="50" t="str">
        <f aca="false">IFERROR(VLOOKUP($J484,'Base 1'!$A:$Q,17,0),"-")</f>
        <v>-</v>
      </c>
      <c r="N484" s="50" t="str">
        <f aca="false">IFERROR(VLOOKUP($J484,'Base 1'!$A:$R,18,0),"-")</f>
        <v>-</v>
      </c>
      <c r="O484" s="50" t="str">
        <f aca="false">IFERROR(VLOOKUP($J484,'Base 1'!$A:$F,6,0),"-")</f>
        <v>-</v>
      </c>
      <c r="P484" s="53" t="str">
        <f aca="false">IFERROR(VLOOKUP($J484,'Base 1'!$A:$G,7,0),"-")</f>
        <v>-</v>
      </c>
      <c r="Q484" s="54"/>
      <c r="R484" s="50" t="str">
        <f aca="false">IFERROR(VLOOKUP(J484,'Base 1'!$A:$L,12,0),"-")</f>
        <v>-</v>
      </c>
      <c r="S484" s="54"/>
      <c r="T484" s="55" t="str">
        <f aca="false">IFERROR(VLOOKUP(J484,'Base 1'!$A:$J,10,0),"-")</f>
        <v>-</v>
      </c>
      <c r="U484" s="56"/>
      <c r="V484" s="57"/>
      <c r="W484" s="58"/>
      <c r="X484" s="59" t="str">
        <f aca="false">IFERROR(VLOOKUP(J484,'Base 1'!$A:$I,9,0),"-")</f>
        <v>-</v>
      </c>
      <c r="Y484" s="58"/>
      <c r="Z484" s="60"/>
      <c r="AA484" s="61"/>
      <c r="AB484" s="62"/>
      <c r="AC484" s="63" t="str">
        <f aca="false">IFERROR(VLOOKUP($J484,'Base 1'!$A:$Q,16,0),"-")</f>
        <v>-</v>
      </c>
      <c r="AD484" s="63"/>
      <c r="AE484" s="64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65"/>
      <c r="BH484" s="65"/>
      <c r="BI484" s="65"/>
      <c r="BJ484" s="65"/>
      <c r="BK484" s="65"/>
      <c r="BL484" s="65"/>
      <c r="BM484" s="65"/>
      <c r="BN484" s="65"/>
      <c r="BO484" s="65"/>
      <c r="BP484" s="65"/>
      <c r="BQ484" s="65"/>
      <c r="BR484" s="65"/>
      <c r="BS484" s="65"/>
      <c r="BT484" s="65"/>
      <c r="BU484" s="65"/>
      <c r="BV484" s="65"/>
      <c r="BW484" s="65"/>
      <c r="BX484" s="65"/>
      <c r="BY484" s="65"/>
      <c r="BZ484" s="65"/>
      <c r="CA484" s="65"/>
      <c r="CB484" s="65"/>
      <c r="CC484" s="65"/>
      <c r="CD484" s="65"/>
      <c r="CE484" s="65"/>
      <c r="CF484" s="65"/>
      <c r="CG484" s="65"/>
      <c r="CH484" s="65"/>
      <c r="CI484" s="65"/>
      <c r="CJ484" s="65"/>
      <c r="CK484" s="65"/>
      <c r="CL484" s="65"/>
      <c r="CM484" s="65"/>
      <c r="CN484" s="65"/>
      <c r="CO484" s="65"/>
      <c r="CP484" s="65"/>
      <c r="CQ484" s="65"/>
      <c r="CR484" s="65"/>
      <c r="CS484" s="65"/>
      <c r="CT484" s="65"/>
      <c r="CU484" s="65"/>
      <c r="CV484" s="65"/>
      <c r="CW484" s="65"/>
      <c r="CX484" s="65"/>
      <c r="CY484" s="65"/>
      <c r="CZ484" s="65"/>
      <c r="DA484" s="65"/>
      <c r="DB484" s="65"/>
      <c r="DC484" s="65"/>
      <c r="DD484" s="65"/>
      <c r="DE484" s="65"/>
      <c r="DF484" s="65"/>
      <c r="DG484" s="65"/>
      <c r="DH484" s="65"/>
      <c r="DI484" s="65"/>
      <c r="DJ484" s="65"/>
      <c r="DK484" s="65"/>
      <c r="DL484" s="65"/>
      <c r="DM484" s="65"/>
      <c r="DN484" s="65"/>
      <c r="DO484" s="65"/>
      <c r="DP484" s="65"/>
      <c r="DQ484" s="65"/>
      <c r="DR484" s="65"/>
      <c r="DS484" s="65"/>
      <c r="DT484" s="65"/>
      <c r="DU484" s="65"/>
      <c r="DV484" s="65"/>
      <c r="DW484" s="65"/>
      <c r="DX484" s="65"/>
      <c r="DY484" s="65"/>
      <c r="DZ484" s="65"/>
      <c r="EA484" s="65"/>
      <c r="EB484" s="65"/>
      <c r="EC484" s="65"/>
      <c r="ED484" s="65"/>
      <c r="EE484" s="65"/>
      <c r="EF484" s="65"/>
      <c r="EG484" s="65"/>
      <c r="EH484" s="65"/>
      <c r="EI484" s="65"/>
      <c r="EJ484" s="65"/>
      <c r="EK484" s="65"/>
      <c r="EL484" s="65"/>
      <c r="EM484" s="65"/>
      <c r="EN484" s="65"/>
      <c r="EO484" s="65"/>
      <c r="EP484" s="65"/>
      <c r="EQ484" s="65"/>
      <c r="ER484" s="65"/>
      <c r="ES484" s="65"/>
      <c r="ET484" s="65"/>
      <c r="EU484" s="65"/>
      <c r="EV484" s="65"/>
      <c r="EW484" s="65"/>
      <c r="EX484" s="65"/>
      <c r="EY484" s="65"/>
      <c r="EZ484" s="65"/>
      <c r="FA484" s="65"/>
      <c r="FB484" s="65"/>
      <c r="FC484" s="65"/>
      <c r="FD484" s="65"/>
      <c r="FE484" s="65"/>
      <c r="FF484" s="65"/>
      <c r="FG484" s="65"/>
      <c r="FH484" s="65"/>
      <c r="FI484" s="65"/>
      <c r="FJ484" s="65"/>
      <c r="FK484" s="65"/>
      <c r="FL484" s="65"/>
      <c r="FM484" s="65"/>
      <c r="FN484" s="65"/>
      <c r="FO484" s="65"/>
      <c r="FP484" s="65"/>
      <c r="FQ484" s="65"/>
      <c r="FR484" s="65"/>
      <c r="FS484" s="65"/>
      <c r="FT484" s="65"/>
      <c r="FU484" s="65"/>
      <c r="FV484" s="65"/>
      <c r="FW484" s="65"/>
      <c r="FX484" s="65"/>
      <c r="FY484" s="65"/>
      <c r="FZ484" s="65"/>
      <c r="GA484" s="65"/>
      <c r="GB484" s="65"/>
      <c r="GC484" s="65"/>
      <c r="GD484" s="65"/>
      <c r="GE484" s="65"/>
      <c r="GF484" s="65"/>
      <c r="GG484" s="65"/>
      <c r="GH484" s="65"/>
      <c r="GI484" s="65"/>
      <c r="GJ484" s="65"/>
      <c r="GK484" s="65"/>
      <c r="GL484" s="65"/>
      <c r="GM484" s="65"/>
      <c r="GN484" s="65"/>
      <c r="GO484" s="65"/>
      <c r="GP484" s="65"/>
      <c r="GQ484" s="65"/>
      <c r="GR484" s="65"/>
      <c r="GS484" s="65"/>
      <c r="GT484" s="65"/>
      <c r="GU484" s="65"/>
      <c r="GV484" s="65"/>
      <c r="GW484" s="65"/>
      <c r="GX484" s="65"/>
      <c r="GY484" s="65"/>
      <c r="GZ484" s="65"/>
      <c r="HA484" s="65"/>
      <c r="HB484" s="65"/>
      <c r="HC484" s="65"/>
      <c r="HD484" s="65"/>
      <c r="HE484" s="65"/>
      <c r="HF484" s="65"/>
      <c r="HG484" s="65"/>
      <c r="HH484" s="65"/>
      <c r="HI484" s="65"/>
      <c r="HJ484" s="65"/>
      <c r="HK484" s="65"/>
      <c r="HL484" s="65"/>
      <c r="HM484" s="65"/>
      <c r="HN484" s="65"/>
      <c r="HO484" s="65"/>
      <c r="HP484" s="65"/>
      <c r="HQ484" s="65"/>
      <c r="HR484" s="65"/>
      <c r="HS484" s="65"/>
      <c r="HT484" s="65"/>
      <c r="HU484" s="65"/>
      <c r="HV484" s="65"/>
      <c r="HW484" s="65"/>
      <c r="HX484" s="65"/>
      <c r="HY484" s="65"/>
      <c r="HZ484" s="65"/>
      <c r="IA484" s="65"/>
      <c r="IB484" s="65"/>
      <c r="IC484" s="65"/>
      <c r="ID484" s="65"/>
      <c r="IE484" s="65"/>
      <c r="IF484" s="65"/>
      <c r="IG484" s="65"/>
      <c r="IH484" s="65"/>
      <c r="II484" s="65"/>
      <c r="IJ484" s="65"/>
      <c r="IK484" s="65"/>
      <c r="IL484" s="65"/>
      <c r="IM484" s="65"/>
      <c r="IN484" s="65"/>
      <c r="IO484" s="65"/>
      <c r="IP484" s="65"/>
      <c r="IQ484" s="65"/>
      <c r="IR484" s="65"/>
      <c r="IS484" s="65"/>
      <c r="IT484" s="65"/>
      <c r="IU484" s="65"/>
      <c r="IV484" s="65"/>
      <c r="IW484" s="65"/>
      <c r="IX484" s="65"/>
      <c r="IY484" s="65"/>
      <c r="IZ484" s="65"/>
      <c r="JA484" s="65"/>
      <c r="JB484" s="65"/>
      <c r="JC484" s="65"/>
      <c r="JD484" s="65"/>
      <c r="JE484" s="65"/>
      <c r="JF484" s="65"/>
      <c r="JG484" s="65"/>
      <c r="JH484" s="65"/>
      <c r="JI484" s="65"/>
      <c r="JJ484" s="65"/>
      <c r="JK484" s="65"/>
      <c r="JL484" s="65"/>
      <c r="JM484" s="65"/>
      <c r="JN484" s="65"/>
      <c r="JO484" s="65"/>
      <c r="JP484" s="65"/>
      <c r="JQ484" s="65"/>
      <c r="JR484" s="65"/>
      <c r="JS484" s="65"/>
    </row>
    <row r="485" s="66" customFormat="true" ht="14.25" hidden="false" customHeight="true" outlineLevel="0" collapsed="false">
      <c r="A485" s="46"/>
      <c r="B485" s="47" t="n">
        <f aca="true">TODAY()</f>
        <v>46135</v>
      </c>
      <c r="C485" s="48" t="s">
        <v>37</v>
      </c>
      <c r="D485" s="49" t="s">
        <v>38</v>
      </c>
      <c r="E485" s="50" t="str">
        <f aca="false">IFERROR(VLOOKUP($J485,'Base 1'!A:S,19,0),"-")</f>
        <v>-</v>
      </c>
      <c r="F485" s="50" t="str">
        <f aca="false">IFERROR(VLOOKUP($J485,'Base 1'!$A:$N,14,0),"-")</f>
        <v>-</v>
      </c>
      <c r="G485" s="50" t="str">
        <f aca="false">IFERROR(VLOOKUP($J485,'Base 1'!$A:$O,15,0),"-")</f>
        <v>-</v>
      </c>
      <c r="H485" s="50" t="str">
        <f aca="false">IFERROR(VLOOKUP($J485,'Base 1'!$A:$T,20,0),"-")</f>
        <v>-</v>
      </c>
      <c r="I485" s="51" t="str">
        <f aca="false">IFERROR(VLOOKUP($J485,'Base 1'!$A:$C,3,0),"-")</f>
        <v>-</v>
      </c>
      <c r="J485" s="51"/>
      <c r="K485" s="50" t="str">
        <f aca="false">IFERROR(VLOOKUP($J485,'Base 1'!$A:$E,5,0),"-")</f>
        <v>-</v>
      </c>
      <c r="L485" s="52" t="str">
        <f aca="false">IFERROR(VLOOKUP($J485,'Base 1'!$A:$B,2,0),"-")</f>
        <v>-</v>
      </c>
      <c r="M485" s="50" t="str">
        <f aca="false">IFERROR(VLOOKUP($J485,'Base 1'!$A:$Q,17,0),"-")</f>
        <v>-</v>
      </c>
      <c r="N485" s="50" t="str">
        <f aca="false">IFERROR(VLOOKUP($J485,'Base 1'!$A:$R,18,0),"-")</f>
        <v>-</v>
      </c>
      <c r="O485" s="50" t="str">
        <f aca="false">IFERROR(VLOOKUP($J485,'Base 1'!$A:$F,6,0),"-")</f>
        <v>-</v>
      </c>
      <c r="P485" s="53" t="str">
        <f aca="false">IFERROR(VLOOKUP($J485,'Base 1'!$A:$G,7,0),"-")</f>
        <v>-</v>
      </c>
      <c r="Q485" s="54"/>
      <c r="R485" s="50" t="str">
        <f aca="false">IFERROR(VLOOKUP(J485,'Base 1'!$A:$L,12,0),"-")</f>
        <v>-</v>
      </c>
      <c r="S485" s="54"/>
      <c r="T485" s="55" t="str">
        <f aca="false">IFERROR(VLOOKUP(J485,'Base 1'!$A:$J,10,0),"-")</f>
        <v>-</v>
      </c>
      <c r="U485" s="56"/>
      <c r="V485" s="57"/>
      <c r="W485" s="58"/>
      <c r="X485" s="59" t="str">
        <f aca="false">IFERROR(VLOOKUP(J485,'Base 1'!$A:$I,9,0),"-")</f>
        <v>-</v>
      </c>
      <c r="Y485" s="58"/>
      <c r="Z485" s="60"/>
      <c r="AA485" s="61"/>
      <c r="AB485" s="62"/>
      <c r="AC485" s="63" t="str">
        <f aca="false">IFERROR(VLOOKUP($J485,'Base 1'!$A:$Q,16,0),"-")</f>
        <v>-</v>
      </c>
      <c r="AD485" s="63"/>
      <c r="AE485" s="64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  <c r="BJ485" s="65"/>
      <c r="BK485" s="65"/>
      <c r="BL485" s="65"/>
      <c r="BM485" s="65"/>
      <c r="BN485" s="65"/>
      <c r="BO485" s="65"/>
      <c r="BP485" s="65"/>
      <c r="BQ485" s="65"/>
      <c r="BR485" s="65"/>
      <c r="BS485" s="65"/>
      <c r="BT485" s="65"/>
      <c r="BU485" s="65"/>
      <c r="BV485" s="65"/>
      <c r="BW485" s="65"/>
      <c r="BX485" s="65"/>
      <c r="BY485" s="65"/>
      <c r="BZ485" s="65"/>
      <c r="CA485" s="65"/>
      <c r="CB485" s="65"/>
      <c r="CC485" s="65"/>
      <c r="CD485" s="65"/>
      <c r="CE485" s="65"/>
      <c r="CF485" s="65"/>
      <c r="CG485" s="65"/>
      <c r="CH485" s="65"/>
      <c r="CI485" s="65"/>
      <c r="CJ485" s="65"/>
      <c r="CK485" s="65"/>
      <c r="CL485" s="65"/>
      <c r="CM485" s="65"/>
      <c r="CN485" s="65"/>
      <c r="CO485" s="65"/>
      <c r="CP485" s="65"/>
      <c r="CQ485" s="65"/>
      <c r="CR485" s="65"/>
      <c r="CS485" s="65"/>
      <c r="CT485" s="65"/>
      <c r="CU485" s="65"/>
      <c r="CV485" s="65"/>
      <c r="CW485" s="65"/>
      <c r="CX485" s="65"/>
      <c r="CY485" s="65"/>
      <c r="CZ485" s="65"/>
      <c r="DA485" s="65"/>
      <c r="DB485" s="65"/>
      <c r="DC485" s="65"/>
      <c r="DD485" s="65"/>
      <c r="DE485" s="65"/>
      <c r="DF485" s="65"/>
      <c r="DG485" s="65"/>
      <c r="DH485" s="65"/>
      <c r="DI485" s="65"/>
      <c r="DJ485" s="65"/>
      <c r="DK485" s="65"/>
      <c r="DL485" s="65"/>
      <c r="DM485" s="65"/>
      <c r="DN485" s="65"/>
      <c r="DO485" s="65"/>
      <c r="DP485" s="65"/>
      <c r="DQ485" s="65"/>
      <c r="DR485" s="65"/>
      <c r="DS485" s="65"/>
      <c r="DT485" s="65"/>
      <c r="DU485" s="65"/>
      <c r="DV485" s="65"/>
      <c r="DW485" s="65"/>
      <c r="DX485" s="65"/>
      <c r="DY485" s="65"/>
      <c r="DZ485" s="65"/>
      <c r="EA485" s="65"/>
      <c r="EB485" s="65"/>
      <c r="EC485" s="65"/>
      <c r="ED485" s="65"/>
      <c r="EE485" s="65"/>
      <c r="EF485" s="65"/>
      <c r="EG485" s="65"/>
      <c r="EH485" s="65"/>
      <c r="EI485" s="65"/>
      <c r="EJ485" s="65"/>
      <c r="EK485" s="65"/>
      <c r="EL485" s="65"/>
      <c r="EM485" s="65"/>
      <c r="EN485" s="65"/>
      <c r="EO485" s="65"/>
      <c r="EP485" s="65"/>
      <c r="EQ485" s="65"/>
      <c r="ER485" s="65"/>
      <c r="ES485" s="65"/>
      <c r="ET485" s="65"/>
      <c r="EU485" s="65"/>
      <c r="EV485" s="65"/>
      <c r="EW485" s="65"/>
      <c r="EX485" s="65"/>
      <c r="EY485" s="65"/>
      <c r="EZ485" s="65"/>
      <c r="FA485" s="65"/>
      <c r="FB485" s="65"/>
      <c r="FC485" s="65"/>
      <c r="FD485" s="65"/>
      <c r="FE485" s="65"/>
      <c r="FF485" s="65"/>
      <c r="FG485" s="65"/>
      <c r="FH485" s="65"/>
      <c r="FI485" s="65"/>
      <c r="FJ485" s="65"/>
      <c r="FK485" s="65"/>
      <c r="FL485" s="65"/>
      <c r="FM485" s="65"/>
      <c r="FN485" s="65"/>
      <c r="FO485" s="65"/>
      <c r="FP485" s="65"/>
      <c r="FQ485" s="65"/>
      <c r="FR485" s="65"/>
      <c r="FS485" s="65"/>
      <c r="FT485" s="65"/>
      <c r="FU485" s="65"/>
      <c r="FV485" s="65"/>
      <c r="FW485" s="65"/>
      <c r="FX485" s="65"/>
      <c r="FY485" s="65"/>
      <c r="FZ485" s="65"/>
      <c r="GA485" s="65"/>
      <c r="GB485" s="65"/>
      <c r="GC485" s="65"/>
      <c r="GD485" s="65"/>
      <c r="GE485" s="65"/>
      <c r="GF485" s="65"/>
      <c r="GG485" s="65"/>
      <c r="GH485" s="65"/>
      <c r="GI485" s="65"/>
      <c r="GJ485" s="65"/>
      <c r="GK485" s="65"/>
      <c r="GL485" s="65"/>
      <c r="GM485" s="65"/>
      <c r="GN485" s="65"/>
      <c r="GO485" s="65"/>
      <c r="GP485" s="65"/>
      <c r="GQ485" s="65"/>
      <c r="GR485" s="65"/>
      <c r="GS485" s="65"/>
      <c r="GT485" s="65"/>
      <c r="GU485" s="65"/>
      <c r="GV485" s="65"/>
      <c r="GW485" s="65"/>
      <c r="GX485" s="65"/>
      <c r="GY485" s="65"/>
      <c r="GZ485" s="65"/>
      <c r="HA485" s="65"/>
      <c r="HB485" s="65"/>
      <c r="HC485" s="65"/>
      <c r="HD485" s="65"/>
      <c r="HE485" s="65"/>
      <c r="HF485" s="65"/>
      <c r="HG485" s="65"/>
      <c r="HH485" s="65"/>
      <c r="HI485" s="65"/>
      <c r="HJ485" s="65"/>
      <c r="HK485" s="65"/>
      <c r="HL485" s="65"/>
      <c r="HM485" s="65"/>
      <c r="HN485" s="65"/>
      <c r="HO485" s="65"/>
      <c r="HP485" s="65"/>
      <c r="HQ485" s="65"/>
      <c r="HR485" s="65"/>
      <c r="HS485" s="65"/>
      <c r="HT485" s="65"/>
      <c r="HU485" s="65"/>
      <c r="HV485" s="65"/>
      <c r="HW485" s="65"/>
      <c r="HX485" s="65"/>
      <c r="HY485" s="65"/>
      <c r="HZ485" s="65"/>
      <c r="IA485" s="65"/>
      <c r="IB485" s="65"/>
      <c r="IC485" s="65"/>
      <c r="ID485" s="65"/>
      <c r="IE485" s="65"/>
      <c r="IF485" s="65"/>
      <c r="IG485" s="65"/>
      <c r="IH485" s="65"/>
      <c r="II485" s="65"/>
      <c r="IJ485" s="65"/>
      <c r="IK485" s="65"/>
      <c r="IL485" s="65"/>
      <c r="IM485" s="65"/>
      <c r="IN485" s="65"/>
      <c r="IO485" s="65"/>
      <c r="IP485" s="65"/>
      <c r="IQ485" s="65"/>
      <c r="IR485" s="65"/>
      <c r="IS485" s="65"/>
      <c r="IT485" s="65"/>
      <c r="IU485" s="65"/>
      <c r="IV485" s="65"/>
      <c r="IW485" s="65"/>
      <c r="IX485" s="65"/>
      <c r="IY485" s="65"/>
      <c r="IZ485" s="65"/>
      <c r="JA485" s="65"/>
      <c r="JB485" s="65"/>
      <c r="JC485" s="65"/>
      <c r="JD485" s="65"/>
      <c r="JE485" s="65"/>
      <c r="JF485" s="65"/>
      <c r="JG485" s="65"/>
      <c r="JH485" s="65"/>
      <c r="JI485" s="65"/>
      <c r="JJ485" s="65"/>
      <c r="JK485" s="65"/>
      <c r="JL485" s="65"/>
      <c r="JM485" s="65"/>
      <c r="JN485" s="65"/>
      <c r="JO485" s="65"/>
      <c r="JP485" s="65"/>
      <c r="JQ485" s="65"/>
      <c r="JR485" s="65"/>
      <c r="JS485" s="65"/>
    </row>
    <row r="486" s="66" customFormat="true" ht="14.25" hidden="false" customHeight="true" outlineLevel="0" collapsed="false">
      <c r="A486" s="46"/>
      <c r="B486" s="47" t="n">
        <f aca="true">TODAY()</f>
        <v>46135</v>
      </c>
      <c r="C486" s="48" t="s">
        <v>37</v>
      </c>
      <c r="D486" s="49" t="s">
        <v>38</v>
      </c>
      <c r="E486" s="50" t="str">
        <f aca="false">IFERROR(VLOOKUP($J486,'Base 1'!A:S,19,0),"-")</f>
        <v>-</v>
      </c>
      <c r="F486" s="50" t="str">
        <f aca="false">IFERROR(VLOOKUP($J486,'Base 1'!$A:$N,14,0),"-")</f>
        <v>-</v>
      </c>
      <c r="G486" s="50" t="str">
        <f aca="false">IFERROR(VLOOKUP($J486,'Base 1'!$A:$O,15,0),"-")</f>
        <v>-</v>
      </c>
      <c r="H486" s="50" t="str">
        <f aca="false">IFERROR(VLOOKUP($J486,'Base 1'!$A:$T,20,0),"-")</f>
        <v>-</v>
      </c>
      <c r="I486" s="51" t="str">
        <f aca="false">IFERROR(VLOOKUP($J486,'Base 1'!$A:$C,3,0),"-")</f>
        <v>-</v>
      </c>
      <c r="J486" s="51"/>
      <c r="K486" s="50" t="str">
        <f aca="false">IFERROR(VLOOKUP($J486,'Base 1'!$A:$E,5,0),"-")</f>
        <v>-</v>
      </c>
      <c r="L486" s="52" t="str">
        <f aca="false">IFERROR(VLOOKUP($J486,'Base 1'!$A:$B,2,0),"-")</f>
        <v>-</v>
      </c>
      <c r="M486" s="50" t="str">
        <f aca="false">IFERROR(VLOOKUP($J486,'Base 1'!$A:$Q,17,0),"-")</f>
        <v>-</v>
      </c>
      <c r="N486" s="50" t="str">
        <f aca="false">IFERROR(VLOOKUP($J486,'Base 1'!$A:$R,18,0),"-")</f>
        <v>-</v>
      </c>
      <c r="O486" s="50" t="str">
        <f aca="false">IFERROR(VLOOKUP($J486,'Base 1'!$A:$F,6,0),"-")</f>
        <v>-</v>
      </c>
      <c r="P486" s="53" t="str">
        <f aca="false">IFERROR(VLOOKUP($J486,'Base 1'!$A:$G,7,0),"-")</f>
        <v>-</v>
      </c>
      <c r="Q486" s="54"/>
      <c r="R486" s="50" t="str">
        <f aca="false">IFERROR(VLOOKUP(J486,'Base 1'!$A:$L,12,0),"-")</f>
        <v>-</v>
      </c>
      <c r="S486" s="54"/>
      <c r="T486" s="55" t="str">
        <f aca="false">IFERROR(VLOOKUP(J486,'Base 1'!$A:$J,10,0),"-")</f>
        <v>-</v>
      </c>
      <c r="U486" s="56"/>
      <c r="V486" s="57"/>
      <c r="W486" s="58"/>
      <c r="X486" s="59" t="str">
        <f aca="false">IFERROR(VLOOKUP(J486,'Base 1'!$A:$I,9,0),"-")</f>
        <v>-</v>
      </c>
      <c r="Y486" s="58"/>
      <c r="Z486" s="60"/>
      <c r="AA486" s="61"/>
      <c r="AB486" s="62"/>
      <c r="AC486" s="63" t="str">
        <f aca="false">IFERROR(VLOOKUP($J486,'Base 1'!$A:$Q,16,0),"-")</f>
        <v>-</v>
      </c>
      <c r="AD486" s="63"/>
      <c r="AE486" s="64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65"/>
      <c r="BH486" s="65"/>
      <c r="BI486" s="65"/>
      <c r="BJ486" s="65"/>
      <c r="BK486" s="65"/>
      <c r="BL486" s="65"/>
      <c r="BM486" s="65"/>
      <c r="BN486" s="65"/>
      <c r="BO486" s="65"/>
      <c r="BP486" s="65"/>
      <c r="BQ486" s="65"/>
      <c r="BR486" s="65"/>
      <c r="BS486" s="65"/>
      <c r="BT486" s="65"/>
      <c r="BU486" s="65"/>
      <c r="BV486" s="65"/>
      <c r="BW486" s="65"/>
      <c r="BX486" s="65"/>
      <c r="BY486" s="65"/>
      <c r="BZ486" s="65"/>
      <c r="CA486" s="65"/>
      <c r="CB486" s="65"/>
      <c r="CC486" s="65"/>
      <c r="CD486" s="65"/>
      <c r="CE486" s="65"/>
      <c r="CF486" s="65"/>
      <c r="CG486" s="65"/>
      <c r="CH486" s="65"/>
      <c r="CI486" s="65"/>
      <c r="CJ486" s="65"/>
      <c r="CK486" s="65"/>
      <c r="CL486" s="65"/>
      <c r="CM486" s="65"/>
      <c r="CN486" s="65"/>
      <c r="CO486" s="65"/>
      <c r="CP486" s="65"/>
      <c r="CQ486" s="65"/>
      <c r="CR486" s="65"/>
      <c r="CS486" s="65"/>
      <c r="CT486" s="65"/>
      <c r="CU486" s="65"/>
      <c r="CV486" s="65"/>
      <c r="CW486" s="65"/>
      <c r="CX486" s="65"/>
      <c r="CY486" s="65"/>
      <c r="CZ486" s="65"/>
      <c r="DA486" s="65"/>
      <c r="DB486" s="65"/>
      <c r="DC486" s="65"/>
      <c r="DD486" s="65"/>
      <c r="DE486" s="65"/>
      <c r="DF486" s="65"/>
      <c r="DG486" s="65"/>
      <c r="DH486" s="65"/>
      <c r="DI486" s="65"/>
      <c r="DJ486" s="65"/>
      <c r="DK486" s="65"/>
      <c r="DL486" s="65"/>
      <c r="DM486" s="65"/>
      <c r="DN486" s="65"/>
      <c r="DO486" s="65"/>
      <c r="DP486" s="65"/>
      <c r="DQ486" s="65"/>
      <c r="DR486" s="65"/>
      <c r="DS486" s="65"/>
      <c r="DT486" s="65"/>
      <c r="DU486" s="65"/>
      <c r="DV486" s="65"/>
      <c r="DW486" s="65"/>
      <c r="DX486" s="65"/>
      <c r="DY486" s="65"/>
      <c r="DZ486" s="65"/>
      <c r="EA486" s="65"/>
      <c r="EB486" s="65"/>
      <c r="EC486" s="65"/>
      <c r="ED486" s="65"/>
      <c r="EE486" s="65"/>
      <c r="EF486" s="65"/>
      <c r="EG486" s="65"/>
      <c r="EH486" s="65"/>
      <c r="EI486" s="65"/>
      <c r="EJ486" s="65"/>
      <c r="EK486" s="65"/>
      <c r="EL486" s="65"/>
      <c r="EM486" s="65"/>
      <c r="EN486" s="65"/>
      <c r="EO486" s="65"/>
      <c r="EP486" s="65"/>
      <c r="EQ486" s="65"/>
      <c r="ER486" s="65"/>
      <c r="ES486" s="65"/>
      <c r="ET486" s="65"/>
      <c r="EU486" s="65"/>
      <c r="EV486" s="65"/>
      <c r="EW486" s="65"/>
      <c r="EX486" s="65"/>
      <c r="EY486" s="65"/>
      <c r="EZ486" s="65"/>
      <c r="FA486" s="65"/>
      <c r="FB486" s="65"/>
      <c r="FC486" s="65"/>
      <c r="FD486" s="65"/>
      <c r="FE486" s="65"/>
      <c r="FF486" s="65"/>
      <c r="FG486" s="65"/>
      <c r="FH486" s="65"/>
      <c r="FI486" s="65"/>
      <c r="FJ486" s="65"/>
      <c r="FK486" s="65"/>
      <c r="FL486" s="65"/>
      <c r="FM486" s="65"/>
      <c r="FN486" s="65"/>
      <c r="FO486" s="65"/>
      <c r="FP486" s="65"/>
      <c r="FQ486" s="65"/>
      <c r="FR486" s="65"/>
      <c r="FS486" s="65"/>
      <c r="FT486" s="65"/>
      <c r="FU486" s="65"/>
      <c r="FV486" s="65"/>
      <c r="FW486" s="65"/>
      <c r="FX486" s="65"/>
      <c r="FY486" s="65"/>
      <c r="FZ486" s="65"/>
      <c r="GA486" s="65"/>
      <c r="GB486" s="65"/>
      <c r="GC486" s="65"/>
      <c r="GD486" s="65"/>
      <c r="GE486" s="65"/>
      <c r="GF486" s="65"/>
      <c r="GG486" s="65"/>
      <c r="GH486" s="65"/>
      <c r="GI486" s="65"/>
      <c r="GJ486" s="65"/>
      <c r="GK486" s="65"/>
      <c r="GL486" s="65"/>
      <c r="GM486" s="65"/>
      <c r="GN486" s="65"/>
      <c r="GO486" s="65"/>
      <c r="GP486" s="65"/>
      <c r="GQ486" s="65"/>
      <c r="GR486" s="65"/>
      <c r="GS486" s="65"/>
      <c r="GT486" s="65"/>
      <c r="GU486" s="65"/>
      <c r="GV486" s="65"/>
      <c r="GW486" s="65"/>
      <c r="GX486" s="65"/>
      <c r="GY486" s="65"/>
      <c r="GZ486" s="65"/>
      <c r="HA486" s="65"/>
      <c r="HB486" s="65"/>
      <c r="HC486" s="65"/>
      <c r="HD486" s="65"/>
      <c r="HE486" s="65"/>
      <c r="HF486" s="65"/>
      <c r="HG486" s="65"/>
      <c r="HH486" s="65"/>
      <c r="HI486" s="65"/>
      <c r="HJ486" s="65"/>
      <c r="HK486" s="65"/>
      <c r="HL486" s="65"/>
      <c r="HM486" s="65"/>
      <c r="HN486" s="65"/>
      <c r="HO486" s="65"/>
      <c r="HP486" s="65"/>
      <c r="HQ486" s="65"/>
      <c r="HR486" s="65"/>
      <c r="HS486" s="65"/>
      <c r="HT486" s="65"/>
      <c r="HU486" s="65"/>
      <c r="HV486" s="65"/>
      <c r="HW486" s="65"/>
      <c r="HX486" s="65"/>
      <c r="HY486" s="65"/>
      <c r="HZ486" s="65"/>
      <c r="IA486" s="65"/>
      <c r="IB486" s="65"/>
      <c r="IC486" s="65"/>
      <c r="ID486" s="65"/>
      <c r="IE486" s="65"/>
      <c r="IF486" s="65"/>
      <c r="IG486" s="65"/>
      <c r="IH486" s="65"/>
      <c r="II486" s="65"/>
      <c r="IJ486" s="65"/>
      <c r="IK486" s="65"/>
      <c r="IL486" s="65"/>
      <c r="IM486" s="65"/>
      <c r="IN486" s="65"/>
      <c r="IO486" s="65"/>
      <c r="IP486" s="65"/>
      <c r="IQ486" s="65"/>
      <c r="IR486" s="65"/>
      <c r="IS486" s="65"/>
      <c r="IT486" s="65"/>
      <c r="IU486" s="65"/>
      <c r="IV486" s="65"/>
      <c r="IW486" s="65"/>
      <c r="IX486" s="65"/>
      <c r="IY486" s="65"/>
      <c r="IZ486" s="65"/>
      <c r="JA486" s="65"/>
      <c r="JB486" s="65"/>
      <c r="JC486" s="65"/>
      <c r="JD486" s="65"/>
      <c r="JE486" s="65"/>
      <c r="JF486" s="65"/>
      <c r="JG486" s="65"/>
      <c r="JH486" s="65"/>
      <c r="JI486" s="65"/>
      <c r="JJ486" s="65"/>
      <c r="JK486" s="65"/>
      <c r="JL486" s="65"/>
      <c r="JM486" s="65"/>
      <c r="JN486" s="65"/>
      <c r="JO486" s="65"/>
      <c r="JP486" s="65"/>
      <c r="JQ486" s="65"/>
      <c r="JR486" s="65"/>
      <c r="JS486" s="65"/>
    </row>
    <row r="487" s="66" customFormat="true" ht="14.25" hidden="false" customHeight="true" outlineLevel="0" collapsed="false">
      <c r="A487" s="46"/>
      <c r="B487" s="47" t="n">
        <f aca="true">TODAY()</f>
        <v>46135</v>
      </c>
      <c r="C487" s="48" t="s">
        <v>37</v>
      </c>
      <c r="D487" s="49" t="s">
        <v>38</v>
      </c>
      <c r="E487" s="50" t="str">
        <f aca="false">IFERROR(VLOOKUP($J487,'Base 1'!A:S,19,0),"-")</f>
        <v>-</v>
      </c>
      <c r="F487" s="50" t="str">
        <f aca="false">IFERROR(VLOOKUP($J487,'Base 1'!$A:$N,14,0),"-")</f>
        <v>-</v>
      </c>
      <c r="G487" s="50" t="str">
        <f aca="false">IFERROR(VLOOKUP($J487,'Base 1'!$A:$O,15,0),"-")</f>
        <v>-</v>
      </c>
      <c r="H487" s="50" t="str">
        <f aca="false">IFERROR(VLOOKUP($J487,'Base 1'!$A:$T,20,0),"-")</f>
        <v>-</v>
      </c>
      <c r="I487" s="51" t="str">
        <f aca="false">IFERROR(VLOOKUP($J487,'Base 1'!$A:$C,3,0),"-")</f>
        <v>-</v>
      </c>
      <c r="J487" s="51"/>
      <c r="K487" s="50" t="str">
        <f aca="false">IFERROR(VLOOKUP($J487,'Base 1'!$A:$E,5,0),"-")</f>
        <v>-</v>
      </c>
      <c r="L487" s="52" t="str">
        <f aca="false">IFERROR(VLOOKUP($J487,'Base 1'!$A:$B,2,0),"-")</f>
        <v>-</v>
      </c>
      <c r="M487" s="50" t="str">
        <f aca="false">IFERROR(VLOOKUP($J487,'Base 1'!$A:$Q,17,0),"-")</f>
        <v>-</v>
      </c>
      <c r="N487" s="50" t="str">
        <f aca="false">IFERROR(VLOOKUP($J487,'Base 1'!$A:$R,18,0),"-")</f>
        <v>-</v>
      </c>
      <c r="O487" s="50" t="str">
        <f aca="false">IFERROR(VLOOKUP($J487,'Base 1'!$A:$F,6,0),"-")</f>
        <v>-</v>
      </c>
      <c r="P487" s="53" t="str">
        <f aca="false">IFERROR(VLOOKUP($J487,'Base 1'!$A:$G,7,0),"-")</f>
        <v>-</v>
      </c>
      <c r="Q487" s="54"/>
      <c r="R487" s="50" t="str">
        <f aca="false">IFERROR(VLOOKUP(J487,'Base 1'!$A:$L,12,0),"-")</f>
        <v>-</v>
      </c>
      <c r="S487" s="54"/>
      <c r="T487" s="55" t="str">
        <f aca="false">IFERROR(VLOOKUP(J487,'Base 1'!$A:$J,10,0),"-")</f>
        <v>-</v>
      </c>
      <c r="U487" s="56"/>
      <c r="V487" s="57"/>
      <c r="W487" s="58"/>
      <c r="X487" s="59" t="str">
        <f aca="false">IFERROR(VLOOKUP(J487,'Base 1'!$A:$I,9,0),"-")</f>
        <v>-</v>
      </c>
      <c r="Y487" s="58"/>
      <c r="Z487" s="60"/>
      <c r="AA487" s="61"/>
      <c r="AB487" s="62"/>
      <c r="AC487" s="63" t="str">
        <f aca="false">IFERROR(VLOOKUP($J487,'Base 1'!$A:$Q,16,0),"-")</f>
        <v>-</v>
      </c>
      <c r="AD487" s="63"/>
      <c r="AE487" s="64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65"/>
      <c r="BH487" s="65"/>
      <c r="BI487" s="65"/>
      <c r="BJ487" s="65"/>
      <c r="BK487" s="65"/>
      <c r="BL487" s="65"/>
      <c r="BM487" s="65"/>
      <c r="BN487" s="65"/>
      <c r="BO487" s="65"/>
      <c r="BP487" s="65"/>
      <c r="BQ487" s="65"/>
      <c r="BR487" s="65"/>
      <c r="BS487" s="65"/>
      <c r="BT487" s="65"/>
      <c r="BU487" s="65"/>
      <c r="BV487" s="65"/>
      <c r="BW487" s="65"/>
      <c r="BX487" s="65"/>
      <c r="BY487" s="65"/>
      <c r="BZ487" s="65"/>
      <c r="CA487" s="65"/>
      <c r="CB487" s="65"/>
      <c r="CC487" s="65"/>
      <c r="CD487" s="65"/>
      <c r="CE487" s="65"/>
      <c r="CF487" s="65"/>
      <c r="CG487" s="65"/>
      <c r="CH487" s="65"/>
      <c r="CI487" s="65"/>
      <c r="CJ487" s="65"/>
      <c r="CK487" s="65"/>
      <c r="CL487" s="65"/>
      <c r="CM487" s="65"/>
      <c r="CN487" s="65"/>
      <c r="CO487" s="65"/>
      <c r="CP487" s="65"/>
      <c r="CQ487" s="65"/>
      <c r="CR487" s="65"/>
      <c r="CS487" s="65"/>
      <c r="CT487" s="65"/>
      <c r="CU487" s="65"/>
      <c r="CV487" s="65"/>
      <c r="CW487" s="65"/>
      <c r="CX487" s="65"/>
      <c r="CY487" s="65"/>
      <c r="CZ487" s="65"/>
      <c r="DA487" s="65"/>
      <c r="DB487" s="65"/>
      <c r="DC487" s="65"/>
      <c r="DD487" s="65"/>
      <c r="DE487" s="65"/>
      <c r="DF487" s="65"/>
      <c r="DG487" s="65"/>
      <c r="DH487" s="65"/>
      <c r="DI487" s="65"/>
      <c r="DJ487" s="65"/>
      <c r="DK487" s="65"/>
      <c r="DL487" s="65"/>
      <c r="DM487" s="65"/>
      <c r="DN487" s="65"/>
      <c r="DO487" s="65"/>
      <c r="DP487" s="65"/>
      <c r="DQ487" s="65"/>
      <c r="DR487" s="65"/>
      <c r="DS487" s="65"/>
      <c r="DT487" s="65"/>
      <c r="DU487" s="65"/>
      <c r="DV487" s="65"/>
      <c r="DW487" s="65"/>
      <c r="DX487" s="65"/>
      <c r="DY487" s="65"/>
      <c r="DZ487" s="65"/>
      <c r="EA487" s="65"/>
      <c r="EB487" s="65"/>
      <c r="EC487" s="65"/>
      <c r="ED487" s="65"/>
      <c r="EE487" s="65"/>
      <c r="EF487" s="65"/>
      <c r="EG487" s="65"/>
      <c r="EH487" s="65"/>
      <c r="EI487" s="65"/>
      <c r="EJ487" s="65"/>
      <c r="EK487" s="65"/>
      <c r="EL487" s="65"/>
      <c r="EM487" s="65"/>
      <c r="EN487" s="65"/>
      <c r="EO487" s="65"/>
      <c r="EP487" s="65"/>
      <c r="EQ487" s="65"/>
      <c r="ER487" s="65"/>
      <c r="ES487" s="65"/>
      <c r="ET487" s="65"/>
      <c r="EU487" s="65"/>
      <c r="EV487" s="65"/>
      <c r="EW487" s="65"/>
      <c r="EX487" s="65"/>
      <c r="EY487" s="65"/>
      <c r="EZ487" s="65"/>
      <c r="FA487" s="65"/>
      <c r="FB487" s="65"/>
      <c r="FC487" s="65"/>
      <c r="FD487" s="65"/>
      <c r="FE487" s="65"/>
      <c r="FF487" s="65"/>
      <c r="FG487" s="65"/>
      <c r="FH487" s="65"/>
      <c r="FI487" s="65"/>
      <c r="FJ487" s="65"/>
      <c r="FK487" s="65"/>
      <c r="FL487" s="65"/>
      <c r="FM487" s="65"/>
      <c r="FN487" s="65"/>
      <c r="FO487" s="65"/>
      <c r="FP487" s="65"/>
      <c r="FQ487" s="65"/>
      <c r="FR487" s="65"/>
      <c r="FS487" s="65"/>
      <c r="FT487" s="65"/>
      <c r="FU487" s="65"/>
      <c r="FV487" s="65"/>
      <c r="FW487" s="65"/>
      <c r="FX487" s="65"/>
      <c r="FY487" s="65"/>
      <c r="FZ487" s="65"/>
      <c r="GA487" s="65"/>
      <c r="GB487" s="65"/>
      <c r="GC487" s="65"/>
      <c r="GD487" s="65"/>
      <c r="GE487" s="65"/>
      <c r="GF487" s="65"/>
      <c r="GG487" s="65"/>
      <c r="GH487" s="65"/>
      <c r="GI487" s="65"/>
      <c r="GJ487" s="65"/>
      <c r="GK487" s="65"/>
      <c r="GL487" s="65"/>
      <c r="GM487" s="65"/>
      <c r="GN487" s="65"/>
      <c r="GO487" s="65"/>
      <c r="GP487" s="65"/>
      <c r="GQ487" s="65"/>
      <c r="GR487" s="65"/>
      <c r="GS487" s="65"/>
      <c r="GT487" s="65"/>
      <c r="GU487" s="65"/>
      <c r="GV487" s="65"/>
      <c r="GW487" s="65"/>
      <c r="GX487" s="65"/>
      <c r="GY487" s="65"/>
      <c r="GZ487" s="65"/>
      <c r="HA487" s="65"/>
      <c r="HB487" s="65"/>
      <c r="HC487" s="65"/>
      <c r="HD487" s="65"/>
      <c r="HE487" s="65"/>
      <c r="HF487" s="65"/>
      <c r="HG487" s="65"/>
      <c r="HH487" s="65"/>
      <c r="HI487" s="65"/>
      <c r="HJ487" s="65"/>
      <c r="HK487" s="65"/>
      <c r="HL487" s="65"/>
      <c r="HM487" s="65"/>
      <c r="HN487" s="65"/>
      <c r="HO487" s="65"/>
      <c r="HP487" s="65"/>
      <c r="HQ487" s="65"/>
      <c r="HR487" s="65"/>
      <c r="HS487" s="65"/>
      <c r="HT487" s="65"/>
      <c r="HU487" s="65"/>
      <c r="HV487" s="65"/>
      <c r="HW487" s="65"/>
      <c r="HX487" s="65"/>
      <c r="HY487" s="65"/>
      <c r="HZ487" s="65"/>
      <c r="IA487" s="65"/>
      <c r="IB487" s="65"/>
      <c r="IC487" s="65"/>
      <c r="ID487" s="65"/>
      <c r="IE487" s="65"/>
      <c r="IF487" s="65"/>
      <c r="IG487" s="65"/>
      <c r="IH487" s="65"/>
      <c r="II487" s="65"/>
      <c r="IJ487" s="65"/>
      <c r="IK487" s="65"/>
      <c r="IL487" s="65"/>
      <c r="IM487" s="65"/>
      <c r="IN487" s="65"/>
      <c r="IO487" s="65"/>
      <c r="IP487" s="65"/>
      <c r="IQ487" s="65"/>
      <c r="IR487" s="65"/>
      <c r="IS487" s="65"/>
      <c r="IT487" s="65"/>
      <c r="IU487" s="65"/>
      <c r="IV487" s="65"/>
      <c r="IW487" s="65"/>
      <c r="IX487" s="65"/>
      <c r="IY487" s="65"/>
      <c r="IZ487" s="65"/>
      <c r="JA487" s="65"/>
      <c r="JB487" s="65"/>
      <c r="JC487" s="65"/>
      <c r="JD487" s="65"/>
      <c r="JE487" s="65"/>
      <c r="JF487" s="65"/>
      <c r="JG487" s="65"/>
      <c r="JH487" s="65"/>
      <c r="JI487" s="65"/>
      <c r="JJ487" s="65"/>
      <c r="JK487" s="65"/>
      <c r="JL487" s="65"/>
      <c r="JM487" s="65"/>
      <c r="JN487" s="65"/>
      <c r="JO487" s="65"/>
      <c r="JP487" s="65"/>
      <c r="JQ487" s="65"/>
      <c r="JR487" s="65"/>
      <c r="JS487" s="65"/>
    </row>
    <row r="488" s="66" customFormat="true" ht="14.25" hidden="false" customHeight="true" outlineLevel="0" collapsed="false">
      <c r="A488" s="46"/>
      <c r="B488" s="47" t="n">
        <f aca="true">TODAY()</f>
        <v>46135</v>
      </c>
      <c r="C488" s="48" t="s">
        <v>37</v>
      </c>
      <c r="D488" s="49" t="s">
        <v>38</v>
      </c>
      <c r="E488" s="50" t="str">
        <f aca="false">IFERROR(VLOOKUP($J488,'Base 1'!A:S,19,0),"-")</f>
        <v>-</v>
      </c>
      <c r="F488" s="50" t="str">
        <f aca="false">IFERROR(VLOOKUP($J488,'Base 1'!$A:$N,14,0),"-")</f>
        <v>-</v>
      </c>
      <c r="G488" s="50" t="str">
        <f aca="false">IFERROR(VLOOKUP($J488,'Base 1'!$A:$O,15,0),"-")</f>
        <v>-</v>
      </c>
      <c r="H488" s="50" t="str">
        <f aca="false">IFERROR(VLOOKUP($J488,'Base 1'!$A:$T,20,0),"-")</f>
        <v>-</v>
      </c>
      <c r="I488" s="51" t="str">
        <f aca="false">IFERROR(VLOOKUP($J488,'Base 1'!$A:$C,3,0),"-")</f>
        <v>-</v>
      </c>
      <c r="J488" s="51"/>
      <c r="K488" s="50" t="str">
        <f aca="false">IFERROR(VLOOKUP($J488,'Base 1'!$A:$E,5,0),"-")</f>
        <v>-</v>
      </c>
      <c r="L488" s="52" t="str">
        <f aca="false">IFERROR(VLOOKUP($J488,'Base 1'!$A:$B,2,0),"-")</f>
        <v>-</v>
      </c>
      <c r="M488" s="50" t="str">
        <f aca="false">IFERROR(VLOOKUP($J488,'Base 1'!$A:$Q,17,0),"-")</f>
        <v>-</v>
      </c>
      <c r="N488" s="50" t="str">
        <f aca="false">IFERROR(VLOOKUP($J488,'Base 1'!$A:$R,18,0),"-")</f>
        <v>-</v>
      </c>
      <c r="O488" s="50" t="str">
        <f aca="false">IFERROR(VLOOKUP($J488,'Base 1'!$A:$F,6,0),"-")</f>
        <v>-</v>
      </c>
      <c r="P488" s="53" t="str">
        <f aca="false">IFERROR(VLOOKUP($J488,'Base 1'!$A:$G,7,0),"-")</f>
        <v>-</v>
      </c>
      <c r="Q488" s="54"/>
      <c r="R488" s="50" t="str">
        <f aca="false">IFERROR(VLOOKUP(J488,'Base 1'!$A:$L,12,0),"-")</f>
        <v>-</v>
      </c>
      <c r="S488" s="54"/>
      <c r="T488" s="55" t="str">
        <f aca="false">IFERROR(VLOOKUP(J488,'Base 1'!$A:$J,10,0),"-")</f>
        <v>-</v>
      </c>
      <c r="U488" s="56"/>
      <c r="V488" s="57"/>
      <c r="W488" s="58"/>
      <c r="X488" s="59" t="str">
        <f aca="false">IFERROR(VLOOKUP(J488,'Base 1'!$A:$I,9,0),"-")</f>
        <v>-</v>
      </c>
      <c r="Y488" s="58"/>
      <c r="Z488" s="60"/>
      <c r="AA488" s="61"/>
      <c r="AB488" s="62"/>
      <c r="AC488" s="63" t="str">
        <f aca="false">IFERROR(VLOOKUP($J488,'Base 1'!$A:$Q,16,0),"-")</f>
        <v>-</v>
      </c>
      <c r="AD488" s="63"/>
      <c r="AE488" s="64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  <c r="CO488" s="65"/>
      <c r="CP488" s="65"/>
      <c r="CQ488" s="65"/>
      <c r="CR488" s="65"/>
      <c r="CS488" s="65"/>
      <c r="CT488" s="65"/>
      <c r="CU488" s="65"/>
      <c r="CV488" s="65"/>
      <c r="CW488" s="65"/>
      <c r="CX488" s="65"/>
      <c r="CY488" s="65"/>
      <c r="CZ488" s="65"/>
      <c r="DA488" s="65"/>
      <c r="DB488" s="65"/>
      <c r="DC488" s="65"/>
      <c r="DD488" s="65"/>
      <c r="DE488" s="65"/>
      <c r="DF488" s="65"/>
      <c r="DG488" s="65"/>
      <c r="DH488" s="65"/>
      <c r="DI488" s="65"/>
      <c r="DJ488" s="65"/>
      <c r="DK488" s="65"/>
      <c r="DL488" s="65"/>
      <c r="DM488" s="65"/>
      <c r="DN488" s="65"/>
      <c r="DO488" s="65"/>
      <c r="DP488" s="65"/>
      <c r="DQ488" s="65"/>
      <c r="DR488" s="65"/>
      <c r="DS488" s="65"/>
      <c r="DT488" s="65"/>
      <c r="DU488" s="65"/>
      <c r="DV488" s="65"/>
      <c r="DW488" s="65"/>
      <c r="DX488" s="65"/>
      <c r="DY488" s="65"/>
      <c r="DZ488" s="65"/>
      <c r="EA488" s="65"/>
      <c r="EB488" s="65"/>
      <c r="EC488" s="65"/>
      <c r="ED488" s="65"/>
      <c r="EE488" s="65"/>
      <c r="EF488" s="65"/>
      <c r="EG488" s="65"/>
      <c r="EH488" s="65"/>
      <c r="EI488" s="65"/>
      <c r="EJ488" s="65"/>
      <c r="EK488" s="65"/>
      <c r="EL488" s="65"/>
      <c r="EM488" s="65"/>
      <c r="EN488" s="65"/>
      <c r="EO488" s="65"/>
      <c r="EP488" s="65"/>
      <c r="EQ488" s="65"/>
      <c r="ER488" s="65"/>
      <c r="ES488" s="65"/>
      <c r="ET488" s="65"/>
      <c r="EU488" s="65"/>
      <c r="EV488" s="65"/>
      <c r="EW488" s="65"/>
      <c r="EX488" s="65"/>
      <c r="EY488" s="65"/>
      <c r="EZ488" s="65"/>
      <c r="FA488" s="65"/>
      <c r="FB488" s="65"/>
      <c r="FC488" s="65"/>
      <c r="FD488" s="65"/>
      <c r="FE488" s="65"/>
      <c r="FF488" s="65"/>
      <c r="FG488" s="65"/>
      <c r="FH488" s="65"/>
      <c r="FI488" s="65"/>
      <c r="FJ488" s="65"/>
      <c r="FK488" s="65"/>
      <c r="FL488" s="65"/>
      <c r="FM488" s="65"/>
      <c r="FN488" s="65"/>
      <c r="FO488" s="65"/>
      <c r="FP488" s="65"/>
      <c r="FQ488" s="65"/>
      <c r="FR488" s="65"/>
      <c r="FS488" s="65"/>
      <c r="FT488" s="65"/>
      <c r="FU488" s="65"/>
      <c r="FV488" s="65"/>
      <c r="FW488" s="65"/>
      <c r="FX488" s="65"/>
      <c r="FY488" s="65"/>
      <c r="FZ488" s="65"/>
      <c r="GA488" s="65"/>
      <c r="GB488" s="65"/>
      <c r="GC488" s="65"/>
      <c r="GD488" s="65"/>
      <c r="GE488" s="65"/>
      <c r="GF488" s="65"/>
      <c r="GG488" s="65"/>
      <c r="GH488" s="65"/>
      <c r="GI488" s="65"/>
      <c r="GJ488" s="65"/>
      <c r="GK488" s="65"/>
      <c r="GL488" s="65"/>
      <c r="GM488" s="65"/>
      <c r="GN488" s="65"/>
      <c r="GO488" s="65"/>
      <c r="GP488" s="65"/>
      <c r="GQ488" s="65"/>
      <c r="GR488" s="65"/>
      <c r="GS488" s="65"/>
      <c r="GT488" s="65"/>
      <c r="GU488" s="65"/>
      <c r="GV488" s="65"/>
      <c r="GW488" s="65"/>
      <c r="GX488" s="65"/>
      <c r="GY488" s="65"/>
      <c r="GZ488" s="65"/>
      <c r="HA488" s="65"/>
      <c r="HB488" s="65"/>
      <c r="HC488" s="65"/>
      <c r="HD488" s="65"/>
      <c r="HE488" s="65"/>
      <c r="HF488" s="65"/>
      <c r="HG488" s="65"/>
      <c r="HH488" s="65"/>
      <c r="HI488" s="65"/>
      <c r="HJ488" s="65"/>
      <c r="HK488" s="65"/>
      <c r="HL488" s="65"/>
      <c r="HM488" s="65"/>
      <c r="HN488" s="65"/>
      <c r="HO488" s="65"/>
      <c r="HP488" s="65"/>
      <c r="HQ488" s="65"/>
      <c r="HR488" s="65"/>
      <c r="HS488" s="65"/>
      <c r="HT488" s="65"/>
      <c r="HU488" s="65"/>
      <c r="HV488" s="65"/>
      <c r="HW488" s="65"/>
      <c r="HX488" s="65"/>
      <c r="HY488" s="65"/>
      <c r="HZ488" s="65"/>
      <c r="IA488" s="65"/>
      <c r="IB488" s="65"/>
      <c r="IC488" s="65"/>
      <c r="ID488" s="65"/>
      <c r="IE488" s="65"/>
      <c r="IF488" s="65"/>
      <c r="IG488" s="65"/>
      <c r="IH488" s="65"/>
      <c r="II488" s="65"/>
      <c r="IJ488" s="65"/>
      <c r="IK488" s="65"/>
      <c r="IL488" s="65"/>
      <c r="IM488" s="65"/>
      <c r="IN488" s="65"/>
      <c r="IO488" s="65"/>
      <c r="IP488" s="65"/>
      <c r="IQ488" s="65"/>
      <c r="IR488" s="65"/>
      <c r="IS488" s="65"/>
      <c r="IT488" s="65"/>
      <c r="IU488" s="65"/>
      <c r="IV488" s="65"/>
      <c r="IW488" s="65"/>
      <c r="IX488" s="65"/>
      <c r="IY488" s="65"/>
      <c r="IZ488" s="65"/>
      <c r="JA488" s="65"/>
      <c r="JB488" s="65"/>
      <c r="JC488" s="65"/>
      <c r="JD488" s="65"/>
      <c r="JE488" s="65"/>
      <c r="JF488" s="65"/>
      <c r="JG488" s="65"/>
      <c r="JH488" s="65"/>
      <c r="JI488" s="65"/>
      <c r="JJ488" s="65"/>
      <c r="JK488" s="65"/>
      <c r="JL488" s="65"/>
      <c r="JM488" s="65"/>
      <c r="JN488" s="65"/>
      <c r="JO488" s="65"/>
      <c r="JP488" s="65"/>
      <c r="JQ488" s="65"/>
      <c r="JR488" s="65"/>
      <c r="JS488" s="65"/>
    </row>
    <row r="489" s="66" customFormat="true" ht="14.25" hidden="false" customHeight="true" outlineLevel="0" collapsed="false">
      <c r="A489" s="46"/>
      <c r="B489" s="47" t="n">
        <f aca="true">TODAY()</f>
        <v>46135</v>
      </c>
      <c r="C489" s="48" t="s">
        <v>37</v>
      </c>
      <c r="D489" s="49" t="s">
        <v>38</v>
      </c>
      <c r="E489" s="50" t="str">
        <f aca="false">IFERROR(VLOOKUP($J489,'Base 1'!A:S,19,0),"-")</f>
        <v>-</v>
      </c>
      <c r="F489" s="50" t="str">
        <f aca="false">IFERROR(VLOOKUP($J489,'Base 1'!$A:$N,14,0),"-")</f>
        <v>-</v>
      </c>
      <c r="G489" s="50" t="str">
        <f aca="false">IFERROR(VLOOKUP($J489,'Base 1'!$A:$O,15,0),"-")</f>
        <v>-</v>
      </c>
      <c r="H489" s="50" t="str">
        <f aca="false">IFERROR(VLOOKUP($J489,'Base 1'!$A:$T,20,0),"-")</f>
        <v>-</v>
      </c>
      <c r="I489" s="51" t="str">
        <f aca="false">IFERROR(VLOOKUP($J489,'Base 1'!$A:$C,3,0),"-")</f>
        <v>-</v>
      </c>
      <c r="J489" s="51"/>
      <c r="K489" s="50" t="str">
        <f aca="false">IFERROR(VLOOKUP($J489,'Base 1'!$A:$E,5,0),"-")</f>
        <v>-</v>
      </c>
      <c r="L489" s="52" t="str">
        <f aca="false">IFERROR(VLOOKUP($J489,'Base 1'!$A:$B,2,0),"-")</f>
        <v>-</v>
      </c>
      <c r="M489" s="50" t="str">
        <f aca="false">IFERROR(VLOOKUP($J489,'Base 1'!$A:$Q,17,0),"-")</f>
        <v>-</v>
      </c>
      <c r="N489" s="50" t="str">
        <f aca="false">IFERROR(VLOOKUP($J489,'Base 1'!$A:$R,18,0),"-")</f>
        <v>-</v>
      </c>
      <c r="O489" s="50" t="str">
        <f aca="false">IFERROR(VLOOKUP($J489,'Base 1'!$A:$F,6,0),"-")</f>
        <v>-</v>
      </c>
      <c r="P489" s="53" t="str">
        <f aca="false">IFERROR(VLOOKUP($J489,'Base 1'!$A:$G,7,0),"-")</f>
        <v>-</v>
      </c>
      <c r="Q489" s="54"/>
      <c r="R489" s="50" t="str">
        <f aca="false">IFERROR(VLOOKUP(J489,'Base 1'!$A:$L,12,0),"-")</f>
        <v>-</v>
      </c>
      <c r="S489" s="54"/>
      <c r="T489" s="55" t="str">
        <f aca="false">IFERROR(VLOOKUP(J489,'Base 1'!$A:$J,10,0),"-")</f>
        <v>-</v>
      </c>
      <c r="U489" s="56"/>
      <c r="V489" s="57"/>
      <c r="W489" s="58"/>
      <c r="X489" s="59" t="str">
        <f aca="false">IFERROR(VLOOKUP(J489,'Base 1'!$A:$I,9,0),"-")</f>
        <v>-</v>
      </c>
      <c r="Y489" s="58"/>
      <c r="Z489" s="60"/>
      <c r="AA489" s="61"/>
      <c r="AB489" s="62"/>
      <c r="AC489" s="63" t="str">
        <f aca="false">IFERROR(VLOOKUP($J489,'Base 1'!$A:$Q,16,0),"-")</f>
        <v>-</v>
      </c>
      <c r="AD489" s="63"/>
      <c r="AE489" s="64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  <c r="CO489" s="65"/>
      <c r="CP489" s="65"/>
      <c r="CQ489" s="65"/>
      <c r="CR489" s="65"/>
      <c r="CS489" s="65"/>
      <c r="CT489" s="65"/>
      <c r="CU489" s="65"/>
      <c r="CV489" s="65"/>
      <c r="CW489" s="65"/>
      <c r="CX489" s="65"/>
      <c r="CY489" s="65"/>
      <c r="CZ489" s="65"/>
      <c r="DA489" s="65"/>
      <c r="DB489" s="65"/>
      <c r="DC489" s="65"/>
      <c r="DD489" s="65"/>
      <c r="DE489" s="65"/>
      <c r="DF489" s="65"/>
      <c r="DG489" s="65"/>
      <c r="DH489" s="65"/>
      <c r="DI489" s="65"/>
      <c r="DJ489" s="65"/>
      <c r="DK489" s="65"/>
      <c r="DL489" s="65"/>
      <c r="DM489" s="65"/>
      <c r="DN489" s="65"/>
      <c r="DO489" s="65"/>
      <c r="DP489" s="65"/>
      <c r="DQ489" s="65"/>
      <c r="DR489" s="65"/>
      <c r="DS489" s="65"/>
      <c r="DT489" s="65"/>
      <c r="DU489" s="65"/>
      <c r="DV489" s="65"/>
      <c r="DW489" s="65"/>
      <c r="DX489" s="65"/>
      <c r="DY489" s="65"/>
      <c r="DZ489" s="65"/>
      <c r="EA489" s="65"/>
      <c r="EB489" s="65"/>
      <c r="EC489" s="65"/>
      <c r="ED489" s="65"/>
      <c r="EE489" s="65"/>
      <c r="EF489" s="65"/>
      <c r="EG489" s="65"/>
      <c r="EH489" s="65"/>
      <c r="EI489" s="65"/>
      <c r="EJ489" s="65"/>
      <c r="EK489" s="65"/>
      <c r="EL489" s="65"/>
      <c r="EM489" s="65"/>
      <c r="EN489" s="65"/>
      <c r="EO489" s="65"/>
      <c r="EP489" s="65"/>
      <c r="EQ489" s="65"/>
      <c r="ER489" s="65"/>
      <c r="ES489" s="65"/>
      <c r="ET489" s="65"/>
      <c r="EU489" s="65"/>
      <c r="EV489" s="65"/>
      <c r="EW489" s="65"/>
      <c r="EX489" s="65"/>
      <c r="EY489" s="65"/>
      <c r="EZ489" s="65"/>
      <c r="FA489" s="65"/>
      <c r="FB489" s="65"/>
      <c r="FC489" s="65"/>
      <c r="FD489" s="65"/>
      <c r="FE489" s="65"/>
      <c r="FF489" s="65"/>
      <c r="FG489" s="65"/>
      <c r="FH489" s="65"/>
      <c r="FI489" s="65"/>
      <c r="FJ489" s="65"/>
      <c r="FK489" s="65"/>
      <c r="FL489" s="65"/>
      <c r="FM489" s="65"/>
      <c r="FN489" s="65"/>
      <c r="FO489" s="65"/>
      <c r="FP489" s="65"/>
      <c r="FQ489" s="65"/>
      <c r="FR489" s="65"/>
      <c r="FS489" s="65"/>
      <c r="FT489" s="65"/>
      <c r="FU489" s="65"/>
      <c r="FV489" s="65"/>
      <c r="FW489" s="65"/>
      <c r="FX489" s="65"/>
      <c r="FY489" s="65"/>
      <c r="FZ489" s="65"/>
      <c r="GA489" s="65"/>
      <c r="GB489" s="65"/>
      <c r="GC489" s="65"/>
      <c r="GD489" s="65"/>
      <c r="GE489" s="65"/>
      <c r="GF489" s="65"/>
      <c r="GG489" s="65"/>
      <c r="GH489" s="65"/>
      <c r="GI489" s="65"/>
      <c r="GJ489" s="65"/>
      <c r="GK489" s="65"/>
      <c r="GL489" s="65"/>
      <c r="GM489" s="65"/>
      <c r="GN489" s="65"/>
      <c r="GO489" s="65"/>
      <c r="GP489" s="65"/>
      <c r="GQ489" s="65"/>
      <c r="GR489" s="65"/>
      <c r="GS489" s="65"/>
      <c r="GT489" s="65"/>
      <c r="GU489" s="65"/>
      <c r="GV489" s="65"/>
      <c r="GW489" s="65"/>
      <c r="GX489" s="65"/>
      <c r="GY489" s="65"/>
      <c r="GZ489" s="65"/>
      <c r="HA489" s="65"/>
      <c r="HB489" s="65"/>
      <c r="HC489" s="65"/>
      <c r="HD489" s="65"/>
      <c r="HE489" s="65"/>
      <c r="HF489" s="65"/>
      <c r="HG489" s="65"/>
      <c r="HH489" s="65"/>
      <c r="HI489" s="65"/>
      <c r="HJ489" s="65"/>
      <c r="HK489" s="65"/>
      <c r="HL489" s="65"/>
      <c r="HM489" s="65"/>
      <c r="HN489" s="65"/>
      <c r="HO489" s="65"/>
      <c r="HP489" s="65"/>
      <c r="HQ489" s="65"/>
      <c r="HR489" s="65"/>
      <c r="HS489" s="65"/>
      <c r="HT489" s="65"/>
      <c r="HU489" s="65"/>
      <c r="HV489" s="65"/>
      <c r="HW489" s="65"/>
      <c r="HX489" s="65"/>
      <c r="HY489" s="65"/>
      <c r="HZ489" s="65"/>
      <c r="IA489" s="65"/>
      <c r="IB489" s="65"/>
      <c r="IC489" s="65"/>
      <c r="ID489" s="65"/>
      <c r="IE489" s="65"/>
      <c r="IF489" s="65"/>
      <c r="IG489" s="65"/>
      <c r="IH489" s="65"/>
      <c r="II489" s="65"/>
      <c r="IJ489" s="65"/>
      <c r="IK489" s="65"/>
      <c r="IL489" s="65"/>
      <c r="IM489" s="65"/>
      <c r="IN489" s="65"/>
      <c r="IO489" s="65"/>
      <c r="IP489" s="65"/>
      <c r="IQ489" s="65"/>
      <c r="IR489" s="65"/>
      <c r="IS489" s="65"/>
      <c r="IT489" s="65"/>
      <c r="IU489" s="65"/>
      <c r="IV489" s="65"/>
      <c r="IW489" s="65"/>
      <c r="IX489" s="65"/>
      <c r="IY489" s="65"/>
      <c r="IZ489" s="65"/>
      <c r="JA489" s="65"/>
      <c r="JB489" s="65"/>
      <c r="JC489" s="65"/>
      <c r="JD489" s="65"/>
      <c r="JE489" s="65"/>
      <c r="JF489" s="65"/>
      <c r="JG489" s="65"/>
      <c r="JH489" s="65"/>
      <c r="JI489" s="65"/>
      <c r="JJ489" s="65"/>
      <c r="JK489" s="65"/>
      <c r="JL489" s="65"/>
      <c r="JM489" s="65"/>
      <c r="JN489" s="65"/>
      <c r="JO489" s="65"/>
      <c r="JP489" s="65"/>
      <c r="JQ489" s="65"/>
      <c r="JR489" s="65"/>
      <c r="JS489" s="65"/>
    </row>
    <row r="490" s="66" customFormat="true" ht="14.25" hidden="false" customHeight="true" outlineLevel="0" collapsed="false">
      <c r="A490" s="46"/>
      <c r="B490" s="47" t="n">
        <f aca="true">TODAY()</f>
        <v>46135</v>
      </c>
      <c r="C490" s="48" t="s">
        <v>37</v>
      </c>
      <c r="D490" s="49" t="s">
        <v>38</v>
      </c>
      <c r="E490" s="50" t="str">
        <f aca="false">IFERROR(VLOOKUP($J490,'Base 1'!A:S,19,0),"-")</f>
        <v>-</v>
      </c>
      <c r="F490" s="50" t="str">
        <f aca="false">IFERROR(VLOOKUP($J490,'Base 1'!$A:$N,14,0),"-")</f>
        <v>-</v>
      </c>
      <c r="G490" s="50" t="str">
        <f aca="false">IFERROR(VLOOKUP($J490,'Base 1'!$A:$O,15,0),"-")</f>
        <v>-</v>
      </c>
      <c r="H490" s="50" t="str">
        <f aca="false">IFERROR(VLOOKUP($J490,'Base 1'!$A:$T,20,0),"-")</f>
        <v>-</v>
      </c>
      <c r="I490" s="51" t="str">
        <f aca="false">IFERROR(VLOOKUP($J490,'Base 1'!$A:$C,3,0),"-")</f>
        <v>-</v>
      </c>
      <c r="J490" s="51"/>
      <c r="K490" s="50" t="str">
        <f aca="false">IFERROR(VLOOKUP($J490,'Base 1'!$A:$E,5,0),"-")</f>
        <v>-</v>
      </c>
      <c r="L490" s="52" t="str">
        <f aca="false">IFERROR(VLOOKUP($J490,'Base 1'!$A:$B,2,0),"-")</f>
        <v>-</v>
      </c>
      <c r="M490" s="50" t="str">
        <f aca="false">IFERROR(VLOOKUP($J490,'Base 1'!$A:$Q,17,0),"-")</f>
        <v>-</v>
      </c>
      <c r="N490" s="50" t="str">
        <f aca="false">IFERROR(VLOOKUP($J490,'Base 1'!$A:$R,18,0),"-")</f>
        <v>-</v>
      </c>
      <c r="O490" s="50" t="str">
        <f aca="false">IFERROR(VLOOKUP($J490,'Base 1'!$A:$F,6,0),"-")</f>
        <v>-</v>
      </c>
      <c r="P490" s="53" t="str">
        <f aca="false">IFERROR(VLOOKUP($J490,'Base 1'!$A:$G,7,0),"-")</f>
        <v>-</v>
      </c>
      <c r="Q490" s="54"/>
      <c r="R490" s="50" t="str">
        <f aca="false">IFERROR(VLOOKUP(J490,'Base 1'!$A:$L,12,0),"-")</f>
        <v>-</v>
      </c>
      <c r="S490" s="54"/>
      <c r="T490" s="55" t="str">
        <f aca="false">IFERROR(VLOOKUP(J490,'Base 1'!$A:$J,10,0),"-")</f>
        <v>-</v>
      </c>
      <c r="U490" s="56"/>
      <c r="V490" s="57"/>
      <c r="W490" s="58"/>
      <c r="X490" s="59" t="str">
        <f aca="false">IFERROR(VLOOKUP(J490,'Base 1'!$A:$I,9,0),"-")</f>
        <v>-</v>
      </c>
      <c r="Y490" s="58"/>
      <c r="Z490" s="60"/>
      <c r="AA490" s="61"/>
      <c r="AB490" s="62"/>
      <c r="AC490" s="63" t="str">
        <f aca="false">IFERROR(VLOOKUP($J490,'Base 1'!$A:$Q,16,0),"-")</f>
        <v>-</v>
      </c>
      <c r="AD490" s="63"/>
      <c r="AE490" s="64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  <c r="CO490" s="65"/>
      <c r="CP490" s="65"/>
      <c r="CQ490" s="65"/>
      <c r="CR490" s="65"/>
      <c r="CS490" s="65"/>
      <c r="CT490" s="65"/>
      <c r="CU490" s="65"/>
      <c r="CV490" s="65"/>
      <c r="CW490" s="65"/>
      <c r="CX490" s="65"/>
      <c r="CY490" s="65"/>
      <c r="CZ490" s="65"/>
      <c r="DA490" s="65"/>
      <c r="DB490" s="65"/>
      <c r="DC490" s="65"/>
      <c r="DD490" s="65"/>
      <c r="DE490" s="65"/>
      <c r="DF490" s="65"/>
      <c r="DG490" s="65"/>
      <c r="DH490" s="65"/>
      <c r="DI490" s="65"/>
      <c r="DJ490" s="65"/>
      <c r="DK490" s="65"/>
      <c r="DL490" s="65"/>
      <c r="DM490" s="65"/>
      <c r="DN490" s="65"/>
      <c r="DO490" s="65"/>
      <c r="DP490" s="65"/>
      <c r="DQ490" s="65"/>
      <c r="DR490" s="65"/>
      <c r="DS490" s="65"/>
      <c r="DT490" s="65"/>
      <c r="DU490" s="65"/>
      <c r="DV490" s="65"/>
      <c r="DW490" s="65"/>
      <c r="DX490" s="65"/>
      <c r="DY490" s="65"/>
      <c r="DZ490" s="65"/>
      <c r="EA490" s="65"/>
      <c r="EB490" s="65"/>
      <c r="EC490" s="65"/>
      <c r="ED490" s="65"/>
      <c r="EE490" s="65"/>
      <c r="EF490" s="65"/>
      <c r="EG490" s="65"/>
      <c r="EH490" s="65"/>
      <c r="EI490" s="65"/>
      <c r="EJ490" s="65"/>
      <c r="EK490" s="65"/>
      <c r="EL490" s="65"/>
      <c r="EM490" s="65"/>
      <c r="EN490" s="65"/>
      <c r="EO490" s="65"/>
      <c r="EP490" s="65"/>
      <c r="EQ490" s="65"/>
      <c r="ER490" s="65"/>
      <c r="ES490" s="65"/>
      <c r="ET490" s="65"/>
      <c r="EU490" s="65"/>
      <c r="EV490" s="65"/>
      <c r="EW490" s="65"/>
      <c r="EX490" s="65"/>
      <c r="EY490" s="65"/>
      <c r="EZ490" s="65"/>
      <c r="FA490" s="65"/>
      <c r="FB490" s="65"/>
      <c r="FC490" s="65"/>
      <c r="FD490" s="65"/>
      <c r="FE490" s="65"/>
      <c r="FF490" s="65"/>
      <c r="FG490" s="65"/>
      <c r="FH490" s="65"/>
      <c r="FI490" s="65"/>
      <c r="FJ490" s="65"/>
      <c r="FK490" s="65"/>
      <c r="FL490" s="65"/>
      <c r="FM490" s="65"/>
      <c r="FN490" s="65"/>
      <c r="FO490" s="65"/>
      <c r="FP490" s="65"/>
      <c r="FQ490" s="65"/>
      <c r="FR490" s="65"/>
      <c r="FS490" s="65"/>
      <c r="FT490" s="65"/>
      <c r="FU490" s="65"/>
      <c r="FV490" s="65"/>
      <c r="FW490" s="65"/>
      <c r="FX490" s="65"/>
      <c r="FY490" s="65"/>
      <c r="FZ490" s="65"/>
      <c r="GA490" s="65"/>
      <c r="GB490" s="65"/>
      <c r="GC490" s="65"/>
      <c r="GD490" s="65"/>
      <c r="GE490" s="65"/>
      <c r="GF490" s="65"/>
      <c r="GG490" s="65"/>
      <c r="GH490" s="65"/>
      <c r="GI490" s="65"/>
      <c r="GJ490" s="65"/>
      <c r="GK490" s="65"/>
      <c r="GL490" s="65"/>
      <c r="GM490" s="65"/>
      <c r="GN490" s="65"/>
      <c r="GO490" s="65"/>
      <c r="GP490" s="65"/>
      <c r="GQ490" s="65"/>
      <c r="GR490" s="65"/>
      <c r="GS490" s="65"/>
      <c r="GT490" s="65"/>
      <c r="GU490" s="65"/>
      <c r="GV490" s="65"/>
      <c r="GW490" s="65"/>
      <c r="GX490" s="65"/>
      <c r="GY490" s="65"/>
      <c r="GZ490" s="65"/>
      <c r="HA490" s="65"/>
      <c r="HB490" s="65"/>
      <c r="HC490" s="65"/>
      <c r="HD490" s="65"/>
      <c r="HE490" s="65"/>
      <c r="HF490" s="65"/>
      <c r="HG490" s="65"/>
      <c r="HH490" s="65"/>
      <c r="HI490" s="65"/>
      <c r="HJ490" s="65"/>
      <c r="HK490" s="65"/>
      <c r="HL490" s="65"/>
      <c r="HM490" s="65"/>
      <c r="HN490" s="65"/>
      <c r="HO490" s="65"/>
      <c r="HP490" s="65"/>
      <c r="HQ490" s="65"/>
      <c r="HR490" s="65"/>
      <c r="HS490" s="65"/>
      <c r="HT490" s="65"/>
      <c r="HU490" s="65"/>
      <c r="HV490" s="65"/>
      <c r="HW490" s="65"/>
      <c r="HX490" s="65"/>
      <c r="HY490" s="65"/>
      <c r="HZ490" s="65"/>
      <c r="IA490" s="65"/>
      <c r="IB490" s="65"/>
      <c r="IC490" s="65"/>
      <c r="ID490" s="65"/>
      <c r="IE490" s="65"/>
      <c r="IF490" s="65"/>
      <c r="IG490" s="65"/>
      <c r="IH490" s="65"/>
      <c r="II490" s="65"/>
      <c r="IJ490" s="65"/>
      <c r="IK490" s="65"/>
      <c r="IL490" s="65"/>
      <c r="IM490" s="65"/>
      <c r="IN490" s="65"/>
      <c r="IO490" s="65"/>
      <c r="IP490" s="65"/>
      <c r="IQ490" s="65"/>
      <c r="IR490" s="65"/>
      <c r="IS490" s="65"/>
      <c r="IT490" s="65"/>
      <c r="IU490" s="65"/>
      <c r="IV490" s="65"/>
      <c r="IW490" s="65"/>
      <c r="IX490" s="65"/>
      <c r="IY490" s="65"/>
      <c r="IZ490" s="65"/>
      <c r="JA490" s="65"/>
      <c r="JB490" s="65"/>
      <c r="JC490" s="65"/>
      <c r="JD490" s="65"/>
      <c r="JE490" s="65"/>
      <c r="JF490" s="65"/>
      <c r="JG490" s="65"/>
      <c r="JH490" s="65"/>
      <c r="JI490" s="65"/>
      <c r="JJ490" s="65"/>
      <c r="JK490" s="65"/>
      <c r="JL490" s="65"/>
      <c r="JM490" s="65"/>
      <c r="JN490" s="65"/>
      <c r="JO490" s="65"/>
      <c r="JP490" s="65"/>
      <c r="JQ490" s="65"/>
      <c r="JR490" s="65"/>
      <c r="JS490" s="65"/>
    </row>
    <row r="491" s="66" customFormat="true" ht="14.25" hidden="false" customHeight="true" outlineLevel="0" collapsed="false">
      <c r="A491" s="46"/>
      <c r="B491" s="47" t="n">
        <f aca="true">TODAY()</f>
        <v>46135</v>
      </c>
      <c r="C491" s="48" t="s">
        <v>37</v>
      </c>
      <c r="D491" s="49" t="s">
        <v>38</v>
      </c>
      <c r="E491" s="50" t="str">
        <f aca="false">IFERROR(VLOOKUP($J491,'Base 1'!A:S,19,0),"-")</f>
        <v>-</v>
      </c>
      <c r="F491" s="50" t="str">
        <f aca="false">IFERROR(VLOOKUP($J491,'Base 1'!$A:$N,14,0),"-")</f>
        <v>-</v>
      </c>
      <c r="G491" s="50" t="str">
        <f aca="false">IFERROR(VLOOKUP($J491,'Base 1'!$A:$O,15,0),"-")</f>
        <v>-</v>
      </c>
      <c r="H491" s="50" t="str">
        <f aca="false">IFERROR(VLOOKUP($J491,'Base 1'!$A:$T,20,0),"-")</f>
        <v>-</v>
      </c>
      <c r="I491" s="51" t="str">
        <f aca="false">IFERROR(VLOOKUP($J491,'Base 1'!$A:$C,3,0),"-")</f>
        <v>-</v>
      </c>
      <c r="J491" s="51"/>
      <c r="K491" s="50" t="str">
        <f aca="false">IFERROR(VLOOKUP($J491,'Base 1'!$A:$E,5,0),"-")</f>
        <v>-</v>
      </c>
      <c r="L491" s="52" t="str">
        <f aca="false">IFERROR(VLOOKUP($J491,'Base 1'!$A:$B,2,0),"-")</f>
        <v>-</v>
      </c>
      <c r="M491" s="50" t="str">
        <f aca="false">IFERROR(VLOOKUP($J491,'Base 1'!$A:$Q,17,0),"-")</f>
        <v>-</v>
      </c>
      <c r="N491" s="50" t="str">
        <f aca="false">IFERROR(VLOOKUP($J491,'Base 1'!$A:$R,18,0),"-")</f>
        <v>-</v>
      </c>
      <c r="O491" s="50" t="str">
        <f aca="false">IFERROR(VLOOKUP($J491,'Base 1'!$A:$F,6,0),"-")</f>
        <v>-</v>
      </c>
      <c r="P491" s="53" t="str">
        <f aca="false">IFERROR(VLOOKUP($J491,'Base 1'!$A:$G,7,0),"-")</f>
        <v>-</v>
      </c>
      <c r="Q491" s="54"/>
      <c r="R491" s="50" t="str">
        <f aca="false">IFERROR(VLOOKUP(J491,'Base 1'!$A:$L,12,0),"-")</f>
        <v>-</v>
      </c>
      <c r="S491" s="54"/>
      <c r="T491" s="55" t="str">
        <f aca="false">IFERROR(VLOOKUP(J491,'Base 1'!$A:$J,10,0),"-")</f>
        <v>-</v>
      </c>
      <c r="U491" s="56"/>
      <c r="V491" s="57"/>
      <c r="W491" s="58"/>
      <c r="X491" s="59" t="str">
        <f aca="false">IFERROR(VLOOKUP(J491,'Base 1'!$A:$I,9,0),"-")</f>
        <v>-</v>
      </c>
      <c r="Y491" s="58"/>
      <c r="Z491" s="60"/>
      <c r="AA491" s="61"/>
      <c r="AB491" s="62"/>
      <c r="AC491" s="63" t="str">
        <f aca="false">IFERROR(VLOOKUP($J491,'Base 1'!$A:$Q,16,0),"-")</f>
        <v>-</v>
      </c>
      <c r="AD491" s="63"/>
      <c r="AE491" s="64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  <c r="CO491" s="65"/>
      <c r="CP491" s="65"/>
      <c r="CQ491" s="65"/>
      <c r="CR491" s="65"/>
      <c r="CS491" s="65"/>
      <c r="CT491" s="65"/>
      <c r="CU491" s="65"/>
      <c r="CV491" s="65"/>
      <c r="CW491" s="65"/>
      <c r="CX491" s="65"/>
      <c r="CY491" s="65"/>
      <c r="CZ491" s="65"/>
      <c r="DA491" s="65"/>
      <c r="DB491" s="65"/>
      <c r="DC491" s="65"/>
      <c r="DD491" s="65"/>
      <c r="DE491" s="65"/>
      <c r="DF491" s="65"/>
      <c r="DG491" s="65"/>
      <c r="DH491" s="65"/>
      <c r="DI491" s="65"/>
      <c r="DJ491" s="65"/>
      <c r="DK491" s="65"/>
      <c r="DL491" s="65"/>
      <c r="DM491" s="65"/>
      <c r="DN491" s="65"/>
      <c r="DO491" s="65"/>
      <c r="DP491" s="65"/>
      <c r="DQ491" s="65"/>
      <c r="DR491" s="65"/>
      <c r="DS491" s="65"/>
      <c r="DT491" s="65"/>
      <c r="DU491" s="65"/>
      <c r="DV491" s="65"/>
      <c r="DW491" s="65"/>
      <c r="DX491" s="65"/>
      <c r="DY491" s="65"/>
      <c r="DZ491" s="65"/>
      <c r="EA491" s="65"/>
      <c r="EB491" s="65"/>
      <c r="EC491" s="65"/>
      <c r="ED491" s="65"/>
      <c r="EE491" s="65"/>
      <c r="EF491" s="65"/>
      <c r="EG491" s="65"/>
      <c r="EH491" s="65"/>
      <c r="EI491" s="65"/>
      <c r="EJ491" s="65"/>
      <c r="EK491" s="65"/>
      <c r="EL491" s="65"/>
      <c r="EM491" s="65"/>
      <c r="EN491" s="65"/>
      <c r="EO491" s="65"/>
      <c r="EP491" s="65"/>
      <c r="EQ491" s="65"/>
      <c r="ER491" s="65"/>
      <c r="ES491" s="65"/>
      <c r="ET491" s="65"/>
      <c r="EU491" s="65"/>
      <c r="EV491" s="65"/>
      <c r="EW491" s="65"/>
      <c r="EX491" s="65"/>
      <c r="EY491" s="65"/>
      <c r="EZ491" s="65"/>
      <c r="FA491" s="65"/>
      <c r="FB491" s="65"/>
      <c r="FC491" s="65"/>
      <c r="FD491" s="65"/>
      <c r="FE491" s="65"/>
      <c r="FF491" s="65"/>
      <c r="FG491" s="65"/>
      <c r="FH491" s="65"/>
      <c r="FI491" s="65"/>
      <c r="FJ491" s="65"/>
      <c r="FK491" s="65"/>
      <c r="FL491" s="65"/>
      <c r="FM491" s="65"/>
      <c r="FN491" s="65"/>
      <c r="FO491" s="65"/>
      <c r="FP491" s="65"/>
      <c r="FQ491" s="65"/>
      <c r="FR491" s="65"/>
      <c r="FS491" s="65"/>
      <c r="FT491" s="65"/>
      <c r="FU491" s="65"/>
      <c r="FV491" s="65"/>
      <c r="FW491" s="65"/>
      <c r="FX491" s="65"/>
      <c r="FY491" s="65"/>
      <c r="FZ491" s="65"/>
      <c r="GA491" s="65"/>
      <c r="GB491" s="65"/>
      <c r="GC491" s="65"/>
      <c r="GD491" s="65"/>
      <c r="GE491" s="65"/>
      <c r="GF491" s="65"/>
      <c r="GG491" s="65"/>
      <c r="GH491" s="65"/>
      <c r="GI491" s="65"/>
      <c r="GJ491" s="65"/>
      <c r="GK491" s="65"/>
      <c r="GL491" s="65"/>
      <c r="GM491" s="65"/>
      <c r="GN491" s="65"/>
      <c r="GO491" s="65"/>
      <c r="GP491" s="65"/>
      <c r="GQ491" s="65"/>
      <c r="GR491" s="65"/>
      <c r="GS491" s="65"/>
      <c r="GT491" s="65"/>
      <c r="GU491" s="65"/>
      <c r="GV491" s="65"/>
      <c r="GW491" s="65"/>
      <c r="GX491" s="65"/>
      <c r="GY491" s="65"/>
      <c r="GZ491" s="65"/>
      <c r="HA491" s="65"/>
      <c r="HB491" s="65"/>
      <c r="HC491" s="65"/>
      <c r="HD491" s="65"/>
      <c r="HE491" s="65"/>
      <c r="HF491" s="65"/>
      <c r="HG491" s="65"/>
      <c r="HH491" s="65"/>
      <c r="HI491" s="65"/>
      <c r="HJ491" s="65"/>
      <c r="HK491" s="65"/>
      <c r="HL491" s="65"/>
      <c r="HM491" s="65"/>
      <c r="HN491" s="65"/>
      <c r="HO491" s="65"/>
      <c r="HP491" s="65"/>
      <c r="HQ491" s="65"/>
      <c r="HR491" s="65"/>
      <c r="HS491" s="65"/>
      <c r="HT491" s="65"/>
      <c r="HU491" s="65"/>
      <c r="HV491" s="65"/>
      <c r="HW491" s="65"/>
      <c r="HX491" s="65"/>
      <c r="HY491" s="65"/>
      <c r="HZ491" s="65"/>
      <c r="IA491" s="65"/>
      <c r="IB491" s="65"/>
      <c r="IC491" s="65"/>
      <c r="ID491" s="65"/>
      <c r="IE491" s="65"/>
      <c r="IF491" s="65"/>
      <c r="IG491" s="65"/>
      <c r="IH491" s="65"/>
      <c r="II491" s="65"/>
      <c r="IJ491" s="65"/>
      <c r="IK491" s="65"/>
      <c r="IL491" s="65"/>
      <c r="IM491" s="65"/>
      <c r="IN491" s="65"/>
      <c r="IO491" s="65"/>
      <c r="IP491" s="65"/>
      <c r="IQ491" s="65"/>
      <c r="IR491" s="65"/>
      <c r="IS491" s="65"/>
      <c r="IT491" s="65"/>
      <c r="IU491" s="65"/>
      <c r="IV491" s="65"/>
      <c r="IW491" s="65"/>
      <c r="IX491" s="65"/>
      <c r="IY491" s="65"/>
      <c r="IZ491" s="65"/>
      <c r="JA491" s="65"/>
      <c r="JB491" s="65"/>
      <c r="JC491" s="65"/>
      <c r="JD491" s="65"/>
      <c r="JE491" s="65"/>
      <c r="JF491" s="65"/>
      <c r="JG491" s="65"/>
      <c r="JH491" s="65"/>
      <c r="JI491" s="65"/>
      <c r="JJ491" s="65"/>
      <c r="JK491" s="65"/>
      <c r="JL491" s="65"/>
      <c r="JM491" s="65"/>
      <c r="JN491" s="65"/>
      <c r="JO491" s="65"/>
      <c r="JP491" s="65"/>
      <c r="JQ491" s="65"/>
      <c r="JR491" s="65"/>
      <c r="JS491" s="65"/>
    </row>
    <row r="492" s="66" customFormat="true" ht="14.25" hidden="false" customHeight="true" outlineLevel="0" collapsed="false">
      <c r="A492" s="46"/>
      <c r="B492" s="47" t="n">
        <f aca="true">TODAY()</f>
        <v>46135</v>
      </c>
      <c r="C492" s="48" t="s">
        <v>37</v>
      </c>
      <c r="D492" s="49" t="s">
        <v>38</v>
      </c>
      <c r="E492" s="50" t="str">
        <f aca="false">IFERROR(VLOOKUP($J492,'Base 1'!A:S,19,0),"-")</f>
        <v>-</v>
      </c>
      <c r="F492" s="50" t="str">
        <f aca="false">IFERROR(VLOOKUP($J492,'Base 1'!$A:$N,14,0),"-")</f>
        <v>-</v>
      </c>
      <c r="G492" s="50" t="str">
        <f aca="false">IFERROR(VLOOKUP($J492,'Base 1'!$A:$O,15,0),"-")</f>
        <v>-</v>
      </c>
      <c r="H492" s="50" t="str">
        <f aca="false">IFERROR(VLOOKUP($J492,'Base 1'!$A:$T,20,0),"-")</f>
        <v>-</v>
      </c>
      <c r="I492" s="51" t="str">
        <f aca="false">IFERROR(VLOOKUP($J492,'Base 1'!$A:$C,3,0),"-")</f>
        <v>-</v>
      </c>
      <c r="J492" s="51"/>
      <c r="K492" s="50" t="str">
        <f aca="false">IFERROR(VLOOKUP($J492,'Base 1'!$A:$E,5,0),"-")</f>
        <v>-</v>
      </c>
      <c r="L492" s="52" t="str">
        <f aca="false">IFERROR(VLOOKUP($J492,'Base 1'!$A:$B,2,0),"-")</f>
        <v>-</v>
      </c>
      <c r="M492" s="50" t="str">
        <f aca="false">IFERROR(VLOOKUP($J492,'Base 1'!$A:$Q,17,0),"-")</f>
        <v>-</v>
      </c>
      <c r="N492" s="50" t="str">
        <f aca="false">IFERROR(VLOOKUP($J492,'Base 1'!$A:$R,18,0),"-")</f>
        <v>-</v>
      </c>
      <c r="O492" s="50" t="str">
        <f aca="false">IFERROR(VLOOKUP($J492,'Base 1'!$A:$F,6,0),"-")</f>
        <v>-</v>
      </c>
      <c r="P492" s="53" t="str">
        <f aca="false">IFERROR(VLOOKUP($J492,'Base 1'!$A:$G,7,0),"-")</f>
        <v>-</v>
      </c>
      <c r="Q492" s="54"/>
      <c r="R492" s="50" t="str">
        <f aca="false">IFERROR(VLOOKUP(J492,'Base 1'!$A:$L,12,0),"-")</f>
        <v>-</v>
      </c>
      <c r="S492" s="54"/>
      <c r="T492" s="55" t="str">
        <f aca="false">IFERROR(VLOOKUP(J492,'Base 1'!$A:$J,10,0),"-")</f>
        <v>-</v>
      </c>
      <c r="U492" s="56"/>
      <c r="V492" s="57"/>
      <c r="W492" s="58"/>
      <c r="X492" s="59" t="str">
        <f aca="false">IFERROR(VLOOKUP(J492,'Base 1'!$A:$I,9,0),"-")</f>
        <v>-</v>
      </c>
      <c r="Y492" s="58"/>
      <c r="Z492" s="60"/>
      <c r="AA492" s="61"/>
      <c r="AB492" s="62"/>
      <c r="AC492" s="63" t="str">
        <f aca="false">IFERROR(VLOOKUP($J492,'Base 1'!$A:$Q,16,0),"-")</f>
        <v>-</v>
      </c>
      <c r="AD492" s="63"/>
      <c r="AE492" s="64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  <c r="CO492" s="65"/>
      <c r="CP492" s="65"/>
      <c r="CQ492" s="65"/>
      <c r="CR492" s="65"/>
      <c r="CS492" s="65"/>
      <c r="CT492" s="65"/>
      <c r="CU492" s="65"/>
      <c r="CV492" s="65"/>
      <c r="CW492" s="65"/>
      <c r="CX492" s="65"/>
      <c r="CY492" s="65"/>
      <c r="CZ492" s="65"/>
      <c r="DA492" s="65"/>
      <c r="DB492" s="65"/>
      <c r="DC492" s="65"/>
      <c r="DD492" s="65"/>
      <c r="DE492" s="65"/>
      <c r="DF492" s="65"/>
      <c r="DG492" s="65"/>
      <c r="DH492" s="65"/>
      <c r="DI492" s="65"/>
      <c r="DJ492" s="65"/>
      <c r="DK492" s="65"/>
      <c r="DL492" s="65"/>
      <c r="DM492" s="65"/>
      <c r="DN492" s="65"/>
      <c r="DO492" s="65"/>
      <c r="DP492" s="65"/>
      <c r="DQ492" s="65"/>
      <c r="DR492" s="65"/>
      <c r="DS492" s="65"/>
      <c r="DT492" s="65"/>
      <c r="DU492" s="65"/>
      <c r="DV492" s="65"/>
      <c r="DW492" s="65"/>
      <c r="DX492" s="65"/>
      <c r="DY492" s="65"/>
      <c r="DZ492" s="65"/>
      <c r="EA492" s="65"/>
      <c r="EB492" s="65"/>
      <c r="EC492" s="65"/>
      <c r="ED492" s="65"/>
      <c r="EE492" s="65"/>
      <c r="EF492" s="65"/>
      <c r="EG492" s="65"/>
      <c r="EH492" s="65"/>
      <c r="EI492" s="65"/>
      <c r="EJ492" s="65"/>
      <c r="EK492" s="65"/>
      <c r="EL492" s="65"/>
      <c r="EM492" s="65"/>
      <c r="EN492" s="65"/>
      <c r="EO492" s="65"/>
      <c r="EP492" s="65"/>
      <c r="EQ492" s="65"/>
      <c r="ER492" s="65"/>
      <c r="ES492" s="65"/>
      <c r="ET492" s="65"/>
      <c r="EU492" s="65"/>
      <c r="EV492" s="65"/>
      <c r="EW492" s="65"/>
      <c r="EX492" s="65"/>
      <c r="EY492" s="65"/>
      <c r="EZ492" s="65"/>
      <c r="FA492" s="65"/>
      <c r="FB492" s="65"/>
      <c r="FC492" s="65"/>
      <c r="FD492" s="65"/>
      <c r="FE492" s="65"/>
      <c r="FF492" s="65"/>
      <c r="FG492" s="65"/>
      <c r="FH492" s="65"/>
      <c r="FI492" s="65"/>
      <c r="FJ492" s="65"/>
      <c r="FK492" s="65"/>
      <c r="FL492" s="65"/>
      <c r="FM492" s="65"/>
      <c r="FN492" s="65"/>
      <c r="FO492" s="65"/>
      <c r="FP492" s="65"/>
      <c r="FQ492" s="65"/>
      <c r="FR492" s="65"/>
      <c r="FS492" s="65"/>
      <c r="FT492" s="65"/>
      <c r="FU492" s="65"/>
      <c r="FV492" s="65"/>
      <c r="FW492" s="65"/>
      <c r="FX492" s="65"/>
      <c r="FY492" s="65"/>
      <c r="FZ492" s="65"/>
      <c r="GA492" s="65"/>
      <c r="GB492" s="65"/>
      <c r="GC492" s="65"/>
      <c r="GD492" s="65"/>
      <c r="GE492" s="65"/>
      <c r="GF492" s="65"/>
      <c r="GG492" s="65"/>
      <c r="GH492" s="65"/>
      <c r="GI492" s="65"/>
      <c r="GJ492" s="65"/>
      <c r="GK492" s="65"/>
      <c r="GL492" s="65"/>
      <c r="GM492" s="65"/>
      <c r="GN492" s="65"/>
      <c r="GO492" s="65"/>
      <c r="GP492" s="65"/>
      <c r="GQ492" s="65"/>
      <c r="GR492" s="65"/>
      <c r="GS492" s="65"/>
      <c r="GT492" s="65"/>
      <c r="GU492" s="65"/>
      <c r="GV492" s="65"/>
      <c r="GW492" s="65"/>
      <c r="GX492" s="65"/>
      <c r="GY492" s="65"/>
      <c r="GZ492" s="65"/>
      <c r="HA492" s="65"/>
      <c r="HB492" s="65"/>
      <c r="HC492" s="65"/>
      <c r="HD492" s="65"/>
      <c r="HE492" s="65"/>
      <c r="HF492" s="65"/>
      <c r="HG492" s="65"/>
      <c r="HH492" s="65"/>
      <c r="HI492" s="65"/>
      <c r="HJ492" s="65"/>
      <c r="HK492" s="65"/>
      <c r="HL492" s="65"/>
      <c r="HM492" s="65"/>
      <c r="HN492" s="65"/>
      <c r="HO492" s="65"/>
      <c r="HP492" s="65"/>
      <c r="HQ492" s="65"/>
      <c r="HR492" s="65"/>
      <c r="HS492" s="65"/>
      <c r="HT492" s="65"/>
      <c r="HU492" s="65"/>
      <c r="HV492" s="65"/>
      <c r="HW492" s="65"/>
      <c r="HX492" s="65"/>
      <c r="HY492" s="65"/>
      <c r="HZ492" s="65"/>
      <c r="IA492" s="65"/>
      <c r="IB492" s="65"/>
      <c r="IC492" s="65"/>
      <c r="ID492" s="65"/>
      <c r="IE492" s="65"/>
      <c r="IF492" s="65"/>
      <c r="IG492" s="65"/>
      <c r="IH492" s="65"/>
      <c r="II492" s="65"/>
      <c r="IJ492" s="65"/>
      <c r="IK492" s="65"/>
      <c r="IL492" s="65"/>
      <c r="IM492" s="65"/>
      <c r="IN492" s="65"/>
      <c r="IO492" s="65"/>
      <c r="IP492" s="65"/>
      <c r="IQ492" s="65"/>
      <c r="IR492" s="65"/>
      <c r="IS492" s="65"/>
      <c r="IT492" s="65"/>
      <c r="IU492" s="65"/>
      <c r="IV492" s="65"/>
      <c r="IW492" s="65"/>
      <c r="IX492" s="65"/>
      <c r="IY492" s="65"/>
      <c r="IZ492" s="65"/>
      <c r="JA492" s="65"/>
      <c r="JB492" s="65"/>
      <c r="JC492" s="65"/>
      <c r="JD492" s="65"/>
      <c r="JE492" s="65"/>
      <c r="JF492" s="65"/>
      <c r="JG492" s="65"/>
      <c r="JH492" s="65"/>
      <c r="JI492" s="65"/>
      <c r="JJ492" s="65"/>
      <c r="JK492" s="65"/>
      <c r="JL492" s="65"/>
      <c r="JM492" s="65"/>
      <c r="JN492" s="65"/>
      <c r="JO492" s="65"/>
      <c r="JP492" s="65"/>
      <c r="JQ492" s="65"/>
      <c r="JR492" s="65"/>
      <c r="JS492" s="65"/>
    </row>
    <row r="493" s="66" customFormat="true" ht="14.25" hidden="false" customHeight="true" outlineLevel="0" collapsed="false">
      <c r="A493" s="46"/>
      <c r="B493" s="47" t="n">
        <f aca="true">TODAY()</f>
        <v>46135</v>
      </c>
      <c r="C493" s="48" t="s">
        <v>37</v>
      </c>
      <c r="D493" s="49" t="s">
        <v>38</v>
      </c>
      <c r="E493" s="50" t="str">
        <f aca="false">IFERROR(VLOOKUP($J493,'Base 1'!A:S,19,0),"-")</f>
        <v>-</v>
      </c>
      <c r="F493" s="50" t="str">
        <f aca="false">IFERROR(VLOOKUP($J493,'Base 1'!$A:$N,14,0),"-")</f>
        <v>-</v>
      </c>
      <c r="G493" s="50" t="str">
        <f aca="false">IFERROR(VLOOKUP($J493,'Base 1'!$A:$O,15,0),"-")</f>
        <v>-</v>
      </c>
      <c r="H493" s="50" t="str">
        <f aca="false">IFERROR(VLOOKUP($J493,'Base 1'!$A:$T,20,0),"-")</f>
        <v>-</v>
      </c>
      <c r="I493" s="51" t="str">
        <f aca="false">IFERROR(VLOOKUP($J493,'Base 1'!$A:$C,3,0),"-")</f>
        <v>-</v>
      </c>
      <c r="J493" s="51"/>
      <c r="K493" s="50" t="str">
        <f aca="false">IFERROR(VLOOKUP($J493,'Base 1'!$A:$E,5,0),"-")</f>
        <v>-</v>
      </c>
      <c r="L493" s="52" t="str">
        <f aca="false">IFERROR(VLOOKUP($J493,'Base 1'!$A:$B,2,0),"-")</f>
        <v>-</v>
      </c>
      <c r="M493" s="50" t="str">
        <f aca="false">IFERROR(VLOOKUP($J493,'Base 1'!$A:$Q,17,0),"-")</f>
        <v>-</v>
      </c>
      <c r="N493" s="50" t="str">
        <f aca="false">IFERROR(VLOOKUP($J493,'Base 1'!$A:$R,18,0),"-")</f>
        <v>-</v>
      </c>
      <c r="O493" s="50" t="str">
        <f aca="false">IFERROR(VLOOKUP($J493,'Base 1'!$A:$F,6,0),"-")</f>
        <v>-</v>
      </c>
      <c r="P493" s="53" t="str">
        <f aca="false">IFERROR(VLOOKUP($J493,'Base 1'!$A:$G,7,0),"-")</f>
        <v>-</v>
      </c>
      <c r="Q493" s="54"/>
      <c r="R493" s="50" t="str">
        <f aca="false">IFERROR(VLOOKUP(J493,'Base 1'!$A:$L,12,0),"-")</f>
        <v>-</v>
      </c>
      <c r="S493" s="54"/>
      <c r="T493" s="55" t="str">
        <f aca="false">IFERROR(VLOOKUP(J493,'Base 1'!$A:$J,10,0),"-")</f>
        <v>-</v>
      </c>
      <c r="U493" s="56"/>
      <c r="V493" s="57"/>
      <c r="W493" s="58"/>
      <c r="X493" s="59" t="str">
        <f aca="false">IFERROR(VLOOKUP(J493,'Base 1'!$A:$I,9,0),"-")</f>
        <v>-</v>
      </c>
      <c r="Y493" s="58"/>
      <c r="Z493" s="60"/>
      <c r="AA493" s="61"/>
      <c r="AB493" s="62"/>
      <c r="AC493" s="63" t="str">
        <f aca="false">IFERROR(VLOOKUP($J493,'Base 1'!$A:$Q,16,0),"-")</f>
        <v>-</v>
      </c>
      <c r="AD493" s="63"/>
      <c r="AE493" s="64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  <c r="CO493" s="65"/>
      <c r="CP493" s="65"/>
      <c r="CQ493" s="65"/>
      <c r="CR493" s="65"/>
      <c r="CS493" s="65"/>
      <c r="CT493" s="65"/>
      <c r="CU493" s="65"/>
      <c r="CV493" s="65"/>
      <c r="CW493" s="65"/>
      <c r="CX493" s="65"/>
      <c r="CY493" s="65"/>
      <c r="CZ493" s="65"/>
      <c r="DA493" s="65"/>
      <c r="DB493" s="65"/>
      <c r="DC493" s="65"/>
      <c r="DD493" s="65"/>
      <c r="DE493" s="65"/>
      <c r="DF493" s="65"/>
      <c r="DG493" s="65"/>
      <c r="DH493" s="65"/>
      <c r="DI493" s="65"/>
      <c r="DJ493" s="65"/>
      <c r="DK493" s="65"/>
      <c r="DL493" s="65"/>
      <c r="DM493" s="65"/>
      <c r="DN493" s="65"/>
      <c r="DO493" s="65"/>
      <c r="DP493" s="65"/>
      <c r="DQ493" s="65"/>
      <c r="DR493" s="65"/>
      <c r="DS493" s="65"/>
      <c r="DT493" s="65"/>
      <c r="DU493" s="65"/>
      <c r="DV493" s="65"/>
      <c r="DW493" s="65"/>
      <c r="DX493" s="65"/>
      <c r="DY493" s="65"/>
      <c r="DZ493" s="65"/>
      <c r="EA493" s="65"/>
      <c r="EB493" s="65"/>
      <c r="EC493" s="65"/>
      <c r="ED493" s="65"/>
      <c r="EE493" s="65"/>
      <c r="EF493" s="65"/>
      <c r="EG493" s="65"/>
      <c r="EH493" s="65"/>
      <c r="EI493" s="65"/>
      <c r="EJ493" s="65"/>
      <c r="EK493" s="65"/>
      <c r="EL493" s="65"/>
      <c r="EM493" s="65"/>
      <c r="EN493" s="65"/>
      <c r="EO493" s="65"/>
      <c r="EP493" s="65"/>
      <c r="EQ493" s="65"/>
      <c r="ER493" s="65"/>
      <c r="ES493" s="65"/>
      <c r="ET493" s="65"/>
      <c r="EU493" s="65"/>
      <c r="EV493" s="65"/>
      <c r="EW493" s="65"/>
      <c r="EX493" s="65"/>
      <c r="EY493" s="65"/>
      <c r="EZ493" s="65"/>
      <c r="FA493" s="65"/>
      <c r="FB493" s="65"/>
      <c r="FC493" s="65"/>
      <c r="FD493" s="65"/>
      <c r="FE493" s="65"/>
      <c r="FF493" s="65"/>
      <c r="FG493" s="65"/>
      <c r="FH493" s="65"/>
      <c r="FI493" s="65"/>
      <c r="FJ493" s="65"/>
      <c r="FK493" s="65"/>
      <c r="FL493" s="65"/>
      <c r="FM493" s="65"/>
      <c r="FN493" s="65"/>
      <c r="FO493" s="65"/>
      <c r="FP493" s="65"/>
      <c r="FQ493" s="65"/>
      <c r="FR493" s="65"/>
      <c r="FS493" s="65"/>
      <c r="FT493" s="65"/>
      <c r="FU493" s="65"/>
      <c r="FV493" s="65"/>
      <c r="FW493" s="65"/>
      <c r="FX493" s="65"/>
      <c r="FY493" s="65"/>
      <c r="FZ493" s="65"/>
      <c r="GA493" s="65"/>
      <c r="GB493" s="65"/>
      <c r="GC493" s="65"/>
      <c r="GD493" s="65"/>
      <c r="GE493" s="65"/>
      <c r="GF493" s="65"/>
      <c r="GG493" s="65"/>
      <c r="GH493" s="65"/>
      <c r="GI493" s="65"/>
      <c r="GJ493" s="65"/>
      <c r="GK493" s="65"/>
      <c r="GL493" s="65"/>
      <c r="GM493" s="65"/>
      <c r="GN493" s="65"/>
      <c r="GO493" s="65"/>
      <c r="GP493" s="65"/>
      <c r="GQ493" s="65"/>
      <c r="GR493" s="65"/>
      <c r="GS493" s="65"/>
      <c r="GT493" s="65"/>
      <c r="GU493" s="65"/>
      <c r="GV493" s="65"/>
      <c r="GW493" s="65"/>
      <c r="GX493" s="65"/>
      <c r="GY493" s="65"/>
      <c r="GZ493" s="65"/>
      <c r="HA493" s="65"/>
      <c r="HB493" s="65"/>
      <c r="HC493" s="65"/>
      <c r="HD493" s="65"/>
      <c r="HE493" s="65"/>
      <c r="HF493" s="65"/>
      <c r="HG493" s="65"/>
      <c r="HH493" s="65"/>
      <c r="HI493" s="65"/>
      <c r="HJ493" s="65"/>
      <c r="HK493" s="65"/>
      <c r="HL493" s="65"/>
      <c r="HM493" s="65"/>
      <c r="HN493" s="65"/>
      <c r="HO493" s="65"/>
      <c r="HP493" s="65"/>
      <c r="HQ493" s="65"/>
      <c r="HR493" s="65"/>
      <c r="HS493" s="65"/>
      <c r="HT493" s="65"/>
      <c r="HU493" s="65"/>
      <c r="HV493" s="65"/>
      <c r="HW493" s="65"/>
      <c r="HX493" s="65"/>
      <c r="HY493" s="65"/>
      <c r="HZ493" s="65"/>
      <c r="IA493" s="65"/>
      <c r="IB493" s="65"/>
      <c r="IC493" s="65"/>
      <c r="ID493" s="65"/>
      <c r="IE493" s="65"/>
      <c r="IF493" s="65"/>
      <c r="IG493" s="65"/>
      <c r="IH493" s="65"/>
      <c r="II493" s="65"/>
      <c r="IJ493" s="65"/>
      <c r="IK493" s="65"/>
      <c r="IL493" s="65"/>
      <c r="IM493" s="65"/>
      <c r="IN493" s="65"/>
      <c r="IO493" s="65"/>
      <c r="IP493" s="65"/>
      <c r="IQ493" s="65"/>
      <c r="IR493" s="65"/>
      <c r="IS493" s="65"/>
      <c r="IT493" s="65"/>
      <c r="IU493" s="65"/>
      <c r="IV493" s="65"/>
      <c r="IW493" s="65"/>
      <c r="IX493" s="65"/>
      <c r="IY493" s="65"/>
      <c r="IZ493" s="65"/>
      <c r="JA493" s="65"/>
      <c r="JB493" s="65"/>
      <c r="JC493" s="65"/>
      <c r="JD493" s="65"/>
      <c r="JE493" s="65"/>
      <c r="JF493" s="65"/>
      <c r="JG493" s="65"/>
      <c r="JH493" s="65"/>
      <c r="JI493" s="65"/>
      <c r="JJ493" s="65"/>
      <c r="JK493" s="65"/>
      <c r="JL493" s="65"/>
      <c r="JM493" s="65"/>
      <c r="JN493" s="65"/>
      <c r="JO493" s="65"/>
      <c r="JP493" s="65"/>
      <c r="JQ493" s="65"/>
      <c r="JR493" s="65"/>
      <c r="JS493" s="65"/>
    </row>
    <row r="494" s="66" customFormat="true" ht="14.25" hidden="false" customHeight="true" outlineLevel="0" collapsed="false">
      <c r="A494" s="46"/>
      <c r="B494" s="47" t="n">
        <f aca="true">TODAY()</f>
        <v>46135</v>
      </c>
      <c r="C494" s="48" t="s">
        <v>37</v>
      </c>
      <c r="D494" s="49" t="s">
        <v>38</v>
      </c>
      <c r="E494" s="50" t="str">
        <f aca="false">IFERROR(VLOOKUP($J494,'Base 1'!A:S,19,0),"-")</f>
        <v>-</v>
      </c>
      <c r="F494" s="50" t="str">
        <f aca="false">IFERROR(VLOOKUP($J494,'Base 1'!$A:$N,14,0),"-")</f>
        <v>-</v>
      </c>
      <c r="G494" s="50" t="str">
        <f aca="false">IFERROR(VLOOKUP($J494,'Base 1'!$A:$O,15,0),"-")</f>
        <v>-</v>
      </c>
      <c r="H494" s="50" t="str">
        <f aca="false">IFERROR(VLOOKUP($J494,'Base 1'!$A:$T,20,0),"-")</f>
        <v>-</v>
      </c>
      <c r="I494" s="51" t="str">
        <f aca="false">IFERROR(VLOOKUP($J494,'Base 1'!$A:$C,3,0),"-")</f>
        <v>-</v>
      </c>
      <c r="J494" s="51"/>
      <c r="K494" s="50" t="str">
        <f aca="false">IFERROR(VLOOKUP($J494,'Base 1'!$A:$E,5,0),"-")</f>
        <v>-</v>
      </c>
      <c r="L494" s="52" t="str">
        <f aca="false">IFERROR(VLOOKUP($J494,'Base 1'!$A:$B,2,0),"-")</f>
        <v>-</v>
      </c>
      <c r="M494" s="50" t="str">
        <f aca="false">IFERROR(VLOOKUP($J494,'Base 1'!$A:$Q,17,0),"-")</f>
        <v>-</v>
      </c>
      <c r="N494" s="50" t="str">
        <f aca="false">IFERROR(VLOOKUP($J494,'Base 1'!$A:$R,18,0),"-")</f>
        <v>-</v>
      </c>
      <c r="O494" s="50" t="str">
        <f aca="false">IFERROR(VLOOKUP($J494,'Base 1'!$A:$F,6,0),"-")</f>
        <v>-</v>
      </c>
      <c r="P494" s="53" t="str">
        <f aca="false">IFERROR(VLOOKUP($J494,'Base 1'!$A:$G,7,0),"-")</f>
        <v>-</v>
      </c>
      <c r="Q494" s="54"/>
      <c r="R494" s="50" t="str">
        <f aca="false">IFERROR(VLOOKUP(J494,'Base 1'!$A:$L,12,0),"-")</f>
        <v>-</v>
      </c>
      <c r="S494" s="54"/>
      <c r="T494" s="55" t="str">
        <f aca="false">IFERROR(VLOOKUP(J494,'Base 1'!$A:$J,10,0),"-")</f>
        <v>-</v>
      </c>
      <c r="U494" s="56"/>
      <c r="V494" s="57"/>
      <c r="W494" s="58"/>
      <c r="X494" s="59" t="str">
        <f aca="false">IFERROR(VLOOKUP(J494,'Base 1'!$A:$I,9,0),"-")</f>
        <v>-</v>
      </c>
      <c r="Y494" s="58"/>
      <c r="Z494" s="60"/>
      <c r="AA494" s="61"/>
      <c r="AB494" s="62"/>
      <c r="AC494" s="63" t="str">
        <f aca="false">IFERROR(VLOOKUP($J494,'Base 1'!$A:$Q,16,0),"-")</f>
        <v>-</v>
      </c>
      <c r="AD494" s="63"/>
      <c r="AE494" s="64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  <c r="CO494" s="65"/>
      <c r="CP494" s="65"/>
      <c r="CQ494" s="65"/>
      <c r="CR494" s="65"/>
      <c r="CS494" s="65"/>
      <c r="CT494" s="65"/>
      <c r="CU494" s="65"/>
      <c r="CV494" s="65"/>
      <c r="CW494" s="65"/>
      <c r="CX494" s="65"/>
      <c r="CY494" s="65"/>
      <c r="CZ494" s="65"/>
      <c r="DA494" s="65"/>
      <c r="DB494" s="65"/>
      <c r="DC494" s="65"/>
      <c r="DD494" s="65"/>
      <c r="DE494" s="65"/>
      <c r="DF494" s="65"/>
      <c r="DG494" s="65"/>
      <c r="DH494" s="65"/>
      <c r="DI494" s="65"/>
      <c r="DJ494" s="65"/>
      <c r="DK494" s="65"/>
      <c r="DL494" s="65"/>
      <c r="DM494" s="65"/>
      <c r="DN494" s="65"/>
      <c r="DO494" s="65"/>
      <c r="DP494" s="65"/>
      <c r="DQ494" s="65"/>
      <c r="DR494" s="65"/>
      <c r="DS494" s="65"/>
      <c r="DT494" s="65"/>
      <c r="DU494" s="65"/>
      <c r="DV494" s="65"/>
      <c r="DW494" s="65"/>
      <c r="DX494" s="65"/>
      <c r="DY494" s="65"/>
      <c r="DZ494" s="65"/>
      <c r="EA494" s="65"/>
      <c r="EB494" s="65"/>
      <c r="EC494" s="65"/>
      <c r="ED494" s="65"/>
      <c r="EE494" s="65"/>
      <c r="EF494" s="65"/>
      <c r="EG494" s="65"/>
      <c r="EH494" s="65"/>
      <c r="EI494" s="65"/>
      <c r="EJ494" s="65"/>
      <c r="EK494" s="65"/>
      <c r="EL494" s="65"/>
      <c r="EM494" s="65"/>
      <c r="EN494" s="65"/>
      <c r="EO494" s="65"/>
      <c r="EP494" s="65"/>
      <c r="EQ494" s="65"/>
      <c r="ER494" s="65"/>
      <c r="ES494" s="65"/>
      <c r="ET494" s="65"/>
      <c r="EU494" s="65"/>
      <c r="EV494" s="65"/>
      <c r="EW494" s="65"/>
      <c r="EX494" s="65"/>
      <c r="EY494" s="65"/>
      <c r="EZ494" s="65"/>
      <c r="FA494" s="65"/>
      <c r="FB494" s="65"/>
      <c r="FC494" s="65"/>
      <c r="FD494" s="65"/>
      <c r="FE494" s="65"/>
      <c r="FF494" s="65"/>
      <c r="FG494" s="65"/>
      <c r="FH494" s="65"/>
      <c r="FI494" s="65"/>
      <c r="FJ494" s="65"/>
      <c r="FK494" s="65"/>
      <c r="FL494" s="65"/>
      <c r="FM494" s="65"/>
      <c r="FN494" s="65"/>
      <c r="FO494" s="65"/>
      <c r="FP494" s="65"/>
      <c r="FQ494" s="65"/>
      <c r="FR494" s="65"/>
      <c r="FS494" s="65"/>
      <c r="FT494" s="65"/>
      <c r="FU494" s="65"/>
      <c r="FV494" s="65"/>
      <c r="FW494" s="65"/>
      <c r="FX494" s="65"/>
      <c r="FY494" s="65"/>
      <c r="FZ494" s="65"/>
      <c r="GA494" s="65"/>
      <c r="GB494" s="65"/>
      <c r="GC494" s="65"/>
      <c r="GD494" s="65"/>
      <c r="GE494" s="65"/>
      <c r="GF494" s="65"/>
      <c r="GG494" s="65"/>
      <c r="GH494" s="65"/>
      <c r="GI494" s="65"/>
      <c r="GJ494" s="65"/>
      <c r="GK494" s="65"/>
      <c r="GL494" s="65"/>
      <c r="GM494" s="65"/>
      <c r="GN494" s="65"/>
      <c r="GO494" s="65"/>
      <c r="GP494" s="65"/>
      <c r="GQ494" s="65"/>
      <c r="GR494" s="65"/>
      <c r="GS494" s="65"/>
      <c r="GT494" s="65"/>
      <c r="GU494" s="65"/>
      <c r="GV494" s="65"/>
      <c r="GW494" s="65"/>
      <c r="GX494" s="65"/>
      <c r="GY494" s="65"/>
      <c r="GZ494" s="65"/>
      <c r="HA494" s="65"/>
      <c r="HB494" s="65"/>
      <c r="HC494" s="65"/>
      <c r="HD494" s="65"/>
      <c r="HE494" s="65"/>
      <c r="HF494" s="65"/>
      <c r="HG494" s="65"/>
      <c r="HH494" s="65"/>
      <c r="HI494" s="65"/>
      <c r="HJ494" s="65"/>
      <c r="HK494" s="65"/>
      <c r="HL494" s="65"/>
      <c r="HM494" s="65"/>
      <c r="HN494" s="65"/>
      <c r="HO494" s="65"/>
      <c r="HP494" s="65"/>
      <c r="HQ494" s="65"/>
      <c r="HR494" s="65"/>
      <c r="HS494" s="65"/>
      <c r="HT494" s="65"/>
      <c r="HU494" s="65"/>
      <c r="HV494" s="65"/>
      <c r="HW494" s="65"/>
      <c r="HX494" s="65"/>
      <c r="HY494" s="65"/>
      <c r="HZ494" s="65"/>
      <c r="IA494" s="65"/>
      <c r="IB494" s="65"/>
      <c r="IC494" s="65"/>
      <c r="ID494" s="65"/>
      <c r="IE494" s="65"/>
      <c r="IF494" s="65"/>
      <c r="IG494" s="65"/>
      <c r="IH494" s="65"/>
      <c r="II494" s="65"/>
      <c r="IJ494" s="65"/>
      <c r="IK494" s="65"/>
      <c r="IL494" s="65"/>
      <c r="IM494" s="65"/>
      <c r="IN494" s="65"/>
      <c r="IO494" s="65"/>
      <c r="IP494" s="65"/>
      <c r="IQ494" s="65"/>
      <c r="IR494" s="65"/>
      <c r="IS494" s="65"/>
      <c r="IT494" s="65"/>
      <c r="IU494" s="65"/>
      <c r="IV494" s="65"/>
      <c r="IW494" s="65"/>
      <c r="IX494" s="65"/>
      <c r="IY494" s="65"/>
      <c r="IZ494" s="65"/>
      <c r="JA494" s="65"/>
      <c r="JB494" s="65"/>
      <c r="JC494" s="65"/>
      <c r="JD494" s="65"/>
      <c r="JE494" s="65"/>
      <c r="JF494" s="65"/>
      <c r="JG494" s="65"/>
      <c r="JH494" s="65"/>
      <c r="JI494" s="65"/>
      <c r="JJ494" s="65"/>
      <c r="JK494" s="65"/>
      <c r="JL494" s="65"/>
      <c r="JM494" s="65"/>
      <c r="JN494" s="65"/>
      <c r="JO494" s="65"/>
      <c r="JP494" s="65"/>
      <c r="JQ494" s="65"/>
      <c r="JR494" s="65"/>
      <c r="JS494" s="65"/>
    </row>
    <row r="495" s="66" customFormat="true" ht="14.25" hidden="false" customHeight="true" outlineLevel="0" collapsed="false">
      <c r="A495" s="46"/>
      <c r="B495" s="47" t="n">
        <f aca="true">TODAY()</f>
        <v>46135</v>
      </c>
      <c r="C495" s="48" t="s">
        <v>37</v>
      </c>
      <c r="D495" s="49" t="s">
        <v>38</v>
      </c>
      <c r="E495" s="50" t="str">
        <f aca="false">IFERROR(VLOOKUP($J495,'Base 1'!A:S,19,0),"-")</f>
        <v>-</v>
      </c>
      <c r="F495" s="50" t="str">
        <f aca="false">IFERROR(VLOOKUP($J495,'Base 1'!$A:$N,14,0),"-")</f>
        <v>-</v>
      </c>
      <c r="G495" s="50" t="str">
        <f aca="false">IFERROR(VLOOKUP($J495,'Base 1'!$A:$O,15,0),"-")</f>
        <v>-</v>
      </c>
      <c r="H495" s="50" t="str">
        <f aca="false">IFERROR(VLOOKUP($J495,'Base 1'!$A:$T,20,0),"-")</f>
        <v>-</v>
      </c>
      <c r="I495" s="51" t="str">
        <f aca="false">IFERROR(VLOOKUP($J495,'Base 1'!$A:$C,3,0),"-")</f>
        <v>-</v>
      </c>
      <c r="J495" s="51"/>
      <c r="K495" s="50" t="str">
        <f aca="false">IFERROR(VLOOKUP($J495,'Base 1'!$A:$E,5,0),"-")</f>
        <v>-</v>
      </c>
      <c r="L495" s="52" t="str">
        <f aca="false">IFERROR(VLOOKUP($J495,'Base 1'!$A:$B,2,0),"-")</f>
        <v>-</v>
      </c>
      <c r="M495" s="50" t="str">
        <f aca="false">IFERROR(VLOOKUP($J495,'Base 1'!$A:$Q,17,0),"-")</f>
        <v>-</v>
      </c>
      <c r="N495" s="50" t="str">
        <f aca="false">IFERROR(VLOOKUP($J495,'Base 1'!$A:$R,18,0),"-")</f>
        <v>-</v>
      </c>
      <c r="O495" s="50" t="str">
        <f aca="false">IFERROR(VLOOKUP($J495,'Base 1'!$A:$F,6,0),"-")</f>
        <v>-</v>
      </c>
      <c r="P495" s="53" t="str">
        <f aca="false">IFERROR(VLOOKUP($J495,'Base 1'!$A:$G,7,0),"-")</f>
        <v>-</v>
      </c>
      <c r="Q495" s="54"/>
      <c r="R495" s="50" t="str">
        <f aca="false">IFERROR(VLOOKUP(J495,'Base 1'!$A:$L,12,0),"-")</f>
        <v>-</v>
      </c>
      <c r="S495" s="54"/>
      <c r="T495" s="55" t="str">
        <f aca="false">IFERROR(VLOOKUP(J495,'Base 1'!$A:$J,10,0),"-")</f>
        <v>-</v>
      </c>
      <c r="U495" s="56"/>
      <c r="V495" s="57"/>
      <c r="W495" s="58"/>
      <c r="X495" s="59" t="str">
        <f aca="false">IFERROR(VLOOKUP(J495,'Base 1'!$A:$I,9,0),"-")</f>
        <v>-</v>
      </c>
      <c r="Y495" s="58"/>
      <c r="Z495" s="60"/>
      <c r="AA495" s="61"/>
      <c r="AB495" s="62"/>
      <c r="AC495" s="63" t="str">
        <f aca="false">IFERROR(VLOOKUP($J495,'Base 1'!$A:$Q,16,0),"-")</f>
        <v>-</v>
      </c>
      <c r="AD495" s="63"/>
      <c r="AE495" s="64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  <c r="CO495" s="65"/>
      <c r="CP495" s="65"/>
      <c r="CQ495" s="65"/>
      <c r="CR495" s="65"/>
      <c r="CS495" s="65"/>
      <c r="CT495" s="65"/>
      <c r="CU495" s="65"/>
      <c r="CV495" s="65"/>
      <c r="CW495" s="65"/>
      <c r="CX495" s="65"/>
      <c r="CY495" s="65"/>
      <c r="CZ495" s="65"/>
      <c r="DA495" s="65"/>
      <c r="DB495" s="65"/>
      <c r="DC495" s="65"/>
      <c r="DD495" s="65"/>
      <c r="DE495" s="65"/>
      <c r="DF495" s="65"/>
      <c r="DG495" s="65"/>
      <c r="DH495" s="65"/>
      <c r="DI495" s="65"/>
      <c r="DJ495" s="65"/>
      <c r="DK495" s="65"/>
      <c r="DL495" s="65"/>
      <c r="DM495" s="65"/>
      <c r="DN495" s="65"/>
      <c r="DO495" s="65"/>
      <c r="DP495" s="65"/>
      <c r="DQ495" s="65"/>
      <c r="DR495" s="65"/>
      <c r="DS495" s="65"/>
      <c r="DT495" s="65"/>
      <c r="DU495" s="65"/>
      <c r="DV495" s="65"/>
      <c r="DW495" s="65"/>
      <c r="DX495" s="65"/>
      <c r="DY495" s="65"/>
      <c r="DZ495" s="65"/>
      <c r="EA495" s="65"/>
      <c r="EB495" s="65"/>
      <c r="EC495" s="65"/>
      <c r="ED495" s="65"/>
      <c r="EE495" s="65"/>
      <c r="EF495" s="65"/>
      <c r="EG495" s="65"/>
      <c r="EH495" s="65"/>
      <c r="EI495" s="65"/>
      <c r="EJ495" s="65"/>
      <c r="EK495" s="65"/>
      <c r="EL495" s="65"/>
      <c r="EM495" s="65"/>
      <c r="EN495" s="65"/>
      <c r="EO495" s="65"/>
      <c r="EP495" s="65"/>
      <c r="EQ495" s="65"/>
      <c r="ER495" s="65"/>
      <c r="ES495" s="65"/>
      <c r="ET495" s="65"/>
      <c r="EU495" s="65"/>
      <c r="EV495" s="65"/>
      <c r="EW495" s="65"/>
      <c r="EX495" s="65"/>
      <c r="EY495" s="65"/>
      <c r="EZ495" s="65"/>
      <c r="FA495" s="65"/>
      <c r="FB495" s="65"/>
      <c r="FC495" s="65"/>
      <c r="FD495" s="65"/>
      <c r="FE495" s="65"/>
      <c r="FF495" s="65"/>
      <c r="FG495" s="65"/>
      <c r="FH495" s="65"/>
      <c r="FI495" s="65"/>
      <c r="FJ495" s="65"/>
      <c r="FK495" s="65"/>
      <c r="FL495" s="65"/>
      <c r="FM495" s="65"/>
      <c r="FN495" s="65"/>
      <c r="FO495" s="65"/>
      <c r="FP495" s="65"/>
      <c r="FQ495" s="65"/>
      <c r="FR495" s="65"/>
      <c r="FS495" s="65"/>
      <c r="FT495" s="65"/>
      <c r="FU495" s="65"/>
      <c r="FV495" s="65"/>
      <c r="FW495" s="65"/>
      <c r="FX495" s="65"/>
      <c r="FY495" s="65"/>
      <c r="FZ495" s="65"/>
      <c r="GA495" s="65"/>
      <c r="GB495" s="65"/>
      <c r="GC495" s="65"/>
      <c r="GD495" s="65"/>
      <c r="GE495" s="65"/>
      <c r="GF495" s="65"/>
      <c r="GG495" s="65"/>
      <c r="GH495" s="65"/>
      <c r="GI495" s="65"/>
      <c r="GJ495" s="65"/>
      <c r="GK495" s="65"/>
      <c r="GL495" s="65"/>
      <c r="GM495" s="65"/>
      <c r="GN495" s="65"/>
      <c r="GO495" s="65"/>
      <c r="GP495" s="65"/>
      <c r="GQ495" s="65"/>
      <c r="GR495" s="65"/>
      <c r="GS495" s="65"/>
      <c r="GT495" s="65"/>
      <c r="GU495" s="65"/>
      <c r="GV495" s="65"/>
      <c r="GW495" s="65"/>
      <c r="GX495" s="65"/>
      <c r="GY495" s="65"/>
      <c r="GZ495" s="65"/>
      <c r="HA495" s="65"/>
      <c r="HB495" s="65"/>
      <c r="HC495" s="65"/>
      <c r="HD495" s="65"/>
      <c r="HE495" s="65"/>
      <c r="HF495" s="65"/>
      <c r="HG495" s="65"/>
      <c r="HH495" s="65"/>
      <c r="HI495" s="65"/>
      <c r="HJ495" s="65"/>
      <c r="HK495" s="65"/>
      <c r="HL495" s="65"/>
      <c r="HM495" s="65"/>
      <c r="HN495" s="65"/>
      <c r="HO495" s="65"/>
      <c r="HP495" s="65"/>
      <c r="HQ495" s="65"/>
      <c r="HR495" s="65"/>
      <c r="HS495" s="65"/>
      <c r="HT495" s="65"/>
      <c r="HU495" s="65"/>
      <c r="HV495" s="65"/>
      <c r="HW495" s="65"/>
      <c r="HX495" s="65"/>
      <c r="HY495" s="65"/>
      <c r="HZ495" s="65"/>
      <c r="IA495" s="65"/>
      <c r="IB495" s="65"/>
      <c r="IC495" s="65"/>
      <c r="ID495" s="65"/>
      <c r="IE495" s="65"/>
      <c r="IF495" s="65"/>
      <c r="IG495" s="65"/>
      <c r="IH495" s="65"/>
      <c r="II495" s="65"/>
      <c r="IJ495" s="65"/>
      <c r="IK495" s="65"/>
      <c r="IL495" s="65"/>
      <c r="IM495" s="65"/>
      <c r="IN495" s="65"/>
      <c r="IO495" s="65"/>
      <c r="IP495" s="65"/>
      <c r="IQ495" s="65"/>
      <c r="IR495" s="65"/>
      <c r="IS495" s="65"/>
      <c r="IT495" s="65"/>
      <c r="IU495" s="65"/>
      <c r="IV495" s="65"/>
      <c r="IW495" s="65"/>
      <c r="IX495" s="65"/>
      <c r="IY495" s="65"/>
      <c r="IZ495" s="65"/>
      <c r="JA495" s="65"/>
      <c r="JB495" s="65"/>
      <c r="JC495" s="65"/>
      <c r="JD495" s="65"/>
      <c r="JE495" s="65"/>
      <c r="JF495" s="65"/>
      <c r="JG495" s="65"/>
      <c r="JH495" s="65"/>
      <c r="JI495" s="65"/>
      <c r="JJ495" s="65"/>
      <c r="JK495" s="65"/>
      <c r="JL495" s="65"/>
      <c r="JM495" s="65"/>
      <c r="JN495" s="65"/>
      <c r="JO495" s="65"/>
      <c r="JP495" s="65"/>
      <c r="JQ495" s="65"/>
      <c r="JR495" s="65"/>
      <c r="JS495" s="65"/>
    </row>
    <row r="496" s="66" customFormat="true" ht="14.25" hidden="false" customHeight="true" outlineLevel="0" collapsed="false">
      <c r="A496" s="46"/>
      <c r="B496" s="47" t="n">
        <f aca="true">TODAY()</f>
        <v>46135</v>
      </c>
      <c r="C496" s="48" t="s">
        <v>37</v>
      </c>
      <c r="D496" s="49" t="s">
        <v>38</v>
      </c>
      <c r="E496" s="50" t="str">
        <f aca="false">IFERROR(VLOOKUP($J496,'Base 1'!A:S,19,0),"-")</f>
        <v>-</v>
      </c>
      <c r="F496" s="50" t="str">
        <f aca="false">IFERROR(VLOOKUP($J496,'Base 1'!$A:$N,14,0),"-")</f>
        <v>-</v>
      </c>
      <c r="G496" s="50" t="str">
        <f aca="false">IFERROR(VLOOKUP($J496,'Base 1'!$A:$O,15,0),"-")</f>
        <v>-</v>
      </c>
      <c r="H496" s="50" t="str">
        <f aca="false">IFERROR(VLOOKUP($J496,'Base 1'!$A:$T,20,0),"-")</f>
        <v>-</v>
      </c>
      <c r="I496" s="51" t="str">
        <f aca="false">IFERROR(VLOOKUP($J496,'Base 1'!$A:$C,3,0),"-")</f>
        <v>-</v>
      </c>
      <c r="J496" s="51"/>
      <c r="K496" s="50" t="str">
        <f aca="false">IFERROR(VLOOKUP($J496,'Base 1'!$A:$E,5,0),"-")</f>
        <v>-</v>
      </c>
      <c r="L496" s="52" t="str">
        <f aca="false">IFERROR(VLOOKUP($J496,'Base 1'!$A:$B,2,0),"-")</f>
        <v>-</v>
      </c>
      <c r="M496" s="50" t="str">
        <f aca="false">IFERROR(VLOOKUP($J496,'Base 1'!$A:$Q,17,0),"-")</f>
        <v>-</v>
      </c>
      <c r="N496" s="50" t="str">
        <f aca="false">IFERROR(VLOOKUP($J496,'Base 1'!$A:$R,18,0),"-")</f>
        <v>-</v>
      </c>
      <c r="O496" s="50" t="str">
        <f aca="false">IFERROR(VLOOKUP($J496,'Base 1'!$A:$F,6,0),"-")</f>
        <v>-</v>
      </c>
      <c r="P496" s="53" t="str">
        <f aca="false">IFERROR(VLOOKUP($J496,'Base 1'!$A:$G,7,0),"-")</f>
        <v>-</v>
      </c>
      <c r="Q496" s="54"/>
      <c r="R496" s="50" t="str">
        <f aca="false">IFERROR(VLOOKUP(J496,'Base 1'!$A:$L,12,0),"-")</f>
        <v>-</v>
      </c>
      <c r="S496" s="54"/>
      <c r="T496" s="55" t="str">
        <f aca="false">IFERROR(VLOOKUP(J496,'Base 1'!$A:$J,10,0),"-")</f>
        <v>-</v>
      </c>
      <c r="U496" s="56"/>
      <c r="V496" s="57"/>
      <c r="W496" s="58"/>
      <c r="X496" s="59" t="str">
        <f aca="false">IFERROR(VLOOKUP(J496,'Base 1'!$A:$I,9,0),"-")</f>
        <v>-</v>
      </c>
      <c r="Y496" s="58"/>
      <c r="Z496" s="60"/>
      <c r="AA496" s="61"/>
      <c r="AB496" s="62"/>
      <c r="AC496" s="63" t="str">
        <f aca="false">IFERROR(VLOOKUP($J496,'Base 1'!$A:$Q,16,0),"-")</f>
        <v>-</v>
      </c>
      <c r="AD496" s="63"/>
      <c r="AE496" s="64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  <c r="CO496" s="65"/>
      <c r="CP496" s="65"/>
      <c r="CQ496" s="65"/>
      <c r="CR496" s="65"/>
      <c r="CS496" s="65"/>
      <c r="CT496" s="65"/>
      <c r="CU496" s="65"/>
      <c r="CV496" s="65"/>
      <c r="CW496" s="65"/>
      <c r="CX496" s="65"/>
      <c r="CY496" s="65"/>
      <c r="CZ496" s="65"/>
      <c r="DA496" s="65"/>
      <c r="DB496" s="65"/>
      <c r="DC496" s="65"/>
      <c r="DD496" s="65"/>
      <c r="DE496" s="65"/>
      <c r="DF496" s="65"/>
      <c r="DG496" s="65"/>
      <c r="DH496" s="65"/>
      <c r="DI496" s="65"/>
      <c r="DJ496" s="65"/>
      <c r="DK496" s="65"/>
      <c r="DL496" s="65"/>
      <c r="DM496" s="65"/>
      <c r="DN496" s="65"/>
      <c r="DO496" s="65"/>
      <c r="DP496" s="65"/>
      <c r="DQ496" s="65"/>
      <c r="DR496" s="65"/>
      <c r="DS496" s="65"/>
      <c r="DT496" s="65"/>
      <c r="DU496" s="65"/>
      <c r="DV496" s="65"/>
      <c r="DW496" s="65"/>
      <c r="DX496" s="65"/>
      <c r="DY496" s="65"/>
      <c r="DZ496" s="65"/>
      <c r="EA496" s="65"/>
      <c r="EB496" s="65"/>
      <c r="EC496" s="65"/>
      <c r="ED496" s="65"/>
      <c r="EE496" s="65"/>
      <c r="EF496" s="65"/>
      <c r="EG496" s="65"/>
      <c r="EH496" s="65"/>
      <c r="EI496" s="65"/>
      <c r="EJ496" s="65"/>
      <c r="EK496" s="65"/>
      <c r="EL496" s="65"/>
      <c r="EM496" s="65"/>
      <c r="EN496" s="65"/>
      <c r="EO496" s="65"/>
      <c r="EP496" s="65"/>
      <c r="EQ496" s="65"/>
      <c r="ER496" s="65"/>
      <c r="ES496" s="65"/>
      <c r="ET496" s="65"/>
      <c r="EU496" s="65"/>
      <c r="EV496" s="65"/>
      <c r="EW496" s="65"/>
      <c r="EX496" s="65"/>
      <c r="EY496" s="65"/>
      <c r="EZ496" s="65"/>
      <c r="FA496" s="65"/>
      <c r="FB496" s="65"/>
      <c r="FC496" s="65"/>
      <c r="FD496" s="65"/>
      <c r="FE496" s="65"/>
      <c r="FF496" s="65"/>
      <c r="FG496" s="65"/>
      <c r="FH496" s="65"/>
      <c r="FI496" s="65"/>
      <c r="FJ496" s="65"/>
      <c r="FK496" s="65"/>
      <c r="FL496" s="65"/>
      <c r="FM496" s="65"/>
      <c r="FN496" s="65"/>
      <c r="FO496" s="65"/>
      <c r="FP496" s="65"/>
      <c r="FQ496" s="65"/>
      <c r="FR496" s="65"/>
      <c r="FS496" s="65"/>
      <c r="FT496" s="65"/>
      <c r="FU496" s="65"/>
      <c r="FV496" s="65"/>
      <c r="FW496" s="65"/>
      <c r="FX496" s="65"/>
      <c r="FY496" s="65"/>
      <c r="FZ496" s="65"/>
      <c r="GA496" s="65"/>
      <c r="GB496" s="65"/>
      <c r="GC496" s="65"/>
      <c r="GD496" s="65"/>
      <c r="GE496" s="65"/>
      <c r="GF496" s="65"/>
      <c r="GG496" s="65"/>
      <c r="GH496" s="65"/>
      <c r="GI496" s="65"/>
      <c r="GJ496" s="65"/>
      <c r="GK496" s="65"/>
      <c r="GL496" s="65"/>
      <c r="GM496" s="65"/>
      <c r="GN496" s="65"/>
      <c r="GO496" s="65"/>
      <c r="GP496" s="65"/>
      <c r="GQ496" s="65"/>
      <c r="GR496" s="65"/>
      <c r="GS496" s="65"/>
      <c r="GT496" s="65"/>
      <c r="GU496" s="65"/>
      <c r="GV496" s="65"/>
      <c r="GW496" s="65"/>
      <c r="GX496" s="65"/>
      <c r="GY496" s="65"/>
      <c r="GZ496" s="65"/>
      <c r="HA496" s="65"/>
      <c r="HB496" s="65"/>
      <c r="HC496" s="65"/>
      <c r="HD496" s="65"/>
      <c r="HE496" s="65"/>
      <c r="HF496" s="65"/>
      <c r="HG496" s="65"/>
      <c r="HH496" s="65"/>
      <c r="HI496" s="65"/>
      <c r="HJ496" s="65"/>
      <c r="HK496" s="65"/>
      <c r="HL496" s="65"/>
      <c r="HM496" s="65"/>
      <c r="HN496" s="65"/>
      <c r="HO496" s="65"/>
      <c r="HP496" s="65"/>
      <c r="HQ496" s="65"/>
      <c r="HR496" s="65"/>
      <c r="HS496" s="65"/>
      <c r="HT496" s="65"/>
      <c r="HU496" s="65"/>
      <c r="HV496" s="65"/>
      <c r="HW496" s="65"/>
      <c r="HX496" s="65"/>
      <c r="HY496" s="65"/>
      <c r="HZ496" s="65"/>
      <c r="IA496" s="65"/>
      <c r="IB496" s="65"/>
      <c r="IC496" s="65"/>
      <c r="ID496" s="65"/>
      <c r="IE496" s="65"/>
      <c r="IF496" s="65"/>
      <c r="IG496" s="65"/>
      <c r="IH496" s="65"/>
      <c r="II496" s="65"/>
      <c r="IJ496" s="65"/>
      <c r="IK496" s="65"/>
      <c r="IL496" s="65"/>
      <c r="IM496" s="65"/>
      <c r="IN496" s="65"/>
      <c r="IO496" s="65"/>
      <c r="IP496" s="65"/>
      <c r="IQ496" s="65"/>
      <c r="IR496" s="65"/>
      <c r="IS496" s="65"/>
      <c r="IT496" s="65"/>
      <c r="IU496" s="65"/>
      <c r="IV496" s="65"/>
      <c r="IW496" s="65"/>
      <c r="IX496" s="65"/>
      <c r="IY496" s="65"/>
      <c r="IZ496" s="65"/>
      <c r="JA496" s="65"/>
      <c r="JB496" s="65"/>
      <c r="JC496" s="65"/>
      <c r="JD496" s="65"/>
      <c r="JE496" s="65"/>
      <c r="JF496" s="65"/>
      <c r="JG496" s="65"/>
      <c r="JH496" s="65"/>
      <c r="JI496" s="65"/>
      <c r="JJ496" s="65"/>
      <c r="JK496" s="65"/>
      <c r="JL496" s="65"/>
      <c r="JM496" s="65"/>
      <c r="JN496" s="65"/>
      <c r="JO496" s="65"/>
      <c r="JP496" s="65"/>
      <c r="JQ496" s="65"/>
      <c r="JR496" s="65"/>
      <c r="JS496" s="65"/>
    </row>
    <row r="497" s="66" customFormat="true" ht="14.25" hidden="false" customHeight="true" outlineLevel="0" collapsed="false">
      <c r="A497" s="46"/>
      <c r="B497" s="47" t="n">
        <f aca="true">TODAY()</f>
        <v>46135</v>
      </c>
      <c r="C497" s="48" t="s">
        <v>37</v>
      </c>
      <c r="D497" s="49" t="s">
        <v>38</v>
      </c>
      <c r="E497" s="50" t="str">
        <f aca="false">IFERROR(VLOOKUP($J497,'Base 1'!A:S,19,0),"-")</f>
        <v>-</v>
      </c>
      <c r="F497" s="50" t="str">
        <f aca="false">IFERROR(VLOOKUP($J497,'Base 1'!$A:$N,14,0),"-")</f>
        <v>-</v>
      </c>
      <c r="G497" s="50" t="str">
        <f aca="false">IFERROR(VLOOKUP($J497,'Base 1'!$A:$O,15,0),"-")</f>
        <v>-</v>
      </c>
      <c r="H497" s="50" t="str">
        <f aca="false">IFERROR(VLOOKUP($J497,'Base 1'!$A:$T,20,0),"-")</f>
        <v>-</v>
      </c>
      <c r="I497" s="51" t="str">
        <f aca="false">IFERROR(VLOOKUP($J497,'Base 1'!$A:$C,3,0),"-")</f>
        <v>-</v>
      </c>
      <c r="J497" s="51"/>
      <c r="K497" s="50" t="str">
        <f aca="false">IFERROR(VLOOKUP($J497,'Base 1'!$A:$E,5,0),"-")</f>
        <v>-</v>
      </c>
      <c r="L497" s="52" t="str">
        <f aca="false">IFERROR(VLOOKUP($J497,'Base 1'!$A:$B,2,0),"-")</f>
        <v>-</v>
      </c>
      <c r="M497" s="50" t="str">
        <f aca="false">IFERROR(VLOOKUP($J497,'Base 1'!$A:$Q,17,0),"-")</f>
        <v>-</v>
      </c>
      <c r="N497" s="50" t="str">
        <f aca="false">IFERROR(VLOOKUP($J497,'Base 1'!$A:$R,18,0),"-")</f>
        <v>-</v>
      </c>
      <c r="O497" s="50" t="str">
        <f aca="false">IFERROR(VLOOKUP($J497,'Base 1'!$A:$F,6,0),"-")</f>
        <v>-</v>
      </c>
      <c r="P497" s="53" t="str">
        <f aca="false">IFERROR(VLOOKUP($J497,'Base 1'!$A:$G,7,0),"-")</f>
        <v>-</v>
      </c>
      <c r="Q497" s="54"/>
      <c r="R497" s="50" t="str">
        <f aca="false">IFERROR(VLOOKUP(J497,'Base 1'!$A:$L,12,0),"-")</f>
        <v>-</v>
      </c>
      <c r="S497" s="54"/>
      <c r="T497" s="55" t="str">
        <f aca="false">IFERROR(VLOOKUP(J497,'Base 1'!$A:$J,10,0),"-")</f>
        <v>-</v>
      </c>
      <c r="U497" s="56"/>
      <c r="V497" s="57"/>
      <c r="W497" s="58"/>
      <c r="X497" s="59" t="str">
        <f aca="false">IFERROR(VLOOKUP(J497,'Base 1'!$A:$I,9,0),"-")</f>
        <v>-</v>
      </c>
      <c r="Y497" s="58"/>
      <c r="Z497" s="60"/>
      <c r="AA497" s="61"/>
      <c r="AB497" s="62"/>
      <c r="AC497" s="63" t="str">
        <f aca="false">IFERROR(VLOOKUP($J497,'Base 1'!$A:$Q,16,0),"-")</f>
        <v>-</v>
      </c>
      <c r="AD497" s="63"/>
      <c r="AE497" s="64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65"/>
      <c r="DI497" s="65"/>
      <c r="DJ497" s="65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  <c r="EF497" s="65"/>
      <c r="EG497" s="65"/>
      <c r="EH497" s="65"/>
      <c r="EI497" s="65"/>
      <c r="EJ497" s="65"/>
      <c r="EK497" s="65"/>
      <c r="EL497" s="65"/>
      <c r="EM497" s="65"/>
      <c r="EN497" s="65"/>
      <c r="EO497" s="65"/>
      <c r="EP497" s="65"/>
      <c r="EQ497" s="65"/>
      <c r="ER497" s="65"/>
      <c r="ES497" s="65"/>
      <c r="ET497" s="65"/>
      <c r="EU497" s="65"/>
      <c r="EV497" s="65"/>
      <c r="EW497" s="65"/>
      <c r="EX497" s="65"/>
      <c r="EY497" s="65"/>
      <c r="EZ497" s="65"/>
      <c r="FA497" s="65"/>
      <c r="FB497" s="65"/>
      <c r="FC497" s="65"/>
      <c r="FD497" s="65"/>
      <c r="FE497" s="65"/>
      <c r="FF497" s="65"/>
      <c r="FG497" s="65"/>
      <c r="FH497" s="65"/>
      <c r="FI497" s="65"/>
      <c r="FJ497" s="65"/>
      <c r="FK497" s="65"/>
      <c r="FL497" s="65"/>
      <c r="FM497" s="65"/>
      <c r="FN497" s="65"/>
      <c r="FO497" s="65"/>
      <c r="FP497" s="65"/>
      <c r="FQ497" s="65"/>
      <c r="FR497" s="65"/>
      <c r="FS497" s="65"/>
      <c r="FT497" s="65"/>
      <c r="FU497" s="65"/>
      <c r="FV497" s="65"/>
      <c r="FW497" s="65"/>
      <c r="FX497" s="65"/>
      <c r="FY497" s="65"/>
      <c r="FZ497" s="65"/>
      <c r="GA497" s="65"/>
      <c r="GB497" s="65"/>
      <c r="GC497" s="65"/>
      <c r="GD497" s="65"/>
      <c r="GE497" s="65"/>
      <c r="GF497" s="65"/>
      <c r="GG497" s="65"/>
      <c r="GH497" s="65"/>
      <c r="GI497" s="65"/>
      <c r="GJ497" s="65"/>
      <c r="GK497" s="65"/>
      <c r="GL497" s="65"/>
      <c r="GM497" s="65"/>
      <c r="GN497" s="65"/>
      <c r="GO497" s="65"/>
      <c r="GP497" s="65"/>
      <c r="GQ497" s="65"/>
      <c r="GR497" s="65"/>
      <c r="GS497" s="65"/>
      <c r="GT497" s="65"/>
      <c r="GU497" s="65"/>
      <c r="GV497" s="65"/>
      <c r="GW497" s="65"/>
      <c r="GX497" s="65"/>
      <c r="GY497" s="65"/>
      <c r="GZ497" s="65"/>
      <c r="HA497" s="65"/>
      <c r="HB497" s="65"/>
      <c r="HC497" s="65"/>
      <c r="HD497" s="65"/>
      <c r="HE497" s="65"/>
      <c r="HF497" s="65"/>
      <c r="HG497" s="65"/>
      <c r="HH497" s="65"/>
      <c r="HI497" s="65"/>
      <c r="HJ497" s="65"/>
      <c r="HK497" s="65"/>
      <c r="HL497" s="65"/>
      <c r="HM497" s="65"/>
      <c r="HN497" s="65"/>
      <c r="HO497" s="65"/>
      <c r="HP497" s="65"/>
      <c r="HQ497" s="65"/>
      <c r="HR497" s="65"/>
      <c r="HS497" s="65"/>
      <c r="HT497" s="65"/>
      <c r="HU497" s="65"/>
      <c r="HV497" s="65"/>
      <c r="HW497" s="65"/>
      <c r="HX497" s="65"/>
      <c r="HY497" s="65"/>
      <c r="HZ497" s="65"/>
      <c r="IA497" s="65"/>
      <c r="IB497" s="65"/>
      <c r="IC497" s="65"/>
      <c r="ID497" s="65"/>
      <c r="IE497" s="65"/>
      <c r="IF497" s="65"/>
      <c r="IG497" s="65"/>
      <c r="IH497" s="65"/>
      <c r="II497" s="65"/>
      <c r="IJ497" s="65"/>
      <c r="IK497" s="65"/>
      <c r="IL497" s="65"/>
      <c r="IM497" s="65"/>
      <c r="IN497" s="65"/>
      <c r="IO497" s="65"/>
      <c r="IP497" s="65"/>
      <c r="IQ497" s="65"/>
      <c r="IR497" s="65"/>
      <c r="IS497" s="65"/>
      <c r="IT497" s="65"/>
      <c r="IU497" s="65"/>
      <c r="IV497" s="65"/>
      <c r="IW497" s="65"/>
      <c r="IX497" s="65"/>
      <c r="IY497" s="65"/>
      <c r="IZ497" s="65"/>
      <c r="JA497" s="65"/>
      <c r="JB497" s="65"/>
      <c r="JC497" s="65"/>
      <c r="JD497" s="65"/>
      <c r="JE497" s="65"/>
      <c r="JF497" s="65"/>
      <c r="JG497" s="65"/>
      <c r="JH497" s="65"/>
      <c r="JI497" s="65"/>
      <c r="JJ497" s="65"/>
      <c r="JK497" s="65"/>
      <c r="JL497" s="65"/>
      <c r="JM497" s="65"/>
      <c r="JN497" s="65"/>
      <c r="JO497" s="65"/>
      <c r="JP497" s="65"/>
      <c r="JQ497" s="65"/>
      <c r="JR497" s="65"/>
      <c r="JS497" s="65"/>
    </row>
    <row r="498" s="66" customFormat="true" ht="14.25" hidden="false" customHeight="true" outlineLevel="0" collapsed="false">
      <c r="A498" s="46"/>
      <c r="B498" s="47" t="n">
        <f aca="true">TODAY()</f>
        <v>46135</v>
      </c>
      <c r="C498" s="48" t="s">
        <v>37</v>
      </c>
      <c r="D498" s="49" t="s">
        <v>38</v>
      </c>
      <c r="E498" s="50" t="str">
        <f aca="false">IFERROR(VLOOKUP($J498,'Base 1'!A:S,19,0),"-")</f>
        <v>-</v>
      </c>
      <c r="F498" s="50" t="str">
        <f aca="false">IFERROR(VLOOKUP($J498,'Base 1'!$A:$N,14,0),"-")</f>
        <v>-</v>
      </c>
      <c r="G498" s="50" t="str">
        <f aca="false">IFERROR(VLOOKUP($J498,'Base 1'!$A:$O,15,0),"-")</f>
        <v>-</v>
      </c>
      <c r="H498" s="50" t="str">
        <f aca="false">IFERROR(VLOOKUP($J498,'Base 1'!$A:$T,20,0),"-")</f>
        <v>-</v>
      </c>
      <c r="I498" s="51" t="str">
        <f aca="false">IFERROR(VLOOKUP($J498,'Base 1'!$A:$C,3,0),"-")</f>
        <v>-</v>
      </c>
      <c r="J498" s="51"/>
      <c r="K498" s="50" t="str">
        <f aca="false">IFERROR(VLOOKUP($J498,'Base 1'!$A:$E,5,0),"-")</f>
        <v>-</v>
      </c>
      <c r="L498" s="52" t="str">
        <f aca="false">IFERROR(VLOOKUP($J498,'Base 1'!$A:$B,2,0),"-")</f>
        <v>-</v>
      </c>
      <c r="M498" s="50" t="str">
        <f aca="false">IFERROR(VLOOKUP($J498,'Base 1'!$A:$Q,17,0),"-")</f>
        <v>-</v>
      </c>
      <c r="N498" s="50" t="str">
        <f aca="false">IFERROR(VLOOKUP($J498,'Base 1'!$A:$R,18,0),"-")</f>
        <v>-</v>
      </c>
      <c r="O498" s="50" t="str">
        <f aca="false">IFERROR(VLOOKUP($J498,'Base 1'!$A:$F,6,0),"-")</f>
        <v>-</v>
      </c>
      <c r="P498" s="53" t="str">
        <f aca="false">IFERROR(VLOOKUP($J498,'Base 1'!$A:$G,7,0),"-")</f>
        <v>-</v>
      </c>
      <c r="Q498" s="54"/>
      <c r="R498" s="50" t="str">
        <f aca="false">IFERROR(VLOOKUP(J498,'Base 1'!$A:$L,12,0),"-")</f>
        <v>-</v>
      </c>
      <c r="S498" s="54"/>
      <c r="T498" s="55" t="str">
        <f aca="false">IFERROR(VLOOKUP(J498,'Base 1'!$A:$J,10,0),"-")</f>
        <v>-</v>
      </c>
      <c r="U498" s="56"/>
      <c r="V498" s="57"/>
      <c r="W498" s="58"/>
      <c r="X498" s="59" t="str">
        <f aca="false">IFERROR(VLOOKUP(J498,'Base 1'!$A:$I,9,0),"-")</f>
        <v>-</v>
      </c>
      <c r="Y498" s="58"/>
      <c r="Z498" s="60"/>
      <c r="AA498" s="61"/>
      <c r="AB498" s="62"/>
      <c r="AC498" s="63" t="str">
        <f aca="false">IFERROR(VLOOKUP($J498,'Base 1'!$A:$Q,16,0),"-")</f>
        <v>-</v>
      </c>
      <c r="AD498" s="63"/>
      <c r="AE498" s="64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65"/>
      <c r="DI498" s="65"/>
      <c r="DJ498" s="65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  <c r="EF498" s="65"/>
      <c r="EG498" s="65"/>
      <c r="EH498" s="65"/>
      <c r="EI498" s="65"/>
      <c r="EJ498" s="65"/>
      <c r="EK498" s="65"/>
      <c r="EL498" s="65"/>
      <c r="EM498" s="65"/>
      <c r="EN498" s="65"/>
      <c r="EO498" s="65"/>
      <c r="EP498" s="65"/>
      <c r="EQ498" s="65"/>
      <c r="ER498" s="65"/>
      <c r="ES498" s="65"/>
      <c r="ET498" s="65"/>
      <c r="EU498" s="65"/>
      <c r="EV498" s="65"/>
      <c r="EW498" s="65"/>
      <c r="EX498" s="65"/>
      <c r="EY498" s="65"/>
      <c r="EZ498" s="65"/>
      <c r="FA498" s="65"/>
      <c r="FB498" s="65"/>
      <c r="FC498" s="65"/>
      <c r="FD498" s="65"/>
      <c r="FE498" s="65"/>
      <c r="FF498" s="65"/>
      <c r="FG498" s="65"/>
      <c r="FH498" s="65"/>
      <c r="FI498" s="65"/>
      <c r="FJ498" s="65"/>
      <c r="FK498" s="65"/>
      <c r="FL498" s="65"/>
      <c r="FM498" s="65"/>
      <c r="FN498" s="65"/>
      <c r="FO498" s="65"/>
      <c r="FP498" s="65"/>
      <c r="FQ498" s="65"/>
      <c r="FR498" s="65"/>
      <c r="FS498" s="65"/>
      <c r="FT498" s="65"/>
      <c r="FU498" s="65"/>
      <c r="FV498" s="65"/>
      <c r="FW498" s="65"/>
      <c r="FX498" s="65"/>
      <c r="FY498" s="65"/>
      <c r="FZ498" s="65"/>
      <c r="GA498" s="65"/>
      <c r="GB498" s="65"/>
      <c r="GC498" s="65"/>
      <c r="GD498" s="65"/>
      <c r="GE498" s="65"/>
      <c r="GF498" s="65"/>
      <c r="GG498" s="65"/>
      <c r="GH498" s="65"/>
      <c r="GI498" s="65"/>
      <c r="GJ498" s="65"/>
      <c r="GK498" s="65"/>
      <c r="GL498" s="65"/>
      <c r="GM498" s="65"/>
      <c r="GN498" s="65"/>
      <c r="GO498" s="65"/>
      <c r="GP498" s="65"/>
      <c r="GQ498" s="65"/>
      <c r="GR498" s="65"/>
      <c r="GS498" s="65"/>
      <c r="GT498" s="65"/>
      <c r="GU498" s="65"/>
      <c r="GV498" s="65"/>
      <c r="GW498" s="65"/>
      <c r="GX498" s="65"/>
      <c r="GY498" s="65"/>
      <c r="GZ498" s="65"/>
      <c r="HA498" s="65"/>
      <c r="HB498" s="65"/>
      <c r="HC498" s="65"/>
      <c r="HD498" s="65"/>
      <c r="HE498" s="65"/>
      <c r="HF498" s="65"/>
      <c r="HG498" s="65"/>
      <c r="HH498" s="65"/>
      <c r="HI498" s="65"/>
      <c r="HJ498" s="65"/>
      <c r="HK498" s="65"/>
      <c r="HL498" s="65"/>
      <c r="HM498" s="65"/>
      <c r="HN498" s="65"/>
      <c r="HO498" s="65"/>
      <c r="HP498" s="65"/>
      <c r="HQ498" s="65"/>
      <c r="HR498" s="65"/>
      <c r="HS498" s="65"/>
      <c r="HT498" s="65"/>
      <c r="HU498" s="65"/>
      <c r="HV498" s="65"/>
      <c r="HW498" s="65"/>
      <c r="HX498" s="65"/>
      <c r="HY498" s="65"/>
      <c r="HZ498" s="65"/>
      <c r="IA498" s="65"/>
      <c r="IB498" s="65"/>
      <c r="IC498" s="65"/>
      <c r="ID498" s="65"/>
      <c r="IE498" s="65"/>
      <c r="IF498" s="65"/>
      <c r="IG498" s="65"/>
      <c r="IH498" s="65"/>
      <c r="II498" s="65"/>
      <c r="IJ498" s="65"/>
      <c r="IK498" s="65"/>
      <c r="IL498" s="65"/>
      <c r="IM498" s="65"/>
      <c r="IN498" s="65"/>
      <c r="IO498" s="65"/>
      <c r="IP498" s="65"/>
      <c r="IQ498" s="65"/>
      <c r="IR498" s="65"/>
      <c r="IS498" s="65"/>
      <c r="IT498" s="65"/>
      <c r="IU498" s="65"/>
      <c r="IV498" s="65"/>
      <c r="IW498" s="65"/>
      <c r="IX498" s="65"/>
      <c r="IY498" s="65"/>
      <c r="IZ498" s="65"/>
      <c r="JA498" s="65"/>
      <c r="JB498" s="65"/>
      <c r="JC498" s="65"/>
      <c r="JD498" s="65"/>
      <c r="JE498" s="65"/>
      <c r="JF498" s="65"/>
      <c r="JG498" s="65"/>
      <c r="JH498" s="65"/>
      <c r="JI498" s="65"/>
      <c r="JJ498" s="65"/>
      <c r="JK498" s="65"/>
      <c r="JL498" s="65"/>
      <c r="JM498" s="65"/>
      <c r="JN498" s="65"/>
      <c r="JO498" s="65"/>
      <c r="JP498" s="65"/>
      <c r="JQ498" s="65"/>
      <c r="JR498" s="65"/>
      <c r="JS498" s="65"/>
    </row>
    <row r="499" s="66" customFormat="true" ht="14.25" hidden="false" customHeight="true" outlineLevel="0" collapsed="false">
      <c r="A499" s="46"/>
      <c r="B499" s="47" t="n">
        <f aca="true">TODAY()</f>
        <v>46135</v>
      </c>
      <c r="C499" s="48" t="s">
        <v>37</v>
      </c>
      <c r="D499" s="49" t="s">
        <v>38</v>
      </c>
      <c r="E499" s="50" t="str">
        <f aca="false">IFERROR(VLOOKUP($J499,'Base 1'!A:S,19,0),"-")</f>
        <v>-</v>
      </c>
      <c r="F499" s="50" t="str">
        <f aca="false">IFERROR(VLOOKUP($J499,'Base 1'!$A:$N,14,0),"-")</f>
        <v>-</v>
      </c>
      <c r="G499" s="50" t="str">
        <f aca="false">IFERROR(VLOOKUP($J499,'Base 1'!$A:$O,15,0),"-")</f>
        <v>-</v>
      </c>
      <c r="H499" s="50" t="str">
        <f aca="false">IFERROR(VLOOKUP($J499,'Base 1'!$A:$T,20,0),"-")</f>
        <v>-</v>
      </c>
      <c r="I499" s="51" t="str">
        <f aca="false">IFERROR(VLOOKUP($J499,'Base 1'!$A:$C,3,0),"-")</f>
        <v>-</v>
      </c>
      <c r="J499" s="51"/>
      <c r="K499" s="50" t="str">
        <f aca="false">IFERROR(VLOOKUP($J499,'Base 1'!$A:$E,5,0),"-")</f>
        <v>-</v>
      </c>
      <c r="L499" s="52" t="str">
        <f aca="false">IFERROR(VLOOKUP($J499,'Base 1'!$A:$B,2,0),"-")</f>
        <v>-</v>
      </c>
      <c r="M499" s="50" t="str">
        <f aca="false">IFERROR(VLOOKUP($J499,'Base 1'!$A:$Q,17,0),"-")</f>
        <v>-</v>
      </c>
      <c r="N499" s="50" t="str">
        <f aca="false">IFERROR(VLOOKUP($J499,'Base 1'!$A:$R,18,0),"-")</f>
        <v>-</v>
      </c>
      <c r="O499" s="50" t="str">
        <f aca="false">IFERROR(VLOOKUP($J499,'Base 1'!$A:$F,6,0),"-")</f>
        <v>-</v>
      </c>
      <c r="P499" s="53" t="str">
        <f aca="false">IFERROR(VLOOKUP($J499,'Base 1'!$A:$G,7,0),"-")</f>
        <v>-</v>
      </c>
      <c r="Q499" s="54"/>
      <c r="R499" s="50" t="str">
        <f aca="false">IFERROR(VLOOKUP(J499,'Base 1'!$A:$L,12,0),"-")</f>
        <v>-</v>
      </c>
      <c r="S499" s="54"/>
      <c r="T499" s="55" t="str">
        <f aca="false">IFERROR(VLOOKUP(J499,'Base 1'!$A:$J,10,0),"-")</f>
        <v>-</v>
      </c>
      <c r="U499" s="56"/>
      <c r="V499" s="57"/>
      <c r="W499" s="58"/>
      <c r="X499" s="59" t="str">
        <f aca="false">IFERROR(VLOOKUP(J499,'Base 1'!$A:$I,9,0),"-")</f>
        <v>-</v>
      </c>
      <c r="Y499" s="58"/>
      <c r="Z499" s="60"/>
      <c r="AA499" s="61"/>
      <c r="AB499" s="62"/>
      <c r="AC499" s="63" t="str">
        <f aca="false">IFERROR(VLOOKUP($J499,'Base 1'!$A:$Q,16,0),"-")</f>
        <v>-</v>
      </c>
      <c r="AD499" s="63"/>
      <c r="AE499" s="64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  <c r="CO499" s="65"/>
      <c r="CP499" s="65"/>
      <c r="CQ499" s="65"/>
      <c r="CR499" s="65"/>
      <c r="CS499" s="65"/>
      <c r="CT499" s="65"/>
      <c r="CU499" s="65"/>
      <c r="CV499" s="65"/>
      <c r="CW499" s="65"/>
      <c r="CX499" s="65"/>
      <c r="CY499" s="65"/>
      <c r="CZ499" s="65"/>
      <c r="DA499" s="65"/>
      <c r="DB499" s="65"/>
      <c r="DC499" s="65"/>
      <c r="DD499" s="65"/>
      <c r="DE499" s="65"/>
      <c r="DF499" s="65"/>
      <c r="DG499" s="65"/>
      <c r="DH499" s="65"/>
      <c r="DI499" s="65"/>
      <c r="DJ499" s="65"/>
      <c r="DK499" s="65"/>
      <c r="DL499" s="65"/>
      <c r="DM499" s="65"/>
      <c r="DN499" s="65"/>
      <c r="DO499" s="65"/>
      <c r="DP499" s="65"/>
      <c r="DQ499" s="65"/>
      <c r="DR499" s="65"/>
      <c r="DS499" s="65"/>
      <c r="DT499" s="65"/>
      <c r="DU499" s="65"/>
      <c r="DV499" s="65"/>
      <c r="DW499" s="65"/>
      <c r="DX499" s="65"/>
      <c r="DY499" s="65"/>
      <c r="DZ499" s="65"/>
      <c r="EA499" s="65"/>
      <c r="EB499" s="65"/>
      <c r="EC499" s="65"/>
      <c r="ED499" s="65"/>
      <c r="EE499" s="65"/>
      <c r="EF499" s="65"/>
      <c r="EG499" s="65"/>
      <c r="EH499" s="65"/>
      <c r="EI499" s="65"/>
      <c r="EJ499" s="65"/>
      <c r="EK499" s="65"/>
      <c r="EL499" s="65"/>
      <c r="EM499" s="65"/>
      <c r="EN499" s="65"/>
      <c r="EO499" s="65"/>
      <c r="EP499" s="65"/>
      <c r="EQ499" s="65"/>
      <c r="ER499" s="65"/>
      <c r="ES499" s="65"/>
      <c r="ET499" s="65"/>
      <c r="EU499" s="65"/>
      <c r="EV499" s="65"/>
      <c r="EW499" s="65"/>
      <c r="EX499" s="65"/>
      <c r="EY499" s="65"/>
      <c r="EZ499" s="65"/>
      <c r="FA499" s="65"/>
      <c r="FB499" s="65"/>
      <c r="FC499" s="65"/>
      <c r="FD499" s="65"/>
      <c r="FE499" s="65"/>
      <c r="FF499" s="65"/>
      <c r="FG499" s="65"/>
      <c r="FH499" s="65"/>
      <c r="FI499" s="65"/>
      <c r="FJ499" s="65"/>
      <c r="FK499" s="65"/>
      <c r="FL499" s="65"/>
      <c r="FM499" s="65"/>
      <c r="FN499" s="65"/>
      <c r="FO499" s="65"/>
      <c r="FP499" s="65"/>
      <c r="FQ499" s="65"/>
      <c r="FR499" s="65"/>
      <c r="FS499" s="65"/>
      <c r="FT499" s="65"/>
      <c r="FU499" s="65"/>
      <c r="FV499" s="65"/>
      <c r="FW499" s="65"/>
      <c r="FX499" s="65"/>
      <c r="FY499" s="65"/>
      <c r="FZ499" s="65"/>
      <c r="GA499" s="65"/>
      <c r="GB499" s="65"/>
      <c r="GC499" s="65"/>
      <c r="GD499" s="65"/>
      <c r="GE499" s="65"/>
      <c r="GF499" s="65"/>
      <c r="GG499" s="65"/>
      <c r="GH499" s="65"/>
      <c r="GI499" s="65"/>
      <c r="GJ499" s="65"/>
      <c r="GK499" s="65"/>
      <c r="GL499" s="65"/>
      <c r="GM499" s="65"/>
      <c r="GN499" s="65"/>
      <c r="GO499" s="65"/>
      <c r="GP499" s="65"/>
      <c r="GQ499" s="65"/>
      <c r="GR499" s="65"/>
      <c r="GS499" s="65"/>
      <c r="GT499" s="65"/>
      <c r="GU499" s="65"/>
      <c r="GV499" s="65"/>
      <c r="GW499" s="65"/>
      <c r="GX499" s="65"/>
      <c r="GY499" s="65"/>
      <c r="GZ499" s="65"/>
      <c r="HA499" s="65"/>
      <c r="HB499" s="65"/>
      <c r="HC499" s="65"/>
      <c r="HD499" s="65"/>
      <c r="HE499" s="65"/>
      <c r="HF499" s="65"/>
      <c r="HG499" s="65"/>
      <c r="HH499" s="65"/>
      <c r="HI499" s="65"/>
      <c r="HJ499" s="65"/>
      <c r="HK499" s="65"/>
      <c r="HL499" s="65"/>
      <c r="HM499" s="65"/>
      <c r="HN499" s="65"/>
      <c r="HO499" s="65"/>
      <c r="HP499" s="65"/>
      <c r="HQ499" s="65"/>
      <c r="HR499" s="65"/>
      <c r="HS499" s="65"/>
      <c r="HT499" s="65"/>
      <c r="HU499" s="65"/>
      <c r="HV499" s="65"/>
      <c r="HW499" s="65"/>
      <c r="HX499" s="65"/>
      <c r="HY499" s="65"/>
      <c r="HZ499" s="65"/>
      <c r="IA499" s="65"/>
      <c r="IB499" s="65"/>
      <c r="IC499" s="65"/>
      <c r="ID499" s="65"/>
      <c r="IE499" s="65"/>
      <c r="IF499" s="65"/>
      <c r="IG499" s="65"/>
      <c r="IH499" s="65"/>
      <c r="II499" s="65"/>
      <c r="IJ499" s="65"/>
      <c r="IK499" s="65"/>
      <c r="IL499" s="65"/>
      <c r="IM499" s="65"/>
      <c r="IN499" s="65"/>
      <c r="IO499" s="65"/>
      <c r="IP499" s="65"/>
      <c r="IQ499" s="65"/>
      <c r="IR499" s="65"/>
      <c r="IS499" s="65"/>
      <c r="IT499" s="65"/>
      <c r="IU499" s="65"/>
      <c r="IV499" s="65"/>
      <c r="IW499" s="65"/>
      <c r="IX499" s="65"/>
      <c r="IY499" s="65"/>
      <c r="IZ499" s="65"/>
      <c r="JA499" s="65"/>
      <c r="JB499" s="65"/>
      <c r="JC499" s="65"/>
      <c r="JD499" s="65"/>
      <c r="JE499" s="65"/>
      <c r="JF499" s="65"/>
      <c r="JG499" s="65"/>
      <c r="JH499" s="65"/>
      <c r="JI499" s="65"/>
      <c r="JJ499" s="65"/>
      <c r="JK499" s="65"/>
      <c r="JL499" s="65"/>
      <c r="JM499" s="65"/>
      <c r="JN499" s="65"/>
      <c r="JO499" s="65"/>
      <c r="JP499" s="65"/>
      <c r="JQ499" s="65"/>
      <c r="JR499" s="65"/>
      <c r="JS499" s="65"/>
    </row>
    <row r="500" s="66" customFormat="true" ht="14.25" hidden="false" customHeight="true" outlineLevel="0" collapsed="false">
      <c r="A500" s="46"/>
      <c r="B500" s="47" t="n">
        <f aca="true">TODAY()</f>
        <v>46135</v>
      </c>
      <c r="C500" s="48" t="s">
        <v>37</v>
      </c>
      <c r="D500" s="49" t="s">
        <v>38</v>
      </c>
      <c r="E500" s="50" t="str">
        <f aca="false">IFERROR(VLOOKUP($J500,'Base 1'!A:S,19,0),"-")</f>
        <v>-</v>
      </c>
      <c r="F500" s="50" t="str">
        <f aca="false">IFERROR(VLOOKUP($J500,'Base 1'!$A:$N,14,0),"-")</f>
        <v>-</v>
      </c>
      <c r="G500" s="50" t="str">
        <f aca="false">IFERROR(VLOOKUP($J500,'Base 1'!$A:$O,15,0),"-")</f>
        <v>-</v>
      </c>
      <c r="H500" s="50" t="str">
        <f aca="false">IFERROR(VLOOKUP($J500,'Base 1'!$A:$T,20,0),"-")</f>
        <v>-</v>
      </c>
      <c r="I500" s="51" t="str">
        <f aca="false">IFERROR(VLOOKUP($J500,'Base 1'!$A:$C,3,0),"-")</f>
        <v>-</v>
      </c>
      <c r="J500" s="51"/>
      <c r="K500" s="50" t="str">
        <f aca="false">IFERROR(VLOOKUP($J500,'Base 1'!$A:$E,5,0),"-")</f>
        <v>-</v>
      </c>
      <c r="L500" s="52" t="str">
        <f aca="false">IFERROR(VLOOKUP($J500,'Base 1'!$A:$B,2,0),"-")</f>
        <v>-</v>
      </c>
      <c r="M500" s="50" t="str">
        <f aca="false">IFERROR(VLOOKUP($J500,'Base 1'!$A:$Q,17,0),"-")</f>
        <v>-</v>
      </c>
      <c r="N500" s="50" t="str">
        <f aca="false">IFERROR(VLOOKUP($J500,'Base 1'!$A:$R,18,0),"-")</f>
        <v>-</v>
      </c>
      <c r="O500" s="50" t="str">
        <f aca="false">IFERROR(VLOOKUP($J500,'Base 1'!$A:$F,6,0),"-")</f>
        <v>-</v>
      </c>
      <c r="P500" s="53" t="str">
        <f aca="false">IFERROR(VLOOKUP($J500,'Base 1'!$A:$G,7,0),"-")</f>
        <v>-</v>
      </c>
      <c r="Q500" s="54"/>
      <c r="R500" s="50" t="str">
        <f aca="false">IFERROR(VLOOKUP(J500,'Base 1'!$A:$L,12,0),"-")</f>
        <v>-</v>
      </c>
      <c r="S500" s="54"/>
      <c r="T500" s="55" t="str">
        <f aca="false">IFERROR(VLOOKUP(J500,'Base 1'!$A:$J,10,0),"-")</f>
        <v>-</v>
      </c>
      <c r="U500" s="56"/>
      <c r="V500" s="57"/>
      <c r="W500" s="58"/>
      <c r="X500" s="59" t="str">
        <f aca="false">IFERROR(VLOOKUP(J500,'Base 1'!$A:$I,9,0),"-")</f>
        <v>-</v>
      </c>
      <c r="Y500" s="58"/>
      <c r="Z500" s="60"/>
      <c r="AA500" s="61"/>
      <c r="AB500" s="62"/>
      <c r="AC500" s="63" t="str">
        <f aca="false">IFERROR(VLOOKUP($J500,'Base 1'!$A:$Q,16,0),"-")</f>
        <v>-</v>
      </c>
      <c r="AD500" s="63"/>
      <c r="AE500" s="64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  <c r="CO500" s="65"/>
      <c r="CP500" s="65"/>
      <c r="CQ500" s="65"/>
      <c r="CR500" s="65"/>
      <c r="CS500" s="65"/>
      <c r="CT500" s="65"/>
      <c r="CU500" s="65"/>
      <c r="CV500" s="65"/>
      <c r="CW500" s="65"/>
      <c r="CX500" s="65"/>
      <c r="CY500" s="65"/>
      <c r="CZ500" s="65"/>
      <c r="DA500" s="65"/>
      <c r="DB500" s="65"/>
      <c r="DC500" s="65"/>
      <c r="DD500" s="65"/>
      <c r="DE500" s="65"/>
      <c r="DF500" s="65"/>
      <c r="DG500" s="65"/>
      <c r="DH500" s="65"/>
      <c r="DI500" s="65"/>
      <c r="DJ500" s="65"/>
      <c r="DK500" s="65"/>
      <c r="DL500" s="65"/>
      <c r="DM500" s="65"/>
      <c r="DN500" s="65"/>
      <c r="DO500" s="65"/>
      <c r="DP500" s="65"/>
      <c r="DQ500" s="65"/>
      <c r="DR500" s="65"/>
      <c r="DS500" s="65"/>
      <c r="DT500" s="65"/>
      <c r="DU500" s="65"/>
      <c r="DV500" s="65"/>
      <c r="DW500" s="65"/>
      <c r="DX500" s="65"/>
      <c r="DY500" s="65"/>
      <c r="DZ500" s="65"/>
      <c r="EA500" s="65"/>
      <c r="EB500" s="65"/>
      <c r="EC500" s="65"/>
      <c r="ED500" s="65"/>
      <c r="EE500" s="65"/>
      <c r="EF500" s="65"/>
      <c r="EG500" s="65"/>
      <c r="EH500" s="65"/>
      <c r="EI500" s="65"/>
      <c r="EJ500" s="65"/>
      <c r="EK500" s="65"/>
      <c r="EL500" s="65"/>
      <c r="EM500" s="65"/>
      <c r="EN500" s="65"/>
      <c r="EO500" s="65"/>
      <c r="EP500" s="65"/>
      <c r="EQ500" s="65"/>
      <c r="ER500" s="65"/>
      <c r="ES500" s="65"/>
      <c r="ET500" s="65"/>
      <c r="EU500" s="65"/>
      <c r="EV500" s="65"/>
      <c r="EW500" s="65"/>
      <c r="EX500" s="65"/>
      <c r="EY500" s="65"/>
      <c r="EZ500" s="65"/>
      <c r="FA500" s="65"/>
      <c r="FB500" s="65"/>
      <c r="FC500" s="65"/>
      <c r="FD500" s="65"/>
      <c r="FE500" s="65"/>
      <c r="FF500" s="65"/>
      <c r="FG500" s="65"/>
      <c r="FH500" s="65"/>
      <c r="FI500" s="65"/>
      <c r="FJ500" s="65"/>
      <c r="FK500" s="65"/>
      <c r="FL500" s="65"/>
      <c r="FM500" s="65"/>
      <c r="FN500" s="65"/>
      <c r="FO500" s="65"/>
      <c r="FP500" s="65"/>
      <c r="FQ500" s="65"/>
      <c r="FR500" s="65"/>
      <c r="FS500" s="65"/>
      <c r="FT500" s="65"/>
      <c r="FU500" s="65"/>
      <c r="FV500" s="65"/>
      <c r="FW500" s="65"/>
      <c r="FX500" s="65"/>
      <c r="FY500" s="65"/>
      <c r="FZ500" s="65"/>
      <c r="GA500" s="65"/>
      <c r="GB500" s="65"/>
      <c r="GC500" s="65"/>
      <c r="GD500" s="65"/>
      <c r="GE500" s="65"/>
      <c r="GF500" s="65"/>
      <c r="GG500" s="65"/>
      <c r="GH500" s="65"/>
      <c r="GI500" s="65"/>
      <c r="GJ500" s="65"/>
      <c r="GK500" s="65"/>
      <c r="GL500" s="65"/>
      <c r="GM500" s="65"/>
      <c r="GN500" s="65"/>
      <c r="GO500" s="65"/>
      <c r="GP500" s="65"/>
      <c r="GQ500" s="65"/>
      <c r="GR500" s="65"/>
      <c r="GS500" s="65"/>
      <c r="GT500" s="65"/>
      <c r="GU500" s="65"/>
      <c r="GV500" s="65"/>
      <c r="GW500" s="65"/>
      <c r="GX500" s="65"/>
      <c r="GY500" s="65"/>
      <c r="GZ500" s="65"/>
      <c r="HA500" s="65"/>
      <c r="HB500" s="65"/>
      <c r="HC500" s="65"/>
      <c r="HD500" s="65"/>
      <c r="HE500" s="65"/>
      <c r="HF500" s="65"/>
      <c r="HG500" s="65"/>
      <c r="HH500" s="65"/>
      <c r="HI500" s="65"/>
      <c r="HJ500" s="65"/>
      <c r="HK500" s="65"/>
      <c r="HL500" s="65"/>
      <c r="HM500" s="65"/>
      <c r="HN500" s="65"/>
      <c r="HO500" s="65"/>
      <c r="HP500" s="65"/>
      <c r="HQ500" s="65"/>
      <c r="HR500" s="65"/>
      <c r="HS500" s="65"/>
      <c r="HT500" s="65"/>
      <c r="HU500" s="65"/>
      <c r="HV500" s="65"/>
      <c r="HW500" s="65"/>
      <c r="HX500" s="65"/>
      <c r="HY500" s="65"/>
      <c r="HZ500" s="65"/>
      <c r="IA500" s="65"/>
      <c r="IB500" s="65"/>
      <c r="IC500" s="65"/>
      <c r="ID500" s="65"/>
      <c r="IE500" s="65"/>
      <c r="IF500" s="65"/>
      <c r="IG500" s="65"/>
      <c r="IH500" s="65"/>
      <c r="II500" s="65"/>
      <c r="IJ500" s="65"/>
      <c r="IK500" s="65"/>
      <c r="IL500" s="65"/>
      <c r="IM500" s="65"/>
      <c r="IN500" s="65"/>
      <c r="IO500" s="65"/>
      <c r="IP500" s="65"/>
      <c r="IQ500" s="65"/>
      <c r="IR500" s="65"/>
      <c r="IS500" s="65"/>
      <c r="IT500" s="65"/>
      <c r="IU500" s="65"/>
      <c r="IV500" s="65"/>
      <c r="IW500" s="65"/>
      <c r="IX500" s="65"/>
      <c r="IY500" s="65"/>
      <c r="IZ500" s="65"/>
      <c r="JA500" s="65"/>
      <c r="JB500" s="65"/>
      <c r="JC500" s="65"/>
      <c r="JD500" s="65"/>
      <c r="JE500" s="65"/>
      <c r="JF500" s="65"/>
      <c r="JG500" s="65"/>
      <c r="JH500" s="65"/>
      <c r="JI500" s="65"/>
      <c r="JJ500" s="65"/>
      <c r="JK500" s="65"/>
      <c r="JL500" s="65"/>
      <c r="JM500" s="65"/>
      <c r="JN500" s="65"/>
      <c r="JO500" s="65"/>
      <c r="JP500" s="65"/>
      <c r="JQ500" s="65"/>
      <c r="JR500" s="65"/>
      <c r="JS500" s="65"/>
    </row>
    <row r="501" s="66" customFormat="true" ht="14.25" hidden="false" customHeight="true" outlineLevel="0" collapsed="false">
      <c r="A501" s="46"/>
      <c r="B501" s="47" t="n">
        <f aca="true">TODAY()</f>
        <v>46135</v>
      </c>
      <c r="C501" s="48" t="s">
        <v>37</v>
      </c>
      <c r="D501" s="49" t="s">
        <v>38</v>
      </c>
      <c r="E501" s="50" t="str">
        <f aca="false">IFERROR(VLOOKUP($J501,'Base 1'!A:S,19,0),"-")</f>
        <v>-</v>
      </c>
      <c r="F501" s="50" t="str">
        <f aca="false">IFERROR(VLOOKUP($J501,'Base 1'!$A:$N,14,0),"-")</f>
        <v>-</v>
      </c>
      <c r="G501" s="50" t="str">
        <f aca="false">IFERROR(VLOOKUP($J501,'Base 1'!$A:$O,15,0),"-")</f>
        <v>-</v>
      </c>
      <c r="H501" s="50" t="str">
        <f aca="false">IFERROR(VLOOKUP($J501,'Base 1'!$A:$T,20,0),"-")</f>
        <v>-</v>
      </c>
      <c r="I501" s="51" t="str">
        <f aca="false">IFERROR(VLOOKUP($J501,'Base 1'!$A:$C,3,0),"-")</f>
        <v>-</v>
      </c>
      <c r="J501" s="51"/>
      <c r="K501" s="50" t="str">
        <f aca="false">IFERROR(VLOOKUP($J501,'Base 1'!$A:$E,5,0),"-")</f>
        <v>-</v>
      </c>
      <c r="L501" s="52" t="str">
        <f aca="false">IFERROR(VLOOKUP($J501,'Base 1'!$A:$B,2,0),"-")</f>
        <v>-</v>
      </c>
      <c r="M501" s="50" t="str">
        <f aca="false">IFERROR(VLOOKUP($J501,'Base 1'!$A:$Q,17,0),"-")</f>
        <v>-</v>
      </c>
      <c r="N501" s="50" t="str">
        <f aca="false">IFERROR(VLOOKUP($J501,'Base 1'!$A:$R,18,0),"-")</f>
        <v>-</v>
      </c>
      <c r="O501" s="50" t="str">
        <f aca="false">IFERROR(VLOOKUP($J501,'Base 1'!$A:$F,6,0),"-")</f>
        <v>-</v>
      </c>
      <c r="P501" s="53" t="str">
        <f aca="false">IFERROR(VLOOKUP($J501,'Base 1'!$A:$G,7,0),"-")</f>
        <v>-</v>
      </c>
      <c r="Q501" s="54"/>
      <c r="R501" s="50" t="str">
        <f aca="false">IFERROR(VLOOKUP(J501,'Base 1'!$A:$L,12,0),"-")</f>
        <v>-</v>
      </c>
      <c r="S501" s="54"/>
      <c r="T501" s="55" t="str">
        <f aca="false">IFERROR(VLOOKUP(J501,'Base 1'!$A:$J,10,0),"-")</f>
        <v>-</v>
      </c>
      <c r="U501" s="56"/>
      <c r="V501" s="57"/>
      <c r="W501" s="58"/>
      <c r="X501" s="59" t="str">
        <f aca="false">IFERROR(VLOOKUP(J501,'Base 1'!$A:$I,9,0),"-")</f>
        <v>-</v>
      </c>
      <c r="Y501" s="58"/>
      <c r="Z501" s="60"/>
      <c r="AA501" s="61"/>
      <c r="AB501" s="62"/>
      <c r="AC501" s="63" t="str">
        <f aca="false">IFERROR(VLOOKUP($J501,'Base 1'!$A:$Q,16,0),"-")</f>
        <v>-</v>
      </c>
      <c r="AD501" s="63"/>
      <c r="AE501" s="64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  <c r="CO501" s="65"/>
      <c r="CP501" s="65"/>
      <c r="CQ501" s="65"/>
      <c r="CR501" s="65"/>
      <c r="CS501" s="65"/>
      <c r="CT501" s="65"/>
      <c r="CU501" s="65"/>
      <c r="CV501" s="65"/>
      <c r="CW501" s="65"/>
      <c r="CX501" s="65"/>
      <c r="CY501" s="65"/>
      <c r="CZ501" s="65"/>
      <c r="DA501" s="65"/>
      <c r="DB501" s="65"/>
      <c r="DC501" s="65"/>
      <c r="DD501" s="65"/>
      <c r="DE501" s="65"/>
      <c r="DF501" s="65"/>
      <c r="DG501" s="65"/>
      <c r="DH501" s="65"/>
      <c r="DI501" s="65"/>
      <c r="DJ501" s="65"/>
      <c r="DK501" s="65"/>
      <c r="DL501" s="65"/>
      <c r="DM501" s="65"/>
      <c r="DN501" s="65"/>
      <c r="DO501" s="65"/>
      <c r="DP501" s="65"/>
      <c r="DQ501" s="65"/>
      <c r="DR501" s="65"/>
      <c r="DS501" s="65"/>
      <c r="DT501" s="65"/>
      <c r="DU501" s="65"/>
      <c r="DV501" s="65"/>
      <c r="DW501" s="65"/>
      <c r="DX501" s="65"/>
      <c r="DY501" s="65"/>
      <c r="DZ501" s="65"/>
      <c r="EA501" s="65"/>
      <c r="EB501" s="65"/>
      <c r="EC501" s="65"/>
      <c r="ED501" s="65"/>
      <c r="EE501" s="65"/>
      <c r="EF501" s="65"/>
      <c r="EG501" s="65"/>
      <c r="EH501" s="65"/>
      <c r="EI501" s="65"/>
      <c r="EJ501" s="65"/>
      <c r="EK501" s="65"/>
      <c r="EL501" s="65"/>
      <c r="EM501" s="65"/>
      <c r="EN501" s="65"/>
      <c r="EO501" s="65"/>
      <c r="EP501" s="65"/>
      <c r="EQ501" s="65"/>
      <c r="ER501" s="65"/>
      <c r="ES501" s="65"/>
      <c r="ET501" s="65"/>
      <c r="EU501" s="65"/>
      <c r="EV501" s="65"/>
      <c r="EW501" s="65"/>
      <c r="EX501" s="65"/>
      <c r="EY501" s="65"/>
      <c r="EZ501" s="65"/>
      <c r="FA501" s="65"/>
      <c r="FB501" s="65"/>
      <c r="FC501" s="65"/>
      <c r="FD501" s="65"/>
      <c r="FE501" s="65"/>
      <c r="FF501" s="65"/>
      <c r="FG501" s="65"/>
      <c r="FH501" s="65"/>
      <c r="FI501" s="65"/>
      <c r="FJ501" s="65"/>
      <c r="FK501" s="65"/>
      <c r="FL501" s="65"/>
      <c r="FM501" s="65"/>
      <c r="FN501" s="65"/>
      <c r="FO501" s="65"/>
      <c r="FP501" s="65"/>
      <c r="FQ501" s="65"/>
      <c r="FR501" s="65"/>
      <c r="FS501" s="65"/>
      <c r="FT501" s="65"/>
      <c r="FU501" s="65"/>
      <c r="FV501" s="65"/>
      <c r="FW501" s="65"/>
      <c r="FX501" s="65"/>
      <c r="FY501" s="65"/>
      <c r="FZ501" s="65"/>
      <c r="GA501" s="65"/>
      <c r="GB501" s="65"/>
      <c r="GC501" s="65"/>
      <c r="GD501" s="65"/>
      <c r="GE501" s="65"/>
      <c r="GF501" s="65"/>
      <c r="GG501" s="65"/>
      <c r="GH501" s="65"/>
      <c r="GI501" s="65"/>
      <c r="GJ501" s="65"/>
      <c r="GK501" s="65"/>
      <c r="GL501" s="65"/>
      <c r="GM501" s="65"/>
      <c r="GN501" s="65"/>
      <c r="GO501" s="65"/>
      <c r="GP501" s="65"/>
      <c r="GQ501" s="65"/>
      <c r="GR501" s="65"/>
      <c r="GS501" s="65"/>
      <c r="GT501" s="65"/>
      <c r="GU501" s="65"/>
      <c r="GV501" s="65"/>
      <c r="GW501" s="65"/>
      <c r="GX501" s="65"/>
      <c r="GY501" s="65"/>
      <c r="GZ501" s="65"/>
      <c r="HA501" s="65"/>
      <c r="HB501" s="65"/>
      <c r="HC501" s="65"/>
      <c r="HD501" s="65"/>
      <c r="HE501" s="65"/>
      <c r="HF501" s="65"/>
      <c r="HG501" s="65"/>
      <c r="HH501" s="65"/>
      <c r="HI501" s="65"/>
      <c r="HJ501" s="65"/>
      <c r="HK501" s="65"/>
      <c r="HL501" s="65"/>
      <c r="HM501" s="65"/>
      <c r="HN501" s="65"/>
      <c r="HO501" s="65"/>
      <c r="HP501" s="65"/>
      <c r="HQ501" s="65"/>
      <c r="HR501" s="65"/>
      <c r="HS501" s="65"/>
      <c r="HT501" s="65"/>
      <c r="HU501" s="65"/>
      <c r="HV501" s="65"/>
      <c r="HW501" s="65"/>
      <c r="HX501" s="65"/>
      <c r="HY501" s="65"/>
      <c r="HZ501" s="65"/>
      <c r="IA501" s="65"/>
      <c r="IB501" s="65"/>
      <c r="IC501" s="65"/>
      <c r="ID501" s="65"/>
      <c r="IE501" s="65"/>
      <c r="IF501" s="65"/>
      <c r="IG501" s="65"/>
      <c r="IH501" s="65"/>
      <c r="II501" s="65"/>
      <c r="IJ501" s="65"/>
      <c r="IK501" s="65"/>
      <c r="IL501" s="65"/>
      <c r="IM501" s="65"/>
      <c r="IN501" s="65"/>
      <c r="IO501" s="65"/>
      <c r="IP501" s="65"/>
      <c r="IQ501" s="65"/>
      <c r="IR501" s="65"/>
      <c r="IS501" s="65"/>
      <c r="IT501" s="65"/>
      <c r="IU501" s="65"/>
      <c r="IV501" s="65"/>
      <c r="IW501" s="65"/>
      <c r="IX501" s="65"/>
      <c r="IY501" s="65"/>
      <c r="IZ501" s="65"/>
      <c r="JA501" s="65"/>
      <c r="JB501" s="65"/>
      <c r="JC501" s="65"/>
      <c r="JD501" s="65"/>
      <c r="JE501" s="65"/>
      <c r="JF501" s="65"/>
      <c r="JG501" s="65"/>
      <c r="JH501" s="65"/>
      <c r="JI501" s="65"/>
      <c r="JJ501" s="65"/>
      <c r="JK501" s="65"/>
      <c r="JL501" s="65"/>
      <c r="JM501" s="65"/>
      <c r="JN501" s="65"/>
      <c r="JO501" s="65"/>
      <c r="JP501" s="65"/>
      <c r="JQ501" s="65"/>
      <c r="JR501" s="65"/>
      <c r="JS501" s="65"/>
    </row>
    <row r="502" s="66" customFormat="true" ht="14.25" hidden="false" customHeight="true" outlineLevel="0" collapsed="false">
      <c r="A502" s="46"/>
      <c r="B502" s="47" t="n">
        <f aca="true">TODAY()</f>
        <v>46135</v>
      </c>
      <c r="C502" s="48" t="s">
        <v>37</v>
      </c>
      <c r="D502" s="49" t="s">
        <v>38</v>
      </c>
      <c r="E502" s="50" t="str">
        <f aca="false">IFERROR(VLOOKUP($J502,'Base 1'!A:S,19,0),"-")</f>
        <v>-</v>
      </c>
      <c r="F502" s="50" t="str">
        <f aca="false">IFERROR(VLOOKUP($J502,'Base 1'!$A:$N,14,0),"-")</f>
        <v>-</v>
      </c>
      <c r="G502" s="50" t="str">
        <f aca="false">IFERROR(VLOOKUP($J502,'Base 1'!$A:$O,15,0),"-")</f>
        <v>-</v>
      </c>
      <c r="H502" s="50" t="str">
        <f aca="false">IFERROR(VLOOKUP($J502,'Base 1'!$A:$T,20,0),"-")</f>
        <v>-</v>
      </c>
      <c r="I502" s="51" t="str">
        <f aca="false">IFERROR(VLOOKUP($J502,'Base 1'!$A:$C,3,0),"-")</f>
        <v>-</v>
      </c>
      <c r="J502" s="51"/>
      <c r="K502" s="50" t="str">
        <f aca="false">IFERROR(VLOOKUP($J502,'Base 1'!$A:$E,5,0),"-")</f>
        <v>-</v>
      </c>
      <c r="L502" s="52" t="str">
        <f aca="false">IFERROR(VLOOKUP($J502,'Base 1'!$A:$B,2,0),"-")</f>
        <v>-</v>
      </c>
      <c r="M502" s="50" t="str">
        <f aca="false">IFERROR(VLOOKUP($J502,'Base 1'!$A:$Q,17,0),"-")</f>
        <v>-</v>
      </c>
      <c r="N502" s="50" t="str">
        <f aca="false">IFERROR(VLOOKUP($J502,'Base 1'!$A:$R,18,0),"-")</f>
        <v>-</v>
      </c>
      <c r="O502" s="50" t="str">
        <f aca="false">IFERROR(VLOOKUP($J502,'Base 1'!$A:$F,6,0),"-")</f>
        <v>-</v>
      </c>
      <c r="P502" s="53" t="str">
        <f aca="false">IFERROR(VLOOKUP($J502,'Base 1'!$A:$G,7,0),"-")</f>
        <v>-</v>
      </c>
      <c r="Q502" s="54"/>
      <c r="R502" s="50" t="str">
        <f aca="false">IFERROR(VLOOKUP(J502,'Base 1'!$A:$L,12,0),"-")</f>
        <v>-</v>
      </c>
      <c r="S502" s="54"/>
      <c r="T502" s="55" t="str">
        <f aca="false">IFERROR(VLOOKUP(J502,'Base 1'!$A:$J,10,0),"-")</f>
        <v>-</v>
      </c>
      <c r="U502" s="56"/>
      <c r="V502" s="57"/>
      <c r="W502" s="58"/>
      <c r="X502" s="59" t="str">
        <f aca="false">IFERROR(VLOOKUP(J502,'Base 1'!$A:$I,9,0),"-")</f>
        <v>-</v>
      </c>
      <c r="Y502" s="58"/>
      <c r="Z502" s="60"/>
      <c r="AA502" s="61"/>
      <c r="AB502" s="62"/>
      <c r="AC502" s="63" t="str">
        <f aca="false">IFERROR(VLOOKUP($J502,'Base 1'!$A:$Q,16,0),"-")</f>
        <v>-</v>
      </c>
      <c r="AD502" s="63"/>
      <c r="AE502" s="64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  <c r="CO502" s="65"/>
      <c r="CP502" s="65"/>
      <c r="CQ502" s="65"/>
      <c r="CR502" s="65"/>
      <c r="CS502" s="65"/>
      <c r="CT502" s="65"/>
      <c r="CU502" s="65"/>
      <c r="CV502" s="65"/>
      <c r="CW502" s="65"/>
      <c r="CX502" s="65"/>
      <c r="CY502" s="65"/>
      <c r="CZ502" s="65"/>
      <c r="DA502" s="65"/>
      <c r="DB502" s="65"/>
      <c r="DC502" s="65"/>
      <c r="DD502" s="65"/>
      <c r="DE502" s="65"/>
      <c r="DF502" s="65"/>
      <c r="DG502" s="65"/>
      <c r="DH502" s="65"/>
      <c r="DI502" s="65"/>
      <c r="DJ502" s="65"/>
      <c r="DK502" s="65"/>
      <c r="DL502" s="65"/>
      <c r="DM502" s="65"/>
      <c r="DN502" s="65"/>
      <c r="DO502" s="65"/>
      <c r="DP502" s="65"/>
      <c r="DQ502" s="65"/>
      <c r="DR502" s="65"/>
      <c r="DS502" s="65"/>
      <c r="DT502" s="65"/>
      <c r="DU502" s="65"/>
      <c r="DV502" s="65"/>
      <c r="DW502" s="65"/>
      <c r="DX502" s="65"/>
      <c r="DY502" s="65"/>
      <c r="DZ502" s="65"/>
      <c r="EA502" s="65"/>
      <c r="EB502" s="65"/>
      <c r="EC502" s="65"/>
      <c r="ED502" s="65"/>
      <c r="EE502" s="65"/>
      <c r="EF502" s="65"/>
      <c r="EG502" s="65"/>
      <c r="EH502" s="65"/>
      <c r="EI502" s="65"/>
      <c r="EJ502" s="65"/>
      <c r="EK502" s="65"/>
      <c r="EL502" s="65"/>
      <c r="EM502" s="65"/>
      <c r="EN502" s="65"/>
      <c r="EO502" s="65"/>
      <c r="EP502" s="65"/>
      <c r="EQ502" s="65"/>
      <c r="ER502" s="65"/>
      <c r="ES502" s="65"/>
      <c r="ET502" s="65"/>
      <c r="EU502" s="65"/>
      <c r="EV502" s="65"/>
      <c r="EW502" s="65"/>
      <c r="EX502" s="65"/>
      <c r="EY502" s="65"/>
      <c r="EZ502" s="65"/>
      <c r="FA502" s="65"/>
      <c r="FB502" s="65"/>
      <c r="FC502" s="65"/>
      <c r="FD502" s="65"/>
      <c r="FE502" s="65"/>
      <c r="FF502" s="65"/>
      <c r="FG502" s="65"/>
      <c r="FH502" s="65"/>
      <c r="FI502" s="65"/>
      <c r="FJ502" s="65"/>
      <c r="FK502" s="65"/>
      <c r="FL502" s="65"/>
      <c r="FM502" s="65"/>
      <c r="FN502" s="65"/>
      <c r="FO502" s="65"/>
      <c r="FP502" s="65"/>
      <c r="FQ502" s="65"/>
      <c r="FR502" s="65"/>
      <c r="FS502" s="65"/>
      <c r="FT502" s="65"/>
      <c r="FU502" s="65"/>
      <c r="FV502" s="65"/>
      <c r="FW502" s="65"/>
      <c r="FX502" s="65"/>
      <c r="FY502" s="65"/>
      <c r="FZ502" s="65"/>
      <c r="GA502" s="65"/>
      <c r="GB502" s="65"/>
      <c r="GC502" s="65"/>
      <c r="GD502" s="65"/>
      <c r="GE502" s="65"/>
      <c r="GF502" s="65"/>
      <c r="GG502" s="65"/>
      <c r="GH502" s="65"/>
      <c r="GI502" s="65"/>
      <c r="GJ502" s="65"/>
      <c r="GK502" s="65"/>
      <c r="GL502" s="65"/>
      <c r="GM502" s="65"/>
      <c r="GN502" s="65"/>
      <c r="GO502" s="65"/>
      <c r="GP502" s="65"/>
      <c r="GQ502" s="65"/>
      <c r="GR502" s="65"/>
      <c r="GS502" s="65"/>
      <c r="GT502" s="65"/>
      <c r="GU502" s="65"/>
      <c r="GV502" s="65"/>
      <c r="GW502" s="65"/>
      <c r="GX502" s="65"/>
      <c r="GY502" s="65"/>
      <c r="GZ502" s="65"/>
      <c r="HA502" s="65"/>
      <c r="HB502" s="65"/>
      <c r="HC502" s="65"/>
      <c r="HD502" s="65"/>
      <c r="HE502" s="65"/>
      <c r="HF502" s="65"/>
      <c r="HG502" s="65"/>
      <c r="HH502" s="65"/>
      <c r="HI502" s="65"/>
      <c r="HJ502" s="65"/>
      <c r="HK502" s="65"/>
      <c r="HL502" s="65"/>
      <c r="HM502" s="65"/>
      <c r="HN502" s="65"/>
      <c r="HO502" s="65"/>
      <c r="HP502" s="65"/>
      <c r="HQ502" s="65"/>
      <c r="HR502" s="65"/>
      <c r="HS502" s="65"/>
      <c r="HT502" s="65"/>
      <c r="HU502" s="65"/>
      <c r="HV502" s="65"/>
      <c r="HW502" s="65"/>
      <c r="HX502" s="65"/>
      <c r="HY502" s="65"/>
      <c r="HZ502" s="65"/>
      <c r="IA502" s="65"/>
      <c r="IB502" s="65"/>
      <c r="IC502" s="65"/>
      <c r="ID502" s="65"/>
      <c r="IE502" s="65"/>
      <c r="IF502" s="65"/>
      <c r="IG502" s="65"/>
      <c r="IH502" s="65"/>
      <c r="II502" s="65"/>
      <c r="IJ502" s="65"/>
      <c r="IK502" s="65"/>
      <c r="IL502" s="65"/>
      <c r="IM502" s="65"/>
      <c r="IN502" s="65"/>
      <c r="IO502" s="65"/>
      <c r="IP502" s="65"/>
      <c r="IQ502" s="65"/>
      <c r="IR502" s="65"/>
      <c r="IS502" s="65"/>
      <c r="IT502" s="65"/>
      <c r="IU502" s="65"/>
      <c r="IV502" s="65"/>
      <c r="IW502" s="65"/>
      <c r="IX502" s="65"/>
      <c r="IY502" s="65"/>
      <c r="IZ502" s="65"/>
      <c r="JA502" s="65"/>
      <c r="JB502" s="65"/>
      <c r="JC502" s="65"/>
      <c r="JD502" s="65"/>
      <c r="JE502" s="65"/>
      <c r="JF502" s="65"/>
      <c r="JG502" s="65"/>
      <c r="JH502" s="65"/>
      <c r="JI502" s="65"/>
      <c r="JJ502" s="65"/>
      <c r="JK502" s="65"/>
      <c r="JL502" s="65"/>
      <c r="JM502" s="65"/>
      <c r="JN502" s="65"/>
      <c r="JO502" s="65"/>
      <c r="JP502" s="65"/>
      <c r="JQ502" s="65"/>
      <c r="JR502" s="65"/>
      <c r="JS502" s="65"/>
    </row>
    <row r="503" s="66" customFormat="true" ht="14.25" hidden="false" customHeight="true" outlineLevel="0" collapsed="false">
      <c r="A503" s="46"/>
      <c r="B503" s="47" t="n">
        <f aca="true">TODAY()</f>
        <v>46135</v>
      </c>
      <c r="C503" s="48" t="s">
        <v>37</v>
      </c>
      <c r="D503" s="49" t="s">
        <v>38</v>
      </c>
      <c r="E503" s="50" t="str">
        <f aca="false">IFERROR(VLOOKUP($J503,'Base 1'!A:S,19,0),"-")</f>
        <v>-</v>
      </c>
      <c r="F503" s="50" t="str">
        <f aca="false">IFERROR(VLOOKUP($J503,'Base 1'!$A:$N,14,0),"-")</f>
        <v>-</v>
      </c>
      <c r="G503" s="50" t="str">
        <f aca="false">IFERROR(VLOOKUP($J503,'Base 1'!$A:$O,15,0),"-")</f>
        <v>-</v>
      </c>
      <c r="H503" s="50" t="str">
        <f aca="false">IFERROR(VLOOKUP($J503,'Base 1'!$A:$T,20,0),"-")</f>
        <v>-</v>
      </c>
      <c r="I503" s="51" t="str">
        <f aca="false">IFERROR(VLOOKUP($J503,'Base 1'!$A:$C,3,0),"-")</f>
        <v>-</v>
      </c>
      <c r="J503" s="51"/>
      <c r="K503" s="50" t="str">
        <f aca="false">IFERROR(VLOOKUP($J503,'Base 1'!$A:$E,5,0),"-")</f>
        <v>-</v>
      </c>
      <c r="L503" s="52" t="str">
        <f aca="false">IFERROR(VLOOKUP($J503,'Base 1'!$A:$B,2,0),"-")</f>
        <v>-</v>
      </c>
      <c r="M503" s="50" t="str">
        <f aca="false">IFERROR(VLOOKUP($J503,'Base 1'!$A:$Q,17,0),"-")</f>
        <v>-</v>
      </c>
      <c r="N503" s="50" t="str">
        <f aca="false">IFERROR(VLOOKUP($J503,'Base 1'!$A:$R,18,0),"-")</f>
        <v>-</v>
      </c>
      <c r="O503" s="50" t="str">
        <f aca="false">IFERROR(VLOOKUP($J503,'Base 1'!$A:$F,6,0),"-")</f>
        <v>-</v>
      </c>
      <c r="P503" s="53" t="str">
        <f aca="false">IFERROR(VLOOKUP($J503,'Base 1'!$A:$G,7,0),"-")</f>
        <v>-</v>
      </c>
      <c r="Q503" s="54"/>
      <c r="R503" s="50" t="str">
        <f aca="false">IFERROR(VLOOKUP(J503,'Base 1'!$A:$L,12,0),"-")</f>
        <v>-</v>
      </c>
      <c r="S503" s="54"/>
      <c r="T503" s="55" t="str">
        <f aca="false">IFERROR(VLOOKUP(J503,'Base 1'!$A:$J,10,0),"-")</f>
        <v>-</v>
      </c>
      <c r="U503" s="56"/>
      <c r="V503" s="57"/>
      <c r="W503" s="58"/>
      <c r="X503" s="59" t="str">
        <f aca="false">IFERROR(VLOOKUP(J503,'Base 1'!$A:$I,9,0),"-")</f>
        <v>-</v>
      </c>
      <c r="Y503" s="58"/>
      <c r="Z503" s="60"/>
      <c r="AA503" s="61"/>
      <c r="AB503" s="62"/>
      <c r="AC503" s="63" t="str">
        <f aca="false">IFERROR(VLOOKUP($J503,'Base 1'!$A:$Q,16,0),"-")</f>
        <v>-</v>
      </c>
      <c r="AD503" s="63"/>
      <c r="AE503" s="64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  <c r="CO503" s="65"/>
      <c r="CP503" s="65"/>
      <c r="CQ503" s="65"/>
      <c r="CR503" s="65"/>
      <c r="CS503" s="65"/>
      <c r="CT503" s="65"/>
      <c r="CU503" s="65"/>
      <c r="CV503" s="65"/>
      <c r="CW503" s="65"/>
      <c r="CX503" s="65"/>
      <c r="CY503" s="65"/>
      <c r="CZ503" s="65"/>
      <c r="DA503" s="65"/>
      <c r="DB503" s="65"/>
      <c r="DC503" s="65"/>
      <c r="DD503" s="65"/>
      <c r="DE503" s="65"/>
      <c r="DF503" s="65"/>
      <c r="DG503" s="65"/>
      <c r="DH503" s="65"/>
      <c r="DI503" s="65"/>
      <c r="DJ503" s="65"/>
      <c r="DK503" s="65"/>
      <c r="DL503" s="65"/>
      <c r="DM503" s="65"/>
      <c r="DN503" s="65"/>
      <c r="DO503" s="65"/>
      <c r="DP503" s="65"/>
      <c r="DQ503" s="65"/>
      <c r="DR503" s="65"/>
      <c r="DS503" s="65"/>
      <c r="DT503" s="65"/>
      <c r="DU503" s="65"/>
      <c r="DV503" s="65"/>
      <c r="DW503" s="65"/>
      <c r="DX503" s="65"/>
      <c r="DY503" s="65"/>
      <c r="DZ503" s="65"/>
      <c r="EA503" s="65"/>
      <c r="EB503" s="65"/>
      <c r="EC503" s="65"/>
      <c r="ED503" s="65"/>
      <c r="EE503" s="65"/>
      <c r="EF503" s="65"/>
      <c r="EG503" s="65"/>
      <c r="EH503" s="65"/>
      <c r="EI503" s="65"/>
      <c r="EJ503" s="65"/>
      <c r="EK503" s="65"/>
      <c r="EL503" s="65"/>
      <c r="EM503" s="65"/>
      <c r="EN503" s="65"/>
      <c r="EO503" s="65"/>
      <c r="EP503" s="65"/>
      <c r="EQ503" s="65"/>
      <c r="ER503" s="65"/>
      <c r="ES503" s="65"/>
      <c r="ET503" s="65"/>
      <c r="EU503" s="65"/>
      <c r="EV503" s="65"/>
      <c r="EW503" s="65"/>
      <c r="EX503" s="65"/>
      <c r="EY503" s="65"/>
      <c r="EZ503" s="65"/>
      <c r="FA503" s="65"/>
      <c r="FB503" s="65"/>
      <c r="FC503" s="65"/>
      <c r="FD503" s="65"/>
      <c r="FE503" s="65"/>
      <c r="FF503" s="65"/>
      <c r="FG503" s="65"/>
      <c r="FH503" s="65"/>
      <c r="FI503" s="65"/>
      <c r="FJ503" s="65"/>
      <c r="FK503" s="65"/>
      <c r="FL503" s="65"/>
      <c r="FM503" s="65"/>
      <c r="FN503" s="65"/>
      <c r="FO503" s="65"/>
      <c r="FP503" s="65"/>
      <c r="FQ503" s="65"/>
      <c r="FR503" s="65"/>
      <c r="FS503" s="65"/>
      <c r="FT503" s="65"/>
      <c r="FU503" s="65"/>
      <c r="FV503" s="65"/>
      <c r="FW503" s="65"/>
      <c r="FX503" s="65"/>
      <c r="FY503" s="65"/>
      <c r="FZ503" s="65"/>
      <c r="GA503" s="65"/>
      <c r="GB503" s="65"/>
      <c r="GC503" s="65"/>
      <c r="GD503" s="65"/>
      <c r="GE503" s="65"/>
      <c r="GF503" s="65"/>
      <c r="GG503" s="65"/>
      <c r="GH503" s="65"/>
      <c r="GI503" s="65"/>
      <c r="GJ503" s="65"/>
      <c r="GK503" s="65"/>
      <c r="GL503" s="65"/>
      <c r="GM503" s="65"/>
      <c r="GN503" s="65"/>
      <c r="GO503" s="65"/>
      <c r="GP503" s="65"/>
      <c r="GQ503" s="65"/>
      <c r="GR503" s="65"/>
      <c r="GS503" s="65"/>
      <c r="GT503" s="65"/>
      <c r="GU503" s="65"/>
      <c r="GV503" s="65"/>
      <c r="GW503" s="65"/>
      <c r="GX503" s="65"/>
      <c r="GY503" s="65"/>
      <c r="GZ503" s="65"/>
      <c r="HA503" s="65"/>
      <c r="HB503" s="65"/>
      <c r="HC503" s="65"/>
      <c r="HD503" s="65"/>
      <c r="HE503" s="65"/>
      <c r="HF503" s="65"/>
      <c r="HG503" s="65"/>
      <c r="HH503" s="65"/>
      <c r="HI503" s="65"/>
      <c r="HJ503" s="65"/>
      <c r="HK503" s="65"/>
      <c r="HL503" s="65"/>
      <c r="HM503" s="65"/>
      <c r="HN503" s="65"/>
      <c r="HO503" s="65"/>
      <c r="HP503" s="65"/>
      <c r="HQ503" s="65"/>
      <c r="HR503" s="65"/>
      <c r="HS503" s="65"/>
      <c r="HT503" s="65"/>
      <c r="HU503" s="65"/>
      <c r="HV503" s="65"/>
      <c r="HW503" s="65"/>
      <c r="HX503" s="65"/>
      <c r="HY503" s="65"/>
      <c r="HZ503" s="65"/>
      <c r="IA503" s="65"/>
      <c r="IB503" s="65"/>
      <c r="IC503" s="65"/>
      <c r="ID503" s="65"/>
      <c r="IE503" s="65"/>
      <c r="IF503" s="65"/>
      <c r="IG503" s="65"/>
      <c r="IH503" s="65"/>
      <c r="II503" s="65"/>
      <c r="IJ503" s="65"/>
      <c r="IK503" s="65"/>
      <c r="IL503" s="65"/>
      <c r="IM503" s="65"/>
      <c r="IN503" s="65"/>
      <c r="IO503" s="65"/>
      <c r="IP503" s="65"/>
      <c r="IQ503" s="65"/>
      <c r="IR503" s="65"/>
      <c r="IS503" s="65"/>
      <c r="IT503" s="65"/>
      <c r="IU503" s="65"/>
      <c r="IV503" s="65"/>
      <c r="IW503" s="65"/>
      <c r="IX503" s="65"/>
      <c r="IY503" s="65"/>
      <c r="IZ503" s="65"/>
      <c r="JA503" s="65"/>
      <c r="JB503" s="65"/>
      <c r="JC503" s="65"/>
      <c r="JD503" s="65"/>
      <c r="JE503" s="65"/>
      <c r="JF503" s="65"/>
      <c r="JG503" s="65"/>
      <c r="JH503" s="65"/>
      <c r="JI503" s="65"/>
      <c r="JJ503" s="65"/>
      <c r="JK503" s="65"/>
      <c r="JL503" s="65"/>
      <c r="JM503" s="65"/>
      <c r="JN503" s="65"/>
      <c r="JO503" s="65"/>
      <c r="JP503" s="65"/>
      <c r="JQ503" s="65"/>
      <c r="JR503" s="65"/>
      <c r="JS503" s="65"/>
    </row>
    <row r="504" s="66" customFormat="true" ht="14.25" hidden="false" customHeight="true" outlineLevel="0" collapsed="false">
      <c r="A504" s="46"/>
      <c r="B504" s="47" t="n">
        <f aca="true">TODAY()</f>
        <v>46135</v>
      </c>
      <c r="C504" s="48" t="s">
        <v>37</v>
      </c>
      <c r="D504" s="49" t="s">
        <v>38</v>
      </c>
      <c r="E504" s="50" t="str">
        <f aca="false">IFERROR(VLOOKUP($J504,'Base 1'!A:S,19,0),"-")</f>
        <v>-</v>
      </c>
      <c r="F504" s="50" t="str">
        <f aca="false">IFERROR(VLOOKUP($J504,'Base 1'!$A:$N,14,0),"-")</f>
        <v>-</v>
      </c>
      <c r="G504" s="50" t="str">
        <f aca="false">IFERROR(VLOOKUP($J504,'Base 1'!$A:$O,15,0),"-")</f>
        <v>-</v>
      </c>
      <c r="H504" s="50" t="str">
        <f aca="false">IFERROR(VLOOKUP($J504,'Base 1'!$A:$T,20,0),"-")</f>
        <v>-</v>
      </c>
      <c r="I504" s="51" t="str">
        <f aca="false">IFERROR(VLOOKUP($J504,'Base 1'!$A:$C,3,0),"-")</f>
        <v>-</v>
      </c>
      <c r="J504" s="51"/>
      <c r="K504" s="50" t="str">
        <f aca="false">IFERROR(VLOOKUP($J504,'Base 1'!$A:$E,5,0),"-")</f>
        <v>-</v>
      </c>
      <c r="L504" s="52" t="str">
        <f aca="false">IFERROR(VLOOKUP($J504,'Base 1'!$A:$B,2,0),"-")</f>
        <v>-</v>
      </c>
      <c r="M504" s="50" t="str">
        <f aca="false">IFERROR(VLOOKUP($J504,'Base 1'!$A:$Q,17,0),"-")</f>
        <v>-</v>
      </c>
      <c r="N504" s="50" t="str">
        <f aca="false">IFERROR(VLOOKUP($J504,'Base 1'!$A:$R,18,0),"-")</f>
        <v>-</v>
      </c>
      <c r="O504" s="50" t="str">
        <f aca="false">IFERROR(VLOOKUP($J504,'Base 1'!$A:$F,6,0),"-")</f>
        <v>-</v>
      </c>
      <c r="P504" s="53" t="str">
        <f aca="false">IFERROR(VLOOKUP($J504,'Base 1'!$A:$G,7,0),"-")</f>
        <v>-</v>
      </c>
      <c r="Q504" s="54"/>
      <c r="R504" s="50" t="str">
        <f aca="false">IFERROR(VLOOKUP(J504,'Base 1'!$A:$L,12,0),"-")</f>
        <v>-</v>
      </c>
      <c r="S504" s="54"/>
      <c r="T504" s="55" t="str">
        <f aca="false">IFERROR(VLOOKUP(J504,'Base 1'!$A:$J,10,0),"-")</f>
        <v>-</v>
      </c>
      <c r="U504" s="56"/>
      <c r="V504" s="57"/>
      <c r="W504" s="58"/>
      <c r="X504" s="59" t="str">
        <f aca="false">IFERROR(VLOOKUP(J504,'Base 1'!$A:$I,9,0),"-")</f>
        <v>-</v>
      </c>
      <c r="Y504" s="58"/>
      <c r="Z504" s="60"/>
      <c r="AA504" s="61"/>
      <c r="AB504" s="62"/>
      <c r="AC504" s="63" t="str">
        <f aca="false">IFERROR(VLOOKUP($J504,'Base 1'!$A:$Q,16,0),"-")</f>
        <v>-</v>
      </c>
      <c r="AD504" s="63"/>
      <c r="AE504" s="64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  <c r="CO504" s="65"/>
      <c r="CP504" s="65"/>
      <c r="CQ504" s="65"/>
      <c r="CR504" s="65"/>
      <c r="CS504" s="65"/>
      <c r="CT504" s="65"/>
      <c r="CU504" s="65"/>
      <c r="CV504" s="65"/>
      <c r="CW504" s="65"/>
      <c r="CX504" s="65"/>
      <c r="CY504" s="65"/>
      <c r="CZ504" s="65"/>
      <c r="DA504" s="65"/>
      <c r="DB504" s="65"/>
      <c r="DC504" s="65"/>
      <c r="DD504" s="65"/>
      <c r="DE504" s="65"/>
      <c r="DF504" s="65"/>
      <c r="DG504" s="65"/>
      <c r="DH504" s="65"/>
      <c r="DI504" s="65"/>
      <c r="DJ504" s="65"/>
      <c r="DK504" s="65"/>
      <c r="DL504" s="65"/>
      <c r="DM504" s="65"/>
      <c r="DN504" s="65"/>
      <c r="DO504" s="65"/>
      <c r="DP504" s="65"/>
      <c r="DQ504" s="65"/>
      <c r="DR504" s="65"/>
      <c r="DS504" s="65"/>
      <c r="DT504" s="65"/>
      <c r="DU504" s="65"/>
      <c r="DV504" s="65"/>
      <c r="DW504" s="65"/>
      <c r="DX504" s="65"/>
      <c r="DY504" s="65"/>
      <c r="DZ504" s="65"/>
      <c r="EA504" s="65"/>
      <c r="EB504" s="65"/>
      <c r="EC504" s="65"/>
      <c r="ED504" s="65"/>
      <c r="EE504" s="65"/>
      <c r="EF504" s="65"/>
      <c r="EG504" s="65"/>
      <c r="EH504" s="65"/>
      <c r="EI504" s="65"/>
      <c r="EJ504" s="65"/>
      <c r="EK504" s="65"/>
      <c r="EL504" s="65"/>
      <c r="EM504" s="65"/>
      <c r="EN504" s="65"/>
      <c r="EO504" s="65"/>
      <c r="EP504" s="65"/>
      <c r="EQ504" s="65"/>
      <c r="ER504" s="65"/>
      <c r="ES504" s="65"/>
      <c r="ET504" s="65"/>
      <c r="EU504" s="65"/>
      <c r="EV504" s="65"/>
      <c r="EW504" s="65"/>
      <c r="EX504" s="65"/>
      <c r="EY504" s="65"/>
      <c r="EZ504" s="65"/>
      <c r="FA504" s="65"/>
      <c r="FB504" s="65"/>
      <c r="FC504" s="65"/>
      <c r="FD504" s="65"/>
      <c r="FE504" s="65"/>
      <c r="FF504" s="65"/>
      <c r="FG504" s="65"/>
      <c r="FH504" s="65"/>
      <c r="FI504" s="65"/>
      <c r="FJ504" s="65"/>
      <c r="FK504" s="65"/>
      <c r="FL504" s="65"/>
      <c r="FM504" s="65"/>
      <c r="FN504" s="65"/>
      <c r="FO504" s="65"/>
      <c r="FP504" s="65"/>
      <c r="FQ504" s="65"/>
      <c r="FR504" s="65"/>
      <c r="FS504" s="65"/>
      <c r="FT504" s="65"/>
      <c r="FU504" s="65"/>
      <c r="FV504" s="65"/>
      <c r="FW504" s="65"/>
      <c r="FX504" s="65"/>
      <c r="FY504" s="65"/>
      <c r="FZ504" s="65"/>
      <c r="GA504" s="65"/>
      <c r="GB504" s="65"/>
      <c r="GC504" s="65"/>
      <c r="GD504" s="65"/>
      <c r="GE504" s="65"/>
      <c r="GF504" s="65"/>
      <c r="GG504" s="65"/>
      <c r="GH504" s="65"/>
      <c r="GI504" s="65"/>
      <c r="GJ504" s="65"/>
      <c r="GK504" s="65"/>
      <c r="GL504" s="65"/>
      <c r="GM504" s="65"/>
      <c r="GN504" s="65"/>
      <c r="GO504" s="65"/>
      <c r="GP504" s="65"/>
      <c r="GQ504" s="65"/>
      <c r="GR504" s="65"/>
      <c r="GS504" s="65"/>
      <c r="GT504" s="65"/>
      <c r="GU504" s="65"/>
      <c r="GV504" s="65"/>
      <c r="GW504" s="65"/>
      <c r="GX504" s="65"/>
      <c r="GY504" s="65"/>
      <c r="GZ504" s="65"/>
      <c r="HA504" s="65"/>
      <c r="HB504" s="65"/>
      <c r="HC504" s="65"/>
      <c r="HD504" s="65"/>
      <c r="HE504" s="65"/>
      <c r="HF504" s="65"/>
      <c r="HG504" s="65"/>
      <c r="HH504" s="65"/>
      <c r="HI504" s="65"/>
      <c r="HJ504" s="65"/>
      <c r="HK504" s="65"/>
      <c r="HL504" s="65"/>
      <c r="HM504" s="65"/>
      <c r="HN504" s="65"/>
      <c r="HO504" s="65"/>
      <c r="HP504" s="65"/>
      <c r="HQ504" s="65"/>
      <c r="HR504" s="65"/>
      <c r="HS504" s="65"/>
      <c r="HT504" s="65"/>
      <c r="HU504" s="65"/>
      <c r="HV504" s="65"/>
      <c r="HW504" s="65"/>
      <c r="HX504" s="65"/>
      <c r="HY504" s="65"/>
      <c r="HZ504" s="65"/>
      <c r="IA504" s="65"/>
      <c r="IB504" s="65"/>
      <c r="IC504" s="65"/>
      <c r="ID504" s="65"/>
      <c r="IE504" s="65"/>
      <c r="IF504" s="65"/>
      <c r="IG504" s="65"/>
      <c r="IH504" s="65"/>
      <c r="II504" s="65"/>
      <c r="IJ504" s="65"/>
      <c r="IK504" s="65"/>
      <c r="IL504" s="65"/>
      <c r="IM504" s="65"/>
      <c r="IN504" s="65"/>
      <c r="IO504" s="65"/>
      <c r="IP504" s="65"/>
      <c r="IQ504" s="65"/>
      <c r="IR504" s="65"/>
      <c r="IS504" s="65"/>
      <c r="IT504" s="65"/>
      <c r="IU504" s="65"/>
      <c r="IV504" s="65"/>
      <c r="IW504" s="65"/>
      <c r="IX504" s="65"/>
      <c r="IY504" s="65"/>
      <c r="IZ504" s="65"/>
      <c r="JA504" s="65"/>
      <c r="JB504" s="65"/>
      <c r="JC504" s="65"/>
      <c r="JD504" s="65"/>
      <c r="JE504" s="65"/>
      <c r="JF504" s="65"/>
      <c r="JG504" s="65"/>
      <c r="JH504" s="65"/>
      <c r="JI504" s="65"/>
      <c r="JJ504" s="65"/>
      <c r="JK504" s="65"/>
      <c r="JL504" s="65"/>
      <c r="JM504" s="65"/>
      <c r="JN504" s="65"/>
      <c r="JO504" s="65"/>
      <c r="JP504" s="65"/>
      <c r="JQ504" s="65"/>
      <c r="JR504" s="65"/>
      <c r="JS504" s="65"/>
    </row>
    <row r="505" s="66" customFormat="true" ht="14.25" hidden="false" customHeight="true" outlineLevel="0" collapsed="false">
      <c r="A505" s="46"/>
      <c r="B505" s="47" t="n">
        <f aca="true">TODAY()</f>
        <v>46135</v>
      </c>
      <c r="C505" s="48" t="s">
        <v>37</v>
      </c>
      <c r="D505" s="49" t="s">
        <v>38</v>
      </c>
      <c r="E505" s="50" t="str">
        <f aca="false">IFERROR(VLOOKUP($J505,'Base 1'!A:S,19,0),"-")</f>
        <v>-</v>
      </c>
      <c r="F505" s="50" t="str">
        <f aca="false">IFERROR(VLOOKUP($J505,'Base 1'!$A:$N,14,0),"-")</f>
        <v>-</v>
      </c>
      <c r="G505" s="50" t="str">
        <f aca="false">IFERROR(VLOOKUP($J505,'Base 1'!$A:$O,15,0),"-")</f>
        <v>-</v>
      </c>
      <c r="H505" s="50" t="str">
        <f aca="false">IFERROR(VLOOKUP($J505,'Base 1'!$A:$T,20,0),"-")</f>
        <v>-</v>
      </c>
      <c r="I505" s="51" t="str">
        <f aca="false">IFERROR(VLOOKUP($J505,'Base 1'!$A:$C,3,0),"-")</f>
        <v>-</v>
      </c>
      <c r="J505" s="51"/>
      <c r="K505" s="50" t="str">
        <f aca="false">IFERROR(VLOOKUP($J505,'Base 1'!$A:$E,5,0),"-")</f>
        <v>-</v>
      </c>
      <c r="L505" s="52" t="str">
        <f aca="false">IFERROR(VLOOKUP($J505,'Base 1'!$A:$B,2,0),"-")</f>
        <v>-</v>
      </c>
      <c r="M505" s="50" t="str">
        <f aca="false">IFERROR(VLOOKUP($J505,'Base 1'!$A:$Q,17,0),"-")</f>
        <v>-</v>
      </c>
      <c r="N505" s="50" t="str">
        <f aca="false">IFERROR(VLOOKUP($J505,'Base 1'!$A:$R,18,0),"-")</f>
        <v>-</v>
      </c>
      <c r="O505" s="50" t="str">
        <f aca="false">IFERROR(VLOOKUP($J505,'Base 1'!$A:$F,6,0),"-")</f>
        <v>-</v>
      </c>
      <c r="P505" s="53" t="str">
        <f aca="false">IFERROR(VLOOKUP($J505,'Base 1'!$A:$G,7,0),"-")</f>
        <v>-</v>
      </c>
      <c r="Q505" s="54"/>
      <c r="R505" s="50" t="str">
        <f aca="false">IFERROR(VLOOKUP(J505,'Base 1'!$A:$L,12,0),"-")</f>
        <v>-</v>
      </c>
      <c r="S505" s="54"/>
      <c r="T505" s="55" t="str">
        <f aca="false">IFERROR(VLOOKUP(J505,'Base 1'!$A:$J,10,0),"-")</f>
        <v>-</v>
      </c>
      <c r="U505" s="56"/>
      <c r="V505" s="57"/>
      <c r="W505" s="58"/>
      <c r="X505" s="59" t="str">
        <f aca="false">IFERROR(VLOOKUP(J505,'Base 1'!$A:$I,9,0),"-")</f>
        <v>-</v>
      </c>
      <c r="Y505" s="58"/>
      <c r="Z505" s="60"/>
      <c r="AA505" s="61"/>
      <c r="AB505" s="62"/>
      <c r="AC505" s="63" t="str">
        <f aca="false">IFERROR(VLOOKUP($J505,'Base 1'!$A:$Q,16,0),"-")</f>
        <v>-</v>
      </c>
      <c r="AD505" s="63"/>
      <c r="AE505" s="64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  <c r="CO505" s="65"/>
      <c r="CP505" s="65"/>
      <c r="CQ505" s="65"/>
      <c r="CR505" s="65"/>
      <c r="CS505" s="65"/>
      <c r="CT505" s="65"/>
      <c r="CU505" s="65"/>
      <c r="CV505" s="65"/>
      <c r="CW505" s="65"/>
      <c r="CX505" s="65"/>
      <c r="CY505" s="65"/>
      <c r="CZ505" s="65"/>
      <c r="DA505" s="65"/>
      <c r="DB505" s="65"/>
      <c r="DC505" s="65"/>
      <c r="DD505" s="65"/>
      <c r="DE505" s="65"/>
      <c r="DF505" s="65"/>
      <c r="DG505" s="65"/>
      <c r="DH505" s="65"/>
      <c r="DI505" s="65"/>
      <c r="DJ505" s="65"/>
      <c r="DK505" s="65"/>
      <c r="DL505" s="65"/>
      <c r="DM505" s="65"/>
      <c r="DN505" s="65"/>
      <c r="DO505" s="65"/>
      <c r="DP505" s="65"/>
      <c r="DQ505" s="65"/>
      <c r="DR505" s="65"/>
      <c r="DS505" s="65"/>
      <c r="DT505" s="65"/>
      <c r="DU505" s="65"/>
      <c r="DV505" s="65"/>
      <c r="DW505" s="65"/>
      <c r="DX505" s="65"/>
      <c r="DY505" s="65"/>
      <c r="DZ505" s="65"/>
      <c r="EA505" s="65"/>
      <c r="EB505" s="65"/>
      <c r="EC505" s="65"/>
      <c r="ED505" s="65"/>
      <c r="EE505" s="65"/>
      <c r="EF505" s="65"/>
      <c r="EG505" s="65"/>
      <c r="EH505" s="65"/>
      <c r="EI505" s="65"/>
      <c r="EJ505" s="65"/>
      <c r="EK505" s="65"/>
      <c r="EL505" s="65"/>
      <c r="EM505" s="65"/>
      <c r="EN505" s="65"/>
      <c r="EO505" s="65"/>
      <c r="EP505" s="65"/>
      <c r="EQ505" s="65"/>
      <c r="ER505" s="65"/>
      <c r="ES505" s="65"/>
      <c r="ET505" s="65"/>
      <c r="EU505" s="65"/>
      <c r="EV505" s="65"/>
      <c r="EW505" s="65"/>
      <c r="EX505" s="65"/>
      <c r="EY505" s="65"/>
      <c r="EZ505" s="65"/>
      <c r="FA505" s="65"/>
      <c r="FB505" s="65"/>
      <c r="FC505" s="65"/>
      <c r="FD505" s="65"/>
      <c r="FE505" s="65"/>
      <c r="FF505" s="65"/>
      <c r="FG505" s="65"/>
      <c r="FH505" s="65"/>
      <c r="FI505" s="65"/>
      <c r="FJ505" s="65"/>
      <c r="FK505" s="65"/>
      <c r="FL505" s="65"/>
      <c r="FM505" s="65"/>
      <c r="FN505" s="65"/>
      <c r="FO505" s="65"/>
      <c r="FP505" s="65"/>
      <c r="FQ505" s="65"/>
      <c r="FR505" s="65"/>
      <c r="FS505" s="65"/>
      <c r="FT505" s="65"/>
      <c r="FU505" s="65"/>
      <c r="FV505" s="65"/>
      <c r="FW505" s="65"/>
      <c r="FX505" s="65"/>
      <c r="FY505" s="65"/>
      <c r="FZ505" s="65"/>
      <c r="GA505" s="65"/>
      <c r="GB505" s="65"/>
      <c r="GC505" s="65"/>
      <c r="GD505" s="65"/>
      <c r="GE505" s="65"/>
      <c r="GF505" s="65"/>
      <c r="GG505" s="65"/>
      <c r="GH505" s="65"/>
      <c r="GI505" s="65"/>
      <c r="GJ505" s="65"/>
      <c r="GK505" s="65"/>
      <c r="GL505" s="65"/>
      <c r="GM505" s="65"/>
      <c r="GN505" s="65"/>
      <c r="GO505" s="65"/>
      <c r="GP505" s="65"/>
      <c r="GQ505" s="65"/>
      <c r="GR505" s="65"/>
      <c r="GS505" s="65"/>
      <c r="GT505" s="65"/>
      <c r="GU505" s="65"/>
      <c r="GV505" s="65"/>
      <c r="GW505" s="65"/>
      <c r="GX505" s="65"/>
      <c r="GY505" s="65"/>
      <c r="GZ505" s="65"/>
      <c r="HA505" s="65"/>
      <c r="HB505" s="65"/>
      <c r="HC505" s="65"/>
      <c r="HD505" s="65"/>
      <c r="HE505" s="65"/>
      <c r="HF505" s="65"/>
      <c r="HG505" s="65"/>
      <c r="HH505" s="65"/>
      <c r="HI505" s="65"/>
      <c r="HJ505" s="65"/>
      <c r="HK505" s="65"/>
      <c r="HL505" s="65"/>
      <c r="HM505" s="65"/>
      <c r="HN505" s="65"/>
      <c r="HO505" s="65"/>
      <c r="HP505" s="65"/>
      <c r="HQ505" s="65"/>
      <c r="HR505" s="65"/>
      <c r="HS505" s="65"/>
      <c r="HT505" s="65"/>
      <c r="HU505" s="65"/>
      <c r="HV505" s="65"/>
      <c r="HW505" s="65"/>
      <c r="HX505" s="65"/>
      <c r="HY505" s="65"/>
      <c r="HZ505" s="65"/>
      <c r="IA505" s="65"/>
      <c r="IB505" s="65"/>
      <c r="IC505" s="65"/>
      <c r="ID505" s="65"/>
      <c r="IE505" s="65"/>
      <c r="IF505" s="65"/>
      <c r="IG505" s="65"/>
      <c r="IH505" s="65"/>
      <c r="II505" s="65"/>
      <c r="IJ505" s="65"/>
      <c r="IK505" s="65"/>
      <c r="IL505" s="65"/>
      <c r="IM505" s="65"/>
      <c r="IN505" s="65"/>
      <c r="IO505" s="65"/>
      <c r="IP505" s="65"/>
      <c r="IQ505" s="65"/>
      <c r="IR505" s="65"/>
      <c r="IS505" s="65"/>
      <c r="IT505" s="65"/>
      <c r="IU505" s="65"/>
      <c r="IV505" s="65"/>
      <c r="IW505" s="65"/>
      <c r="IX505" s="65"/>
      <c r="IY505" s="65"/>
      <c r="IZ505" s="65"/>
      <c r="JA505" s="65"/>
      <c r="JB505" s="65"/>
      <c r="JC505" s="65"/>
      <c r="JD505" s="65"/>
      <c r="JE505" s="65"/>
      <c r="JF505" s="65"/>
      <c r="JG505" s="65"/>
      <c r="JH505" s="65"/>
      <c r="JI505" s="65"/>
      <c r="JJ505" s="65"/>
      <c r="JK505" s="65"/>
      <c r="JL505" s="65"/>
      <c r="JM505" s="65"/>
      <c r="JN505" s="65"/>
      <c r="JO505" s="65"/>
      <c r="JP505" s="65"/>
      <c r="JQ505" s="65"/>
      <c r="JR505" s="65"/>
      <c r="JS505" s="65"/>
    </row>
    <row r="506" s="66" customFormat="true" ht="14.25" hidden="false" customHeight="true" outlineLevel="0" collapsed="false">
      <c r="A506" s="46"/>
      <c r="B506" s="47" t="n">
        <f aca="true">TODAY()</f>
        <v>46135</v>
      </c>
      <c r="C506" s="48" t="s">
        <v>37</v>
      </c>
      <c r="D506" s="49" t="s">
        <v>38</v>
      </c>
      <c r="E506" s="50" t="str">
        <f aca="false">IFERROR(VLOOKUP($J506,'Base 1'!A:S,19,0),"-")</f>
        <v>-</v>
      </c>
      <c r="F506" s="50" t="str">
        <f aca="false">IFERROR(VLOOKUP($J506,'Base 1'!$A:$N,14,0),"-")</f>
        <v>-</v>
      </c>
      <c r="G506" s="50" t="str">
        <f aca="false">IFERROR(VLOOKUP($J506,'Base 1'!$A:$O,15,0),"-")</f>
        <v>-</v>
      </c>
      <c r="H506" s="50" t="str">
        <f aca="false">IFERROR(VLOOKUP($J506,'Base 1'!$A:$T,20,0),"-")</f>
        <v>-</v>
      </c>
      <c r="I506" s="51" t="str">
        <f aca="false">IFERROR(VLOOKUP($J506,'Base 1'!$A:$C,3,0),"-")</f>
        <v>-</v>
      </c>
      <c r="J506" s="51"/>
      <c r="K506" s="50" t="str">
        <f aca="false">IFERROR(VLOOKUP($J506,'Base 1'!$A:$E,5,0),"-")</f>
        <v>-</v>
      </c>
      <c r="L506" s="52" t="str">
        <f aca="false">IFERROR(VLOOKUP($J506,'Base 1'!$A:$B,2,0),"-")</f>
        <v>-</v>
      </c>
      <c r="M506" s="50" t="str">
        <f aca="false">IFERROR(VLOOKUP($J506,'Base 1'!$A:$Q,17,0),"-")</f>
        <v>-</v>
      </c>
      <c r="N506" s="50" t="str">
        <f aca="false">IFERROR(VLOOKUP($J506,'Base 1'!$A:$R,18,0),"-")</f>
        <v>-</v>
      </c>
      <c r="O506" s="50" t="str">
        <f aca="false">IFERROR(VLOOKUP($J506,'Base 1'!$A:$F,6,0),"-")</f>
        <v>-</v>
      </c>
      <c r="P506" s="53" t="str">
        <f aca="false">IFERROR(VLOOKUP($J506,'Base 1'!$A:$G,7,0),"-")</f>
        <v>-</v>
      </c>
      <c r="Q506" s="54"/>
      <c r="R506" s="50" t="str">
        <f aca="false">IFERROR(VLOOKUP(J506,'Base 1'!$A:$L,12,0),"-")</f>
        <v>-</v>
      </c>
      <c r="S506" s="54"/>
      <c r="T506" s="55" t="str">
        <f aca="false">IFERROR(VLOOKUP(J506,'Base 1'!$A:$J,10,0),"-")</f>
        <v>-</v>
      </c>
      <c r="U506" s="56"/>
      <c r="V506" s="57"/>
      <c r="W506" s="58"/>
      <c r="X506" s="59" t="str">
        <f aca="false">IFERROR(VLOOKUP(J506,'Base 1'!$A:$I,9,0),"-")</f>
        <v>-</v>
      </c>
      <c r="Y506" s="58"/>
      <c r="Z506" s="60"/>
      <c r="AA506" s="61"/>
      <c r="AB506" s="62"/>
      <c r="AC506" s="63" t="str">
        <f aca="false">IFERROR(VLOOKUP($J506,'Base 1'!$A:$Q,16,0),"-")</f>
        <v>-</v>
      </c>
      <c r="AD506" s="63"/>
      <c r="AE506" s="64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  <c r="CO506" s="65"/>
      <c r="CP506" s="65"/>
      <c r="CQ506" s="65"/>
      <c r="CR506" s="65"/>
      <c r="CS506" s="65"/>
      <c r="CT506" s="65"/>
      <c r="CU506" s="65"/>
      <c r="CV506" s="65"/>
      <c r="CW506" s="65"/>
      <c r="CX506" s="65"/>
      <c r="CY506" s="65"/>
      <c r="CZ506" s="65"/>
      <c r="DA506" s="65"/>
      <c r="DB506" s="65"/>
      <c r="DC506" s="65"/>
      <c r="DD506" s="65"/>
      <c r="DE506" s="65"/>
      <c r="DF506" s="65"/>
      <c r="DG506" s="65"/>
      <c r="DH506" s="65"/>
      <c r="DI506" s="65"/>
      <c r="DJ506" s="65"/>
      <c r="DK506" s="65"/>
      <c r="DL506" s="65"/>
      <c r="DM506" s="65"/>
      <c r="DN506" s="65"/>
      <c r="DO506" s="65"/>
      <c r="DP506" s="65"/>
      <c r="DQ506" s="65"/>
      <c r="DR506" s="65"/>
      <c r="DS506" s="65"/>
      <c r="DT506" s="65"/>
      <c r="DU506" s="65"/>
      <c r="DV506" s="65"/>
      <c r="DW506" s="65"/>
      <c r="DX506" s="65"/>
      <c r="DY506" s="65"/>
      <c r="DZ506" s="65"/>
      <c r="EA506" s="65"/>
      <c r="EB506" s="65"/>
      <c r="EC506" s="65"/>
      <c r="ED506" s="65"/>
      <c r="EE506" s="65"/>
      <c r="EF506" s="65"/>
      <c r="EG506" s="65"/>
      <c r="EH506" s="65"/>
      <c r="EI506" s="65"/>
      <c r="EJ506" s="65"/>
      <c r="EK506" s="65"/>
      <c r="EL506" s="65"/>
      <c r="EM506" s="65"/>
      <c r="EN506" s="65"/>
      <c r="EO506" s="65"/>
      <c r="EP506" s="65"/>
      <c r="EQ506" s="65"/>
      <c r="ER506" s="65"/>
      <c r="ES506" s="65"/>
      <c r="ET506" s="65"/>
      <c r="EU506" s="65"/>
      <c r="EV506" s="65"/>
      <c r="EW506" s="65"/>
      <c r="EX506" s="65"/>
      <c r="EY506" s="65"/>
      <c r="EZ506" s="65"/>
      <c r="FA506" s="65"/>
      <c r="FB506" s="65"/>
      <c r="FC506" s="65"/>
      <c r="FD506" s="65"/>
      <c r="FE506" s="65"/>
      <c r="FF506" s="65"/>
      <c r="FG506" s="65"/>
      <c r="FH506" s="65"/>
      <c r="FI506" s="65"/>
      <c r="FJ506" s="65"/>
      <c r="FK506" s="65"/>
      <c r="FL506" s="65"/>
      <c r="FM506" s="65"/>
      <c r="FN506" s="65"/>
      <c r="FO506" s="65"/>
      <c r="FP506" s="65"/>
      <c r="FQ506" s="65"/>
      <c r="FR506" s="65"/>
      <c r="FS506" s="65"/>
      <c r="FT506" s="65"/>
      <c r="FU506" s="65"/>
      <c r="FV506" s="65"/>
      <c r="FW506" s="65"/>
      <c r="FX506" s="65"/>
      <c r="FY506" s="65"/>
      <c r="FZ506" s="65"/>
      <c r="GA506" s="65"/>
      <c r="GB506" s="65"/>
      <c r="GC506" s="65"/>
      <c r="GD506" s="65"/>
      <c r="GE506" s="65"/>
      <c r="GF506" s="65"/>
      <c r="GG506" s="65"/>
      <c r="GH506" s="65"/>
      <c r="GI506" s="65"/>
      <c r="GJ506" s="65"/>
      <c r="GK506" s="65"/>
      <c r="GL506" s="65"/>
      <c r="GM506" s="65"/>
      <c r="GN506" s="65"/>
      <c r="GO506" s="65"/>
      <c r="GP506" s="65"/>
      <c r="GQ506" s="65"/>
      <c r="GR506" s="65"/>
      <c r="GS506" s="65"/>
      <c r="GT506" s="65"/>
      <c r="GU506" s="65"/>
      <c r="GV506" s="65"/>
      <c r="GW506" s="65"/>
      <c r="GX506" s="65"/>
      <c r="GY506" s="65"/>
      <c r="GZ506" s="65"/>
      <c r="HA506" s="65"/>
      <c r="HB506" s="65"/>
      <c r="HC506" s="65"/>
      <c r="HD506" s="65"/>
      <c r="HE506" s="65"/>
      <c r="HF506" s="65"/>
      <c r="HG506" s="65"/>
      <c r="HH506" s="65"/>
      <c r="HI506" s="65"/>
      <c r="HJ506" s="65"/>
      <c r="HK506" s="65"/>
      <c r="HL506" s="65"/>
      <c r="HM506" s="65"/>
      <c r="HN506" s="65"/>
      <c r="HO506" s="65"/>
      <c r="HP506" s="65"/>
      <c r="HQ506" s="65"/>
      <c r="HR506" s="65"/>
      <c r="HS506" s="65"/>
      <c r="HT506" s="65"/>
      <c r="HU506" s="65"/>
      <c r="HV506" s="65"/>
      <c r="HW506" s="65"/>
      <c r="HX506" s="65"/>
      <c r="HY506" s="65"/>
      <c r="HZ506" s="65"/>
      <c r="IA506" s="65"/>
      <c r="IB506" s="65"/>
      <c r="IC506" s="65"/>
      <c r="ID506" s="65"/>
      <c r="IE506" s="65"/>
      <c r="IF506" s="65"/>
      <c r="IG506" s="65"/>
      <c r="IH506" s="65"/>
      <c r="II506" s="65"/>
      <c r="IJ506" s="65"/>
      <c r="IK506" s="65"/>
      <c r="IL506" s="65"/>
      <c r="IM506" s="65"/>
      <c r="IN506" s="65"/>
      <c r="IO506" s="65"/>
      <c r="IP506" s="65"/>
      <c r="IQ506" s="65"/>
      <c r="IR506" s="65"/>
      <c r="IS506" s="65"/>
      <c r="IT506" s="65"/>
      <c r="IU506" s="65"/>
      <c r="IV506" s="65"/>
      <c r="IW506" s="65"/>
      <c r="IX506" s="65"/>
      <c r="IY506" s="65"/>
      <c r="IZ506" s="65"/>
      <c r="JA506" s="65"/>
      <c r="JB506" s="65"/>
      <c r="JC506" s="65"/>
      <c r="JD506" s="65"/>
      <c r="JE506" s="65"/>
      <c r="JF506" s="65"/>
      <c r="JG506" s="65"/>
      <c r="JH506" s="65"/>
      <c r="JI506" s="65"/>
      <c r="JJ506" s="65"/>
      <c r="JK506" s="65"/>
      <c r="JL506" s="65"/>
      <c r="JM506" s="65"/>
      <c r="JN506" s="65"/>
      <c r="JO506" s="65"/>
      <c r="JP506" s="65"/>
      <c r="JQ506" s="65"/>
      <c r="JR506" s="65"/>
      <c r="JS506" s="65"/>
    </row>
    <row r="507" s="66" customFormat="true" ht="14.25" hidden="false" customHeight="true" outlineLevel="0" collapsed="false">
      <c r="A507" s="46"/>
      <c r="B507" s="47" t="n">
        <f aca="true">TODAY()</f>
        <v>46135</v>
      </c>
      <c r="C507" s="48" t="s">
        <v>37</v>
      </c>
      <c r="D507" s="49" t="s">
        <v>38</v>
      </c>
      <c r="E507" s="50" t="str">
        <f aca="false">IFERROR(VLOOKUP($J507,'Base 1'!A:S,19,0),"-")</f>
        <v>-</v>
      </c>
      <c r="F507" s="50" t="str">
        <f aca="false">IFERROR(VLOOKUP($J507,'Base 1'!$A:$N,14,0),"-")</f>
        <v>-</v>
      </c>
      <c r="G507" s="50" t="str">
        <f aca="false">IFERROR(VLOOKUP($J507,'Base 1'!$A:$O,15,0),"-")</f>
        <v>-</v>
      </c>
      <c r="H507" s="50" t="str">
        <f aca="false">IFERROR(VLOOKUP($J507,'Base 1'!$A:$T,20,0),"-")</f>
        <v>-</v>
      </c>
      <c r="I507" s="51" t="str">
        <f aca="false">IFERROR(VLOOKUP($J507,'Base 1'!$A:$C,3,0),"-")</f>
        <v>-</v>
      </c>
      <c r="J507" s="51"/>
      <c r="K507" s="50" t="str">
        <f aca="false">IFERROR(VLOOKUP($J507,'Base 1'!$A:$E,5,0),"-")</f>
        <v>-</v>
      </c>
      <c r="L507" s="52" t="str">
        <f aca="false">IFERROR(VLOOKUP($J507,'Base 1'!$A:$B,2,0),"-")</f>
        <v>-</v>
      </c>
      <c r="M507" s="50" t="str">
        <f aca="false">IFERROR(VLOOKUP($J507,'Base 1'!$A:$Q,17,0),"-")</f>
        <v>-</v>
      </c>
      <c r="N507" s="50" t="str">
        <f aca="false">IFERROR(VLOOKUP($J507,'Base 1'!$A:$R,18,0),"-")</f>
        <v>-</v>
      </c>
      <c r="O507" s="50" t="str">
        <f aca="false">IFERROR(VLOOKUP($J507,'Base 1'!$A:$F,6,0),"-")</f>
        <v>-</v>
      </c>
      <c r="P507" s="53" t="str">
        <f aca="false">IFERROR(VLOOKUP($J507,'Base 1'!$A:$G,7,0),"-")</f>
        <v>-</v>
      </c>
      <c r="Q507" s="54"/>
      <c r="R507" s="50" t="str">
        <f aca="false">IFERROR(VLOOKUP(J507,'Base 1'!$A:$L,12,0),"-")</f>
        <v>-</v>
      </c>
      <c r="S507" s="54"/>
      <c r="T507" s="55" t="str">
        <f aca="false">IFERROR(VLOOKUP(J507,'Base 1'!$A:$J,10,0),"-")</f>
        <v>-</v>
      </c>
      <c r="U507" s="56"/>
      <c r="V507" s="57"/>
      <c r="W507" s="58"/>
      <c r="X507" s="59" t="str">
        <f aca="false">IFERROR(VLOOKUP(J507,'Base 1'!$A:$I,9,0),"-")</f>
        <v>-</v>
      </c>
      <c r="Y507" s="58"/>
      <c r="Z507" s="60"/>
      <c r="AA507" s="61"/>
      <c r="AB507" s="62"/>
      <c r="AC507" s="63" t="str">
        <f aca="false">IFERROR(VLOOKUP($J507,'Base 1'!$A:$Q,16,0),"-")</f>
        <v>-</v>
      </c>
      <c r="AD507" s="63"/>
      <c r="AE507" s="64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  <c r="CO507" s="65"/>
      <c r="CP507" s="65"/>
      <c r="CQ507" s="65"/>
      <c r="CR507" s="65"/>
      <c r="CS507" s="65"/>
      <c r="CT507" s="65"/>
      <c r="CU507" s="65"/>
      <c r="CV507" s="65"/>
      <c r="CW507" s="65"/>
      <c r="CX507" s="65"/>
      <c r="CY507" s="65"/>
      <c r="CZ507" s="65"/>
      <c r="DA507" s="65"/>
      <c r="DB507" s="65"/>
      <c r="DC507" s="65"/>
      <c r="DD507" s="65"/>
      <c r="DE507" s="65"/>
      <c r="DF507" s="65"/>
      <c r="DG507" s="65"/>
      <c r="DH507" s="65"/>
      <c r="DI507" s="65"/>
      <c r="DJ507" s="65"/>
      <c r="DK507" s="65"/>
      <c r="DL507" s="65"/>
      <c r="DM507" s="65"/>
      <c r="DN507" s="65"/>
      <c r="DO507" s="65"/>
      <c r="DP507" s="65"/>
      <c r="DQ507" s="65"/>
      <c r="DR507" s="65"/>
      <c r="DS507" s="65"/>
      <c r="DT507" s="65"/>
      <c r="DU507" s="65"/>
      <c r="DV507" s="65"/>
      <c r="DW507" s="65"/>
      <c r="DX507" s="65"/>
      <c r="DY507" s="65"/>
      <c r="DZ507" s="65"/>
      <c r="EA507" s="65"/>
      <c r="EB507" s="65"/>
      <c r="EC507" s="65"/>
      <c r="ED507" s="65"/>
      <c r="EE507" s="65"/>
      <c r="EF507" s="65"/>
      <c r="EG507" s="65"/>
      <c r="EH507" s="65"/>
      <c r="EI507" s="65"/>
      <c r="EJ507" s="65"/>
      <c r="EK507" s="65"/>
      <c r="EL507" s="65"/>
      <c r="EM507" s="65"/>
      <c r="EN507" s="65"/>
      <c r="EO507" s="65"/>
      <c r="EP507" s="65"/>
      <c r="EQ507" s="65"/>
      <c r="ER507" s="65"/>
      <c r="ES507" s="65"/>
      <c r="ET507" s="65"/>
      <c r="EU507" s="65"/>
      <c r="EV507" s="65"/>
      <c r="EW507" s="65"/>
      <c r="EX507" s="65"/>
      <c r="EY507" s="65"/>
      <c r="EZ507" s="65"/>
      <c r="FA507" s="65"/>
      <c r="FB507" s="65"/>
      <c r="FC507" s="65"/>
      <c r="FD507" s="65"/>
      <c r="FE507" s="65"/>
      <c r="FF507" s="65"/>
      <c r="FG507" s="65"/>
      <c r="FH507" s="65"/>
      <c r="FI507" s="65"/>
      <c r="FJ507" s="65"/>
      <c r="FK507" s="65"/>
      <c r="FL507" s="65"/>
      <c r="FM507" s="65"/>
      <c r="FN507" s="65"/>
      <c r="FO507" s="65"/>
      <c r="FP507" s="65"/>
      <c r="FQ507" s="65"/>
      <c r="FR507" s="65"/>
      <c r="FS507" s="65"/>
      <c r="FT507" s="65"/>
      <c r="FU507" s="65"/>
      <c r="FV507" s="65"/>
      <c r="FW507" s="65"/>
      <c r="FX507" s="65"/>
      <c r="FY507" s="65"/>
      <c r="FZ507" s="65"/>
      <c r="GA507" s="65"/>
      <c r="GB507" s="65"/>
      <c r="GC507" s="65"/>
      <c r="GD507" s="65"/>
      <c r="GE507" s="65"/>
      <c r="GF507" s="65"/>
      <c r="GG507" s="65"/>
      <c r="GH507" s="65"/>
      <c r="GI507" s="65"/>
      <c r="GJ507" s="65"/>
      <c r="GK507" s="65"/>
      <c r="GL507" s="65"/>
      <c r="GM507" s="65"/>
      <c r="GN507" s="65"/>
      <c r="GO507" s="65"/>
      <c r="GP507" s="65"/>
      <c r="GQ507" s="65"/>
      <c r="GR507" s="65"/>
      <c r="GS507" s="65"/>
      <c r="GT507" s="65"/>
      <c r="GU507" s="65"/>
      <c r="GV507" s="65"/>
      <c r="GW507" s="65"/>
      <c r="GX507" s="65"/>
      <c r="GY507" s="65"/>
      <c r="GZ507" s="65"/>
      <c r="HA507" s="65"/>
      <c r="HB507" s="65"/>
      <c r="HC507" s="65"/>
      <c r="HD507" s="65"/>
      <c r="HE507" s="65"/>
      <c r="HF507" s="65"/>
      <c r="HG507" s="65"/>
      <c r="HH507" s="65"/>
      <c r="HI507" s="65"/>
      <c r="HJ507" s="65"/>
      <c r="HK507" s="65"/>
      <c r="HL507" s="65"/>
      <c r="HM507" s="65"/>
      <c r="HN507" s="65"/>
      <c r="HO507" s="65"/>
      <c r="HP507" s="65"/>
      <c r="HQ507" s="65"/>
      <c r="HR507" s="65"/>
      <c r="HS507" s="65"/>
      <c r="HT507" s="65"/>
      <c r="HU507" s="65"/>
      <c r="HV507" s="65"/>
      <c r="HW507" s="65"/>
      <c r="HX507" s="65"/>
      <c r="HY507" s="65"/>
      <c r="HZ507" s="65"/>
      <c r="IA507" s="65"/>
      <c r="IB507" s="65"/>
      <c r="IC507" s="65"/>
      <c r="ID507" s="65"/>
      <c r="IE507" s="65"/>
      <c r="IF507" s="65"/>
      <c r="IG507" s="65"/>
      <c r="IH507" s="65"/>
      <c r="II507" s="65"/>
      <c r="IJ507" s="65"/>
      <c r="IK507" s="65"/>
      <c r="IL507" s="65"/>
      <c r="IM507" s="65"/>
      <c r="IN507" s="65"/>
      <c r="IO507" s="65"/>
      <c r="IP507" s="65"/>
      <c r="IQ507" s="65"/>
      <c r="IR507" s="65"/>
      <c r="IS507" s="65"/>
      <c r="IT507" s="65"/>
      <c r="IU507" s="65"/>
      <c r="IV507" s="65"/>
      <c r="IW507" s="65"/>
      <c r="IX507" s="65"/>
      <c r="IY507" s="65"/>
      <c r="IZ507" s="65"/>
      <c r="JA507" s="65"/>
      <c r="JB507" s="65"/>
      <c r="JC507" s="65"/>
      <c r="JD507" s="65"/>
      <c r="JE507" s="65"/>
      <c r="JF507" s="65"/>
      <c r="JG507" s="65"/>
      <c r="JH507" s="65"/>
      <c r="JI507" s="65"/>
      <c r="JJ507" s="65"/>
      <c r="JK507" s="65"/>
      <c r="JL507" s="65"/>
      <c r="JM507" s="65"/>
      <c r="JN507" s="65"/>
      <c r="JO507" s="65"/>
      <c r="JP507" s="65"/>
      <c r="JQ507" s="65"/>
      <c r="JR507" s="65"/>
      <c r="JS507" s="65"/>
    </row>
    <row r="508" s="66" customFormat="true" ht="14.25" hidden="false" customHeight="true" outlineLevel="0" collapsed="false">
      <c r="A508" s="46"/>
      <c r="B508" s="47" t="n">
        <f aca="true">TODAY()</f>
        <v>46135</v>
      </c>
      <c r="C508" s="48" t="s">
        <v>37</v>
      </c>
      <c r="D508" s="49" t="s">
        <v>38</v>
      </c>
      <c r="E508" s="50" t="str">
        <f aca="false">IFERROR(VLOOKUP($J508,'Base 1'!A:S,19,0),"-")</f>
        <v>-</v>
      </c>
      <c r="F508" s="50" t="str">
        <f aca="false">IFERROR(VLOOKUP($J508,'Base 1'!$A:$N,14,0),"-")</f>
        <v>-</v>
      </c>
      <c r="G508" s="50" t="str">
        <f aca="false">IFERROR(VLOOKUP($J508,'Base 1'!$A:$O,15,0),"-")</f>
        <v>-</v>
      </c>
      <c r="H508" s="50" t="str">
        <f aca="false">IFERROR(VLOOKUP($J508,'Base 1'!$A:$T,20,0),"-")</f>
        <v>-</v>
      </c>
      <c r="I508" s="51" t="str">
        <f aca="false">IFERROR(VLOOKUP($J508,'Base 1'!$A:$C,3,0),"-")</f>
        <v>-</v>
      </c>
      <c r="J508" s="51"/>
      <c r="K508" s="50" t="str">
        <f aca="false">IFERROR(VLOOKUP($J508,'Base 1'!$A:$E,5,0),"-")</f>
        <v>-</v>
      </c>
      <c r="L508" s="52" t="str">
        <f aca="false">IFERROR(VLOOKUP($J508,'Base 1'!$A:$B,2,0),"-")</f>
        <v>-</v>
      </c>
      <c r="M508" s="50" t="str">
        <f aca="false">IFERROR(VLOOKUP($J508,'Base 1'!$A:$Q,17,0),"-")</f>
        <v>-</v>
      </c>
      <c r="N508" s="50" t="str">
        <f aca="false">IFERROR(VLOOKUP($J508,'Base 1'!$A:$R,18,0),"-")</f>
        <v>-</v>
      </c>
      <c r="O508" s="50" t="str">
        <f aca="false">IFERROR(VLOOKUP($J508,'Base 1'!$A:$F,6,0),"-")</f>
        <v>-</v>
      </c>
      <c r="P508" s="53" t="str">
        <f aca="false">IFERROR(VLOOKUP($J508,'Base 1'!$A:$G,7,0),"-")</f>
        <v>-</v>
      </c>
      <c r="Q508" s="54"/>
      <c r="R508" s="50" t="str">
        <f aca="false">IFERROR(VLOOKUP(J508,'Base 1'!$A:$L,12,0),"-")</f>
        <v>-</v>
      </c>
      <c r="S508" s="54"/>
      <c r="T508" s="55" t="str">
        <f aca="false">IFERROR(VLOOKUP(J508,'Base 1'!$A:$J,10,0),"-")</f>
        <v>-</v>
      </c>
      <c r="U508" s="56"/>
      <c r="V508" s="57"/>
      <c r="W508" s="58"/>
      <c r="X508" s="59" t="str">
        <f aca="false">IFERROR(VLOOKUP(J508,'Base 1'!$A:$I,9,0),"-")</f>
        <v>-</v>
      </c>
      <c r="Y508" s="58"/>
      <c r="Z508" s="60"/>
      <c r="AA508" s="61"/>
      <c r="AB508" s="62"/>
      <c r="AC508" s="63" t="str">
        <f aca="false">IFERROR(VLOOKUP($J508,'Base 1'!$A:$Q,16,0),"-")</f>
        <v>-</v>
      </c>
      <c r="AD508" s="63"/>
      <c r="AE508" s="64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  <c r="CO508" s="65"/>
      <c r="CP508" s="65"/>
      <c r="CQ508" s="65"/>
      <c r="CR508" s="65"/>
      <c r="CS508" s="65"/>
      <c r="CT508" s="65"/>
      <c r="CU508" s="65"/>
      <c r="CV508" s="65"/>
      <c r="CW508" s="65"/>
      <c r="CX508" s="65"/>
      <c r="CY508" s="65"/>
      <c r="CZ508" s="65"/>
      <c r="DA508" s="65"/>
      <c r="DB508" s="65"/>
      <c r="DC508" s="65"/>
      <c r="DD508" s="65"/>
      <c r="DE508" s="65"/>
      <c r="DF508" s="65"/>
      <c r="DG508" s="65"/>
      <c r="DH508" s="65"/>
      <c r="DI508" s="65"/>
      <c r="DJ508" s="65"/>
      <c r="DK508" s="65"/>
      <c r="DL508" s="65"/>
      <c r="DM508" s="65"/>
      <c r="DN508" s="65"/>
      <c r="DO508" s="65"/>
      <c r="DP508" s="65"/>
      <c r="DQ508" s="65"/>
      <c r="DR508" s="65"/>
      <c r="DS508" s="65"/>
      <c r="DT508" s="65"/>
      <c r="DU508" s="65"/>
      <c r="DV508" s="65"/>
      <c r="DW508" s="65"/>
      <c r="DX508" s="65"/>
      <c r="DY508" s="65"/>
      <c r="DZ508" s="65"/>
      <c r="EA508" s="65"/>
      <c r="EB508" s="65"/>
      <c r="EC508" s="65"/>
      <c r="ED508" s="65"/>
      <c r="EE508" s="65"/>
      <c r="EF508" s="65"/>
      <c r="EG508" s="65"/>
      <c r="EH508" s="65"/>
      <c r="EI508" s="65"/>
      <c r="EJ508" s="65"/>
      <c r="EK508" s="65"/>
      <c r="EL508" s="65"/>
      <c r="EM508" s="65"/>
      <c r="EN508" s="65"/>
      <c r="EO508" s="65"/>
      <c r="EP508" s="65"/>
      <c r="EQ508" s="65"/>
      <c r="ER508" s="65"/>
      <c r="ES508" s="65"/>
      <c r="ET508" s="65"/>
      <c r="EU508" s="65"/>
      <c r="EV508" s="65"/>
      <c r="EW508" s="65"/>
      <c r="EX508" s="65"/>
      <c r="EY508" s="65"/>
      <c r="EZ508" s="65"/>
      <c r="FA508" s="65"/>
      <c r="FB508" s="65"/>
      <c r="FC508" s="65"/>
      <c r="FD508" s="65"/>
      <c r="FE508" s="65"/>
      <c r="FF508" s="65"/>
      <c r="FG508" s="65"/>
      <c r="FH508" s="65"/>
      <c r="FI508" s="65"/>
      <c r="FJ508" s="65"/>
      <c r="FK508" s="65"/>
      <c r="FL508" s="65"/>
      <c r="FM508" s="65"/>
      <c r="FN508" s="65"/>
      <c r="FO508" s="65"/>
      <c r="FP508" s="65"/>
      <c r="FQ508" s="65"/>
      <c r="FR508" s="65"/>
      <c r="FS508" s="65"/>
      <c r="FT508" s="65"/>
      <c r="FU508" s="65"/>
      <c r="FV508" s="65"/>
      <c r="FW508" s="65"/>
      <c r="FX508" s="65"/>
      <c r="FY508" s="65"/>
      <c r="FZ508" s="65"/>
      <c r="GA508" s="65"/>
      <c r="GB508" s="65"/>
      <c r="GC508" s="65"/>
      <c r="GD508" s="65"/>
      <c r="GE508" s="65"/>
      <c r="GF508" s="65"/>
      <c r="GG508" s="65"/>
      <c r="GH508" s="65"/>
      <c r="GI508" s="65"/>
      <c r="GJ508" s="65"/>
      <c r="GK508" s="65"/>
      <c r="GL508" s="65"/>
      <c r="GM508" s="65"/>
      <c r="GN508" s="65"/>
      <c r="GO508" s="65"/>
      <c r="GP508" s="65"/>
      <c r="GQ508" s="65"/>
      <c r="GR508" s="65"/>
      <c r="GS508" s="65"/>
      <c r="GT508" s="65"/>
      <c r="GU508" s="65"/>
      <c r="GV508" s="65"/>
      <c r="GW508" s="65"/>
      <c r="GX508" s="65"/>
      <c r="GY508" s="65"/>
      <c r="GZ508" s="65"/>
      <c r="HA508" s="65"/>
      <c r="HB508" s="65"/>
      <c r="HC508" s="65"/>
      <c r="HD508" s="65"/>
      <c r="HE508" s="65"/>
      <c r="HF508" s="65"/>
      <c r="HG508" s="65"/>
      <c r="HH508" s="65"/>
      <c r="HI508" s="65"/>
      <c r="HJ508" s="65"/>
      <c r="HK508" s="65"/>
      <c r="HL508" s="65"/>
      <c r="HM508" s="65"/>
      <c r="HN508" s="65"/>
      <c r="HO508" s="65"/>
      <c r="HP508" s="65"/>
      <c r="HQ508" s="65"/>
      <c r="HR508" s="65"/>
      <c r="HS508" s="65"/>
      <c r="HT508" s="65"/>
      <c r="HU508" s="65"/>
      <c r="HV508" s="65"/>
      <c r="HW508" s="65"/>
      <c r="HX508" s="65"/>
      <c r="HY508" s="65"/>
      <c r="HZ508" s="65"/>
      <c r="IA508" s="65"/>
      <c r="IB508" s="65"/>
      <c r="IC508" s="65"/>
      <c r="ID508" s="65"/>
      <c r="IE508" s="65"/>
      <c r="IF508" s="65"/>
      <c r="IG508" s="65"/>
      <c r="IH508" s="65"/>
      <c r="II508" s="65"/>
      <c r="IJ508" s="65"/>
      <c r="IK508" s="65"/>
      <c r="IL508" s="65"/>
      <c r="IM508" s="65"/>
      <c r="IN508" s="65"/>
      <c r="IO508" s="65"/>
      <c r="IP508" s="65"/>
      <c r="IQ508" s="65"/>
      <c r="IR508" s="65"/>
      <c r="IS508" s="65"/>
      <c r="IT508" s="65"/>
      <c r="IU508" s="65"/>
      <c r="IV508" s="65"/>
      <c r="IW508" s="65"/>
      <c r="IX508" s="65"/>
      <c r="IY508" s="65"/>
      <c r="IZ508" s="65"/>
      <c r="JA508" s="65"/>
      <c r="JB508" s="65"/>
      <c r="JC508" s="65"/>
      <c r="JD508" s="65"/>
      <c r="JE508" s="65"/>
      <c r="JF508" s="65"/>
      <c r="JG508" s="65"/>
      <c r="JH508" s="65"/>
      <c r="JI508" s="65"/>
      <c r="JJ508" s="65"/>
      <c r="JK508" s="65"/>
      <c r="JL508" s="65"/>
      <c r="JM508" s="65"/>
      <c r="JN508" s="65"/>
      <c r="JO508" s="65"/>
      <c r="JP508" s="65"/>
      <c r="JQ508" s="65"/>
      <c r="JR508" s="65"/>
      <c r="JS508" s="65"/>
    </row>
    <row r="509" s="66" customFormat="true" ht="14.25" hidden="false" customHeight="true" outlineLevel="0" collapsed="false">
      <c r="A509" s="46"/>
      <c r="B509" s="47" t="n">
        <f aca="true">TODAY()</f>
        <v>46135</v>
      </c>
      <c r="C509" s="48" t="s">
        <v>37</v>
      </c>
      <c r="D509" s="49" t="s">
        <v>38</v>
      </c>
      <c r="E509" s="50" t="str">
        <f aca="false">IFERROR(VLOOKUP($J509,'Base 1'!A:S,19,0),"-")</f>
        <v>-</v>
      </c>
      <c r="F509" s="50" t="str">
        <f aca="false">IFERROR(VLOOKUP($J509,'Base 1'!$A:$N,14,0),"-")</f>
        <v>-</v>
      </c>
      <c r="G509" s="50" t="str">
        <f aca="false">IFERROR(VLOOKUP($J509,'Base 1'!$A:$O,15,0),"-")</f>
        <v>-</v>
      </c>
      <c r="H509" s="50" t="str">
        <f aca="false">IFERROR(VLOOKUP($J509,'Base 1'!$A:$T,20,0),"-")</f>
        <v>-</v>
      </c>
      <c r="I509" s="51" t="str">
        <f aca="false">IFERROR(VLOOKUP($J509,'Base 1'!$A:$C,3,0),"-")</f>
        <v>-</v>
      </c>
      <c r="J509" s="51"/>
      <c r="K509" s="50" t="str">
        <f aca="false">IFERROR(VLOOKUP($J509,'Base 1'!$A:$E,5,0),"-")</f>
        <v>-</v>
      </c>
      <c r="L509" s="52" t="str">
        <f aca="false">IFERROR(VLOOKUP($J509,'Base 1'!$A:$B,2,0),"-")</f>
        <v>-</v>
      </c>
      <c r="M509" s="50" t="str">
        <f aca="false">IFERROR(VLOOKUP($J509,'Base 1'!$A:$Q,17,0),"-")</f>
        <v>-</v>
      </c>
      <c r="N509" s="50" t="str">
        <f aca="false">IFERROR(VLOOKUP($J509,'Base 1'!$A:$R,18,0),"-")</f>
        <v>-</v>
      </c>
      <c r="O509" s="50" t="str">
        <f aca="false">IFERROR(VLOOKUP($J509,'Base 1'!$A:$F,6,0),"-")</f>
        <v>-</v>
      </c>
      <c r="P509" s="53" t="str">
        <f aca="false">IFERROR(VLOOKUP($J509,'Base 1'!$A:$G,7,0),"-")</f>
        <v>-</v>
      </c>
      <c r="Q509" s="54"/>
      <c r="R509" s="50" t="str">
        <f aca="false">IFERROR(VLOOKUP(J509,'Base 1'!$A:$L,12,0),"-")</f>
        <v>-</v>
      </c>
      <c r="S509" s="54"/>
      <c r="T509" s="55" t="str">
        <f aca="false">IFERROR(VLOOKUP(J509,'Base 1'!$A:$J,10,0),"-")</f>
        <v>-</v>
      </c>
      <c r="U509" s="56"/>
      <c r="V509" s="57"/>
      <c r="W509" s="58"/>
      <c r="X509" s="59" t="str">
        <f aca="false">IFERROR(VLOOKUP(J509,'Base 1'!$A:$I,9,0),"-")</f>
        <v>-</v>
      </c>
      <c r="Y509" s="58"/>
      <c r="Z509" s="60"/>
      <c r="AA509" s="61"/>
      <c r="AB509" s="62"/>
      <c r="AC509" s="63" t="str">
        <f aca="false">IFERROR(VLOOKUP($J509,'Base 1'!$A:$Q,16,0),"-")</f>
        <v>-</v>
      </c>
      <c r="AD509" s="63"/>
      <c r="AE509" s="64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  <c r="CO509" s="65"/>
      <c r="CP509" s="65"/>
      <c r="CQ509" s="65"/>
      <c r="CR509" s="65"/>
      <c r="CS509" s="65"/>
      <c r="CT509" s="65"/>
      <c r="CU509" s="65"/>
      <c r="CV509" s="65"/>
      <c r="CW509" s="65"/>
      <c r="CX509" s="65"/>
      <c r="CY509" s="65"/>
      <c r="CZ509" s="65"/>
      <c r="DA509" s="65"/>
      <c r="DB509" s="65"/>
      <c r="DC509" s="65"/>
      <c r="DD509" s="65"/>
      <c r="DE509" s="65"/>
      <c r="DF509" s="65"/>
      <c r="DG509" s="65"/>
      <c r="DH509" s="65"/>
      <c r="DI509" s="65"/>
      <c r="DJ509" s="65"/>
      <c r="DK509" s="65"/>
      <c r="DL509" s="65"/>
      <c r="DM509" s="65"/>
      <c r="DN509" s="65"/>
      <c r="DO509" s="65"/>
      <c r="DP509" s="65"/>
      <c r="DQ509" s="65"/>
      <c r="DR509" s="65"/>
      <c r="DS509" s="65"/>
      <c r="DT509" s="65"/>
      <c r="DU509" s="65"/>
      <c r="DV509" s="65"/>
      <c r="DW509" s="65"/>
      <c r="DX509" s="65"/>
      <c r="DY509" s="65"/>
      <c r="DZ509" s="65"/>
      <c r="EA509" s="65"/>
      <c r="EB509" s="65"/>
      <c r="EC509" s="65"/>
      <c r="ED509" s="65"/>
      <c r="EE509" s="65"/>
      <c r="EF509" s="65"/>
      <c r="EG509" s="65"/>
      <c r="EH509" s="65"/>
      <c r="EI509" s="65"/>
      <c r="EJ509" s="65"/>
      <c r="EK509" s="65"/>
      <c r="EL509" s="65"/>
      <c r="EM509" s="65"/>
      <c r="EN509" s="65"/>
      <c r="EO509" s="65"/>
      <c r="EP509" s="65"/>
      <c r="EQ509" s="65"/>
      <c r="ER509" s="65"/>
      <c r="ES509" s="65"/>
      <c r="ET509" s="65"/>
      <c r="EU509" s="65"/>
      <c r="EV509" s="65"/>
      <c r="EW509" s="65"/>
      <c r="EX509" s="65"/>
      <c r="EY509" s="65"/>
      <c r="EZ509" s="65"/>
      <c r="FA509" s="65"/>
      <c r="FB509" s="65"/>
      <c r="FC509" s="65"/>
      <c r="FD509" s="65"/>
      <c r="FE509" s="65"/>
      <c r="FF509" s="65"/>
      <c r="FG509" s="65"/>
      <c r="FH509" s="65"/>
      <c r="FI509" s="65"/>
      <c r="FJ509" s="65"/>
      <c r="FK509" s="65"/>
      <c r="FL509" s="65"/>
      <c r="FM509" s="65"/>
      <c r="FN509" s="65"/>
      <c r="FO509" s="65"/>
      <c r="FP509" s="65"/>
      <c r="FQ509" s="65"/>
      <c r="FR509" s="65"/>
      <c r="FS509" s="65"/>
      <c r="FT509" s="65"/>
      <c r="FU509" s="65"/>
      <c r="FV509" s="65"/>
      <c r="FW509" s="65"/>
      <c r="FX509" s="65"/>
      <c r="FY509" s="65"/>
      <c r="FZ509" s="65"/>
      <c r="GA509" s="65"/>
      <c r="GB509" s="65"/>
      <c r="GC509" s="65"/>
      <c r="GD509" s="65"/>
      <c r="GE509" s="65"/>
      <c r="GF509" s="65"/>
      <c r="GG509" s="65"/>
      <c r="GH509" s="65"/>
      <c r="GI509" s="65"/>
      <c r="GJ509" s="65"/>
      <c r="GK509" s="65"/>
      <c r="GL509" s="65"/>
      <c r="GM509" s="65"/>
      <c r="GN509" s="65"/>
      <c r="GO509" s="65"/>
      <c r="GP509" s="65"/>
      <c r="GQ509" s="65"/>
      <c r="GR509" s="65"/>
      <c r="GS509" s="65"/>
      <c r="GT509" s="65"/>
      <c r="GU509" s="65"/>
      <c r="GV509" s="65"/>
      <c r="GW509" s="65"/>
      <c r="GX509" s="65"/>
      <c r="GY509" s="65"/>
      <c r="GZ509" s="65"/>
      <c r="HA509" s="65"/>
      <c r="HB509" s="65"/>
      <c r="HC509" s="65"/>
      <c r="HD509" s="65"/>
      <c r="HE509" s="65"/>
      <c r="HF509" s="65"/>
      <c r="HG509" s="65"/>
      <c r="HH509" s="65"/>
      <c r="HI509" s="65"/>
      <c r="HJ509" s="65"/>
      <c r="HK509" s="65"/>
      <c r="HL509" s="65"/>
      <c r="HM509" s="65"/>
      <c r="HN509" s="65"/>
      <c r="HO509" s="65"/>
      <c r="HP509" s="65"/>
      <c r="HQ509" s="65"/>
      <c r="HR509" s="65"/>
      <c r="HS509" s="65"/>
      <c r="HT509" s="65"/>
      <c r="HU509" s="65"/>
      <c r="HV509" s="65"/>
      <c r="HW509" s="65"/>
      <c r="HX509" s="65"/>
      <c r="HY509" s="65"/>
      <c r="HZ509" s="65"/>
      <c r="IA509" s="65"/>
      <c r="IB509" s="65"/>
      <c r="IC509" s="65"/>
      <c r="ID509" s="65"/>
      <c r="IE509" s="65"/>
      <c r="IF509" s="65"/>
      <c r="IG509" s="65"/>
      <c r="IH509" s="65"/>
      <c r="II509" s="65"/>
      <c r="IJ509" s="65"/>
      <c r="IK509" s="65"/>
      <c r="IL509" s="65"/>
      <c r="IM509" s="65"/>
      <c r="IN509" s="65"/>
      <c r="IO509" s="65"/>
      <c r="IP509" s="65"/>
      <c r="IQ509" s="65"/>
      <c r="IR509" s="65"/>
      <c r="IS509" s="65"/>
      <c r="IT509" s="65"/>
      <c r="IU509" s="65"/>
      <c r="IV509" s="65"/>
      <c r="IW509" s="65"/>
      <c r="IX509" s="65"/>
      <c r="IY509" s="65"/>
      <c r="IZ509" s="65"/>
      <c r="JA509" s="65"/>
      <c r="JB509" s="65"/>
      <c r="JC509" s="65"/>
      <c r="JD509" s="65"/>
      <c r="JE509" s="65"/>
      <c r="JF509" s="65"/>
      <c r="JG509" s="65"/>
      <c r="JH509" s="65"/>
      <c r="JI509" s="65"/>
      <c r="JJ509" s="65"/>
      <c r="JK509" s="65"/>
      <c r="JL509" s="65"/>
      <c r="JM509" s="65"/>
      <c r="JN509" s="65"/>
      <c r="JO509" s="65"/>
      <c r="JP509" s="65"/>
      <c r="JQ509" s="65"/>
      <c r="JR509" s="65"/>
      <c r="JS509" s="65"/>
    </row>
    <row r="510" s="66" customFormat="true" ht="14.25" hidden="false" customHeight="true" outlineLevel="0" collapsed="false">
      <c r="A510" s="46"/>
      <c r="B510" s="47" t="n">
        <f aca="true">TODAY()</f>
        <v>46135</v>
      </c>
      <c r="C510" s="48" t="s">
        <v>37</v>
      </c>
      <c r="D510" s="49" t="s">
        <v>38</v>
      </c>
      <c r="E510" s="50" t="str">
        <f aca="false">IFERROR(VLOOKUP($J510,'Base 1'!A:S,19,0),"-")</f>
        <v>-</v>
      </c>
      <c r="F510" s="50" t="str">
        <f aca="false">IFERROR(VLOOKUP($J510,'Base 1'!$A:$N,14,0),"-")</f>
        <v>-</v>
      </c>
      <c r="G510" s="50" t="str">
        <f aca="false">IFERROR(VLOOKUP($J510,'Base 1'!$A:$O,15,0),"-")</f>
        <v>-</v>
      </c>
      <c r="H510" s="50" t="str">
        <f aca="false">IFERROR(VLOOKUP($J510,'Base 1'!$A:$T,20,0),"-")</f>
        <v>-</v>
      </c>
      <c r="I510" s="51" t="str">
        <f aca="false">IFERROR(VLOOKUP($J510,'Base 1'!$A:$C,3,0),"-")</f>
        <v>-</v>
      </c>
      <c r="J510" s="51"/>
      <c r="K510" s="50" t="str">
        <f aca="false">IFERROR(VLOOKUP($J510,'Base 1'!$A:$E,5,0),"-")</f>
        <v>-</v>
      </c>
      <c r="L510" s="52" t="str">
        <f aca="false">IFERROR(VLOOKUP($J510,'Base 1'!$A:$B,2,0),"-")</f>
        <v>-</v>
      </c>
      <c r="M510" s="50" t="str">
        <f aca="false">IFERROR(VLOOKUP($J510,'Base 1'!$A:$Q,17,0),"-")</f>
        <v>-</v>
      </c>
      <c r="N510" s="50" t="str">
        <f aca="false">IFERROR(VLOOKUP($J510,'Base 1'!$A:$R,18,0),"-")</f>
        <v>-</v>
      </c>
      <c r="O510" s="50" t="str">
        <f aca="false">IFERROR(VLOOKUP($J510,'Base 1'!$A:$F,6,0),"-")</f>
        <v>-</v>
      </c>
      <c r="P510" s="53" t="str">
        <f aca="false">IFERROR(VLOOKUP($J510,'Base 1'!$A:$G,7,0),"-")</f>
        <v>-</v>
      </c>
      <c r="Q510" s="54"/>
      <c r="R510" s="50" t="str">
        <f aca="false">IFERROR(VLOOKUP(J510,'Base 1'!$A:$L,12,0),"-")</f>
        <v>-</v>
      </c>
      <c r="S510" s="54"/>
      <c r="T510" s="55" t="str">
        <f aca="false">IFERROR(VLOOKUP(J510,'Base 1'!$A:$J,10,0),"-")</f>
        <v>-</v>
      </c>
      <c r="U510" s="56"/>
      <c r="V510" s="57"/>
      <c r="W510" s="58"/>
      <c r="X510" s="59" t="str">
        <f aca="false">IFERROR(VLOOKUP(J510,'Base 1'!$A:$I,9,0),"-")</f>
        <v>-</v>
      </c>
      <c r="Y510" s="58"/>
      <c r="Z510" s="60"/>
      <c r="AA510" s="61"/>
      <c r="AB510" s="62"/>
      <c r="AC510" s="63" t="str">
        <f aca="false">IFERROR(VLOOKUP($J510,'Base 1'!$A:$Q,16,0),"-")</f>
        <v>-</v>
      </c>
      <c r="AD510" s="63"/>
      <c r="AE510" s="64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  <c r="CO510" s="65"/>
      <c r="CP510" s="65"/>
      <c r="CQ510" s="65"/>
      <c r="CR510" s="65"/>
      <c r="CS510" s="65"/>
      <c r="CT510" s="65"/>
      <c r="CU510" s="65"/>
      <c r="CV510" s="65"/>
      <c r="CW510" s="65"/>
      <c r="CX510" s="65"/>
      <c r="CY510" s="65"/>
      <c r="CZ510" s="65"/>
      <c r="DA510" s="65"/>
      <c r="DB510" s="65"/>
      <c r="DC510" s="65"/>
      <c r="DD510" s="65"/>
      <c r="DE510" s="65"/>
      <c r="DF510" s="65"/>
      <c r="DG510" s="65"/>
      <c r="DH510" s="65"/>
      <c r="DI510" s="65"/>
      <c r="DJ510" s="65"/>
      <c r="DK510" s="65"/>
      <c r="DL510" s="65"/>
      <c r="DM510" s="65"/>
      <c r="DN510" s="65"/>
      <c r="DO510" s="65"/>
      <c r="DP510" s="65"/>
      <c r="DQ510" s="65"/>
      <c r="DR510" s="65"/>
      <c r="DS510" s="65"/>
      <c r="DT510" s="65"/>
      <c r="DU510" s="65"/>
      <c r="DV510" s="65"/>
      <c r="DW510" s="65"/>
      <c r="DX510" s="65"/>
      <c r="DY510" s="65"/>
      <c r="DZ510" s="65"/>
      <c r="EA510" s="65"/>
      <c r="EB510" s="65"/>
      <c r="EC510" s="65"/>
      <c r="ED510" s="65"/>
      <c r="EE510" s="65"/>
      <c r="EF510" s="65"/>
      <c r="EG510" s="65"/>
      <c r="EH510" s="65"/>
      <c r="EI510" s="65"/>
      <c r="EJ510" s="65"/>
      <c r="EK510" s="65"/>
      <c r="EL510" s="65"/>
      <c r="EM510" s="65"/>
      <c r="EN510" s="65"/>
      <c r="EO510" s="65"/>
      <c r="EP510" s="65"/>
      <c r="EQ510" s="65"/>
      <c r="ER510" s="65"/>
      <c r="ES510" s="65"/>
      <c r="ET510" s="65"/>
      <c r="EU510" s="65"/>
      <c r="EV510" s="65"/>
      <c r="EW510" s="65"/>
      <c r="EX510" s="65"/>
      <c r="EY510" s="65"/>
      <c r="EZ510" s="65"/>
      <c r="FA510" s="65"/>
      <c r="FB510" s="65"/>
      <c r="FC510" s="65"/>
      <c r="FD510" s="65"/>
      <c r="FE510" s="65"/>
      <c r="FF510" s="65"/>
      <c r="FG510" s="65"/>
      <c r="FH510" s="65"/>
      <c r="FI510" s="65"/>
      <c r="FJ510" s="65"/>
      <c r="FK510" s="65"/>
      <c r="FL510" s="65"/>
      <c r="FM510" s="65"/>
      <c r="FN510" s="65"/>
      <c r="FO510" s="65"/>
      <c r="FP510" s="65"/>
      <c r="FQ510" s="65"/>
      <c r="FR510" s="65"/>
      <c r="FS510" s="65"/>
      <c r="FT510" s="65"/>
      <c r="FU510" s="65"/>
      <c r="FV510" s="65"/>
      <c r="FW510" s="65"/>
      <c r="FX510" s="65"/>
      <c r="FY510" s="65"/>
      <c r="FZ510" s="65"/>
      <c r="GA510" s="65"/>
      <c r="GB510" s="65"/>
      <c r="GC510" s="65"/>
      <c r="GD510" s="65"/>
      <c r="GE510" s="65"/>
      <c r="GF510" s="65"/>
      <c r="GG510" s="65"/>
      <c r="GH510" s="65"/>
      <c r="GI510" s="65"/>
      <c r="GJ510" s="65"/>
      <c r="GK510" s="65"/>
      <c r="GL510" s="65"/>
      <c r="GM510" s="65"/>
      <c r="GN510" s="65"/>
      <c r="GO510" s="65"/>
      <c r="GP510" s="65"/>
      <c r="GQ510" s="65"/>
      <c r="GR510" s="65"/>
      <c r="GS510" s="65"/>
      <c r="GT510" s="65"/>
      <c r="GU510" s="65"/>
      <c r="GV510" s="65"/>
      <c r="GW510" s="65"/>
      <c r="GX510" s="65"/>
      <c r="GY510" s="65"/>
      <c r="GZ510" s="65"/>
      <c r="HA510" s="65"/>
      <c r="HB510" s="65"/>
      <c r="HC510" s="65"/>
      <c r="HD510" s="65"/>
      <c r="HE510" s="65"/>
      <c r="HF510" s="65"/>
      <c r="HG510" s="65"/>
      <c r="HH510" s="65"/>
      <c r="HI510" s="65"/>
      <c r="HJ510" s="65"/>
      <c r="HK510" s="65"/>
      <c r="HL510" s="65"/>
      <c r="HM510" s="65"/>
      <c r="HN510" s="65"/>
      <c r="HO510" s="65"/>
      <c r="HP510" s="65"/>
      <c r="HQ510" s="65"/>
      <c r="HR510" s="65"/>
      <c r="HS510" s="65"/>
      <c r="HT510" s="65"/>
      <c r="HU510" s="65"/>
      <c r="HV510" s="65"/>
      <c r="HW510" s="65"/>
      <c r="HX510" s="65"/>
      <c r="HY510" s="65"/>
      <c r="HZ510" s="65"/>
      <c r="IA510" s="65"/>
      <c r="IB510" s="65"/>
      <c r="IC510" s="65"/>
      <c r="ID510" s="65"/>
      <c r="IE510" s="65"/>
      <c r="IF510" s="65"/>
      <c r="IG510" s="65"/>
      <c r="IH510" s="65"/>
      <c r="II510" s="65"/>
      <c r="IJ510" s="65"/>
      <c r="IK510" s="65"/>
      <c r="IL510" s="65"/>
      <c r="IM510" s="65"/>
      <c r="IN510" s="65"/>
      <c r="IO510" s="65"/>
      <c r="IP510" s="65"/>
      <c r="IQ510" s="65"/>
      <c r="IR510" s="65"/>
      <c r="IS510" s="65"/>
      <c r="IT510" s="65"/>
      <c r="IU510" s="65"/>
      <c r="IV510" s="65"/>
      <c r="IW510" s="65"/>
      <c r="IX510" s="65"/>
      <c r="IY510" s="65"/>
      <c r="IZ510" s="65"/>
      <c r="JA510" s="65"/>
      <c r="JB510" s="65"/>
      <c r="JC510" s="65"/>
      <c r="JD510" s="65"/>
      <c r="JE510" s="65"/>
      <c r="JF510" s="65"/>
      <c r="JG510" s="65"/>
      <c r="JH510" s="65"/>
      <c r="JI510" s="65"/>
      <c r="JJ510" s="65"/>
      <c r="JK510" s="65"/>
      <c r="JL510" s="65"/>
      <c r="JM510" s="65"/>
      <c r="JN510" s="65"/>
      <c r="JO510" s="65"/>
      <c r="JP510" s="65"/>
      <c r="JQ510" s="65"/>
      <c r="JR510" s="65"/>
      <c r="JS510" s="65"/>
    </row>
    <row r="511" s="66" customFormat="true" ht="14.25" hidden="false" customHeight="true" outlineLevel="0" collapsed="false">
      <c r="A511" s="46"/>
      <c r="B511" s="47" t="n">
        <f aca="true">TODAY()</f>
        <v>46135</v>
      </c>
      <c r="C511" s="48" t="s">
        <v>37</v>
      </c>
      <c r="D511" s="49" t="s">
        <v>38</v>
      </c>
      <c r="E511" s="50" t="str">
        <f aca="false">IFERROR(VLOOKUP($J511,'Base 1'!A:S,19,0),"-")</f>
        <v>-</v>
      </c>
      <c r="F511" s="50" t="str">
        <f aca="false">IFERROR(VLOOKUP($J511,'Base 1'!$A:$N,14,0),"-")</f>
        <v>-</v>
      </c>
      <c r="G511" s="50" t="str">
        <f aca="false">IFERROR(VLOOKUP($J511,'Base 1'!$A:$O,15,0),"-")</f>
        <v>-</v>
      </c>
      <c r="H511" s="50" t="str">
        <f aca="false">IFERROR(VLOOKUP($J511,'Base 1'!$A:$T,20,0),"-")</f>
        <v>-</v>
      </c>
      <c r="I511" s="51" t="str">
        <f aca="false">IFERROR(VLOOKUP($J511,'Base 1'!$A:$C,3,0),"-")</f>
        <v>-</v>
      </c>
      <c r="J511" s="51"/>
      <c r="K511" s="50" t="str">
        <f aca="false">IFERROR(VLOOKUP($J511,'Base 1'!$A:$E,5,0),"-")</f>
        <v>-</v>
      </c>
      <c r="L511" s="52" t="str">
        <f aca="false">IFERROR(VLOOKUP($J511,'Base 1'!$A:$B,2,0),"-")</f>
        <v>-</v>
      </c>
      <c r="M511" s="50" t="str">
        <f aca="false">IFERROR(VLOOKUP($J511,'Base 1'!$A:$Q,17,0),"-")</f>
        <v>-</v>
      </c>
      <c r="N511" s="50" t="str">
        <f aca="false">IFERROR(VLOOKUP($J511,'Base 1'!$A:$R,18,0),"-")</f>
        <v>-</v>
      </c>
      <c r="O511" s="50" t="str">
        <f aca="false">IFERROR(VLOOKUP($J511,'Base 1'!$A:$F,6,0),"-")</f>
        <v>-</v>
      </c>
      <c r="P511" s="53" t="str">
        <f aca="false">IFERROR(VLOOKUP($J511,'Base 1'!$A:$G,7,0),"-")</f>
        <v>-</v>
      </c>
      <c r="Q511" s="54"/>
      <c r="R511" s="50" t="str">
        <f aca="false">IFERROR(VLOOKUP(J511,'Base 1'!$A:$L,12,0),"-")</f>
        <v>-</v>
      </c>
      <c r="S511" s="54"/>
      <c r="T511" s="55" t="str">
        <f aca="false">IFERROR(VLOOKUP(J511,'Base 1'!$A:$J,10,0),"-")</f>
        <v>-</v>
      </c>
      <c r="U511" s="56"/>
      <c r="V511" s="57"/>
      <c r="W511" s="58"/>
      <c r="X511" s="59" t="str">
        <f aca="false">IFERROR(VLOOKUP(J511,'Base 1'!$A:$I,9,0),"-")</f>
        <v>-</v>
      </c>
      <c r="Y511" s="58"/>
      <c r="Z511" s="60"/>
      <c r="AA511" s="61"/>
      <c r="AB511" s="62"/>
      <c r="AC511" s="63" t="str">
        <f aca="false">IFERROR(VLOOKUP($J511,'Base 1'!$A:$Q,16,0),"-")</f>
        <v>-</v>
      </c>
      <c r="AD511" s="63"/>
      <c r="AE511" s="64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  <c r="CO511" s="65"/>
      <c r="CP511" s="65"/>
      <c r="CQ511" s="65"/>
      <c r="CR511" s="65"/>
      <c r="CS511" s="65"/>
      <c r="CT511" s="65"/>
      <c r="CU511" s="65"/>
      <c r="CV511" s="65"/>
      <c r="CW511" s="65"/>
      <c r="CX511" s="65"/>
      <c r="CY511" s="65"/>
      <c r="CZ511" s="65"/>
      <c r="DA511" s="65"/>
      <c r="DB511" s="65"/>
      <c r="DC511" s="65"/>
      <c r="DD511" s="65"/>
      <c r="DE511" s="65"/>
      <c r="DF511" s="65"/>
      <c r="DG511" s="65"/>
      <c r="DH511" s="65"/>
      <c r="DI511" s="65"/>
      <c r="DJ511" s="65"/>
      <c r="DK511" s="65"/>
      <c r="DL511" s="65"/>
      <c r="DM511" s="65"/>
      <c r="DN511" s="65"/>
      <c r="DO511" s="65"/>
      <c r="DP511" s="65"/>
      <c r="DQ511" s="65"/>
      <c r="DR511" s="65"/>
      <c r="DS511" s="65"/>
      <c r="DT511" s="65"/>
      <c r="DU511" s="65"/>
      <c r="DV511" s="65"/>
      <c r="DW511" s="65"/>
      <c r="DX511" s="65"/>
      <c r="DY511" s="65"/>
      <c r="DZ511" s="65"/>
      <c r="EA511" s="65"/>
      <c r="EB511" s="65"/>
      <c r="EC511" s="65"/>
      <c r="ED511" s="65"/>
      <c r="EE511" s="65"/>
      <c r="EF511" s="65"/>
      <c r="EG511" s="65"/>
      <c r="EH511" s="65"/>
      <c r="EI511" s="65"/>
      <c r="EJ511" s="65"/>
      <c r="EK511" s="65"/>
      <c r="EL511" s="65"/>
      <c r="EM511" s="65"/>
      <c r="EN511" s="65"/>
      <c r="EO511" s="65"/>
      <c r="EP511" s="65"/>
      <c r="EQ511" s="65"/>
      <c r="ER511" s="65"/>
      <c r="ES511" s="65"/>
      <c r="ET511" s="65"/>
      <c r="EU511" s="65"/>
      <c r="EV511" s="65"/>
      <c r="EW511" s="65"/>
      <c r="EX511" s="65"/>
      <c r="EY511" s="65"/>
      <c r="EZ511" s="65"/>
      <c r="FA511" s="65"/>
      <c r="FB511" s="65"/>
      <c r="FC511" s="65"/>
      <c r="FD511" s="65"/>
      <c r="FE511" s="65"/>
      <c r="FF511" s="65"/>
      <c r="FG511" s="65"/>
      <c r="FH511" s="65"/>
      <c r="FI511" s="65"/>
      <c r="FJ511" s="65"/>
      <c r="FK511" s="65"/>
      <c r="FL511" s="65"/>
      <c r="FM511" s="65"/>
      <c r="FN511" s="65"/>
      <c r="FO511" s="65"/>
      <c r="FP511" s="65"/>
      <c r="FQ511" s="65"/>
      <c r="FR511" s="65"/>
      <c r="FS511" s="65"/>
      <c r="FT511" s="65"/>
      <c r="FU511" s="65"/>
      <c r="FV511" s="65"/>
      <c r="FW511" s="65"/>
      <c r="FX511" s="65"/>
      <c r="FY511" s="65"/>
      <c r="FZ511" s="65"/>
      <c r="GA511" s="65"/>
      <c r="GB511" s="65"/>
      <c r="GC511" s="65"/>
      <c r="GD511" s="65"/>
      <c r="GE511" s="65"/>
      <c r="GF511" s="65"/>
      <c r="GG511" s="65"/>
      <c r="GH511" s="65"/>
      <c r="GI511" s="65"/>
      <c r="GJ511" s="65"/>
      <c r="GK511" s="65"/>
      <c r="GL511" s="65"/>
      <c r="GM511" s="65"/>
      <c r="GN511" s="65"/>
      <c r="GO511" s="65"/>
      <c r="GP511" s="65"/>
      <c r="GQ511" s="65"/>
      <c r="GR511" s="65"/>
      <c r="GS511" s="65"/>
      <c r="GT511" s="65"/>
      <c r="GU511" s="65"/>
      <c r="GV511" s="65"/>
      <c r="GW511" s="65"/>
      <c r="GX511" s="65"/>
      <c r="GY511" s="65"/>
      <c r="GZ511" s="65"/>
      <c r="HA511" s="65"/>
      <c r="HB511" s="65"/>
      <c r="HC511" s="65"/>
      <c r="HD511" s="65"/>
      <c r="HE511" s="65"/>
      <c r="HF511" s="65"/>
      <c r="HG511" s="65"/>
      <c r="HH511" s="65"/>
      <c r="HI511" s="65"/>
      <c r="HJ511" s="65"/>
      <c r="HK511" s="65"/>
      <c r="HL511" s="65"/>
      <c r="HM511" s="65"/>
      <c r="HN511" s="65"/>
      <c r="HO511" s="65"/>
      <c r="HP511" s="65"/>
      <c r="HQ511" s="65"/>
      <c r="HR511" s="65"/>
      <c r="HS511" s="65"/>
      <c r="HT511" s="65"/>
      <c r="HU511" s="65"/>
      <c r="HV511" s="65"/>
      <c r="HW511" s="65"/>
      <c r="HX511" s="65"/>
      <c r="HY511" s="65"/>
      <c r="HZ511" s="65"/>
      <c r="IA511" s="65"/>
      <c r="IB511" s="65"/>
      <c r="IC511" s="65"/>
      <c r="ID511" s="65"/>
      <c r="IE511" s="65"/>
      <c r="IF511" s="65"/>
      <c r="IG511" s="65"/>
      <c r="IH511" s="65"/>
      <c r="II511" s="65"/>
      <c r="IJ511" s="65"/>
      <c r="IK511" s="65"/>
      <c r="IL511" s="65"/>
      <c r="IM511" s="65"/>
      <c r="IN511" s="65"/>
      <c r="IO511" s="65"/>
      <c r="IP511" s="65"/>
      <c r="IQ511" s="65"/>
      <c r="IR511" s="65"/>
      <c r="IS511" s="65"/>
      <c r="IT511" s="65"/>
      <c r="IU511" s="65"/>
      <c r="IV511" s="65"/>
      <c r="IW511" s="65"/>
      <c r="IX511" s="65"/>
      <c r="IY511" s="65"/>
      <c r="IZ511" s="65"/>
      <c r="JA511" s="65"/>
      <c r="JB511" s="65"/>
      <c r="JC511" s="65"/>
      <c r="JD511" s="65"/>
      <c r="JE511" s="65"/>
      <c r="JF511" s="65"/>
      <c r="JG511" s="65"/>
      <c r="JH511" s="65"/>
      <c r="JI511" s="65"/>
      <c r="JJ511" s="65"/>
      <c r="JK511" s="65"/>
      <c r="JL511" s="65"/>
      <c r="JM511" s="65"/>
      <c r="JN511" s="65"/>
      <c r="JO511" s="65"/>
      <c r="JP511" s="65"/>
      <c r="JQ511" s="65"/>
      <c r="JR511" s="65"/>
      <c r="JS511" s="65"/>
    </row>
    <row r="512" s="66" customFormat="true" ht="14.25" hidden="false" customHeight="true" outlineLevel="0" collapsed="false">
      <c r="A512" s="46"/>
      <c r="B512" s="47" t="n">
        <f aca="true">TODAY()</f>
        <v>46135</v>
      </c>
      <c r="C512" s="48" t="s">
        <v>37</v>
      </c>
      <c r="D512" s="49" t="s">
        <v>38</v>
      </c>
      <c r="E512" s="50" t="str">
        <f aca="false">IFERROR(VLOOKUP($J512,'Base 1'!A:S,19,0),"-")</f>
        <v>-</v>
      </c>
      <c r="F512" s="50" t="str">
        <f aca="false">IFERROR(VLOOKUP($J512,'Base 1'!$A:$N,14,0),"-")</f>
        <v>-</v>
      </c>
      <c r="G512" s="50" t="str">
        <f aca="false">IFERROR(VLOOKUP($J512,'Base 1'!$A:$O,15,0),"-")</f>
        <v>-</v>
      </c>
      <c r="H512" s="50" t="str">
        <f aca="false">IFERROR(VLOOKUP($J512,'Base 1'!$A:$T,20,0),"-")</f>
        <v>-</v>
      </c>
      <c r="I512" s="51" t="str">
        <f aca="false">IFERROR(VLOOKUP($J512,'Base 1'!$A:$C,3,0),"-")</f>
        <v>-</v>
      </c>
      <c r="J512" s="51"/>
      <c r="K512" s="50" t="str">
        <f aca="false">IFERROR(VLOOKUP($J512,'Base 1'!$A:$E,5,0),"-")</f>
        <v>-</v>
      </c>
      <c r="L512" s="52" t="str">
        <f aca="false">IFERROR(VLOOKUP($J512,'Base 1'!$A:$B,2,0),"-")</f>
        <v>-</v>
      </c>
      <c r="M512" s="50" t="str">
        <f aca="false">IFERROR(VLOOKUP($J512,'Base 1'!$A:$Q,17,0),"-")</f>
        <v>-</v>
      </c>
      <c r="N512" s="50" t="str">
        <f aca="false">IFERROR(VLOOKUP($J512,'Base 1'!$A:$R,18,0),"-")</f>
        <v>-</v>
      </c>
      <c r="O512" s="50" t="str">
        <f aca="false">IFERROR(VLOOKUP($J512,'Base 1'!$A:$F,6,0),"-")</f>
        <v>-</v>
      </c>
      <c r="P512" s="53" t="str">
        <f aca="false">IFERROR(VLOOKUP($J512,'Base 1'!$A:$G,7,0),"-")</f>
        <v>-</v>
      </c>
      <c r="Q512" s="54"/>
      <c r="R512" s="50" t="str">
        <f aca="false">IFERROR(VLOOKUP(J512,'Base 1'!$A:$L,12,0),"-")</f>
        <v>-</v>
      </c>
      <c r="S512" s="54"/>
      <c r="T512" s="55" t="str">
        <f aca="false">IFERROR(VLOOKUP(J512,'Base 1'!$A:$J,10,0),"-")</f>
        <v>-</v>
      </c>
      <c r="U512" s="56"/>
      <c r="V512" s="57"/>
      <c r="W512" s="58"/>
      <c r="X512" s="59" t="str">
        <f aca="false">IFERROR(VLOOKUP(J512,'Base 1'!$A:$I,9,0),"-")</f>
        <v>-</v>
      </c>
      <c r="Y512" s="58"/>
      <c r="Z512" s="60"/>
      <c r="AA512" s="61"/>
      <c r="AB512" s="62"/>
      <c r="AC512" s="63" t="str">
        <f aca="false">IFERROR(VLOOKUP($J512,'Base 1'!$A:$Q,16,0),"-")</f>
        <v>-</v>
      </c>
      <c r="AD512" s="63"/>
      <c r="AE512" s="64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  <c r="CO512" s="65"/>
      <c r="CP512" s="65"/>
      <c r="CQ512" s="65"/>
      <c r="CR512" s="65"/>
      <c r="CS512" s="65"/>
      <c r="CT512" s="65"/>
      <c r="CU512" s="65"/>
      <c r="CV512" s="65"/>
      <c r="CW512" s="65"/>
      <c r="CX512" s="65"/>
      <c r="CY512" s="65"/>
      <c r="CZ512" s="65"/>
      <c r="DA512" s="65"/>
      <c r="DB512" s="65"/>
      <c r="DC512" s="65"/>
      <c r="DD512" s="65"/>
      <c r="DE512" s="65"/>
      <c r="DF512" s="65"/>
      <c r="DG512" s="65"/>
      <c r="DH512" s="65"/>
      <c r="DI512" s="65"/>
      <c r="DJ512" s="65"/>
      <c r="DK512" s="65"/>
      <c r="DL512" s="65"/>
      <c r="DM512" s="65"/>
      <c r="DN512" s="65"/>
      <c r="DO512" s="65"/>
      <c r="DP512" s="65"/>
      <c r="DQ512" s="65"/>
      <c r="DR512" s="65"/>
      <c r="DS512" s="65"/>
      <c r="DT512" s="65"/>
      <c r="DU512" s="65"/>
      <c r="DV512" s="65"/>
      <c r="DW512" s="65"/>
      <c r="DX512" s="65"/>
      <c r="DY512" s="65"/>
      <c r="DZ512" s="65"/>
      <c r="EA512" s="65"/>
      <c r="EB512" s="65"/>
      <c r="EC512" s="65"/>
      <c r="ED512" s="65"/>
      <c r="EE512" s="65"/>
      <c r="EF512" s="65"/>
      <c r="EG512" s="65"/>
      <c r="EH512" s="65"/>
      <c r="EI512" s="65"/>
      <c r="EJ512" s="65"/>
      <c r="EK512" s="65"/>
      <c r="EL512" s="65"/>
      <c r="EM512" s="65"/>
      <c r="EN512" s="65"/>
      <c r="EO512" s="65"/>
      <c r="EP512" s="65"/>
      <c r="EQ512" s="65"/>
      <c r="ER512" s="65"/>
      <c r="ES512" s="65"/>
      <c r="ET512" s="65"/>
      <c r="EU512" s="65"/>
      <c r="EV512" s="65"/>
      <c r="EW512" s="65"/>
      <c r="EX512" s="65"/>
      <c r="EY512" s="65"/>
      <c r="EZ512" s="65"/>
      <c r="FA512" s="65"/>
      <c r="FB512" s="65"/>
      <c r="FC512" s="65"/>
      <c r="FD512" s="65"/>
      <c r="FE512" s="65"/>
      <c r="FF512" s="65"/>
      <c r="FG512" s="65"/>
      <c r="FH512" s="65"/>
      <c r="FI512" s="65"/>
      <c r="FJ512" s="65"/>
      <c r="FK512" s="65"/>
      <c r="FL512" s="65"/>
      <c r="FM512" s="65"/>
      <c r="FN512" s="65"/>
      <c r="FO512" s="65"/>
      <c r="FP512" s="65"/>
      <c r="FQ512" s="65"/>
      <c r="FR512" s="65"/>
      <c r="FS512" s="65"/>
      <c r="FT512" s="65"/>
      <c r="FU512" s="65"/>
      <c r="FV512" s="65"/>
      <c r="FW512" s="65"/>
      <c r="FX512" s="65"/>
      <c r="FY512" s="65"/>
      <c r="FZ512" s="65"/>
      <c r="GA512" s="65"/>
      <c r="GB512" s="65"/>
      <c r="GC512" s="65"/>
      <c r="GD512" s="65"/>
      <c r="GE512" s="65"/>
      <c r="GF512" s="65"/>
      <c r="GG512" s="65"/>
      <c r="GH512" s="65"/>
      <c r="GI512" s="65"/>
      <c r="GJ512" s="65"/>
      <c r="GK512" s="65"/>
      <c r="GL512" s="65"/>
      <c r="GM512" s="65"/>
      <c r="GN512" s="65"/>
      <c r="GO512" s="65"/>
      <c r="GP512" s="65"/>
      <c r="GQ512" s="65"/>
      <c r="GR512" s="65"/>
      <c r="GS512" s="65"/>
      <c r="GT512" s="65"/>
      <c r="GU512" s="65"/>
      <c r="GV512" s="65"/>
      <c r="GW512" s="65"/>
      <c r="GX512" s="65"/>
      <c r="GY512" s="65"/>
      <c r="GZ512" s="65"/>
      <c r="HA512" s="65"/>
      <c r="HB512" s="65"/>
      <c r="HC512" s="65"/>
      <c r="HD512" s="65"/>
      <c r="HE512" s="65"/>
      <c r="HF512" s="65"/>
      <c r="HG512" s="65"/>
      <c r="HH512" s="65"/>
      <c r="HI512" s="65"/>
      <c r="HJ512" s="65"/>
      <c r="HK512" s="65"/>
      <c r="HL512" s="65"/>
      <c r="HM512" s="65"/>
      <c r="HN512" s="65"/>
      <c r="HO512" s="65"/>
      <c r="HP512" s="65"/>
      <c r="HQ512" s="65"/>
      <c r="HR512" s="65"/>
      <c r="HS512" s="65"/>
      <c r="HT512" s="65"/>
      <c r="HU512" s="65"/>
      <c r="HV512" s="65"/>
      <c r="HW512" s="65"/>
      <c r="HX512" s="65"/>
      <c r="HY512" s="65"/>
      <c r="HZ512" s="65"/>
      <c r="IA512" s="65"/>
      <c r="IB512" s="65"/>
      <c r="IC512" s="65"/>
      <c r="ID512" s="65"/>
      <c r="IE512" s="65"/>
      <c r="IF512" s="65"/>
      <c r="IG512" s="65"/>
      <c r="IH512" s="65"/>
      <c r="II512" s="65"/>
      <c r="IJ512" s="65"/>
      <c r="IK512" s="65"/>
      <c r="IL512" s="65"/>
      <c r="IM512" s="65"/>
      <c r="IN512" s="65"/>
      <c r="IO512" s="65"/>
      <c r="IP512" s="65"/>
      <c r="IQ512" s="65"/>
      <c r="IR512" s="65"/>
      <c r="IS512" s="65"/>
      <c r="IT512" s="65"/>
      <c r="IU512" s="65"/>
      <c r="IV512" s="65"/>
      <c r="IW512" s="65"/>
      <c r="IX512" s="65"/>
      <c r="IY512" s="65"/>
      <c r="IZ512" s="65"/>
      <c r="JA512" s="65"/>
      <c r="JB512" s="65"/>
      <c r="JC512" s="65"/>
      <c r="JD512" s="65"/>
      <c r="JE512" s="65"/>
      <c r="JF512" s="65"/>
      <c r="JG512" s="65"/>
      <c r="JH512" s="65"/>
      <c r="JI512" s="65"/>
      <c r="JJ512" s="65"/>
      <c r="JK512" s="65"/>
      <c r="JL512" s="65"/>
      <c r="JM512" s="65"/>
      <c r="JN512" s="65"/>
      <c r="JO512" s="65"/>
      <c r="JP512" s="65"/>
      <c r="JQ512" s="65"/>
      <c r="JR512" s="65"/>
      <c r="JS512" s="65"/>
    </row>
    <row r="513" s="66" customFormat="true" ht="14.25" hidden="false" customHeight="true" outlineLevel="0" collapsed="false">
      <c r="A513" s="46"/>
      <c r="B513" s="47" t="n">
        <f aca="true">TODAY()</f>
        <v>46135</v>
      </c>
      <c r="C513" s="48" t="s">
        <v>37</v>
      </c>
      <c r="D513" s="49" t="s">
        <v>38</v>
      </c>
      <c r="E513" s="50" t="str">
        <f aca="false">IFERROR(VLOOKUP($J513,'Base 1'!A:S,19,0),"-")</f>
        <v>-</v>
      </c>
      <c r="F513" s="50" t="str">
        <f aca="false">IFERROR(VLOOKUP($J513,'Base 1'!$A:$N,14,0),"-")</f>
        <v>-</v>
      </c>
      <c r="G513" s="50" t="str">
        <f aca="false">IFERROR(VLOOKUP($J513,'Base 1'!$A:$O,15,0),"-")</f>
        <v>-</v>
      </c>
      <c r="H513" s="50" t="str">
        <f aca="false">IFERROR(VLOOKUP($J513,'Base 1'!$A:$T,20,0),"-")</f>
        <v>-</v>
      </c>
      <c r="I513" s="51" t="str">
        <f aca="false">IFERROR(VLOOKUP($J513,'Base 1'!$A:$C,3,0),"-")</f>
        <v>-</v>
      </c>
      <c r="J513" s="51"/>
      <c r="K513" s="50" t="str">
        <f aca="false">IFERROR(VLOOKUP($J513,'Base 1'!$A:$E,5,0),"-")</f>
        <v>-</v>
      </c>
      <c r="L513" s="52" t="str">
        <f aca="false">IFERROR(VLOOKUP($J513,'Base 1'!$A:$B,2,0),"-")</f>
        <v>-</v>
      </c>
      <c r="M513" s="50" t="str">
        <f aca="false">IFERROR(VLOOKUP($J513,'Base 1'!$A:$Q,17,0),"-")</f>
        <v>-</v>
      </c>
      <c r="N513" s="50" t="str">
        <f aca="false">IFERROR(VLOOKUP($J513,'Base 1'!$A:$R,18,0),"-")</f>
        <v>-</v>
      </c>
      <c r="O513" s="50" t="str">
        <f aca="false">IFERROR(VLOOKUP($J513,'Base 1'!$A:$F,6,0),"-")</f>
        <v>-</v>
      </c>
      <c r="P513" s="53" t="str">
        <f aca="false">IFERROR(VLOOKUP($J513,'Base 1'!$A:$G,7,0),"-")</f>
        <v>-</v>
      </c>
      <c r="Q513" s="54"/>
      <c r="R513" s="50" t="str">
        <f aca="false">IFERROR(VLOOKUP(J513,'Base 1'!$A:$L,12,0),"-")</f>
        <v>-</v>
      </c>
      <c r="S513" s="54"/>
      <c r="T513" s="55" t="str">
        <f aca="false">IFERROR(VLOOKUP(J513,'Base 1'!$A:$J,10,0),"-")</f>
        <v>-</v>
      </c>
      <c r="U513" s="56"/>
      <c r="V513" s="57"/>
      <c r="W513" s="58"/>
      <c r="X513" s="59" t="str">
        <f aca="false">IFERROR(VLOOKUP(J513,'Base 1'!$A:$I,9,0),"-")</f>
        <v>-</v>
      </c>
      <c r="Y513" s="58"/>
      <c r="Z513" s="60"/>
      <c r="AA513" s="61"/>
      <c r="AB513" s="62"/>
      <c r="AC513" s="63" t="str">
        <f aca="false">IFERROR(VLOOKUP($J513,'Base 1'!$A:$Q,16,0),"-")</f>
        <v>-</v>
      </c>
      <c r="AD513" s="63"/>
      <c r="AE513" s="64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  <c r="CO513" s="65"/>
      <c r="CP513" s="65"/>
      <c r="CQ513" s="65"/>
      <c r="CR513" s="65"/>
      <c r="CS513" s="65"/>
      <c r="CT513" s="65"/>
      <c r="CU513" s="65"/>
      <c r="CV513" s="65"/>
      <c r="CW513" s="65"/>
      <c r="CX513" s="65"/>
      <c r="CY513" s="65"/>
      <c r="CZ513" s="65"/>
      <c r="DA513" s="65"/>
      <c r="DB513" s="65"/>
      <c r="DC513" s="65"/>
      <c r="DD513" s="65"/>
      <c r="DE513" s="65"/>
      <c r="DF513" s="65"/>
      <c r="DG513" s="65"/>
      <c r="DH513" s="65"/>
      <c r="DI513" s="65"/>
      <c r="DJ513" s="65"/>
      <c r="DK513" s="65"/>
      <c r="DL513" s="65"/>
      <c r="DM513" s="65"/>
      <c r="DN513" s="65"/>
      <c r="DO513" s="65"/>
      <c r="DP513" s="65"/>
      <c r="DQ513" s="65"/>
      <c r="DR513" s="65"/>
      <c r="DS513" s="65"/>
      <c r="DT513" s="65"/>
      <c r="DU513" s="65"/>
      <c r="DV513" s="65"/>
      <c r="DW513" s="65"/>
      <c r="DX513" s="65"/>
      <c r="DY513" s="65"/>
      <c r="DZ513" s="65"/>
      <c r="EA513" s="65"/>
      <c r="EB513" s="65"/>
      <c r="EC513" s="65"/>
      <c r="ED513" s="65"/>
      <c r="EE513" s="65"/>
      <c r="EF513" s="65"/>
      <c r="EG513" s="65"/>
      <c r="EH513" s="65"/>
      <c r="EI513" s="65"/>
      <c r="EJ513" s="65"/>
      <c r="EK513" s="65"/>
      <c r="EL513" s="65"/>
      <c r="EM513" s="65"/>
      <c r="EN513" s="65"/>
      <c r="EO513" s="65"/>
      <c r="EP513" s="65"/>
      <c r="EQ513" s="65"/>
      <c r="ER513" s="65"/>
      <c r="ES513" s="65"/>
      <c r="ET513" s="65"/>
      <c r="EU513" s="65"/>
      <c r="EV513" s="65"/>
      <c r="EW513" s="65"/>
      <c r="EX513" s="65"/>
      <c r="EY513" s="65"/>
      <c r="EZ513" s="65"/>
      <c r="FA513" s="65"/>
      <c r="FB513" s="65"/>
      <c r="FC513" s="65"/>
      <c r="FD513" s="65"/>
      <c r="FE513" s="65"/>
      <c r="FF513" s="65"/>
      <c r="FG513" s="65"/>
      <c r="FH513" s="65"/>
      <c r="FI513" s="65"/>
      <c r="FJ513" s="65"/>
      <c r="FK513" s="65"/>
      <c r="FL513" s="65"/>
      <c r="FM513" s="65"/>
      <c r="FN513" s="65"/>
      <c r="FO513" s="65"/>
      <c r="FP513" s="65"/>
      <c r="FQ513" s="65"/>
      <c r="FR513" s="65"/>
      <c r="FS513" s="65"/>
      <c r="FT513" s="65"/>
      <c r="FU513" s="65"/>
      <c r="FV513" s="65"/>
      <c r="FW513" s="65"/>
      <c r="FX513" s="65"/>
      <c r="FY513" s="65"/>
      <c r="FZ513" s="65"/>
      <c r="GA513" s="65"/>
      <c r="GB513" s="65"/>
      <c r="GC513" s="65"/>
      <c r="GD513" s="65"/>
      <c r="GE513" s="65"/>
      <c r="GF513" s="65"/>
      <c r="GG513" s="65"/>
      <c r="GH513" s="65"/>
      <c r="GI513" s="65"/>
      <c r="GJ513" s="65"/>
      <c r="GK513" s="65"/>
      <c r="GL513" s="65"/>
      <c r="GM513" s="65"/>
      <c r="GN513" s="65"/>
      <c r="GO513" s="65"/>
      <c r="GP513" s="65"/>
      <c r="GQ513" s="65"/>
      <c r="GR513" s="65"/>
      <c r="GS513" s="65"/>
      <c r="GT513" s="65"/>
      <c r="GU513" s="65"/>
      <c r="GV513" s="65"/>
      <c r="GW513" s="65"/>
      <c r="GX513" s="65"/>
      <c r="GY513" s="65"/>
      <c r="GZ513" s="65"/>
      <c r="HA513" s="65"/>
      <c r="HB513" s="65"/>
      <c r="HC513" s="65"/>
      <c r="HD513" s="65"/>
      <c r="HE513" s="65"/>
      <c r="HF513" s="65"/>
      <c r="HG513" s="65"/>
      <c r="HH513" s="65"/>
      <c r="HI513" s="65"/>
      <c r="HJ513" s="65"/>
      <c r="HK513" s="65"/>
      <c r="HL513" s="65"/>
      <c r="HM513" s="65"/>
      <c r="HN513" s="65"/>
      <c r="HO513" s="65"/>
      <c r="HP513" s="65"/>
      <c r="HQ513" s="65"/>
      <c r="HR513" s="65"/>
      <c r="HS513" s="65"/>
      <c r="HT513" s="65"/>
      <c r="HU513" s="65"/>
      <c r="HV513" s="65"/>
      <c r="HW513" s="65"/>
      <c r="HX513" s="65"/>
      <c r="HY513" s="65"/>
      <c r="HZ513" s="65"/>
      <c r="IA513" s="65"/>
      <c r="IB513" s="65"/>
      <c r="IC513" s="65"/>
      <c r="ID513" s="65"/>
      <c r="IE513" s="65"/>
      <c r="IF513" s="65"/>
      <c r="IG513" s="65"/>
      <c r="IH513" s="65"/>
      <c r="II513" s="65"/>
      <c r="IJ513" s="65"/>
      <c r="IK513" s="65"/>
      <c r="IL513" s="65"/>
      <c r="IM513" s="65"/>
      <c r="IN513" s="65"/>
      <c r="IO513" s="65"/>
      <c r="IP513" s="65"/>
      <c r="IQ513" s="65"/>
      <c r="IR513" s="65"/>
      <c r="IS513" s="65"/>
      <c r="IT513" s="65"/>
      <c r="IU513" s="65"/>
      <c r="IV513" s="65"/>
      <c r="IW513" s="65"/>
      <c r="IX513" s="65"/>
      <c r="IY513" s="65"/>
      <c r="IZ513" s="65"/>
      <c r="JA513" s="65"/>
      <c r="JB513" s="65"/>
      <c r="JC513" s="65"/>
      <c r="JD513" s="65"/>
      <c r="JE513" s="65"/>
      <c r="JF513" s="65"/>
      <c r="JG513" s="65"/>
      <c r="JH513" s="65"/>
      <c r="JI513" s="65"/>
      <c r="JJ513" s="65"/>
      <c r="JK513" s="65"/>
      <c r="JL513" s="65"/>
      <c r="JM513" s="65"/>
      <c r="JN513" s="65"/>
      <c r="JO513" s="65"/>
      <c r="JP513" s="65"/>
      <c r="JQ513" s="65"/>
      <c r="JR513" s="65"/>
      <c r="JS513" s="65"/>
    </row>
    <row r="514" s="66" customFormat="true" ht="14.25" hidden="false" customHeight="true" outlineLevel="0" collapsed="false">
      <c r="A514" s="46"/>
      <c r="B514" s="47" t="n">
        <f aca="true">TODAY()</f>
        <v>46135</v>
      </c>
      <c r="C514" s="48" t="s">
        <v>37</v>
      </c>
      <c r="D514" s="49" t="s">
        <v>38</v>
      </c>
      <c r="E514" s="50" t="str">
        <f aca="false">IFERROR(VLOOKUP($J514,'Base 1'!A:S,19,0),"-")</f>
        <v>-</v>
      </c>
      <c r="F514" s="50" t="str">
        <f aca="false">IFERROR(VLOOKUP($J514,'Base 1'!$A:$N,14,0),"-")</f>
        <v>-</v>
      </c>
      <c r="G514" s="50" t="str">
        <f aca="false">IFERROR(VLOOKUP($J514,'Base 1'!$A:$O,15,0),"-")</f>
        <v>-</v>
      </c>
      <c r="H514" s="50" t="str">
        <f aca="false">IFERROR(VLOOKUP($J514,'Base 1'!$A:$T,20,0),"-")</f>
        <v>-</v>
      </c>
      <c r="I514" s="51" t="str">
        <f aca="false">IFERROR(VLOOKUP($J514,'Base 1'!$A:$C,3,0),"-")</f>
        <v>-</v>
      </c>
      <c r="J514" s="51"/>
      <c r="K514" s="50" t="str">
        <f aca="false">IFERROR(VLOOKUP($J514,'Base 1'!$A:$E,5,0),"-")</f>
        <v>-</v>
      </c>
      <c r="L514" s="52" t="str">
        <f aca="false">IFERROR(VLOOKUP($J514,'Base 1'!$A:$B,2,0),"-")</f>
        <v>-</v>
      </c>
      <c r="M514" s="50" t="str">
        <f aca="false">IFERROR(VLOOKUP($J514,'Base 1'!$A:$Q,17,0),"-")</f>
        <v>-</v>
      </c>
      <c r="N514" s="50" t="str">
        <f aca="false">IFERROR(VLOOKUP($J514,'Base 1'!$A:$R,18,0),"-")</f>
        <v>-</v>
      </c>
      <c r="O514" s="50" t="str">
        <f aca="false">IFERROR(VLOOKUP($J514,'Base 1'!$A:$F,6,0),"-")</f>
        <v>-</v>
      </c>
      <c r="P514" s="53" t="str">
        <f aca="false">IFERROR(VLOOKUP($J514,'Base 1'!$A:$G,7,0),"-")</f>
        <v>-</v>
      </c>
      <c r="Q514" s="54"/>
      <c r="R514" s="50" t="str">
        <f aca="false">IFERROR(VLOOKUP(J514,'Base 1'!$A:$L,12,0),"-")</f>
        <v>-</v>
      </c>
      <c r="S514" s="54"/>
      <c r="T514" s="55" t="str">
        <f aca="false">IFERROR(VLOOKUP(J514,'Base 1'!$A:$J,10,0),"-")</f>
        <v>-</v>
      </c>
      <c r="U514" s="56"/>
      <c r="V514" s="57"/>
      <c r="W514" s="58"/>
      <c r="X514" s="59" t="str">
        <f aca="false">IFERROR(VLOOKUP(J514,'Base 1'!$A:$I,9,0),"-")</f>
        <v>-</v>
      </c>
      <c r="Y514" s="58"/>
      <c r="Z514" s="60"/>
      <c r="AA514" s="61"/>
      <c r="AB514" s="62"/>
      <c r="AC514" s="63" t="str">
        <f aca="false">IFERROR(VLOOKUP($J514,'Base 1'!$A:$Q,16,0),"-")</f>
        <v>-</v>
      </c>
      <c r="AD514" s="63"/>
      <c r="AE514" s="64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  <c r="CO514" s="65"/>
      <c r="CP514" s="65"/>
      <c r="CQ514" s="65"/>
      <c r="CR514" s="65"/>
      <c r="CS514" s="65"/>
      <c r="CT514" s="65"/>
      <c r="CU514" s="65"/>
      <c r="CV514" s="65"/>
      <c r="CW514" s="65"/>
      <c r="CX514" s="65"/>
      <c r="CY514" s="65"/>
      <c r="CZ514" s="65"/>
      <c r="DA514" s="65"/>
      <c r="DB514" s="65"/>
      <c r="DC514" s="65"/>
      <c r="DD514" s="65"/>
      <c r="DE514" s="65"/>
      <c r="DF514" s="65"/>
      <c r="DG514" s="65"/>
      <c r="DH514" s="65"/>
      <c r="DI514" s="65"/>
      <c r="DJ514" s="65"/>
      <c r="DK514" s="65"/>
      <c r="DL514" s="65"/>
      <c r="DM514" s="65"/>
      <c r="DN514" s="65"/>
      <c r="DO514" s="65"/>
      <c r="DP514" s="65"/>
      <c r="DQ514" s="65"/>
      <c r="DR514" s="65"/>
      <c r="DS514" s="65"/>
      <c r="DT514" s="65"/>
      <c r="DU514" s="65"/>
      <c r="DV514" s="65"/>
      <c r="DW514" s="65"/>
      <c r="DX514" s="65"/>
      <c r="DY514" s="65"/>
      <c r="DZ514" s="65"/>
      <c r="EA514" s="65"/>
      <c r="EB514" s="65"/>
      <c r="EC514" s="65"/>
      <c r="ED514" s="65"/>
      <c r="EE514" s="65"/>
      <c r="EF514" s="65"/>
      <c r="EG514" s="65"/>
      <c r="EH514" s="65"/>
      <c r="EI514" s="65"/>
      <c r="EJ514" s="65"/>
      <c r="EK514" s="65"/>
      <c r="EL514" s="65"/>
      <c r="EM514" s="65"/>
      <c r="EN514" s="65"/>
      <c r="EO514" s="65"/>
      <c r="EP514" s="65"/>
      <c r="EQ514" s="65"/>
      <c r="ER514" s="65"/>
      <c r="ES514" s="65"/>
      <c r="ET514" s="65"/>
      <c r="EU514" s="65"/>
      <c r="EV514" s="65"/>
      <c r="EW514" s="65"/>
      <c r="EX514" s="65"/>
      <c r="EY514" s="65"/>
      <c r="EZ514" s="65"/>
      <c r="FA514" s="65"/>
      <c r="FB514" s="65"/>
      <c r="FC514" s="65"/>
      <c r="FD514" s="65"/>
      <c r="FE514" s="65"/>
      <c r="FF514" s="65"/>
      <c r="FG514" s="65"/>
      <c r="FH514" s="65"/>
      <c r="FI514" s="65"/>
      <c r="FJ514" s="65"/>
      <c r="FK514" s="65"/>
      <c r="FL514" s="65"/>
      <c r="FM514" s="65"/>
      <c r="FN514" s="65"/>
      <c r="FO514" s="65"/>
      <c r="FP514" s="65"/>
      <c r="FQ514" s="65"/>
      <c r="FR514" s="65"/>
      <c r="FS514" s="65"/>
      <c r="FT514" s="65"/>
      <c r="FU514" s="65"/>
      <c r="FV514" s="65"/>
      <c r="FW514" s="65"/>
      <c r="FX514" s="65"/>
      <c r="FY514" s="65"/>
      <c r="FZ514" s="65"/>
      <c r="GA514" s="65"/>
      <c r="GB514" s="65"/>
      <c r="GC514" s="65"/>
      <c r="GD514" s="65"/>
      <c r="GE514" s="65"/>
      <c r="GF514" s="65"/>
      <c r="GG514" s="65"/>
      <c r="GH514" s="65"/>
      <c r="GI514" s="65"/>
      <c r="GJ514" s="65"/>
      <c r="GK514" s="65"/>
      <c r="GL514" s="65"/>
      <c r="GM514" s="65"/>
      <c r="GN514" s="65"/>
      <c r="GO514" s="65"/>
      <c r="GP514" s="65"/>
      <c r="GQ514" s="65"/>
      <c r="GR514" s="65"/>
      <c r="GS514" s="65"/>
      <c r="GT514" s="65"/>
      <c r="GU514" s="65"/>
      <c r="GV514" s="65"/>
      <c r="GW514" s="65"/>
      <c r="GX514" s="65"/>
      <c r="GY514" s="65"/>
      <c r="GZ514" s="65"/>
      <c r="HA514" s="65"/>
      <c r="HB514" s="65"/>
      <c r="HC514" s="65"/>
      <c r="HD514" s="65"/>
      <c r="HE514" s="65"/>
      <c r="HF514" s="65"/>
      <c r="HG514" s="65"/>
      <c r="HH514" s="65"/>
      <c r="HI514" s="65"/>
      <c r="HJ514" s="65"/>
      <c r="HK514" s="65"/>
      <c r="HL514" s="65"/>
      <c r="HM514" s="65"/>
      <c r="HN514" s="65"/>
      <c r="HO514" s="65"/>
      <c r="HP514" s="65"/>
      <c r="HQ514" s="65"/>
      <c r="HR514" s="65"/>
      <c r="HS514" s="65"/>
      <c r="HT514" s="65"/>
      <c r="HU514" s="65"/>
      <c r="HV514" s="65"/>
      <c r="HW514" s="65"/>
      <c r="HX514" s="65"/>
      <c r="HY514" s="65"/>
      <c r="HZ514" s="65"/>
      <c r="IA514" s="65"/>
      <c r="IB514" s="65"/>
      <c r="IC514" s="65"/>
      <c r="ID514" s="65"/>
      <c r="IE514" s="65"/>
      <c r="IF514" s="65"/>
      <c r="IG514" s="65"/>
      <c r="IH514" s="65"/>
      <c r="II514" s="65"/>
      <c r="IJ514" s="65"/>
      <c r="IK514" s="65"/>
      <c r="IL514" s="65"/>
      <c r="IM514" s="65"/>
      <c r="IN514" s="65"/>
      <c r="IO514" s="65"/>
      <c r="IP514" s="65"/>
      <c r="IQ514" s="65"/>
      <c r="IR514" s="65"/>
      <c r="IS514" s="65"/>
      <c r="IT514" s="65"/>
      <c r="IU514" s="65"/>
      <c r="IV514" s="65"/>
      <c r="IW514" s="65"/>
      <c r="IX514" s="65"/>
      <c r="IY514" s="65"/>
      <c r="IZ514" s="65"/>
      <c r="JA514" s="65"/>
      <c r="JB514" s="65"/>
      <c r="JC514" s="65"/>
      <c r="JD514" s="65"/>
      <c r="JE514" s="65"/>
      <c r="JF514" s="65"/>
      <c r="JG514" s="65"/>
      <c r="JH514" s="65"/>
      <c r="JI514" s="65"/>
      <c r="JJ514" s="65"/>
      <c r="JK514" s="65"/>
      <c r="JL514" s="65"/>
      <c r="JM514" s="65"/>
      <c r="JN514" s="65"/>
      <c r="JO514" s="65"/>
      <c r="JP514" s="65"/>
      <c r="JQ514" s="65"/>
      <c r="JR514" s="65"/>
      <c r="JS514" s="65"/>
    </row>
    <row r="515" s="66" customFormat="true" ht="14.25" hidden="false" customHeight="true" outlineLevel="0" collapsed="false">
      <c r="A515" s="46"/>
      <c r="B515" s="47" t="n">
        <f aca="true">TODAY()</f>
        <v>46135</v>
      </c>
      <c r="C515" s="48" t="s">
        <v>37</v>
      </c>
      <c r="D515" s="49" t="s">
        <v>38</v>
      </c>
      <c r="E515" s="50" t="str">
        <f aca="false">IFERROR(VLOOKUP($J515,'Base 1'!A:S,19,0),"-")</f>
        <v>-</v>
      </c>
      <c r="F515" s="50" t="str">
        <f aca="false">IFERROR(VLOOKUP($J515,'Base 1'!$A:$N,14,0),"-")</f>
        <v>-</v>
      </c>
      <c r="G515" s="50" t="str">
        <f aca="false">IFERROR(VLOOKUP($J515,'Base 1'!$A:$O,15,0),"-")</f>
        <v>-</v>
      </c>
      <c r="H515" s="50" t="str">
        <f aca="false">IFERROR(VLOOKUP($J515,'Base 1'!$A:$T,20,0),"-")</f>
        <v>-</v>
      </c>
      <c r="I515" s="51" t="str">
        <f aca="false">IFERROR(VLOOKUP($J515,'Base 1'!$A:$C,3,0),"-")</f>
        <v>-</v>
      </c>
      <c r="J515" s="51"/>
      <c r="K515" s="50" t="str">
        <f aca="false">IFERROR(VLOOKUP($J515,'Base 1'!$A:$E,5,0),"-")</f>
        <v>-</v>
      </c>
      <c r="L515" s="52" t="str">
        <f aca="false">IFERROR(VLOOKUP($J515,'Base 1'!$A:$B,2,0),"-")</f>
        <v>-</v>
      </c>
      <c r="M515" s="50" t="str">
        <f aca="false">IFERROR(VLOOKUP($J515,'Base 1'!$A:$Q,17,0),"-")</f>
        <v>-</v>
      </c>
      <c r="N515" s="50" t="str">
        <f aca="false">IFERROR(VLOOKUP($J515,'Base 1'!$A:$R,18,0),"-")</f>
        <v>-</v>
      </c>
      <c r="O515" s="50" t="str">
        <f aca="false">IFERROR(VLOOKUP($J515,'Base 1'!$A:$F,6,0),"-")</f>
        <v>-</v>
      </c>
      <c r="P515" s="53" t="str">
        <f aca="false">IFERROR(VLOOKUP($J515,'Base 1'!$A:$G,7,0),"-")</f>
        <v>-</v>
      </c>
      <c r="Q515" s="54"/>
      <c r="R515" s="50" t="str">
        <f aca="false">IFERROR(VLOOKUP(J515,'Base 1'!$A:$L,12,0),"-")</f>
        <v>-</v>
      </c>
      <c r="S515" s="54"/>
      <c r="T515" s="55" t="str">
        <f aca="false">IFERROR(VLOOKUP(J515,'Base 1'!$A:$J,10,0),"-")</f>
        <v>-</v>
      </c>
      <c r="U515" s="56"/>
      <c r="V515" s="57"/>
      <c r="W515" s="58"/>
      <c r="X515" s="59" t="str">
        <f aca="false">IFERROR(VLOOKUP(J515,'Base 1'!$A:$I,9,0),"-")</f>
        <v>-</v>
      </c>
      <c r="Y515" s="58"/>
      <c r="Z515" s="60"/>
      <c r="AA515" s="61"/>
      <c r="AB515" s="62"/>
      <c r="AC515" s="63" t="str">
        <f aca="false">IFERROR(VLOOKUP($J515,'Base 1'!$A:$Q,16,0),"-")</f>
        <v>-</v>
      </c>
      <c r="AD515" s="63"/>
      <c r="AE515" s="64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  <c r="CO515" s="65"/>
      <c r="CP515" s="65"/>
      <c r="CQ515" s="65"/>
      <c r="CR515" s="65"/>
      <c r="CS515" s="65"/>
      <c r="CT515" s="65"/>
      <c r="CU515" s="65"/>
      <c r="CV515" s="65"/>
      <c r="CW515" s="65"/>
      <c r="CX515" s="65"/>
      <c r="CY515" s="65"/>
      <c r="CZ515" s="65"/>
      <c r="DA515" s="65"/>
      <c r="DB515" s="65"/>
      <c r="DC515" s="65"/>
      <c r="DD515" s="65"/>
      <c r="DE515" s="65"/>
      <c r="DF515" s="65"/>
      <c r="DG515" s="65"/>
      <c r="DH515" s="65"/>
      <c r="DI515" s="65"/>
      <c r="DJ515" s="65"/>
      <c r="DK515" s="65"/>
      <c r="DL515" s="65"/>
      <c r="DM515" s="65"/>
      <c r="DN515" s="65"/>
      <c r="DO515" s="65"/>
      <c r="DP515" s="65"/>
      <c r="DQ515" s="65"/>
      <c r="DR515" s="65"/>
      <c r="DS515" s="65"/>
      <c r="DT515" s="65"/>
      <c r="DU515" s="65"/>
      <c r="DV515" s="65"/>
      <c r="DW515" s="65"/>
      <c r="DX515" s="65"/>
      <c r="DY515" s="65"/>
      <c r="DZ515" s="65"/>
      <c r="EA515" s="65"/>
      <c r="EB515" s="65"/>
      <c r="EC515" s="65"/>
      <c r="ED515" s="65"/>
      <c r="EE515" s="65"/>
      <c r="EF515" s="65"/>
      <c r="EG515" s="65"/>
      <c r="EH515" s="65"/>
      <c r="EI515" s="65"/>
      <c r="EJ515" s="65"/>
      <c r="EK515" s="65"/>
      <c r="EL515" s="65"/>
      <c r="EM515" s="65"/>
      <c r="EN515" s="65"/>
      <c r="EO515" s="65"/>
      <c r="EP515" s="65"/>
      <c r="EQ515" s="65"/>
      <c r="ER515" s="65"/>
      <c r="ES515" s="65"/>
      <c r="ET515" s="65"/>
      <c r="EU515" s="65"/>
      <c r="EV515" s="65"/>
      <c r="EW515" s="65"/>
      <c r="EX515" s="65"/>
      <c r="EY515" s="65"/>
      <c r="EZ515" s="65"/>
      <c r="FA515" s="65"/>
      <c r="FB515" s="65"/>
      <c r="FC515" s="65"/>
      <c r="FD515" s="65"/>
      <c r="FE515" s="65"/>
      <c r="FF515" s="65"/>
      <c r="FG515" s="65"/>
      <c r="FH515" s="65"/>
      <c r="FI515" s="65"/>
      <c r="FJ515" s="65"/>
      <c r="FK515" s="65"/>
      <c r="FL515" s="65"/>
      <c r="FM515" s="65"/>
      <c r="FN515" s="65"/>
      <c r="FO515" s="65"/>
      <c r="FP515" s="65"/>
      <c r="FQ515" s="65"/>
      <c r="FR515" s="65"/>
      <c r="FS515" s="65"/>
      <c r="FT515" s="65"/>
      <c r="FU515" s="65"/>
      <c r="FV515" s="65"/>
      <c r="FW515" s="65"/>
      <c r="FX515" s="65"/>
      <c r="FY515" s="65"/>
      <c r="FZ515" s="65"/>
      <c r="GA515" s="65"/>
      <c r="GB515" s="65"/>
      <c r="GC515" s="65"/>
      <c r="GD515" s="65"/>
      <c r="GE515" s="65"/>
      <c r="GF515" s="65"/>
      <c r="GG515" s="65"/>
      <c r="GH515" s="65"/>
      <c r="GI515" s="65"/>
      <c r="GJ515" s="65"/>
      <c r="GK515" s="65"/>
      <c r="GL515" s="65"/>
      <c r="GM515" s="65"/>
      <c r="GN515" s="65"/>
      <c r="GO515" s="65"/>
      <c r="GP515" s="65"/>
      <c r="GQ515" s="65"/>
      <c r="GR515" s="65"/>
      <c r="GS515" s="65"/>
      <c r="GT515" s="65"/>
      <c r="GU515" s="65"/>
      <c r="GV515" s="65"/>
      <c r="GW515" s="65"/>
      <c r="GX515" s="65"/>
      <c r="GY515" s="65"/>
      <c r="GZ515" s="65"/>
      <c r="HA515" s="65"/>
      <c r="HB515" s="65"/>
      <c r="HC515" s="65"/>
      <c r="HD515" s="65"/>
      <c r="HE515" s="65"/>
      <c r="HF515" s="65"/>
      <c r="HG515" s="65"/>
      <c r="HH515" s="65"/>
      <c r="HI515" s="65"/>
      <c r="HJ515" s="65"/>
      <c r="HK515" s="65"/>
      <c r="HL515" s="65"/>
      <c r="HM515" s="65"/>
      <c r="HN515" s="65"/>
      <c r="HO515" s="65"/>
      <c r="HP515" s="65"/>
      <c r="HQ515" s="65"/>
      <c r="HR515" s="65"/>
      <c r="HS515" s="65"/>
      <c r="HT515" s="65"/>
      <c r="HU515" s="65"/>
      <c r="HV515" s="65"/>
      <c r="HW515" s="65"/>
      <c r="HX515" s="65"/>
      <c r="HY515" s="65"/>
      <c r="HZ515" s="65"/>
      <c r="IA515" s="65"/>
      <c r="IB515" s="65"/>
      <c r="IC515" s="65"/>
      <c r="ID515" s="65"/>
      <c r="IE515" s="65"/>
      <c r="IF515" s="65"/>
      <c r="IG515" s="65"/>
      <c r="IH515" s="65"/>
      <c r="II515" s="65"/>
      <c r="IJ515" s="65"/>
      <c r="IK515" s="65"/>
      <c r="IL515" s="65"/>
      <c r="IM515" s="65"/>
      <c r="IN515" s="65"/>
      <c r="IO515" s="65"/>
      <c r="IP515" s="65"/>
      <c r="IQ515" s="65"/>
      <c r="IR515" s="65"/>
      <c r="IS515" s="65"/>
      <c r="IT515" s="65"/>
      <c r="IU515" s="65"/>
      <c r="IV515" s="65"/>
      <c r="IW515" s="65"/>
      <c r="IX515" s="65"/>
      <c r="IY515" s="65"/>
      <c r="IZ515" s="65"/>
      <c r="JA515" s="65"/>
      <c r="JB515" s="65"/>
      <c r="JC515" s="65"/>
      <c r="JD515" s="65"/>
      <c r="JE515" s="65"/>
      <c r="JF515" s="65"/>
      <c r="JG515" s="65"/>
      <c r="JH515" s="65"/>
      <c r="JI515" s="65"/>
      <c r="JJ515" s="65"/>
      <c r="JK515" s="65"/>
      <c r="JL515" s="65"/>
      <c r="JM515" s="65"/>
      <c r="JN515" s="65"/>
      <c r="JO515" s="65"/>
      <c r="JP515" s="65"/>
      <c r="JQ515" s="65"/>
      <c r="JR515" s="65"/>
      <c r="JS515" s="65"/>
    </row>
    <row r="516" s="66" customFormat="true" ht="14.25" hidden="false" customHeight="true" outlineLevel="0" collapsed="false">
      <c r="A516" s="46"/>
      <c r="B516" s="47" t="n">
        <f aca="true">TODAY()</f>
        <v>46135</v>
      </c>
      <c r="C516" s="48" t="s">
        <v>37</v>
      </c>
      <c r="D516" s="49" t="s">
        <v>38</v>
      </c>
      <c r="E516" s="50" t="str">
        <f aca="false">IFERROR(VLOOKUP($J516,'Base 1'!A:S,19,0),"-")</f>
        <v>-</v>
      </c>
      <c r="F516" s="50" t="str">
        <f aca="false">IFERROR(VLOOKUP($J516,'Base 1'!$A:$N,14,0),"-")</f>
        <v>-</v>
      </c>
      <c r="G516" s="50" t="str">
        <f aca="false">IFERROR(VLOOKUP($J516,'Base 1'!$A:$O,15,0),"-")</f>
        <v>-</v>
      </c>
      <c r="H516" s="50" t="str">
        <f aca="false">IFERROR(VLOOKUP($J516,'Base 1'!$A:$T,20,0),"-")</f>
        <v>-</v>
      </c>
      <c r="I516" s="51" t="str">
        <f aca="false">IFERROR(VLOOKUP($J516,'Base 1'!$A:$C,3,0),"-")</f>
        <v>-</v>
      </c>
      <c r="J516" s="51"/>
      <c r="K516" s="50" t="str">
        <f aca="false">IFERROR(VLOOKUP($J516,'Base 1'!$A:$E,5,0),"-")</f>
        <v>-</v>
      </c>
      <c r="L516" s="52" t="str">
        <f aca="false">IFERROR(VLOOKUP($J516,'Base 1'!$A:$B,2,0),"-")</f>
        <v>-</v>
      </c>
      <c r="M516" s="50" t="str">
        <f aca="false">IFERROR(VLOOKUP($J516,'Base 1'!$A:$Q,17,0),"-")</f>
        <v>-</v>
      </c>
      <c r="N516" s="50" t="str">
        <f aca="false">IFERROR(VLOOKUP($J516,'Base 1'!$A:$R,18,0),"-")</f>
        <v>-</v>
      </c>
      <c r="O516" s="50" t="str">
        <f aca="false">IFERROR(VLOOKUP($J516,'Base 1'!$A:$F,6,0),"-")</f>
        <v>-</v>
      </c>
      <c r="P516" s="53" t="str">
        <f aca="false">IFERROR(VLOOKUP($J516,'Base 1'!$A:$G,7,0),"-")</f>
        <v>-</v>
      </c>
      <c r="Q516" s="54"/>
      <c r="R516" s="50" t="str">
        <f aca="false">IFERROR(VLOOKUP(J516,'Base 1'!$A:$L,12,0),"-")</f>
        <v>-</v>
      </c>
      <c r="S516" s="54"/>
      <c r="T516" s="55" t="str">
        <f aca="false">IFERROR(VLOOKUP(J516,'Base 1'!$A:$J,10,0),"-")</f>
        <v>-</v>
      </c>
      <c r="U516" s="56"/>
      <c r="V516" s="57"/>
      <c r="W516" s="58"/>
      <c r="X516" s="59" t="str">
        <f aca="false">IFERROR(VLOOKUP(J516,'Base 1'!$A:$I,9,0),"-")</f>
        <v>-</v>
      </c>
      <c r="Y516" s="58"/>
      <c r="Z516" s="60"/>
      <c r="AA516" s="61"/>
      <c r="AB516" s="62"/>
      <c r="AC516" s="63" t="str">
        <f aca="false">IFERROR(VLOOKUP($J516,'Base 1'!$A:$Q,16,0),"-")</f>
        <v>-</v>
      </c>
      <c r="AD516" s="63"/>
      <c r="AE516" s="64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  <c r="CO516" s="65"/>
      <c r="CP516" s="65"/>
      <c r="CQ516" s="65"/>
      <c r="CR516" s="65"/>
      <c r="CS516" s="65"/>
      <c r="CT516" s="65"/>
      <c r="CU516" s="65"/>
      <c r="CV516" s="65"/>
      <c r="CW516" s="65"/>
      <c r="CX516" s="65"/>
      <c r="CY516" s="65"/>
      <c r="CZ516" s="65"/>
      <c r="DA516" s="65"/>
      <c r="DB516" s="65"/>
      <c r="DC516" s="65"/>
      <c r="DD516" s="65"/>
      <c r="DE516" s="65"/>
      <c r="DF516" s="65"/>
      <c r="DG516" s="65"/>
      <c r="DH516" s="65"/>
      <c r="DI516" s="65"/>
      <c r="DJ516" s="65"/>
      <c r="DK516" s="65"/>
      <c r="DL516" s="65"/>
      <c r="DM516" s="65"/>
      <c r="DN516" s="65"/>
      <c r="DO516" s="65"/>
      <c r="DP516" s="65"/>
      <c r="DQ516" s="65"/>
      <c r="DR516" s="65"/>
      <c r="DS516" s="65"/>
      <c r="DT516" s="65"/>
      <c r="DU516" s="65"/>
      <c r="DV516" s="65"/>
      <c r="DW516" s="65"/>
      <c r="DX516" s="65"/>
      <c r="DY516" s="65"/>
      <c r="DZ516" s="65"/>
      <c r="EA516" s="65"/>
      <c r="EB516" s="65"/>
      <c r="EC516" s="65"/>
      <c r="ED516" s="65"/>
      <c r="EE516" s="65"/>
      <c r="EF516" s="65"/>
      <c r="EG516" s="65"/>
      <c r="EH516" s="65"/>
      <c r="EI516" s="65"/>
      <c r="EJ516" s="65"/>
      <c r="EK516" s="65"/>
      <c r="EL516" s="65"/>
      <c r="EM516" s="65"/>
      <c r="EN516" s="65"/>
      <c r="EO516" s="65"/>
      <c r="EP516" s="65"/>
      <c r="EQ516" s="65"/>
      <c r="ER516" s="65"/>
      <c r="ES516" s="65"/>
      <c r="ET516" s="65"/>
      <c r="EU516" s="65"/>
      <c r="EV516" s="65"/>
      <c r="EW516" s="65"/>
      <c r="EX516" s="65"/>
      <c r="EY516" s="65"/>
      <c r="EZ516" s="65"/>
      <c r="FA516" s="65"/>
      <c r="FB516" s="65"/>
      <c r="FC516" s="65"/>
      <c r="FD516" s="65"/>
      <c r="FE516" s="65"/>
      <c r="FF516" s="65"/>
      <c r="FG516" s="65"/>
      <c r="FH516" s="65"/>
      <c r="FI516" s="65"/>
      <c r="FJ516" s="65"/>
      <c r="FK516" s="65"/>
      <c r="FL516" s="65"/>
      <c r="FM516" s="65"/>
      <c r="FN516" s="65"/>
      <c r="FO516" s="65"/>
      <c r="FP516" s="65"/>
      <c r="FQ516" s="65"/>
      <c r="FR516" s="65"/>
      <c r="FS516" s="65"/>
      <c r="FT516" s="65"/>
      <c r="FU516" s="65"/>
      <c r="FV516" s="65"/>
      <c r="FW516" s="65"/>
      <c r="FX516" s="65"/>
      <c r="FY516" s="65"/>
      <c r="FZ516" s="65"/>
      <c r="GA516" s="65"/>
      <c r="GB516" s="65"/>
      <c r="GC516" s="65"/>
      <c r="GD516" s="65"/>
      <c r="GE516" s="65"/>
      <c r="GF516" s="65"/>
      <c r="GG516" s="65"/>
      <c r="GH516" s="65"/>
      <c r="GI516" s="65"/>
      <c r="GJ516" s="65"/>
      <c r="GK516" s="65"/>
      <c r="GL516" s="65"/>
      <c r="GM516" s="65"/>
      <c r="GN516" s="65"/>
      <c r="GO516" s="65"/>
      <c r="GP516" s="65"/>
      <c r="GQ516" s="65"/>
      <c r="GR516" s="65"/>
      <c r="GS516" s="65"/>
      <c r="GT516" s="65"/>
      <c r="GU516" s="65"/>
      <c r="GV516" s="65"/>
      <c r="GW516" s="65"/>
      <c r="GX516" s="65"/>
      <c r="GY516" s="65"/>
      <c r="GZ516" s="65"/>
      <c r="HA516" s="65"/>
      <c r="HB516" s="65"/>
      <c r="HC516" s="65"/>
      <c r="HD516" s="65"/>
      <c r="HE516" s="65"/>
      <c r="HF516" s="65"/>
      <c r="HG516" s="65"/>
      <c r="HH516" s="65"/>
      <c r="HI516" s="65"/>
      <c r="HJ516" s="65"/>
      <c r="HK516" s="65"/>
      <c r="HL516" s="65"/>
      <c r="HM516" s="65"/>
      <c r="HN516" s="65"/>
      <c r="HO516" s="65"/>
      <c r="HP516" s="65"/>
      <c r="HQ516" s="65"/>
      <c r="HR516" s="65"/>
      <c r="HS516" s="65"/>
      <c r="HT516" s="65"/>
      <c r="HU516" s="65"/>
      <c r="HV516" s="65"/>
      <c r="HW516" s="65"/>
      <c r="HX516" s="65"/>
      <c r="HY516" s="65"/>
      <c r="HZ516" s="65"/>
      <c r="IA516" s="65"/>
      <c r="IB516" s="65"/>
      <c r="IC516" s="65"/>
      <c r="ID516" s="65"/>
      <c r="IE516" s="65"/>
      <c r="IF516" s="65"/>
      <c r="IG516" s="65"/>
      <c r="IH516" s="65"/>
      <c r="II516" s="65"/>
      <c r="IJ516" s="65"/>
      <c r="IK516" s="65"/>
      <c r="IL516" s="65"/>
      <c r="IM516" s="65"/>
      <c r="IN516" s="65"/>
      <c r="IO516" s="65"/>
      <c r="IP516" s="65"/>
      <c r="IQ516" s="65"/>
      <c r="IR516" s="65"/>
      <c r="IS516" s="65"/>
      <c r="IT516" s="65"/>
      <c r="IU516" s="65"/>
      <c r="IV516" s="65"/>
      <c r="IW516" s="65"/>
      <c r="IX516" s="65"/>
      <c r="IY516" s="65"/>
      <c r="IZ516" s="65"/>
      <c r="JA516" s="65"/>
      <c r="JB516" s="65"/>
      <c r="JC516" s="65"/>
      <c r="JD516" s="65"/>
      <c r="JE516" s="65"/>
      <c r="JF516" s="65"/>
      <c r="JG516" s="65"/>
      <c r="JH516" s="65"/>
      <c r="JI516" s="65"/>
      <c r="JJ516" s="65"/>
      <c r="JK516" s="65"/>
      <c r="JL516" s="65"/>
      <c r="JM516" s="65"/>
      <c r="JN516" s="65"/>
      <c r="JO516" s="65"/>
      <c r="JP516" s="65"/>
      <c r="JQ516" s="65"/>
      <c r="JR516" s="65"/>
      <c r="JS516" s="65"/>
    </row>
    <row r="517" s="66" customFormat="true" ht="14.25" hidden="false" customHeight="true" outlineLevel="0" collapsed="false">
      <c r="A517" s="46"/>
      <c r="B517" s="47" t="n">
        <f aca="true">TODAY()</f>
        <v>46135</v>
      </c>
      <c r="C517" s="48" t="s">
        <v>37</v>
      </c>
      <c r="D517" s="49" t="s">
        <v>38</v>
      </c>
      <c r="E517" s="50" t="str">
        <f aca="false">IFERROR(VLOOKUP($J517,'Base 1'!A:S,19,0),"-")</f>
        <v>-</v>
      </c>
      <c r="F517" s="50" t="str">
        <f aca="false">IFERROR(VLOOKUP($J517,'Base 1'!$A:$N,14,0),"-")</f>
        <v>-</v>
      </c>
      <c r="G517" s="50" t="str">
        <f aca="false">IFERROR(VLOOKUP($J517,'Base 1'!$A:$O,15,0),"-")</f>
        <v>-</v>
      </c>
      <c r="H517" s="50" t="str">
        <f aca="false">IFERROR(VLOOKUP($J517,'Base 1'!$A:$T,20,0),"-")</f>
        <v>-</v>
      </c>
      <c r="I517" s="51" t="str">
        <f aca="false">IFERROR(VLOOKUP($J517,'Base 1'!$A:$C,3,0),"-")</f>
        <v>-</v>
      </c>
      <c r="J517" s="51"/>
      <c r="K517" s="50" t="str">
        <f aca="false">IFERROR(VLOOKUP($J517,'Base 1'!$A:$E,5,0),"-")</f>
        <v>-</v>
      </c>
      <c r="L517" s="52" t="str">
        <f aca="false">IFERROR(VLOOKUP($J517,'Base 1'!$A:$B,2,0),"-")</f>
        <v>-</v>
      </c>
      <c r="M517" s="50" t="str">
        <f aca="false">IFERROR(VLOOKUP($J517,'Base 1'!$A:$Q,17,0),"-")</f>
        <v>-</v>
      </c>
      <c r="N517" s="50" t="str">
        <f aca="false">IFERROR(VLOOKUP($J517,'Base 1'!$A:$R,18,0),"-")</f>
        <v>-</v>
      </c>
      <c r="O517" s="50" t="str">
        <f aca="false">IFERROR(VLOOKUP($J517,'Base 1'!$A:$F,6,0),"-")</f>
        <v>-</v>
      </c>
      <c r="P517" s="53" t="str">
        <f aca="false">IFERROR(VLOOKUP($J517,'Base 1'!$A:$G,7,0),"-")</f>
        <v>-</v>
      </c>
      <c r="Q517" s="54"/>
      <c r="R517" s="50" t="str">
        <f aca="false">IFERROR(VLOOKUP(J517,'Base 1'!$A:$L,12,0),"-")</f>
        <v>-</v>
      </c>
      <c r="S517" s="54"/>
      <c r="T517" s="55" t="str">
        <f aca="false">IFERROR(VLOOKUP(J517,'Base 1'!$A:$J,10,0),"-")</f>
        <v>-</v>
      </c>
      <c r="U517" s="56"/>
      <c r="V517" s="57"/>
      <c r="W517" s="58"/>
      <c r="X517" s="59" t="str">
        <f aca="false">IFERROR(VLOOKUP(J517,'Base 1'!$A:$I,9,0),"-")</f>
        <v>-</v>
      </c>
      <c r="Y517" s="58"/>
      <c r="Z517" s="60"/>
      <c r="AA517" s="61"/>
      <c r="AB517" s="62"/>
      <c r="AC517" s="63" t="str">
        <f aca="false">IFERROR(VLOOKUP($J517,'Base 1'!$A:$Q,16,0),"-")</f>
        <v>-</v>
      </c>
      <c r="AD517" s="63"/>
      <c r="AE517" s="64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  <c r="CO517" s="65"/>
      <c r="CP517" s="65"/>
      <c r="CQ517" s="65"/>
      <c r="CR517" s="65"/>
      <c r="CS517" s="65"/>
      <c r="CT517" s="65"/>
      <c r="CU517" s="65"/>
      <c r="CV517" s="65"/>
      <c r="CW517" s="65"/>
      <c r="CX517" s="65"/>
      <c r="CY517" s="65"/>
      <c r="CZ517" s="65"/>
      <c r="DA517" s="65"/>
      <c r="DB517" s="65"/>
      <c r="DC517" s="65"/>
      <c r="DD517" s="65"/>
      <c r="DE517" s="65"/>
      <c r="DF517" s="65"/>
      <c r="DG517" s="65"/>
      <c r="DH517" s="65"/>
      <c r="DI517" s="65"/>
      <c r="DJ517" s="65"/>
      <c r="DK517" s="65"/>
      <c r="DL517" s="65"/>
      <c r="DM517" s="65"/>
      <c r="DN517" s="65"/>
      <c r="DO517" s="65"/>
      <c r="DP517" s="65"/>
      <c r="DQ517" s="65"/>
      <c r="DR517" s="65"/>
      <c r="DS517" s="65"/>
      <c r="DT517" s="65"/>
      <c r="DU517" s="65"/>
      <c r="DV517" s="65"/>
      <c r="DW517" s="65"/>
      <c r="DX517" s="65"/>
      <c r="DY517" s="65"/>
      <c r="DZ517" s="65"/>
      <c r="EA517" s="65"/>
      <c r="EB517" s="65"/>
      <c r="EC517" s="65"/>
      <c r="ED517" s="65"/>
      <c r="EE517" s="65"/>
      <c r="EF517" s="65"/>
      <c r="EG517" s="65"/>
      <c r="EH517" s="65"/>
      <c r="EI517" s="65"/>
      <c r="EJ517" s="65"/>
      <c r="EK517" s="65"/>
      <c r="EL517" s="65"/>
      <c r="EM517" s="65"/>
      <c r="EN517" s="65"/>
      <c r="EO517" s="65"/>
      <c r="EP517" s="65"/>
      <c r="EQ517" s="65"/>
      <c r="ER517" s="65"/>
      <c r="ES517" s="65"/>
      <c r="ET517" s="65"/>
      <c r="EU517" s="65"/>
      <c r="EV517" s="65"/>
      <c r="EW517" s="65"/>
      <c r="EX517" s="65"/>
      <c r="EY517" s="65"/>
      <c r="EZ517" s="65"/>
      <c r="FA517" s="65"/>
      <c r="FB517" s="65"/>
      <c r="FC517" s="65"/>
      <c r="FD517" s="65"/>
      <c r="FE517" s="65"/>
      <c r="FF517" s="65"/>
      <c r="FG517" s="65"/>
      <c r="FH517" s="65"/>
      <c r="FI517" s="65"/>
      <c r="FJ517" s="65"/>
      <c r="FK517" s="65"/>
      <c r="FL517" s="65"/>
      <c r="FM517" s="65"/>
      <c r="FN517" s="65"/>
      <c r="FO517" s="65"/>
      <c r="FP517" s="65"/>
      <c r="FQ517" s="65"/>
      <c r="FR517" s="65"/>
      <c r="FS517" s="65"/>
      <c r="FT517" s="65"/>
      <c r="FU517" s="65"/>
      <c r="FV517" s="65"/>
      <c r="FW517" s="65"/>
      <c r="FX517" s="65"/>
      <c r="FY517" s="65"/>
      <c r="FZ517" s="65"/>
      <c r="GA517" s="65"/>
      <c r="GB517" s="65"/>
      <c r="GC517" s="65"/>
      <c r="GD517" s="65"/>
      <c r="GE517" s="65"/>
      <c r="GF517" s="65"/>
      <c r="GG517" s="65"/>
      <c r="GH517" s="65"/>
      <c r="GI517" s="65"/>
      <c r="GJ517" s="65"/>
      <c r="GK517" s="65"/>
      <c r="GL517" s="65"/>
      <c r="GM517" s="65"/>
      <c r="GN517" s="65"/>
      <c r="GO517" s="65"/>
      <c r="GP517" s="65"/>
      <c r="GQ517" s="65"/>
      <c r="GR517" s="65"/>
      <c r="GS517" s="65"/>
      <c r="GT517" s="65"/>
      <c r="GU517" s="65"/>
      <c r="GV517" s="65"/>
      <c r="GW517" s="65"/>
      <c r="GX517" s="65"/>
      <c r="GY517" s="65"/>
      <c r="GZ517" s="65"/>
      <c r="HA517" s="65"/>
      <c r="HB517" s="65"/>
      <c r="HC517" s="65"/>
      <c r="HD517" s="65"/>
      <c r="HE517" s="65"/>
      <c r="HF517" s="65"/>
      <c r="HG517" s="65"/>
      <c r="HH517" s="65"/>
      <c r="HI517" s="65"/>
      <c r="HJ517" s="65"/>
      <c r="HK517" s="65"/>
      <c r="HL517" s="65"/>
      <c r="HM517" s="65"/>
      <c r="HN517" s="65"/>
      <c r="HO517" s="65"/>
      <c r="HP517" s="65"/>
      <c r="HQ517" s="65"/>
      <c r="HR517" s="65"/>
      <c r="HS517" s="65"/>
      <c r="HT517" s="65"/>
      <c r="HU517" s="65"/>
      <c r="HV517" s="65"/>
      <c r="HW517" s="65"/>
      <c r="HX517" s="65"/>
      <c r="HY517" s="65"/>
      <c r="HZ517" s="65"/>
      <c r="IA517" s="65"/>
      <c r="IB517" s="65"/>
      <c r="IC517" s="65"/>
      <c r="ID517" s="65"/>
      <c r="IE517" s="65"/>
      <c r="IF517" s="65"/>
      <c r="IG517" s="65"/>
      <c r="IH517" s="65"/>
      <c r="II517" s="65"/>
      <c r="IJ517" s="65"/>
      <c r="IK517" s="65"/>
      <c r="IL517" s="65"/>
      <c r="IM517" s="65"/>
      <c r="IN517" s="65"/>
      <c r="IO517" s="65"/>
      <c r="IP517" s="65"/>
      <c r="IQ517" s="65"/>
      <c r="IR517" s="65"/>
      <c r="IS517" s="65"/>
      <c r="IT517" s="65"/>
      <c r="IU517" s="65"/>
      <c r="IV517" s="65"/>
      <c r="IW517" s="65"/>
      <c r="IX517" s="65"/>
      <c r="IY517" s="65"/>
      <c r="IZ517" s="65"/>
      <c r="JA517" s="65"/>
      <c r="JB517" s="65"/>
      <c r="JC517" s="65"/>
      <c r="JD517" s="65"/>
      <c r="JE517" s="65"/>
      <c r="JF517" s="65"/>
      <c r="JG517" s="65"/>
      <c r="JH517" s="65"/>
      <c r="JI517" s="65"/>
      <c r="JJ517" s="65"/>
      <c r="JK517" s="65"/>
      <c r="JL517" s="65"/>
      <c r="JM517" s="65"/>
      <c r="JN517" s="65"/>
      <c r="JO517" s="65"/>
      <c r="JP517" s="65"/>
      <c r="JQ517" s="65"/>
      <c r="JR517" s="65"/>
      <c r="JS517" s="65"/>
    </row>
    <row r="518" s="66" customFormat="true" ht="14.25" hidden="false" customHeight="true" outlineLevel="0" collapsed="false">
      <c r="A518" s="46"/>
      <c r="B518" s="47" t="n">
        <f aca="true">TODAY()</f>
        <v>46135</v>
      </c>
      <c r="C518" s="48" t="s">
        <v>37</v>
      </c>
      <c r="D518" s="49" t="s">
        <v>38</v>
      </c>
      <c r="E518" s="50" t="str">
        <f aca="false">IFERROR(VLOOKUP($J518,'Base 1'!A:S,19,0),"-")</f>
        <v>-</v>
      </c>
      <c r="F518" s="50" t="str">
        <f aca="false">IFERROR(VLOOKUP($J518,'Base 1'!$A:$N,14,0),"-")</f>
        <v>-</v>
      </c>
      <c r="G518" s="50" t="str">
        <f aca="false">IFERROR(VLOOKUP($J518,'Base 1'!$A:$O,15,0),"-")</f>
        <v>-</v>
      </c>
      <c r="H518" s="50" t="str">
        <f aca="false">IFERROR(VLOOKUP($J518,'Base 1'!$A:$T,20,0),"-")</f>
        <v>-</v>
      </c>
      <c r="I518" s="51" t="str">
        <f aca="false">IFERROR(VLOOKUP($J518,'Base 1'!$A:$C,3,0),"-")</f>
        <v>-</v>
      </c>
      <c r="J518" s="51"/>
      <c r="K518" s="50" t="str">
        <f aca="false">IFERROR(VLOOKUP($J518,'Base 1'!$A:$E,5,0),"-")</f>
        <v>-</v>
      </c>
      <c r="L518" s="52" t="str">
        <f aca="false">IFERROR(VLOOKUP($J518,'Base 1'!$A:$B,2,0),"-")</f>
        <v>-</v>
      </c>
      <c r="M518" s="50" t="str">
        <f aca="false">IFERROR(VLOOKUP($J518,'Base 1'!$A:$Q,17,0),"-")</f>
        <v>-</v>
      </c>
      <c r="N518" s="50" t="str">
        <f aca="false">IFERROR(VLOOKUP($J518,'Base 1'!$A:$R,18,0),"-")</f>
        <v>-</v>
      </c>
      <c r="O518" s="50" t="str">
        <f aca="false">IFERROR(VLOOKUP($J518,'Base 1'!$A:$F,6,0),"-")</f>
        <v>-</v>
      </c>
      <c r="P518" s="53" t="str">
        <f aca="false">IFERROR(VLOOKUP($J518,'Base 1'!$A:$G,7,0),"-")</f>
        <v>-</v>
      </c>
      <c r="Q518" s="54"/>
      <c r="R518" s="50" t="str">
        <f aca="false">IFERROR(VLOOKUP(J518,'Base 1'!$A:$L,12,0),"-")</f>
        <v>-</v>
      </c>
      <c r="S518" s="54"/>
      <c r="T518" s="55" t="str">
        <f aca="false">IFERROR(VLOOKUP(J518,'Base 1'!$A:$J,10,0),"-")</f>
        <v>-</v>
      </c>
      <c r="U518" s="56"/>
      <c r="V518" s="57"/>
      <c r="W518" s="58"/>
      <c r="X518" s="59" t="str">
        <f aca="false">IFERROR(VLOOKUP(J518,'Base 1'!$A:$I,9,0),"-")</f>
        <v>-</v>
      </c>
      <c r="Y518" s="58"/>
      <c r="Z518" s="60"/>
      <c r="AA518" s="61"/>
      <c r="AB518" s="62"/>
      <c r="AC518" s="63" t="str">
        <f aca="false">IFERROR(VLOOKUP($J518,'Base 1'!$A:$Q,16,0),"-")</f>
        <v>-</v>
      </c>
      <c r="AD518" s="63"/>
      <c r="AE518" s="64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  <c r="CO518" s="65"/>
      <c r="CP518" s="65"/>
      <c r="CQ518" s="65"/>
      <c r="CR518" s="65"/>
      <c r="CS518" s="65"/>
      <c r="CT518" s="65"/>
      <c r="CU518" s="65"/>
      <c r="CV518" s="65"/>
      <c r="CW518" s="65"/>
      <c r="CX518" s="65"/>
      <c r="CY518" s="65"/>
      <c r="CZ518" s="65"/>
      <c r="DA518" s="65"/>
      <c r="DB518" s="65"/>
      <c r="DC518" s="65"/>
      <c r="DD518" s="65"/>
      <c r="DE518" s="65"/>
      <c r="DF518" s="65"/>
      <c r="DG518" s="65"/>
      <c r="DH518" s="65"/>
      <c r="DI518" s="65"/>
      <c r="DJ518" s="65"/>
      <c r="DK518" s="65"/>
      <c r="DL518" s="65"/>
      <c r="DM518" s="65"/>
      <c r="DN518" s="65"/>
      <c r="DO518" s="65"/>
      <c r="DP518" s="65"/>
      <c r="DQ518" s="65"/>
      <c r="DR518" s="65"/>
      <c r="DS518" s="65"/>
      <c r="DT518" s="65"/>
      <c r="DU518" s="65"/>
      <c r="DV518" s="65"/>
      <c r="DW518" s="65"/>
      <c r="DX518" s="65"/>
      <c r="DY518" s="65"/>
      <c r="DZ518" s="65"/>
      <c r="EA518" s="65"/>
      <c r="EB518" s="65"/>
      <c r="EC518" s="65"/>
      <c r="ED518" s="65"/>
      <c r="EE518" s="65"/>
      <c r="EF518" s="65"/>
      <c r="EG518" s="65"/>
      <c r="EH518" s="65"/>
      <c r="EI518" s="65"/>
      <c r="EJ518" s="65"/>
      <c r="EK518" s="65"/>
      <c r="EL518" s="65"/>
      <c r="EM518" s="65"/>
      <c r="EN518" s="65"/>
      <c r="EO518" s="65"/>
      <c r="EP518" s="65"/>
      <c r="EQ518" s="65"/>
      <c r="ER518" s="65"/>
      <c r="ES518" s="65"/>
      <c r="ET518" s="65"/>
      <c r="EU518" s="65"/>
      <c r="EV518" s="65"/>
      <c r="EW518" s="65"/>
      <c r="EX518" s="65"/>
      <c r="EY518" s="65"/>
      <c r="EZ518" s="65"/>
      <c r="FA518" s="65"/>
      <c r="FB518" s="65"/>
      <c r="FC518" s="65"/>
      <c r="FD518" s="65"/>
      <c r="FE518" s="65"/>
      <c r="FF518" s="65"/>
      <c r="FG518" s="65"/>
      <c r="FH518" s="65"/>
      <c r="FI518" s="65"/>
      <c r="FJ518" s="65"/>
      <c r="FK518" s="65"/>
      <c r="FL518" s="65"/>
      <c r="FM518" s="65"/>
      <c r="FN518" s="65"/>
      <c r="FO518" s="65"/>
      <c r="FP518" s="65"/>
      <c r="FQ518" s="65"/>
      <c r="FR518" s="65"/>
      <c r="FS518" s="65"/>
      <c r="FT518" s="65"/>
      <c r="FU518" s="65"/>
      <c r="FV518" s="65"/>
      <c r="FW518" s="65"/>
      <c r="FX518" s="65"/>
      <c r="FY518" s="65"/>
      <c r="FZ518" s="65"/>
      <c r="GA518" s="65"/>
      <c r="GB518" s="65"/>
      <c r="GC518" s="65"/>
      <c r="GD518" s="65"/>
      <c r="GE518" s="65"/>
      <c r="GF518" s="65"/>
      <c r="GG518" s="65"/>
      <c r="GH518" s="65"/>
      <c r="GI518" s="65"/>
      <c r="GJ518" s="65"/>
      <c r="GK518" s="65"/>
      <c r="GL518" s="65"/>
      <c r="GM518" s="65"/>
      <c r="GN518" s="65"/>
      <c r="GO518" s="65"/>
      <c r="GP518" s="65"/>
      <c r="GQ518" s="65"/>
      <c r="GR518" s="65"/>
      <c r="GS518" s="65"/>
      <c r="GT518" s="65"/>
      <c r="GU518" s="65"/>
      <c r="GV518" s="65"/>
      <c r="GW518" s="65"/>
      <c r="GX518" s="65"/>
      <c r="GY518" s="65"/>
      <c r="GZ518" s="65"/>
      <c r="HA518" s="65"/>
      <c r="HB518" s="65"/>
      <c r="HC518" s="65"/>
      <c r="HD518" s="65"/>
      <c r="HE518" s="65"/>
      <c r="HF518" s="65"/>
      <c r="HG518" s="65"/>
      <c r="HH518" s="65"/>
      <c r="HI518" s="65"/>
      <c r="HJ518" s="65"/>
      <c r="HK518" s="65"/>
      <c r="HL518" s="65"/>
      <c r="HM518" s="65"/>
      <c r="HN518" s="65"/>
      <c r="HO518" s="65"/>
      <c r="HP518" s="65"/>
      <c r="HQ518" s="65"/>
      <c r="HR518" s="65"/>
      <c r="HS518" s="65"/>
      <c r="HT518" s="65"/>
      <c r="HU518" s="65"/>
      <c r="HV518" s="65"/>
      <c r="HW518" s="65"/>
      <c r="HX518" s="65"/>
      <c r="HY518" s="65"/>
      <c r="HZ518" s="65"/>
      <c r="IA518" s="65"/>
      <c r="IB518" s="65"/>
      <c r="IC518" s="65"/>
      <c r="ID518" s="65"/>
      <c r="IE518" s="65"/>
      <c r="IF518" s="65"/>
      <c r="IG518" s="65"/>
      <c r="IH518" s="65"/>
      <c r="II518" s="65"/>
      <c r="IJ518" s="65"/>
      <c r="IK518" s="65"/>
      <c r="IL518" s="65"/>
      <c r="IM518" s="65"/>
      <c r="IN518" s="65"/>
      <c r="IO518" s="65"/>
      <c r="IP518" s="65"/>
      <c r="IQ518" s="65"/>
      <c r="IR518" s="65"/>
      <c r="IS518" s="65"/>
      <c r="IT518" s="65"/>
      <c r="IU518" s="65"/>
      <c r="IV518" s="65"/>
      <c r="IW518" s="65"/>
      <c r="IX518" s="65"/>
      <c r="IY518" s="65"/>
      <c r="IZ518" s="65"/>
      <c r="JA518" s="65"/>
      <c r="JB518" s="65"/>
      <c r="JC518" s="65"/>
      <c r="JD518" s="65"/>
      <c r="JE518" s="65"/>
      <c r="JF518" s="65"/>
      <c r="JG518" s="65"/>
      <c r="JH518" s="65"/>
      <c r="JI518" s="65"/>
      <c r="JJ518" s="65"/>
      <c r="JK518" s="65"/>
      <c r="JL518" s="65"/>
      <c r="JM518" s="65"/>
      <c r="JN518" s="65"/>
      <c r="JO518" s="65"/>
      <c r="JP518" s="65"/>
      <c r="JQ518" s="65"/>
      <c r="JR518" s="65"/>
      <c r="JS518" s="65"/>
    </row>
    <row r="519" s="66" customFormat="true" ht="14.25" hidden="false" customHeight="true" outlineLevel="0" collapsed="false">
      <c r="A519" s="46"/>
      <c r="B519" s="47" t="n">
        <f aca="true">TODAY()</f>
        <v>46135</v>
      </c>
      <c r="C519" s="48" t="s">
        <v>37</v>
      </c>
      <c r="D519" s="49" t="s">
        <v>38</v>
      </c>
      <c r="E519" s="50" t="str">
        <f aca="false">IFERROR(VLOOKUP($J519,'Base 1'!A:S,19,0),"-")</f>
        <v>-</v>
      </c>
      <c r="F519" s="50" t="str">
        <f aca="false">IFERROR(VLOOKUP($J519,'Base 1'!$A:$N,14,0),"-")</f>
        <v>-</v>
      </c>
      <c r="G519" s="50" t="str">
        <f aca="false">IFERROR(VLOOKUP($J519,'Base 1'!$A:$O,15,0),"-")</f>
        <v>-</v>
      </c>
      <c r="H519" s="50" t="str">
        <f aca="false">IFERROR(VLOOKUP($J519,'Base 1'!$A:$T,20,0),"-")</f>
        <v>-</v>
      </c>
      <c r="I519" s="51" t="str">
        <f aca="false">IFERROR(VLOOKUP($J519,'Base 1'!$A:$C,3,0),"-")</f>
        <v>-</v>
      </c>
      <c r="J519" s="51"/>
      <c r="K519" s="50" t="str">
        <f aca="false">IFERROR(VLOOKUP($J519,'Base 1'!$A:$E,5,0),"-")</f>
        <v>-</v>
      </c>
      <c r="L519" s="52" t="str">
        <f aca="false">IFERROR(VLOOKUP($J519,'Base 1'!$A:$B,2,0),"-")</f>
        <v>-</v>
      </c>
      <c r="M519" s="50" t="str">
        <f aca="false">IFERROR(VLOOKUP($J519,'Base 1'!$A:$Q,17,0),"-")</f>
        <v>-</v>
      </c>
      <c r="N519" s="50" t="str">
        <f aca="false">IFERROR(VLOOKUP($J519,'Base 1'!$A:$R,18,0),"-")</f>
        <v>-</v>
      </c>
      <c r="O519" s="50" t="str">
        <f aca="false">IFERROR(VLOOKUP($J519,'Base 1'!$A:$F,6,0),"-")</f>
        <v>-</v>
      </c>
      <c r="P519" s="53" t="str">
        <f aca="false">IFERROR(VLOOKUP($J519,'Base 1'!$A:$G,7,0),"-")</f>
        <v>-</v>
      </c>
      <c r="Q519" s="54"/>
      <c r="R519" s="50" t="str">
        <f aca="false">IFERROR(VLOOKUP(J519,'Base 1'!$A:$L,12,0),"-")</f>
        <v>-</v>
      </c>
      <c r="S519" s="54"/>
      <c r="T519" s="55" t="str">
        <f aca="false">IFERROR(VLOOKUP(J519,'Base 1'!$A:$J,10,0),"-")</f>
        <v>-</v>
      </c>
      <c r="U519" s="56"/>
      <c r="V519" s="57"/>
      <c r="W519" s="58"/>
      <c r="X519" s="59" t="str">
        <f aca="false">IFERROR(VLOOKUP(J519,'Base 1'!$A:$I,9,0),"-")</f>
        <v>-</v>
      </c>
      <c r="Y519" s="58"/>
      <c r="Z519" s="60"/>
      <c r="AA519" s="61"/>
      <c r="AB519" s="62"/>
      <c r="AC519" s="63" t="str">
        <f aca="false">IFERROR(VLOOKUP($J519,'Base 1'!$A:$Q,16,0),"-")</f>
        <v>-</v>
      </c>
      <c r="AD519" s="63"/>
      <c r="AE519" s="64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  <c r="BS519" s="65"/>
      <c r="BT519" s="65"/>
      <c r="BU519" s="65"/>
      <c r="BV519" s="65"/>
      <c r="BW519" s="65"/>
      <c r="BX519" s="65"/>
      <c r="BY519" s="65"/>
      <c r="BZ519" s="65"/>
      <c r="CA519" s="65"/>
      <c r="CB519" s="65"/>
      <c r="CC519" s="65"/>
      <c r="CD519" s="65"/>
      <c r="CE519" s="65"/>
      <c r="CF519" s="65"/>
      <c r="CG519" s="65"/>
      <c r="CH519" s="65"/>
      <c r="CI519" s="65"/>
      <c r="CJ519" s="65"/>
      <c r="CK519" s="65"/>
      <c r="CL519" s="65"/>
      <c r="CM519" s="65"/>
      <c r="CN519" s="65"/>
      <c r="CO519" s="65"/>
      <c r="CP519" s="65"/>
      <c r="CQ519" s="65"/>
      <c r="CR519" s="65"/>
      <c r="CS519" s="65"/>
      <c r="CT519" s="65"/>
      <c r="CU519" s="65"/>
      <c r="CV519" s="65"/>
      <c r="CW519" s="65"/>
      <c r="CX519" s="65"/>
      <c r="CY519" s="65"/>
      <c r="CZ519" s="65"/>
      <c r="DA519" s="65"/>
      <c r="DB519" s="65"/>
      <c r="DC519" s="65"/>
      <c r="DD519" s="65"/>
      <c r="DE519" s="65"/>
      <c r="DF519" s="65"/>
      <c r="DG519" s="65"/>
      <c r="DH519" s="65"/>
      <c r="DI519" s="65"/>
      <c r="DJ519" s="65"/>
      <c r="DK519" s="65"/>
      <c r="DL519" s="65"/>
      <c r="DM519" s="65"/>
      <c r="DN519" s="65"/>
      <c r="DO519" s="65"/>
      <c r="DP519" s="65"/>
      <c r="DQ519" s="65"/>
      <c r="DR519" s="65"/>
      <c r="DS519" s="65"/>
      <c r="DT519" s="65"/>
      <c r="DU519" s="65"/>
      <c r="DV519" s="65"/>
      <c r="DW519" s="65"/>
      <c r="DX519" s="65"/>
      <c r="DY519" s="65"/>
      <c r="DZ519" s="65"/>
      <c r="EA519" s="65"/>
      <c r="EB519" s="65"/>
      <c r="EC519" s="65"/>
      <c r="ED519" s="65"/>
      <c r="EE519" s="65"/>
      <c r="EF519" s="65"/>
      <c r="EG519" s="65"/>
      <c r="EH519" s="65"/>
      <c r="EI519" s="65"/>
      <c r="EJ519" s="65"/>
      <c r="EK519" s="65"/>
      <c r="EL519" s="65"/>
      <c r="EM519" s="65"/>
      <c r="EN519" s="65"/>
      <c r="EO519" s="65"/>
      <c r="EP519" s="65"/>
      <c r="EQ519" s="65"/>
      <c r="ER519" s="65"/>
      <c r="ES519" s="65"/>
      <c r="ET519" s="65"/>
      <c r="EU519" s="65"/>
      <c r="EV519" s="65"/>
      <c r="EW519" s="65"/>
      <c r="EX519" s="65"/>
      <c r="EY519" s="65"/>
      <c r="EZ519" s="65"/>
      <c r="FA519" s="65"/>
      <c r="FB519" s="65"/>
      <c r="FC519" s="65"/>
      <c r="FD519" s="65"/>
      <c r="FE519" s="65"/>
      <c r="FF519" s="65"/>
      <c r="FG519" s="65"/>
      <c r="FH519" s="65"/>
      <c r="FI519" s="65"/>
      <c r="FJ519" s="65"/>
      <c r="FK519" s="65"/>
      <c r="FL519" s="65"/>
      <c r="FM519" s="65"/>
      <c r="FN519" s="65"/>
      <c r="FO519" s="65"/>
      <c r="FP519" s="65"/>
      <c r="FQ519" s="65"/>
      <c r="FR519" s="65"/>
      <c r="FS519" s="65"/>
      <c r="FT519" s="65"/>
      <c r="FU519" s="65"/>
      <c r="FV519" s="65"/>
      <c r="FW519" s="65"/>
      <c r="FX519" s="65"/>
      <c r="FY519" s="65"/>
      <c r="FZ519" s="65"/>
      <c r="GA519" s="65"/>
      <c r="GB519" s="65"/>
      <c r="GC519" s="65"/>
      <c r="GD519" s="65"/>
      <c r="GE519" s="65"/>
      <c r="GF519" s="65"/>
      <c r="GG519" s="65"/>
      <c r="GH519" s="65"/>
      <c r="GI519" s="65"/>
      <c r="GJ519" s="65"/>
      <c r="GK519" s="65"/>
      <c r="GL519" s="65"/>
      <c r="GM519" s="65"/>
      <c r="GN519" s="65"/>
      <c r="GO519" s="65"/>
      <c r="GP519" s="65"/>
      <c r="GQ519" s="65"/>
      <c r="GR519" s="65"/>
      <c r="GS519" s="65"/>
      <c r="GT519" s="65"/>
      <c r="GU519" s="65"/>
      <c r="GV519" s="65"/>
      <c r="GW519" s="65"/>
      <c r="GX519" s="65"/>
      <c r="GY519" s="65"/>
      <c r="GZ519" s="65"/>
      <c r="HA519" s="65"/>
      <c r="HB519" s="65"/>
      <c r="HC519" s="65"/>
      <c r="HD519" s="65"/>
      <c r="HE519" s="65"/>
      <c r="HF519" s="65"/>
      <c r="HG519" s="65"/>
      <c r="HH519" s="65"/>
      <c r="HI519" s="65"/>
      <c r="HJ519" s="65"/>
      <c r="HK519" s="65"/>
      <c r="HL519" s="65"/>
      <c r="HM519" s="65"/>
      <c r="HN519" s="65"/>
      <c r="HO519" s="65"/>
      <c r="HP519" s="65"/>
      <c r="HQ519" s="65"/>
      <c r="HR519" s="65"/>
      <c r="HS519" s="65"/>
      <c r="HT519" s="65"/>
      <c r="HU519" s="65"/>
      <c r="HV519" s="65"/>
      <c r="HW519" s="65"/>
      <c r="HX519" s="65"/>
      <c r="HY519" s="65"/>
      <c r="HZ519" s="65"/>
      <c r="IA519" s="65"/>
      <c r="IB519" s="65"/>
      <c r="IC519" s="65"/>
      <c r="ID519" s="65"/>
      <c r="IE519" s="65"/>
      <c r="IF519" s="65"/>
      <c r="IG519" s="65"/>
      <c r="IH519" s="65"/>
      <c r="II519" s="65"/>
      <c r="IJ519" s="65"/>
      <c r="IK519" s="65"/>
      <c r="IL519" s="65"/>
      <c r="IM519" s="65"/>
      <c r="IN519" s="65"/>
      <c r="IO519" s="65"/>
      <c r="IP519" s="65"/>
      <c r="IQ519" s="65"/>
      <c r="IR519" s="65"/>
      <c r="IS519" s="65"/>
      <c r="IT519" s="65"/>
      <c r="IU519" s="65"/>
      <c r="IV519" s="65"/>
      <c r="IW519" s="65"/>
      <c r="IX519" s="65"/>
      <c r="IY519" s="65"/>
      <c r="IZ519" s="65"/>
      <c r="JA519" s="65"/>
      <c r="JB519" s="65"/>
      <c r="JC519" s="65"/>
      <c r="JD519" s="65"/>
      <c r="JE519" s="65"/>
      <c r="JF519" s="65"/>
      <c r="JG519" s="65"/>
      <c r="JH519" s="65"/>
      <c r="JI519" s="65"/>
      <c r="JJ519" s="65"/>
      <c r="JK519" s="65"/>
      <c r="JL519" s="65"/>
      <c r="JM519" s="65"/>
      <c r="JN519" s="65"/>
      <c r="JO519" s="65"/>
      <c r="JP519" s="65"/>
      <c r="JQ519" s="65"/>
      <c r="JR519" s="65"/>
      <c r="JS519" s="65"/>
    </row>
    <row r="520" s="66" customFormat="true" ht="14.25" hidden="false" customHeight="true" outlineLevel="0" collapsed="false">
      <c r="A520" s="46"/>
      <c r="B520" s="47" t="n">
        <f aca="true">TODAY()</f>
        <v>46135</v>
      </c>
      <c r="C520" s="48" t="s">
        <v>37</v>
      </c>
      <c r="D520" s="49" t="s">
        <v>38</v>
      </c>
      <c r="E520" s="50" t="str">
        <f aca="false">IFERROR(VLOOKUP($J520,'Base 1'!A:S,19,0),"-")</f>
        <v>-</v>
      </c>
      <c r="F520" s="50" t="str">
        <f aca="false">IFERROR(VLOOKUP($J520,'Base 1'!$A:$N,14,0),"-")</f>
        <v>-</v>
      </c>
      <c r="G520" s="50" t="str">
        <f aca="false">IFERROR(VLOOKUP($J520,'Base 1'!$A:$O,15,0),"-")</f>
        <v>-</v>
      </c>
      <c r="H520" s="50" t="str">
        <f aca="false">IFERROR(VLOOKUP($J520,'Base 1'!$A:$T,20,0),"-")</f>
        <v>-</v>
      </c>
      <c r="I520" s="51" t="str">
        <f aca="false">IFERROR(VLOOKUP($J520,'Base 1'!$A:$C,3,0),"-")</f>
        <v>-</v>
      </c>
      <c r="J520" s="51"/>
      <c r="K520" s="50" t="str">
        <f aca="false">IFERROR(VLOOKUP($J520,'Base 1'!$A:$E,5,0),"-")</f>
        <v>-</v>
      </c>
      <c r="L520" s="52" t="str">
        <f aca="false">IFERROR(VLOOKUP($J520,'Base 1'!$A:$B,2,0),"-")</f>
        <v>-</v>
      </c>
      <c r="M520" s="50" t="str">
        <f aca="false">IFERROR(VLOOKUP($J520,'Base 1'!$A:$Q,17,0),"-")</f>
        <v>-</v>
      </c>
      <c r="N520" s="50" t="str">
        <f aca="false">IFERROR(VLOOKUP($J520,'Base 1'!$A:$R,18,0),"-")</f>
        <v>-</v>
      </c>
      <c r="O520" s="50" t="str">
        <f aca="false">IFERROR(VLOOKUP($J520,'Base 1'!$A:$F,6,0),"-")</f>
        <v>-</v>
      </c>
      <c r="P520" s="53" t="str">
        <f aca="false">IFERROR(VLOOKUP($J520,'Base 1'!$A:$G,7,0),"-")</f>
        <v>-</v>
      </c>
      <c r="Q520" s="54"/>
      <c r="R520" s="50" t="str">
        <f aca="false">IFERROR(VLOOKUP(J520,'Base 1'!$A:$L,12,0),"-")</f>
        <v>-</v>
      </c>
      <c r="S520" s="54"/>
      <c r="T520" s="55" t="str">
        <f aca="false">IFERROR(VLOOKUP(J520,'Base 1'!$A:$J,10,0),"-")</f>
        <v>-</v>
      </c>
      <c r="U520" s="56"/>
      <c r="V520" s="57"/>
      <c r="W520" s="58"/>
      <c r="X520" s="59" t="str">
        <f aca="false">IFERROR(VLOOKUP(J520,'Base 1'!$A:$I,9,0),"-")</f>
        <v>-</v>
      </c>
      <c r="Y520" s="58"/>
      <c r="Z520" s="60"/>
      <c r="AA520" s="61"/>
      <c r="AB520" s="62"/>
      <c r="AC520" s="63" t="str">
        <f aca="false">IFERROR(VLOOKUP($J520,'Base 1'!$A:$Q,16,0),"-")</f>
        <v>-</v>
      </c>
      <c r="AD520" s="63"/>
      <c r="AE520" s="64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/>
      <c r="CB520" s="65"/>
      <c r="CC520" s="65"/>
      <c r="CD520" s="65"/>
      <c r="CE520" s="65"/>
      <c r="CF520" s="65"/>
      <c r="CG520" s="65"/>
      <c r="CH520" s="65"/>
      <c r="CI520" s="65"/>
      <c r="CJ520" s="65"/>
      <c r="CK520" s="65"/>
      <c r="CL520" s="65"/>
      <c r="CM520" s="65"/>
      <c r="CN520" s="65"/>
      <c r="CO520" s="65"/>
      <c r="CP520" s="65"/>
      <c r="CQ520" s="65"/>
      <c r="CR520" s="65"/>
      <c r="CS520" s="65"/>
      <c r="CT520" s="65"/>
      <c r="CU520" s="65"/>
      <c r="CV520" s="65"/>
      <c r="CW520" s="65"/>
      <c r="CX520" s="65"/>
      <c r="CY520" s="65"/>
      <c r="CZ520" s="65"/>
      <c r="DA520" s="65"/>
      <c r="DB520" s="65"/>
      <c r="DC520" s="65"/>
      <c r="DD520" s="65"/>
      <c r="DE520" s="65"/>
      <c r="DF520" s="65"/>
      <c r="DG520" s="65"/>
      <c r="DH520" s="65"/>
      <c r="DI520" s="65"/>
      <c r="DJ520" s="65"/>
      <c r="DK520" s="65"/>
      <c r="DL520" s="65"/>
      <c r="DM520" s="65"/>
      <c r="DN520" s="65"/>
      <c r="DO520" s="65"/>
      <c r="DP520" s="65"/>
      <c r="DQ520" s="65"/>
      <c r="DR520" s="65"/>
      <c r="DS520" s="65"/>
      <c r="DT520" s="65"/>
      <c r="DU520" s="65"/>
      <c r="DV520" s="65"/>
      <c r="DW520" s="65"/>
      <c r="DX520" s="65"/>
      <c r="DY520" s="65"/>
      <c r="DZ520" s="65"/>
      <c r="EA520" s="65"/>
      <c r="EB520" s="65"/>
      <c r="EC520" s="65"/>
      <c r="ED520" s="65"/>
      <c r="EE520" s="65"/>
      <c r="EF520" s="65"/>
      <c r="EG520" s="65"/>
      <c r="EH520" s="65"/>
      <c r="EI520" s="65"/>
      <c r="EJ520" s="65"/>
      <c r="EK520" s="65"/>
      <c r="EL520" s="65"/>
      <c r="EM520" s="65"/>
      <c r="EN520" s="65"/>
      <c r="EO520" s="65"/>
      <c r="EP520" s="65"/>
      <c r="EQ520" s="65"/>
      <c r="ER520" s="65"/>
      <c r="ES520" s="65"/>
      <c r="ET520" s="65"/>
      <c r="EU520" s="65"/>
      <c r="EV520" s="65"/>
      <c r="EW520" s="65"/>
      <c r="EX520" s="65"/>
      <c r="EY520" s="65"/>
      <c r="EZ520" s="65"/>
      <c r="FA520" s="65"/>
      <c r="FB520" s="65"/>
      <c r="FC520" s="65"/>
      <c r="FD520" s="65"/>
      <c r="FE520" s="65"/>
      <c r="FF520" s="65"/>
      <c r="FG520" s="65"/>
      <c r="FH520" s="65"/>
      <c r="FI520" s="65"/>
      <c r="FJ520" s="65"/>
      <c r="FK520" s="65"/>
      <c r="FL520" s="65"/>
      <c r="FM520" s="65"/>
      <c r="FN520" s="65"/>
      <c r="FO520" s="65"/>
      <c r="FP520" s="65"/>
      <c r="FQ520" s="65"/>
      <c r="FR520" s="65"/>
      <c r="FS520" s="65"/>
      <c r="FT520" s="65"/>
      <c r="FU520" s="65"/>
      <c r="FV520" s="65"/>
      <c r="FW520" s="65"/>
      <c r="FX520" s="65"/>
      <c r="FY520" s="65"/>
      <c r="FZ520" s="65"/>
      <c r="GA520" s="65"/>
      <c r="GB520" s="65"/>
      <c r="GC520" s="65"/>
      <c r="GD520" s="65"/>
      <c r="GE520" s="65"/>
      <c r="GF520" s="65"/>
      <c r="GG520" s="65"/>
      <c r="GH520" s="65"/>
      <c r="GI520" s="65"/>
      <c r="GJ520" s="65"/>
      <c r="GK520" s="65"/>
      <c r="GL520" s="65"/>
      <c r="GM520" s="65"/>
      <c r="GN520" s="65"/>
      <c r="GO520" s="65"/>
      <c r="GP520" s="65"/>
      <c r="GQ520" s="65"/>
      <c r="GR520" s="65"/>
      <c r="GS520" s="65"/>
      <c r="GT520" s="65"/>
      <c r="GU520" s="65"/>
      <c r="GV520" s="65"/>
      <c r="GW520" s="65"/>
      <c r="GX520" s="65"/>
      <c r="GY520" s="65"/>
      <c r="GZ520" s="65"/>
      <c r="HA520" s="65"/>
      <c r="HB520" s="65"/>
      <c r="HC520" s="65"/>
      <c r="HD520" s="65"/>
      <c r="HE520" s="65"/>
      <c r="HF520" s="65"/>
      <c r="HG520" s="65"/>
      <c r="HH520" s="65"/>
      <c r="HI520" s="65"/>
      <c r="HJ520" s="65"/>
      <c r="HK520" s="65"/>
      <c r="HL520" s="65"/>
      <c r="HM520" s="65"/>
      <c r="HN520" s="65"/>
      <c r="HO520" s="65"/>
      <c r="HP520" s="65"/>
      <c r="HQ520" s="65"/>
      <c r="HR520" s="65"/>
      <c r="HS520" s="65"/>
      <c r="HT520" s="65"/>
      <c r="HU520" s="65"/>
      <c r="HV520" s="65"/>
      <c r="HW520" s="65"/>
      <c r="HX520" s="65"/>
      <c r="HY520" s="65"/>
      <c r="HZ520" s="65"/>
      <c r="IA520" s="65"/>
      <c r="IB520" s="65"/>
      <c r="IC520" s="65"/>
      <c r="ID520" s="65"/>
      <c r="IE520" s="65"/>
      <c r="IF520" s="65"/>
      <c r="IG520" s="65"/>
      <c r="IH520" s="65"/>
      <c r="II520" s="65"/>
      <c r="IJ520" s="65"/>
      <c r="IK520" s="65"/>
      <c r="IL520" s="65"/>
      <c r="IM520" s="65"/>
      <c r="IN520" s="65"/>
      <c r="IO520" s="65"/>
      <c r="IP520" s="65"/>
      <c r="IQ520" s="65"/>
      <c r="IR520" s="65"/>
      <c r="IS520" s="65"/>
      <c r="IT520" s="65"/>
      <c r="IU520" s="65"/>
      <c r="IV520" s="65"/>
      <c r="IW520" s="65"/>
      <c r="IX520" s="65"/>
      <c r="IY520" s="65"/>
      <c r="IZ520" s="65"/>
      <c r="JA520" s="65"/>
      <c r="JB520" s="65"/>
      <c r="JC520" s="65"/>
      <c r="JD520" s="65"/>
      <c r="JE520" s="65"/>
      <c r="JF520" s="65"/>
      <c r="JG520" s="65"/>
      <c r="JH520" s="65"/>
      <c r="JI520" s="65"/>
      <c r="JJ520" s="65"/>
      <c r="JK520" s="65"/>
      <c r="JL520" s="65"/>
      <c r="JM520" s="65"/>
      <c r="JN520" s="65"/>
      <c r="JO520" s="65"/>
      <c r="JP520" s="65"/>
      <c r="JQ520" s="65"/>
      <c r="JR520" s="65"/>
      <c r="JS520" s="65"/>
    </row>
    <row r="521" s="66" customFormat="true" ht="14.25" hidden="false" customHeight="true" outlineLevel="0" collapsed="false">
      <c r="A521" s="46"/>
      <c r="B521" s="47" t="n">
        <f aca="true">TODAY()</f>
        <v>46135</v>
      </c>
      <c r="C521" s="48" t="s">
        <v>37</v>
      </c>
      <c r="D521" s="49" t="s">
        <v>38</v>
      </c>
      <c r="E521" s="50" t="str">
        <f aca="false">IFERROR(VLOOKUP($J521,'Base 1'!A:S,19,0),"-")</f>
        <v>-</v>
      </c>
      <c r="F521" s="50" t="str">
        <f aca="false">IFERROR(VLOOKUP($J521,'Base 1'!$A:$N,14,0),"-")</f>
        <v>-</v>
      </c>
      <c r="G521" s="50" t="str">
        <f aca="false">IFERROR(VLOOKUP($J521,'Base 1'!$A:$O,15,0),"-")</f>
        <v>-</v>
      </c>
      <c r="H521" s="50" t="str">
        <f aca="false">IFERROR(VLOOKUP($J521,'Base 1'!$A:$T,20,0),"-")</f>
        <v>-</v>
      </c>
      <c r="I521" s="51" t="str">
        <f aca="false">IFERROR(VLOOKUP($J521,'Base 1'!$A:$C,3,0),"-")</f>
        <v>-</v>
      </c>
      <c r="J521" s="51"/>
      <c r="K521" s="50" t="str">
        <f aca="false">IFERROR(VLOOKUP($J521,'Base 1'!$A:$E,5,0),"-")</f>
        <v>-</v>
      </c>
      <c r="L521" s="52" t="str">
        <f aca="false">IFERROR(VLOOKUP($J521,'Base 1'!$A:$B,2,0),"-")</f>
        <v>-</v>
      </c>
      <c r="M521" s="50" t="str">
        <f aca="false">IFERROR(VLOOKUP($J521,'Base 1'!$A:$Q,17,0),"-")</f>
        <v>-</v>
      </c>
      <c r="N521" s="50" t="str">
        <f aca="false">IFERROR(VLOOKUP($J521,'Base 1'!$A:$R,18,0),"-")</f>
        <v>-</v>
      </c>
      <c r="O521" s="50" t="str">
        <f aca="false">IFERROR(VLOOKUP($J521,'Base 1'!$A:$F,6,0),"-")</f>
        <v>-</v>
      </c>
      <c r="P521" s="53" t="str">
        <f aca="false">IFERROR(VLOOKUP($J521,'Base 1'!$A:$G,7,0),"-")</f>
        <v>-</v>
      </c>
      <c r="Q521" s="54"/>
      <c r="R521" s="50" t="str">
        <f aca="false">IFERROR(VLOOKUP(J521,'Base 1'!$A:$L,12,0),"-")</f>
        <v>-</v>
      </c>
      <c r="S521" s="54"/>
      <c r="T521" s="55" t="str">
        <f aca="false">IFERROR(VLOOKUP(J521,'Base 1'!$A:$J,10,0),"-")</f>
        <v>-</v>
      </c>
      <c r="U521" s="56"/>
      <c r="V521" s="57"/>
      <c r="W521" s="58"/>
      <c r="X521" s="59" t="str">
        <f aca="false">IFERROR(VLOOKUP(J521,'Base 1'!$A:$I,9,0),"-")</f>
        <v>-</v>
      </c>
      <c r="Y521" s="58"/>
      <c r="Z521" s="60"/>
      <c r="AA521" s="61"/>
      <c r="AB521" s="62"/>
      <c r="AC521" s="63" t="str">
        <f aca="false">IFERROR(VLOOKUP($J521,'Base 1'!$A:$Q,16,0),"-")</f>
        <v>-</v>
      </c>
      <c r="AD521" s="63"/>
      <c r="AE521" s="64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  <c r="BU521" s="65"/>
      <c r="BV521" s="65"/>
      <c r="BW521" s="65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  <c r="CO521" s="65"/>
      <c r="CP521" s="65"/>
      <c r="CQ521" s="65"/>
      <c r="CR521" s="65"/>
      <c r="CS521" s="65"/>
      <c r="CT521" s="65"/>
      <c r="CU521" s="65"/>
      <c r="CV521" s="65"/>
      <c r="CW521" s="65"/>
      <c r="CX521" s="65"/>
      <c r="CY521" s="65"/>
      <c r="CZ521" s="65"/>
      <c r="DA521" s="65"/>
      <c r="DB521" s="65"/>
      <c r="DC521" s="65"/>
      <c r="DD521" s="65"/>
      <c r="DE521" s="65"/>
      <c r="DF521" s="65"/>
      <c r="DG521" s="65"/>
      <c r="DH521" s="65"/>
      <c r="DI521" s="65"/>
      <c r="DJ521" s="65"/>
      <c r="DK521" s="65"/>
      <c r="DL521" s="65"/>
      <c r="DM521" s="65"/>
      <c r="DN521" s="65"/>
      <c r="DO521" s="65"/>
      <c r="DP521" s="65"/>
      <c r="DQ521" s="65"/>
      <c r="DR521" s="65"/>
      <c r="DS521" s="65"/>
      <c r="DT521" s="65"/>
      <c r="DU521" s="65"/>
      <c r="DV521" s="65"/>
      <c r="DW521" s="65"/>
      <c r="DX521" s="65"/>
      <c r="DY521" s="65"/>
      <c r="DZ521" s="65"/>
      <c r="EA521" s="65"/>
      <c r="EB521" s="65"/>
      <c r="EC521" s="65"/>
      <c r="ED521" s="65"/>
      <c r="EE521" s="65"/>
      <c r="EF521" s="65"/>
      <c r="EG521" s="65"/>
      <c r="EH521" s="65"/>
      <c r="EI521" s="65"/>
      <c r="EJ521" s="65"/>
      <c r="EK521" s="65"/>
      <c r="EL521" s="65"/>
      <c r="EM521" s="65"/>
      <c r="EN521" s="65"/>
      <c r="EO521" s="65"/>
      <c r="EP521" s="65"/>
      <c r="EQ521" s="65"/>
      <c r="ER521" s="65"/>
      <c r="ES521" s="65"/>
      <c r="ET521" s="65"/>
      <c r="EU521" s="65"/>
      <c r="EV521" s="65"/>
      <c r="EW521" s="65"/>
      <c r="EX521" s="65"/>
      <c r="EY521" s="65"/>
      <c r="EZ521" s="65"/>
      <c r="FA521" s="65"/>
      <c r="FB521" s="65"/>
      <c r="FC521" s="65"/>
      <c r="FD521" s="65"/>
      <c r="FE521" s="65"/>
      <c r="FF521" s="65"/>
      <c r="FG521" s="65"/>
      <c r="FH521" s="65"/>
      <c r="FI521" s="65"/>
      <c r="FJ521" s="65"/>
      <c r="FK521" s="65"/>
      <c r="FL521" s="65"/>
      <c r="FM521" s="65"/>
      <c r="FN521" s="65"/>
      <c r="FO521" s="65"/>
      <c r="FP521" s="65"/>
      <c r="FQ521" s="65"/>
      <c r="FR521" s="65"/>
      <c r="FS521" s="65"/>
      <c r="FT521" s="65"/>
      <c r="FU521" s="65"/>
      <c r="FV521" s="65"/>
      <c r="FW521" s="65"/>
      <c r="FX521" s="65"/>
      <c r="FY521" s="65"/>
      <c r="FZ521" s="65"/>
      <c r="GA521" s="65"/>
      <c r="GB521" s="65"/>
      <c r="GC521" s="65"/>
      <c r="GD521" s="65"/>
      <c r="GE521" s="65"/>
      <c r="GF521" s="65"/>
      <c r="GG521" s="65"/>
      <c r="GH521" s="65"/>
      <c r="GI521" s="65"/>
      <c r="GJ521" s="65"/>
      <c r="GK521" s="65"/>
      <c r="GL521" s="65"/>
      <c r="GM521" s="65"/>
      <c r="GN521" s="65"/>
      <c r="GO521" s="65"/>
      <c r="GP521" s="65"/>
      <c r="GQ521" s="65"/>
      <c r="GR521" s="65"/>
      <c r="GS521" s="65"/>
      <c r="GT521" s="65"/>
      <c r="GU521" s="65"/>
      <c r="GV521" s="65"/>
      <c r="GW521" s="65"/>
      <c r="GX521" s="65"/>
      <c r="GY521" s="65"/>
      <c r="GZ521" s="65"/>
      <c r="HA521" s="65"/>
      <c r="HB521" s="65"/>
      <c r="HC521" s="65"/>
      <c r="HD521" s="65"/>
      <c r="HE521" s="65"/>
      <c r="HF521" s="65"/>
      <c r="HG521" s="65"/>
      <c r="HH521" s="65"/>
      <c r="HI521" s="65"/>
      <c r="HJ521" s="65"/>
      <c r="HK521" s="65"/>
      <c r="HL521" s="65"/>
      <c r="HM521" s="65"/>
      <c r="HN521" s="65"/>
      <c r="HO521" s="65"/>
      <c r="HP521" s="65"/>
      <c r="HQ521" s="65"/>
      <c r="HR521" s="65"/>
      <c r="HS521" s="65"/>
      <c r="HT521" s="65"/>
      <c r="HU521" s="65"/>
      <c r="HV521" s="65"/>
      <c r="HW521" s="65"/>
      <c r="HX521" s="65"/>
      <c r="HY521" s="65"/>
      <c r="HZ521" s="65"/>
      <c r="IA521" s="65"/>
      <c r="IB521" s="65"/>
      <c r="IC521" s="65"/>
      <c r="ID521" s="65"/>
      <c r="IE521" s="65"/>
      <c r="IF521" s="65"/>
      <c r="IG521" s="65"/>
      <c r="IH521" s="65"/>
      <c r="II521" s="65"/>
      <c r="IJ521" s="65"/>
      <c r="IK521" s="65"/>
      <c r="IL521" s="65"/>
      <c r="IM521" s="65"/>
      <c r="IN521" s="65"/>
      <c r="IO521" s="65"/>
      <c r="IP521" s="65"/>
      <c r="IQ521" s="65"/>
      <c r="IR521" s="65"/>
      <c r="IS521" s="65"/>
      <c r="IT521" s="65"/>
      <c r="IU521" s="65"/>
      <c r="IV521" s="65"/>
      <c r="IW521" s="65"/>
      <c r="IX521" s="65"/>
      <c r="IY521" s="65"/>
      <c r="IZ521" s="65"/>
      <c r="JA521" s="65"/>
      <c r="JB521" s="65"/>
      <c r="JC521" s="65"/>
      <c r="JD521" s="65"/>
      <c r="JE521" s="65"/>
      <c r="JF521" s="65"/>
      <c r="JG521" s="65"/>
      <c r="JH521" s="65"/>
      <c r="JI521" s="65"/>
      <c r="JJ521" s="65"/>
      <c r="JK521" s="65"/>
      <c r="JL521" s="65"/>
      <c r="JM521" s="65"/>
      <c r="JN521" s="65"/>
      <c r="JO521" s="65"/>
      <c r="JP521" s="65"/>
      <c r="JQ521" s="65"/>
      <c r="JR521" s="65"/>
      <c r="JS521" s="65"/>
    </row>
    <row r="522" s="66" customFormat="true" ht="14.25" hidden="false" customHeight="true" outlineLevel="0" collapsed="false">
      <c r="A522" s="46"/>
      <c r="B522" s="47" t="n">
        <f aca="true">TODAY()</f>
        <v>46135</v>
      </c>
      <c r="C522" s="48" t="s">
        <v>37</v>
      </c>
      <c r="D522" s="49" t="s">
        <v>38</v>
      </c>
      <c r="E522" s="50" t="str">
        <f aca="false">IFERROR(VLOOKUP($J522,'Base 1'!A:S,19,0),"-")</f>
        <v>-</v>
      </c>
      <c r="F522" s="50" t="str">
        <f aca="false">IFERROR(VLOOKUP($J522,'Base 1'!$A:$N,14,0),"-")</f>
        <v>-</v>
      </c>
      <c r="G522" s="50" t="str">
        <f aca="false">IFERROR(VLOOKUP($J522,'Base 1'!$A:$O,15,0),"-")</f>
        <v>-</v>
      </c>
      <c r="H522" s="50" t="str">
        <f aca="false">IFERROR(VLOOKUP($J522,'Base 1'!$A:$T,20,0),"-")</f>
        <v>-</v>
      </c>
      <c r="I522" s="51" t="str">
        <f aca="false">IFERROR(VLOOKUP($J522,'Base 1'!$A:$C,3,0),"-")</f>
        <v>-</v>
      </c>
      <c r="J522" s="51"/>
      <c r="K522" s="50" t="str">
        <f aca="false">IFERROR(VLOOKUP($J522,'Base 1'!$A:$E,5,0),"-")</f>
        <v>-</v>
      </c>
      <c r="L522" s="52" t="str">
        <f aca="false">IFERROR(VLOOKUP($J522,'Base 1'!$A:$B,2,0),"-")</f>
        <v>-</v>
      </c>
      <c r="M522" s="50" t="str">
        <f aca="false">IFERROR(VLOOKUP($J522,'Base 1'!$A:$Q,17,0),"-")</f>
        <v>-</v>
      </c>
      <c r="N522" s="50" t="str">
        <f aca="false">IFERROR(VLOOKUP($J522,'Base 1'!$A:$R,18,0),"-")</f>
        <v>-</v>
      </c>
      <c r="O522" s="50" t="str">
        <f aca="false">IFERROR(VLOOKUP($J522,'Base 1'!$A:$F,6,0),"-")</f>
        <v>-</v>
      </c>
      <c r="P522" s="53" t="str">
        <f aca="false">IFERROR(VLOOKUP($J522,'Base 1'!$A:$G,7,0),"-")</f>
        <v>-</v>
      </c>
      <c r="Q522" s="54"/>
      <c r="R522" s="50" t="str">
        <f aca="false">IFERROR(VLOOKUP(J522,'Base 1'!$A:$L,12,0),"-")</f>
        <v>-</v>
      </c>
      <c r="S522" s="54"/>
      <c r="T522" s="55" t="str">
        <f aca="false">IFERROR(VLOOKUP(J522,'Base 1'!$A:$J,10,0),"-")</f>
        <v>-</v>
      </c>
      <c r="U522" s="56"/>
      <c r="V522" s="57"/>
      <c r="W522" s="58"/>
      <c r="X522" s="59" t="str">
        <f aca="false">IFERROR(VLOOKUP(J522,'Base 1'!$A:$I,9,0),"-")</f>
        <v>-</v>
      </c>
      <c r="Y522" s="58"/>
      <c r="Z522" s="60"/>
      <c r="AA522" s="61"/>
      <c r="AB522" s="62"/>
      <c r="AC522" s="63" t="str">
        <f aca="false">IFERROR(VLOOKUP($J522,'Base 1'!$A:$Q,16,0),"-")</f>
        <v>-</v>
      </c>
      <c r="AD522" s="63"/>
      <c r="AE522" s="64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5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  <c r="CO522" s="65"/>
      <c r="CP522" s="65"/>
      <c r="CQ522" s="65"/>
      <c r="CR522" s="65"/>
      <c r="CS522" s="65"/>
      <c r="CT522" s="65"/>
      <c r="CU522" s="65"/>
      <c r="CV522" s="65"/>
      <c r="CW522" s="65"/>
      <c r="CX522" s="65"/>
      <c r="CY522" s="65"/>
      <c r="CZ522" s="65"/>
      <c r="DA522" s="65"/>
      <c r="DB522" s="65"/>
      <c r="DC522" s="65"/>
      <c r="DD522" s="65"/>
      <c r="DE522" s="65"/>
      <c r="DF522" s="65"/>
      <c r="DG522" s="65"/>
      <c r="DH522" s="65"/>
      <c r="DI522" s="65"/>
      <c r="DJ522" s="65"/>
      <c r="DK522" s="65"/>
      <c r="DL522" s="65"/>
      <c r="DM522" s="65"/>
      <c r="DN522" s="65"/>
      <c r="DO522" s="65"/>
      <c r="DP522" s="65"/>
      <c r="DQ522" s="65"/>
      <c r="DR522" s="65"/>
      <c r="DS522" s="65"/>
      <c r="DT522" s="65"/>
      <c r="DU522" s="65"/>
      <c r="DV522" s="65"/>
      <c r="DW522" s="65"/>
      <c r="DX522" s="65"/>
      <c r="DY522" s="65"/>
      <c r="DZ522" s="65"/>
      <c r="EA522" s="65"/>
      <c r="EB522" s="65"/>
      <c r="EC522" s="65"/>
      <c r="ED522" s="65"/>
      <c r="EE522" s="65"/>
      <c r="EF522" s="65"/>
      <c r="EG522" s="65"/>
      <c r="EH522" s="65"/>
      <c r="EI522" s="65"/>
      <c r="EJ522" s="65"/>
      <c r="EK522" s="65"/>
      <c r="EL522" s="65"/>
      <c r="EM522" s="65"/>
      <c r="EN522" s="65"/>
      <c r="EO522" s="65"/>
      <c r="EP522" s="65"/>
      <c r="EQ522" s="65"/>
      <c r="ER522" s="65"/>
      <c r="ES522" s="65"/>
      <c r="ET522" s="65"/>
      <c r="EU522" s="65"/>
      <c r="EV522" s="65"/>
      <c r="EW522" s="65"/>
      <c r="EX522" s="65"/>
      <c r="EY522" s="65"/>
      <c r="EZ522" s="65"/>
      <c r="FA522" s="65"/>
      <c r="FB522" s="65"/>
      <c r="FC522" s="65"/>
      <c r="FD522" s="65"/>
      <c r="FE522" s="65"/>
      <c r="FF522" s="65"/>
      <c r="FG522" s="65"/>
      <c r="FH522" s="65"/>
      <c r="FI522" s="65"/>
      <c r="FJ522" s="65"/>
      <c r="FK522" s="65"/>
      <c r="FL522" s="65"/>
      <c r="FM522" s="65"/>
      <c r="FN522" s="65"/>
      <c r="FO522" s="65"/>
      <c r="FP522" s="65"/>
      <c r="FQ522" s="65"/>
      <c r="FR522" s="65"/>
      <c r="FS522" s="65"/>
      <c r="FT522" s="65"/>
      <c r="FU522" s="65"/>
      <c r="FV522" s="65"/>
      <c r="FW522" s="65"/>
      <c r="FX522" s="65"/>
      <c r="FY522" s="65"/>
      <c r="FZ522" s="65"/>
      <c r="GA522" s="65"/>
      <c r="GB522" s="65"/>
      <c r="GC522" s="65"/>
      <c r="GD522" s="65"/>
      <c r="GE522" s="65"/>
      <c r="GF522" s="65"/>
      <c r="GG522" s="65"/>
      <c r="GH522" s="65"/>
      <c r="GI522" s="65"/>
      <c r="GJ522" s="65"/>
      <c r="GK522" s="65"/>
      <c r="GL522" s="65"/>
      <c r="GM522" s="65"/>
      <c r="GN522" s="65"/>
      <c r="GO522" s="65"/>
      <c r="GP522" s="65"/>
      <c r="GQ522" s="65"/>
      <c r="GR522" s="65"/>
      <c r="GS522" s="65"/>
      <c r="GT522" s="65"/>
      <c r="GU522" s="65"/>
      <c r="GV522" s="65"/>
      <c r="GW522" s="65"/>
      <c r="GX522" s="65"/>
      <c r="GY522" s="65"/>
      <c r="GZ522" s="65"/>
      <c r="HA522" s="65"/>
      <c r="HB522" s="65"/>
      <c r="HC522" s="65"/>
      <c r="HD522" s="65"/>
      <c r="HE522" s="65"/>
      <c r="HF522" s="65"/>
      <c r="HG522" s="65"/>
      <c r="HH522" s="65"/>
      <c r="HI522" s="65"/>
      <c r="HJ522" s="65"/>
      <c r="HK522" s="65"/>
      <c r="HL522" s="65"/>
      <c r="HM522" s="65"/>
      <c r="HN522" s="65"/>
      <c r="HO522" s="65"/>
      <c r="HP522" s="65"/>
      <c r="HQ522" s="65"/>
      <c r="HR522" s="65"/>
      <c r="HS522" s="65"/>
      <c r="HT522" s="65"/>
      <c r="HU522" s="65"/>
      <c r="HV522" s="65"/>
      <c r="HW522" s="65"/>
      <c r="HX522" s="65"/>
      <c r="HY522" s="65"/>
      <c r="HZ522" s="65"/>
      <c r="IA522" s="65"/>
      <c r="IB522" s="65"/>
      <c r="IC522" s="65"/>
      <c r="ID522" s="65"/>
      <c r="IE522" s="65"/>
      <c r="IF522" s="65"/>
      <c r="IG522" s="65"/>
      <c r="IH522" s="65"/>
      <c r="II522" s="65"/>
      <c r="IJ522" s="65"/>
      <c r="IK522" s="65"/>
      <c r="IL522" s="65"/>
      <c r="IM522" s="65"/>
      <c r="IN522" s="65"/>
      <c r="IO522" s="65"/>
      <c r="IP522" s="65"/>
      <c r="IQ522" s="65"/>
      <c r="IR522" s="65"/>
      <c r="IS522" s="65"/>
      <c r="IT522" s="65"/>
      <c r="IU522" s="65"/>
      <c r="IV522" s="65"/>
      <c r="IW522" s="65"/>
      <c r="IX522" s="65"/>
      <c r="IY522" s="65"/>
      <c r="IZ522" s="65"/>
      <c r="JA522" s="65"/>
      <c r="JB522" s="65"/>
      <c r="JC522" s="65"/>
      <c r="JD522" s="65"/>
      <c r="JE522" s="65"/>
      <c r="JF522" s="65"/>
      <c r="JG522" s="65"/>
      <c r="JH522" s="65"/>
      <c r="JI522" s="65"/>
      <c r="JJ522" s="65"/>
      <c r="JK522" s="65"/>
      <c r="JL522" s="65"/>
      <c r="JM522" s="65"/>
      <c r="JN522" s="65"/>
      <c r="JO522" s="65"/>
      <c r="JP522" s="65"/>
      <c r="JQ522" s="65"/>
      <c r="JR522" s="65"/>
      <c r="JS522" s="65"/>
    </row>
    <row r="523" s="66" customFormat="true" ht="14.25" hidden="false" customHeight="true" outlineLevel="0" collapsed="false">
      <c r="A523" s="46"/>
      <c r="B523" s="47" t="n">
        <f aca="true">TODAY()</f>
        <v>46135</v>
      </c>
      <c r="C523" s="48" t="s">
        <v>37</v>
      </c>
      <c r="D523" s="49" t="s">
        <v>38</v>
      </c>
      <c r="E523" s="50" t="str">
        <f aca="false">IFERROR(VLOOKUP($J523,'Base 1'!A:S,19,0),"-")</f>
        <v>-</v>
      </c>
      <c r="F523" s="50" t="str">
        <f aca="false">IFERROR(VLOOKUP($J523,'Base 1'!$A:$N,14,0),"-")</f>
        <v>-</v>
      </c>
      <c r="G523" s="50" t="str">
        <f aca="false">IFERROR(VLOOKUP($J523,'Base 1'!$A:$O,15,0),"-")</f>
        <v>-</v>
      </c>
      <c r="H523" s="50" t="str">
        <f aca="false">IFERROR(VLOOKUP($J523,'Base 1'!$A:$T,20,0),"-")</f>
        <v>-</v>
      </c>
      <c r="I523" s="51" t="str">
        <f aca="false">IFERROR(VLOOKUP($J523,'Base 1'!$A:$C,3,0),"-")</f>
        <v>-</v>
      </c>
      <c r="J523" s="51"/>
      <c r="K523" s="50" t="str">
        <f aca="false">IFERROR(VLOOKUP($J523,'Base 1'!$A:$E,5,0),"-")</f>
        <v>-</v>
      </c>
      <c r="L523" s="52" t="str">
        <f aca="false">IFERROR(VLOOKUP($J523,'Base 1'!$A:$B,2,0),"-")</f>
        <v>-</v>
      </c>
      <c r="M523" s="50" t="str">
        <f aca="false">IFERROR(VLOOKUP($J523,'Base 1'!$A:$Q,17,0),"-")</f>
        <v>-</v>
      </c>
      <c r="N523" s="50" t="str">
        <f aca="false">IFERROR(VLOOKUP($J523,'Base 1'!$A:$R,18,0),"-")</f>
        <v>-</v>
      </c>
      <c r="O523" s="50" t="str">
        <f aca="false">IFERROR(VLOOKUP($J523,'Base 1'!$A:$F,6,0),"-")</f>
        <v>-</v>
      </c>
      <c r="P523" s="53" t="str">
        <f aca="false">IFERROR(VLOOKUP($J523,'Base 1'!$A:$G,7,0),"-")</f>
        <v>-</v>
      </c>
      <c r="Q523" s="54"/>
      <c r="R523" s="50" t="str">
        <f aca="false">IFERROR(VLOOKUP(J523,'Base 1'!$A:$L,12,0),"-")</f>
        <v>-</v>
      </c>
      <c r="S523" s="54"/>
      <c r="T523" s="55" t="str">
        <f aca="false">IFERROR(VLOOKUP(J523,'Base 1'!$A:$J,10,0),"-")</f>
        <v>-</v>
      </c>
      <c r="U523" s="56"/>
      <c r="V523" s="57"/>
      <c r="W523" s="58"/>
      <c r="X523" s="59" t="str">
        <f aca="false">IFERROR(VLOOKUP(J523,'Base 1'!$A:$I,9,0),"-")</f>
        <v>-</v>
      </c>
      <c r="Y523" s="58"/>
      <c r="Z523" s="60"/>
      <c r="AA523" s="61"/>
      <c r="AB523" s="62"/>
      <c r="AC523" s="63" t="str">
        <f aca="false">IFERROR(VLOOKUP($J523,'Base 1'!$A:$Q,16,0),"-")</f>
        <v>-</v>
      </c>
      <c r="AD523" s="63"/>
      <c r="AE523" s="64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  <c r="CO523" s="65"/>
      <c r="CP523" s="65"/>
      <c r="CQ523" s="65"/>
      <c r="CR523" s="65"/>
      <c r="CS523" s="65"/>
      <c r="CT523" s="65"/>
      <c r="CU523" s="65"/>
      <c r="CV523" s="65"/>
      <c r="CW523" s="65"/>
      <c r="CX523" s="65"/>
      <c r="CY523" s="65"/>
      <c r="CZ523" s="65"/>
      <c r="DA523" s="65"/>
      <c r="DB523" s="65"/>
      <c r="DC523" s="65"/>
      <c r="DD523" s="65"/>
      <c r="DE523" s="65"/>
      <c r="DF523" s="65"/>
      <c r="DG523" s="65"/>
      <c r="DH523" s="65"/>
      <c r="DI523" s="65"/>
      <c r="DJ523" s="65"/>
      <c r="DK523" s="65"/>
      <c r="DL523" s="65"/>
      <c r="DM523" s="65"/>
      <c r="DN523" s="65"/>
      <c r="DO523" s="65"/>
      <c r="DP523" s="65"/>
      <c r="DQ523" s="65"/>
      <c r="DR523" s="65"/>
      <c r="DS523" s="65"/>
      <c r="DT523" s="65"/>
      <c r="DU523" s="65"/>
      <c r="DV523" s="65"/>
      <c r="DW523" s="65"/>
      <c r="DX523" s="65"/>
      <c r="DY523" s="65"/>
      <c r="DZ523" s="65"/>
      <c r="EA523" s="65"/>
      <c r="EB523" s="65"/>
      <c r="EC523" s="65"/>
      <c r="ED523" s="65"/>
      <c r="EE523" s="65"/>
      <c r="EF523" s="65"/>
      <c r="EG523" s="65"/>
      <c r="EH523" s="65"/>
      <c r="EI523" s="65"/>
      <c r="EJ523" s="65"/>
      <c r="EK523" s="65"/>
      <c r="EL523" s="65"/>
      <c r="EM523" s="65"/>
      <c r="EN523" s="65"/>
      <c r="EO523" s="65"/>
      <c r="EP523" s="65"/>
      <c r="EQ523" s="65"/>
      <c r="ER523" s="65"/>
      <c r="ES523" s="65"/>
      <c r="ET523" s="65"/>
      <c r="EU523" s="65"/>
      <c r="EV523" s="65"/>
      <c r="EW523" s="65"/>
      <c r="EX523" s="65"/>
      <c r="EY523" s="65"/>
      <c r="EZ523" s="65"/>
      <c r="FA523" s="65"/>
      <c r="FB523" s="65"/>
      <c r="FC523" s="65"/>
      <c r="FD523" s="65"/>
      <c r="FE523" s="65"/>
      <c r="FF523" s="65"/>
      <c r="FG523" s="65"/>
      <c r="FH523" s="65"/>
      <c r="FI523" s="65"/>
      <c r="FJ523" s="65"/>
      <c r="FK523" s="65"/>
      <c r="FL523" s="65"/>
      <c r="FM523" s="65"/>
      <c r="FN523" s="65"/>
      <c r="FO523" s="65"/>
      <c r="FP523" s="65"/>
      <c r="FQ523" s="65"/>
      <c r="FR523" s="65"/>
      <c r="FS523" s="65"/>
      <c r="FT523" s="65"/>
      <c r="FU523" s="65"/>
      <c r="FV523" s="65"/>
      <c r="FW523" s="65"/>
      <c r="FX523" s="65"/>
      <c r="FY523" s="65"/>
      <c r="FZ523" s="65"/>
      <c r="GA523" s="65"/>
      <c r="GB523" s="65"/>
      <c r="GC523" s="65"/>
      <c r="GD523" s="65"/>
      <c r="GE523" s="65"/>
      <c r="GF523" s="65"/>
      <c r="GG523" s="65"/>
      <c r="GH523" s="65"/>
      <c r="GI523" s="65"/>
      <c r="GJ523" s="65"/>
      <c r="GK523" s="65"/>
      <c r="GL523" s="65"/>
      <c r="GM523" s="65"/>
      <c r="GN523" s="65"/>
      <c r="GO523" s="65"/>
      <c r="GP523" s="65"/>
      <c r="GQ523" s="65"/>
      <c r="GR523" s="65"/>
      <c r="GS523" s="65"/>
      <c r="GT523" s="65"/>
      <c r="GU523" s="65"/>
      <c r="GV523" s="65"/>
      <c r="GW523" s="65"/>
      <c r="GX523" s="65"/>
      <c r="GY523" s="65"/>
      <c r="GZ523" s="65"/>
      <c r="HA523" s="65"/>
      <c r="HB523" s="65"/>
      <c r="HC523" s="65"/>
      <c r="HD523" s="65"/>
      <c r="HE523" s="65"/>
      <c r="HF523" s="65"/>
      <c r="HG523" s="65"/>
      <c r="HH523" s="65"/>
      <c r="HI523" s="65"/>
      <c r="HJ523" s="65"/>
      <c r="HK523" s="65"/>
      <c r="HL523" s="65"/>
      <c r="HM523" s="65"/>
      <c r="HN523" s="65"/>
      <c r="HO523" s="65"/>
      <c r="HP523" s="65"/>
      <c r="HQ523" s="65"/>
      <c r="HR523" s="65"/>
      <c r="HS523" s="65"/>
      <c r="HT523" s="65"/>
      <c r="HU523" s="65"/>
      <c r="HV523" s="65"/>
      <c r="HW523" s="65"/>
      <c r="HX523" s="65"/>
      <c r="HY523" s="65"/>
      <c r="HZ523" s="65"/>
      <c r="IA523" s="65"/>
      <c r="IB523" s="65"/>
      <c r="IC523" s="65"/>
      <c r="ID523" s="65"/>
      <c r="IE523" s="65"/>
      <c r="IF523" s="65"/>
      <c r="IG523" s="65"/>
      <c r="IH523" s="65"/>
      <c r="II523" s="65"/>
      <c r="IJ523" s="65"/>
      <c r="IK523" s="65"/>
      <c r="IL523" s="65"/>
      <c r="IM523" s="65"/>
      <c r="IN523" s="65"/>
      <c r="IO523" s="65"/>
      <c r="IP523" s="65"/>
      <c r="IQ523" s="65"/>
      <c r="IR523" s="65"/>
      <c r="IS523" s="65"/>
      <c r="IT523" s="65"/>
      <c r="IU523" s="65"/>
      <c r="IV523" s="65"/>
      <c r="IW523" s="65"/>
      <c r="IX523" s="65"/>
      <c r="IY523" s="65"/>
      <c r="IZ523" s="65"/>
      <c r="JA523" s="65"/>
      <c r="JB523" s="65"/>
      <c r="JC523" s="65"/>
      <c r="JD523" s="65"/>
      <c r="JE523" s="65"/>
      <c r="JF523" s="65"/>
      <c r="JG523" s="65"/>
      <c r="JH523" s="65"/>
      <c r="JI523" s="65"/>
      <c r="JJ523" s="65"/>
      <c r="JK523" s="65"/>
      <c r="JL523" s="65"/>
      <c r="JM523" s="65"/>
      <c r="JN523" s="65"/>
      <c r="JO523" s="65"/>
      <c r="JP523" s="65"/>
      <c r="JQ523" s="65"/>
      <c r="JR523" s="65"/>
      <c r="JS523" s="65"/>
    </row>
    <row r="524" s="66" customFormat="true" ht="14.25" hidden="false" customHeight="true" outlineLevel="0" collapsed="false">
      <c r="A524" s="46"/>
      <c r="B524" s="47" t="n">
        <f aca="true">TODAY()</f>
        <v>46135</v>
      </c>
      <c r="C524" s="48" t="s">
        <v>37</v>
      </c>
      <c r="D524" s="49" t="s">
        <v>38</v>
      </c>
      <c r="E524" s="50" t="str">
        <f aca="false">IFERROR(VLOOKUP($J524,'Base 1'!A:S,19,0),"-")</f>
        <v>-</v>
      </c>
      <c r="F524" s="50" t="str">
        <f aca="false">IFERROR(VLOOKUP($J524,'Base 1'!$A:$N,14,0),"-")</f>
        <v>-</v>
      </c>
      <c r="G524" s="50" t="str">
        <f aca="false">IFERROR(VLOOKUP($J524,'Base 1'!$A:$O,15,0),"-")</f>
        <v>-</v>
      </c>
      <c r="H524" s="50" t="str">
        <f aca="false">IFERROR(VLOOKUP($J524,'Base 1'!$A:$T,20,0),"-")</f>
        <v>-</v>
      </c>
      <c r="I524" s="51" t="str">
        <f aca="false">IFERROR(VLOOKUP($J524,'Base 1'!$A:$C,3,0),"-")</f>
        <v>-</v>
      </c>
      <c r="J524" s="51"/>
      <c r="K524" s="50" t="str">
        <f aca="false">IFERROR(VLOOKUP($J524,'Base 1'!$A:$E,5,0),"-")</f>
        <v>-</v>
      </c>
      <c r="L524" s="52" t="str">
        <f aca="false">IFERROR(VLOOKUP($J524,'Base 1'!$A:$B,2,0),"-")</f>
        <v>-</v>
      </c>
      <c r="M524" s="50" t="str">
        <f aca="false">IFERROR(VLOOKUP($J524,'Base 1'!$A:$Q,17,0),"-")</f>
        <v>-</v>
      </c>
      <c r="N524" s="50" t="str">
        <f aca="false">IFERROR(VLOOKUP($J524,'Base 1'!$A:$R,18,0),"-")</f>
        <v>-</v>
      </c>
      <c r="O524" s="50" t="str">
        <f aca="false">IFERROR(VLOOKUP($J524,'Base 1'!$A:$F,6,0),"-")</f>
        <v>-</v>
      </c>
      <c r="P524" s="53" t="str">
        <f aca="false">IFERROR(VLOOKUP($J524,'Base 1'!$A:$G,7,0),"-")</f>
        <v>-</v>
      </c>
      <c r="Q524" s="54"/>
      <c r="R524" s="50" t="str">
        <f aca="false">IFERROR(VLOOKUP(J524,'Base 1'!$A:$L,12,0),"-")</f>
        <v>-</v>
      </c>
      <c r="S524" s="54"/>
      <c r="T524" s="55" t="str">
        <f aca="false">IFERROR(VLOOKUP(J524,'Base 1'!$A:$J,10,0),"-")</f>
        <v>-</v>
      </c>
      <c r="U524" s="56"/>
      <c r="V524" s="57"/>
      <c r="W524" s="58"/>
      <c r="X524" s="59" t="str">
        <f aca="false">IFERROR(VLOOKUP(J524,'Base 1'!$A:$I,9,0),"-")</f>
        <v>-</v>
      </c>
      <c r="Y524" s="58"/>
      <c r="Z524" s="60"/>
      <c r="AA524" s="61"/>
      <c r="AB524" s="62"/>
      <c r="AC524" s="63" t="str">
        <f aca="false">IFERROR(VLOOKUP($J524,'Base 1'!$A:$Q,16,0),"-")</f>
        <v>-</v>
      </c>
      <c r="AD524" s="63"/>
      <c r="AE524" s="64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  <c r="CO524" s="65"/>
      <c r="CP524" s="65"/>
      <c r="CQ524" s="65"/>
      <c r="CR524" s="65"/>
      <c r="CS524" s="65"/>
      <c r="CT524" s="65"/>
      <c r="CU524" s="65"/>
      <c r="CV524" s="65"/>
      <c r="CW524" s="65"/>
      <c r="CX524" s="65"/>
      <c r="CY524" s="65"/>
      <c r="CZ524" s="65"/>
      <c r="DA524" s="65"/>
      <c r="DB524" s="65"/>
      <c r="DC524" s="65"/>
      <c r="DD524" s="65"/>
      <c r="DE524" s="65"/>
      <c r="DF524" s="65"/>
      <c r="DG524" s="65"/>
      <c r="DH524" s="65"/>
      <c r="DI524" s="65"/>
      <c r="DJ524" s="65"/>
      <c r="DK524" s="65"/>
      <c r="DL524" s="65"/>
      <c r="DM524" s="65"/>
      <c r="DN524" s="65"/>
      <c r="DO524" s="65"/>
      <c r="DP524" s="65"/>
      <c r="DQ524" s="65"/>
      <c r="DR524" s="65"/>
      <c r="DS524" s="65"/>
      <c r="DT524" s="65"/>
      <c r="DU524" s="65"/>
      <c r="DV524" s="65"/>
      <c r="DW524" s="65"/>
      <c r="DX524" s="65"/>
      <c r="DY524" s="65"/>
      <c r="DZ524" s="65"/>
      <c r="EA524" s="65"/>
      <c r="EB524" s="65"/>
      <c r="EC524" s="65"/>
      <c r="ED524" s="65"/>
      <c r="EE524" s="65"/>
      <c r="EF524" s="65"/>
      <c r="EG524" s="65"/>
      <c r="EH524" s="65"/>
      <c r="EI524" s="65"/>
      <c r="EJ524" s="65"/>
      <c r="EK524" s="65"/>
      <c r="EL524" s="65"/>
      <c r="EM524" s="65"/>
      <c r="EN524" s="65"/>
      <c r="EO524" s="65"/>
      <c r="EP524" s="65"/>
      <c r="EQ524" s="65"/>
      <c r="ER524" s="65"/>
      <c r="ES524" s="65"/>
      <c r="ET524" s="65"/>
      <c r="EU524" s="65"/>
      <c r="EV524" s="65"/>
      <c r="EW524" s="65"/>
      <c r="EX524" s="65"/>
      <c r="EY524" s="65"/>
      <c r="EZ524" s="65"/>
      <c r="FA524" s="65"/>
      <c r="FB524" s="65"/>
      <c r="FC524" s="65"/>
      <c r="FD524" s="65"/>
      <c r="FE524" s="65"/>
      <c r="FF524" s="65"/>
      <c r="FG524" s="65"/>
      <c r="FH524" s="65"/>
      <c r="FI524" s="65"/>
      <c r="FJ524" s="65"/>
      <c r="FK524" s="65"/>
      <c r="FL524" s="65"/>
      <c r="FM524" s="65"/>
      <c r="FN524" s="65"/>
      <c r="FO524" s="65"/>
      <c r="FP524" s="65"/>
      <c r="FQ524" s="65"/>
      <c r="FR524" s="65"/>
      <c r="FS524" s="65"/>
      <c r="FT524" s="65"/>
      <c r="FU524" s="65"/>
      <c r="FV524" s="65"/>
      <c r="FW524" s="65"/>
      <c r="FX524" s="65"/>
      <c r="FY524" s="65"/>
      <c r="FZ524" s="65"/>
      <c r="GA524" s="65"/>
      <c r="GB524" s="65"/>
      <c r="GC524" s="65"/>
      <c r="GD524" s="65"/>
      <c r="GE524" s="65"/>
      <c r="GF524" s="65"/>
      <c r="GG524" s="65"/>
      <c r="GH524" s="65"/>
      <c r="GI524" s="65"/>
      <c r="GJ524" s="65"/>
      <c r="GK524" s="65"/>
      <c r="GL524" s="65"/>
      <c r="GM524" s="65"/>
      <c r="GN524" s="65"/>
      <c r="GO524" s="65"/>
      <c r="GP524" s="65"/>
      <c r="GQ524" s="65"/>
      <c r="GR524" s="65"/>
      <c r="GS524" s="65"/>
      <c r="GT524" s="65"/>
      <c r="GU524" s="65"/>
      <c r="GV524" s="65"/>
      <c r="GW524" s="65"/>
      <c r="GX524" s="65"/>
      <c r="GY524" s="65"/>
      <c r="GZ524" s="65"/>
      <c r="HA524" s="65"/>
      <c r="HB524" s="65"/>
      <c r="HC524" s="65"/>
      <c r="HD524" s="65"/>
      <c r="HE524" s="65"/>
      <c r="HF524" s="65"/>
      <c r="HG524" s="65"/>
      <c r="HH524" s="65"/>
      <c r="HI524" s="65"/>
      <c r="HJ524" s="65"/>
      <c r="HK524" s="65"/>
      <c r="HL524" s="65"/>
      <c r="HM524" s="65"/>
      <c r="HN524" s="65"/>
      <c r="HO524" s="65"/>
      <c r="HP524" s="65"/>
      <c r="HQ524" s="65"/>
      <c r="HR524" s="65"/>
      <c r="HS524" s="65"/>
      <c r="HT524" s="65"/>
      <c r="HU524" s="65"/>
      <c r="HV524" s="65"/>
      <c r="HW524" s="65"/>
      <c r="HX524" s="65"/>
      <c r="HY524" s="65"/>
      <c r="HZ524" s="65"/>
      <c r="IA524" s="65"/>
      <c r="IB524" s="65"/>
      <c r="IC524" s="65"/>
      <c r="ID524" s="65"/>
      <c r="IE524" s="65"/>
      <c r="IF524" s="65"/>
      <c r="IG524" s="65"/>
      <c r="IH524" s="65"/>
      <c r="II524" s="65"/>
      <c r="IJ524" s="65"/>
      <c r="IK524" s="65"/>
      <c r="IL524" s="65"/>
      <c r="IM524" s="65"/>
      <c r="IN524" s="65"/>
      <c r="IO524" s="65"/>
      <c r="IP524" s="65"/>
      <c r="IQ524" s="65"/>
      <c r="IR524" s="65"/>
      <c r="IS524" s="65"/>
      <c r="IT524" s="65"/>
      <c r="IU524" s="65"/>
      <c r="IV524" s="65"/>
      <c r="IW524" s="65"/>
      <c r="IX524" s="65"/>
      <c r="IY524" s="65"/>
      <c r="IZ524" s="65"/>
      <c r="JA524" s="65"/>
      <c r="JB524" s="65"/>
      <c r="JC524" s="65"/>
      <c r="JD524" s="65"/>
      <c r="JE524" s="65"/>
      <c r="JF524" s="65"/>
      <c r="JG524" s="65"/>
      <c r="JH524" s="65"/>
      <c r="JI524" s="65"/>
      <c r="JJ524" s="65"/>
      <c r="JK524" s="65"/>
      <c r="JL524" s="65"/>
      <c r="JM524" s="65"/>
      <c r="JN524" s="65"/>
      <c r="JO524" s="65"/>
      <c r="JP524" s="65"/>
      <c r="JQ524" s="65"/>
      <c r="JR524" s="65"/>
      <c r="JS524" s="65"/>
    </row>
    <row r="525" s="66" customFormat="true" ht="14.25" hidden="false" customHeight="true" outlineLevel="0" collapsed="false">
      <c r="A525" s="46"/>
      <c r="B525" s="47" t="n">
        <f aca="true">TODAY()</f>
        <v>46135</v>
      </c>
      <c r="C525" s="48" t="s">
        <v>37</v>
      </c>
      <c r="D525" s="49" t="s">
        <v>38</v>
      </c>
      <c r="E525" s="50" t="str">
        <f aca="false">IFERROR(VLOOKUP($J525,'Base 1'!A:S,19,0),"-")</f>
        <v>-</v>
      </c>
      <c r="F525" s="50" t="str">
        <f aca="false">IFERROR(VLOOKUP($J525,'Base 1'!$A:$N,14,0),"-")</f>
        <v>-</v>
      </c>
      <c r="G525" s="50" t="str">
        <f aca="false">IFERROR(VLOOKUP($J525,'Base 1'!$A:$O,15,0),"-")</f>
        <v>-</v>
      </c>
      <c r="H525" s="50" t="str">
        <f aca="false">IFERROR(VLOOKUP($J525,'Base 1'!$A:$T,20,0),"-")</f>
        <v>-</v>
      </c>
      <c r="I525" s="51" t="str">
        <f aca="false">IFERROR(VLOOKUP($J525,'Base 1'!$A:$C,3,0),"-")</f>
        <v>-</v>
      </c>
      <c r="J525" s="51"/>
      <c r="K525" s="50" t="str">
        <f aca="false">IFERROR(VLOOKUP($J525,'Base 1'!$A:$E,5,0),"-")</f>
        <v>-</v>
      </c>
      <c r="L525" s="52" t="str">
        <f aca="false">IFERROR(VLOOKUP($J525,'Base 1'!$A:$B,2,0),"-")</f>
        <v>-</v>
      </c>
      <c r="M525" s="50" t="str">
        <f aca="false">IFERROR(VLOOKUP($J525,'Base 1'!$A:$Q,17,0),"-")</f>
        <v>-</v>
      </c>
      <c r="N525" s="50" t="str">
        <f aca="false">IFERROR(VLOOKUP($J525,'Base 1'!$A:$R,18,0),"-")</f>
        <v>-</v>
      </c>
      <c r="O525" s="50" t="str">
        <f aca="false">IFERROR(VLOOKUP($J525,'Base 1'!$A:$F,6,0),"-")</f>
        <v>-</v>
      </c>
      <c r="P525" s="53" t="str">
        <f aca="false">IFERROR(VLOOKUP($J525,'Base 1'!$A:$G,7,0),"-")</f>
        <v>-</v>
      </c>
      <c r="Q525" s="54"/>
      <c r="R525" s="50" t="str">
        <f aca="false">IFERROR(VLOOKUP(J525,'Base 1'!$A:$L,12,0),"-")</f>
        <v>-</v>
      </c>
      <c r="S525" s="54"/>
      <c r="T525" s="55" t="str">
        <f aca="false">IFERROR(VLOOKUP(J525,'Base 1'!$A:$J,10,0),"-")</f>
        <v>-</v>
      </c>
      <c r="U525" s="56"/>
      <c r="V525" s="57"/>
      <c r="W525" s="58"/>
      <c r="X525" s="59" t="str">
        <f aca="false">IFERROR(VLOOKUP(J525,'Base 1'!$A:$I,9,0),"-")</f>
        <v>-</v>
      </c>
      <c r="Y525" s="58"/>
      <c r="Z525" s="60"/>
      <c r="AA525" s="61"/>
      <c r="AB525" s="62"/>
      <c r="AC525" s="63" t="str">
        <f aca="false">IFERROR(VLOOKUP($J525,'Base 1'!$A:$Q,16,0),"-")</f>
        <v>-</v>
      </c>
      <c r="AD525" s="63"/>
      <c r="AE525" s="64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  <c r="CO525" s="65"/>
      <c r="CP525" s="65"/>
      <c r="CQ525" s="65"/>
      <c r="CR525" s="65"/>
      <c r="CS525" s="65"/>
      <c r="CT525" s="65"/>
      <c r="CU525" s="65"/>
      <c r="CV525" s="65"/>
      <c r="CW525" s="65"/>
      <c r="CX525" s="65"/>
      <c r="CY525" s="65"/>
      <c r="CZ525" s="65"/>
      <c r="DA525" s="65"/>
      <c r="DB525" s="65"/>
      <c r="DC525" s="65"/>
      <c r="DD525" s="65"/>
      <c r="DE525" s="65"/>
      <c r="DF525" s="65"/>
      <c r="DG525" s="65"/>
      <c r="DH525" s="65"/>
      <c r="DI525" s="65"/>
      <c r="DJ525" s="65"/>
      <c r="DK525" s="65"/>
      <c r="DL525" s="65"/>
      <c r="DM525" s="65"/>
      <c r="DN525" s="65"/>
      <c r="DO525" s="65"/>
      <c r="DP525" s="65"/>
      <c r="DQ525" s="65"/>
      <c r="DR525" s="65"/>
      <c r="DS525" s="65"/>
      <c r="DT525" s="65"/>
      <c r="DU525" s="65"/>
      <c r="DV525" s="65"/>
      <c r="DW525" s="65"/>
      <c r="DX525" s="65"/>
      <c r="DY525" s="65"/>
      <c r="DZ525" s="65"/>
      <c r="EA525" s="65"/>
      <c r="EB525" s="65"/>
      <c r="EC525" s="65"/>
      <c r="ED525" s="65"/>
      <c r="EE525" s="65"/>
      <c r="EF525" s="65"/>
      <c r="EG525" s="65"/>
      <c r="EH525" s="65"/>
      <c r="EI525" s="65"/>
      <c r="EJ525" s="65"/>
      <c r="EK525" s="65"/>
      <c r="EL525" s="65"/>
      <c r="EM525" s="65"/>
      <c r="EN525" s="65"/>
      <c r="EO525" s="65"/>
      <c r="EP525" s="65"/>
      <c r="EQ525" s="65"/>
      <c r="ER525" s="65"/>
      <c r="ES525" s="65"/>
      <c r="ET525" s="65"/>
      <c r="EU525" s="65"/>
      <c r="EV525" s="65"/>
      <c r="EW525" s="65"/>
      <c r="EX525" s="65"/>
      <c r="EY525" s="65"/>
      <c r="EZ525" s="65"/>
      <c r="FA525" s="65"/>
      <c r="FB525" s="65"/>
      <c r="FC525" s="65"/>
      <c r="FD525" s="65"/>
      <c r="FE525" s="65"/>
      <c r="FF525" s="65"/>
      <c r="FG525" s="65"/>
      <c r="FH525" s="65"/>
      <c r="FI525" s="65"/>
      <c r="FJ525" s="65"/>
      <c r="FK525" s="65"/>
      <c r="FL525" s="65"/>
      <c r="FM525" s="65"/>
      <c r="FN525" s="65"/>
      <c r="FO525" s="65"/>
      <c r="FP525" s="65"/>
      <c r="FQ525" s="65"/>
      <c r="FR525" s="65"/>
      <c r="FS525" s="65"/>
      <c r="FT525" s="65"/>
      <c r="FU525" s="65"/>
      <c r="FV525" s="65"/>
      <c r="FW525" s="65"/>
      <c r="FX525" s="65"/>
      <c r="FY525" s="65"/>
      <c r="FZ525" s="65"/>
      <c r="GA525" s="65"/>
      <c r="GB525" s="65"/>
      <c r="GC525" s="65"/>
      <c r="GD525" s="65"/>
      <c r="GE525" s="65"/>
      <c r="GF525" s="65"/>
      <c r="GG525" s="65"/>
      <c r="GH525" s="65"/>
      <c r="GI525" s="65"/>
      <c r="GJ525" s="65"/>
      <c r="GK525" s="65"/>
      <c r="GL525" s="65"/>
      <c r="GM525" s="65"/>
      <c r="GN525" s="65"/>
      <c r="GO525" s="65"/>
      <c r="GP525" s="65"/>
      <c r="GQ525" s="65"/>
      <c r="GR525" s="65"/>
      <c r="GS525" s="65"/>
      <c r="GT525" s="65"/>
      <c r="GU525" s="65"/>
      <c r="GV525" s="65"/>
      <c r="GW525" s="65"/>
      <c r="GX525" s="65"/>
      <c r="GY525" s="65"/>
      <c r="GZ525" s="65"/>
      <c r="HA525" s="65"/>
      <c r="HB525" s="65"/>
      <c r="HC525" s="65"/>
      <c r="HD525" s="65"/>
      <c r="HE525" s="65"/>
      <c r="HF525" s="65"/>
      <c r="HG525" s="65"/>
      <c r="HH525" s="65"/>
      <c r="HI525" s="65"/>
      <c r="HJ525" s="65"/>
      <c r="HK525" s="65"/>
      <c r="HL525" s="65"/>
      <c r="HM525" s="65"/>
      <c r="HN525" s="65"/>
      <c r="HO525" s="65"/>
      <c r="HP525" s="65"/>
      <c r="HQ525" s="65"/>
      <c r="HR525" s="65"/>
      <c r="HS525" s="65"/>
      <c r="HT525" s="65"/>
      <c r="HU525" s="65"/>
      <c r="HV525" s="65"/>
      <c r="HW525" s="65"/>
      <c r="HX525" s="65"/>
      <c r="HY525" s="65"/>
      <c r="HZ525" s="65"/>
      <c r="IA525" s="65"/>
      <c r="IB525" s="65"/>
      <c r="IC525" s="65"/>
      <c r="ID525" s="65"/>
      <c r="IE525" s="65"/>
      <c r="IF525" s="65"/>
      <c r="IG525" s="65"/>
      <c r="IH525" s="65"/>
      <c r="II525" s="65"/>
      <c r="IJ525" s="65"/>
      <c r="IK525" s="65"/>
      <c r="IL525" s="65"/>
      <c r="IM525" s="65"/>
      <c r="IN525" s="65"/>
      <c r="IO525" s="65"/>
      <c r="IP525" s="65"/>
      <c r="IQ525" s="65"/>
      <c r="IR525" s="65"/>
      <c r="IS525" s="65"/>
      <c r="IT525" s="65"/>
      <c r="IU525" s="65"/>
      <c r="IV525" s="65"/>
      <c r="IW525" s="65"/>
      <c r="IX525" s="65"/>
      <c r="IY525" s="65"/>
      <c r="IZ525" s="65"/>
      <c r="JA525" s="65"/>
      <c r="JB525" s="65"/>
      <c r="JC525" s="65"/>
      <c r="JD525" s="65"/>
      <c r="JE525" s="65"/>
      <c r="JF525" s="65"/>
      <c r="JG525" s="65"/>
      <c r="JH525" s="65"/>
      <c r="JI525" s="65"/>
      <c r="JJ525" s="65"/>
      <c r="JK525" s="65"/>
      <c r="JL525" s="65"/>
      <c r="JM525" s="65"/>
      <c r="JN525" s="65"/>
      <c r="JO525" s="65"/>
      <c r="JP525" s="65"/>
      <c r="JQ525" s="65"/>
      <c r="JR525" s="65"/>
      <c r="JS525" s="65"/>
    </row>
    <row r="526" s="66" customFormat="true" ht="14.25" hidden="false" customHeight="true" outlineLevel="0" collapsed="false">
      <c r="A526" s="46"/>
      <c r="B526" s="47" t="n">
        <f aca="true">TODAY()</f>
        <v>46135</v>
      </c>
      <c r="C526" s="48" t="s">
        <v>37</v>
      </c>
      <c r="D526" s="49" t="s">
        <v>38</v>
      </c>
      <c r="E526" s="50" t="str">
        <f aca="false">IFERROR(VLOOKUP($J526,'Base 1'!A:S,19,0),"-")</f>
        <v>-</v>
      </c>
      <c r="F526" s="50" t="str">
        <f aca="false">IFERROR(VLOOKUP($J526,'Base 1'!$A:$N,14,0),"-")</f>
        <v>-</v>
      </c>
      <c r="G526" s="50" t="str">
        <f aca="false">IFERROR(VLOOKUP($J526,'Base 1'!$A:$O,15,0),"-")</f>
        <v>-</v>
      </c>
      <c r="H526" s="50" t="str">
        <f aca="false">IFERROR(VLOOKUP($J526,'Base 1'!$A:$T,20,0),"-")</f>
        <v>-</v>
      </c>
      <c r="I526" s="51" t="str">
        <f aca="false">IFERROR(VLOOKUP($J526,'Base 1'!$A:$C,3,0),"-")</f>
        <v>-</v>
      </c>
      <c r="J526" s="51"/>
      <c r="K526" s="50" t="str">
        <f aca="false">IFERROR(VLOOKUP($J526,'Base 1'!$A:$E,5,0),"-")</f>
        <v>-</v>
      </c>
      <c r="L526" s="52" t="str">
        <f aca="false">IFERROR(VLOOKUP($J526,'Base 1'!$A:$B,2,0),"-")</f>
        <v>-</v>
      </c>
      <c r="M526" s="50" t="str">
        <f aca="false">IFERROR(VLOOKUP($J526,'Base 1'!$A:$Q,17,0),"-")</f>
        <v>-</v>
      </c>
      <c r="N526" s="50" t="str">
        <f aca="false">IFERROR(VLOOKUP($J526,'Base 1'!$A:$R,18,0),"-")</f>
        <v>-</v>
      </c>
      <c r="O526" s="50" t="str">
        <f aca="false">IFERROR(VLOOKUP($J526,'Base 1'!$A:$F,6,0),"-")</f>
        <v>-</v>
      </c>
      <c r="P526" s="53" t="str">
        <f aca="false">IFERROR(VLOOKUP($J526,'Base 1'!$A:$G,7,0),"-")</f>
        <v>-</v>
      </c>
      <c r="Q526" s="54"/>
      <c r="R526" s="50" t="str">
        <f aca="false">IFERROR(VLOOKUP(J526,'Base 1'!$A:$L,12,0),"-")</f>
        <v>-</v>
      </c>
      <c r="S526" s="54"/>
      <c r="T526" s="55" t="str">
        <f aca="false">IFERROR(VLOOKUP(J526,'Base 1'!$A:$J,10,0),"-")</f>
        <v>-</v>
      </c>
      <c r="U526" s="56"/>
      <c r="V526" s="57"/>
      <c r="W526" s="58"/>
      <c r="X526" s="59" t="str">
        <f aca="false">IFERROR(VLOOKUP(J526,'Base 1'!$A:$I,9,0),"-")</f>
        <v>-</v>
      </c>
      <c r="Y526" s="58"/>
      <c r="Z526" s="60"/>
      <c r="AA526" s="61"/>
      <c r="AB526" s="62"/>
      <c r="AC526" s="63" t="str">
        <f aca="false">IFERROR(VLOOKUP($J526,'Base 1'!$A:$Q,16,0),"-")</f>
        <v>-</v>
      </c>
      <c r="AD526" s="63"/>
      <c r="AE526" s="64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65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  <c r="CO526" s="65"/>
      <c r="CP526" s="65"/>
      <c r="CQ526" s="65"/>
      <c r="CR526" s="65"/>
      <c r="CS526" s="65"/>
      <c r="CT526" s="65"/>
      <c r="CU526" s="65"/>
      <c r="CV526" s="65"/>
      <c r="CW526" s="65"/>
      <c r="CX526" s="65"/>
      <c r="CY526" s="65"/>
      <c r="CZ526" s="65"/>
      <c r="DA526" s="65"/>
      <c r="DB526" s="65"/>
      <c r="DC526" s="65"/>
      <c r="DD526" s="65"/>
      <c r="DE526" s="65"/>
      <c r="DF526" s="65"/>
      <c r="DG526" s="65"/>
      <c r="DH526" s="65"/>
      <c r="DI526" s="65"/>
      <c r="DJ526" s="65"/>
      <c r="DK526" s="65"/>
      <c r="DL526" s="65"/>
      <c r="DM526" s="65"/>
      <c r="DN526" s="65"/>
      <c r="DO526" s="65"/>
      <c r="DP526" s="65"/>
      <c r="DQ526" s="65"/>
      <c r="DR526" s="65"/>
      <c r="DS526" s="65"/>
      <c r="DT526" s="65"/>
      <c r="DU526" s="65"/>
      <c r="DV526" s="65"/>
      <c r="DW526" s="65"/>
      <c r="DX526" s="65"/>
      <c r="DY526" s="65"/>
      <c r="DZ526" s="65"/>
      <c r="EA526" s="65"/>
      <c r="EB526" s="65"/>
      <c r="EC526" s="65"/>
      <c r="ED526" s="65"/>
      <c r="EE526" s="65"/>
      <c r="EF526" s="65"/>
      <c r="EG526" s="65"/>
      <c r="EH526" s="65"/>
      <c r="EI526" s="65"/>
      <c r="EJ526" s="65"/>
      <c r="EK526" s="65"/>
      <c r="EL526" s="65"/>
      <c r="EM526" s="65"/>
      <c r="EN526" s="65"/>
      <c r="EO526" s="65"/>
      <c r="EP526" s="65"/>
      <c r="EQ526" s="65"/>
      <c r="ER526" s="65"/>
      <c r="ES526" s="65"/>
      <c r="ET526" s="65"/>
      <c r="EU526" s="65"/>
      <c r="EV526" s="65"/>
      <c r="EW526" s="65"/>
      <c r="EX526" s="65"/>
      <c r="EY526" s="65"/>
      <c r="EZ526" s="65"/>
      <c r="FA526" s="65"/>
      <c r="FB526" s="65"/>
      <c r="FC526" s="65"/>
      <c r="FD526" s="65"/>
      <c r="FE526" s="65"/>
      <c r="FF526" s="65"/>
      <c r="FG526" s="65"/>
      <c r="FH526" s="65"/>
      <c r="FI526" s="65"/>
      <c r="FJ526" s="65"/>
      <c r="FK526" s="65"/>
      <c r="FL526" s="65"/>
      <c r="FM526" s="65"/>
      <c r="FN526" s="65"/>
      <c r="FO526" s="65"/>
      <c r="FP526" s="65"/>
      <c r="FQ526" s="65"/>
      <c r="FR526" s="65"/>
      <c r="FS526" s="65"/>
      <c r="FT526" s="65"/>
      <c r="FU526" s="65"/>
      <c r="FV526" s="65"/>
      <c r="FW526" s="65"/>
      <c r="FX526" s="65"/>
      <c r="FY526" s="65"/>
      <c r="FZ526" s="65"/>
      <c r="GA526" s="65"/>
      <c r="GB526" s="65"/>
      <c r="GC526" s="65"/>
      <c r="GD526" s="65"/>
      <c r="GE526" s="65"/>
      <c r="GF526" s="65"/>
      <c r="GG526" s="65"/>
      <c r="GH526" s="65"/>
      <c r="GI526" s="65"/>
      <c r="GJ526" s="65"/>
      <c r="GK526" s="65"/>
      <c r="GL526" s="65"/>
      <c r="GM526" s="65"/>
      <c r="GN526" s="65"/>
      <c r="GO526" s="65"/>
      <c r="GP526" s="65"/>
      <c r="GQ526" s="65"/>
      <c r="GR526" s="65"/>
      <c r="GS526" s="65"/>
      <c r="GT526" s="65"/>
      <c r="GU526" s="65"/>
      <c r="GV526" s="65"/>
      <c r="GW526" s="65"/>
      <c r="GX526" s="65"/>
      <c r="GY526" s="65"/>
      <c r="GZ526" s="65"/>
      <c r="HA526" s="65"/>
      <c r="HB526" s="65"/>
      <c r="HC526" s="65"/>
      <c r="HD526" s="65"/>
      <c r="HE526" s="65"/>
      <c r="HF526" s="65"/>
      <c r="HG526" s="65"/>
      <c r="HH526" s="65"/>
      <c r="HI526" s="65"/>
      <c r="HJ526" s="65"/>
      <c r="HK526" s="65"/>
      <c r="HL526" s="65"/>
      <c r="HM526" s="65"/>
      <c r="HN526" s="65"/>
      <c r="HO526" s="65"/>
      <c r="HP526" s="65"/>
      <c r="HQ526" s="65"/>
      <c r="HR526" s="65"/>
      <c r="HS526" s="65"/>
      <c r="HT526" s="65"/>
      <c r="HU526" s="65"/>
      <c r="HV526" s="65"/>
      <c r="HW526" s="65"/>
      <c r="HX526" s="65"/>
      <c r="HY526" s="65"/>
      <c r="HZ526" s="65"/>
      <c r="IA526" s="65"/>
      <c r="IB526" s="65"/>
      <c r="IC526" s="65"/>
      <c r="ID526" s="65"/>
      <c r="IE526" s="65"/>
      <c r="IF526" s="65"/>
      <c r="IG526" s="65"/>
      <c r="IH526" s="65"/>
      <c r="II526" s="65"/>
      <c r="IJ526" s="65"/>
      <c r="IK526" s="65"/>
      <c r="IL526" s="65"/>
      <c r="IM526" s="65"/>
      <c r="IN526" s="65"/>
      <c r="IO526" s="65"/>
      <c r="IP526" s="65"/>
      <c r="IQ526" s="65"/>
      <c r="IR526" s="65"/>
      <c r="IS526" s="65"/>
      <c r="IT526" s="65"/>
      <c r="IU526" s="65"/>
      <c r="IV526" s="65"/>
      <c r="IW526" s="65"/>
      <c r="IX526" s="65"/>
      <c r="IY526" s="65"/>
      <c r="IZ526" s="65"/>
      <c r="JA526" s="65"/>
      <c r="JB526" s="65"/>
      <c r="JC526" s="65"/>
      <c r="JD526" s="65"/>
      <c r="JE526" s="65"/>
      <c r="JF526" s="65"/>
      <c r="JG526" s="65"/>
      <c r="JH526" s="65"/>
      <c r="JI526" s="65"/>
      <c r="JJ526" s="65"/>
      <c r="JK526" s="65"/>
      <c r="JL526" s="65"/>
      <c r="JM526" s="65"/>
      <c r="JN526" s="65"/>
      <c r="JO526" s="65"/>
      <c r="JP526" s="65"/>
      <c r="JQ526" s="65"/>
      <c r="JR526" s="65"/>
      <c r="JS526" s="65"/>
    </row>
    <row r="527" s="66" customFormat="true" ht="14.25" hidden="false" customHeight="true" outlineLevel="0" collapsed="false">
      <c r="A527" s="46"/>
      <c r="B527" s="47" t="n">
        <f aca="true">TODAY()</f>
        <v>46135</v>
      </c>
      <c r="C527" s="48" t="s">
        <v>37</v>
      </c>
      <c r="D527" s="49" t="s">
        <v>38</v>
      </c>
      <c r="E527" s="50" t="str">
        <f aca="false">IFERROR(VLOOKUP($J527,'Base 1'!A:S,19,0),"-")</f>
        <v>-</v>
      </c>
      <c r="F527" s="50" t="str">
        <f aca="false">IFERROR(VLOOKUP($J527,'Base 1'!$A:$N,14,0),"-")</f>
        <v>-</v>
      </c>
      <c r="G527" s="50" t="str">
        <f aca="false">IFERROR(VLOOKUP($J527,'Base 1'!$A:$O,15,0),"-")</f>
        <v>-</v>
      </c>
      <c r="H527" s="50" t="str">
        <f aca="false">IFERROR(VLOOKUP($J527,'Base 1'!$A:$T,20,0),"-")</f>
        <v>-</v>
      </c>
      <c r="I527" s="51" t="str">
        <f aca="false">IFERROR(VLOOKUP($J527,'Base 1'!$A:$C,3,0),"-")</f>
        <v>-</v>
      </c>
      <c r="J527" s="51"/>
      <c r="K527" s="50" t="str">
        <f aca="false">IFERROR(VLOOKUP($J527,'Base 1'!$A:$E,5,0),"-")</f>
        <v>-</v>
      </c>
      <c r="L527" s="52" t="str">
        <f aca="false">IFERROR(VLOOKUP($J527,'Base 1'!$A:$B,2,0),"-")</f>
        <v>-</v>
      </c>
      <c r="M527" s="50" t="str">
        <f aca="false">IFERROR(VLOOKUP($J527,'Base 1'!$A:$Q,17,0),"-")</f>
        <v>-</v>
      </c>
      <c r="N527" s="50" t="str">
        <f aca="false">IFERROR(VLOOKUP($J527,'Base 1'!$A:$R,18,0),"-")</f>
        <v>-</v>
      </c>
      <c r="O527" s="50" t="str">
        <f aca="false">IFERROR(VLOOKUP($J527,'Base 1'!$A:$F,6,0),"-")</f>
        <v>-</v>
      </c>
      <c r="P527" s="53" t="str">
        <f aca="false">IFERROR(VLOOKUP($J527,'Base 1'!$A:$G,7,0),"-")</f>
        <v>-</v>
      </c>
      <c r="Q527" s="54"/>
      <c r="R527" s="50" t="str">
        <f aca="false">IFERROR(VLOOKUP(J527,'Base 1'!$A:$L,12,0),"-")</f>
        <v>-</v>
      </c>
      <c r="S527" s="54"/>
      <c r="T527" s="55" t="str">
        <f aca="false">IFERROR(VLOOKUP(J527,'Base 1'!$A:$J,10,0),"-")</f>
        <v>-</v>
      </c>
      <c r="U527" s="56"/>
      <c r="V527" s="57"/>
      <c r="W527" s="58"/>
      <c r="X527" s="59" t="str">
        <f aca="false">IFERROR(VLOOKUP(J527,'Base 1'!$A:$I,9,0),"-")</f>
        <v>-</v>
      </c>
      <c r="Y527" s="58"/>
      <c r="Z527" s="60"/>
      <c r="AA527" s="61"/>
      <c r="AB527" s="62"/>
      <c r="AC527" s="63" t="str">
        <f aca="false">IFERROR(VLOOKUP($J527,'Base 1'!$A:$Q,16,0),"-")</f>
        <v>-</v>
      </c>
      <c r="AD527" s="63"/>
      <c r="AE527" s="64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/>
      <c r="BT527" s="65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  <c r="CO527" s="65"/>
      <c r="CP527" s="65"/>
      <c r="CQ527" s="65"/>
      <c r="CR527" s="65"/>
      <c r="CS527" s="65"/>
      <c r="CT527" s="65"/>
      <c r="CU527" s="65"/>
      <c r="CV527" s="65"/>
      <c r="CW527" s="65"/>
      <c r="CX527" s="65"/>
      <c r="CY527" s="65"/>
      <c r="CZ527" s="65"/>
      <c r="DA527" s="65"/>
      <c r="DB527" s="65"/>
      <c r="DC527" s="65"/>
      <c r="DD527" s="65"/>
      <c r="DE527" s="65"/>
      <c r="DF527" s="65"/>
      <c r="DG527" s="65"/>
      <c r="DH527" s="65"/>
      <c r="DI527" s="65"/>
      <c r="DJ527" s="65"/>
      <c r="DK527" s="65"/>
      <c r="DL527" s="65"/>
      <c r="DM527" s="65"/>
      <c r="DN527" s="65"/>
      <c r="DO527" s="65"/>
      <c r="DP527" s="65"/>
      <c r="DQ527" s="65"/>
      <c r="DR527" s="65"/>
      <c r="DS527" s="65"/>
      <c r="DT527" s="65"/>
      <c r="DU527" s="65"/>
      <c r="DV527" s="65"/>
      <c r="DW527" s="65"/>
      <c r="DX527" s="65"/>
      <c r="DY527" s="65"/>
      <c r="DZ527" s="65"/>
      <c r="EA527" s="65"/>
      <c r="EB527" s="65"/>
      <c r="EC527" s="65"/>
      <c r="ED527" s="65"/>
      <c r="EE527" s="65"/>
      <c r="EF527" s="65"/>
      <c r="EG527" s="65"/>
      <c r="EH527" s="65"/>
      <c r="EI527" s="65"/>
      <c r="EJ527" s="65"/>
      <c r="EK527" s="65"/>
      <c r="EL527" s="65"/>
      <c r="EM527" s="65"/>
      <c r="EN527" s="65"/>
      <c r="EO527" s="65"/>
      <c r="EP527" s="65"/>
      <c r="EQ527" s="65"/>
      <c r="ER527" s="65"/>
      <c r="ES527" s="65"/>
      <c r="ET527" s="65"/>
      <c r="EU527" s="65"/>
      <c r="EV527" s="65"/>
      <c r="EW527" s="65"/>
      <c r="EX527" s="65"/>
      <c r="EY527" s="65"/>
      <c r="EZ527" s="65"/>
      <c r="FA527" s="65"/>
      <c r="FB527" s="65"/>
      <c r="FC527" s="65"/>
      <c r="FD527" s="65"/>
      <c r="FE527" s="65"/>
      <c r="FF527" s="65"/>
      <c r="FG527" s="65"/>
      <c r="FH527" s="65"/>
      <c r="FI527" s="65"/>
      <c r="FJ527" s="65"/>
      <c r="FK527" s="65"/>
      <c r="FL527" s="65"/>
      <c r="FM527" s="65"/>
      <c r="FN527" s="65"/>
      <c r="FO527" s="65"/>
      <c r="FP527" s="65"/>
      <c r="FQ527" s="65"/>
      <c r="FR527" s="65"/>
      <c r="FS527" s="65"/>
      <c r="FT527" s="65"/>
      <c r="FU527" s="65"/>
      <c r="FV527" s="65"/>
      <c r="FW527" s="65"/>
      <c r="FX527" s="65"/>
      <c r="FY527" s="65"/>
      <c r="FZ527" s="65"/>
      <c r="GA527" s="65"/>
      <c r="GB527" s="65"/>
      <c r="GC527" s="65"/>
      <c r="GD527" s="65"/>
      <c r="GE527" s="65"/>
      <c r="GF527" s="65"/>
      <c r="GG527" s="65"/>
      <c r="GH527" s="65"/>
      <c r="GI527" s="65"/>
      <c r="GJ527" s="65"/>
      <c r="GK527" s="65"/>
      <c r="GL527" s="65"/>
      <c r="GM527" s="65"/>
      <c r="GN527" s="65"/>
      <c r="GO527" s="65"/>
      <c r="GP527" s="65"/>
      <c r="GQ527" s="65"/>
      <c r="GR527" s="65"/>
      <c r="GS527" s="65"/>
      <c r="GT527" s="65"/>
      <c r="GU527" s="65"/>
      <c r="GV527" s="65"/>
      <c r="GW527" s="65"/>
      <c r="GX527" s="65"/>
      <c r="GY527" s="65"/>
      <c r="GZ527" s="65"/>
      <c r="HA527" s="65"/>
      <c r="HB527" s="65"/>
      <c r="HC527" s="65"/>
      <c r="HD527" s="65"/>
      <c r="HE527" s="65"/>
      <c r="HF527" s="65"/>
      <c r="HG527" s="65"/>
      <c r="HH527" s="65"/>
      <c r="HI527" s="65"/>
      <c r="HJ527" s="65"/>
      <c r="HK527" s="65"/>
      <c r="HL527" s="65"/>
      <c r="HM527" s="65"/>
      <c r="HN527" s="65"/>
      <c r="HO527" s="65"/>
      <c r="HP527" s="65"/>
      <c r="HQ527" s="65"/>
      <c r="HR527" s="65"/>
      <c r="HS527" s="65"/>
      <c r="HT527" s="65"/>
      <c r="HU527" s="65"/>
      <c r="HV527" s="65"/>
      <c r="HW527" s="65"/>
      <c r="HX527" s="65"/>
      <c r="HY527" s="65"/>
      <c r="HZ527" s="65"/>
      <c r="IA527" s="65"/>
      <c r="IB527" s="65"/>
      <c r="IC527" s="65"/>
      <c r="ID527" s="65"/>
      <c r="IE527" s="65"/>
      <c r="IF527" s="65"/>
      <c r="IG527" s="65"/>
      <c r="IH527" s="65"/>
      <c r="II527" s="65"/>
      <c r="IJ527" s="65"/>
      <c r="IK527" s="65"/>
      <c r="IL527" s="65"/>
      <c r="IM527" s="65"/>
      <c r="IN527" s="65"/>
      <c r="IO527" s="65"/>
      <c r="IP527" s="65"/>
      <c r="IQ527" s="65"/>
      <c r="IR527" s="65"/>
      <c r="IS527" s="65"/>
      <c r="IT527" s="65"/>
      <c r="IU527" s="65"/>
      <c r="IV527" s="65"/>
      <c r="IW527" s="65"/>
      <c r="IX527" s="65"/>
      <c r="IY527" s="65"/>
      <c r="IZ527" s="65"/>
      <c r="JA527" s="65"/>
      <c r="JB527" s="65"/>
      <c r="JC527" s="65"/>
      <c r="JD527" s="65"/>
      <c r="JE527" s="65"/>
      <c r="JF527" s="65"/>
      <c r="JG527" s="65"/>
      <c r="JH527" s="65"/>
      <c r="JI527" s="65"/>
      <c r="JJ527" s="65"/>
      <c r="JK527" s="65"/>
      <c r="JL527" s="65"/>
      <c r="JM527" s="65"/>
      <c r="JN527" s="65"/>
      <c r="JO527" s="65"/>
      <c r="JP527" s="65"/>
      <c r="JQ527" s="65"/>
      <c r="JR527" s="65"/>
      <c r="JS527" s="65"/>
    </row>
    <row r="528" s="66" customFormat="true" ht="14.25" hidden="false" customHeight="true" outlineLevel="0" collapsed="false">
      <c r="A528" s="46"/>
      <c r="B528" s="47" t="n">
        <f aca="true">TODAY()</f>
        <v>46135</v>
      </c>
      <c r="C528" s="48" t="s">
        <v>37</v>
      </c>
      <c r="D528" s="49" t="s">
        <v>38</v>
      </c>
      <c r="E528" s="50" t="str">
        <f aca="false">IFERROR(VLOOKUP($J528,'Base 1'!A:S,19,0),"-")</f>
        <v>-</v>
      </c>
      <c r="F528" s="50" t="str">
        <f aca="false">IFERROR(VLOOKUP($J528,'Base 1'!$A:$N,14,0),"-")</f>
        <v>-</v>
      </c>
      <c r="G528" s="50" t="str">
        <f aca="false">IFERROR(VLOOKUP($J528,'Base 1'!$A:$O,15,0),"-")</f>
        <v>-</v>
      </c>
      <c r="H528" s="50" t="str">
        <f aca="false">IFERROR(VLOOKUP($J528,'Base 1'!$A:$T,20,0),"-")</f>
        <v>-</v>
      </c>
      <c r="I528" s="51" t="str">
        <f aca="false">IFERROR(VLOOKUP($J528,'Base 1'!$A:$C,3,0),"-")</f>
        <v>-</v>
      </c>
      <c r="J528" s="51"/>
      <c r="K528" s="50" t="str">
        <f aca="false">IFERROR(VLOOKUP($J528,'Base 1'!$A:$E,5,0),"-")</f>
        <v>-</v>
      </c>
      <c r="L528" s="52" t="str">
        <f aca="false">IFERROR(VLOOKUP($J528,'Base 1'!$A:$B,2,0),"-")</f>
        <v>-</v>
      </c>
      <c r="M528" s="50" t="str">
        <f aca="false">IFERROR(VLOOKUP($J528,'Base 1'!$A:$Q,17,0),"-")</f>
        <v>-</v>
      </c>
      <c r="N528" s="50" t="str">
        <f aca="false">IFERROR(VLOOKUP($J528,'Base 1'!$A:$R,18,0),"-")</f>
        <v>-</v>
      </c>
      <c r="O528" s="50" t="str">
        <f aca="false">IFERROR(VLOOKUP($J528,'Base 1'!$A:$F,6,0),"-")</f>
        <v>-</v>
      </c>
      <c r="P528" s="53" t="str">
        <f aca="false">IFERROR(VLOOKUP($J528,'Base 1'!$A:$G,7,0),"-")</f>
        <v>-</v>
      </c>
      <c r="Q528" s="54"/>
      <c r="R528" s="50" t="str">
        <f aca="false">IFERROR(VLOOKUP(J528,'Base 1'!$A:$L,12,0),"-")</f>
        <v>-</v>
      </c>
      <c r="S528" s="54"/>
      <c r="T528" s="55" t="str">
        <f aca="false">IFERROR(VLOOKUP(J528,'Base 1'!$A:$J,10,0),"-")</f>
        <v>-</v>
      </c>
      <c r="U528" s="56"/>
      <c r="V528" s="57"/>
      <c r="W528" s="58"/>
      <c r="X528" s="59" t="str">
        <f aca="false">IFERROR(VLOOKUP(J528,'Base 1'!$A:$I,9,0),"-")</f>
        <v>-</v>
      </c>
      <c r="Y528" s="58"/>
      <c r="Z528" s="60"/>
      <c r="AA528" s="61"/>
      <c r="AB528" s="62"/>
      <c r="AC528" s="63" t="str">
        <f aca="false">IFERROR(VLOOKUP($J528,'Base 1'!$A:$Q,16,0),"-")</f>
        <v>-</v>
      </c>
      <c r="AD528" s="63"/>
      <c r="AE528" s="64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  <c r="CO528" s="65"/>
      <c r="CP528" s="65"/>
      <c r="CQ528" s="65"/>
      <c r="CR528" s="65"/>
      <c r="CS528" s="65"/>
      <c r="CT528" s="65"/>
      <c r="CU528" s="65"/>
      <c r="CV528" s="65"/>
      <c r="CW528" s="65"/>
      <c r="CX528" s="65"/>
      <c r="CY528" s="65"/>
      <c r="CZ528" s="65"/>
      <c r="DA528" s="65"/>
      <c r="DB528" s="65"/>
      <c r="DC528" s="65"/>
      <c r="DD528" s="65"/>
      <c r="DE528" s="65"/>
      <c r="DF528" s="65"/>
      <c r="DG528" s="65"/>
      <c r="DH528" s="65"/>
      <c r="DI528" s="65"/>
      <c r="DJ528" s="65"/>
      <c r="DK528" s="65"/>
      <c r="DL528" s="65"/>
      <c r="DM528" s="65"/>
      <c r="DN528" s="65"/>
      <c r="DO528" s="65"/>
      <c r="DP528" s="65"/>
      <c r="DQ528" s="65"/>
      <c r="DR528" s="65"/>
      <c r="DS528" s="65"/>
      <c r="DT528" s="65"/>
      <c r="DU528" s="65"/>
      <c r="DV528" s="65"/>
      <c r="DW528" s="65"/>
      <c r="DX528" s="65"/>
      <c r="DY528" s="65"/>
      <c r="DZ528" s="65"/>
      <c r="EA528" s="65"/>
      <c r="EB528" s="65"/>
      <c r="EC528" s="65"/>
      <c r="ED528" s="65"/>
      <c r="EE528" s="65"/>
      <c r="EF528" s="65"/>
      <c r="EG528" s="65"/>
      <c r="EH528" s="65"/>
      <c r="EI528" s="65"/>
      <c r="EJ528" s="65"/>
      <c r="EK528" s="65"/>
      <c r="EL528" s="65"/>
      <c r="EM528" s="65"/>
      <c r="EN528" s="65"/>
      <c r="EO528" s="65"/>
      <c r="EP528" s="65"/>
      <c r="EQ528" s="65"/>
      <c r="ER528" s="65"/>
      <c r="ES528" s="65"/>
      <c r="ET528" s="65"/>
      <c r="EU528" s="65"/>
      <c r="EV528" s="65"/>
      <c r="EW528" s="65"/>
      <c r="EX528" s="65"/>
      <c r="EY528" s="65"/>
      <c r="EZ528" s="65"/>
      <c r="FA528" s="65"/>
      <c r="FB528" s="65"/>
      <c r="FC528" s="65"/>
      <c r="FD528" s="65"/>
      <c r="FE528" s="65"/>
      <c r="FF528" s="65"/>
      <c r="FG528" s="65"/>
      <c r="FH528" s="65"/>
      <c r="FI528" s="65"/>
      <c r="FJ528" s="65"/>
      <c r="FK528" s="65"/>
      <c r="FL528" s="65"/>
      <c r="FM528" s="65"/>
      <c r="FN528" s="65"/>
      <c r="FO528" s="65"/>
      <c r="FP528" s="65"/>
      <c r="FQ528" s="65"/>
      <c r="FR528" s="65"/>
      <c r="FS528" s="65"/>
      <c r="FT528" s="65"/>
      <c r="FU528" s="65"/>
      <c r="FV528" s="65"/>
      <c r="FW528" s="65"/>
      <c r="FX528" s="65"/>
      <c r="FY528" s="65"/>
      <c r="FZ528" s="65"/>
      <c r="GA528" s="65"/>
      <c r="GB528" s="65"/>
      <c r="GC528" s="65"/>
      <c r="GD528" s="65"/>
      <c r="GE528" s="65"/>
      <c r="GF528" s="65"/>
      <c r="GG528" s="65"/>
      <c r="GH528" s="65"/>
      <c r="GI528" s="65"/>
      <c r="GJ528" s="65"/>
      <c r="GK528" s="65"/>
      <c r="GL528" s="65"/>
      <c r="GM528" s="65"/>
      <c r="GN528" s="65"/>
      <c r="GO528" s="65"/>
      <c r="GP528" s="65"/>
      <c r="GQ528" s="65"/>
      <c r="GR528" s="65"/>
      <c r="GS528" s="65"/>
      <c r="GT528" s="65"/>
      <c r="GU528" s="65"/>
      <c r="GV528" s="65"/>
      <c r="GW528" s="65"/>
      <c r="GX528" s="65"/>
      <c r="GY528" s="65"/>
      <c r="GZ528" s="65"/>
      <c r="HA528" s="65"/>
      <c r="HB528" s="65"/>
      <c r="HC528" s="65"/>
      <c r="HD528" s="65"/>
      <c r="HE528" s="65"/>
      <c r="HF528" s="65"/>
      <c r="HG528" s="65"/>
      <c r="HH528" s="65"/>
      <c r="HI528" s="65"/>
      <c r="HJ528" s="65"/>
      <c r="HK528" s="65"/>
      <c r="HL528" s="65"/>
      <c r="HM528" s="65"/>
      <c r="HN528" s="65"/>
      <c r="HO528" s="65"/>
      <c r="HP528" s="65"/>
      <c r="HQ528" s="65"/>
      <c r="HR528" s="65"/>
      <c r="HS528" s="65"/>
      <c r="HT528" s="65"/>
      <c r="HU528" s="65"/>
      <c r="HV528" s="65"/>
      <c r="HW528" s="65"/>
      <c r="HX528" s="65"/>
      <c r="HY528" s="65"/>
      <c r="HZ528" s="65"/>
      <c r="IA528" s="65"/>
      <c r="IB528" s="65"/>
      <c r="IC528" s="65"/>
      <c r="ID528" s="65"/>
      <c r="IE528" s="65"/>
      <c r="IF528" s="65"/>
      <c r="IG528" s="65"/>
      <c r="IH528" s="65"/>
      <c r="II528" s="65"/>
      <c r="IJ528" s="65"/>
      <c r="IK528" s="65"/>
      <c r="IL528" s="65"/>
      <c r="IM528" s="65"/>
      <c r="IN528" s="65"/>
      <c r="IO528" s="65"/>
      <c r="IP528" s="65"/>
      <c r="IQ528" s="65"/>
      <c r="IR528" s="65"/>
      <c r="IS528" s="65"/>
      <c r="IT528" s="65"/>
      <c r="IU528" s="65"/>
      <c r="IV528" s="65"/>
      <c r="IW528" s="65"/>
      <c r="IX528" s="65"/>
      <c r="IY528" s="65"/>
      <c r="IZ528" s="65"/>
      <c r="JA528" s="65"/>
      <c r="JB528" s="65"/>
      <c r="JC528" s="65"/>
      <c r="JD528" s="65"/>
      <c r="JE528" s="65"/>
      <c r="JF528" s="65"/>
      <c r="JG528" s="65"/>
      <c r="JH528" s="65"/>
      <c r="JI528" s="65"/>
      <c r="JJ528" s="65"/>
      <c r="JK528" s="65"/>
      <c r="JL528" s="65"/>
      <c r="JM528" s="65"/>
      <c r="JN528" s="65"/>
      <c r="JO528" s="65"/>
      <c r="JP528" s="65"/>
      <c r="JQ528" s="65"/>
      <c r="JR528" s="65"/>
      <c r="JS528" s="65"/>
    </row>
    <row r="529" s="66" customFormat="true" ht="14.25" hidden="false" customHeight="true" outlineLevel="0" collapsed="false">
      <c r="A529" s="46"/>
      <c r="B529" s="47" t="n">
        <f aca="true">TODAY()</f>
        <v>46135</v>
      </c>
      <c r="C529" s="48" t="s">
        <v>37</v>
      </c>
      <c r="D529" s="49" t="s">
        <v>38</v>
      </c>
      <c r="E529" s="50" t="str">
        <f aca="false">IFERROR(VLOOKUP($J529,'Base 1'!A:S,19,0),"-")</f>
        <v>-</v>
      </c>
      <c r="F529" s="50" t="str">
        <f aca="false">IFERROR(VLOOKUP($J529,'Base 1'!$A:$N,14,0),"-")</f>
        <v>-</v>
      </c>
      <c r="G529" s="50" t="str">
        <f aca="false">IFERROR(VLOOKUP($J529,'Base 1'!$A:$O,15,0),"-")</f>
        <v>-</v>
      </c>
      <c r="H529" s="50" t="str">
        <f aca="false">IFERROR(VLOOKUP($J529,'Base 1'!$A:$T,20,0),"-")</f>
        <v>-</v>
      </c>
      <c r="I529" s="51" t="str">
        <f aca="false">IFERROR(VLOOKUP($J529,'Base 1'!$A:$C,3,0),"-")</f>
        <v>-</v>
      </c>
      <c r="J529" s="51"/>
      <c r="K529" s="50" t="str">
        <f aca="false">IFERROR(VLOOKUP($J529,'Base 1'!$A:$E,5,0),"-")</f>
        <v>-</v>
      </c>
      <c r="L529" s="52" t="str">
        <f aca="false">IFERROR(VLOOKUP($J529,'Base 1'!$A:$B,2,0),"-")</f>
        <v>-</v>
      </c>
      <c r="M529" s="50" t="str">
        <f aca="false">IFERROR(VLOOKUP($J529,'Base 1'!$A:$Q,17,0),"-")</f>
        <v>-</v>
      </c>
      <c r="N529" s="50" t="str">
        <f aca="false">IFERROR(VLOOKUP($J529,'Base 1'!$A:$R,18,0),"-")</f>
        <v>-</v>
      </c>
      <c r="O529" s="50" t="str">
        <f aca="false">IFERROR(VLOOKUP($J529,'Base 1'!$A:$F,6,0),"-")</f>
        <v>-</v>
      </c>
      <c r="P529" s="53" t="str">
        <f aca="false">IFERROR(VLOOKUP($J529,'Base 1'!$A:$G,7,0),"-")</f>
        <v>-</v>
      </c>
      <c r="Q529" s="54"/>
      <c r="R529" s="50" t="str">
        <f aca="false">IFERROR(VLOOKUP(J529,'Base 1'!$A:$L,12,0),"-")</f>
        <v>-</v>
      </c>
      <c r="S529" s="54"/>
      <c r="T529" s="55" t="str">
        <f aca="false">IFERROR(VLOOKUP(J529,'Base 1'!$A:$J,10,0),"-")</f>
        <v>-</v>
      </c>
      <c r="U529" s="56"/>
      <c r="V529" s="57"/>
      <c r="W529" s="58"/>
      <c r="X529" s="59" t="str">
        <f aca="false">IFERROR(VLOOKUP(J529,'Base 1'!$A:$I,9,0),"-")</f>
        <v>-</v>
      </c>
      <c r="Y529" s="58"/>
      <c r="Z529" s="60"/>
      <c r="AA529" s="61"/>
      <c r="AB529" s="62"/>
      <c r="AC529" s="63" t="str">
        <f aca="false">IFERROR(VLOOKUP($J529,'Base 1'!$A:$Q,16,0),"-")</f>
        <v>-</v>
      </c>
      <c r="AD529" s="63"/>
      <c r="AE529" s="64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  <c r="CO529" s="65"/>
      <c r="CP529" s="65"/>
      <c r="CQ529" s="65"/>
      <c r="CR529" s="65"/>
      <c r="CS529" s="65"/>
      <c r="CT529" s="65"/>
      <c r="CU529" s="65"/>
      <c r="CV529" s="65"/>
      <c r="CW529" s="65"/>
      <c r="CX529" s="65"/>
      <c r="CY529" s="65"/>
      <c r="CZ529" s="65"/>
      <c r="DA529" s="65"/>
      <c r="DB529" s="65"/>
      <c r="DC529" s="65"/>
      <c r="DD529" s="65"/>
      <c r="DE529" s="65"/>
      <c r="DF529" s="65"/>
      <c r="DG529" s="65"/>
      <c r="DH529" s="65"/>
      <c r="DI529" s="65"/>
      <c r="DJ529" s="65"/>
      <c r="DK529" s="65"/>
      <c r="DL529" s="65"/>
      <c r="DM529" s="65"/>
      <c r="DN529" s="65"/>
      <c r="DO529" s="65"/>
      <c r="DP529" s="65"/>
      <c r="DQ529" s="65"/>
      <c r="DR529" s="65"/>
      <c r="DS529" s="65"/>
      <c r="DT529" s="65"/>
      <c r="DU529" s="65"/>
      <c r="DV529" s="65"/>
      <c r="DW529" s="65"/>
      <c r="DX529" s="65"/>
      <c r="DY529" s="65"/>
      <c r="DZ529" s="65"/>
      <c r="EA529" s="65"/>
      <c r="EB529" s="65"/>
      <c r="EC529" s="65"/>
      <c r="ED529" s="65"/>
      <c r="EE529" s="65"/>
      <c r="EF529" s="65"/>
      <c r="EG529" s="65"/>
      <c r="EH529" s="65"/>
      <c r="EI529" s="65"/>
      <c r="EJ529" s="65"/>
      <c r="EK529" s="65"/>
      <c r="EL529" s="65"/>
      <c r="EM529" s="65"/>
      <c r="EN529" s="65"/>
      <c r="EO529" s="65"/>
      <c r="EP529" s="65"/>
      <c r="EQ529" s="65"/>
      <c r="ER529" s="65"/>
      <c r="ES529" s="65"/>
      <c r="ET529" s="65"/>
      <c r="EU529" s="65"/>
      <c r="EV529" s="65"/>
      <c r="EW529" s="65"/>
      <c r="EX529" s="65"/>
      <c r="EY529" s="65"/>
      <c r="EZ529" s="65"/>
      <c r="FA529" s="65"/>
      <c r="FB529" s="65"/>
      <c r="FC529" s="65"/>
      <c r="FD529" s="65"/>
      <c r="FE529" s="65"/>
      <c r="FF529" s="65"/>
      <c r="FG529" s="65"/>
      <c r="FH529" s="65"/>
      <c r="FI529" s="65"/>
      <c r="FJ529" s="65"/>
      <c r="FK529" s="65"/>
      <c r="FL529" s="65"/>
      <c r="FM529" s="65"/>
      <c r="FN529" s="65"/>
      <c r="FO529" s="65"/>
      <c r="FP529" s="65"/>
      <c r="FQ529" s="65"/>
      <c r="FR529" s="65"/>
      <c r="FS529" s="65"/>
      <c r="FT529" s="65"/>
      <c r="FU529" s="65"/>
      <c r="FV529" s="65"/>
      <c r="FW529" s="65"/>
      <c r="FX529" s="65"/>
      <c r="FY529" s="65"/>
      <c r="FZ529" s="65"/>
      <c r="GA529" s="65"/>
      <c r="GB529" s="65"/>
      <c r="GC529" s="65"/>
      <c r="GD529" s="65"/>
      <c r="GE529" s="65"/>
      <c r="GF529" s="65"/>
      <c r="GG529" s="65"/>
      <c r="GH529" s="65"/>
      <c r="GI529" s="65"/>
      <c r="GJ529" s="65"/>
      <c r="GK529" s="65"/>
      <c r="GL529" s="65"/>
      <c r="GM529" s="65"/>
      <c r="GN529" s="65"/>
      <c r="GO529" s="65"/>
      <c r="GP529" s="65"/>
      <c r="GQ529" s="65"/>
      <c r="GR529" s="65"/>
      <c r="GS529" s="65"/>
      <c r="GT529" s="65"/>
      <c r="GU529" s="65"/>
      <c r="GV529" s="65"/>
      <c r="GW529" s="65"/>
      <c r="GX529" s="65"/>
      <c r="GY529" s="65"/>
      <c r="GZ529" s="65"/>
      <c r="HA529" s="65"/>
      <c r="HB529" s="65"/>
      <c r="HC529" s="65"/>
      <c r="HD529" s="65"/>
      <c r="HE529" s="65"/>
      <c r="HF529" s="65"/>
      <c r="HG529" s="65"/>
      <c r="HH529" s="65"/>
      <c r="HI529" s="65"/>
      <c r="HJ529" s="65"/>
      <c r="HK529" s="65"/>
      <c r="HL529" s="65"/>
      <c r="HM529" s="65"/>
      <c r="HN529" s="65"/>
      <c r="HO529" s="65"/>
      <c r="HP529" s="65"/>
      <c r="HQ529" s="65"/>
      <c r="HR529" s="65"/>
      <c r="HS529" s="65"/>
      <c r="HT529" s="65"/>
      <c r="HU529" s="65"/>
      <c r="HV529" s="65"/>
      <c r="HW529" s="65"/>
      <c r="HX529" s="65"/>
      <c r="HY529" s="65"/>
      <c r="HZ529" s="65"/>
      <c r="IA529" s="65"/>
      <c r="IB529" s="65"/>
      <c r="IC529" s="65"/>
      <c r="ID529" s="65"/>
      <c r="IE529" s="65"/>
      <c r="IF529" s="65"/>
      <c r="IG529" s="65"/>
      <c r="IH529" s="65"/>
      <c r="II529" s="65"/>
      <c r="IJ529" s="65"/>
      <c r="IK529" s="65"/>
      <c r="IL529" s="65"/>
      <c r="IM529" s="65"/>
      <c r="IN529" s="65"/>
      <c r="IO529" s="65"/>
      <c r="IP529" s="65"/>
      <c r="IQ529" s="65"/>
      <c r="IR529" s="65"/>
      <c r="IS529" s="65"/>
      <c r="IT529" s="65"/>
      <c r="IU529" s="65"/>
      <c r="IV529" s="65"/>
      <c r="IW529" s="65"/>
      <c r="IX529" s="65"/>
      <c r="IY529" s="65"/>
      <c r="IZ529" s="65"/>
      <c r="JA529" s="65"/>
      <c r="JB529" s="65"/>
      <c r="JC529" s="65"/>
      <c r="JD529" s="65"/>
      <c r="JE529" s="65"/>
      <c r="JF529" s="65"/>
      <c r="JG529" s="65"/>
      <c r="JH529" s="65"/>
      <c r="JI529" s="65"/>
      <c r="JJ529" s="65"/>
      <c r="JK529" s="65"/>
      <c r="JL529" s="65"/>
      <c r="JM529" s="65"/>
      <c r="JN529" s="65"/>
      <c r="JO529" s="65"/>
      <c r="JP529" s="65"/>
      <c r="JQ529" s="65"/>
      <c r="JR529" s="65"/>
      <c r="JS529" s="65"/>
    </row>
    <row r="530" s="66" customFormat="true" ht="14.25" hidden="false" customHeight="true" outlineLevel="0" collapsed="false">
      <c r="A530" s="46"/>
      <c r="B530" s="47" t="n">
        <f aca="true">TODAY()</f>
        <v>46135</v>
      </c>
      <c r="C530" s="48" t="s">
        <v>37</v>
      </c>
      <c r="D530" s="49" t="s">
        <v>38</v>
      </c>
      <c r="E530" s="50" t="str">
        <f aca="false">IFERROR(VLOOKUP($J530,'Base 1'!A:S,19,0),"-")</f>
        <v>-</v>
      </c>
      <c r="F530" s="50" t="str">
        <f aca="false">IFERROR(VLOOKUP($J530,'Base 1'!$A:$N,14,0),"-")</f>
        <v>-</v>
      </c>
      <c r="G530" s="50" t="str">
        <f aca="false">IFERROR(VLOOKUP($J530,'Base 1'!$A:$O,15,0),"-")</f>
        <v>-</v>
      </c>
      <c r="H530" s="50" t="str">
        <f aca="false">IFERROR(VLOOKUP($J530,'Base 1'!$A:$T,20,0),"-")</f>
        <v>-</v>
      </c>
      <c r="I530" s="51" t="str">
        <f aca="false">IFERROR(VLOOKUP($J530,'Base 1'!$A:$C,3,0),"-")</f>
        <v>-</v>
      </c>
      <c r="J530" s="51"/>
      <c r="K530" s="50" t="str">
        <f aca="false">IFERROR(VLOOKUP($J530,'Base 1'!$A:$E,5,0),"-")</f>
        <v>-</v>
      </c>
      <c r="L530" s="52" t="str">
        <f aca="false">IFERROR(VLOOKUP($J530,'Base 1'!$A:$B,2,0),"-")</f>
        <v>-</v>
      </c>
      <c r="M530" s="50" t="str">
        <f aca="false">IFERROR(VLOOKUP($J530,'Base 1'!$A:$Q,17,0),"-")</f>
        <v>-</v>
      </c>
      <c r="N530" s="50" t="str">
        <f aca="false">IFERROR(VLOOKUP($J530,'Base 1'!$A:$R,18,0),"-")</f>
        <v>-</v>
      </c>
      <c r="O530" s="50" t="str">
        <f aca="false">IFERROR(VLOOKUP($J530,'Base 1'!$A:$F,6,0),"-")</f>
        <v>-</v>
      </c>
      <c r="P530" s="53" t="str">
        <f aca="false">IFERROR(VLOOKUP($J530,'Base 1'!$A:$G,7,0),"-")</f>
        <v>-</v>
      </c>
      <c r="Q530" s="54"/>
      <c r="R530" s="50" t="str">
        <f aca="false">IFERROR(VLOOKUP(J530,'Base 1'!$A:$L,12,0),"-")</f>
        <v>-</v>
      </c>
      <c r="S530" s="54"/>
      <c r="T530" s="55" t="str">
        <f aca="false">IFERROR(VLOOKUP(J530,'Base 1'!$A:$J,10,0),"-")</f>
        <v>-</v>
      </c>
      <c r="U530" s="56"/>
      <c r="V530" s="57"/>
      <c r="W530" s="58"/>
      <c r="X530" s="59" t="str">
        <f aca="false">IFERROR(VLOOKUP(J530,'Base 1'!$A:$I,9,0),"-")</f>
        <v>-</v>
      </c>
      <c r="Y530" s="58"/>
      <c r="Z530" s="60"/>
      <c r="AA530" s="61"/>
      <c r="AB530" s="62"/>
      <c r="AC530" s="63" t="str">
        <f aca="false">IFERROR(VLOOKUP($J530,'Base 1'!$A:$Q,16,0),"-")</f>
        <v>-</v>
      </c>
      <c r="AD530" s="63"/>
      <c r="AE530" s="64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  <c r="CO530" s="65"/>
      <c r="CP530" s="65"/>
      <c r="CQ530" s="65"/>
      <c r="CR530" s="65"/>
      <c r="CS530" s="65"/>
      <c r="CT530" s="65"/>
      <c r="CU530" s="65"/>
      <c r="CV530" s="65"/>
      <c r="CW530" s="65"/>
      <c r="CX530" s="65"/>
      <c r="CY530" s="65"/>
      <c r="CZ530" s="65"/>
      <c r="DA530" s="65"/>
      <c r="DB530" s="65"/>
      <c r="DC530" s="65"/>
      <c r="DD530" s="65"/>
      <c r="DE530" s="65"/>
      <c r="DF530" s="65"/>
      <c r="DG530" s="65"/>
      <c r="DH530" s="65"/>
      <c r="DI530" s="65"/>
      <c r="DJ530" s="65"/>
      <c r="DK530" s="65"/>
      <c r="DL530" s="65"/>
      <c r="DM530" s="65"/>
      <c r="DN530" s="65"/>
      <c r="DO530" s="65"/>
      <c r="DP530" s="65"/>
      <c r="DQ530" s="65"/>
      <c r="DR530" s="65"/>
      <c r="DS530" s="65"/>
      <c r="DT530" s="65"/>
      <c r="DU530" s="65"/>
      <c r="DV530" s="65"/>
      <c r="DW530" s="65"/>
      <c r="DX530" s="65"/>
      <c r="DY530" s="65"/>
      <c r="DZ530" s="65"/>
      <c r="EA530" s="65"/>
      <c r="EB530" s="65"/>
      <c r="EC530" s="65"/>
      <c r="ED530" s="65"/>
      <c r="EE530" s="65"/>
      <c r="EF530" s="65"/>
      <c r="EG530" s="65"/>
      <c r="EH530" s="65"/>
      <c r="EI530" s="65"/>
      <c r="EJ530" s="65"/>
      <c r="EK530" s="65"/>
      <c r="EL530" s="65"/>
      <c r="EM530" s="65"/>
      <c r="EN530" s="65"/>
      <c r="EO530" s="65"/>
      <c r="EP530" s="65"/>
      <c r="EQ530" s="65"/>
      <c r="ER530" s="65"/>
      <c r="ES530" s="65"/>
      <c r="ET530" s="65"/>
      <c r="EU530" s="65"/>
      <c r="EV530" s="65"/>
      <c r="EW530" s="65"/>
      <c r="EX530" s="65"/>
      <c r="EY530" s="65"/>
      <c r="EZ530" s="65"/>
      <c r="FA530" s="65"/>
      <c r="FB530" s="65"/>
      <c r="FC530" s="65"/>
      <c r="FD530" s="65"/>
      <c r="FE530" s="65"/>
      <c r="FF530" s="65"/>
      <c r="FG530" s="65"/>
      <c r="FH530" s="65"/>
      <c r="FI530" s="65"/>
      <c r="FJ530" s="65"/>
      <c r="FK530" s="65"/>
      <c r="FL530" s="65"/>
      <c r="FM530" s="65"/>
      <c r="FN530" s="65"/>
      <c r="FO530" s="65"/>
      <c r="FP530" s="65"/>
      <c r="FQ530" s="65"/>
      <c r="FR530" s="65"/>
      <c r="FS530" s="65"/>
      <c r="FT530" s="65"/>
      <c r="FU530" s="65"/>
      <c r="FV530" s="65"/>
      <c r="FW530" s="65"/>
      <c r="FX530" s="65"/>
      <c r="FY530" s="65"/>
      <c r="FZ530" s="65"/>
      <c r="GA530" s="65"/>
      <c r="GB530" s="65"/>
      <c r="GC530" s="65"/>
      <c r="GD530" s="65"/>
      <c r="GE530" s="65"/>
      <c r="GF530" s="65"/>
      <c r="GG530" s="65"/>
      <c r="GH530" s="65"/>
      <c r="GI530" s="65"/>
      <c r="GJ530" s="65"/>
      <c r="GK530" s="65"/>
      <c r="GL530" s="65"/>
      <c r="GM530" s="65"/>
      <c r="GN530" s="65"/>
      <c r="GO530" s="65"/>
      <c r="GP530" s="65"/>
      <c r="GQ530" s="65"/>
      <c r="GR530" s="65"/>
      <c r="GS530" s="65"/>
      <c r="GT530" s="65"/>
      <c r="GU530" s="65"/>
      <c r="GV530" s="65"/>
      <c r="GW530" s="65"/>
      <c r="GX530" s="65"/>
      <c r="GY530" s="65"/>
      <c r="GZ530" s="65"/>
      <c r="HA530" s="65"/>
      <c r="HB530" s="65"/>
      <c r="HC530" s="65"/>
      <c r="HD530" s="65"/>
      <c r="HE530" s="65"/>
      <c r="HF530" s="65"/>
      <c r="HG530" s="65"/>
      <c r="HH530" s="65"/>
      <c r="HI530" s="65"/>
      <c r="HJ530" s="65"/>
      <c r="HK530" s="65"/>
      <c r="HL530" s="65"/>
      <c r="HM530" s="65"/>
      <c r="HN530" s="65"/>
      <c r="HO530" s="65"/>
      <c r="HP530" s="65"/>
      <c r="HQ530" s="65"/>
      <c r="HR530" s="65"/>
      <c r="HS530" s="65"/>
      <c r="HT530" s="65"/>
      <c r="HU530" s="65"/>
      <c r="HV530" s="65"/>
      <c r="HW530" s="65"/>
      <c r="HX530" s="65"/>
      <c r="HY530" s="65"/>
      <c r="HZ530" s="65"/>
      <c r="IA530" s="65"/>
      <c r="IB530" s="65"/>
      <c r="IC530" s="65"/>
      <c r="ID530" s="65"/>
      <c r="IE530" s="65"/>
      <c r="IF530" s="65"/>
      <c r="IG530" s="65"/>
      <c r="IH530" s="65"/>
      <c r="II530" s="65"/>
      <c r="IJ530" s="65"/>
      <c r="IK530" s="65"/>
      <c r="IL530" s="65"/>
      <c r="IM530" s="65"/>
      <c r="IN530" s="65"/>
      <c r="IO530" s="65"/>
      <c r="IP530" s="65"/>
      <c r="IQ530" s="65"/>
      <c r="IR530" s="65"/>
      <c r="IS530" s="65"/>
      <c r="IT530" s="65"/>
      <c r="IU530" s="65"/>
      <c r="IV530" s="65"/>
      <c r="IW530" s="65"/>
      <c r="IX530" s="65"/>
      <c r="IY530" s="65"/>
      <c r="IZ530" s="65"/>
      <c r="JA530" s="65"/>
      <c r="JB530" s="65"/>
      <c r="JC530" s="65"/>
      <c r="JD530" s="65"/>
      <c r="JE530" s="65"/>
      <c r="JF530" s="65"/>
      <c r="JG530" s="65"/>
      <c r="JH530" s="65"/>
      <c r="JI530" s="65"/>
      <c r="JJ530" s="65"/>
      <c r="JK530" s="65"/>
      <c r="JL530" s="65"/>
      <c r="JM530" s="65"/>
      <c r="JN530" s="65"/>
      <c r="JO530" s="65"/>
      <c r="JP530" s="65"/>
      <c r="JQ530" s="65"/>
      <c r="JR530" s="65"/>
      <c r="JS530" s="65"/>
    </row>
    <row r="531" s="66" customFormat="true" ht="14.25" hidden="false" customHeight="true" outlineLevel="0" collapsed="false">
      <c r="A531" s="46"/>
      <c r="B531" s="47" t="n">
        <f aca="true">TODAY()</f>
        <v>46135</v>
      </c>
      <c r="C531" s="48" t="s">
        <v>37</v>
      </c>
      <c r="D531" s="49" t="s">
        <v>38</v>
      </c>
      <c r="E531" s="50" t="str">
        <f aca="false">IFERROR(VLOOKUP($J531,'Base 1'!A:S,19,0),"-")</f>
        <v>-</v>
      </c>
      <c r="F531" s="50" t="str">
        <f aca="false">IFERROR(VLOOKUP($J531,'Base 1'!$A:$N,14,0),"-")</f>
        <v>-</v>
      </c>
      <c r="G531" s="50" t="str">
        <f aca="false">IFERROR(VLOOKUP($J531,'Base 1'!$A:$O,15,0),"-")</f>
        <v>-</v>
      </c>
      <c r="H531" s="50" t="str">
        <f aca="false">IFERROR(VLOOKUP($J531,'Base 1'!$A:$T,20,0),"-")</f>
        <v>-</v>
      </c>
      <c r="I531" s="51" t="str">
        <f aca="false">IFERROR(VLOOKUP($J531,'Base 1'!$A:$C,3,0),"-")</f>
        <v>-</v>
      </c>
      <c r="J531" s="51"/>
      <c r="K531" s="50" t="str">
        <f aca="false">IFERROR(VLOOKUP($J531,'Base 1'!$A:$E,5,0),"-")</f>
        <v>-</v>
      </c>
      <c r="L531" s="52" t="str">
        <f aca="false">IFERROR(VLOOKUP($J531,'Base 1'!$A:$B,2,0),"-")</f>
        <v>-</v>
      </c>
      <c r="M531" s="50" t="str">
        <f aca="false">IFERROR(VLOOKUP($J531,'Base 1'!$A:$Q,17,0),"-")</f>
        <v>-</v>
      </c>
      <c r="N531" s="50" t="str">
        <f aca="false">IFERROR(VLOOKUP($J531,'Base 1'!$A:$R,18,0),"-")</f>
        <v>-</v>
      </c>
      <c r="O531" s="50" t="str">
        <f aca="false">IFERROR(VLOOKUP($J531,'Base 1'!$A:$F,6,0),"-")</f>
        <v>-</v>
      </c>
      <c r="P531" s="53" t="str">
        <f aca="false">IFERROR(VLOOKUP($J531,'Base 1'!$A:$G,7,0),"-")</f>
        <v>-</v>
      </c>
      <c r="Q531" s="54"/>
      <c r="R531" s="50" t="str">
        <f aca="false">IFERROR(VLOOKUP(J531,'Base 1'!$A:$L,12,0),"-")</f>
        <v>-</v>
      </c>
      <c r="S531" s="54"/>
      <c r="T531" s="55" t="str">
        <f aca="false">IFERROR(VLOOKUP(J531,'Base 1'!$A:$J,10,0),"-")</f>
        <v>-</v>
      </c>
      <c r="U531" s="56"/>
      <c r="V531" s="57"/>
      <c r="W531" s="58"/>
      <c r="X531" s="59" t="str">
        <f aca="false">IFERROR(VLOOKUP(J531,'Base 1'!$A:$I,9,0),"-")</f>
        <v>-</v>
      </c>
      <c r="Y531" s="58"/>
      <c r="Z531" s="60"/>
      <c r="AA531" s="61"/>
      <c r="AB531" s="62"/>
      <c r="AC531" s="63" t="str">
        <f aca="false">IFERROR(VLOOKUP($J531,'Base 1'!$A:$Q,16,0),"-")</f>
        <v>-</v>
      </c>
      <c r="AD531" s="63"/>
      <c r="AE531" s="64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  <c r="CO531" s="65"/>
      <c r="CP531" s="65"/>
      <c r="CQ531" s="65"/>
      <c r="CR531" s="65"/>
      <c r="CS531" s="65"/>
      <c r="CT531" s="65"/>
      <c r="CU531" s="65"/>
      <c r="CV531" s="65"/>
      <c r="CW531" s="65"/>
      <c r="CX531" s="65"/>
      <c r="CY531" s="65"/>
      <c r="CZ531" s="65"/>
      <c r="DA531" s="65"/>
      <c r="DB531" s="65"/>
      <c r="DC531" s="65"/>
      <c r="DD531" s="65"/>
      <c r="DE531" s="65"/>
      <c r="DF531" s="65"/>
      <c r="DG531" s="65"/>
      <c r="DH531" s="65"/>
      <c r="DI531" s="65"/>
      <c r="DJ531" s="65"/>
      <c r="DK531" s="65"/>
      <c r="DL531" s="65"/>
      <c r="DM531" s="65"/>
      <c r="DN531" s="65"/>
      <c r="DO531" s="65"/>
      <c r="DP531" s="65"/>
      <c r="DQ531" s="65"/>
      <c r="DR531" s="65"/>
      <c r="DS531" s="65"/>
      <c r="DT531" s="65"/>
      <c r="DU531" s="65"/>
      <c r="DV531" s="65"/>
      <c r="DW531" s="65"/>
      <c r="DX531" s="65"/>
      <c r="DY531" s="65"/>
      <c r="DZ531" s="65"/>
      <c r="EA531" s="65"/>
      <c r="EB531" s="65"/>
      <c r="EC531" s="65"/>
      <c r="ED531" s="65"/>
      <c r="EE531" s="65"/>
      <c r="EF531" s="65"/>
      <c r="EG531" s="65"/>
      <c r="EH531" s="65"/>
      <c r="EI531" s="65"/>
      <c r="EJ531" s="65"/>
      <c r="EK531" s="65"/>
      <c r="EL531" s="65"/>
      <c r="EM531" s="65"/>
      <c r="EN531" s="65"/>
      <c r="EO531" s="65"/>
      <c r="EP531" s="65"/>
      <c r="EQ531" s="65"/>
      <c r="ER531" s="65"/>
      <c r="ES531" s="65"/>
      <c r="ET531" s="65"/>
      <c r="EU531" s="65"/>
      <c r="EV531" s="65"/>
      <c r="EW531" s="65"/>
      <c r="EX531" s="65"/>
      <c r="EY531" s="65"/>
      <c r="EZ531" s="65"/>
      <c r="FA531" s="65"/>
      <c r="FB531" s="65"/>
      <c r="FC531" s="65"/>
      <c r="FD531" s="65"/>
      <c r="FE531" s="65"/>
      <c r="FF531" s="65"/>
      <c r="FG531" s="65"/>
      <c r="FH531" s="65"/>
      <c r="FI531" s="65"/>
      <c r="FJ531" s="65"/>
      <c r="FK531" s="65"/>
      <c r="FL531" s="65"/>
      <c r="FM531" s="65"/>
      <c r="FN531" s="65"/>
      <c r="FO531" s="65"/>
      <c r="FP531" s="65"/>
      <c r="FQ531" s="65"/>
      <c r="FR531" s="65"/>
      <c r="FS531" s="65"/>
      <c r="FT531" s="65"/>
      <c r="FU531" s="65"/>
      <c r="FV531" s="65"/>
      <c r="FW531" s="65"/>
      <c r="FX531" s="65"/>
      <c r="FY531" s="65"/>
      <c r="FZ531" s="65"/>
      <c r="GA531" s="65"/>
      <c r="GB531" s="65"/>
      <c r="GC531" s="65"/>
      <c r="GD531" s="65"/>
      <c r="GE531" s="65"/>
      <c r="GF531" s="65"/>
      <c r="GG531" s="65"/>
      <c r="GH531" s="65"/>
      <c r="GI531" s="65"/>
      <c r="GJ531" s="65"/>
      <c r="GK531" s="65"/>
      <c r="GL531" s="65"/>
      <c r="GM531" s="65"/>
      <c r="GN531" s="65"/>
      <c r="GO531" s="65"/>
      <c r="GP531" s="65"/>
      <c r="GQ531" s="65"/>
      <c r="GR531" s="65"/>
      <c r="GS531" s="65"/>
      <c r="GT531" s="65"/>
      <c r="GU531" s="65"/>
      <c r="GV531" s="65"/>
      <c r="GW531" s="65"/>
      <c r="GX531" s="65"/>
      <c r="GY531" s="65"/>
      <c r="GZ531" s="65"/>
      <c r="HA531" s="65"/>
      <c r="HB531" s="65"/>
      <c r="HC531" s="65"/>
      <c r="HD531" s="65"/>
      <c r="HE531" s="65"/>
      <c r="HF531" s="65"/>
      <c r="HG531" s="65"/>
      <c r="HH531" s="65"/>
      <c r="HI531" s="65"/>
      <c r="HJ531" s="65"/>
      <c r="HK531" s="65"/>
      <c r="HL531" s="65"/>
      <c r="HM531" s="65"/>
      <c r="HN531" s="65"/>
      <c r="HO531" s="65"/>
      <c r="HP531" s="65"/>
      <c r="HQ531" s="65"/>
      <c r="HR531" s="65"/>
      <c r="HS531" s="65"/>
      <c r="HT531" s="65"/>
      <c r="HU531" s="65"/>
      <c r="HV531" s="65"/>
      <c r="HW531" s="65"/>
      <c r="HX531" s="65"/>
      <c r="HY531" s="65"/>
      <c r="HZ531" s="65"/>
      <c r="IA531" s="65"/>
      <c r="IB531" s="65"/>
      <c r="IC531" s="65"/>
      <c r="ID531" s="65"/>
      <c r="IE531" s="65"/>
      <c r="IF531" s="65"/>
      <c r="IG531" s="65"/>
      <c r="IH531" s="65"/>
      <c r="II531" s="65"/>
      <c r="IJ531" s="65"/>
      <c r="IK531" s="65"/>
      <c r="IL531" s="65"/>
      <c r="IM531" s="65"/>
      <c r="IN531" s="65"/>
      <c r="IO531" s="65"/>
      <c r="IP531" s="65"/>
      <c r="IQ531" s="65"/>
      <c r="IR531" s="65"/>
      <c r="IS531" s="65"/>
      <c r="IT531" s="65"/>
      <c r="IU531" s="65"/>
      <c r="IV531" s="65"/>
      <c r="IW531" s="65"/>
      <c r="IX531" s="65"/>
      <c r="IY531" s="65"/>
      <c r="IZ531" s="65"/>
      <c r="JA531" s="65"/>
      <c r="JB531" s="65"/>
      <c r="JC531" s="65"/>
      <c r="JD531" s="65"/>
      <c r="JE531" s="65"/>
      <c r="JF531" s="65"/>
      <c r="JG531" s="65"/>
      <c r="JH531" s="65"/>
      <c r="JI531" s="65"/>
      <c r="JJ531" s="65"/>
      <c r="JK531" s="65"/>
      <c r="JL531" s="65"/>
      <c r="JM531" s="65"/>
      <c r="JN531" s="65"/>
      <c r="JO531" s="65"/>
      <c r="JP531" s="65"/>
      <c r="JQ531" s="65"/>
      <c r="JR531" s="65"/>
      <c r="JS531" s="65"/>
    </row>
    <row r="532" s="66" customFormat="true" ht="14.25" hidden="false" customHeight="true" outlineLevel="0" collapsed="false">
      <c r="A532" s="46"/>
      <c r="B532" s="47" t="n">
        <f aca="true">TODAY()</f>
        <v>46135</v>
      </c>
      <c r="C532" s="48" t="s">
        <v>37</v>
      </c>
      <c r="D532" s="49" t="s">
        <v>38</v>
      </c>
      <c r="E532" s="50" t="str">
        <f aca="false">IFERROR(VLOOKUP($J532,'Base 1'!A:S,19,0),"-")</f>
        <v>-</v>
      </c>
      <c r="F532" s="50" t="str">
        <f aca="false">IFERROR(VLOOKUP($J532,'Base 1'!$A:$N,14,0),"-")</f>
        <v>-</v>
      </c>
      <c r="G532" s="50" t="str">
        <f aca="false">IFERROR(VLOOKUP($J532,'Base 1'!$A:$O,15,0),"-")</f>
        <v>-</v>
      </c>
      <c r="H532" s="50" t="str">
        <f aca="false">IFERROR(VLOOKUP($J532,'Base 1'!$A:$T,20,0),"-")</f>
        <v>-</v>
      </c>
      <c r="I532" s="51" t="str">
        <f aca="false">IFERROR(VLOOKUP($J532,'Base 1'!$A:$C,3,0),"-")</f>
        <v>-</v>
      </c>
      <c r="J532" s="51"/>
      <c r="K532" s="50" t="str">
        <f aca="false">IFERROR(VLOOKUP($J532,'Base 1'!$A:$E,5,0),"-")</f>
        <v>-</v>
      </c>
      <c r="L532" s="52" t="str">
        <f aca="false">IFERROR(VLOOKUP($J532,'Base 1'!$A:$B,2,0),"-")</f>
        <v>-</v>
      </c>
      <c r="M532" s="50" t="str">
        <f aca="false">IFERROR(VLOOKUP($J532,'Base 1'!$A:$Q,17,0),"-")</f>
        <v>-</v>
      </c>
      <c r="N532" s="50" t="str">
        <f aca="false">IFERROR(VLOOKUP($J532,'Base 1'!$A:$R,18,0),"-")</f>
        <v>-</v>
      </c>
      <c r="O532" s="50" t="str">
        <f aca="false">IFERROR(VLOOKUP($J532,'Base 1'!$A:$F,6,0),"-")</f>
        <v>-</v>
      </c>
      <c r="P532" s="53" t="str">
        <f aca="false">IFERROR(VLOOKUP($J532,'Base 1'!$A:$G,7,0),"-")</f>
        <v>-</v>
      </c>
      <c r="Q532" s="54"/>
      <c r="R532" s="50" t="str">
        <f aca="false">IFERROR(VLOOKUP(J532,'Base 1'!$A:$L,12,0),"-")</f>
        <v>-</v>
      </c>
      <c r="S532" s="54"/>
      <c r="T532" s="55" t="str">
        <f aca="false">IFERROR(VLOOKUP(J532,'Base 1'!$A:$J,10,0),"-")</f>
        <v>-</v>
      </c>
      <c r="U532" s="56"/>
      <c r="V532" s="57"/>
      <c r="W532" s="58"/>
      <c r="X532" s="59" t="str">
        <f aca="false">IFERROR(VLOOKUP(J532,'Base 1'!$A:$I,9,0),"-")</f>
        <v>-</v>
      </c>
      <c r="Y532" s="58"/>
      <c r="Z532" s="60"/>
      <c r="AA532" s="61"/>
      <c r="AB532" s="62"/>
      <c r="AC532" s="63" t="str">
        <f aca="false">IFERROR(VLOOKUP($J532,'Base 1'!$A:$Q,16,0),"-")</f>
        <v>-</v>
      </c>
      <c r="AD532" s="63"/>
      <c r="AE532" s="64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  <c r="CO532" s="65"/>
      <c r="CP532" s="65"/>
      <c r="CQ532" s="65"/>
      <c r="CR532" s="65"/>
      <c r="CS532" s="65"/>
      <c r="CT532" s="65"/>
      <c r="CU532" s="65"/>
      <c r="CV532" s="65"/>
      <c r="CW532" s="65"/>
      <c r="CX532" s="65"/>
      <c r="CY532" s="65"/>
      <c r="CZ532" s="65"/>
      <c r="DA532" s="65"/>
      <c r="DB532" s="65"/>
      <c r="DC532" s="65"/>
      <c r="DD532" s="65"/>
      <c r="DE532" s="65"/>
      <c r="DF532" s="65"/>
      <c r="DG532" s="65"/>
      <c r="DH532" s="65"/>
      <c r="DI532" s="65"/>
      <c r="DJ532" s="65"/>
      <c r="DK532" s="65"/>
      <c r="DL532" s="65"/>
      <c r="DM532" s="65"/>
      <c r="DN532" s="65"/>
      <c r="DO532" s="65"/>
      <c r="DP532" s="65"/>
      <c r="DQ532" s="65"/>
      <c r="DR532" s="65"/>
      <c r="DS532" s="65"/>
      <c r="DT532" s="65"/>
      <c r="DU532" s="65"/>
      <c r="DV532" s="65"/>
      <c r="DW532" s="65"/>
      <c r="DX532" s="65"/>
      <c r="DY532" s="65"/>
      <c r="DZ532" s="65"/>
      <c r="EA532" s="65"/>
      <c r="EB532" s="65"/>
      <c r="EC532" s="65"/>
      <c r="ED532" s="65"/>
      <c r="EE532" s="65"/>
      <c r="EF532" s="65"/>
      <c r="EG532" s="65"/>
      <c r="EH532" s="65"/>
      <c r="EI532" s="65"/>
      <c r="EJ532" s="65"/>
      <c r="EK532" s="65"/>
      <c r="EL532" s="65"/>
      <c r="EM532" s="65"/>
      <c r="EN532" s="65"/>
      <c r="EO532" s="65"/>
      <c r="EP532" s="65"/>
      <c r="EQ532" s="65"/>
      <c r="ER532" s="65"/>
      <c r="ES532" s="65"/>
      <c r="ET532" s="65"/>
      <c r="EU532" s="65"/>
      <c r="EV532" s="65"/>
      <c r="EW532" s="65"/>
      <c r="EX532" s="65"/>
      <c r="EY532" s="65"/>
      <c r="EZ532" s="65"/>
      <c r="FA532" s="65"/>
      <c r="FB532" s="65"/>
      <c r="FC532" s="65"/>
      <c r="FD532" s="65"/>
      <c r="FE532" s="65"/>
      <c r="FF532" s="65"/>
      <c r="FG532" s="65"/>
      <c r="FH532" s="65"/>
      <c r="FI532" s="65"/>
      <c r="FJ532" s="65"/>
      <c r="FK532" s="65"/>
      <c r="FL532" s="65"/>
      <c r="FM532" s="65"/>
      <c r="FN532" s="65"/>
      <c r="FO532" s="65"/>
      <c r="FP532" s="65"/>
      <c r="FQ532" s="65"/>
      <c r="FR532" s="65"/>
      <c r="FS532" s="65"/>
      <c r="FT532" s="65"/>
      <c r="FU532" s="65"/>
      <c r="FV532" s="65"/>
      <c r="FW532" s="65"/>
      <c r="FX532" s="65"/>
      <c r="FY532" s="65"/>
      <c r="FZ532" s="65"/>
      <c r="GA532" s="65"/>
      <c r="GB532" s="65"/>
      <c r="GC532" s="65"/>
      <c r="GD532" s="65"/>
      <c r="GE532" s="65"/>
      <c r="GF532" s="65"/>
      <c r="GG532" s="65"/>
      <c r="GH532" s="65"/>
      <c r="GI532" s="65"/>
      <c r="GJ532" s="65"/>
      <c r="GK532" s="65"/>
      <c r="GL532" s="65"/>
      <c r="GM532" s="65"/>
      <c r="GN532" s="65"/>
      <c r="GO532" s="65"/>
      <c r="GP532" s="65"/>
      <c r="GQ532" s="65"/>
      <c r="GR532" s="65"/>
      <c r="GS532" s="65"/>
      <c r="GT532" s="65"/>
      <c r="GU532" s="65"/>
      <c r="GV532" s="65"/>
      <c r="GW532" s="65"/>
      <c r="GX532" s="65"/>
      <c r="GY532" s="65"/>
      <c r="GZ532" s="65"/>
      <c r="HA532" s="65"/>
      <c r="HB532" s="65"/>
      <c r="HC532" s="65"/>
      <c r="HD532" s="65"/>
      <c r="HE532" s="65"/>
      <c r="HF532" s="65"/>
      <c r="HG532" s="65"/>
      <c r="HH532" s="65"/>
      <c r="HI532" s="65"/>
      <c r="HJ532" s="65"/>
      <c r="HK532" s="65"/>
      <c r="HL532" s="65"/>
      <c r="HM532" s="65"/>
      <c r="HN532" s="65"/>
      <c r="HO532" s="65"/>
      <c r="HP532" s="65"/>
      <c r="HQ532" s="65"/>
      <c r="HR532" s="65"/>
      <c r="HS532" s="65"/>
      <c r="HT532" s="65"/>
      <c r="HU532" s="65"/>
      <c r="HV532" s="65"/>
      <c r="HW532" s="65"/>
      <c r="HX532" s="65"/>
      <c r="HY532" s="65"/>
      <c r="HZ532" s="65"/>
      <c r="IA532" s="65"/>
      <c r="IB532" s="65"/>
      <c r="IC532" s="65"/>
      <c r="ID532" s="65"/>
      <c r="IE532" s="65"/>
      <c r="IF532" s="65"/>
      <c r="IG532" s="65"/>
      <c r="IH532" s="65"/>
      <c r="II532" s="65"/>
      <c r="IJ532" s="65"/>
      <c r="IK532" s="65"/>
      <c r="IL532" s="65"/>
      <c r="IM532" s="65"/>
      <c r="IN532" s="65"/>
      <c r="IO532" s="65"/>
      <c r="IP532" s="65"/>
      <c r="IQ532" s="65"/>
      <c r="IR532" s="65"/>
      <c r="IS532" s="65"/>
      <c r="IT532" s="65"/>
      <c r="IU532" s="65"/>
      <c r="IV532" s="65"/>
      <c r="IW532" s="65"/>
      <c r="IX532" s="65"/>
      <c r="IY532" s="65"/>
      <c r="IZ532" s="65"/>
      <c r="JA532" s="65"/>
      <c r="JB532" s="65"/>
      <c r="JC532" s="65"/>
      <c r="JD532" s="65"/>
      <c r="JE532" s="65"/>
      <c r="JF532" s="65"/>
      <c r="JG532" s="65"/>
      <c r="JH532" s="65"/>
      <c r="JI532" s="65"/>
      <c r="JJ532" s="65"/>
      <c r="JK532" s="65"/>
      <c r="JL532" s="65"/>
      <c r="JM532" s="65"/>
      <c r="JN532" s="65"/>
      <c r="JO532" s="65"/>
      <c r="JP532" s="65"/>
      <c r="JQ532" s="65"/>
      <c r="JR532" s="65"/>
      <c r="JS532" s="65"/>
    </row>
    <row r="533" s="66" customFormat="true" ht="14.25" hidden="false" customHeight="true" outlineLevel="0" collapsed="false">
      <c r="A533" s="46"/>
      <c r="B533" s="47" t="n">
        <f aca="true">TODAY()</f>
        <v>46135</v>
      </c>
      <c r="C533" s="48" t="s">
        <v>37</v>
      </c>
      <c r="D533" s="49" t="s">
        <v>38</v>
      </c>
      <c r="E533" s="50" t="str">
        <f aca="false">IFERROR(VLOOKUP($J533,'Base 1'!A:S,19,0),"-")</f>
        <v>-</v>
      </c>
      <c r="F533" s="50" t="str">
        <f aca="false">IFERROR(VLOOKUP($J533,'Base 1'!$A:$N,14,0),"-")</f>
        <v>-</v>
      </c>
      <c r="G533" s="50" t="str">
        <f aca="false">IFERROR(VLOOKUP($J533,'Base 1'!$A:$O,15,0),"-")</f>
        <v>-</v>
      </c>
      <c r="H533" s="50" t="str">
        <f aca="false">IFERROR(VLOOKUP($J533,'Base 1'!$A:$T,20,0),"-")</f>
        <v>-</v>
      </c>
      <c r="I533" s="51" t="str">
        <f aca="false">IFERROR(VLOOKUP($J533,'Base 1'!$A:$C,3,0),"-")</f>
        <v>-</v>
      </c>
      <c r="J533" s="51"/>
      <c r="K533" s="50" t="str">
        <f aca="false">IFERROR(VLOOKUP($J533,'Base 1'!$A:$E,5,0),"-")</f>
        <v>-</v>
      </c>
      <c r="L533" s="52" t="str">
        <f aca="false">IFERROR(VLOOKUP($J533,'Base 1'!$A:$B,2,0),"-")</f>
        <v>-</v>
      </c>
      <c r="M533" s="50" t="str">
        <f aca="false">IFERROR(VLOOKUP($J533,'Base 1'!$A:$Q,17,0),"-")</f>
        <v>-</v>
      </c>
      <c r="N533" s="50" t="str">
        <f aca="false">IFERROR(VLOOKUP($J533,'Base 1'!$A:$R,18,0),"-")</f>
        <v>-</v>
      </c>
      <c r="O533" s="50" t="str">
        <f aca="false">IFERROR(VLOOKUP($J533,'Base 1'!$A:$F,6,0),"-")</f>
        <v>-</v>
      </c>
      <c r="P533" s="53" t="str">
        <f aca="false">IFERROR(VLOOKUP($J533,'Base 1'!$A:$G,7,0),"-")</f>
        <v>-</v>
      </c>
      <c r="Q533" s="54"/>
      <c r="R533" s="50" t="str">
        <f aca="false">IFERROR(VLOOKUP(J533,'Base 1'!$A:$L,12,0),"-")</f>
        <v>-</v>
      </c>
      <c r="S533" s="54"/>
      <c r="T533" s="55" t="str">
        <f aca="false">IFERROR(VLOOKUP(J533,'Base 1'!$A:$J,10,0),"-")</f>
        <v>-</v>
      </c>
      <c r="U533" s="56"/>
      <c r="V533" s="57"/>
      <c r="W533" s="58"/>
      <c r="X533" s="59" t="str">
        <f aca="false">IFERROR(VLOOKUP(J533,'Base 1'!$A:$I,9,0),"-")</f>
        <v>-</v>
      </c>
      <c r="Y533" s="58"/>
      <c r="Z533" s="60"/>
      <c r="AA533" s="61"/>
      <c r="AB533" s="62"/>
      <c r="AC533" s="63" t="str">
        <f aca="false">IFERROR(VLOOKUP($J533,'Base 1'!$A:$Q,16,0),"-")</f>
        <v>-</v>
      </c>
      <c r="AD533" s="63"/>
      <c r="AE533" s="64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  <c r="CO533" s="65"/>
      <c r="CP533" s="65"/>
      <c r="CQ533" s="65"/>
      <c r="CR533" s="65"/>
      <c r="CS533" s="65"/>
      <c r="CT533" s="65"/>
      <c r="CU533" s="65"/>
      <c r="CV533" s="65"/>
      <c r="CW533" s="65"/>
      <c r="CX533" s="65"/>
      <c r="CY533" s="65"/>
      <c r="CZ533" s="65"/>
      <c r="DA533" s="65"/>
      <c r="DB533" s="65"/>
      <c r="DC533" s="65"/>
      <c r="DD533" s="65"/>
      <c r="DE533" s="65"/>
      <c r="DF533" s="65"/>
      <c r="DG533" s="65"/>
      <c r="DH533" s="65"/>
      <c r="DI533" s="65"/>
      <c r="DJ533" s="65"/>
      <c r="DK533" s="65"/>
      <c r="DL533" s="65"/>
      <c r="DM533" s="65"/>
      <c r="DN533" s="65"/>
      <c r="DO533" s="65"/>
      <c r="DP533" s="65"/>
      <c r="DQ533" s="65"/>
      <c r="DR533" s="65"/>
      <c r="DS533" s="65"/>
      <c r="DT533" s="65"/>
      <c r="DU533" s="65"/>
      <c r="DV533" s="65"/>
      <c r="DW533" s="65"/>
      <c r="DX533" s="65"/>
      <c r="DY533" s="65"/>
      <c r="DZ533" s="65"/>
      <c r="EA533" s="65"/>
      <c r="EB533" s="65"/>
      <c r="EC533" s="65"/>
      <c r="ED533" s="65"/>
      <c r="EE533" s="65"/>
      <c r="EF533" s="65"/>
      <c r="EG533" s="65"/>
      <c r="EH533" s="65"/>
      <c r="EI533" s="65"/>
      <c r="EJ533" s="65"/>
      <c r="EK533" s="65"/>
      <c r="EL533" s="65"/>
      <c r="EM533" s="65"/>
      <c r="EN533" s="65"/>
      <c r="EO533" s="65"/>
      <c r="EP533" s="65"/>
      <c r="EQ533" s="65"/>
      <c r="ER533" s="65"/>
      <c r="ES533" s="65"/>
      <c r="ET533" s="65"/>
      <c r="EU533" s="65"/>
      <c r="EV533" s="65"/>
      <c r="EW533" s="65"/>
      <c r="EX533" s="65"/>
      <c r="EY533" s="65"/>
      <c r="EZ533" s="65"/>
      <c r="FA533" s="65"/>
      <c r="FB533" s="65"/>
      <c r="FC533" s="65"/>
      <c r="FD533" s="65"/>
      <c r="FE533" s="65"/>
      <c r="FF533" s="65"/>
      <c r="FG533" s="65"/>
      <c r="FH533" s="65"/>
      <c r="FI533" s="65"/>
      <c r="FJ533" s="65"/>
      <c r="FK533" s="65"/>
      <c r="FL533" s="65"/>
      <c r="FM533" s="65"/>
      <c r="FN533" s="65"/>
      <c r="FO533" s="65"/>
      <c r="FP533" s="65"/>
      <c r="FQ533" s="65"/>
      <c r="FR533" s="65"/>
      <c r="FS533" s="65"/>
      <c r="FT533" s="65"/>
      <c r="FU533" s="65"/>
      <c r="FV533" s="65"/>
      <c r="FW533" s="65"/>
      <c r="FX533" s="65"/>
      <c r="FY533" s="65"/>
      <c r="FZ533" s="65"/>
      <c r="GA533" s="65"/>
      <c r="GB533" s="65"/>
      <c r="GC533" s="65"/>
      <c r="GD533" s="65"/>
      <c r="GE533" s="65"/>
      <c r="GF533" s="65"/>
      <c r="GG533" s="65"/>
      <c r="GH533" s="65"/>
      <c r="GI533" s="65"/>
      <c r="GJ533" s="65"/>
      <c r="GK533" s="65"/>
      <c r="GL533" s="65"/>
      <c r="GM533" s="65"/>
      <c r="GN533" s="65"/>
      <c r="GO533" s="65"/>
      <c r="GP533" s="65"/>
      <c r="GQ533" s="65"/>
      <c r="GR533" s="65"/>
      <c r="GS533" s="65"/>
      <c r="GT533" s="65"/>
      <c r="GU533" s="65"/>
      <c r="GV533" s="65"/>
      <c r="GW533" s="65"/>
      <c r="GX533" s="65"/>
      <c r="GY533" s="65"/>
      <c r="GZ533" s="65"/>
      <c r="HA533" s="65"/>
      <c r="HB533" s="65"/>
      <c r="HC533" s="65"/>
      <c r="HD533" s="65"/>
      <c r="HE533" s="65"/>
      <c r="HF533" s="65"/>
      <c r="HG533" s="65"/>
      <c r="HH533" s="65"/>
      <c r="HI533" s="65"/>
      <c r="HJ533" s="65"/>
      <c r="HK533" s="65"/>
      <c r="HL533" s="65"/>
      <c r="HM533" s="65"/>
      <c r="HN533" s="65"/>
      <c r="HO533" s="65"/>
      <c r="HP533" s="65"/>
      <c r="HQ533" s="65"/>
      <c r="HR533" s="65"/>
      <c r="HS533" s="65"/>
      <c r="HT533" s="65"/>
      <c r="HU533" s="65"/>
      <c r="HV533" s="65"/>
      <c r="HW533" s="65"/>
      <c r="HX533" s="65"/>
      <c r="HY533" s="65"/>
      <c r="HZ533" s="65"/>
      <c r="IA533" s="65"/>
      <c r="IB533" s="65"/>
      <c r="IC533" s="65"/>
      <c r="ID533" s="65"/>
      <c r="IE533" s="65"/>
      <c r="IF533" s="65"/>
      <c r="IG533" s="65"/>
      <c r="IH533" s="65"/>
      <c r="II533" s="65"/>
      <c r="IJ533" s="65"/>
      <c r="IK533" s="65"/>
      <c r="IL533" s="65"/>
      <c r="IM533" s="65"/>
      <c r="IN533" s="65"/>
      <c r="IO533" s="65"/>
      <c r="IP533" s="65"/>
      <c r="IQ533" s="65"/>
      <c r="IR533" s="65"/>
      <c r="IS533" s="65"/>
      <c r="IT533" s="65"/>
      <c r="IU533" s="65"/>
      <c r="IV533" s="65"/>
      <c r="IW533" s="65"/>
      <c r="IX533" s="65"/>
      <c r="IY533" s="65"/>
      <c r="IZ533" s="65"/>
      <c r="JA533" s="65"/>
      <c r="JB533" s="65"/>
      <c r="JC533" s="65"/>
      <c r="JD533" s="65"/>
      <c r="JE533" s="65"/>
      <c r="JF533" s="65"/>
      <c r="JG533" s="65"/>
      <c r="JH533" s="65"/>
      <c r="JI533" s="65"/>
      <c r="JJ533" s="65"/>
      <c r="JK533" s="65"/>
      <c r="JL533" s="65"/>
      <c r="JM533" s="65"/>
      <c r="JN533" s="65"/>
      <c r="JO533" s="65"/>
      <c r="JP533" s="65"/>
      <c r="JQ533" s="65"/>
      <c r="JR533" s="65"/>
      <c r="JS533" s="65"/>
    </row>
    <row r="534" s="66" customFormat="true" ht="14.25" hidden="false" customHeight="true" outlineLevel="0" collapsed="false">
      <c r="A534" s="46"/>
      <c r="B534" s="47" t="n">
        <f aca="true">TODAY()</f>
        <v>46135</v>
      </c>
      <c r="C534" s="48" t="s">
        <v>37</v>
      </c>
      <c r="D534" s="49" t="s">
        <v>38</v>
      </c>
      <c r="E534" s="50" t="str">
        <f aca="false">IFERROR(VLOOKUP($J534,'Base 1'!A:S,19,0),"-")</f>
        <v>-</v>
      </c>
      <c r="F534" s="50" t="str">
        <f aca="false">IFERROR(VLOOKUP($J534,'Base 1'!$A:$N,14,0),"-")</f>
        <v>-</v>
      </c>
      <c r="G534" s="50" t="str">
        <f aca="false">IFERROR(VLOOKUP($J534,'Base 1'!$A:$O,15,0),"-")</f>
        <v>-</v>
      </c>
      <c r="H534" s="50" t="str">
        <f aca="false">IFERROR(VLOOKUP($J534,'Base 1'!$A:$T,20,0),"-")</f>
        <v>-</v>
      </c>
      <c r="I534" s="51" t="str">
        <f aca="false">IFERROR(VLOOKUP($J534,'Base 1'!$A:$C,3,0),"-")</f>
        <v>-</v>
      </c>
      <c r="J534" s="51"/>
      <c r="K534" s="50" t="str">
        <f aca="false">IFERROR(VLOOKUP($J534,'Base 1'!$A:$E,5,0),"-")</f>
        <v>-</v>
      </c>
      <c r="L534" s="52" t="str">
        <f aca="false">IFERROR(VLOOKUP($J534,'Base 1'!$A:$B,2,0),"-")</f>
        <v>-</v>
      </c>
      <c r="M534" s="50" t="str">
        <f aca="false">IFERROR(VLOOKUP($J534,'Base 1'!$A:$Q,17,0),"-")</f>
        <v>-</v>
      </c>
      <c r="N534" s="50" t="str">
        <f aca="false">IFERROR(VLOOKUP($J534,'Base 1'!$A:$R,18,0),"-")</f>
        <v>-</v>
      </c>
      <c r="O534" s="50" t="str">
        <f aca="false">IFERROR(VLOOKUP($J534,'Base 1'!$A:$F,6,0),"-")</f>
        <v>-</v>
      </c>
      <c r="P534" s="53" t="str">
        <f aca="false">IFERROR(VLOOKUP($J534,'Base 1'!$A:$G,7,0),"-")</f>
        <v>-</v>
      </c>
      <c r="Q534" s="54"/>
      <c r="R534" s="50" t="str">
        <f aca="false">IFERROR(VLOOKUP(J534,'Base 1'!$A:$L,12,0),"-")</f>
        <v>-</v>
      </c>
      <c r="S534" s="54"/>
      <c r="T534" s="55" t="str">
        <f aca="false">IFERROR(VLOOKUP(J534,'Base 1'!$A:$J,10,0),"-")</f>
        <v>-</v>
      </c>
      <c r="U534" s="56"/>
      <c r="V534" s="57"/>
      <c r="W534" s="58"/>
      <c r="X534" s="59" t="str">
        <f aca="false">IFERROR(VLOOKUP(J534,'Base 1'!$A:$I,9,0),"-")</f>
        <v>-</v>
      </c>
      <c r="Y534" s="58"/>
      <c r="Z534" s="60"/>
      <c r="AA534" s="61"/>
      <c r="AB534" s="62"/>
      <c r="AC534" s="63" t="str">
        <f aca="false">IFERROR(VLOOKUP($J534,'Base 1'!$A:$Q,16,0),"-")</f>
        <v>-</v>
      </c>
      <c r="AD534" s="63"/>
      <c r="AE534" s="64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  <c r="CO534" s="65"/>
      <c r="CP534" s="65"/>
      <c r="CQ534" s="65"/>
      <c r="CR534" s="65"/>
      <c r="CS534" s="65"/>
      <c r="CT534" s="65"/>
      <c r="CU534" s="65"/>
      <c r="CV534" s="65"/>
      <c r="CW534" s="65"/>
      <c r="CX534" s="65"/>
      <c r="CY534" s="65"/>
      <c r="CZ534" s="65"/>
      <c r="DA534" s="65"/>
      <c r="DB534" s="65"/>
      <c r="DC534" s="65"/>
      <c r="DD534" s="65"/>
      <c r="DE534" s="65"/>
      <c r="DF534" s="65"/>
      <c r="DG534" s="65"/>
      <c r="DH534" s="65"/>
      <c r="DI534" s="65"/>
      <c r="DJ534" s="65"/>
      <c r="DK534" s="65"/>
      <c r="DL534" s="65"/>
      <c r="DM534" s="65"/>
      <c r="DN534" s="65"/>
      <c r="DO534" s="65"/>
      <c r="DP534" s="65"/>
      <c r="DQ534" s="65"/>
      <c r="DR534" s="65"/>
      <c r="DS534" s="65"/>
      <c r="DT534" s="65"/>
      <c r="DU534" s="65"/>
      <c r="DV534" s="65"/>
      <c r="DW534" s="65"/>
      <c r="DX534" s="65"/>
      <c r="DY534" s="65"/>
      <c r="DZ534" s="65"/>
      <c r="EA534" s="65"/>
      <c r="EB534" s="65"/>
      <c r="EC534" s="65"/>
      <c r="ED534" s="65"/>
      <c r="EE534" s="65"/>
      <c r="EF534" s="65"/>
      <c r="EG534" s="65"/>
      <c r="EH534" s="65"/>
      <c r="EI534" s="65"/>
      <c r="EJ534" s="65"/>
      <c r="EK534" s="65"/>
      <c r="EL534" s="65"/>
      <c r="EM534" s="65"/>
      <c r="EN534" s="65"/>
      <c r="EO534" s="65"/>
      <c r="EP534" s="65"/>
      <c r="EQ534" s="65"/>
      <c r="ER534" s="65"/>
      <c r="ES534" s="65"/>
      <c r="ET534" s="65"/>
      <c r="EU534" s="65"/>
      <c r="EV534" s="65"/>
      <c r="EW534" s="65"/>
      <c r="EX534" s="65"/>
      <c r="EY534" s="65"/>
      <c r="EZ534" s="65"/>
      <c r="FA534" s="65"/>
      <c r="FB534" s="65"/>
      <c r="FC534" s="65"/>
      <c r="FD534" s="65"/>
      <c r="FE534" s="65"/>
      <c r="FF534" s="65"/>
      <c r="FG534" s="65"/>
      <c r="FH534" s="65"/>
      <c r="FI534" s="65"/>
      <c r="FJ534" s="65"/>
      <c r="FK534" s="65"/>
      <c r="FL534" s="65"/>
      <c r="FM534" s="65"/>
      <c r="FN534" s="65"/>
      <c r="FO534" s="65"/>
      <c r="FP534" s="65"/>
      <c r="FQ534" s="65"/>
      <c r="FR534" s="65"/>
      <c r="FS534" s="65"/>
      <c r="FT534" s="65"/>
      <c r="FU534" s="65"/>
      <c r="FV534" s="65"/>
      <c r="FW534" s="65"/>
      <c r="FX534" s="65"/>
      <c r="FY534" s="65"/>
      <c r="FZ534" s="65"/>
      <c r="GA534" s="65"/>
      <c r="GB534" s="65"/>
      <c r="GC534" s="65"/>
      <c r="GD534" s="65"/>
      <c r="GE534" s="65"/>
      <c r="GF534" s="65"/>
      <c r="GG534" s="65"/>
      <c r="GH534" s="65"/>
      <c r="GI534" s="65"/>
      <c r="GJ534" s="65"/>
      <c r="GK534" s="65"/>
      <c r="GL534" s="65"/>
      <c r="GM534" s="65"/>
      <c r="GN534" s="65"/>
      <c r="GO534" s="65"/>
      <c r="GP534" s="65"/>
      <c r="GQ534" s="65"/>
      <c r="GR534" s="65"/>
      <c r="GS534" s="65"/>
      <c r="GT534" s="65"/>
      <c r="GU534" s="65"/>
      <c r="GV534" s="65"/>
      <c r="GW534" s="65"/>
      <c r="GX534" s="65"/>
      <c r="GY534" s="65"/>
      <c r="GZ534" s="65"/>
      <c r="HA534" s="65"/>
      <c r="HB534" s="65"/>
      <c r="HC534" s="65"/>
      <c r="HD534" s="65"/>
      <c r="HE534" s="65"/>
      <c r="HF534" s="65"/>
      <c r="HG534" s="65"/>
      <c r="HH534" s="65"/>
      <c r="HI534" s="65"/>
      <c r="HJ534" s="65"/>
      <c r="HK534" s="65"/>
      <c r="HL534" s="65"/>
      <c r="HM534" s="65"/>
      <c r="HN534" s="65"/>
      <c r="HO534" s="65"/>
      <c r="HP534" s="65"/>
      <c r="HQ534" s="65"/>
      <c r="HR534" s="65"/>
      <c r="HS534" s="65"/>
      <c r="HT534" s="65"/>
      <c r="HU534" s="65"/>
      <c r="HV534" s="65"/>
      <c r="HW534" s="65"/>
      <c r="HX534" s="65"/>
      <c r="HY534" s="65"/>
      <c r="HZ534" s="65"/>
      <c r="IA534" s="65"/>
      <c r="IB534" s="65"/>
      <c r="IC534" s="65"/>
      <c r="ID534" s="65"/>
      <c r="IE534" s="65"/>
      <c r="IF534" s="65"/>
      <c r="IG534" s="65"/>
      <c r="IH534" s="65"/>
      <c r="II534" s="65"/>
      <c r="IJ534" s="65"/>
      <c r="IK534" s="65"/>
      <c r="IL534" s="65"/>
      <c r="IM534" s="65"/>
      <c r="IN534" s="65"/>
      <c r="IO534" s="65"/>
      <c r="IP534" s="65"/>
      <c r="IQ534" s="65"/>
      <c r="IR534" s="65"/>
      <c r="IS534" s="65"/>
      <c r="IT534" s="65"/>
      <c r="IU534" s="65"/>
      <c r="IV534" s="65"/>
      <c r="IW534" s="65"/>
      <c r="IX534" s="65"/>
      <c r="IY534" s="65"/>
      <c r="IZ534" s="65"/>
      <c r="JA534" s="65"/>
      <c r="JB534" s="65"/>
      <c r="JC534" s="65"/>
      <c r="JD534" s="65"/>
      <c r="JE534" s="65"/>
      <c r="JF534" s="65"/>
      <c r="JG534" s="65"/>
      <c r="JH534" s="65"/>
      <c r="JI534" s="65"/>
      <c r="JJ534" s="65"/>
      <c r="JK534" s="65"/>
      <c r="JL534" s="65"/>
      <c r="JM534" s="65"/>
      <c r="JN534" s="65"/>
      <c r="JO534" s="65"/>
      <c r="JP534" s="65"/>
      <c r="JQ534" s="65"/>
      <c r="JR534" s="65"/>
      <c r="JS534" s="65"/>
    </row>
    <row r="535" s="66" customFormat="true" ht="14.25" hidden="false" customHeight="true" outlineLevel="0" collapsed="false">
      <c r="A535" s="46"/>
      <c r="B535" s="47" t="n">
        <f aca="true">TODAY()</f>
        <v>46135</v>
      </c>
      <c r="C535" s="48" t="s">
        <v>37</v>
      </c>
      <c r="D535" s="49" t="s">
        <v>38</v>
      </c>
      <c r="E535" s="50" t="str">
        <f aca="false">IFERROR(VLOOKUP($J535,'Base 1'!A:S,19,0),"-")</f>
        <v>-</v>
      </c>
      <c r="F535" s="50" t="str">
        <f aca="false">IFERROR(VLOOKUP($J535,'Base 1'!$A:$N,14,0),"-")</f>
        <v>-</v>
      </c>
      <c r="G535" s="50" t="str">
        <f aca="false">IFERROR(VLOOKUP($J535,'Base 1'!$A:$O,15,0),"-")</f>
        <v>-</v>
      </c>
      <c r="H535" s="50" t="str">
        <f aca="false">IFERROR(VLOOKUP($J535,'Base 1'!$A:$T,20,0),"-")</f>
        <v>-</v>
      </c>
      <c r="I535" s="51" t="str">
        <f aca="false">IFERROR(VLOOKUP($J535,'Base 1'!$A:$C,3,0),"-")</f>
        <v>-</v>
      </c>
      <c r="J535" s="51"/>
      <c r="K535" s="50" t="str">
        <f aca="false">IFERROR(VLOOKUP($J535,'Base 1'!$A:$E,5,0),"-")</f>
        <v>-</v>
      </c>
      <c r="L535" s="52" t="str">
        <f aca="false">IFERROR(VLOOKUP($J535,'Base 1'!$A:$B,2,0),"-")</f>
        <v>-</v>
      </c>
      <c r="M535" s="50" t="str">
        <f aca="false">IFERROR(VLOOKUP($J535,'Base 1'!$A:$Q,17,0),"-")</f>
        <v>-</v>
      </c>
      <c r="N535" s="50" t="str">
        <f aca="false">IFERROR(VLOOKUP($J535,'Base 1'!$A:$R,18,0),"-")</f>
        <v>-</v>
      </c>
      <c r="O535" s="50" t="str">
        <f aca="false">IFERROR(VLOOKUP($J535,'Base 1'!$A:$F,6,0),"-")</f>
        <v>-</v>
      </c>
      <c r="P535" s="53" t="str">
        <f aca="false">IFERROR(VLOOKUP($J535,'Base 1'!$A:$G,7,0),"-")</f>
        <v>-</v>
      </c>
      <c r="Q535" s="54"/>
      <c r="R535" s="50" t="str">
        <f aca="false">IFERROR(VLOOKUP(J535,'Base 1'!$A:$L,12,0),"-")</f>
        <v>-</v>
      </c>
      <c r="S535" s="54"/>
      <c r="T535" s="55" t="str">
        <f aca="false">IFERROR(VLOOKUP(J535,'Base 1'!$A:$J,10,0),"-")</f>
        <v>-</v>
      </c>
      <c r="U535" s="56"/>
      <c r="V535" s="57"/>
      <c r="W535" s="58"/>
      <c r="X535" s="59" t="str">
        <f aca="false">IFERROR(VLOOKUP(J535,'Base 1'!$A:$I,9,0),"-")</f>
        <v>-</v>
      </c>
      <c r="Y535" s="58"/>
      <c r="Z535" s="60"/>
      <c r="AA535" s="61"/>
      <c r="AB535" s="62"/>
      <c r="AC535" s="63" t="str">
        <f aca="false">IFERROR(VLOOKUP($J535,'Base 1'!$A:$Q,16,0),"-")</f>
        <v>-</v>
      </c>
      <c r="AD535" s="63"/>
      <c r="AE535" s="64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  <c r="CO535" s="65"/>
      <c r="CP535" s="65"/>
      <c r="CQ535" s="65"/>
      <c r="CR535" s="65"/>
      <c r="CS535" s="65"/>
      <c r="CT535" s="65"/>
      <c r="CU535" s="65"/>
      <c r="CV535" s="65"/>
      <c r="CW535" s="65"/>
      <c r="CX535" s="65"/>
      <c r="CY535" s="65"/>
      <c r="CZ535" s="65"/>
      <c r="DA535" s="65"/>
      <c r="DB535" s="65"/>
      <c r="DC535" s="65"/>
      <c r="DD535" s="65"/>
      <c r="DE535" s="65"/>
      <c r="DF535" s="65"/>
      <c r="DG535" s="65"/>
      <c r="DH535" s="65"/>
      <c r="DI535" s="65"/>
      <c r="DJ535" s="65"/>
      <c r="DK535" s="65"/>
      <c r="DL535" s="65"/>
      <c r="DM535" s="65"/>
      <c r="DN535" s="65"/>
      <c r="DO535" s="65"/>
      <c r="DP535" s="65"/>
      <c r="DQ535" s="65"/>
      <c r="DR535" s="65"/>
      <c r="DS535" s="65"/>
      <c r="DT535" s="65"/>
      <c r="DU535" s="65"/>
      <c r="DV535" s="65"/>
      <c r="DW535" s="65"/>
      <c r="DX535" s="65"/>
      <c r="DY535" s="65"/>
      <c r="DZ535" s="65"/>
      <c r="EA535" s="65"/>
      <c r="EB535" s="65"/>
      <c r="EC535" s="65"/>
      <c r="ED535" s="65"/>
      <c r="EE535" s="65"/>
      <c r="EF535" s="65"/>
      <c r="EG535" s="65"/>
      <c r="EH535" s="65"/>
      <c r="EI535" s="65"/>
      <c r="EJ535" s="65"/>
      <c r="EK535" s="65"/>
      <c r="EL535" s="65"/>
      <c r="EM535" s="65"/>
      <c r="EN535" s="65"/>
      <c r="EO535" s="65"/>
      <c r="EP535" s="65"/>
      <c r="EQ535" s="65"/>
      <c r="ER535" s="65"/>
      <c r="ES535" s="65"/>
      <c r="ET535" s="65"/>
      <c r="EU535" s="65"/>
      <c r="EV535" s="65"/>
      <c r="EW535" s="65"/>
      <c r="EX535" s="65"/>
      <c r="EY535" s="65"/>
      <c r="EZ535" s="65"/>
      <c r="FA535" s="65"/>
      <c r="FB535" s="65"/>
      <c r="FC535" s="65"/>
      <c r="FD535" s="65"/>
      <c r="FE535" s="65"/>
      <c r="FF535" s="65"/>
      <c r="FG535" s="65"/>
      <c r="FH535" s="65"/>
      <c r="FI535" s="65"/>
      <c r="FJ535" s="65"/>
      <c r="FK535" s="65"/>
      <c r="FL535" s="65"/>
      <c r="FM535" s="65"/>
      <c r="FN535" s="65"/>
      <c r="FO535" s="65"/>
      <c r="FP535" s="65"/>
      <c r="FQ535" s="65"/>
      <c r="FR535" s="65"/>
      <c r="FS535" s="65"/>
      <c r="FT535" s="65"/>
      <c r="FU535" s="65"/>
      <c r="FV535" s="65"/>
      <c r="FW535" s="65"/>
      <c r="FX535" s="65"/>
      <c r="FY535" s="65"/>
      <c r="FZ535" s="65"/>
      <c r="GA535" s="65"/>
      <c r="GB535" s="65"/>
      <c r="GC535" s="65"/>
      <c r="GD535" s="65"/>
      <c r="GE535" s="65"/>
      <c r="GF535" s="65"/>
      <c r="GG535" s="65"/>
      <c r="GH535" s="65"/>
      <c r="GI535" s="65"/>
      <c r="GJ535" s="65"/>
      <c r="GK535" s="65"/>
      <c r="GL535" s="65"/>
      <c r="GM535" s="65"/>
      <c r="GN535" s="65"/>
      <c r="GO535" s="65"/>
      <c r="GP535" s="65"/>
      <c r="GQ535" s="65"/>
      <c r="GR535" s="65"/>
      <c r="GS535" s="65"/>
      <c r="GT535" s="65"/>
      <c r="GU535" s="65"/>
      <c r="GV535" s="65"/>
      <c r="GW535" s="65"/>
      <c r="GX535" s="65"/>
      <c r="GY535" s="65"/>
      <c r="GZ535" s="65"/>
      <c r="HA535" s="65"/>
      <c r="HB535" s="65"/>
      <c r="HC535" s="65"/>
      <c r="HD535" s="65"/>
      <c r="HE535" s="65"/>
      <c r="HF535" s="65"/>
      <c r="HG535" s="65"/>
      <c r="HH535" s="65"/>
      <c r="HI535" s="65"/>
      <c r="HJ535" s="65"/>
      <c r="HK535" s="65"/>
      <c r="HL535" s="65"/>
      <c r="HM535" s="65"/>
      <c r="HN535" s="65"/>
      <c r="HO535" s="65"/>
      <c r="HP535" s="65"/>
      <c r="HQ535" s="65"/>
      <c r="HR535" s="65"/>
      <c r="HS535" s="65"/>
      <c r="HT535" s="65"/>
      <c r="HU535" s="65"/>
      <c r="HV535" s="65"/>
      <c r="HW535" s="65"/>
      <c r="HX535" s="65"/>
      <c r="HY535" s="65"/>
      <c r="HZ535" s="65"/>
      <c r="IA535" s="65"/>
      <c r="IB535" s="65"/>
      <c r="IC535" s="65"/>
      <c r="ID535" s="65"/>
      <c r="IE535" s="65"/>
      <c r="IF535" s="65"/>
      <c r="IG535" s="65"/>
      <c r="IH535" s="65"/>
      <c r="II535" s="65"/>
      <c r="IJ535" s="65"/>
      <c r="IK535" s="65"/>
      <c r="IL535" s="65"/>
      <c r="IM535" s="65"/>
      <c r="IN535" s="65"/>
      <c r="IO535" s="65"/>
      <c r="IP535" s="65"/>
      <c r="IQ535" s="65"/>
      <c r="IR535" s="65"/>
      <c r="IS535" s="65"/>
      <c r="IT535" s="65"/>
      <c r="IU535" s="65"/>
      <c r="IV535" s="65"/>
      <c r="IW535" s="65"/>
      <c r="IX535" s="65"/>
      <c r="IY535" s="65"/>
      <c r="IZ535" s="65"/>
      <c r="JA535" s="65"/>
      <c r="JB535" s="65"/>
      <c r="JC535" s="65"/>
      <c r="JD535" s="65"/>
      <c r="JE535" s="65"/>
      <c r="JF535" s="65"/>
      <c r="JG535" s="65"/>
      <c r="JH535" s="65"/>
      <c r="JI535" s="65"/>
      <c r="JJ535" s="65"/>
      <c r="JK535" s="65"/>
      <c r="JL535" s="65"/>
      <c r="JM535" s="65"/>
      <c r="JN535" s="65"/>
      <c r="JO535" s="65"/>
      <c r="JP535" s="65"/>
      <c r="JQ535" s="65"/>
      <c r="JR535" s="65"/>
      <c r="JS535" s="65"/>
    </row>
    <row r="536" s="66" customFormat="true" ht="14.25" hidden="false" customHeight="true" outlineLevel="0" collapsed="false">
      <c r="A536" s="46"/>
      <c r="B536" s="47" t="n">
        <f aca="true">TODAY()</f>
        <v>46135</v>
      </c>
      <c r="C536" s="48" t="s">
        <v>37</v>
      </c>
      <c r="D536" s="49" t="s">
        <v>38</v>
      </c>
      <c r="E536" s="50" t="str">
        <f aca="false">IFERROR(VLOOKUP($J536,'Base 1'!A:S,19,0),"-")</f>
        <v>-</v>
      </c>
      <c r="F536" s="50" t="str">
        <f aca="false">IFERROR(VLOOKUP($J536,'Base 1'!$A:$N,14,0),"-")</f>
        <v>-</v>
      </c>
      <c r="G536" s="50" t="str">
        <f aca="false">IFERROR(VLOOKUP($J536,'Base 1'!$A:$O,15,0),"-")</f>
        <v>-</v>
      </c>
      <c r="H536" s="50" t="str">
        <f aca="false">IFERROR(VLOOKUP($J536,'Base 1'!$A:$T,20,0),"-")</f>
        <v>-</v>
      </c>
      <c r="I536" s="51" t="str">
        <f aca="false">IFERROR(VLOOKUP($J536,'Base 1'!$A:$C,3,0),"-")</f>
        <v>-</v>
      </c>
      <c r="J536" s="51"/>
      <c r="K536" s="50" t="str">
        <f aca="false">IFERROR(VLOOKUP($J536,'Base 1'!$A:$E,5,0),"-")</f>
        <v>-</v>
      </c>
      <c r="L536" s="52" t="str">
        <f aca="false">IFERROR(VLOOKUP($J536,'Base 1'!$A:$B,2,0),"-")</f>
        <v>-</v>
      </c>
      <c r="M536" s="50" t="str">
        <f aca="false">IFERROR(VLOOKUP($J536,'Base 1'!$A:$Q,17,0),"-")</f>
        <v>-</v>
      </c>
      <c r="N536" s="50" t="str">
        <f aca="false">IFERROR(VLOOKUP($J536,'Base 1'!$A:$R,18,0),"-")</f>
        <v>-</v>
      </c>
      <c r="O536" s="50" t="str">
        <f aca="false">IFERROR(VLOOKUP($J536,'Base 1'!$A:$F,6,0),"-")</f>
        <v>-</v>
      </c>
      <c r="P536" s="53" t="str">
        <f aca="false">IFERROR(VLOOKUP($J536,'Base 1'!$A:$G,7,0),"-")</f>
        <v>-</v>
      </c>
      <c r="Q536" s="54"/>
      <c r="R536" s="50" t="str">
        <f aca="false">IFERROR(VLOOKUP(J536,'Base 1'!$A:$L,12,0),"-")</f>
        <v>-</v>
      </c>
      <c r="S536" s="54"/>
      <c r="T536" s="55" t="str">
        <f aca="false">IFERROR(VLOOKUP(J536,'Base 1'!$A:$J,10,0),"-")</f>
        <v>-</v>
      </c>
      <c r="U536" s="56"/>
      <c r="V536" s="57"/>
      <c r="W536" s="58"/>
      <c r="X536" s="59" t="str">
        <f aca="false">IFERROR(VLOOKUP(J536,'Base 1'!$A:$I,9,0),"-")</f>
        <v>-</v>
      </c>
      <c r="Y536" s="58"/>
      <c r="Z536" s="60"/>
      <c r="AA536" s="61"/>
      <c r="AB536" s="62"/>
      <c r="AC536" s="63" t="str">
        <f aca="false">IFERROR(VLOOKUP($J536,'Base 1'!$A:$Q,16,0),"-")</f>
        <v>-</v>
      </c>
      <c r="AD536" s="63"/>
      <c r="AE536" s="64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  <c r="CO536" s="65"/>
      <c r="CP536" s="65"/>
      <c r="CQ536" s="65"/>
      <c r="CR536" s="65"/>
      <c r="CS536" s="65"/>
      <c r="CT536" s="65"/>
      <c r="CU536" s="65"/>
      <c r="CV536" s="65"/>
      <c r="CW536" s="65"/>
      <c r="CX536" s="65"/>
      <c r="CY536" s="65"/>
      <c r="CZ536" s="65"/>
      <c r="DA536" s="65"/>
      <c r="DB536" s="65"/>
      <c r="DC536" s="65"/>
      <c r="DD536" s="65"/>
      <c r="DE536" s="65"/>
      <c r="DF536" s="65"/>
      <c r="DG536" s="65"/>
      <c r="DH536" s="65"/>
      <c r="DI536" s="65"/>
      <c r="DJ536" s="65"/>
      <c r="DK536" s="65"/>
      <c r="DL536" s="65"/>
      <c r="DM536" s="65"/>
      <c r="DN536" s="65"/>
      <c r="DO536" s="65"/>
      <c r="DP536" s="65"/>
      <c r="DQ536" s="65"/>
      <c r="DR536" s="65"/>
      <c r="DS536" s="65"/>
      <c r="DT536" s="65"/>
      <c r="DU536" s="65"/>
      <c r="DV536" s="65"/>
      <c r="DW536" s="65"/>
      <c r="DX536" s="65"/>
      <c r="DY536" s="65"/>
      <c r="DZ536" s="65"/>
      <c r="EA536" s="65"/>
      <c r="EB536" s="65"/>
      <c r="EC536" s="65"/>
      <c r="ED536" s="65"/>
      <c r="EE536" s="65"/>
      <c r="EF536" s="65"/>
      <c r="EG536" s="65"/>
      <c r="EH536" s="65"/>
      <c r="EI536" s="65"/>
      <c r="EJ536" s="65"/>
      <c r="EK536" s="65"/>
      <c r="EL536" s="65"/>
      <c r="EM536" s="65"/>
      <c r="EN536" s="65"/>
      <c r="EO536" s="65"/>
      <c r="EP536" s="65"/>
      <c r="EQ536" s="65"/>
      <c r="ER536" s="65"/>
      <c r="ES536" s="65"/>
      <c r="ET536" s="65"/>
      <c r="EU536" s="65"/>
      <c r="EV536" s="65"/>
      <c r="EW536" s="65"/>
      <c r="EX536" s="65"/>
      <c r="EY536" s="65"/>
      <c r="EZ536" s="65"/>
      <c r="FA536" s="65"/>
      <c r="FB536" s="65"/>
      <c r="FC536" s="65"/>
      <c r="FD536" s="65"/>
      <c r="FE536" s="65"/>
      <c r="FF536" s="65"/>
      <c r="FG536" s="65"/>
      <c r="FH536" s="65"/>
      <c r="FI536" s="65"/>
      <c r="FJ536" s="65"/>
      <c r="FK536" s="65"/>
      <c r="FL536" s="65"/>
      <c r="FM536" s="65"/>
      <c r="FN536" s="65"/>
      <c r="FO536" s="65"/>
      <c r="FP536" s="65"/>
      <c r="FQ536" s="65"/>
      <c r="FR536" s="65"/>
      <c r="FS536" s="65"/>
      <c r="FT536" s="65"/>
      <c r="FU536" s="65"/>
      <c r="FV536" s="65"/>
      <c r="FW536" s="65"/>
      <c r="FX536" s="65"/>
      <c r="FY536" s="65"/>
      <c r="FZ536" s="65"/>
      <c r="GA536" s="65"/>
      <c r="GB536" s="65"/>
      <c r="GC536" s="65"/>
      <c r="GD536" s="65"/>
      <c r="GE536" s="65"/>
      <c r="GF536" s="65"/>
      <c r="GG536" s="65"/>
      <c r="GH536" s="65"/>
      <c r="GI536" s="65"/>
      <c r="GJ536" s="65"/>
      <c r="GK536" s="65"/>
      <c r="GL536" s="65"/>
      <c r="GM536" s="65"/>
      <c r="GN536" s="65"/>
      <c r="GO536" s="65"/>
      <c r="GP536" s="65"/>
      <c r="GQ536" s="65"/>
      <c r="GR536" s="65"/>
      <c r="GS536" s="65"/>
      <c r="GT536" s="65"/>
      <c r="GU536" s="65"/>
      <c r="GV536" s="65"/>
      <c r="GW536" s="65"/>
      <c r="GX536" s="65"/>
      <c r="GY536" s="65"/>
      <c r="GZ536" s="65"/>
      <c r="HA536" s="65"/>
      <c r="HB536" s="65"/>
      <c r="HC536" s="65"/>
      <c r="HD536" s="65"/>
      <c r="HE536" s="65"/>
      <c r="HF536" s="65"/>
      <c r="HG536" s="65"/>
      <c r="HH536" s="65"/>
      <c r="HI536" s="65"/>
      <c r="HJ536" s="65"/>
      <c r="HK536" s="65"/>
      <c r="HL536" s="65"/>
      <c r="HM536" s="65"/>
      <c r="HN536" s="65"/>
      <c r="HO536" s="65"/>
      <c r="HP536" s="65"/>
      <c r="HQ536" s="65"/>
      <c r="HR536" s="65"/>
      <c r="HS536" s="65"/>
      <c r="HT536" s="65"/>
      <c r="HU536" s="65"/>
      <c r="HV536" s="65"/>
      <c r="HW536" s="65"/>
      <c r="HX536" s="65"/>
      <c r="HY536" s="65"/>
      <c r="HZ536" s="65"/>
      <c r="IA536" s="65"/>
      <c r="IB536" s="65"/>
      <c r="IC536" s="65"/>
      <c r="ID536" s="65"/>
      <c r="IE536" s="65"/>
      <c r="IF536" s="65"/>
      <c r="IG536" s="65"/>
      <c r="IH536" s="65"/>
      <c r="II536" s="65"/>
      <c r="IJ536" s="65"/>
      <c r="IK536" s="65"/>
      <c r="IL536" s="65"/>
      <c r="IM536" s="65"/>
      <c r="IN536" s="65"/>
      <c r="IO536" s="65"/>
      <c r="IP536" s="65"/>
      <c r="IQ536" s="65"/>
      <c r="IR536" s="65"/>
      <c r="IS536" s="65"/>
      <c r="IT536" s="65"/>
      <c r="IU536" s="65"/>
      <c r="IV536" s="65"/>
      <c r="IW536" s="65"/>
      <c r="IX536" s="65"/>
      <c r="IY536" s="65"/>
      <c r="IZ536" s="65"/>
      <c r="JA536" s="65"/>
      <c r="JB536" s="65"/>
      <c r="JC536" s="65"/>
      <c r="JD536" s="65"/>
      <c r="JE536" s="65"/>
      <c r="JF536" s="65"/>
      <c r="JG536" s="65"/>
      <c r="JH536" s="65"/>
      <c r="JI536" s="65"/>
      <c r="JJ536" s="65"/>
      <c r="JK536" s="65"/>
      <c r="JL536" s="65"/>
      <c r="JM536" s="65"/>
      <c r="JN536" s="65"/>
      <c r="JO536" s="65"/>
      <c r="JP536" s="65"/>
      <c r="JQ536" s="65"/>
      <c r="JR536" s="65"/>
      <c r="JS536" s="65"/>
    </row>
    <row r="537" s="66" customFormat="true" ht="14.25" hidden="false" customHeight="true" outlineLevel="0" collapsed="false">
      <c r="A537" s="46"/>
      <c r="B537" s="47" t="n">
        <f aca="true">TODAY()</f>
        <v>46135</v>
      </c>
      <c r="C537" s="48" t="s">
        <v>37</v>
      </c>
      <c r="D537" s="49" t="s">
        <v>38</v>
      </c>
      <c r="E537" s="50" t="str">
        <f aca="false">IFERROR(VLOOKUP($J537,'Base 1'!A:S,19,0),"-")</f>
        <v>-</v>
      </c>
      <c r="F537" s="50" t="str">
        <f aca="false">IFERROR(VLOOKUP($J537,'Base 1'!$A:$N,14,0),"-")</f>
        <v>-</v>
      </c>
      <c r="G537" s="50" t="str">
        <f aca="false">IFERROR(VLOOKUP($J537,'Base 1'!$A:$O,15,0),"-")</f>
        <v>-</v>
      </c>
      <c r="H537" s="50" t="str">
        <f aca="false">IFERROR(VLOOKUP($J537,'Base 1'!$A:$T,20,0),"-")</f>
        <v>-</v>
      </c>
      <c r="I537" s="51" t="str">
        <f aca="false">IFERROR(VLOOKUP($J537,'Base 1'!$A:$C,3,0),"-")</f>
        <v>-</v>
      </c>
      <c r="J537" s="51"/>
      <c r="K537" s="50" t="str">
        <f aca="false">IFERROR(VLOOKUP($J537,'Base 1'!$A:$E,5,0),"-")</f>
        <v>-</v>
      </c>
      <c r="L537" s="52" t="str">
        <f aca="false">IFERROR(VLOOKUP($J537,'Base 1'!$A:$B,2,0),"-")</f>
        <v>-</v>
      </c>
      <c r="M537" s="50" t="str">
        <f aca="false">IFERROR(VLOOKUP($J537,'Base 1'!$A:$Q,17,0),"-")</f>
        <v>-</v>
      </c>
      <c r="N537" s="50" t="str">
        <f aca="false">IFERROR(VLOOKUP($J537,'Base 1'!$A:$R,18,0),"-")</f>
        <v>-</v>
      </c>
      <c r="O537" s="50" t="str">
        <f aca="false">IFERROR(VLOOKUP($J537,'Base 1'!$A:$F,6,0),"-")</f>
        <v>-</v>
      </c>
      <c r="P537" s="53" t="str">
        <f aca="false">IFERROR(VLOOKUP($J537,'Base 1'!$A:$G,7,0),"-")</f>
        <v>-</v>
      </c>
      <c r="Q537" s="54"/>
      <c r="R537" s="50" t="str">
        <f aca="false">IFERROR(VLOOKUP(J537,'Base 1'!$A:$L,12,0),"-")</f>
        <v>-</v>
      </c>
      <c r="S537" s="54"/>
      <c r="T537" s="55" t="str">
        <f aca="false">IFERROR(VLOOKUP(J537,'Base 1'!$A:$J,10,0),"-")</f>
        <v>-</v>
      </c>
      <c r="U537" s="56"/>
      <c r="V537" s="57"/>
      <c r="W537" s="58"/>
      <c r="X537" s="59" t="str">
        <f aca="false">IFERROR(VLOOKUP(J537,'Base 1'!$A:$I,9,0),"-")</f>
        <v>-</v>
      </c>
      <c r="Y537" s="58"/>
      <c r="Z537" s="60"/>
      <c r="AA537" s="61"/>
      <c r="AB537" s="62"/>
      <c r="AC537" s="63" t="str">
        <f aca="false">IFERROR(VLOOKUP($J537,'Base 1'!$A:$Q,16,0),"-")</f>
        <v>-</v>
      </c>
      <c r="AD537" s="63"/>
      <c r="AE537" s="64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  <c r="CO537" s="65"/>
      <c r="CP537" s="65"/>
      <c r="CQ537" s="65"/>
      <c r="CR537" s="65"/>
      <c r="CS537" s="65"/>
      <c r="CT537" s="65"/>
      <c r="CU537" s="65"/>
      <c r="CV537" s="65"/>
      <c r="CW537" s="65"/>
      <c r="CX537" s="65"/>
      <c r="CY537" s="65"/>
      <c r="CZ537" s="65"/>
      <c r="DA537" s="65"/>
      <c r="DB537" s="65"/>
      <c r="DC537" s="65"/>
      <c r="DD537" s="65"/>
      <c r="DE537" s="65"/>
      <c r="DF537" s="65"/>
      <c r="DG537" s="65"/>
      <c r="DH537" s="65"/>
      <c r="DI537" s="65"/>
      <c r="DJ537" s="65"/>
      <c r="DK537" s="65"/>
      <c r="DL537" s="65"/>
      <c r="DM537" s="65"/>
      <c r="DN537" s="65"/>
      <c r="DO537" s="65"/>
      <c r="DP537" s="65"/>
      <c r="DQ537" s="65"/>
      <c r="DR537" s="65"/>
      <c r="DS537" s="65"/>
      <c r="DT537" s="65"/>
      <c r="DU537" s="65"/>
      <c r="DV537" s="65"/>
      <c r="DW537" s="65"/>
      <c r="DX537" s="65"/>
      <c r="DY537" s="65"/>
      <c r="DZ537" s="65"/>
      <c r="EA537" s="65"/>
      <c r="EB537" s="65"/>
      <c r="EC537" s="65"/>
      <c r="ED537" s="65"/>
      <c r="EE537" s="65"/>
      <c r="EF537" s="65"/>
      <c r="EG537" s="65"/>
      <c r="EH537" s="65"/>
      <c r="EI537" s="65"/>
      <c r="EJ537" s="65"/>
      <c r="EK537" s="65"/>
      <c r="EL537" s="65"/>
      <c r="EM537" s="65"/>
      <c r="EN537" s="65"/>
      <c r="EO537" s="65"/>
      <c r="EP537" s="65"/>
      <c r="EQ537" s="65"/>
      <c r="ER537" s="65"/>
      <c r="ES537" s="65"/>
      <c r="ET537" s="65"/>
      <c r="EU537" s="65"/>
      <c r="EV537" s="65"/>
      <c r="EW537" s="65"/>
      <c r="EX537" s="65"/>
      <c r="EY537" s="65"/>
      <c r="EZ537" s="65"/>
      <c r="FA537" s="65"/>
      <c r="FB537" s="65"/>
      <c r="FC537" s="65"/>
      <c r="FD537" s="65"/>
      <c r="FE537" s="65"/>
      <c r="FF537" s="65"/>
      <c r="FG537" s="65"/>
      <c r="FH537" s="65"/>
      <c r="FI537" s="65"/>
      <c r="FJ537" s="65"/>
      <c r="FK537" s="65"/>
      <c r="FL537" s="65"/>
      <c r="FM537" s="65"/>
      <c r="FN537" s="65"/>
      <c r="FO537" s="65"/>
      <c r="FP537" s="65"/>
      <c r="FQ537" s="65"/>
      <c r="FR537" s="65"/>
      <c r="FS537" s="65"/>
      <c r="FT537" s="65"/>
      <c r="FU537" s="65"/>
      <c r="FV537" s="65"/>
      <c r="FW537" s="65"/>
      <c r="FX537" s="65"/>
      <c r="FY537" s="65"/>
      <c r="FZ537" s="65"/>
      <c r="GA537" s="65"/>
      <c r="GB537" s="65"/>
      <c r="GC537" s="65"/>
      <c r="GD537" s="65"/>
      <c r="GE537" s="65"/>
      <c r="GF537" s="65"/>
      <c r="GG537" s="65"/>
      <c r="GH537" s="65"/>
      <c r="GI537" s="65"/>
      <c r="GJ537" s="65"/>
      <c r="GK537" s="65"/>
      <c r="GL537" s="65"/>
      <c r="GM537" s="65"/>
      <c r="GN537" s="65"/>
      <c r="GO537" s="65"/>
      <c r="GP537" s="65"/>
      <c r="GQ537" s="65"/>
      <c r="GR537" s="65"/>
      <c r="GS537" s="65"/>
      <c r="GT537" s="65"/>
      <c r="GU537" s="65"/>
      <c r="GV537" s="65"/>
      <c r="GW537" s="65"/>
      <c r="GX537" s="65"/>
      <c r="GY537" s="65"/>
      <c r="GZ537" s="65"/>
      <c r="HA537" s="65"/>
      <c r="HB537" s="65"/>
      <c r="HC537" s="65"/>
      <c r="HD537" s="65"/>
      <c r="HE537" s="65"/>
      <c r="HF537" s="65"/>
      <c r="HG537" s="65"/>
      <c r="HH537" s="65"/>
      <c r="HI537" s="65"/>
      <c r="HJ537" s="65"/>
      <c r="HK537" s="65"/>
      <c r="HL537" s="65"/>
      <c r="HM537" s="65"/>
      <c r="HN537" s="65"/>
      <c r="HO537" s="65"/>
      <c r="HP537" s="65"/>
      <c r="HQ537" s="65"/>
      <c r="HR537" s="65"/>
      <c r="HS537" s="65"/>
      <c r="HT537" s="65"/>
      <c r="HU537" s="65"/>
      <c r="HV537" s="65"/>
      <c r="HW537" s="65"/>
      <c r="HX537" s="65"/>
      <c r="HY537" s="65"/>
      <c r="HZ537" s="65"/>
      <c r="IA537" s="65"/>
      <c r="IB537" s="65"/>
      <c r="IC537" s="65"/>
      <c r="ID537" s="65"/>
      <c r="IE537" s="65"/>
      <c r="IF537" s="65"/>
      <c r="IG537" s="65"/>
      <c r="IH537" s="65"/>
      <c r="II537" s="65"/>
      <c r="IJ537" s="65"/>
      <c r="IK537" s="65"/>
      <c r="IL537" s="65"/>
      <c r="IM537" s="65"/>
      <c r="IN537" s="65"/>
      <c r="IO537" s="65"/>
      <c r="IP537" s="65"/>
      <c r="IQ537" s="65"/>
      <c r="IR537" s="65"/>
      <c r="IS537" s="65"/>
      <c r="IT537" s="65"/>
      <c r="IU537" s="65"/>
      <c r="IV537" s="65"/>
      <c r="IW537" s="65"/>
      <c r="IX537" s="65"/>
      <c r="IY537" s="65"/>
      <c r="IZ537" s="65"/>
      <c r="JA537" s="65"/>
      <c r="JB537" s="65"/>
      <c r="JC537" s="65"/>
      <c r="JD537" s="65"/>
      <c r="JE537" s="65"/>
      <c r="JF537" s="65"/>
      <c r="JG537" s="65"/>
      <c r="JH537" s="65"/>
      <c r="JI537" s="65"/>
      <c r="JJ537" s="65"/>
      <c r="JK537" s="65"/>
      <c r="JL537" s="65"/>
      <c r="JM537" s="65"/>
      <c r="JN537" s="65"/>
      <c r="JO537" s="65"/>
      <c r="JP537" s="65"/>
      <c r="JQ537" s="65"/>
      <c r="JR537" s="65"/>
      <c r="JS537" s="65"/>
    </row>
    <row r="538" s="66" customFormat="true" ht="14.25" hidden="false" customHeight="true" outlineLevel="0" collapsed="false">
      <c r="A538" s="46"/>
      <c r="B538" s="47" t="n">
        <f aca="true">TODAY()</f>
        <v>46135</v>
      </c>
      <c r="C538" s="48" t="s">
        <v>37</v>
      </c>
      <c r="D538" s="49" t="s">
        <v>38</v>
      </c>
      <c r="E538" s="50" t="str">
        <f aca="false">IFERROR(VLOOKUP($J538,'Base 1'!A:S,19,0),"-")</f>
        <v>-</v>
      </c>
      <c r="F538" s="50" t="str">
        <f aca="false">IFERROR(VLOOKUP($J538,'Base 1'!$A:$N,14,0),"-")</f>
        <v>-</v>
      </c>
      <c r="G538" s="50" t="str">
        <f aca="false">IFERROR(VLOOKUP($J538,'Base 1'!$A:$O,15,0),"-")</f>
        <v>-</v>
      </c>
      <c r="H538" s="50" t="str">
        <f aca="false">IFERROR(VLOOKUP($J538,'Base 1'!$A:$T,20,0),"-")</f>
        <v>-</v>
      </c>
      <c r="I538" s="51" t="str">
        <f aca="false">IFERROR(VLOOKUP($J538,'Base 1'!$A:$C,3,0),"-")</f>
        <v>-</v>
      </c>
      <c r="J538" s="51"/>
      <c r="K538" s="50" t="str">
        <f aca="false">IFERROR(VLOOKUP($J538,'Base 1'!$A:$E,5,0),"-")</f>
        <v>-</v>
      </c>
      <c r="L538" s="52" t="str">
        <f aca="false">IFERROR(VLOOKUP($J538,'Base 1'!$A:$B,2,0),"-")</f>
        <v>-</v>
      </c>
      <c r="M538" s="50" t="str">
        <f aca="false">IFERROR(VLOOKUP($J538,'Base 1'!$A:$Q,17,0),"-")</f>
        <v>-</v>
      </c>
      <c r="N538" s="50" t="str">
        <f aca="false">IFERROR(VLOOKUP($J538,'Base 1'!$A:$R,18,0),"-")</f>
        <v>-</v>
      </c>
      <c r="O538" s="50" t="str">
        <f aca="false">IFERROR(VLOOKUP($J538,'Base 1'!$A:$F,6,0),"-")</f>
        <v>-</v>
      </c>
      <c r="P538" s="53" t="str">
        <f aca="false">IFERROR(VLOOKUP($J538,'Base 1'!$A:$G,7,0),"-")</f>
        <v>-</v>
      </c>
      <c r="Q538" s="54"/>
      <c r="R538" s="50" t="str">
        <f aca="false">IFERROR(VLOOKUP(J538,'Base 1'!$A:$L,12,0),"-")</f>
        <v>-</v>
      </c>
      <c r="S538" s="54"/>
      <c r="T538" s="55" t="str">
        <f aca="false">IFERROR(VLOOKUP(J538,'Base 1'!$A:$J,10,0),"-")</f>
        <v>-</v>
      </c>
      <c r="U538" s="56"/>
      <c r="V538" s="57"/>
      <c r="W538" s="58"/>
      <c r="X538" s="59" t="str">
        <f aca="false">IFERROR(VLOOKUP(J538,'Base 1'!$A:$I,9,0),"-")</f>
        <v>-</v>
      </c>
      <c r="Y538" s="58"/>
      <c r="Z538" s="60"/>
      <c r="AA538" s="61"/>
      <c r="AB538" s="62"/>
      <c r="AC538" s="63" t="str">
        <f aca="false">IFERROR(VLOOKUP($J538,'Base 1'!$A:$Q,16,0),"-")</f>
        <v>-</v>
      </c>
      <c r="AD538" s="63"/>
      <c r="AE538" s="64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  <c r="CO538" s="65"/>
      <c r="CP538" s="65"/>
      <c r="CQ538" s="65"/>
      <c r="CR538" s="65"/>
      <c r="CS538" s="65"/>
      <c r="CT538" s="65"/>
      <c r="CU538" s="65"/>
      <c r="CV538" s="65"/>
      <c r="CW538" s="65"/>
      <c r="CX538" s="65"/>
      <c r="CY538" s="65"/>
      <c r="CZ538" s="65"/>
      <c r="DA538" s="65"/>
      <c r="DB538" s="65"/>
      <c r="DC538" s="65"/>
      <c r="DD538" s="65"/>
      <c r="DE538" s="65"/>
      <c r="DF538" s="65"/>
      <c r="DG538" s="65"/>
      <c r="DH538" s="65"/>
      <c r="DI538" s="65"/>
      <c r="DJ538" s="65"/>
      <c r="DK538" s="65"/>
      <c r="DL538" s="65"/>
      <c r="DM538" s="65"/>
      <c r="DN538" s="65"/>
      <c r="DO538" s="65"/>
      <c r="DP538" s="65"/>
      <c r="DQ538" s="65"/>
      <c r="DR538" s="65"/>
      <c r="DS538" s="65"/>
      <c r="DT538" s="65"/>
      <c r="DU538" s="65"/>
      <c r="DV538" s="65"/>
      <c r="DW538" s="65"/>
      <c r="DX538" s="65"/>
      <c r="DY538" s="65"/>
      <c r="DZ538" s="65"/>
      <c r="EA538" s="65"/>
      <c r="EB538" s="65"/>
      <c r="EC538" s="65"/>
      <c r="ED538" s="65"/>
      <c r="EE538" s="65"/>
      <c r="EF538" s="65"/>
      <c r="EG538" s="65"/>
      <c r="EH538" s="65"/>
      <c r="EI538" s="65"/>
      <c r="EJ538" s="65"/>
      <c r="EK538" s="65"/>
      <c r="EL538" s="65"/>
      <c r="EM538" s="65"/>
      <c r="EN538" s="65"/>
      <c r="EO538" s="65"/>
      <c r="EP538" s="65"/>
      <c r="EQ538" s="65"/>
      <c r="ER538" s="65"/>
      <c r="ES538" s="65"/>
      <c r="ET538" s="65"/>
      <c r="EU538" s="65"/>
      <c r="EV538" s="65"/>
      <c r="EW538" s="65"/>
      <c r="EX538" s="65"/>
      <c r="EY538" s="65"/>
      <c r="EZ538" s="65"/>
      <c r="FA538" s="65"/>
      <c r="FB538" s="65"/>
      <c r="FC538" s="65"/>
      <c r="FD538" s="65"/>
      <c r="FE538" s="65"/>
      <c r="FF538" s="65"/>
      <c r="FG538" s="65"/>
      <c r="FH538" s="65"/>
      <c r="FI538" s="65"/>
      <c r="FJ538" s="65"/>
      <c r="FK538" s="65"/>
      <c r="FL538" s="65"/>
      <c r="FM538" s="65"/>
      <c r="FN538" s="65"/>
      <c r="FO538" s="65"/>
      <c r="FP538" s="65"/>
      <c r="FQ538" s="65"/>
      <c r="FR538" s="65"/>
      <c r="FS538" s="65"/>
      <c r="FT538" s="65"/>
      <c r="FU538" s="65"/>
      <c r="FV538" s="65"/>
      <c r="FW538" s="65"/>
      <c r="FX538" s="65"/>
      <c r="FY538" s="65"/>
      <c r="FZ538" s="65"/>
      <c r="GA538" s="65"/>
      <c r="GB538" s="65"/>
      <c r="GC538" s="65"/>
      <c r="GD538" s="65"/>
      <c r="GE538" s="65"/>
      <c r="GF538" s="65"/>
      <c r="GG538" s="65"/>
      <c r="GH538" s="65"/>
      <c r="GI538" s="65"/>
      <c r="GJ538" s="65"/>
      <c r="GK538" s="65"/>
      <c r="GL538" s="65"/>
      <c r="GM538" s="65"/>
      <c r="GN538" s="65"/>
      <c r="GO538" s="65"/>
      <c r="GP538" s="65"/>
      <c r="GQ538" s="65"/>
      <c r="GR538" s="65"/>
      <c r="GS538" s="65"/>
      <c r="GT538" s="65"/>
      <c r="GU538" s="65"/>
      <c r="GV538" s="65"/>
      <c r="GW538" s="65"/>
      <c r="GX538" s="65"/>
      <c r="GY538" s="65"/>
      <c r="GZ538" s="65"/>
      <c r="HA538" s="65"/>
      <c r="HB538" s="65"/>
      <c r="HC538" s="65"/>
      <c r="HD538" s="65"/>
      <c r="HE538" s="65"/>
      <c r="HF538" s="65"/>
      <c r="HG538" s="65"/>
      <c r="HH538" s="65"/>
      <c r="HI538" s="65"/>
      <c r="HJ538" s="65"/>
      <c r="HK538" s="65"/>
      <c r="HL538" s="65"/>
      <c r="HM538" s="65"/>
      <c r="HN538" s="65"/>
      <c r="HO538" s="65"/>
      <c r="HP538" s="65"/>
      <c r="HQ538" s="65"/>
      <c r="HR538" s="65"/>
      <c r="HS538" s="65"/>
      <c r="HT538" s="65"/>
      <c r="HU538" s="65"/>
      <c r="HV538" s="65"/>
      <c r="HW538" s="65"/>
      <c r="HX538" s="65"/>
      <c r="HY538" s="65"/>
      <c r="HZ538" s="65"/>
      <c r="IA538" s="65"/>
      <c r="IB538" s="65"/>
      <c r="IC538" s="65"/>
      <c r="ID538" s="65"/>
      <c r="IE538" s="65"/>
      <c r="IF538" s="65"/>
      <c r="IG538" s="65"/>
      <c r="IH538" s="65"/>
      <c r="II538" s="65"/>
      <c r="IJ538" s="65"/>
      <c r="IK538" s="65"/>
      <c r="IL538" s="65"/>
      <c r="IM538" s="65"/>
      <c r="IN538" s="65"/>
      <c r="IO538" s="65"/>
      <c r="IP538" s="65"/>
      <c r="IQ538" s="65"/>
      <c r="IR538" s="65"/>
      <c r="IS538" s="65"/>
      <c r="IT538" s="65"/>
      <c r="IU538" s="65"/>
      <c r="IV538" s="65"/>
      <c r="IW538" s="65"/>
      <c r="IX538" s="65"/>
      <c r="IY538" s="65"/>
      <c r="IZ538" s="65"/>
      <c r="JA538" s="65"/>
      <c r="JB538" s="65"/>
      <c r="JC538" s="65"/>
      <c r="JD538" s="65"/>
      <c r="JE538" s="65"/>
      <c r="JF538" s="65"/>
      <c r="JG538" s="65"/>
      <c r="JH538" s="65"/>
      <c r="JI538" s="65"/>
      <c r="JJ538" s="65"/>
      <c r="JK538" s="65"/>
      <c r="JL538" s="65"/>
      <c r="JM538" s="65"/>
      <c r="JN538" s="65"/>
      <c r="JO538" s="65"/>
      <c r="JP538" s="65"/>
      <c r="JQ538" s="65"/>
      <c r="JR538" s="65"/>
      <c r="JS538" s="65"/>
    </row>
    <row r="539" s="66" customFormat="true" ht="14.25" hidden="false" customHeight="true" outlineLevel="0" collapsed="false">
      <c r="A539" s="46"/>
      <c r="B539" s="47" t="n">
        <f aca="true">TODAY()</f>
        <v>46135</v>
      </c>
      <c r="C539" s="48" t="s">
        <v>37</v>
      </c>
      <c r="D539" s="49" t="s">
        <v>38</v>
      </c>
      <c r="E539" s="50" t="str">
        <f aca="false">IFERROR(VLOOKUP($J539,'Base 1'!A:S,19,0),"-")</f>
        <v>-</v>
      </c>
      <c r="F539" s="50" t="str">
        <f aca="false">IFERROR(VLOOKUP($J539,'Base 1'!$A:$N,14,0),"-")</f>
        <v>-</v>
      </c>
      <c r="G539" s="50" t="str">
        <f aca="false">IFERROR(VLOOKUP($J539,'Base 1'!$A:$O,15,0),"-")</f>
        <v>-</v>
      </c>
      <c r="H539" s="50" t="str">
        <f aca="false">IFERROR(VLOOKUP($J539,'Base 1'!$A:$T,20,0),"-")</f>
        <v>-</v>
      </c>
      <c r="I539" s="51" t="str">
        <f aca="false">IFERROR(VLOOKUP($J539,'Base 1'!$A:$C,3,0),"-")</f>
        <v>-</v>
      </c>
      <c r="J539" s="51"/>
      <c r="K539" s="50" t="str">
        <f aca="false">IFERROR(VLOOKUP($J539,'Base 1'!$A:$E,5,0),"-")</f>
        <v>-</v>
      </c>
      <c r="L539" s="52" t="str">
        <f aca="false">IFERROR(VLOOKUP($J539,'Base 1'!$A:$B,2,0),"-")</f>
        <v>-</v>
      </c>
      <c r="M539" s="50" t="str">
        <f aca="false">IFERROR(VLOOKUP($J539,'Base 1'!$A:$Q,17,0),"-")</f>
        <v>-</v>
      </c>
      <c r="N539" s="50" t="str">
        <f aca="false">IFERROR(VLOOKUP($J539,'Base 1'!$A:$R,18,0),"-")</f>
        <v>-</v>
      </c>
      <c r="O539" s="50" t="str">
        <f aca="false">IFERROR(VLOOKUP($J539,'Base 1'!$A:$F,6,0),"-")</f>
        <v>-</v>
      </c>
      <c r="P539" s="53" t="str">
        <f aca="false">IFERROR(VLOOKUP($J539,'Base 1'!$A:$G,7,0),"-")</f>
        <v>-</v>
      </c>
      <c r="Q539" s="54"/>
      <c r="R539" s="50" t="str">
        <f aca="false">IFERROR(VLOOKUP(J539,'Base 1'!$A:$L,12,0),"-")</f>
        <v>-</v>
      </c>
      <c r="S539" s="54"/>
      <c r="T539" s="55" t="str">
        <f aca="false">IFERROR(VLOOKUP(J539,'Base 1'!$A:$J,10,0),"-")</f>
        <v>-</v>
      </c>
      <c r="U539" s="56"/>
      <c r="V539" s="57"/>
      <c r="W539" s="58"/>
      <c r="X539" s="59" t="str">
        <f aca="false">IFERROR(VLOOKUP(J539,'Base 1'!$A:$I,9,0),"-")</f>
        <v>-</v>
      </c>
      <c r="Y539" s="58"/>
      <c r="Z539" s="60"/>
      <c r="AA539" s="61"/>
      <c r="AB539" s="62"/>
      <c r="AC539" s="63" t="str">
        <f aca="false">IFERROR(VLOOKUP($J539,'Base 1'!$A:$Q,16,0),"-")</f>
        <v>-</v>
      </c>
      <c r="AD539" s="63"/>
      <c r="AE539" s="64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65"/>
      <c r="CQ539" s="65"/>
      <c r="CR539" s="65"/>
      <c r="CS539" s="65"/>
      <c r="CT539" s="65"/>
      <c r="CU539" s="65"/>
      <c r="CV539" s="65"/>
      <c r="CW539" s="65"/>
      <c r="CX539" s="65"/>
      <c r="CY539" s="65"/>
      <c r="CZ539" s="65"/>
      <c r="DA539" s="65"/>
      <c r="DB539" s="65"/>
      <c r="DC539" s="65"/>
      <c r="DD539" s="65"/>
      <c r="DE539" s="65"/>
      <c r="DF539" s="65"/>
      <c r="DG539" s="65"/>
      <c r="DH539" s="65"/>
      <c r="DI539" s="65"/>
      <c r="DJ539" s="65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  <c r="EF539" s="65"/>
      <c r="EG539" s="65"/>
      <c r="EH539" s="65"/>
      <c r="EI539" s="65"/>
      <c r="EJ539" s="65"/>
      <c r="EK539" s="65"/>
      <c r="EL539" s="65"/>
      <c r="EM539" s="65"/>
      <c r="EN539" s="65"/>
      <c r="EO539" s="65"/>
      <c r="EP539" s="65"/>
      <c r="EQ539" s="65"/>
      <c r="ER539" s="65"/>
      <c r="ES539" s="65"/>
      <c r="ET539" s="65"/>
      <c r="EU539" s="65"/>
      <c r="EV539" s="65"/>
      <c r="EW539" s="65"/>
      <c r="EX539" s="65"/>
      <c r="EY539" s="65"/>
      <c r="EZ539" s="65"/>
      <c r="FA539" s="65"/>
      <c r="FB539" s="65"/>
      <c r="FC539" s="65"/>
      <c r="FD539" s="65"/>
      <c r="FE539" s="65"/>
      <c r="FF539" s="65"/>
      <c r="FG539" s="65"/>
      <c r="FH539" s="65"/>
      <c r="FI539" s="65"/>
      <c r="FJ539" s="65"/>
      <c r="FK539" s="65"/>
      <c r="FL539" s="65"/>
      <c r="FM539" s="65"/>
      <c r="FN539" s="65"/>
      <c r="FO539" s="65"/>
      <c r="FP539" s="65"/>
      <c r="FQ539" s="65"/>
      <c r="FR539" s="65"/>
      <c r="FS539" s="65"/>
      <c r="FT539" s="65"/>
      <c r="FU539" s="65"/>
      <c r="FV539" s="65"/>
      <c r="FW539" s="65"/>
      <c r="FX539" s="65"/>
      <c r="FY539" s="65"/>
      <c r="FZ539" s="65"/>
      <c r="GA539" s="65"/>
      <c r="GB539" s="65"/>
      <c r="GC539" s="65"/>
      <c r="GD539" s="65"/>
      <c r="GE539" s="65"/>
      <c r="GF539" s="65"/>
      <c r="GG539" s="65"/>
      <c r="GH539" s="65"/>
      <c r="GI539" s="65"/>
      <c r="GJ539" s="65"/>
      <c r="GK539" s="65"/>
      <c r="GL539" s="65"/>
      <c r="GM539" s="65"/>
      <c r="GN539" s="65"/>
      <c r="GO539" s="65"/>
      <c r="GP539" s="65"/>
      <c r="GQ539" s="65"/>
      <c r="GR539" s="65"/>
      <c r="GS539" s="65"/>
      <c r="GT539" s="65"/>
      <c r="GU539" s="65"/>
      <c r="GV539" s="65"/>
      <c r="GW539" s="65"/>
      <c r="GX539" s="65"/>
      <c r="GY539" s="65"/>
      <c r="GZ539" s="65"/>
      <c r="HA539" s="65"/>
      <c r="HB539" s="65"/>
      <c r="HC539" s="65"/>
      <c r="HD539" s="65"/>
      <c r="HE539" s="65"/>
      <c r="HF539" s="65"/>
      <c r="HG539" s="65"/>
      <c r="HH539" s="65"/>
      <c r="HI539" s="65"/>
      <c r="HJ539" s="65"/>
      <c r="HK539" s="65"/>
      <c r="HL539" s="65"/>
      <c r="HM539" s="65"/>
      <c r="HN539" s="65"/>
      <c r="HO539" s="65"/>
      <c r="HP539" s="65"/>
      <c r="HQ539" s="65"/>
      <c r="HR539" s="65"/>
      <c r="HS539" s="65"/>
      <c r="HT539" s="65"/>
      <c r="HU539" s="65"/>
      <c r="HV539" s="65"/>
      <c r="HW539" s="65"/>
      <c r="HX539" s="65"/>
      <c r="HY539" s="65"/>
      <c r="HZ539" s="65"/>
      <c r="IA539" s="65"/>
      <c r="IB539" s="65"/>
      <c r="IC539" s="65"/>
      <c r="ID539" s="65"/>
      <c r="IE539" s="65"/>
      <c r="IF539" s="65"/>
      <c r="IG539" s="65"/>
      <c r="IH539" s="65"/>
      <c r="II539" s="65"/>
      <c r="IJ539" s="65"/>
      <c r="IK539" s="65"/>
      <c r="IL539" s="65"/>
      <c r="IM539" s="65"/>
      <c r="IN539" s="65"/>
      <c r="IO539" s="65"/>
      <c r="IP539" s="65"/>
      <c r="IQ539" s="65"/>
      <c r="IR539" s="65"/>
      <c r="IS539" s="65"/>
      <c r="IT539" s="65"/>
      <c r="IU539" s="65"/>
      <c r="IV539" s="65"/>
      <c r="IW539" s="65"/>
      <c r="IX539" s="65"/>
      <c r="IY539" s="65"/>
      <c r="IZ539" s="65"/>
      <c r="JA539" s="65"/>
      <c r="JB539" s="65"/>
      <c r="JC539" s="65"/>
      <c r="JD539" s="65"/>
      <c r="JE539" s="65"/>
      <c r="JF539" s="65"/>
      <c r="JG539" s="65"/>
      <c r="JH539" s="65"/>
      <c r="JI539" s="65"/>
      <c r="JJ539" s="65"/>
      <c r="JK539" s="65"/>
      <c r="JL539" s="65"/>
      <c r="JM539" s="65"/>
      <c r="JN539" s="65"/>
      <c r="JO539" s="65"/>
      <c r="JP539" s="65"/>
      <c r="JQ539" s="65"/>
      <c r="JR539" s="65"/>
      <c r="JS539" s="65"/>
    </row>
    <row r="540" s="66" customFormat="true" ht="14.25" hidden="false" customHeight="true" outlineLevel="0" collapsed="false">
      <c r="A540" s="46"/>
      <c r="B540" s="47" t="n">
        <f aca="true">TODAY()</f>
        <v>46135</v>
      </c>
      <c r="C540" s="48" t="s">
        <v>37</v>
      </c>
      <c r="D540" s="49" t="s">
        <v>38</v>
      </c>
      <c r="E540" s="50" t="str">
        <f aca="false">IFERROR(VLOOKUP($J540,'Base 1'!A:S,19,0),"-")</f>
        <v>-</v>
      </c>
      <c r="F540" s="50" t="str">
        <f aca="false">IFERROR(VLOOKUP($J540,'Base 1'!$A:$N,14,0),"-")</f>
        <v>-</v>
      </c>
      <c r="G540" s="50" t="str">
        <f aca="false">IFERROR(VLOOKUP($J540,'Base 1'!$A:$O,15,0),"-")</f>
        <v>-</v>
      </c>
      <c r="H540" s="50" t="str">
        <f aca="false">IFERROR(VLOOKUP($J540,'Base 1'!$A:$T,20,0),"-")</f>
        <v>-</v>
      </c>
      <c r="I540" s="51" t="str">
        <f aca="false">IFERROR(VLOOKUP($J540,'Base 1'!$A:$C,3,0),"-")</f>
        <v>-</v>
      </c>
      <c r="J540" s="51"/>
      <c r="K540" s="50" t="str">
        <f aca="false">IFERROR(VLOOKUP($J540,'Base 1'!$A:$E,5,0),"-")</f>
        <v>-</v>
      </c>
      <c r="L540" s="52" t="str">
        <f aca="false">IFERROR(VLOOKUP($J540,'Base 1'!$A:$B,2,0),"-")</f>
        <v>-</v>
      </c>
      <c r="M540" s="50" t="str">
        <f aca="false">IFERROR(VLOOKUP($J540,'Base 1'!$A:$Q,17,0),"-")</f>
        <v>-</v>
      </c>
      <c r="N540" s="50" t="str">
        <f aca="false">IFERROR(VLOOKUP($J540,'Base 1'!$A:$R,18,0),"-")</f>
        <v>-</v>
      </c>
      <c r="O540" s="50" t="str">
        <f aca="false">IFERROR(VLOOKUP($J540,'Base 1'!$A:$F,6,0),"-")</f>
        <v>-</v>
      </c>
      <c r="P540" s="53" t="str">
        <f aca="false">IFERROR(VLOOKUP($J540,'Base 1'!$A:$G,7,0),"-")</f>
        <v>-</v>
      </c>
      <c r="Q540" s="54"/>
      <c r="R540" s="50" t="str">
        <f aca="false">IFERROR(VLOOKUP(J540,'Base 1'!$A:$L,12,0),"-")</f>
        <v>-</v>
      </c>
      <c r="S540" s="54"/>
      <c r="T540" s="55" t="str">
        <f aca="false">IFERROR(VLOOKUP(J540,'Base 1'!$A:$J,10,0),"-")</f>
        <v>-</v>
      </c>
      <c r="U540" s="56"/>
      <c r="V540" s="57"/>
      <c r="W540" s="58"/>
      <c r="X540" s="59" t="str">
        <f aca="false">IFERROR(VLOOKUP(J540,'Base 1'!$A:$I,9,0),"-")</f>
        <v>-</v>
      </c>
      <c r="Y540" s="58"/>
      <c r="Z540" s="60"/>
      <c r="AA540" s="61"/>
      <c r="AB540" s="62"/>
      <c r="AC540" s="63" t="str">
        <f aca="false">IFERROR(VLOOKUP($J540,'Base 1'!$A:$Q,16,0),"-")</f>
        <v>-</v>
      </c>
      <c r="AD540" s="63"/>
      <c r="AE540" s="64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  <c r="CO540" s="65"/>
      <c r="CP540" s="65"/>
      <c r="CQ540" s="65"/>
      <c r="CR540" s="65"/>
      <c r="CS540" s="65"/>
      <c r="CT540" s="65"/>
      <c r="CU540" s="65"/>
      <c r="CV540" s="65"/>
      <c r="CW540" s="65"/>
      <c r="CX540" s="65"/>
      <c r="CY540" s="65"/>
      <c r="CZ540" s="65"/>
      <c r="DA540" s="65"/>
      <c r="DB540" s="65"/>
      <c r="DC540" s="65"/>
      <c r="DD540" s="65"/>
      <c r="DE540" s="65"/>
      <c r="DF540" s="65"/>
      <c r="DG540" s="65"/>
      <c r="DH540" s="65"/>
      <c r="DI540" s="65"/>
      <c r="DJ540" s="65"/>
      <c r="DK540" s="65"/>
      <c r="DL540" s="65"/>
      <c r="DM540" s="65"/>
      <c r="DN540" s="65"/>
      <c r="DO540" s="65"/>
      <c r="DP540" s="65"/>
      <c r="DQ540" s="65"/>
      <c r="DR540" s="65"/>
      <c r="DS540" s="65"/>
      <c r="DT540" s="65"/>
      <c r="DU540" s="65"/>
      <c r="DV540" s="65"/>
      <c r="DW540" s="65"/>
      <c r="DX540" s="65"/>
      <c r="DY540" s="65"/>
      <c r="DZ540" s="65"/>
      <c r="EA540" s="65"/>
      <c r="EB540" s="65"/>
      <c r="EC540" s="65"/>
      <c r="ED540" s="65"/>
      <c r="EE540" s="65"/>
      <c r="EF540" s="65"/>
      <c r="EG540" s="65"/>
      <c r="EH540" s="65"/>
      <c r="EI540" s="65"/>
      <c r="EJ540" s="65"/>
      <c r="EK540" s="65"/>
      <c r="EL540" s="65"/>
      <c r="EM540" s="65"/>
      <c r="EN540" s="65"/>
      <c r="EO540" s="65"/>
      <c r="EP540" s="65"/>
      <c r="EQ540" s="65"/>
      <c r="ER540" s="65"/>
      <c r="ES540" s="65"/>
      <c r="ET540" s="65"/>
      <c r="EU540" s="65"/>
      <c r="EV540" s="65"/>
      <c r="EW540" s="65"/>
      <c r="EX540" s="65"/>
      <c r="EY540" s="65"/>
      <c r="EZ540" s="65"/>
      <c r="FA540" s="65"/>
      <c r="FB540" s="65"/>
      <c r="FC540" s="65"/>
      <c r="FD540" s="65"/>
      <c r="FE540" s="65"/>
      <c r="FF540" s="65"/>
      <c r="FG540" s="65"/>
      <c r="FH540" s="65"/>
      <c r="FI540" s="65"/>
      <c r="FJ540" s="65"/>
      <c r="FK540" s="65"/>
      <c r="FL540" s="65"/>
      <c r="FM540" s="65"/>
      <c r="FN540" s="65"/>
      <c r="FO540" s="65"/>
      <c r="FP540" s="65"/>
      <c r="FQ540" s="65"/>
      <c r="FR540" s="65"/>
      <c r="FS540" s="65"/>
      <c r="FT540" s="65"/>
      <c r="FU540" s="65"/>
      <c r="FV540" s="65"/>
      <c r="FW540" s="65"/>
      <c r="FX540" s="65"/>
      <c r="FY540" s="65"/>
      <c r="FZ540" s="65"/>
      <c r="GA540" s="65"/>
      <c r="GB540" s="65"/>
      <c r="GC540" s="65"/>
      <c r="GD540" s="65"/>
      <c r="GE540" s="65"/>
      <c r="GF540" s="65"/>
      <c r="GG540" s="65"/>
      <c r="GH540" s="65"/>
      <c r="GI540" s="65"/>
      <c r="GJ540" s="65"/>
      <c r="GK540" s="65"/>
      <c r="GL540" s="65"/>
      <c r="GM540" s="65"/>
      <c r="GN540" s="65"/>
      <c r="GO540" s="65"/>
      <c r="GP540" s="65"/>
      <c r="GQ540" s="65"/>
      <c r="GR540" s="65"/>
      <c r="GS540" s="65"/>
      <c r="GT540" s="65"/>
      <c r="GU540" s="65"/>
      <c r="GV540" s="65"/>
      <c r="GW540" s="65"/>
      <c r="GX540" s="65"/>
      <c r="GY540" s="65"/>
      <c r="GZ540" s="65"/>
      <c r="HA540" s="65"/>
      <c r="HB540" s="65"/>
      <c r="HC540" s="65"/>
      <c r="HD540" s="65"/>
      <c r="HE540" s="65"/>
      <c r="HF540" s="65"/>
      <c r="HG540" s="65"/>
      <c r="HH540" s="65"/>
      <c r="HI540" s="65"/>
      <c r="HJ540" s="65"/>
      <c r="HK540" s="65"/>
      <c r="HL540" s="65"/>
      <c r="HM540" s="65"/>
      <c r="HN540" s="65"/>
      <c r="HO540" s="65"/>
      <c r="HP540" s="65"/>
      <c r="HQ540" s="65"/>
      <c r="HR540" s="65"/>
      <c r="HS540" s="65"/>
      <c r="HT540" s="65"/>
      <c r="HU540" s="65"/>
      <c r="HV540" s="65"/>
      <c r="HW540" s="65"/>
      <c r="HX540" s="65"/>
      <c r="HY540" s="65"/>
      <c r="HZ540" s="65"/>
      <c r="IA540" s="65"/>
      <c r="IB540" s="65"/>
      <c r="IC540" s="65"/>
      <c r="ID540" s="65"/>
      <c r="IE540" s="65"/>
      <c r="IF540" s="65"/>
      <c r="IG540" s="65"/>
      <c r="IH540" s="65"/>
      <c r="II540" s="65"/>
      <c r="IJ540" s="65"/>
      <c r="IK540" s="65"/>
      <c r="IL540" s="65"/>
      <c r="IM540" s="65"/>
      <c r="IN540" s="65"/>
      <c r="IO540" s="65"/>
      <c r="IP540" s="65"/>
      <c r="IQ540" s="65"/>
      <c r="IR540" s="65"/>
      <c r="IS540" s="65"/>
      <c r="IT540" s="65"/>
      <c r="IU540" s="65"/>
      <c r="IV540" s="65"/>
      <c r="IW540" s="65"/>
      <c r="IX540" s="65"/>
      <c r="IY540" s="65"/>
      <c r="IZ540" s="65"/>
      <c r="JA540" s="65"/>
      <c r="JB540" s="65"/>
      <c r="JC540" s="65"/>
      <c r="JD540" s="65"/>
      <c r="JE540" s="65"/>
      <c r="JF540" s="65"/>
      <c r="JG540" s="65"/>
      <c r="JH540" s="65"/>
      <c r="JI540" s="65"/>
      <c r="JJ540" s="65"/>
      <c r="JK540" s="65"/>
      <c r="JL540" s="65"/>
      <c r="JM540" s="65"/>
      <c r="JN540" s="65"/>
      <c r="JO540" s="65"/>
      <c r="JP540" s="65"/>
      <c r="JQ540" s="65"/>
      <c r="JR540" s="65"/>
      <c r="JS540" s="65"/>
    </row>
    <row r="541" s="66" customFormat="true" ht="14.25" hidden="false" customHeight="true" outlineLevel="0" collapsed="false">
      <c r="A541" s="46"/>
      <c r="B541" s="47" t="n">
        <f aca="true">TODAY()</f>
        <v>46135</v>
      </c>
      <c r="C541" s="48" t="s">
        <v>37</v>
      </c>
      <c r="D541" s="49" t="s">
        <v>38</v>
      </c>
      <c r="E541" s="50" t="str">
        <f aca="false">IFERROR(VLOOKUP($J541,'Base 1'!A:S,19,0),"-")</f>
        <v>-</v>
      </c>
      <c r="F541" s="50" t="str">
        <f aca="false">IFERROR(VLOOKUP($J541,'Base 1'!$A:$N,14,0),"-")</f>
        <v>-</v>
      </c>
      <c r="G541" s="50" t="str">
        <f aca="false">IFERROR(VLOOKUP($J541,'Base 1'!$A:$O,15,0),"-")</f>
        <v>-</v>
      </c>
      <c r="H541" s="50" t="str">
        <f aca="false">IFERROR(VLOOKUP($J541,'Base 1'!$A:$T,20,0),"-")</f>
        <v>-</v>
      </c>
      <c r="I541" s="51" t="str">
        <f aca="false">IFERROR(VLOOKUP($J541,'Base 1'!$A:$C,3,0),"-")</f>
        <v>-</v>
      </c>
      <c r="J541" s="51"/>
      <c r="K541" s="50" t="str">
        <f aca="false">IFERROR(VLOOKUP($J541,'Base 1'!$A:$E,5,0),"-")</f>
        <v>-</v>
      </c>
      <c r="L541" s="52" t="str">
        <f aca="false">IFERROR(VLOOKUP($J541,'Base 1'!$A:$B,2,0),"-")</f>
        <v>-</v>
      </c>
      <c r="M541" s="50" t="str">
        <f aca="false">IFERROR(VLOOKUP($J541,'Base 1'!$A:$Q,17,0),"-")</f>
        <v>-</v>
      </c>
      <c r="N541" s="50" t="str">
        <f aca="false">IFERROR(VLOOKUP($J541,'Base 1'!$A:$R,18,0),"-")</f>
        <v>-</v>
      </c>
      <c r="O541" s="50" t="str">
        <f aca="false">IFERROR(VLOOKUP($J541,'Base 1'!$A:$F,6,0),"-")</f>
        <v>-</v>
      </c>
      <c r="P541" s="53" t="str">
        <f aca="false">IFERROR(VLOOKUP($J541,'Base 1'!$A:$G,7,0),"-")</f>
        <v>-</v>
      </c>
      <c r="Q541" s="54"/>
      <c r="R541" s="50" t="str">
        <f aca="false">IFERROR(VLOOKUP(J541,'Base 1'!$A:$L,12,0),"-")</f>
        <v>-</v>
      </c>
      <c r="S541" s="54"/>
      <c r="T541" s="55" t="str">
        <f aca="false">IFERROR(VLOOKUP(J541,'Base 1'!$A:$J,10,0),"-")</f>
        <v>-</v>
      </c>
      <c r="U541" s="56"/>
      <c r="V541" s="57"/>
      <c r="W541" s="58"/>
      <c r="X541" s="59" t="str">
        <f aca="false">IFERROR(VLOOKUP(J541,'Base 1'!$A:$I,9,0),"-")</f>
        <v>-</v>
      </c>
      <c r="Y541" s="58"/>
      <c r="Z541" s="60"/>
      <c r="AA541" s="61"/>
      <c r="AB541" s="62"/>
      <c r="AC541" s="63" t="str">
        <f aca="false">IFERROR(VLOOKUP($J541,'Base 1'!$A:$Q,16,0),"-")</f>
        <v>-</v>
      </c>
      <c r="AD541" s="63"/>
      <c r="AE541" s="64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  <c r="CO541" s="65"/>
      <c r="CP541" s="65"/>
      <c r="CQ541" s="65"/>
      <c r="CR541" s="65"/>
      <c r="CS541" s="65"/>
      <c r="CT541" s="65"/>
      <c r="CU541" s="65"/>
      <c r="CV541" s="65"/>
      <c r="CW541" s="65"/>
      <c r="CX541" s="65"/>
      <c r="CY541" s="65"/>
      <c r="CZ541" s="65"/>
      <c r="DA541" s="65"/>
      <c r="DB541" s="65"/>
      <c r="DC541" s="65"/>
      <c r="DD541" s="65"/>
      <c r="DE541" s="65"/>
      <c r="DF541" s="65"/>
      <c r="DG541" s="65"/>
      <c r="DH541" s="65"/>
      <c r="DI541" s="65"/>
      <c r="DJ541" s="65"/>
      <c r="DK541" s="65"/>
      <c r="DL541" s="65"/>
      <c r="DM541" s="65"/>
      <c r="DN541" s="65"/>
      <c r="DO541" s="65"/>
      <c r="DP541" s="65"/>
      <c r="DQ541" s="65"/>
      <c r="DR541" s="65"/>
      <c r="DS541" s="65"/>
      <c r="DT541" s="65"/>
      <c r="DU541" s="65"/>
      <c r="DV541" s="65"/>
      <c r="DW541" s="65"/>
      <c r="DX541" s="65"/>
      <c r="DY541" s="65"/>
      <c r="DZ541" s="65"/>
      <c r="EA541" s="65"/>
      <c r="EB541" s="65"/>
      <c r="EC541" s="65"/>
      <c r="ED541" s="65"/>
      <c r="EE541" s="65"/>
      <c r="EF541" s="65"/>
      <c r="EG541" s="65"/>
      <c r="EH541" s="65"/>
      <c r="EI541" s="65"/>
      <c r="EJ541" s="65"/>
      <c r="EK541" s="65"/>
      <c r="EL541" s="65"/>
      <c r="EM541" s="65"/>
      <c r="EN541" s="65"/>
      <c r="EO541" s="65"/>
      <c r="EP541" s="65"/>
      <c r="EQ541" s="65"/>
      <c r="ER541" s="65"/>
      <c r="ES541" s="65"/>
      <c r="ET541" s="65"/>
      <c r="EU541" s="65"/>
      <c r="EV541" s="65"/>
      <c r="EW541" s="65"/>
      <c r="EX541" s="65"/>
      <c r="EY541" s="65"/>
      <c r="EZ541" s="65"/>
      <c r="FA541" s="65"/>
      <c r="FB541" s="65"/>
      <c r="FC541" s="65"/>
      <c r="FD541" s="65"/>
      <c r="FE541" s="65"/>
      <c r="FF541" s="65"/>
      <c r="FG541" s="65"/>
      <c r="FH541" s="65"/>
      <c r="FI541" s="65"/>
      <c r="FJ541" s="65"/>
      <c r="FK541" s="65"/>
      <c r="FL541" s="65"/>
      <c r="FM541" s="65"/>
      <c r="FN541" s="65"/>
      <c r="FO541" s="65"/>
      <c r="FP541" s="65"/>
      <c r="FQ541" s="65"/>
      <c r="FR541" s="65"/>
      <c r="FS541" s="65"/>
      <c r="FT541" s="65"/>
      <c r="FU541" s="65"/>
      <c r="FV541" s="65"/>
      <c r="FW541" s="65"/>
      <c r="FX541" s="65"/>
      <c r="FY541" s="65"/>
      <c r="FZ541" s="65"/>
      <c r="GA541" s="65"/>
      <c r="GB541" s="65"/>
      <c r="GC541" s="65"/>
      <c r="GD541" s="65"/>
      <c r="GE541" s="65"/>
      <c r="GF541" s="65"/>
      <c r="GG541" s="65"/>
      <c r="GH541" s="65"/>
      <c r="GI541" s="65"/>
      <c r="GJ541" s="65"/>
      <c r="GK541" s="65"/>
      <c r="GL541" s="65"/>
      <c r="GM541" s="65"/>
      <c r="GN541" s="65"/>
      <c r="GO541" s="65"/>
      <c r="GP541" s="65"/>
      <c r="GQ541" s="65"/>
      <c r="GR541" s="65"/>
      <c r="GS541" s="65"/>
      <c r="GT541" s="65"/>
      <c r="GU541" s="65"/>
      <c r="GV541" s="65"/>
      <c r="GW541" s="65"/>
      <c r="GX541" s="65"/>
      <c r="GY541" s="65"/>
      <c r="GZ541" s="65"/>
      <c r="HA541" s="65"/>
      <c r="HB541" s="65"/>
      <c r="HC541" s="65"/>
      <c r="HD541" s="65"/>
      <c r="HE541" s="65"/>
      <c r="HF541" s="65"/>
      <c r="HG541" s="65"/>
      <c r="HH541" s="65"/>
      <c r="HI541" s="65"/>
      <c r="HJ541" s="65"/>
      <c r="HK541" s="65"/>
      <c r="HL541" s="65"/>
      <c r="HM541" s="65"/>
      <c r="HN541" s="65"/>
      <c r="HO541" s="65"/>
      <c r="HP541" s="65"/>
      <c r="HQ541" s="65"/>
      <c r="HR541" s="65"/>
      <c r="HS541" s="65"/>
      <c r="HT541" s="65"/>
      <c r="HU541" s="65"/>
      <c r="HV541" s="65"/>
      <c r="HW541" s="65"/>
      <c r="HX541" s="65"/>
      <c r="HY541" s="65"/>
      <c r="HZ541" s="65"/>
      <c r="IA541" s="65"/>
      <c r="IB541" s="65"/>
      <c r="IC541" s="65"/>
      <c r="ID541" s="65"/>
      <c r="IE541" s="65"/>
      <c r="IF541" s="65"/>
      <c r="IG541" s="65"/>
      <c r="IH541" s="65"/>
      <c r="II541" s="65"/>
      <c r="IJ541" s="65"/>
      <c r="IK541" s="65"/>
      <c r="IL541" s="65"/>
      <c r="IM541" s="65"/>
      <c r="IN541" s="65"/>
      <c r="IO541" s="65"/>
      <c r="IP541" s="65"/>
      <c r="IQ541" s="65"/>
      <c r="IR541" s="65"/>
      <c r="IS541" s="65"/>
      <c r="IT541" s="65"/>
      <c r="IU541" s="65"/>
      <c r="IV541" s="65"/>
      <c r="IW541" s="65"/>
      <c r="IX541" s="65"/>
      <c r="IY541" s="65"/>
      <c r="IZ541" s="65"/>
      <c r="JA541" s="65"/>
      <c r="JB541" s="65"/>
      <c r="JC541" s="65"/>
      <c r="JD541" s="65"/>
      <c r="JE541" s="65"/>
      <c r="JF541" s="65"/>
      <c r="JG541" s="65"/>
      <c r="JH541" s="65"/>
      <c r="JI541" s="65"/>
      <c r="JJ541" s="65"/>
      <c r="JK541" s="65"/>
      <c r="JL541" s="65"/>
      <c r="JM541" s="65"/>
      <c r="JN541" s="65"/>
      <c r="JO541" s="65"/>
      <c r="JP541" s="65"/>
      <c r="JQ541" s="65"/>
      <c r="JR541" s="65"/>
      <c r="JS541" s="65"/>
    </row>
    <row r="542" s="66" customFormat="true" ht="14.25" hidden="false" customHeight="true" outlineLevel="0" collapsed="false">
      <c r="A542" s="46"/>
      <c r="B542" s="47" t="n">
        <f aca="true">TODAY()</f>
        <v>46135</v>
      </c>
      <c r="C542" s="48" t="s">
        <v>37</v>
      </c>
      <c r="D542" s="49" t="s">
        <v>38</v>
      </c>
      <c r="E542" s="50" t="str">
        <f aca="false">IFERROR(VLOOKUP($J542,'Base 1'!A:S,19,0),"-")</f>
        <v>-</v>
      </c>
      <c r="F542" s="50" t="str">
        <f aca="false">IFERROR(VLOOKUP($J542,'Base 1'!$A:$N,14,0),"-")</f>
        <v>-</v>
      </c>
      <c r="G542" s="50" t="str">
        <f aca="false">IFERROR(VLOOKUP($J542,'Base 1'!$A:$O,15,0),"-")</f>
        <v>-</v>
      </c>
      <c r="H542" s="50" t="str">
        <f aca="false">IFERROR(VLOOKUP($J542,'Base 1'!$A:$T,20,0),"-")</f>
        <v>-</v>
      </c>
      <c r="I542" s="51" t="str">
        <f aca="false">IFERROR(VLOOKUP($J542,'Base 1'!$A:$C,3,0),"-")</f>
        <v>-</v>
      </c>
      <c r="J542" s="51"/>
      <c r="K542" s="50" t="str">
        <f aca="false">IFERROR(VLOOKUP($J542,'Base 1'!$A:$E,5,0),"-")</f>
        <v>-</v>
      </c>
      <c r="L542" s="52" t="str">
        <f aca="false">IFERROR(VLOOKUP($J542,'Base 1'!$A:$B,2,0),"-")</f>
        <v>-</v>
      </c>
      <c r="M542" s="50" t="str">
        <f aca="false">IFERROR(VLOOKUP($J542,'Base 1'!$A:$Q,17,0),"-")</f>
        <v>-</v>
      </c>
      <c r="N542" s="50" t="str">
        <f aca="false">IFERROR(VLOOKUP($J542,'Base 1'!$A:$R,18,0),"-")</f>
        <v>-</v>
      </c>
      <c r="O542" s="50" t="str">
        <f aca="false">IFERROR(VLOOKUP($J542,'Base 1'!$A:$F,6,0),"-")</f>
        <v>-</v>
      </c>
      <c r="P542" s="53" t="str">
        <f aca="false">IFERROR(VLOOKUP($J542,'Base 1'!$A:$G,7,0),"-")</f>
        <v>-</v>
      </c>
      <c r="Q542" s="54"/>
      <c r="R542" s="50" t="str">
        <f aca="false">IFERROR(VLOOKUP(J542,'Base 1'!$A:$L,12,0),"-")</f>
        <v>-</v>
      </c>
      <c r="S542" s="54"/>
      <c r="T542" s="55" t="str">
        <f aca="false">IFERROR(VLOOKUP(J542,'Base 1'!$A:$J,10,0),"-")</f>
        <v>-</v>
      </c>
      <c r="U542" s="56"/>
      <c r="V542" s="57"/>
      <c r="W542" s="58"/>
      <c r="X542" s="59" t="str">
        <f aca="false">IFERROR(VLOOKUP(J542,'Base 1'!$A:$I,9,0),"-")</f>
        <v>-</v>
      </c>
      <c r="Y542" s="58"/>
      <c r="Z542" s="60"/>
      <c r="AA542" s="61"/>
      <c r="AB542" s="62"/>
      <c r="AC542" s="63" t="str">
        <f aca="false">IFERROR(VLOOKUP($J542,'Base 1'!$A:$Q,16,0),"-")</f>
        <v>-</v>
      </c>
      <c r="AD542" s="63"/>
      <c r="AE542" s="64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  <c r="CO542" s="65"/>
      <c r="CP542" s="65"/>
      <c r="CQ542" s="65"/>
      <c r="CR542" s="65"/>
      <c r="CS542" s="65"/>
      <c r="CT542" s="65"/>
      <c r="CU542" s="65"/>
      <c r="CV542" s="65"/>
      <c r="CW542" s="65"/>
      <c r="CX542" s="65"/>
      <c r="CY542" s="65"/>
      <c r="CZ542" s="65"/>
      <c r="DA542" s="65"/>
      <c r="DB542" s="65"/>
      <c r="DC542" s="65"/>
      <c r="DD542" s="65"/>
      <c r="DE542" s="65"/>
      <c r="DF542" s="65"/>
      <c r="DG542" s="65"/>
      <c r="DH542" s="65"/>
      <c r="DI542" s="65"/>
      <c r="DJ542" s="65"/>
      <c r="DK542" s="65"/>
      <c r="DL542" s="65"/>
      <c r="DM542" s="65"/>
      <c r="DN542" s="65"/>
      <c r="DO542" s="65"/>
      <c r="DP542" s="65"/>
      <c r="DQ542" s="65"/>
      <c r="DR542" s="65"/>
      <c r="DS542" s="65"/>
      <c r="DT542" s="65"/>
      <c r="DU542" s="65"/>
      <c r="DV542" s="65"/>
      <c r="DW542" s="65"/>
      <c r="DX542" s="65"/>
      <c r="DY542" s="65"/>
      <c r="DZ542" s="65"/>
      <c r="EA542" s="65"/>
      <c r="EB542" s="65"/>
      <c r="EC542" s="65"/>
      <c r="ED542" s="65"/>
      <c r="EE542" s="65"/>
      <c r="EF542" s="65"/>
      <c r="EG542" s="65"/>
      <c r="EH542" s="65"/>
      <c r="EI542" s="65"/>
      <c r="EJ542" s="65"/>
      <c r="EK542" s="65"/>
      <c r="EL542" s="65"/>
      <c r="EM542" s="65"/>
      <c r="EN542" s="65"/>
      <c r="EO542" s="65"/>
      <c r="EP542" s="65"/>
      <c r="EQ542" s="65"/>
      <c r="ER542" s="65"/>
      <c r="ES542" s="65"/>
      <c r="ET542" s="65"/>
      <c r="EU542" s="65"/>
      <c r="EV542" s="65"/>
      <c r="EW542" s="65"/>
      <c r="EX542" s="65"/>
      <c r="EY542" s="65"/>
      <c r="EZ542" s="65"/>
      <c r="FA542" s="65"/>
      <c r="FB542" s="65"/>
      <c r="FC542" s="65"/>
      <c r="FD542" s="65"/>
      <c r="FE542" s="65"/>
      <c r="FF542" s="65"/>
      <c r="FG542" s="65"/>
      <c r="FH542" s="65"/>
      <c r="FI542" s="65"/>
      <c r="FJ542" s="65"/>
      <c r="FK542" s="65"/>
      <c r="FL542" s="65"/>
      <c r="FM542" s="65"/>
      <c r="FN542" s="65"/>
      <c r="FO542" s="65"/>
      <c r="FP542" s="65"/>
      <c r="FQ542" s="65"/>
      <c r="FR542" s="65"/>
      <c r="FS542" s="65"/>
      <c r="FT542" s="65"/>
      <c r="FU542" s="65"/>
      <c r="FV542" s="65"/>
      <c r="FW542" s="65"/>
      <c r="FX542" s="65"/>
      <c r="FY542" s="65"/>
      <c r="FZ542" s="65"/>
      <c r="GA542" s="65"/>
      <c r="GB542" s="65"/>
      <c r="GC542" s="65"/>
      <c r="GD542" s="65"/>
      <c r="GE542" s="65"/>
      <c r="GF542" s="65"/>
      <c r="GG542" s="65"/>
      <c r="GH542" s="65"/>
      <c r="GI542" s="65"/>
      <c r="GJ542" s="65"/>
      <c r="GK542" s="65"/>
      <c r="GL542" s="65"/>
      <c r="GM542" s="65"/>
      <c r="GN542" s="65"/>
      <c r="GO542" s="65"/>
      <c r="GP542" s="65"/>
      <c r="GQ542" s="65"/>
      <c r="GR542" s="65"/>
      <c r="GS542" s="65"/>
      <c r="GT542" s="65"/>
      <c r="GU542" s="65"/>
      <c r="GV542" s="65"/>
      <c r="GW542" s="65"/>
      <c r="GX542" s="65"/>
      <c r="GY542" s="65"/>
      <c r="GZ542" s="65"/>
      <c r="HA542" s="65"/>
      <c r="HB542" s="65"/>
      <c r="HC542" s="65"/>
      <c r="HD542" s="65"/>
      <c r="HE542" s="65"/>
      <c r="HF542" s="65"/>
      <c r="HG542" s="65"/>
      <c r="HH542" s="65"/>
      <c r="HI542" s="65"/>
      <c r="HJ542" s="65"/>
      <c r="HK542" s="65"/>
      <c r="HL542" s="65"/>
      <c r="HM542" s="65"/>
      <c r="HN542" s="65"/>
      <c r="HO542" s="65"/>
      <c r="HP542" s="65"/>
      <c r="HQ542" s="65"/>
      <c r="HR542" s="65"/>
      <c r="HS542" s="65"/>
      <c r="HT542" s="65"/>
      <c r="HU542" s="65"/>
      <c r="HV542" s="65"/>
      <c r="HW542" s="65"/>
      <c r="HX542" s="65"/>
      <c r="HY542" s="65"/>
      <c r="HZ542" s="65"/>
      <c r="IA542" s="65"/>
      <c r="IB542" s="65"/>
      <c r="IC542" s="65"/>
      <c r="ID542" s="65"/>
      <c r="IE542" s="65"/>
      <c r="IF542" s="65"/>
      <c r="IG542" s="65"/>
      <c r="IH542" s="65"/>
      <c r="II542" s="65"/>
      <c r="IJ542" s="65"/>
      <c r="IK542" s="65"/>
      <c r="IL542" s="65"/>
      <c r="IM542" s="65"/>
      <c r="IN542" s="65"/>
      <c r="IO542" s="65"/>
      <c r="IP542" s="65"/>
      <c r="IQ542" s="65"/>
      <c r="IR542" s="65"/>
      <c r="IS542" s="65"/>
      <c r="IT542" s="65"/>
      <c r="IU542" s="65"/>
      <c r="IV542" s="65"/>
      <c r="IW542" s="65"/>
      <c r="IX542" s="65"/>
      <c r="IY542" s="65"/>
      <c r="IZ542" s="65"/>
      <c r="JA542" s="65"/>
      <c r="JB542" s="65"/>
      <c r="JC542" s="65"/>
      <c r="JD542" s="65"/>
      <c r="JE542" s="65"/>
      <c r="JF542" s="65"/>
      <c r="JG542" s="65"/>
      <c r="JH542" s="65"/>
      <c r="JI542" s="65"/>
      <c r="JJ542" s="65"/>
      <c r="JK542" s="65"/>
      <c r="JL542" s="65"/>
      <c r="JM542" s="65"/>
      <c r="JN542" s="65"/>
      <c r="JO542" s="65"/>
      <c r="JP542" s="65"/>
      <c r="JQ542" s="65"/>
      <c r="JR542" s="65"/>
      <c r="JS542" s="65"/>
    </row>
    <row r="543" s="66" customFormat="true" ht="14.25" hidden="false" customHeight="true" outlineLevel="0" collapsed="false">
      <c r="A543" s="46"/>
      <c r="B543" s="47" t="n">
        <f aca="true">TODAY()</f>
        <v>46135</v>
      </c>
      <c r="C543" s="48" t="s">
        <v>37</v>
      </c>
      <c r="D543" s="49" t="s">
        <v>38</v>
      </c>
      <c r="E543" s="50" t="str">
        <f aca="false">IFERROR(VLOOKUP($J543,'Base 1'!A:S,19,0),"-")</f>
        <v>-</v>
      </c>
      <c r="F543" s="50" t="str">
        <f aca="false">IFERROR(VLOOKUP($J543,'Base 1'!$A:$N,14,0),"-")</f>
        <v>-</v>
      </c>
      <c r="G543" s="50" t="str">
        <f aca="false">IFERROR(VLOOKUP($J543,'Base 1'!$A:$O,15,0),"-")</f>
        <v>-</v>
      </c>
      <c r="H543" s="50" t="str">
        <f aca="false">IFERROR(VLOOKUP($J543,'Base 1'!$A:$T,20,0),"-")</f>
        <v>-</v>
      </c>
      <c r="I543" s="51" t="str">
        <f aca="false">IFERROR(VLOOKUP($J543,'Base 1'!$A:$C,3,0),"-")</f>
        <v>-</v>
      </c>
      <c r="J543" s="51"/>
      <c r="K543" s="50" t="str">
        <f aca="false">IFERROR(VLOOKUP($J543,'Base 1'!$A:$E,5,0),"-")</f>
        <v>-</v>
      </c>
      <c r="L543" s="52" t="str">
        <f aca="false">IFERROR(VLOOKUP($J543,'Base 1'!$A:$B,2,0),"-")</f>
        <v>-</v>
      </c>
      <c r="M543" s="50" t="str">
        <f aca="false">IFERROR(VLOOKUP($J543,'Base 1'!$A:$Q,17,0),"-")</f>
        <v>-</v>
      </c>
      <c r="N543" s="50" t="str">
        <f aca="false">IFERROR(VLOOKUP($J543,'Base 1'!$A:$R,18,0),"-")</f>
        <v>-</v>
      </c>
      <c r="O543" s="50" t="str">
        <f aca="false">IFERROR(VLOOKUP($J543,'Base 1'!$A:$F,6,0),"-")</f>
        <v>-</v>
      </c>
      <c r="P543" s="53" t="str">
        <f aca="false">IFERROR(VLOOKUP($J543,'Base 1'!$A:$G,7,0),"-")</f>
        <v>-</v>
      </c>
      <c r="Q543" s="54"/>
      <c r="R543" s="50" t="str">
        <f aca="false">IFERROR(VLOOKUP(J543,'Base 1'!$A:$L,12,0),"-")</f>
        <v>-</v>
      </c>
      <c r="S543" s="54"/>
      <c r="T543" s="55" t="str">
        <f aca="false">IFERROR(VLOOKUP(J543,'Base 1'!$A:$J,10,0),"-")</f>
        <v>-</v>
      </c>
      <c r="U543" s="56"/>
      <c r="V543" s="57"/>
      <c r="W543" s="58"/>
      <c r="X543" s="59" t="str">
        <f aca="false">IFERROR(VLOOKUP(J543,'Base 1'!$A:$I,9,0),"-")</f>
        <v>-</v>
      </c>
      <c r="Y543" s="58"/>
      <c r="Z543" s="60"/>
      <c r="AA543" s="61"/>
      <c r="AB543" s="62"/>
      <c r="AC543" s="63" t="str">
        <f aca="false">IFERROR(VLOOKUP($J543,'Base 1'!$A:$Q,16,0),"-")</f>
        <v>-</v>
      </c>
      <c r="AD543" s="63"/>
      <c r="AE543" s="64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  <c r="CO543" s="65"/>
      <c r="CP543" s="65"/>
      <c r="CQ543" s="65"/>
      <c r="CR543" s="65"/>
      <c r="CS543" s="65"/>
      <c r="CT543" s="65"/>
      <c r="CU543" s="65"/>
      <c r="CV543" s="65"/>
      <c r="CW543" s="65"/>
      <c r="CX543" s="65"/>
      <c r="CY543" s="65"/>
      <c r="CZ543" s="65"/>
      <c r="DA543" s="65"/>
      <c r="DB543" s="65"/>
      <c r="DC543" s="65"/>
      <c r="DD543" s="65"/>
      <c r="DE543" s="65"/>
      <c r="DF543" s="65"/>
      <c r="DG543" s="65"/>
      <c r="DH543" s="65"/>
      <c r="DI543" s="65"/>
      <c r="DJ543" s="65"/>
      <c r="DK543" s="65"/>
      <c r="DL543" s="65"/>
      <c r="DM543" s="65"/>
      <c r="DN543" s="65"/>
      <c r="DO543" s="65"/>
      <c r="DP543" s="65"/>
      <c r="DQ543" s="65"/>
      <c r="DR543" s="65"/>
      <c r="DS543" s="65"/>
      <c r="DT543" s="65"/>
      <c r="DU543" s="65"/>
      <c r="DV543" s="65"/>
      <c r="DW543" s="65"/>
      <c r="DX543" s="65"/>
      <c r="DY543" s="65"/>
      <c r="DZ543" s="65"/>
      <c r="EA543" s="65"/>
      <c r="EB543" s="65"/>
      <c r="EC543" s="65"/>
      <c r="ED543" s="65"/>
      <c r="EE543" s="65"/>
      <c r="EF543" s="65"/>
      <c r="EG543" s="65"/>
      <c r="EH543" s="65"/>
      <c r="EI543" s="65"/>
      <c r="EJ543" s="65"/>
      <c r="EK543" s="65"/>
      <c r="EL543" s="65"/>
      <c r="EM543" s="65"/>
      <c r="EN543" s="65"/>
      <c r="EO543" s="65"/>
      <c r="EP543" s="65"/>
      <c r="EQ543" s="65"/>
      <c r="ER543" s="65"/>
      <c r="ES543" s="65"/>
      <c r="ET543" s="65"/>
      <c r="EU543" s="65"/>
      <c r="EV543" s="65"/>
      <c r="EW543" s="65"/>
      <c r="EX543" s="65"/>
      <c r="EY543" s="65"/>
      <c r="EZ543" s="65"/>
      <c r="FA543" s="65"/>
      <c r="FB543" s="65"/>
      <c r="FC543" s="65"/>
      <c r="FD543" s="65"/>
      <c r="FE543" s="65"/>
      <c r="FF543" s="65"/>
      <c r="FG543" s="65"/>
      <c r="FH543" s="65"/>
      <c r="FI543" s="65"/>
      <c r="FJ543" s="65"/>
      <c r="FK543" s="65"/>
      <c r="FL543" s="65"/>
      <c r="FM543" s="65"/>
      <c r="FN543" s="65"/>
      <c r="FO543" s="65"/>
      <c r="FP543" s="65"/>
      <c r="FQ543" s="65"/>
      <c r="FR543" s="65"/>
      <c r="FS543" s="65"/>
      <c r="FT543" s="65"/>
      <c r="FU543" s="65"/>
      <c r="FV543" s="65"/>
      <c r="FW543" s="65"/>
      <c r="FX543" s="65"/>
      <c r="FY543" s="65"/>
      <c r="FZ543" s="65"/>
      <c r="GA543" s="65"/>
      <c r="GB543" s="65"/>
      <c r="GC543" s="65"/>
      <c r="GD543" s="65"/>
      <c r="GE543" s="65"/>
      <c r="GF543" s="65"/>
      <c r="GG543" s="65"/>
      <c r="GH543" s="65"/>
      <c r="GI543" s="65"/>
      <c r="GJ543" s="65"/>
      <c r="GK543" s="65"/>
      <c r="GL543" s="65"/>
      <c r="GM543" s="65"/>
      <c r="GN543" s="65"/>
      <c r="GO543" s="65"/>
      <c r="GP543" s="65"/>
      <c r="GQ543" s="65"/>
      <c r="GR543" s="65"/>
      <c r="GS543" s="65"/>
      <c r="GT543" s="65"/>
      <c r="GU543" s="65"/>
      <c r="GV543" s="65"/>
      <c r="GW543" s="65"/>
      <c r="GX543" s="65"/>
      <c r="GY543" s="65"/>
      <c r="GZ543" s="65"/>
      <c r="HA543" s="65"/>
      <c r="HB543" s="65"/>
      <c r="HC543" s="65"/>
      <c r="HD543" s="65"/>
      <c r="HE543" s="65"/>
      <c r="HF543" s="65"/>
      <c r="HG543" s="65"/>
      <c r="HH543" s="65"/>
      <c r="HI543" s="65"/>
      <c r="HJ543" s="65"/>
      <c r="HK543" s="65"/>
      <c r="HL543" s="65"/>
      <c r="HM543" s="65"/>
      <c r="HN543" s="65"/>
      <c r="HO543" s="65"/>
      <c r="HP543" s="65"/>
      <c r="HQ543" s="65"/>
      <c r="HR543" s="65"/>
      <c r="HS543" s="65"/>
      <c r="HT543" s="65"/>
      <c r="HU543" s="65"/>
      <c r="HV543" s="65"/>
      <c r="HW543" s="65"/>
      <c r="HX543" s="65"/>
      <c r="HY543" s="65"/>
      <c r="HZ543" s="65"/>
      <c r="IA543" s="65"/>
      <c r="IB543" s="65"/>
      <c r="IC543" s="65"/>
      <c r="ID543" s="65"/>
      <c r="IE543" s="65"/>
      <c r="IF543" s="65"/>
      <c r="IG543" s="65"/>
      <c r="IH543" s="65"/>
      <c r="II543" s="65"/>
      <c r="IJ543" s="65"/>
      <c r="IK543" s="65"/>
      <c r="IL543" s="65"/>
      <c r="IM543" s="65"/>
      <c r="IN543" s="65"/>
      <c r="IO543" s="65"/>
      <c r="IP543" s="65"/>
      <c r="IQ543" s="65"/>
      <c r="IR543" s="65"/>
      <c r="IS543" s="65"/>
      <c r="IT543" s="65"/>
      <c r="IU543" s="65"/>
      <c r="IV543" s="65"/>
      <c r="IW543" s="65"/>
      <c r="IX543" s="65"/>
      <c r="IY543" s="65"/>
      <c r="IZ543" s="65"/>
      <c r="JA543" s="65"/>
      <c r="JB543" s="65"/>
      <c r="JC543" s="65"/>
      <c r="JD543" s="65"/>
      <c r="JE543" s="65"/>
      <c r="JF543" s="65"/>
      <c r="JG543" s="65"/>
      <c r="JH543" s="65"/>
      <c r="JI543" s="65"/>
      <c r="JJ543" s="65"/>
      <c r="JK543" s="65"/>
      <c r="JL543" s="65"/>
      <c r="JM543" s="65"/>
      <c r="JN543" s="65"/>
      <c r="JO543" s="65"/>
      <c r="JP543" s="65"/>
      <c r="JQ543" s="65"/>
      <c r="JR543" s="65"/>
      <c r="JS543" s="65"/>
    </row>
    <row r="544" s="66" customFormat="true" ht="14.25" hidden="false" customHeight="true" outlineLevel="0" collapsed="false">
      <c r="A544" s="46"/>
      <c r="B544" s="47" t="n">
        <f aca="true">TODAY()</f>
        <v>46135</v>
      </c>
      <c r="C544" s="48" t="s">
        <v>37</v>
      </c>
      <c r="D544" s="49" t="s">
        <v>38</v>
      </c>
      <c r="E544" s="50" t="str">
        <f aca="false">IFERROR(VLOOKUP($J544,'Base 1'!A:S,19,0),"-")</f>
        <v>-</v>
      </c>
      <c r="F544" s="50" t="str">
        <f aca="false">IFERROR(VLOOKUP($J544,'Base 1'!$A:$N,14,0),"-")</f>
        <v>-</v>
      </c>
      <c r="G544" s="50" t="str">
        <f aca="false">IFERROR(VLOOKUP($J544,'Base 1'!$A:$O,15,0),"-")</f>
        <v>-</v>
      </c>
      <c r="H544" s="50" t="str">
        <f aca="false">IFERROR(VLOOKUP($J544,'Base 1'!$A:$T,20,0),"-")</f>
        <v>-</v>
      </c>
      <c r="I544" s="51" t="str">
        <f aca="false">IFERROR(VLOOKUP($J544,'Base 1'!$A:$C,3,0),"-")</f>
        <v>-</v>
      </c>
      <c r="J544" s="51"/>
      <c r="K544" s="50" t="str">
        <f aca="false">IFERROR(VLOOKUP($J544,'Base 1'!$A:$E,5,0),"-")</f>
        <v>-</v>
      </c>
      <c r="L544" s="52" t="str">
        <f aca="false">IFERROR(VLOOKUP($J544,'Base 1'!$A:$B,2,0),"-")</f>
        <v>-</v>
      </c>
      <c r="M544" s="50" t="str">
        <f aca="false">IFERROR(VLOOKUP($J544,'Base 1'!$A:$Q,17,0),"-")</f>
        <v>-</v>
      </c>
      <c r="N544" s="50" t="str">
        <f aca="false">IFERROR(VLOOKUP($J544,'Base 1'!$A:$R,18,0),"-")</f>
        <v>-</v>
      </c>
      <c r="O544" s="50" t="str">
        <f aca="false">IFERROR(VLOOKUP($J544,'Base 1'!$A:$F,6,0),"-")</f>
        <v>-</v>
      </c>
      <c r="P544" s="53" t="str">
        <f aca="false">IFERROR(VLOOKUP($J544,'Base 1'!$A:$G,7,0),"-")</f>
        <v>-</v>
      </c>
      <c r="Q544" s="54"/>
      <c r="R544" s="50" t="str">
        <f aca="false">IFERROR(VLOOKUP(J544,'Base 1'!$A:$L,12,0),"-")</f>
        <v>-</v>
      </c>
      <c r="S544" s="54"/>
      <c r="T544" s="55" t="str">
        <f aca="false">IFERROR(VLOOKUP(J544,'Base 1'!$A:$J,10,0),"-")</f>
        <v>-</v>
      </c>
      <c r="U544" s="56"/>
      <c r="V544" s="57"/>
      <c r="W544" s="58"/>
      <c r="X544" s="59" t="str">
        <f aca="false">IFERROR(VLOOKUP(J544,'Base 1'!$A:$I,9,0),"-")</f>
        <v>-</v>
      </c>
      <c r="Y544" s="58"/>
      <c r="Z544" s="60"/>
      <c r="AA544" s="61"/>
      <c r="AB544" s="62"/>
      <c r="AC544" s="63" t="str">
        <f aca="false">IFERROR(VLOOKUP($J544,'Base 1'!$A:$Q,16,0),"-")</f>
        <v>-</v>
      </c>
      <c r="AD544" s="63"/>
      <c r="AE544" s="64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  <c r="CO544" s="65"/>
      <c r="CP544" s="65"/>
      <c r="CQ544" s="65"/>
      <c r="CR544" s="65"/>
      <c r="CS544" s="65"/>
      <c r="CT544" s="65"/>
      <c r="CU544" s="65"/>
      <c r="CV544" s="65"/>
      <c r="CW544" s="65"/>
      <c r="CX544" s="65"/>
      <c r="CY544" s="65"/>
      <c r="CZ544" s="65"/>
      <c r="DA544" s="65"/>
      <c r="DB544" s="65"/>
      <c r="DC544" s="65"/>
      <c r="DD544" s="65"/>
      <c r="DE544" s="65"/>
      <c r="DF544" s="65"/>
      <c r="DG544" s="65"/>
      <c r="DH544" s="65"/>
      <c r="DI544" s="65"/>
      <c r="DJ544" s="65"/>
      <c r="DK544" s="65"/>
      <c r="DL544" s="65"/>
      <c r="DM544" s="65"/>
      <c r="DN544" s="65"/>
      <c r="DO544" s="65"/>
      <c r="DP544" s="65"/>
      <c r="DQ544" s="65"/>
      <c r="DR544" s="65"/>
      <c r="DS544" s="65"/>
      <c r="DT544" s="65"/>
      <c r="DU544" s="65"/>
      <c r="DV544" s="65"/>
      <c r="DW544" s="65"/>
      <c r="DX544" s="65"/>
      <c r="DY544" s="65"/>
      <c r="DZ544" s="65"/>
      <c r="EA544" s="65"/>
      <c r="EB544" s="65"/>
      <c r="EC544" s="65"/>
      <c r="ED544" s="65"/>
      <c r="EE544" s="65"/>
      <c r="EF544" s="65"/>
      <c r="EG544" s="65"/>
      <c r="EH544" s="65"/>
      <c r="EI544" s="65"/>
      <c r="EJ544" s="65"/>
      <c r="EK544" s="65"/>
      <c r="EL544" s="65"/>
      <c r="EM544" s="65"/>
      <c r="EN544" s="65"/>
      <c r="EO544" s="65"/>
      <c r="EP544" s="65"/>
      <c r="EQ544" s="65"/>
      <c r="ER544" s="65"/>
      <c r="ES544" s="65"/>
      <c r="ET544" s="65"/>
      <c r="EU544" s="65"/>
      <c r="EV544" s="65"/>
      <c r="EW544" s="65"/>
      <c r="EX544" s="65"/>
      <c r="EY544" s="65"/>
      <c r="EZ544" s="65"/>
      <c r="FA544" s="65"/>
      <c r="FB544" s="65"/>
      <c r="FC544" s="65"/>
      <c r="FD544" s="65"/>
      <c r="FE544" s="65"/>
      <c r="FF544" s="65"/>
      <c r="FG544" s="65"/>
      <c r="FH544" s="65"/>
      <c r="FI544" s="65"/>
      <c r="FJ544" s="65"/>
      <c r="FK544" s="65"/>
      <c r="FL544" s="65"/>
      <c r="FM544" s="65"/>
      <c r="FN544" s="65"/>
      <c r="FO544" s="65"/>
      <c r="FP544" s="65"/>
      <c r="FQ544" s="65"/>
      <c r="FR544" s="65"/>
      <c r="FS544" s="65"/>
      <c r="FT544" s="65"/>
      <c r="FU544" s="65"/>
      <c r="FV544" s="65"/>
      <c r="FW544" s="65"/>
      <c r="FX544" s="65"/>
      <c r="FY544" s="65"/>
      <c r="FZ544" s="65"/>
      <c r="GA544" s="65"/>
      <c r="GB544" s="65"/>
      <c r="GC544" s="65"/>
      <c r="GD544" s="65"/>
      <c r="GE544" s="65"/>
      <c r="GF544" s="65"/>
      <c r="GG544" s="65"/>
      <c r="GH544" s="65"/>
      <c r="GI544" s="65"/>
      <c r="GJ544" s="65"/>
      <c r="GK544" s="65"/>
      <c r="GL544" s="65"/>
      <c r="GM544" s="65"/>
      <c r="GN544" s="65"/>
      <c r="GO544" s="65"/>
      <c r="GP544" s="65"/>
      <c r="GQ544" s="65"/>
      <c r="GR544" s="65"/>
      <c r="GS544" s="65"/>
      <c r="GT544" s="65"/>
      <c r="GU544" s="65"/>
      <c r="GV544" s="65"/>
      <c r="GW544" s="65"/>
      <c r="GX544" s="65"/>
      <c r="GY544" s="65"/>
      <c r="GZ544" s="65"/>
      <c r="HA544" s="65"/>
      <c r="HB544" s="65"/>
      <c r="HC544" s="65"/>
      <c r="HD544" s="65"/>
      <c r="HE544" s="65"/>
      <c r="HF544" s="65"/>
      <c r="HG544" s="65"/>
      <c r="HH544" s="65"/>
      <c r="HI544" s="65"/>
      <c r="HJ544" s="65"/>
      <c r="HK544" s="65"/>
      <c r="HL544" s="65"/>
      <c r="HM544" s="65"/>
      <c r="HN544" s="65"/>
      <c r="HO544" s="65"/>
      <c r="HP544" s="65"/>
      <c r="HQ544" s="65"/>
      <c r="HR544" s="65"/>
      <c r="HS544" s="65"/>
      <c r="HT544" s="65"/>
      <c r="HU544" s="65"/>
      <c r="HV544" s="65"/>
      <c r="HW544" s="65"/>
      <c r="HX544" s="65"/>
      <c r="HY544" s="65"/>
      <c r="HZ544" s="65"/>
      <c r="IA544" s="65"/>
      <c r="IB544" s="65"/>
      <c r="IC544" s="65"/>
      <c r="ID544" s="65"/>
      <c r="IE544" s="65"/>
      <c r="IF544" s="65"/>
      <c r="IG544" s="65"/>
      <c r="IH544" s="65"/>
      <c r="II544" s="65"/>
      <c r="IJ544" s="65"/>
      <c r="IK544" s="65"/>
      <c r="IL544" s="65"/>
      <c r="IM544" s="65"/>
      <c r="IN544" s="65"/>
      <c r="IO544" s="65"/>
      <c r="IP544" s="65"/>
      <c r="IQ544" s="65"/>
      <c r="IR544" s="65"/>
      <c r="IS544" s="65"/>
      <c r="IT544" s="65"/>
      <c r="IU544" s="65"/>
      <c r="IV544" s="65"/>
      <c r="IW544" s="65"/>
      <c r="IX544" s="65"/>
      <c r="IY544" s="65"/>
      <c r="IZ544" s="65"/>
      <c r="JA544" s="65"/>
      <c r="JB544" s="65"/>
      <c r="JC544" s="65"/>
      <c r="JD544" s="65"/>
      <c r="JE544" s="65"/>
      <c r="JF544" s="65"/>
      <c r="JG544" s="65"/>
      <c r="JH544" s="65"/>
      <c r="JI544" s="65"/>
      <c r="JJ544" s="65"/>
      <c r="JK544" s="65"/>
      <c r="JL544" s="65"/>
      <c r="JM544" s="65"/>
      <c r="JN544" s="65"/>
      <c r="JO544" s="65"/>
      <c r="JP544" s="65"/>
      <c r="JQ544" s="65"/>
      <c r="JR544" s="65"/>
      <c r="JS544" s="65"/>
    </row>
    <row r="545" s="66" customFormat="true" ht="14.25" hidden="false" customHeight="true" outlineLevel="0" collapsed="false">
      <c r="A545" s="46"/>
      <c r="B545" s="47" t="n">
        <f aca="true">TODAY()</f>
        <v>46135</v>
      </c>
      <c r="C545" s="48" t="s">
        <v>37</v>
      </c>
      <c r="D545" s="49" t="s">
        <v>38</v>
      </c>
      <c r="E545" s="50" t="str">
        <f aca="false">IFERROR(VLOOKUP($J545,'Base 1'!A:S,19,0),"-")</f>
        <v>-</v>
      </c>
      <c r="F545" s="50" t="str">
        <f aca="false">IFERROR(VLOOKUP($J545,'Base 1'!$A:$N,14,0),"-")</f>
        <v>-</v>
      </c>
      <c r="G545" s="50" t="str">
        <f aca="false">IFERROR(VLOOKUP($J545,'Base 1'!$A:$O,15,0),"-")</f>
        <v>-</v>
      </c>
      <c r="H545" s="50" t="str">
        <f aca="false">IFERROR(VLOOKUP($J545,'Base 1'!$A:$T,20,0),"-")</f>
        <v>-</v>
      </c>
      <c r="I545" s="51" t="str">
        <f aca="false">IFERROR(VLOOKUP($J545,'Base 1'!$A:$C,3,0),"-")</f>
        <v>-</v>
      </c>
      <c r="J545" s="51"/>
      <c r="K545" s="50" t="str">
        <f aca="false">IFERROR(VLOOKUP($J545,'Base 1'!$A:$E,5,0),"-")</f>
        <v>-</v>
      </c>
      <c r="L545" s="52" t="str">
        <f aca="false">IFERROR(VLOOKUP($J545,'Base 1'!$A:$B,2,0),"-")</f>
        <v>-</v>
      </c>
      <c r="M545" s="50" t="str">
        <f aca="false">IFERROR(VLOOKUP($J545,'Base 1'!$A:$Q,17,0),"-")</f>
        <v>-</v>
      </c>
      <c r="N545" s="50" t="str">
        <f aca="false">IFERROR(VLOOKUP($J545,'Base 1'!$A:$R,18,0),"-")</f>
        <v>-</v>
      </c>
      <c r="O545" s="50" t="str">
        <f aca="false">IFERROR(VLOOKUP($J545,'Base 1'!$A:$F,6,0),"-")</f>
        <v>-</v>
      </c>
      <c r="P545" s="53" t="str">
        <f aca="false">IFERROR(VLOOKUP($J545,'Base 1'!$A:$G,7,0),"-")</f>
        <v>-</v>
      </c>
      <c r="Q545" s="54"/>
      <c r="R545" s="50" t="str">
        <f aca="false">IFERROR(VLOOKUP(J545,'Base 1'!$A:$L,12,0),"-")</f>
        <v>-</v>
      </c>
      <c r="S545" s="54"/>
      <c r="T545" s="55" t="str">
        <f aca="false">IFERROR(VLOOKUP(J545,'Base 1'!$A:$J,10,0),"-")</f>
        <v>-</v>
      </c>
      <c r="U545" s="56"/>
      <c r="V545" s="57"/>
      <c r="W545" s="58"/>
      <c r="X545" s="59" t="str">
        <f aca="false">IFERROR(VLOOKUP(J545,'Base 1'!$A:$I,9,0),"-")</f>
        <v>-</v>
      </c>
      <c r="Y545" s="58"/>
      <c r="Z545" s="60"/>
      <c r="AA545" s="61"/>
      <c r="AB545" s="62"/>
      <c r="AC545" s="63" t="str">
        <f aca="false">IFERROR(VLOOKUP($J545,'Base 1'!$A:$Q,16,0),"-")</f>
        <v>-</v>
      </c>
      <c r="AD545" s="63"/>
      <c r="AE545" s="64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  <c r="BS545" s="65"/>
      <c r="BT545" s="65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65"/>
      <c r="CQ545" s="65"/>
      <c r="CR545" s="65"/>
      <c r="CS545" s="65"/>
      <c r="CT545" s="65"/>
      <c r="CU545" s="65"/>
      <c r="CV545" s="65"/>
      <c r="CW545" s="65"/>
      <c r="CX545" s="65"/>
      <c r="CY545" s="65"/>
      <c r="CZ545" s="65"/>
      <c r="DA545" s="65"/>
      <c r="DB545" s="65"/>
      <c r="DC545" s="65"/>
      <c r="DD545" s="65"/>
      <c r="DE545" s="65"/>
      <c r="DF545" s="65"/>
      <c r="DG545" s="65"/>
      <c r="DH545" s="65"/>
      <c r="DI545" s="65"/>
      <c r="DJ545" s="65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  <c r="EN545" s="65"/>
      <c r="EO545" s="65"/>
      <c r="EP545" s="65"/>
      <c r="EQ545" s="65"/>
      <c r="ER545" s="65"/>
      <c r="ES545" s="65"/>
      <c r="ET545" s="65"/>
      <c r="EU545" s="65"/>
      <c r="EV545" s="65"/>
      <c r="EW545" s="65"/>
      <c r="EX545" s="65"/>
      <c r="EY545" s="65"/>
      <c r="EZ545" s="65"/>
      <c r="FA545" s="65"/>
      <c r="FB545" s="65"/>
      <c r="FC545" s="65"/>
      <c r="FD545" s="65"/>
      <c r="FE545" s="65"/>
      <c r="FF545" s="65"/>
      <c r="FG545" s="65"/>
      <c r="FH545" s="65"/>
      <c r="FI545" s="65"/>
      <c r="FJ545" s="65"/>
      <c r="FK545" s="65"/>
      <c r="FL545" s="65"/>
      <c r="FM545" s="65"/>
      <c r="FN545" s="65"/>
      <c r="FO545" s="65"/>
      <c r="FP545" s="65"/>
      <c r="FQ545" s="65"/>
      <c r="FR545" s="65"/>
      <c r="FS545" s="65"/>
      <c r="FT545" s="65"/>
      <c r="FU545" s="65"/>
      <c r="FV545" s="65"/>
      <c r="FW545" s="65"/>
      <c r="FX545" s="65"/>
      <c r="FY545" s="65"/>
      <c r="FZ545" s="65"/>
      <c r="GA545" s="65"/>
      <c r="GB545" s="65"/>
      <c r="GC545" s="65"/>
      <c r="GD545" s="65"/>
      <c r="GE545" s="65"/>
      <c r="GF545" s="65"/>
      <c r="GG545" s="65"/>
      <c r="GH545" s="65"/>
      <c r="GI545" s="65"/>
      <c r="GJ545" s="65"/>
      <c r="GK545" s="65"/>
      <c r="GL545" s="65"/>
      <c r="GM545" s="65"/>
      <c r="GN545" s="65"/>
      <c r="GO545" s="65"/>
      <c r="GP545" s="65"/>
      <c r="GQ545" s="65"/>
      <c r="GR545" s="65"/>
      <c r="GS545" s="65"/>
      <c r="GT545" s="65"/>
      <c r="GU545" s="65"/>
      <c r="GV545" s="65"/>
      <c r="GW545" s="65"/>
      <c r="GX545" s="65"/>
      <c r="GY545" s="65"/>
      <c r="GZ545" s="65"/>
      <c r="HA545" s="65"/>
      <c r="HB545" s="65"/>
      <c r="HC545" s="65"/>
      <c r="HD545" s="65"/>
      <c r="HE545" s="65"/>
      <c r="HF545" s="65"/>
      <c r="HG545" s="65"/>
      <c r="HH545" s="65"/>
      <c r="HI545" s="65"/>
      <c r="HJ545" s="65"/>
      <c r="HK545" s="65"/>
      <c r="HL545" s="65"/>
      <c r="HM545" s="65"/>
      <c r="HN545" s="65"/>
      <c r="HO545" s="65"/>
      <c r="HP545" s="65"/>
      <c r="HQ545" s="65"/>
      <c r="HR545" s="65"/>
      <c r="HS545" s="65"/>
      <c r="HT545" s="65"/>
      <c r="HU545" s="65"/>
      <c r="HV545" s="65"/>
      <c r="HW545" s="65"/>
      <c r="HX545" s="65"/>
      <c r="HY545" s="65"/>
      <c r="HZ545" s="65"/>
      <c r="IA545" s="65"/>
      <c r="IB545" s="65"/>
      <c r="IC545" s="65"/>
      <c r="ID545" s="65"/>
      <c r="IE545" s="65"/>
      <c r="IF545" s="65"/>
      <c r="IG545" s="65"/>
      <c r="IH545" s="65"/>
      <c r="II545" s="65"/>
      <c r="IJ545" s="65"/>
      <c r="IK545" s="65"/>
      <c r="IL545" s="65"/>
      <c r="IM545" s="65"/>
      <c r="IN545" s="65"/>
      <c r="IO545" s="65"/>
      <c r="IP545" s="65"/>
      <c r="IQ545" s="65"/>
      <c r="IR545" s="65"/>
      <c r="IS545" s="65"/>
      <c r="IT545" s="65"/>
      <c r="IU545" s="65"/>
      <c r="IV545" s="65"/>
      <c r="IW545" s="65"/>
      <c r="IX545" s="65"/>
      <c r="IY545" s="65"/>
      <c r="IZ545" s="65"/>
      <c r="JA545" s="65"/>
      <c r="JB545" s="65"/>
      <c r="JC545" s="65"/>
      <c r="JD545" s="65"/>
      <c r="JE545" s="65"/>
      <c r="JF545" s="65"/>
      <c r="JG545" s="65"/>
      <c r="JH545" s="65"/>
      <c r="JI545" s="65"/>
      <c r="JJ545" s="65"/>
      <c r="JK545" s="65"/>
      <c r="JL545" s="65"/>
      <c r="JM545" s="65"/>
      <c r="JN545" s="65"/>
      <c r="JO545" s="65"/>
      <c r="JP545" s="65"/>
      <c r="JQ545" s="65"/>
      <c r="JR545" s="65"/>
      <c r="JS545" s="65"/>
    </row>
    <row r="546" s="66" customFormat="true" ht="14.25" hidden="false" customHeight="true" outlineLevel="0" collapsed="false">
      <c r="A546" s="46"/>
      <c r="B546" s="47" t="n">
        <f aca="true">TODAY()</f>
        <v>46135</v>
      </c>
      <c r="C546" s="48" t="s">
        <v>37</v>
      </c>
      <c r="D546" s="49" t="s">
        <v>38</v>
      </c>
      <c r="E546" s="50" t="str">
        <f aca="false">IFERROR(VLOOKUP($J546,'Base 1'!A:S,19,0),"-")</f>
        <v>-</v>
      </c>
      <c r="F546" s="50" t="str">
        <f aca="false">IFERROR(VLOOKUP($J546,'Base 1'!$A:$N,14,0),"-")</f>
        <v>-</v>
      </c>
      <c r="G546" s="50" t="str">
        <f aca="false">IFERROR(VLOOKUP($J546,'Base 1'!$A:$O,15,0),"-")</f>
        <v>-</v>
      </c>
      <c r="H546" s="50" t="str">
        <f aca="false">IFERROR(VLOOKUP($J546,'Base 1'!$A:$T,20,0),"-")</f>
        <v>-</v>
      </c>
      <c r="I546" s="51" t="str">
        <f aca="false">IFERROR(VLOOKUP($J546,'Base 1'!$A:$C,3,0),"-")</f>
        <v>-</v>
      </c>
      <c r="J546" s="51"/>
      <c r="K546" s="50" t="str">
        <f aca="false">IFERROR(VLOOKUP($J546,'Base 1'!$A:$E,5,0),"-")</f>
        <v>-</v>
      </c>
      <c r="L546" s="52" t="str">
        <f aca="false">IFERROR(VLOOKUP($J546,'Base 1'!$A:$B,2,0),"-")</f>
        <v>-</v>
      </c>
      <c r="M546" s="50" t="str">
        <f aca="false">IFERROR(VLOOKUP($J546,'Base 1'!$A:$Q,17,0),"-")</f>
        <v>-</v>
      </c>
      <c r="N546" s="50" t="str">
        <f aca="false">IFERROR(VLOOKUP($J546,'Base 1'!$A:$R,18,0),"-")</f>
        <v>-</v>
      </c>
      <c r="O546" s="50" t="str">
        <f aca="false">IFERROR(VLOOKUP($J546,'Base 1'!$A:$F,6,0),"-")</f>
        <v>-</v>
      </c>
      <c r="P546" s="53" t="str">
        <f aca="false">IFERROR(VLOOKUP($J546,'Base 1'!$A:$G,7,0),"-")</f>
        <v>-</v>
      </c>
      <c r="Q546" s="54"/>
      <c r="R546" s="50" t="str">
        <f aca="false">IFERROR(VLOOKUP(J546,'Base 1'!$A:$L,12,0),"-")</f>
        <v>-</v>
      </c>
      <c r="S546" s="54"/>
      <c r="T546" s="55" t="str">
        <f aca="false">IFERROR(VLOOKUP(J546,'Base 1'!$A:$J,10,0),"-")</f>
        <v>-</v>
      </c>
      <c r="U546" s="56"/>
      <c r="V546" s="57"/>
      <c r="W546" s="58"/>
      <c r="X546" s="59" t="str">
        <f aca="false">IFERROR(VLOOKUP(J546,'Base 1'!$A:$I,9,0),"-")</f>
        <v>-</v>
      </c>
      <c r="Y546" s="58"/>
      <c r="Z546" s="60"/>
      <c r="AA546" s="61"/>
      <c r="AB546" s="62"/>
      <c r="AC546" s="63" t="str">
        <f aca="false">IFERROR(VLOOKUP($J546,'Base 1'!$A:$Q,16,0),"-")</f>
        <v>-</v>
      </c>
      <c r="AD546" s="63"/>
      <c r="AE546" s="64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65"/>
      <c r="CQ546" s="65"/>
      <c r="CR546" s="65"/>
      <c r="CS546" s="65"/>
      <c r="CT546" s="65"/>
      <c r="CU546" s="65"/>
      <c r="CV546" s="65"/>
      <c r="CW546" s="65"/>
      <c r="CX546" s="65"/>
      <c r="CY546" s="65"/>
      <c r="CZ546" s="65"/>
      <c r="DA546" s="65"/>
      <c r="DB546" s="65"/>
      <c r="DC546" s="65"/>
      <c r="DD546" s="65"/>
      <c r="DE546" s="65"/>
      <c r="DF546" s="65"/>
      <c r="DG546" s="65"/>
      <c r="DH546" s="65"/>
      <c r="DI546" s="65"/>
      <c r="DJ546" s="65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  <c r="EN546" s="65"/>
      <c r="EO546" s="65"/>
      <c r="EP546" s="65"/>
      <c r="EQ546" s="65"/>
      <c r="ER546" s="65"/>
      <c r="ES546" s="65"/>
      <c r="ET546" s="65"/>
      <c r="EU546" s="65"/>
      <c r="EV546" s="65"/>
      <c r="EW546" s="65"/>
      <c r="EX546" s="65"/>
      <c r="EY546" s="65"/>
      <c r="EZ546" s="65"/>
      <c r="FA546" s="65"/>
      <c r="FB546" s="65"/>
      <c r="FC546" s="65"/>
      <c r="FD546" s="65"/>
      <c r="FE546" s="65"/>
      <c r="FF546" s="65"/>
      <c r="FG546" s="65"/>
      <c r="FH546" s="65"/>
      <c r="FI546" s="65"/>
      <c r="FJ546" s="65"/>
      <c r="FK546" s="65"/>
      <c r="FL546" s="65"/>
      <c r="FM546" s="65"/>
      <c r="FN546" s="65"/>
      <c r="FO546" s="65"/>
      <c r="FP546" s="65"/>
      <c r="FQ546" s="65"/>
      <c r="FR546" s="65"/>
      <c r="FS546" s="65"/>
      <c r="FT546" s="65"/>
      <c r="FU546" s="65"/>
      <c r="FV546" s="65"/>
      <c r="FW546" s="65"/>
      <c r="FX546" s="65"/>
      <c r="FY546" s="65"/>
      <c r="FZ546" s="65"/>
      <c r="GA546" s="65"/>
      <c r="GB546" s="65"/>
      <c r="GC546" s="65"/>
      <c r="GD546" s="65"/>
      <c r="GE546" s="65"/>
      <c r="GF546" s="65"/>
      <c r="GG546" s="65"/>
      <c r="GH546" s="65"/>
      <c r="GI546" s="65"/>
      <c r="GJ546" s="65"/>
      <c r="GK546" s="65"/>
      <c r="GL546" s="65"/>
      <c r="GM546" s="65"/>
      <c r="GN546" s="65"/>
      <c r="GO546" s="65"/>
      <c r="GP546" s="65"/>
      <c r="GQ546" s="65"/>
      <c r="GR546" s="65"/>
      <c r="GS546" s="65"/>
      <c r="GT546" s="65"/>
      <c r="GU546" s="65"/>
      <c r="GV546" s="65"/>
      <c r="GW546" s="65"/>
      <c r="GX546" s="65"/>
      <c r="GY546" s="65"/>
      <c r="GZ546" s="65"/>
      <c r="HA546" s="65"/>
      <c r="HB546" s="65"/>
      <c r="HC546" s="65"/>
      <c r="HD546" s="65"/>
      <c r="HE546" s="65"/>
      <c r="HF546" s="65"/>
      <c r="HG546" s="65"/>
      <c r="HH546" s="65"/>
      <c r="HI546" s="65"/>
      <c r="HJ546" s="65"/>
      <c r="HK546" s="65"/>
      <c r="HL546" s="65"/>
      <c r="HM546" s="65"/>
      <c r="HN546" s="65"/>
      <c r="HO546" s="65"/>
      <c r="HP546" s="65"/>
      <c r="HQ546" s="65"/>
      <c r="HR546" s="65"/>
      <c r="HS546" s="65"/>
      <c r="HT546" s="65"/>
      <c r="HU546" s="65"/>
      <c r="HV546" s="65"/>
      <c r="HW546" s="65"/>
      <c r="HX546" s="65"/>
      <c r="HY546" s="65"/>
      <c r="HZ546" s="65"/>
      <c r="IA546" s="65"/>
      <c r="IB546" s="65"/>
      <c r="IC546" s="65"/>
      <c r="ID546" s="65"/>
      <c r="IE546" s="65"/>
      <c r="IF546" s="65"/>
      <c r="IG546" s="65"/>
      <c r="IH546" s="65"/>
      <c r="II546" s="65"/>
      <c r="IJ546" s="65"/>
      <c r="IK546" s="65"/>
      <c r="IL546" s="65"/>
      <c r="IM546" s="65"/>
      <c r="IN546" s="65"/>
      <c r="IO546" s="65"/>
      <c r="IP546" s="65"/>
      <c r="IQ546" s="65"/>
      <c r="IR546" s="65"/>
      <c r="IS546" s="65"/>
      <c r="IT546" s="65"/>
      <c r="IU546" s="65"/>
      <c r="IV546" s="65"/>
      <c r="IW546" s="65"/>
      <c r="IX546" s="65"/>
      <c r="IY546" s="65"/>
      <c r="IZ546" s="65"/>
      <c r="JA546" s="65"/>
      <c r="JB546" s="65"/>
      <c r="JC546" s="65"/>
      <c r="JD546" s="65"/>
      <c r="JE546" s="65"/>
      <c r="JF546" s="65"/>
      <c r="JG546" s="65"/>
      <c r="JH546" s="65"/>
      <c r="JI546" s="65"/>
      <c r="JJ546" s="65"/>
      <c r="JK546" s="65"/>
      <c r="JL546" s="65"/>
      <c r="JM546" s="65"/>
      <c r="JN546" s="65"/>
      <c r="JO546" s="65"/>
      <c r="JP546" s="65"/>
      <c r="JQ546" s="65"/>
      <c r="JR546" s="65"/>
      <c r="JS546" s="65"/>
    </row>
    <row r="547" s="66" customFormat="true" ht="14.25" hidden="false" customHeight="true" outlineLevel="0" collapsed="false">
      <c r="A547" s="46"/>
      <c r="B547" s="47" t="n">
        <f aca="true">TODAY()</f>
        <v>46135</v>
      </c>
      <c r="C547" s="48" t="s">
        <v>37</v>
      </c>
      <c r="D547" s="49" t="s">
        <v>38</v>
      </c>
      <c r="E547" s="50" t="str">
        <f aca="false">IFERROR(VLOOKUP($J547,'Base 1'!A:S,19,0),"-")</f>
        <v>-</v>
      </c>
      <c r="F547" s="50" t="str">
        <f aca="false">IFERROR(VLOOKUP($J547,'Base 1'!$A:$N,14,0),"-")</f>
        <v>-</v>
      </c>
      <c r="G547" s="50" t="str">
        <f aca="false">IFERROR(VLOOKUP($J547,'Base 1'!$A:$O,15,0),"-")</f>
        <v>-</v>
      </c>
      <c r="H547" s="50" t="str">
        <f aca="false">IFERROR(VLOOKUP($J547,'Base 1'!$A:$T,20,0),"-")</f>
        <v>-</v>
      </c>
      <c r="I547" s="51" t="str">
        <f aca="false">IFERROR(VLOOKUP($J547,'Base 1'!$A:$C,3,0),"-")</f>
        <v>-</v>
      </c>
      <c r="J547" s="51"/>
      <c r="K547" s="50" t="str">
        <f aca="false">IFERROR(VLOOKUP($J547,'Base 1'!$A:$E,5,0),"-")</f>
        <v>-</v>
      </c>
      <c r="L547" s="52" t="str">
        <f aca="false">IFERROR(VLOOKUP($J547,'Base 1'!$A:$B,2,0),"-")</f>
        <v>-</v>
      </c>
      <c r="M547" s="50" t="str">
        <f aca="false">IFERROR(VLOOKUP($J547,'Base 1'!$A:$Q,17,0),"-")</f>
        <v>-</v>
      </c>
      <c r="N547" s="50" t="str">
        <f aca="false">IFERROR(VLOOKUP($J547,'Base 1'!$A:$R,18,0),"-")</f>
        <v>-</v>
      </c>
      <c r="O547" s="50" t="str">
        <f aca="false">IFERROR(VLOOKUP($J547,'Base 1'!$A:$F,6,0),"-")</f>
        <v>-</v>
      </c>
      <c r="P547" s="53" t="str">
        <f aca="false">IFERROR(VLOOKUP($J547,'Base 1'!$A:$G,7,0),"-")</f>
        <v>-</v>
      </c>
      <c r="Q547" s="54"/>
      <c r="R547" s="50" t="str">
        <f aca="false">IFERROR(VLOOKUP(J547,'Base 1'!$A:$L,12,0),"-")</f>
        <v>-</v>
      </c>
      <c r="S547" s="54"/>
      <c r="T547" s="55" t="str">
        <f aca="false">IFERROR(VLOOKUP(J547,'Base 1'!$A:$J,10,0),"-")</f>
        <v>-</v>
      </c>
      <c r="U547" s="56"/>
      <c r="V547" s="57"/>
      <c r="W547" s="58"/>
      <c r="X547" s="59" t="str">
        <f aca="false">IFERROR(VLOOKUP(J547,'Base 1'!$A:$I,9,0),"-")</f>
        <v>-</v>
      </c>
      <c r="Y547" s="58"/>
      <c r="Z547" s="60"/>
      <c r="AA547" s="61"/>
      <c r="AB547" s="62"/>
      <c r="AC547" s="63" t="str">
        <f aca="false">IFERROR(VLOOKUP($J547,'Base 1'!$A:$Q,16,0),"-")</f>
        <v>-</v>
      </c>
      <c r="AD547" s="63"/>
      <c r="AE547" s="64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  <c r="CO547" s="65"/>
      <c r="CP547" s="65"/>
      <c r="CQ547" s="65"/>
      <c r="CR547" s="65"/>
      <c r="CS547" s="65"/>
      <c r="CT547" s="65"/>
      <c r="CU547" s="65"/>
      <c r="CV547" s="65"/>
      <c r="CW547" s="65"/>
      <c r="CX547" s="65"/>
      <c r="CY547" s="65"/>
      <c r="CZ547" s="65"/>
      <c r="DA547" s="65"/>
      <c r="DB547" s="65"/>
      <c r="DC547" s="65"/>
      <c r="DD547" s="65"/>
      <c r="DE547" s="65"/>
      <c r="DF547" s="65"/>
      <c r="DG547" s="65"/>
      <c r="DH547" s="65"/>
      <c r="DI547" s="65"/>
      <c r="DJ547" s="65"/>
      <c r="DK547" s="65"/>
      <c r="DL547" s="65"/>
      <c r="DM547" s="65"/>
      <c r="DN547" s="65"/>
      <c r="DO547" s="65"/>
      <c r="DP547" s="65"/>
      <c r="DQ547" s="65"/>
      <c r="DR547" s="65"/>
      <c r="DS547" s="65"/>
      <c r="DT547" s="65"/>
      <c r="DU547" s="65"/>
      <c r="DV547" s="65"/>
      <c r="DW547" s="65"/>
      <c r="DX547" s="65"/>
      <c r="DY547" s="65"/>
      <c r="DZ547" s="65"/>
      <c r="EA547" s="65"/>
      <c r="EB547" s="65"/>
      <c r="EC547" s="65"/>
      <c r="ED547" s="65"/>
      <c r="EE547" s="65"/>
      <c r="EF547" s="65"/>
      <c r="EG547" s="65"/>
      <c r="EH547" s="65"/>
      <c r="EI547" s="65"/>
      <c r="EJ547" s="65"/>
      <c r="EK547" s="65"/>
      <c r="EL547" s="65"/>
      <c r="EM547" s="65"/>
      <c r="EN547" s="65"/>
      <c r="EO547" s="65"/>
      <c r="EP547" s="65"/>
      <c r="EQ547" s="65"/>
      <c r="ER547" s="65"/>
      <c r="ES547" s="65"/>
      <c r="ET547" s="65"/>
      <c r="EU547" s="65"/>
      <c r="EV547" s="65"/>
      <c r="EW547" s="65"/>
      <c r="EX547" s="65"/>
      <c r="EY547" s="65"/>
      <c r="EZ547" s="65"/>
      <c r="FA547" s="65"/>
      <c r="FB547" s="65"/>
      <c r="FC547" s="65"/>
      <c r="FD547" s="65"/>
      <c r="FE547" s="65"/>
      <c r="FF547" s="65"/>
      <c r="FG547" s="65"/>
      <c r="FH547" s="65"/>
      <c r="FI547" s="65"/>
      <c r="FJ547" s="65"/>
      <c r="FK547" s="65"/>
      <c r="FL547" s="65"/>
      <c r="FM547" s="65"/>
      <c r="FN547" s="65"/>
      <c r="FO547" s="65"/>
      <c r="FP547" s="65"/>
      <c r="FQ547" s="65"/>
      <c r="FR547" s="65"/>
      <c r="FS547" s="65"/>
      <c r="FT547" s="65"/>
      <c r="FU547" s="65"/>
      <c r="FV547" s="65"/>
      <c r="FW547" s="65"/>
      <c r="FX547" s="65"/>
      <c r="FY547" s="65"/>
      <c r="FZ547" s="65"/>
      <c r="GA547" s="65"/>
      <c r="GB547" s="65"/>
      <c r="GC547" s="65"/>
      <c r="GD547" s="65"/>
      <c r="GE547" s="65"/>
      <c r="GF547" s="65"/>
      <c r="GG547" s="65"/>
      <c r="GH547" s="65"/>
      <c r="GI547" s="65"/>
      <c r="GJ547" s="65"/>
      <c r="GK547" s="65"/>
      <c r="GL547" s="65"/>
      <c r="GM547" s="65"/>
      <c r="GN547" s="65"/>
      <c r="GO547" s="65"/>
      <c r="GP547" s="65"/>
      <c r="GQ547" s="65"/>
      <c r="GR547" s="65"/>
      <c r="GS547" s="65"/>
      <c r="GT547" s="65"/>
      <c r="GU547" s="65"/>
      <c r="GV547" s="65"/>
      <c r="GW547" s="65"/>
      <c r="GX547" s="65"/>
      <c r="GY547" s="65"/>
      <c r="GZ547" s="65"/>
      <c r="HA547" s="65"/>
      <c r="HB547" s="65"/>
      <c r="HC547" s="65"/>
      <c r="HD547" s="65"/>
      <c r="HE547" s="65"/>
      <c r="HF547" s="65"/>
      <c r="HG547" s="65"/>
      <c r="HH547" s="65"/>
      <c r="HI547" s="65"/>
      <c r="HJ547" s="65"/>
      <c r="HK547" s="65"/>
      <c r="HL547" s="65"/>
      <c r="HM547" s="65"/>
      <c r="HN547" s="65"/>
      <c r="HO547" s="65"/>
      <c r="HP547" s="65"/>
      <c r="HQ547" s="65"/>
      <c r="HR547" s="65"/>
      <c r="HS547" s="65"/>
      <c r="HT547" s="65"/>
      <c r="HU547" s="65"/>
      <c r="HV547" s="65"/>
      <c r="HW547" s="65"/>
      <c r="HX547" s="65"/>
      <c r="HY547" s="65"/>
      <c r="HZ547" s="65"/>
      <c r="IA547" s="65"/>
      <c r="IB547" s="65"/>
      <c r="IC547" s="65"/>
      <c r="ID547" s="65"/>
      <c r="IE547" s="65"/>
      <c r="IF547" s="65"/>
      <c r="IG547" s="65"/>
      <c r="IH547" s="65"/>
      <c r="II547" s="65"/>
      <c r="IJ547" s="65"/>
      <c r="IK547" s="65"/>
      <c r="IL547" s="65"/>
      <c r="IM547" s="65"/>
      <c r="IN547" s="65"/>
      <c r="IO547" s="65"/>
      <c r="IP547" s="65"/>
      <c r="IQ547" s="65"/>
      <c r="IR547" s="65"/>
      <c r="IS547" s="65"/>
      <c r="IT547" s="65"/>
      <c r="IU547" s="65"/>
      <c r="IV547" s="65"/>
      <c r="IW547" s="65"/>
      <c r="IX547" s="65"/>
      <c r="IY547" s="65"/>
      <c r="IZ547" s="65"/>
      <c r="JA547" s="65"/>
      <c r="JB547" s="65"/>
      <c r="JC547" s="65"/>
      <c r="JD547" s="65"/>
      <c r="JE547" s="65"/>
      <c r="JF547" s="65"/>
      <c r="JG547" s="65"/>
      <c r="JH547" s="65"/>
      <c r="JI547" s="65"/>
      <c r="JJ547" s="65"/>
      <c r="JK547" s="65"/>
      <c r="JL547" s="65"/>
      <c r="JM547" s="65"/>
      <c r="JN547" s="65"/>
      <c r="JO547" s="65"/>
      <c r="JP547" s="65"/>
      <c r="JQ547" s="65"/>
      <c r="JR547" s="65"/>
      <c r="JS547" s="65"/>
    </row>
    <row r="548" s="66" customFormat="true" ht="14.25" hidden="false" customHeight="true" outlineLevel="0" collapsed="false">
      <c r="A548" s="46"/>
      <c r="B548" s="47" t="n">
        <f aca="true">TODAY()</f>
        <v>46135</v>
      </c>
      <c r="C548" s="48" t="s">
        <v>37</v>
      </c>
      <c r="D548" s="49" t="s">
        <v>38</v>
      </c>
      <c r="E548" s="50" t="str">
        <f aca="false">IFERROR(VLOOKUP($J548,'Base 1'!A:S,19,0),"-")</f>
        <v>-</v>
      </c>
      <c r="F548" s="50" t="str">
        <f aca="false">IFERROR(VLOOKUP($J548,'Base 1'!$A:$N,14,0),"-")</f>
        <v>-</v>
      </c>
      <c r="G548" s="50" t="str">
        <f aca="false">IFERROR(VLOOKUP($J548,'Base 1'!$A:$O,15,0),"-")</f>
        <v>-</v>
      </c>
      <c r="H548" s="50" t="str">
        <f aca="false">IFERROR(VLOOKUP($J548,'Base 1'!$A:$T,20,0),"-")</f>
        <v>-</v>
      </c>
      <c r="I548" s="51" t="str">
        <f aca="false">IFERROR(VLOOKUP($J548,'Base 1'!$A:$C,3,0),"-")</f>
        <v>-</v>
      </c>
      <c r="J548" s="51"/>
      <c r="K548" s="50" t="str">
        <f aca="false">IFERROR(VLOOKUP($J548,'Base 1'!$A:$E,5,0),"-")</f>
        <v>-</v>
      </c>
      <c r="L548" s="52" t="str">
        <f aca="false">IFERROR(VLOOKUP($J548,'Base 1'!$A:$B,2,0),"-")</f>
        <v>-</v>
      </c>
      <c r="M548" s="50" t="str">
        <f aca="false">IFERROR(VLOOKUP($J548,'Base 1'!$A:$Q,17,0),"-")</f>
        <v>-</v>
      </c>
      <c r="N548" s="50" t="str">
        <f aca="false">IFERROR(VLOOKUP($J548,'Base 1'!$A:$R,18,0),"-")</f>
        <v>-</v>
      </c>
      <c r="O548" s="50" t="str">
        <f aca="false">IFERROR(VLOOKUP($J548,'Base 1'!$A:$F,6,0),"-")</f>
        <v>-</v>
      </c>
      <c r="P548" s="53" t="str">
        <f aca="false">IFERROR(VLOOKUP($J548,'Base 1'!$A:$G,7,0),"-")</f>
        <v>-</v>
      </c>
      <c r="Q548" s="54"/>
      <c r="R548" s="50" t="str">
        <f aca="false">IFERROR(VLOOKUP(J548,'Base 1'!$A:$L,12,0),"-")</f>
        <v>-</v>
      </c>
      <c r="S548" s="54"/>
      <c r="T548" s="55" t="str">
        <f aca="false">IFERROR(VLOOKUP(J548,'Base 1'!$A:$J,10,0),"-")</f>
        <v>-</v>
      </c>
      <c r="U548" s="56"/>
      <c r="V548" s="57"/>
      <c r="W548" s="58"/>
      <c r="X548" s="59" t="str">
        <f aca="false">IFERROR(VLOOKUP(J548,'Base 1'!$A:$I,9,0),"-")</f>
        <v>-</v>
      </c>
      <c r="Y548" s="58"/>
      <c r="Z548" s="60"/>
      <c r="AA548" s="61"/>
      <c r="AB548" s="62"/>
      <c r="AC548" s="63" t="str">
        <f aca="false">IFERROR(VLOOKUP($J548,'Base 1'!$A:$Q,16,0),"-")</f>
        <v>-</v>
      </c>
      <c r="AD548" s="63"/>
      <c r="AE548" s="64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  <c r="CO548" s="65"/>
      <c r="CP548" s="65"/>
      <c r="CQ548" s="65"/>
      <c r="CR548" s="65"/>
      <c r="CS548" s="65"/>
      <c r="CT548" s="65"/>
      <c r="CU548" s="65"/>
      <c r="CV548" s="65"/>
      <c r="CW548" s="65"/>
      <c r="CX548" s="65"/>
      <c r="CY548" s="65"/>
      <c r="CZ548" s="65"/>
      <c r="DA548" s="65"/>
      <c r="DB548" s="65"/>
      <c r="DC548" s="65"/>
      <c r="DD548" s="65"/>
      <c r="DE548" s="65"/>
      <c r="DF548" s="65"/>
      <c r="DG548" s="65"/>
      <c r="DH548" s="65"/>
      <c r="DI548" s="65"/>
      <c r="DJ548" s="65"/>
      <c r="DK548" s="65"/>
      <c r="DL548" s="65"/>
      <c r="DM548" s="65"/>
      <c r="DN548" s="65"/>
      <c r="DO548" s="65"/>
      <c r="DP548" s="65"/>
      <c r="DQ548" s="65"/>
      <c r="DR548" s="65"/>
      <c r="DS548" s="65"/>
      <c r="DT548" s="65"/>
      <c r="DU548" s="65"/>
      <c r="DV548" s="65"/>
      <c r="DW548" s="65"/>
      <c r="DX548" s="65"/>
      <c r="DY548" s="65"/>
      <c r="DZ548" s="65"/>
      <c r="EA548" s="65"/>
      <c r="EB548" s="65"/>
      <c r="EC548" s="65"/>
      <c r="ED548" s="65"/>
      <c r="EE548" s="65"/>
      <c r="EF548" s="65"/>
      <c r="EG548" s="65"/>
      <c r="EH548" s="65"/>
      <c r="EI548" s="65"/>
      <c r="EJ548" s="65"/>
      <c r="EK548" s="65"/>
      <c r="EL548" s="65"/>
      <c r="EM548" s="65"/>
      <c r="EN548" s="65"/>
      <c r="EO548" s="65"/>
      <c r="EP548" s="65"/>
      <c r="EQ548" s="65"/>
      <c r="ER548" s="65"/>
      <c r="ES548" s="65"/>
      <c r="ET548" s="65"/>
      <c r="EU548" s="65"/>
      <c r="EV548" s="65"/>
      <c r="EW548" s="65"/>
      <c r="EX548" s="65"/>
      <c r="EY548" s="65"/>
      <c r="EZ548" s="65"/>
      <c r="FA548" s="65"/>
      <c r="FB548" s="65"/>
      <c r="FC548" s="65"/>
      <c r="FD548" s="65"/>
      <c r="FE548" s="65"/>
      <c r="FF548" s="65"/>
      <c r="FG548" s="65"/>
      <c r="FH548" s="65"/>
      <c r="FI548" s="65"/>
      <c r="FJ548" s="65"/>
      <c r="FK548" s="65"/>
      <c r="FL548" s="65"/>
      <c r="FM548" s="65"/>
      <c r="FN548" s="65"/>
      <c r="FO548" s="65"/>
      <c r="FP548" s="65"/>
      <c r="FQ548" s="65"/>
      <c r="FR548" s="65"/>
      <c r="FS548" s="65"/>
      <c r="FT548" s="65"/>
      <c r="FU548" s="65"/>
      <c r="FV548" s="65"/>
      <c r="FW548" s="65"/>
      <c r="FX548" s="65"/>
      <c r="FY548" s="65"/>
      <c r="FZ548" s="65"/>
      <c r="GA548" s="65"/>
      <c r="GB548" s="65"/>
      <c r="GC548" s="65"/>
      <c r="GD548" s="65"/>
      <c r="GE548" s="65"/>
      <c r="GF548" s="65"/>
      <c r="GG548" s="65"/>
      <c r="GH548" s="65"/>
      <c r="GI548" s="65"/>
      <c r="GJ548" s="65"/>
      <c r="GK548" s="65"/>
      <c r="GL548" s="65"/>
      <c r="GM548" s="65"/>
      <c r="GN548" s="65"/>
      <c r="GO548" s="65"/>
      <c r="GP548" s="65"/>
      <c r="GQ548" s="65"/>
      <c r="GR548" s="65"/>
      <c r="GS548" s="65"/>
      <c r="GT548" s="65"/>
      <c r="GU548" s="65"/>
      <c r="GV548" s="65"/>
      <c r="GW548" s="65"/>
      <c r="GX548" s="65"/>
      <c r="GY548" s="65"/>
      <c r="GZ548" s="65"/>
      <c r="HA548" s="65"/>
      <c r="HB548" s="65"/>
      <c r="HC548" s="65"/>
      <c r="HD548" s="65"/>
      <c r="HE548" s="65"/>
      <c r="HF548" s="65"/>
      <c r="HG548" s="65"/>
      <c r="HH548" s="65"/>
      <c r="HI548" s="65"/>
      <c r="HJ548" s="65"/>
      <c r="HK548" s="65"/>
      <c r="HL548" s="65"/>
      <c r="HM548" s="65"/>
      <c r="HN548" s="65"/>
      <c r="HO548" s="65"/>
      <c r="HP548" s="65"/>
      <c r="HQ548" s="65"/>
      <c r="HR548" s="65"/>
      <c r="HS548" s="65"/>
      <c r="HT548" s="65"/>
      <c r="HU548" s="65"/>
      <c r="HV548" s="65"/>
      <c r="HW548" s="65"/>
      <c r="HX548" s="65"/>
      <c r="HY548" s="65"/>
      <c r="HZ548" s="65"/>
      <c r="IA548" s="65"/>
      <c r="IB548" s="65"/>
      <c r="IC548" s="65"/>
      <c r="ID548" s="65"/>
      <c r="IE548" s="65"/>
      <c r="IF548" s="65"/>
      <c r="IG548" s="65"/>
      <c r="IH548" s="65"/>
      <c r="II548" s="65"/>
      <c r="IJ548" s="65"/>
      <c r="IK548" s="65"/>
      <c r="IL548" s="65"/>
      <c r="IM548" s="65"/>
      <c r="IN548" s="65"/>
      <c r="IO548" s="65"/>
      <c r="IP548" s="65"/>
      <c r="IQ548" s="65"/>
      <c r="IR548" s="65"/>
      <c r="IS548" s="65"/>
      <c r="IT548" s="65"/>
      <c r="IU548" s="65"/>
      <c r="IV548" s="65"/>
      <c r="IW548" s="65"/>
      <c r="IX548" s="65"/>
      <c r="IY548" s="65"/>
      <c r="IZ548" s="65"/>
      <c r="JA548" s="65"/>
      <c r="JB548" s="65"/>
      <c r="JC548" s="65"/>
      <c r="JD548" s="65"/>
      <c r="JE548" s="65"/>
      <c r="JF548" s="65"/>
      <c r="JG548" s="65"/>
      <c r="JH548" s="65"/>
      <c r="JI548" s="65"/>
      <c r="JJ548" s="65"/>
      <c r="JK548" s="65"/>
      <c r="JL548" s="65"/>
      <c r="JM548" s="65"/>
      <c r="JN548" s="65"/>
      <c r="JO548" s="65"/>
      <c r="JP548" s="65"/>
      <c r="JQ548" s="65"/>
      <c r="JR548" s="65"/>
      <c r="JS548" s="65"/>
    </row>
    <row r="549" s="66" customFormat="true" ht="14.25" hidden="false" customHeight="true" outlineLevel="0" collapsed="false">
      <c r="A549" s="46"/>
      <c r="B549" s="47" t="n">
        <f aca="true">TODAY()</f>
        <v>46135</v>
      </c>
      <c r="C549" s="48" t="s">
        <v>37</v>
      </c>
      <c r="D549" s="49" t="s">
        <v>38</v>
      </c>
      <c r="E549" s="50" t="str">
        <f aca="false">IFERROR(VLOOKUP($J549,'Base 1'!A:S,19,0),"-")</f>
        <v>-</v>
      </c>
      <c r="F549" s="50" t="str">
        <f aca="false">IFERROR(VLOOKUP($J549,'Base 1'!$A:$N,14,0),"-")</f>
        <v>-</v>
      </c>
      <c r="G549" s="50" t="str">
        <f aca="false">IFERROR(VLOOKUP($J549,'Base 1'!$A:$O,15,0),"-")</f>
        <v>-</v>
      </c>
      <c r="H549" s="50" t="str">
        <f aca="false">IFERROR(VLOOKUP($J549,'Base 1'!$A:$T,20,0),"-")</f>
        <v>-</v>
      </c>
      <c r="I549" s="51" t="str">
        <f aca="false">IFERROR(VLOOKUP($J549,'Base 1'!$A:$C,3,0),"-")</f>
        <v>-</v>
      </c>
      <c r="J549" s="51"/>
      <c r="K549" s="50" t="str">
        <f aca="false">IFERROR(VLOOKUP($J549,'Base 1'!$A:$E,5,0),"-")</f>
        <v>-</v>
      </c>
      <c r="L549" s="52" t="str">
        <f aca="false">IFERROR(VLOOKUP($J549,'Base 1'!$A:$B,2,0),"-")</f>
        <v>-</v>
      </c>
      <c r="M549" s="50" t="str">
        <f aca="false">IFERROR(VLOOKUP($J549,'Base 1'!$A:$Q,17,0),"-")</f>
        <v>-</v>
      </c>
      <c r="N549" s="50" t="str">
        <f aca="false">IFERROR(VLOOKUP($J549,'Base 1'!$A:$R,18,0),"-")</f>
        <v>-</v>
      </c>
      <c r="O549" s="50" t="str">
        <f aca="false">IFERROR(VLOOKUP($J549,'Base 1'!$A:$F,6,0),"-")</f>
        <v>-</v>
      </c>
      <c r="P549" s="53" t="str">
        <f aca="false">IFERROR(VLOOKUP($J549,'Base 1'!$A:$G,7,0),"-")</f>
        <v>-</v>
      </c>
      <c r="Q549" s="54"/>
      <c r="R549" s="50" t="str">
        <f aca="false">IFERROR(VLOOKUP(J549,'Base 1'!$A:$L,12,0),"-")</f>
        <v>-</v>
      </c>
      <c r="S549" s="54"/>
      <c r="T549" s="55" t="str">
        <f aca="false">IFERROR(VLOOKUP(J549,'Base 1'!$A:$J,10,0),"-")</f>
        <v>-</v>
      </c>
      <c r="U549" s="56"/>
      <c r="V549" s="57"/>
      <c r="W549" s="58"/>
      <c r="X549" s="59" t="str">
        <f aca="false">IFERROR(VLOOKUP(J549,'Base 1'!$A:$I,9,0),"-")</f>
        <v>-</v>
      </c>
      <c r="Y549" s="58"/>
      <c r="Z549" s="60"/>
      <c r="AA549" s="61"/>
      <c r="AB549" s="62"/>
      <c r="AC549" s="63" t="str">
        <f aca="false">IFERROR(VLOOKUP($J549,'Base 1'!$A:$Q,16,0),"-")</f>
        <v>-</v>
      </c>
      <c r="AD549" s="63"/>
      <c r="AE549" s="64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  <c r="CO549" s="65"/>
      <c r="CP549" s="65"/>
      <c r="CQ549" s="65"/>
      <c r="CR549" s="65"/>
      <c r="CS549" s="65"/>
      <c r="CT549" s="65"/>
      <c r="CU549" s="65"/>
      <c r="CV549" s="65"/>
      <c r="CW549" s="65"/>
      <c r="CX549" s="65"/>
      <c r="CY549" s="65"/>
      <c r="CZ549" s="65"/>
      <c r="DA549" s="65"/>
      <c r="DB549" s="65"/>
      <c r="DC549" s="65"/>
      <c r="DD549" s="65"/>
      <c r="DE549" s="65"/>
      <c r="DF549" s="65"/>
      <c r="DG549" s="65"/>
      <c r="DH549" s="65"/>
      <c r="DI549" s="65"/>
      <c r="DJ549" s="65"/>
      <c r="DK549" s="65"/>
      <c r="DL549" s="65"/>
      <c r="DM549" s="65"/>
      <c r="DN549" s="65"/>
      <c r="DO549" s="65"/>
      <c r="DP549" s="65"/>
      <c r="DQ549" s="65"/>
      <c r="DR549" s="65"/>
      <c r="DS549" s="65"/>
      <c r="DT549" s="65"/>
      <c r="DU549" s="65"/>
      <c r="DV549" s="65"/>
      <c r="DW549" s="65"/>
      <c r="DX549" s="65"/>
      <c r="DY549" s="65"/>
      <c r="DZ549" s="65"/>
      <c r="EA549" s="65"/>
      <c r="EB549" s="65"/>
      <c r="EC549" s="65"/>
      <c r="ED549" s="65"/>
      <c r="EE549" s="65"/>
      <c r="EF549" s="65"/>
      <c r="EG549" s="65"/>
      <c r="EH549" s="65"/>
      <c r="EI549" s="65"/>
      <c r="EJ549" s="65"/>
      <c r="EK549" s="65"/>
      <c r="EL549" s="65"/>
      <c r="EM549" s="65"/>
      <c r="EN549" s="65"/>
      <c r="EO549" s="65"/>
      <c r="EP549" s="65"/>
      <c r="EQ549" s="65"/>
      <c r="ER549" s="65"/>
      <c r="ES549" s="65"/>
      <c r="ET549" s="65"/>
      <c r="EU549" s="65"/>
      <c r="EV549" s="65"/>
      <c r="EW549" s="65"/>
      <c r="EX549" s="65"/>
      <c r="EY549" s="65"/>
      <c r="EZ549" s="65"/>
      <c r="FA549" s="65"/>
      <c r="FB549" s="65"/>
      <c r="FC549" s="65"/>
      <c r="FD549" s="65"/>
      <c r="FE549" s="65"/>
      <c r="FF549" s="65"/>
      <c r="FG549" s="65"/>
      <c r="FH549" s="65"/>
      <c r="FI549" s="65"/>
      <c r="FJ549" s="65"/>
      <c r="FK549" s="65"/>
      <c r="FL549" s="65"/>
      <c r="FM549" s="65"/>
      <c r="FN549" s="65"/>
      <c r="FO549" s="65"/>
      <c r="FP549" s="65"/>
      <c r="FQ549" s="65"/>
      <c r="FR549" s="65"/>
      <c r="FS549" s="65"/>
      <c r="FT549" s="65"/>
      <c r="FU549" s="65"/>
      <c r="FV549" s="65"/>
      <c r="FW549" s="65"/>
      <c r="FX549" s="65"/>
      <c r="FY549" s="65"/>
      <c r="FZ549" s="65"/>
      <c r="GA549" s="65"/>
      <c r="GB549" s="65"/>
      <c r="GC549" s="65"/>
      <c r="GD549" s="65"/>
      <c r="GE549" s="65"/>
      <c r="GF549" s="65"/>
      <c r="GG549" s="65"/>
      <c r="GH549" s="65"/>
      <c r="GI549" s="65"/>
      <c r="GJ549" s="65"/>
      <c r="GK549" s="65"/>
      <c r="GL549" s="65"/>
      <c r="GM549" s="65"/>
      <c r="GN549" s="65"/>
      <c r="GO549" s="65"/>
      <c r="GP549" s="65"/>
      <c r="GQ549" s="65"/>
      <c r="GR549" s="65"/>
      <c r="GS549" s="65"/>
      <c r="GT549" s="65"/>
      <c r="GU549" s="65"/>
      <c r="GV549" s="65"/>
      <c r="GW549" s="65"/>
      <c r="GX549" s="65"/>
      <c r="GY549" s="65"/>
      <c r="GZ549" s="65"/>
      <c r="HA549" s="65"/>
      <c r="HB549" s="65"/>
      <c r="HC549" s="65"/>
      <c r="HD549" s="65"/>
      <c r="HE549" s="65"/>
      <c r="HF549" s="65"/>
      <c r="HG549" s="65"/>
      <c r="HH549" s="65"/>
      <c r="HI549" s="65"/>
      <c r="HJ549" s="65"/>
      <c r="HK549" s="65"/>
      <c r="HL549" s="65"/>
      <c r="HM549" s="65"/>
      <c r="HN549" s="65"/>
      <c r="HO549" s="65"/>
      <c r="HP549" s="65"/>
      <c r="HQ549" s="65"/>
      <c r="HR549" s="65"/>
      <c r="HS549" s="65"/>
      <c r="HT549" s="65"/>
      <c r="HU549" s="65"/>
      <c r="HV549" s="65"/>
      <c r="HW549" s="65"/>
      <c r="HX549" s="65"/>
      <c r="HY549" s="65"/>
      <c r="HZ549" s="65"/>
      <c r="IA549" s="65"/>
      <c r="IB549" s="65"/>
      <c r="IC549" s="65"/>
      <c r="ID549" s="65"/>
      <c r="IE549" s="65"/>
      <c r="IF549" s="65"/>
      <c r="IG549" s="65"/>
      <c r="IH549" s="65"/>
      <c r="II549" s="65"/>
      <c r="IJ549" s="65"/>
      <c r="IK549" s="65"/>
      <c r="IL549" s="65"/>
      <c r="IM549" s="65"/>
      <c r="IN549" s="65"/>
      <c r="IO549" s="65"/>
      <c r="IP549" s="65"/>
      <c r="IQ549" s="65"/>
      <c r="IR549" s="65"/>
      <c r="IS549" s="65"/>
      <c r="IT549" s="65"/>
      <c r="IU549" s="65"/>
      <c r="IV549" s="65"/>
      <c r="IW549" s="65"/>
      <c r="IX549" s="65"/>
      <c r="IY549" s="65"/>
      <c r="IZ549" s="65"/>
      <c r="JA549" s="65"/>
      <c r="JB549" s="65"/>
      <c r="JC549" s="65"/>
      <c r="JD549" s="65"/>
      <c r="JE549" s="65"/>
      <c r="JF549" s="65"/>
      <c r="JG549" s="65"/>
      <c r="JH549" s="65"/>
      <c r="JI549" s="65"/>
      <c r="JJ549" s="65"/>
      <c r="JK549" s="65"/>
      <c r="JL549" s="65"/>
      <c r="JM549" s="65"/>
      <c r="JN549" s="65"/>
      <c r="JO549" s="65"/>
      <c r="JP549" s="65"/>
      <c r="JQ549" s="65"/>
      <c r="JR549" s="65"/>
      <c r="JS549" s="65"/>
    </row>
    <row r="550" s="66" customFormat="true" ht="14.25" hidden="false" customHeight="true" outlineLevel="0" collapsed="false">
      <c r="A550" s="46"/>
      <c r="B550" s="47" t="n">
        <f aca="true">TODAY()</f>
        <v>46135</v>
      </c>
      <c r="C550" s="48" t="s">
        <v>37</v>
      </c>
      <c r="D550" s="49" t="s">
        <v>38</v>
      </c>
      <c r="E550" s="50" t="str">
        <f aca="false">IFERROR(VLOOKUP($J550,'Base 1'!A:S,19,0),"-")</f>
        <v>-</v>
      </c>
      <c r="F550" s="50" t="str">
        <f aca="false">IFERROR(VLOOKUP($J550,'Base 1'!$A:$N,14,0),"-")</f>
        <v>-</v>
      </c>
      <c r="G550" s="50" t="str">
        <f aca="false">IFERROR(VLOOKUP($J550,'Base 1'!$A:$O,15,0),"-")</f>
        <v>-</v>
      </c>
      <c r="H550" s="50" t="str">
        <f aca="false">IFERROR(VLOOKUP($J550,'Base 1'!$A:$T,20,0),"-")</f>
        <v>-</v>
      </c>
      <c r="I550" s="51" t="str">
        <f aca="false">IFERROR(VLOOKUP($J550,'Base 1'!$A:$C,3,0),"-")</f>
        <v>-</v>
      </c>
      <c r="J550" s="51"/>
      <c r="K550" s="50" t="str">
        <f aca="false">IFERROR(VLOOKUP($J550,'Base 1'!$A:$E,5,0),"-")</f>
        <v>-</v>
      </c>
      <c r="L550" s="52" t="str">
        <f aca="false">IFERROR(VLOOKUP($J550,'Base 1'!$A:$B,2,0),"-")</f>
        <v>-</v>
      </c>
      <c r="M550" s="50" t="str">
        <f aca="false">IFERROR(VLOOKUP($J550,'Base 1'!$A:$Q,17,0),"-")</f>
        <v>-</v>
      </c>
      <c r="N550" s="50" t="str">
        <f aca="false">IFERROR(VLOOKUP($J550,'Base 1'!$A:$R,18,0),"-")</f>
        <v>-</v>
      </c>
      <c r="O550" s="50" t="str">
        <f aca="false">IFERROR(VLOOKUP($J550,'Base 1'!$A:$F,6,0),"-")</f>
        <v>-</v>
      </c>
      <c r="P550" s="53" t="str">
        <f aca="false">IFERROR(VLOOKUP($J550,'Base 1'!$A:$G,7,0),"-")</f>
        <v>-</v>
      </c>
      <c r="Q550" s="54"/>
      <c r="R550" s="50" t="str">
        <f aca="false">IFERROR(VLOOKUP(J550,'Base 1'!$A:$L,12,0),"-")</f>
        <v>-</v>
      </c>
      <c r="S550" s="54"/>
      <c r="T550" s="55" t="str">
        <f aca="false">IFERROR(VLOOKUP(J550,'Base 1'!$A:$J,10,0),"-")</f>
        <v>-</v>
      </c>
      <c r="U550" s="56"/>
      <c r="V550" s="57"/>
      <c r="W550" s="58"/>
      <c r="X550" s="59" t="str">
        <f aca="false">IFERROR(VLOOKUP(J550,'Base 1'!$A:$I,9,0),"-")</f>
        <v>-</v>
      </c>
      <c r="Y550" s="58"/>
      <c r="Z550" s="60"/>
      <c r="AA550" s="61"/>
      <c r="AB550" s="62"/>
      <c r="AC550" s="63" t="str">
        <f aca="false">IFERROR(VLOOKUP($J550,'Base 1'!$A:$Q,16,0),"-")</f>
        <v>-</v>
      </c>
      <c r="AD550" s="63"/>
      <c r="AE550" s="64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  <c r="CO550" s="65"/>
      <c r="CP550" s="65"/>
      <c r="CQ550" s="65"/>
      <c r="CR550" s="65"/>
      <c r="CS550" s="65"/>
      <c r="CT550" s="65"/>
      <c r="CU550" s="65"/>
      <c r="CV550" s="65"/>
      <c r="CW550" s="65"/>
      <c r="CX550" s="65"/>
      <c r="CY550" s="65"/>
      <c r="CZ550" s="65"/>
      <c r="DA550" s="65"/>
      <c r="DB550" s="65"/>
      <c r="DC550" s="65"/>
      <c r="DD550" s="65"/>
      <c r="DE550" s="65"/>
      <c r="DF550" s="65"/>
      <c r="DG550" s="65"/>
      <c r="DH550" s="65"/>
      <c r="DI550" s="65"/>
      <c r="DJ550" s="65"/>
      <c r="DK550" s="65"/>
      <c r="DL550" s="65"/>
      <c r="DM550" s="65"/>
      <c r="DN550" s="65"/>
      <c r="DO550" s="65"/>
      <c r="DP550" s="65"/>
      <c r="DQ550" s="65"/>
      <c r="DR550" s="65"/>
      <c r="DS550" s="65"/>
      <c r="DT550" s="65"/>
      <c r="DU550" s="65"/>
      <c r="DV550" s="65"/>
      <c r="DW550" s="65"/>
      <c r="DX550" s="65"/>
      <c r="DY550" s="65"/>
      <c r="DZ550" s="65"/>
      <c r="EA550" s="65"/>
      <c r="EB550" s="65"/>
      <c r="EC550" s="65"/>
      <c r="ED550" s="65"/>
      <c r="EE550" s="65"/>
      <c r="EF550" s="65"/>
      <c r="EG550" s="65"/>
      <c r="EH550" s="65"/>
      <c r="EI550" s="65"/>
      <c r="EJ550" s="65"/>
      <c r="EK550" s="65"/>
      <c r="EL550" s="65"/>
      <c r="EM550" s="65"/>
      <c r="EN550" s="65"/>
      <c r="EO550" s="65"/>
      <c r="EP550" s="65"/>
      <c r="EQ550" s="65"/>
      <c r="ER550" s="65"/>
      <c r="ES550" s="65"/>
      <c r="ET550" s="65"/>
      <c r="EU550" s="65"/>
      <c r="EV550" s="65"/>
      <c r="EW550" s="65"/>
      <c r="EX550" s="65"/>
      <c r="EY550" s="65"/>
      <c r="EZ550" s="65"/>
      <c r="FA550" s="65"/>
      <c r="FB550" s="65"/>
      <c r="FC550" s="65"/>
      <c r="FD550" s="65"/>
      <c r="FE550" s="65"/>
      <c r="FF550" s="65"/>
      <c r="FG550" s="65"/>
      <c r="FH550" s="65"/>
      <c r="FI550" s="65"/>
      <c r="FJ550" s="65"/>
      <c r="FK550" s="65"/>
      <c r="FL550" s="65"/>
      <c r="FM550" s="65"/>
      <c r="FN550" s="65"/>
      <c r="FO550" s="65"/>
      <c r="FP550" s="65"/>
      <c r="FQ550" s="65"/>
      <c r="FR550" s="65"/>
      <c r="FS550" s="65"/>
      <c r="FT550" s="65"/>
      <c r="FU550" s="65"/>
      <c r="FV550" s="65"/>
      <c r="FW550" s="65"/>
      <c r="FX550" s="65"/>
      <c r="FY550" s="65"/>
      <c r="FZ550" s="65"/>
      <c r="GA550" s="65"/>
      <c r="GB550" s="65"/>
      <c r="GC550" s="65"/>
      <c r="GD550" s="65"/>
      <c r="GE550" s="65"/>
      <c r="GF550" s="65"/>
      <c r="GG550" s="65"/>
      <c r="GH550" s="65"/>
      <c r="GI550" s="65"/>
      <c r="GJ550" s="65"/>
      <c r="GK550" s="65"/>
      <c r="GL550" s="65"/>
      <c r="GM550" s="65"/>
      <c r="GN550" s="65"/>
      <c r="GO550" s="65"/>
      <c r="GP550" s="65"/>
      <c r="GQ550" s="65"/>
      <c r="GR550" s="65"/>
      <c r="GS550" s="65"/>
      <c r="GT550" s="65"/>
      <c r="GU550" s="65"/>
      <c r="GV550" s="65"/>
      <c r="GW550" s="65"/>
      <c r="GX550" s="65"/>
      <c r="GY550" s="65"/>
      <c r="GZ550" s="65"/>
      <c r="HA550" s="65"/>
      <c r="HB550" s="65"/>
      <c r="HC550" s="65"/>
      <c r="HD550" s="65"/>
      <c r="HE550" s="65"/>
      <c r="HF550" s="65"/>
      <c r="HG550" s="65"/>
      <c r="HH550" s="65"/>
      <c r="HI550" s="65"/>
      <c r="HJ550" s="65"/>
      <c r="HK550" s="65"/>
      <c r="HL550" s="65"/>
      <c r="HM550" s="65"/>
      <c r="HN550" s="65"/>
      <c r="HO550" s="65"/>
      <c r="HP550" s="65"/>
      <c r="HQ550" s="65"/>
      <c r="HR550" s="65"/>
      <c r="HS550" s="65"/>
      <c r="HT550" s="65"/>
      <c r="HU550" s="65"/>
      <c r="HV550" s="65"/>
      <c r="HW550" s="65"/>
      <c r="HX550" s="65"/>
      <c r="HY550" s="65"/>
      <c r="HZ550" s="65"/>
      <c r="IA550" s="65"/>
      <c r="IB550" s="65"/>
      <c r="IC550" s="65"/>
      <c r="ID550" s="65"/>
      <c r="IE550" s="65"/>
      <c r="IF550" s="65"/>
      <c r="IG550" s="65"/>
      <c r="IH550" s="65"/>
      <c r="II550" s="65"/>
      <c r="IJ550" s="65"/>
      <c r="IK550" s="65"/>
      <c r="IL550" s="65"/>
      <c r="IM550" s="65"/>
      <c r="IN550" s="65"/>
      <c r="IO550" s="65"/>
      <c r="IP550" s="65"/>
      <c r="IQ550" s="65"/>
      <c r="IR550" s="65"/>
      <c r="IS550" s="65"/>
      <c r="IT550" s="65"/>
      <c r="IU550" s="65"/>
      <c r="IV550" s="65"/>
      <c r="IW550" s="65"/>
      <c r="IX550" s="65"/>
      <c r="IY550" s="65"/>
      <c r="IZ550" s="65"/>
      <c r="JA550" s="65"/>
      <c r="JB550" s="65"/>
      <c r="JC550" s="65"/>
      <c r="JD550" s="65"/>
      <c r="JE550" s="65"/>
      <c r="JF550" s="65"/>
      <c r="JG550" s="65"/>
      <c r="JH550" s="65"/>
      <c r="JI550" s="65"/>
      <c r="JJ550" s="65"/>
      <c r="JK550" s="65"/>
      <c r="JL550" s="65"/>
      <c r="JM550" s="65"/>
      <c r="JN550" s="65"/>
      <c r="JO550" s="65"/>
      <c r="JP550" s="65"/>
      <c r="JQ550" s="65"/>
      <c r="JR550" s="65"/>
      <c r="JS550" s="65"/>
    </row>
    <row r="551" s="66" customFormat="true" ht="14.25" hidden="false" customHeight="true" outlineLevel="0" collapsed="false">
      <c r="A551" s="46"/>
      <c r="B551" s="47" t="n">
        <f aca="true">TODAY()</f>
        <v>46135</v>
      </c>
      <c r="C551" s="48" t="s">
        <v>37</v>
      </c>
      <c r="D551" s="49" t="s">
        <v>38</v>
      </c>
      <c r="E551" s="50" t="str">
        <f aca="false">IFERROR(VLOOKUP($J551,'Base 1'!A:S,19,0),"-")</f>
        <v>-</v>
      </c>
      <c r="F551" s="50" t="str">
        <f aca="false">IFERROR(VLOOKUP($J551,'Base 1'!$A:$N,14,0),"-")</f>
        <v>-</v>
      </c>
      <c r="G551" s="50" t="str">
        <f aca="false">IFERROR(VLOOKUP($J551,'Base 1'!$A:$O,15,0),"-")</f>
        <v>-</v>
      </c>
      <c r="H551" s="50" t="str">
        <f aca="false">IFERROR(VLOOKUP($J551,'Base 1'!$A:$T,20,0),"-")</f>
        <v>-</v>
      </c>
      <c r="I551" s="51" t="str">
        <f aca="false">IFERROR(VLOOKUP($J551,'Base 1'!$A:$C,3,0),"-")</f>
        <v>-</v>
      </c>
      <c r="J551" s="51"/>
      <c r="K551" s="50" t="str">
        <f aca="false">IFERROR(VLOOKUP($J551,'Base 1'!$A:$E,5,0),"-")</f>
        <v>-</v>
      </c>
      <c r="L551" s="52" t="str">
        <f aca="false">IFERROR(VLOOKUP($J551,'Base 1'!$A:$B,2,0),"-")</f>
        <v>-</v>
      </c>
      <c r="M551" s="50" t="str">
        <f aca="false">IFERROR(VLOOKUP($J551,'Base 1'!$A:$Q,17,0),"-")</f>
        <v>-</v>
      </c>
      <c r="N551" s="50" t="str">
        <f aca="false">IFERROR(VLOOKUP($J551,'Base 1'!$A:$R,18,0),"-")</f>
        <v>-</v>
      </c>
      <c r="O551" s="50" t="str">
        <f aca="false">IFERROR(VLOOKUP($J551,'Base 1'!$A:$F,6,0),"-")</f>
        <v>-</v>
      </c>
      <c r="P551" s="53" t="str">
        <f aca="false">IFERROR(VLOOKUP($J551,'Base 1'!$A:$G,7,0),"-")</f>
        <v>-</v>
      </c>
      <c r="Q551" s="54"/>
      <c r="R551" s="50" t="str">
        <f aca="false">IFERROR(VLOOKUP(J551,'Base 1'!$A:$L,12,0),"-")</f>
        <v>-</v>
      </c>
      <c r="S551" s="54"/>
      <c r="T551" s="55" t="str">
        <f aca="false">IFERROR(VLOOKUP(J551,'Base 1'!$A:$J,10,0),"-")</f>
        <v>-</v>
      </c>
      <c r="U551" s="56"/>
      <c r="V551" s="57"/>
      <c r="W551" s="58"/>
      <c r="X551" s="59" t="str">
        <f aca="false">IFERROR(VLOOKUP(J551,'Base 1'!$A:$I,9,0),"-")</f>
        <v>-</v>
      </c>
      <c r="Y551" s="58"/>
      <c r="Z551" s="60"/>
      <c r="AA551" s="61"/>
      <c r="AB551" s="62"/>
      <c r="AC551" s="63" t="str">
        <f aca="false">IFERROR(VLOOKUP($J551,'Base 1'!$A:$Q,16,0),"-")</f>
        <v>-</v>
      </c>
      <c r="AD551" s="63"/>
      <c r="AE551" s="64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  <c r="CO551" s="65"/>
      <c r="CP551" s="65"/>
      <c r="CQ551" s="65"/>
      <c r="CR551" s="65"/>
      <c r="CS551" s="65"/>
      <c r="CT551" s="65"/>
      <c r="CU551" s="65"/>
      <c r="CV551" s="65"/>
      <c r="CW551" s="65"/>
      <c r="CX551" s="65"/>
      <c r="CY551" s="65"/>
      <c r="CZ551" s="65"/>
      <c r="DA551" s="65"/>
      <c r="DB551" s="65"/>
      <c r="DC551" s="65"/>
      <c r="DD551" s="65"/>
      <c r="DE551" s="65"/>
      <c r="DF551" s="65"/>
      <c r="DG551" s="65"/>
      <c r="DH551" s="65"/>
      <c r="DI551" s="65"/>
      <c r="DJ551" s="65"/>
      <c r="DK551" s="65"/>
      <c r="DL551" s="65"/>
      <c r="DM551" s="65"/>
      <c r="DN551" s="65"/>
      <c r="DO551" s="65"/>
      <c r="DP551" s="65"/>
      <c r="DQ551" s="65"/>
      <c r="DR551" s="65"/>
      <c r="DS551" s="65"/>
      <c r="DT551" s="65"/>
      <c r="DU551" s="65"/>
      <c r="DV551" s="65"/>
      <c r="DW551" s="65"/>
      <c r="DX551" s="65"/>
      <c r="DY551" s="65"/>
      <c r="DZ551" s="65"/>
      <c r="EA551" s="65"/>
      <c r="EB551" s="65"/>
      <c r="EC551" s="65"/>
      <c r="ED551" s="65"/>
      <c r="EE551" s="65"/>
      <c r="EF551" s="65"/>
      <c r="EG551" s="65"/>
      <c r="EH551" s="65"/>
      <c r="EI551" s="65"/>
      <c r="EJ551" s="65"/>
      <c r="EK551" s="65"/>
      <c r="EL551" s="65"/>
      <c r="EM551" s="65"/>
      <c r="EN551" s="65"/>
      <c r="EO551" s="65"/>
      <c r="EP551" s="65"/>
      <c r="EQ551" s="65"/>
      <c r="ER551" s="65"/>
      <c r="ES551" s="65"/>
      <c r="ET551" s="65"/>
      <c r="EU551" s="65"/>
      <c r="EV551" s="65"/>
      <c r="EW551" s="65"/>
      <c r="EX551" s="65"/>
      <c r="EY551" s="65"/>
      <c r="EZ551" s="65"/>
      <c r="FA551" s="65"/>
      <c r="FB551" s="65"/>
      <c r="FC551" s="65"/>
      <c r="FD551" s="65"/>
      <c r="FE551" s="65"/>
      <c r="FF551" s="65"/>
      <c r="FG551" s="65"/>
      <c r="FH551" s="65"/>
      <c r="FI551" s="65"/>
      <c r="FJ551" s="65"/>
      <c r="FK551" s="65"/>
      <c r="FL551" s="65"/>
      <c r="FM551" s="65"/>
      <c r="FN551" s="65"/>
      <c r="FO551" s="65"/>
      <c r="FP551" s="65"/>
      <c r="FQ551" s="65"/>
      <c r="FR551" s="65"/>
      <c r="FS551" s="65"/>
      <c r="FT551" s="65"/>
      <c r="FU551" s="65"/>
      <c r="FV551" s="65"/>
      <c r="FW551" s="65"/>
      <c r="FX551" s="65"/>
      <c r="FY551" s="65"/>
      <c r="FZ551" s="65"/>
      <c r="GA551" s="65"/>
      <c r="GB551" s="65"/>
      <c r="GC551" s="65"/>
      <c r="GD551" s="65"/>
      <c r="GE551" s="65"/>
      <c r="GF551" s="65"/>
      <c r="GG551" s="65"/>
      <c r="GH551" s="65"/>
      <c r="GI551" s="65"/>
      <c r="GJ551" s="65"/>
      <c r="GK551" s="65"/>
      <c r="GL551" s="65"/>
      <c r="GM551" s="65"/>
      <c r="GN551" s="65"/>
      <c r="GO551" s="65"/>
      <c r="GP551" s="65"/>
      <c r="GQ551" s="65"/>
      <c r="GR551" s="65"/>
      <c r="GS551" s="65"/>
      <c r="GT551" s="65"/>
      <c r="GU551" s="65"/>
      <c r="GV551" s="65"/>
      <c r="GW551" s="65"/>
      <c r="GX551" s="65"/>
      <c r="GY551" s="65"/>
      <c r="GZ551" s="65"/>
      <c r="HA551" s="65"/>
      <c r="HB551" s="65"/>
      <c r="HC551" s="65"/>
      <c r="HD551" s="65"/>
      <c r="HE551" s="65"/>
      <c r="HF551" s="65"/>
      <c r="HG551" s="65"/>
      <c r="HH551" s="65"/>
      <c r="HI551" s="65"/>
      <c r="HJ551" s="65"/>
      <c r="HK551" s="65"/>
      <c r="HL551" s="65"/>
      <c r="HM551" s="65"/>
      <c r="HN551" s="65"/>
      <c r="HO551" s="65"/>
      <c r="HP551" s="65"/>
      <c r="HQ551" s="65"/>
      <c r="HR551" s="65"/>
      <c r="HS551" s="65"/>
      <c r="HT551" s="65"/>
      <c r="HU551" s="65"/>
      <c r="HV551" s="65"/>
      <c r="HW551" s="65"/>
      <c r="HX551" s="65"/>
      <c r="HY551" s="65"/>
      <c r="HZ551" s="65"/>
      <c r="IA551" s="65"/>
      <c r="IB551" s="65"/>
      <c r="IC551" s="65"/>
      <c r="ID551" s="65"/>
      <c r="IE551" s="65"/>
      <c r="IF551" s="65"/>
      <c r="IG551" s="65"/>
      <c r="IH551" s="65"/>
      <c r="II551" s="65"/>
      <c r="IJ551" s="65"/>
      <c r="IK551" s="65"/>
      <c r="IL551" s="65"/>
      <c r="IM551" s="65"/>
      <c r="IN551" s="65"/>
      <c r="IO551" s="65"/>
      <c r="IP551" s="65"/>
      <c r="IQ551" s="65"/>
      <c r="IR551" s="65"/>
      <c r="IS551" s="65"/>
      <c r="IT551" s="65"/>
      <c r="IU551" s="65"/>
      <c r="IV551" s="65"/>
      <c r="IW551" s="65"/>
      <c r="IX551" s="65"/>
      <c r="IY551" s="65"/>
      <c r="IZ551" s="65"/>
      <c r="JA551" s="65"/>
      <c r="JB551" s="65"/>
      <c r="JC551" s="65"/>
      <c r="JD551" s="65"/>
      <c r="JE551" s="65"/>
      <c r="JF551" s="65"/>
      <c r="JG551" s="65"/>
      <c r="JH551" s="65"/>
      <c r="JI551" s="65"/>
      <c r="JJ551" s="65"/>
      <c r="JK551" s="65"/>
      <c r="JL551" s="65"/>
      <c r="JM551" s="65"/>
      <c r="JN551" s="65"/>
      <c r="JO551" s="65"/>
      <c r="JP551" s="65"/>
      <c r="JQ551" s="65"/>
      <c r="JR551" s="65"/>
      <c r="JS551" s="65"/>
    </row>
    <row r="552" s="66" customFormat="true" ht="14.25" hidden="false" customHeight="true" outlineLevel="0" collapsed="false">
      <c r="A552" s="46"/>
      <c r="B552" s="47" t="n">
        <f aca="true">TODAY()</f>
        <v>46135</v>
      </c>
      <c r="C552" s="48" t="s">
        <v>37</v>
      </c>
      <c r="D552" s="49" t="s">
        <v>38</v>
      </c>
      <c r="E552" s="50" t="str">
        <f aca="false">IFERROR(VLOOKUP($J552,'Base 1'!A:S,19,0),"-")</f>
        <v>-</v>
      </c>
      <c r="F552" s="50" t="str">
        <f aca="false">IFERROR(VLOOKUP($J552,'Base 1'!$A:$N,14,0),"-")</f>
        <v>-</v>
      </c>
      <c r="G552" s="50" t="str">
        <f aca="false">IFERROR(VLOOKUP($J552,'Base 1'!$A:$O,15,0),"-")</f>
        <v>-</v>
      </c>
      <c r="H552" s="50" t="str">
        <f aca="false">IFERROR(VLOOKUP($J552,'Base 1'!$A:$T,20,0),"-")</f>
        <v>-</v>
      </c>
      <c r="I552" s="51" t="str">
        <f aca="false">IFERROR(VLOOKUP($J552,'Base 1'!$A:$C,3,0),"-")</f>
        <v>-</v>
      </c>
      <c r="J552" s="51"/>
      <c r="K552" s="50" t="str">
        <f aca="false">IFERROR(VLOOKUP($J552,'Base 1'!$A:$E,5,0),"-")</f>
        <v>-</v>
      </c>
      <c r="L552" s="52" t="str">
        <f aca="false">IFERROR(VLOOKUP($J552,'Base 1'!$A:$B,2,0),"-")</f>
        <v>-</v>
      </c>
      <c r="M552" s="50" t="str">
        <f aca="false">IFERROR(VLOOKUP($J552,'Base 1'!$A:$Q,17,0),"-")</f>
        <v>-</v>
      </c>
      <c r="N552" s="50" t="str">
        <f aca="false">IFERROR(VLOOKUP($J552,'Base 1'!$A:$R,18,0),"-")</f>
        <v>-</v>
      </c>
      <c r="O552" s="50" t="str">
        <f aca="false">IFERROR(VLOOKUP($J552,'Base 1'!$A:$F,6,0),"-")</f>
        <v>-</v>
      </c>
      <c r="P552" s="53" t="str">
        <f aca="false">IFERROR(VLOOKUP($J552,'Base 1'!$A:$G,7,0),"-")</f>
        <v>-</v>
      </c>
      <c r="Q552" s="54"/>
      <c r="R552" s="50" t="str">
        <f aca="false">IFERROR(VLOOKUP(J552,'Base 1'!$A:$L,12,0),"-")</f>
        <v>-</v>
      </c>
      <c r="S552" s="54"/>
      <c r="T552" s="55" t="str">
        <f aca="false">IFERROR(VLOOKUP(J552,'Base 1'!$A:$J,10,0),"-")</f>
        <v>-</v>
      </c>
      <c r="U552" s="56"/>
      <c r="V552" s="57"/>
      <c r="W552" s="58"/>
      <c r="X552" s="59" t="str">
        <f aca="false">IFERROR(VLOOKUP(J552,'Base 1'!$A:$I,9,0),"-")</f>
        <v>-</v>
      </c>
      <c r="Y552" s="58"/>
      <c r="Z552" s="60"/>
      <c r="AA552" s="61"/>
      <c r="AB552" s="62"/>
      <c r="AC552" s="63" t="str">
        <f aca="false">IFERROR(VLOOKUP($J552,'Base 1'!$A:$Q,16,0),"-")</f>
        <v>-</v>
      </c>
      <c r="AD552" s="63"/>
      <c r="AE552" s="64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  <c r="CO552" s="65"/>
      <c r="CP552" s="65"/>
      <c r="CQ552" s="65"/>
      <c r="CR552" s="65"/>
      <c r="CS552" s="65"/>
      <c r="CT552" s="65"/>
      <c r="CU552" s="65"/>
      <c r="CV552" s="65"/>
      <c r="CW552" s="65"/>
      <c r="CX552" s="65"/>
      <c r="CY552" s="65"/>
      <c r="CZ552" s="65"/>
      <c r="DA552" s="65"/>
      <c r="DB552" s="65"/>
      <c r="DC552" s="65"/>
      <c r="DD552" s="65"/>
      <c r="DE552" s="65"/>
      <c r="DF552" s="65"/>
      <c r="DG552" s="65"/>
      <c r="DH552" s="65"/>
      <c r="DI552" s="65"/>
      <c r="DJ552" s="65"/>
      <c r="DK552" s="65"/>
      <c r="DL552" s="65"/>
      <c r="DM552" s="65"/>
      <c r="DN552" s="65"/>
      <c r="DO552" s="65"/>
      <c r="DP552" s="65"/>
      <c r="DQ552" s="65"/>
      <c r="DR552" s="65"/>
      <c r="DS552" s="65"/>
      <c r="DT552" s="65"/>
      <c r="DU552" s="65"/>
      <c r="DV552" s="65"/>
      <c r="DW552" s="65"/>
      <c r="DX552" s="65"/>
      <c r="DY552" s="65"/>
      <c r="DZ552" s="65"/>
      <c r="EA552" s="65"/>
      <c r="EB552" s="65"/>
      <c r="EC552" s="65"/>
      <c r="ED552" s="65"/>
      <c r="EE552" s="65"/>
      <c r="EF552" s="65"/>
      <c r="EG552" s="65"/>
      <c r="EH552" s="65"/>
      <c r="EI552" s="65"/>
      <c r="EJ552" s="65"/>
      <c r="EK552" s="65"/>
      <c r="EL552" s="65"/>
      <c r="EM552" s="65"/>
      <c r="EN552" s="65"/>
      <c r="EO552" s="65"/>
      <c r="EP552" s="65"/>
      <c r="EQ552" s="65"/>
      <c r="ER552" s="65"/>
      <c r="ES552" s="65"/>
      <c r="ET552" s="65"/>
      <c r="EU552" s="65"/>
      <c r="EV552" s="65"/>
      <c r="EW552" s="65"/>
      <c r="EX552" s="65"/>
      <c r="EY552" s="65"/>
      <c r="EZ552" s="65"/>
      <c r="FA552" s="65"/>
      <c r="FB552" s="65"/>
      <c r="FC552" s="65"/>
      <c r="FD552" s="65"/>
      <c r="FE552" s="65"/>
      <c r="FF552" s="65"/>
      <c r="FG552" s="65"/>
      <c r="FH552" s="65"/>
      <c r="FI552" s="65"/>
      <c r="FJ552" s="65"/>
      <c r="FK552" s="65"/>
      <c r="FL552" s="65"/>
      <c r="FM552" s="65"/>
      <c r="FN552" s="65"/>
      <c r="FO552" s="65"/>
      <c r="FP552" s="65"/>
      <c r="FQ552" s="65"/>
      <c r="FR552" s="65"/>
      <c r="FS552" s="65"/>
      <c r="FT552" s="65"/>
      <c r="FU552" s="65"/>
      <c r="FV552" s="65"/>
      <c r="FW552" s="65"/>
      <c r="FX552" s="65"/>
      <c r="FY552" s="65"/>
      <c r="FZ552" s="65"/>
      <c r="GA552" s="65"/>
      <c r="GB552" s="65"/>
      <c r="GC552" s="65"/>
      <c r="GD552" s="65"/>
      <c r="GE552" s="65"/>
      <c r="GF552" s="65"/>
      <c r="GG552" s="65"/>
      <c r="GH552" s="65"/>
      <c r="GI552" s="65"/>
      <c r="GJ552" s="65"/>
      <c r="GK552" s="65"/>
      <c r="GL552" s="65"/>
      <c r="GM552" s="65"/>
      <c r="GN552" s="65"/>
      <c r="GO552" s="65"/>
      <c r="GP552" s="65"/>
      <c r="GQ552" s="65"/>
      <c r="GR552" s="65"/>
      <c r="GS552" s="65"/>
      <c r="GT552" s="65"/>
      <c r="GU552" s="65"/>
      <c r="GV552" s="65"/>
      <c r="GW552" s="65"/>
      <c r="GX552" s="65"/>
      <c r="GY552" s="65"/>
      <c r="GZ552" s="65"/>
      <c r="HA552" s="65"/>
      <c r="HB552" s="65"/>
      <c r="HC552" s="65"/>
      <c r="HD552" s="65"/>
      <c r="HE552" s="65"/>
      <c r="HF552" s="65"/>
      <c r="HG552" s="65"/>
      <c r="HH552" s="65"/>
      <c r="HI552" s="65"/>
      <c r="HJ552" s="65"/>
      <c r="HK552" s="65"/>
      <c r="HL552" s="65"/>
      <c r="HM552" s="65"/>
      <c r="HN552" s="65"/>
      <c r="HO552" s="65"/>
      <c r="HP552" s="65"/>
      <c r="HQ552" s="65"/>
      <c r="HR552" s="65"/>
      <c r="HS552" s="65"/>
      <c r="HT552" s="65"/>
      <c r="HU552" s="65"/>
      <c r="HV552" s="65"/>
      <c r="HW552" s="65"/>
      <c r="HX552" s="65"/>
      <c r="HY552" s="65"/>
      <c r="HZ552" s="65"/>
      <c r="IA552" s="65"/>
      <c r="IB552" s="65"/>
      <c r="IC552" s="65"/>
      <c r="ID552" s="65"/>
      <c r="IE552" s="65"/>
      <c r="IF552" s="65"/>
      <c r="IG552" s="65"/>
      <c r="IH552" s="65"/>
      <c r="II552" s="65"/>
      <c r="IJ552" s="65"/>
      <c r="IK552" s="65"/>
      <c r="IL552" s="65"/>
      <c r="IM552" s="65"/>
      <c r="IN552" s="65"/>
      <c r="IO552" s="65"/>
      <c r="IP552" s="65"/>
      <c r="IQ552" s="65"/>
      <c r="IR552" s="65"/>
      <c r="IS552" s="65"/>
      <c r="IT552" s="65"/>
      <c r="IU552" s="65"/>
      <c r="IV552" s="65"/>
      <c r="IW552" s="65"/>
      <c r="IX552" s="65"/>
      <c r="IY552" s="65"/>
      <c r="IZ552" s="65"/>
      <c r="JA552" s="65"/>
      <c r="JB552" s="65"/>
      <c r="JC552" s="65"/>
      <c r="JD552" s="65"/>
      <c r="JE552" s="65"/>
      <c r="JF552" s="65"/>
      <c r="JG552" s="65"/>
      <c r="JH552" s="65"/>
      <c r="JI552" s="65"/>
      <c r="JJ552" s="65"/>
      <c r="JK552" s="65"/>
      <c r="JL552" s="65"/>
      <c r="JM552" s="65"/>
      <c r="JN552" s="65"/>
      <c r="JO552" s="65"/>
      <c r="JP552" s="65"/>
      <c r="JQ552" s="65"/>
      <c r="JR552" s="65"/>
      <c r="JS552" s="65"/>
    </row>
    <row r="553" s="66" customFormat="true" ht="14.25" hidden="false" customHeight="true" outlineLevel="0" collapsed="false">
      <c r="A553" s="46"/>
      <c r="B553" s="47" t="n">
        <f aca="true">TODAY()</f>
        <v>46135</v>
      </c>
      <c r="C553" s="48" t="s">
        <v>37</v>
      </c>
      <c r="D553" s="49" t="s">
        <v>38</v>
      </c>
      <c r="E553" s="50" t="str">
        <f aca="false">IFERROR(VLOOKUP($J553,'Base 1'!A:S,19,0),"-")</f>
        <v>-</v>
      </c>
      <c r="F553" s="50" t="str">
        <f aca="false">IFERROR(VLOOKUP($J553,'Base 1'!$A:$N,14,0),"-")</f>
        <v>-</v>
      </c>
      <c r="G553" s="50" t="str">
        <f aca="false">IFERROR(VLOOKUP($J553,'Base 1'!$A:$O,15,0),"-")</f>
        <v>-</v>
      </c>
      <c r="H553" s="50" t="str">
        <f aca="false">IFERROR(VLOOKUP($J553,'Base 1'!$A:$T,20,0),"-")</f>
        <v>-</v>
      </c>
      <c r="I553" s="51" t="str">
        <f aca="false">IFERROR(VLOOKUP($J553,'Base 1'!$A:$C,3,0),"-")</f>
        <v>-</v>
      </c>
      <c r="J553" s="51"/>
      <c r="K553" s="50" t="str">
        <f aca="false">IFERROR(VLOOKUP($J553,'Base 1'!$A:$E,5,0),"-")</f>
        <v>-</v>
      </c>
      <c r="L553" s="52" t="str">
        <f aca="false">IFERROR(VLOOKUP($J553,'Base 1'!$A:$B,2,0),"-")</f>
        <v>-</v>
      </c>
      <c r="M553" s="50" t="str">
        <f aca="false">IFERROR(VLOOKUP($J553,'Base 1'!$A:$Q,17,0),"-")</f>
        <v>-</v>
      </c>
      <c r="N553" s="50" t="str">
        <f aca="false">IFERROR(VLOOKUP($J553,'Base 1'!$A:$R,18,0),"-")</f>
        <v>-</v>
      </c>
      <c r="O553" s="50" t="str">
        <f aca="false">IFERROR(VLOOKUP($J553,'Base 1'!$A:$F,6,0),"-")</f>
        <v>-</v>
      </c>
      <c r="P553" s="53" t="str">
        <f aca="false">IFERROR(VLOOKUP($J553,'Base 1'!$A:$G,7,0),"-")</f>
        <v>-</v>
      </c>
      <c r="Q553" s="54"/>
      <c r="R553" s="50" t="str">
        <f aca="false">IFERROR(VLOOKUP(J553,'Base 1'!$A:$L,12,0),"-")</f>
        <v>-</v>
      </c>
      <c r="S553" s="54"/>
      <c r="T553" s="55" t="str">
        <f aca="false">IFERROR(VLOOKUP(J553,'Base 1'!$A:$J,10,0),"-")</f>
        <v>-</v>
      </c>
      <c r="U553" s="56"/>
      <c r="V553" s="57"/>
      <c r="W553" s="58"/>
      <c r="X553" s="59" t="str">
        <f aca="false">IFERROR(VLOOKUP(J553,'Base 1'!$A:$I,9,0),"-")</f>
        <v>-</v>
      </c>
      <c r="Y553" s="58"/>
      <c r="Z553" s="60"/>
      <c r="AA553" s="61"/>
      <c r="AB553" s="62"/>
      <c r="AC553" s="63" t="str">
        <f aca="false">IFERROR(VLOOKUP($J553,'Base 1'!$A:$Q,16,0),"-")</f>
        <v>-</v>
      </c>
      <c r="AD553" s="63"/>
      <c r="AE553" s="64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  <c r="CO553" s="65"/>
      <c r="CP553" s="65"/>
      <c r="CQ553" s="65"/>
      <c r="CR553" s="65"/>
      <c r="CS553" s="65"/>
      <c r="CT553" s="65"/>
      <c r="CU553" s="65"/>
      <c r="CV553" s="65"/>
      <c r="CW553" s="65"/>
      <c r="CX553" s="65"/>
      <c r="CY553" s="65"/>
      <c r="CZ553" s="65"/>
      <c r="DA553" s="65"/>
      <c r="DB553" s="65"/>
      <c r="DC553" s="65"/>
      <c r="DD553" s="65"/>
      <c r="DE553" s="65"/>
      <c r="DF553" s="65"/>
      <c r="DG553" s="65"/>
      <c r="DH553" s="65"/>
      <c r="DI553" s="65"/>
      <c r="DJ553" s="65"/>
      <c r="DK553" s="65"/>
      <c r="DL553" s="65"/>
      <c r="DM553" s="65"/>
      <c r="DN553" s="65"/>
      <c r="DO553" s="65"/>
      <c r="DP553" s="65"/>
      <c r="DQ553" s="65"/>
      <c r="DR553" s="65"/>
      <c r="DS553" s="65"/>
      <c r="DT553" s="65"/>
      <c r="DU553" s="65"/>
      <c r="DV553" s="65"/>
      <c r="DW553" s="65"/>
      <c r="DX553" s="65"/>
      <c r="DY553" s="65"/>
      <c r="DZ553" s="65"/>
      <c r="EA553" s="65"/>
      <c r="EB553" s="65"/>
      <c r="EC553" s="65"/>
      <c r="ED553" s="65"/>
      <c r="EE553" s="65"/>
      <c r="EF553" s="65"/>
      <c r="EG553" s="65"/>
      <c r="EH553" s="65"/>
      <c r="EI553" s="65"/>
      <c r="EJ553" s="65"/>
      <c r="EK553" s="65"/>
      <c r="EL553" s="65"/>
      <c r="EM553" s="65"/>
      <c r="EN553" s="65"/>
      <c r="EO553" s="65"/>
      <c r="EP553" s="65"/>
      <c r="EQ553" s="65"/>
      <c r="ER553" s="65"/>
      <c r="ES553" s="65"/>
      <c r="ET553" s="65"/>
      <c r="EU553" s="65"/>
      <c r="EV553" s="65"/>
      <c r="EW553" s="65"/>
      <c r="EX553" s="65"/>
      <c r="EY553" s="65"/>
      <c r="EZ553" s="65"/>
      <c r="FA553" s="65"/>
      <c r="FB553" s="65"/>
      <c r="FC553" s="65"/>
      <c r="FD553" s="65"/>
      <c r="FE553" s="65"/>
      <c r="FF553" s="65"/>
      <c r="FG553" s="65"/>
      <c r="FH553" s="65"/>
      <c r="FI553" s="65"/>
      <c r="FJ553" s="65"/>
      <c r="FK553" s="65"/>
      <c r="FL553" s="65"/>
      <c r="FM553" s="65"/>
      <c r="FN553" s="65"/>
      <c r="FO553" s="65"/>
      <c r="FP553" s="65"/>
      <c r="FQ553" s="65"/>
      <c r="FR553" s="65"/>
      <c r="FS553" s="65"/>
      <c r="FT553" s="65"/>
      <c r="FU553" s="65"/>
      <c r="FV553" s="65"/>
      <c r="FW553" s="65"/>
      <c r="FX553" s="65"/>
      <c r="FY553" s="65"/>
      <c r="FZ553" s="65"/>
      <c r="GA553" s="65"/>
      <c r="GB553" s="65"/>
      <c r="GC553" s="65"/>
      <c r="GD553" s="65"/>
      <c r="GE553" s="65"/>
      <c r="GF553" s="65"/>
      <c r="GG553" s="65"/>
      <c r="GH553" s="65"/>
      <c r="GI553" s="65"/>
      <c r="GJ553" s="65"/>
      <c r="GK553" s="65"/>
      <c r="GL553" s="65"/>
      <c r="GM553" s="65"/>
      <c r="GN553" s="65"/>
      <c r="GO553" s="65"/>
      <c r="GP553" s="65"/>
      <c r="GQ553" s="65"/>
      <c r="GR553" s="65"/>
      <c r="GS553" s="65"/>
      <c r="GT553" s="65"/>
      <c r="GU553" s="65"/>
      <c r="GV553" s="65"/>
      <c r="GW553" s="65"/>
      <c r="GX553" s="65"/>
      <c r="GY553" s="65"/>
      <c r="GZ553" s="65"/>
      <c r="HA553" s="65"/>
      <c r="HB553" s="65"/>
      <c r="HC553" s="65"/>
      <c r="HD553" s="65"/>
      <c r="HE553" s="65"/>
      <c r="HF553" s="65"/>
      <c r="HG553" s="65"/>
      <c r="HH553" s="65"/>
      <c r="HI553" s="65"/>
      <c r="HJ553" s="65"/>
      <c r="HK553" s="65"/>
      <c r="HL553" s="65"/>
      <c r="HM553" s="65"/>
      <c r="HN553" s="65"/>
      <c r="HO553" s="65"/>
      <c r="HP553" s="65"/>
      <c r="HQ553" s="65"/>
      <c r="HR553" s="65"/>
      <c r="HS553" s="65"/>
      <c r="HT553" s="65"/>
      <c r="HU553" s="65"/>
      <c r="HV553" s="65"/>
      <c r="HW553" s="65"/>
      <c r="HX553" s="65"/>
      <c r="HY553" s="65"/>
      <c r="HZ553" s="65"/>
      <c r="IA553" s="65"/>
      <c r="IB553" s="65"/>
      <c r="IC553" s="65"/>
      <c r="ID553" s="65"/>
      <c r="IE553" s="65"/>
      <c r="IF553" s="65"/>
      <c r="IG553" s="65"/>
      <c r="IH553" s="65"/>
      <c r="II553" s="65"/>
      <c r="IJ553" s="65"/>
      <c r="IK553" s="65"/>
      <c r="IL553" s="65"/>
      <c r="IM553" s="65"/>
      <c r="IN553" s="65"/>
      <c r="IO553" s="65"/>
      <c r="IP553" s="65"/>
      <c r="IQ553" s="65"/>
      <c r="IR553" s="65"/>
      <c r="IS553" s="65"/>
      <c r="IT553" s="65"/>
      <c r="IU553" s="65"/>
      <c r="IV553" s="65"/>
      <c r="IW553" s="65"/>
      <c r="IX553" s="65"/>
      <c r="IY553" s="65"/>
      <c r="IZ553" s="65"/>
      <c r="JA553" s="65"/>
      <c r="JB553" s="65"/>
      <c r="JC553" s="65"/>
      <c r="JD553" s="65"/>
      <c r="JE553" s="65"/>
      <c r="JF553" s="65"/>
      <c r="JG553" s="65"/>
      <c r="JH553" s="65"/>
      <c r="JI553" s="65"/>
      <c r="JJ553" s="65"/>
      <c r="JK553" s="65"/>
      <c r="JL553" s="65"/>
      <c r="JM553" s="65"/>
      <c r="JN553" s="65"/>
      <c r="JO553" s="65"/>
      <c r="JP553" s="65"/>
      <c r="JQ553" s="65"/>
      <c r="JR553" s="65"/>
      <c r="JS553" s="65"/>
    </row>
    <row r="554" s="66" customFormat="true" ht="14.25" hidden="false" customHeight="true" outlineLevel="0" collapsed="false">
      <c r="A554" s="46"/>
      <c r="B554" s="47" t="n">
        <f aca="true">TODAY()</f>
        <v>46135</v>
      </c>
      <c r="C554" s="48" t="s">
        <v>37</v>
      </c>
      <c r="D554" s="49" t="s">
        <v>38</v>
      </c>
      <c r="E554" s="50" t="str">
        <f aca="false">IFERROR(VLOOKUP($J554,'Base 1'!A:S,19,0),"-")</f>
        <v>-</v>
      </c>
      <c r="F554" s="50" t="str">
        <f aca="false">IFERROR(VLOOKUP($J554,'Base 1'!$A:$N,14,0),"-")</f>
        <v>-</v>
      </c>
      <c r="G554" s="50" t="str">
        <f aca="false">IFERROR(VLOOKUP($J554,'Base 1'!$A:$O,15,0),"-")</f>
        <v>-</v>
      </c>
      <c r="H554" s="50" t="str">
        <f aca="false">IFERROR(VLOOKUP($J554,'Base 1'!$A:$T,20,0),"-")</f>
        <v>-</v>
      </c>
      <c r="I554" s="51" t="str">
        <f aca="false">IFERROR(VLOOKUP($J554,'Base 1'!$A:$C,3,0),"-")</f>
        <v>-</v>
      </c>
      <c r="J554" s="51"/>
      <c r="K554" s="50" t="str">
        <f aca="false">IFERROR(VLOOKUP($J554,'Base 1'!$A:$E,5,0),"-")</f>
        <v>-</v>
      </c>
      <c r="L554" s="52" t="str">
        <f aca="false">IFERROR(VLOOKUP($J554,'Base 1'!$A:$B,2,0),"-")</f>
        <v>-</v>
      </c>
      <c r="M554" s="50" t="str">
        <f aca="false">IFERROR(VLOOKUP($J554,'Base 1'!$A:$Q,17,0),"-")</f>
        <v>-</v>
      </c>
      <c r="N554" s="50" t="str">
        <f aca="false">IFERROR(VLOOKUP($J554,'Base 1'!$A:$R,18,0),"-")</f>
        <v>-</v>
      </c>
      <c r="O554" s="50" t="str">
        <f aca="false">IFERROR(VLOOKUP($J554,'Base 1'!$A:$F,6,0),"-")</f>
        <v>-</v>
      </c>
      <c r="P554" s="53" t="str">
        <f aca="false">IFERROR(VLOOKUP($J554,'Base 1'!$A:$G,7,0),"-")</f>
        <v>-</v>
      </c>
      <c r="Q554" s="54"/>
      <c r="R554" s="50" t="str">
        <f aca="false">IFERROR(VLOOKUP(J554,'Base 1'!$A:$L,12,0),"-")</f>
        <v>-</v>
      </c>
      <c r="S554" s="54"/>
      <c r="T554" s="55" t="str">
        <f aca="false">IFERROR(VLOOKUP(J554,'Base 1'!$A:$J,10,0),"-")</f>
        <v>-</v>
      </c>
      <c r="U554" s="56"/>
      <c r="V554" s="57"/>
      <c r="W554" s="58"/>
      <c r="X554" s="59" t="str">
        <f aca="false">IFERROR(VLOOKUP(J554,'Base 1'!$A:$I,9,0),"-")</f>
        <v>-</v>
      </c>
      <c r="Y554" s="58"/>
      <c r="Z554" s="60"/>
      <c r="AA554" s="61"/>
      <c r="AB554" s="62"/>
      <c r="AC554" s="63" t="str">
        <f aca="false">IFERROR(VLOOKUP($J554,'Base 1'!$A:$Q,16,0),"-")</f>
        <v>-</v>
      </c>
      <c r="AD554" s="63"/>
      <c r="AE554" s="64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  <c r="CO554" s="65"/>
      <c r="CP554" s="65"/>
      <c r="CQ554" s="65"/>
      <c r="CR554" s="65"/>
      <c r="CS554" s="65"/>
      <c r="CT554" s="65"/>
      <c r="CU554" s="65"/>
      <c r="CV554" s="65"/>
      <c r="CW554" s="65"/>
      <c r="CX554" s="65"/>
      <c r="CY554" s="65"/>
      <c r="CZ554" s="65"/>
      <c r="DA554" s="65"/>
      <c r="DB554" s="65"/>
      <c r="DC554" s="65"/>
      <c r="DD554" s="65"/>
      <c r="DE554" s="65"/>
      <c r="DF554" s="65"/>
      <c r="DG554" s="65"/>
      <c r="DH554" s="65"/>
      <c r="DI554" s="65"/>
      <c r="DJ554" s="65"/>
      <c r="DK554" s="65"/>
      <c r="DL554" s="65"/>
      <c r="DM554" s="65"/>
      <c r="DN554" s="65"/>
      <c r="DO554" s="65"/>
      <c r="DP554" s="65"/>
      <c r="DQ554" s="65"/>
      <c r="DR554" s="65"/>
      <c r="DS554" s="65"/>
      <c r="DT554" s="65"/>
      <c r="DU554" s="65"/>
      <c r="DV554" s="65"/>
      <c r="DW554" s="65"/>
      <c r="DX554" s="65"/>
      <c r="DY554" s="65"/>
      <c r="DZ554" s="65"/>
      <c r="EA554" s="65"/>
      <c r="EB554" s="65"/>
      <c r="EC554" s="65"/>
      <c r="ED554" s="65"/>
      <c r="EE554" s="65"/>
      <c r="EF554" s="65"/>
      <c r="EG554" s="65"/>
      <c r="EH554" s="65"/>
      <c r="EI554" s="65"/>
      <c r="EJ554" s="65"/>
      <c r="EK554" s="65"/>
      <c r="EL554" s="65"/>
      <c r="EM554" s="65"/>
      <c r="EN554" s="65"/>
      <c r="EO554" s="65"/>
      <c r="EP554" s="65"/>
      <c r="EQ554" s="65"/>
      <c r="ER554" s="65"/>
      <c r="ES554" s="65"/>
      <c r="ET554" s="65"/>
      <c r="EU554" s="65"/>
      <c r="EV554" s="65"/>
      <c r="EW554" s="65"/>
      <c r="EX554" s="65"/>
      <c r="EY554" s="65"/>
      <c r="EZ554" s="65"/>
      <c r="FA554" s="65"/>
      <c r="FB554" s="65"/>
      <c r="FC554" s="65"/>
      <c r="FD554" s="65"/>
      <c r="FE554" s="65"/>
      <c r="FF554" s="65"/>
      <c r="FG554" s="65"/>
      <c r="FH554" s="65"/>
      <c r="FI554" s="65"/>
      <c r="FJ554" s="65"/>
      <c r="FK554" s="65"/>
      <c r="FL554" s="65"/>
      <c r="FM554" s="65"/>
      <c r="FN554" s="65"/>
      <c r="FO554" s="65"/>
      <c r="FP554" s="65"/>
      <c r="FQ554" s="65"/>
      <c r="FR554" s="65"/>
      <c r="FS554" s="65"/>
      <c r="FT554" s="65"/>
      <c r="FU554" s="65"/>
      <c r="FV554" s="65"/>
      <c r="FW554" s="65"/>
      <c r="FX554" s="65"/>
      <c r="FY554" s="65"/>
      <c r="FZ554" s="65"/>
      <c r="GA554" s="65"/>
      <c r="GB554" s="65"/>
      <c r="GC554" s="65"/>
      <c r="GD554" s="65"/>
      <c r="GE554" s="65"/>
      <c r="GF554" s="65"/>
      <c r="GG554" s="65"/>
      <c r="GH554" s="65"/>
      <c r="GI554" s="65"/>
      <c r="GJ554" s="65"/>
      <c r="GK554" s="65"/>
      <c r="GL554" s="65"/>
      <c r="GM554" s="65"/>
      <c r="GN554" s="65"/>
      <c r="GO554" s="65"/>
      <c r="GP554" s="65"/>
      <c r="GQ554" s="65"/>
      <c r="GR554" s="65"/>
      <c r="GS554" s="65"/>
      <c r="GT554" s="65"/>
      <c r="GU554" s="65"/>
      <c r="GV554" s="65"/>
      <c r="GW554" s="65"/>
      <c r="GX554" s="65"/>
      <c r="GY554" s="65"/>
      <c r="GZ554" s="65"/>
      <c r="HA554" s="65"/>
      <c r="HB554" s="65"/>
      <c r="HC554" s="65"/>
      <c r="HD554" s="65"/>
      <c r="HE554" s="65"/>
      <c r="HF554" s="65"/>
      <c r="HG554" s="65"/>
      <c r="HH554" s="65"/>
      <c r="HI554" s="65"/>
      <c r="HJ554" s="65"/>
      <c r="HK554" s="65"/>
      <c r="HL554" s="65"/>
      <c r="HM554" s="65"/>
      <c r="HN554" s="65"/>
      <c r="HO554" s="65"/>
      <c r="HP554" s="65"/>
      <c r="HQ554" s="65"/>
      <c r="HR554" s="65"/>
      <c r="HS554" s="65"/>
      <c r="HT554" s="65"/>
      <c r="HU554" s="65"/>
      <c r="HV554" s="65"/>
      <c r="HW554" s="65"/>
      <c r="HX554" s="65"/>
      <c r="HY554" s="65"/>
      <c r="HZ554" s="65"/>
      <c r="IA554" s="65"/>
      <c r="IB554" s="65"/>
      <c r="IC554" s="65"/>
      <c r="ID554" s="65"/>
      <c r="IE554" s="65"/>
      <c r="IF554" s="65"/>
      <c r="IG554" s="65"/>
      <c r="IH554" s="65"/>
      <c r="II554" s="65"/>
      <c r="IJ554" s="65"/>
      <c r="IK554" s="65"/>
      <c r="IL554" s="65"/>
      <c r="IM554" s="65"/>
      <c r="IN554" s="65"/>
      <c r="IO554" s="65"/>
      <c r="IP554" s="65"/>
      <c r="IQ554" s="65"/>
      <c r="IR554" s="65"/>
      <c r="IS554" s="65"/>
      <c r="IT554" s="65"/>
      <c r="IU554" s="65"/>
      <c r="IV554" s="65"/>
      <c r="IW554" s="65"/>
      <c r="IX554" s="65"/>
      <c r="IY554" s="65"/>
      <c r="IZ554" s="65"/>
      <c r="JA554" s="65"/>
      <c r="JB554" s="65"/>
      <c r="JC554" s="65"/>
      <c r="JD554" s="65"/>
      <c r="JE554" s="65"/>
      <c r="JF554" s="65"/>
      <c r="JG554" s="65"/>
      <c r="JH554" s="65"/>
      <c r="JI554" s="65"/>
      <c r="JJ554" s="65"/>
      <c r="JK554" s="65"/>
      <c r="JL554" s="65"/>
      <c r="JM554" s="65"/>
      <c r="JN554" s="65"/>
      <c r="JO554" s="65"/>
      <c r="JP554" s="65"/>
      <c r="JQ554" s="65"/>
      <c r="JR554" s="65"/>
      <c r="JS554" s="65"/>
    </row>
    <row r="555" s="66" customFormat="true" ht="14.25" hidden="false" customHeight="true" outlineLevel="0" collapsed="false">
      <c r="A555" s="46"/>
      <c r="B555" s="47" t="n">
        <f aca="true">TODAY()</f>
        <v>46135</v>
      </c>
      <c r="C555" s="48" t="s">
        <v>37</v>
      </c>
      <c r="D555" s="49" t="s">
        <v>38</v>
      </c>
      <c r="E555" s="50" t="str">
        <f aca="false">IFERROR(VLOOKUP($J555,'Base 1'!A:S,19,0),"-")</f>
        <v>-</v>
      </c>
      <c r="F555" s="50" t="str">
        <f aca="false">IFERROR(VLOOKUP($J555,'Base 1'!$A:$N,14,0),"-")</f>
        <v>-</v>
      </c>
      <c r="G555" s="50" t="str">
        <f aca="false">IFERROR(VLOOKUP($J555,'Base 1'!$A:$O,15,0),"-")</f>
        <v>-</v>
      </c>
      <c r="H555" s="50" t="str">
        <f aca="false">IFERROR(VLOOKUP($J555,'Base 1'!$A:$T,20,0),"-")</f>
        <v>-</v>
      </c>
      <c r="I555" s="51" t="str">
        <f aca="false">IFERROR(VLOOKUP($J555,'Base 1'!$A:$C,3,0),"-")</f>
        <v>-</v>
      </c>
      <c r="J555" s="51"/>
      <c r="K555" s="50" t="str">
        <f aca="false">IFERROR(VLOOKUP($J555,'Base 1'!$A:$E,5,0),"-")</f>
        <v>-</v>
      </c>
      <c r="L555" s="52" t="str">
        <f aca="false">IFERROR(VLOOKUP($J555,'Base 1'!$A:$B,2,0),"-")</f>
        <v>-</v>
      </c>
      <c r="M555" s="50" t="str">
        <f aca="false">IFERROR(VLOOKUP($J555,'Base 1'!$A:$Q,17,0),"-")</f>
        <v>-</v>
      </c>
      <c r="N555" s="50" t="str">
        <f aca="false">IFERROR(VLOOKUP($J555,'Base 1'!$A:$R,18,0),"-")</f>
        <v>-</v>
      </c>
      <c r="O555" s="50" t="str">
        <f aca="false">IFERROR(VLOOKUP($J555,'Base 1'!$A:$F,6,0),"-")</f>
        <v>-</v>
      </c>
      <c r="P555" s="53" t="str">
        <f aca="false">IFERROR(VLOOKUP($J555,'Base 1'!$A:$G,7,0),"-")</f>
        <v>-</v>
      </c>
      <c r="Q555" s="54"/>
      <c r="R555" s="50" t="str">
        <f aca="false">IFERROR(VLOOKUP(J555,'Base 1'!$A:$L,12,0),"-")</f>
        <v>-</v>
      </c>
      <c r="S555" s="54"/>
      <c r="T555" s="55" t="str">
        <f aca="false">IFERROR(VLOOKUP(J555,'Base 1'!$A:$J,10,0),"-")</f>
        <v>-</v>
      </c>
      <c r="U555" s="56"/>
      <c r="V555" s="57"/>
      <c r="W555" s="58"/>
      <c r="X555" s="59" t="str">
        <f aca="false">IFERROR(VLOOKUP(J555,'Base 1'!$A:$I,9,0),"-")</f>
        <v>-</v>
      </c>
      <c r="Y555" s="58"/>
      <c r="Z555" s="60"/>
      <c r="AA555" s="61"/>
      <c r="AB555" s="62"/>
      <c r="AC555" s="63" t="str">
        <f aca="false">IFERROR(VLOOKUP($J555,'Base 1'!$A:$Q,16,0),"-")</f>
        <v>-</v>
      </c>
      <c r="AD555" s="63"/>
      <c r="AE555" s="64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  <c r="CO555" s="65"/>
      <c r="CP555" s="65"/>
      <c r="CQ555" s="65"/>
      <c r="CR555" s="65"/>
      <c r="CS555" s="65"/>
      <c r="CT555" s="65"/>
      <c r="CU555" s="65"/>
      <c r="CV555" s="65"/>
      <c r="CW555" s="65"/>
      <c r="CX555" s="65"/>
      <c r="CY555" s="65"/>
      <c r="CZ555" s="65"/>
      <c r="DA555" s="65"/>
      <c r="DB555" s="65"/>
      <c r="DC555" s="65"/>
      <c r="DD555" s="65"/>
      <c r="DE555" s="65"/>
      <c r="DF555" s="65"/>
      <c r="DG555" s="65"/>
      <c r="DH555" s="65"/>
      <c r="DI555" s="65"/>
      <c r="DJ555" s="65"/>
      <c r="DK555" s="65"/>
      <c r="DL555" s="65"/>
      <c r="DM555" s="65"/>
      <c r="DN555" s="65"/>
      <c r="DO555" s="65"/>
      <c r="DP555" s="65"/>
      <c r="DQ555" s="65"/>
      <c r="DR555" s="65"/>
      <c r="DS555" s="65"/>
      <c r="DT555" s="65"/>
      <c r="DU555" s="65"/>
      <c r="DV555" s="65"/>
      <c r="DW555" s="65"/>
      <c r="DX555" s="65"/>
      <c r="DY555" s="65"/>
      <c r="DZ555" s="65"/>
      <c r="EA555" s="65"/>
      <c r="EB555" s="65"/>
      <c r="EC555" s="65"/>
      <c r="ED555" s="65"/>
      <c r="EE555" s="65"/>
      <c r="EF555" s="65"/>
      <c r="EG555" s="65"/>
      <c r="EH555" s="65"/>
      <c r="EI555" s="65"/>
      <c r="EJ555" s="65"/>
      <c r="EK555" s="65"/>
      <c r="EL555" s="65"/>
      <c r="EM555" s="65"/>
      <c r="EN555" s="65"/>
      <c r="EO555" s="65"/>
      <c r="EP555" s="65"/>
      <c r="EQ555" s="65"/>
      <c r="ER555" s="65"/>
      <c r="ES555" s="65"/>
      <c r="ET555" s="65"/>
      <c r="EU555" s="65"/>
      <c r="EV555" s="65"/>
      <c r="EW555" s="65"/>
      <c r="EX555" s="65"/>
      <c r="EY555" s="65"/>
      <c r="EZ555" s="65"/>
      <c r="FA555" s="65"/>
      <c r="FB555" s="65"/>
      <c r="FC555" s="65"/>
      <c r="FD555" s="65"/>
      <c r="FE555" s="65"/>
      <c r="FF555" s="65"/>
      <c r="FG555" s="65"/>
      <c r="FH555" s="65"/>
      <c r="FI555" s="65"/>
      <c r="FJ555" s="65"/>
      <c r="FK555" s="65"/>
      <c r="FL555" s="65"/>
      <c r="FM555" s="65"/>
      <c r="FN555" s="65"/>
      <c r="FO555" s="65"/>
      <c r="FP555" s="65"/>
      <c r="FQ555" s="65"/>
      <c r="FR555" s="65"/>
      <c r="FS555" s="65"/>
      <c r="FT555" s="65"/>
      <c r="FU555" s="65"/>
      <c r="FV555" s="65"/>
      <c r="FW555" s="65"/>
      <c r="FX555" s="65"/>
      <c r="FY555" s="65"/>
      <c r="FZ555" s="65"/>
      <c r="GA555" s="65"/>
      <c r="GB555" s="65"/>
      <c r="GC555" s="65"/>
      <c r="GD555" s="65"/>
      <c r="GE555" s="65"/>
      <c r="GF555" s="65"/>
      <c r="GG555" s="65"/>
      <c r="GH555" s="65"/>
      <c r="GI555" s="65"/>
      <c r="GJ555" s="65"/>
      <c r="GK555" s="65"/>
      <c r="GL555" s="65"/>
      <c r="GM555" s="65"/>
      <c r="GN555" s="65"/>
      <c r="GO555" s="65"/>
      <c r="GP555" s="65"/>
      <c r="GQ555" s="65"/>
      <c r="GR555" s="65"/>
      <c r="GS555" s="65"/>
      <c r="GT555" s="65"/>
      <c r="GU555" s="65"/>
      <c r="GV555" s="65"/>
      <c r="GW555" s="65"/>
      <c r="GX555" s="65"/>
      <c r="GY555" s="65"/>
      <c r="GZ555" s="65"/>
      <c r="HA555" s="65"/>
      <c r="HB555" s="65"/>
      <c r="HC555" s="65"/>
      <c r="HD555" s="65"/>
      <c r="HE555" s="65"/>
      <c r="HF555" s="65"/>
      <c r="HG555" s="65"/>
      <c r="HH555" s="65"/>
      <c r="HI555" s="65"/>
      <c r="HJ555" s="65"/>
      <c r="HK555" s="65"/>
      <c r="HL555" s="65"/>
      <c r="HM555" s="65"/>
      <c r="HN555" s="65"/>
      <c r="HO555" s="65"/>
      <c r="HP555" s="65"/>
      <c r="HQ555" s="65"/>
      <c r="HR555" s="65"/>
      <c r="HS555" s="65"/>
      <c r="HT555" s="65"/>
      <c r="HU555" s="65"/>
      <c r="HV555" s="65"/>
      <c r="HW555" s="65"/>
      <c r="HX555" s="65"/>
      <c r="HY555" s="65"/>
      <c r="HZ555" s="65"/>
      <c r="IA555" s="65"/>
      <c r="IB555" s="65"/>
      <c r="IC555" s="65"/>
      <c r="ID555" s="65"/>
      <c r="IE555" s="65"/>
      <c r="IF555" s="65"/>
      <c r="IG555" s="65"/>
      <c r="IH555" s="65"/>
      <c r="II555" s="65"/>
      <c r="IJ555" s="65"/>
      <c r="IK555" s="65"/>
      <c r="IL555" s="65"/>
      <c r="IM555" s="65"/>
      <c r="IN555" s="65"/>
      <c r="IO555" s="65"/>
      <c r="IP555" s="65"/>
      <c r="IQ555" s="65"/>
      <c r="IR555" s="65"/>
      <c r="IS555" s="65"/>
      <c r="IT555" s="65"/>
      <c r="IU555" s="65"/>
      <c r="IV555" s="65"/>
      <c r="IW555" s="65"/>
      <c r="IX555" s="65"/>
      <c r="IY555" s="65"/>
      <c r="IZ555" s="65"/>
      <c r="JA555" s="65"/>
      <c r="JB555" s="65"/>
      <c r="JC555" s="65"/>
      <c r="JD555" s="65"/>
      <c r="JE555" s="65"/>
      <c r="JF555" s="65"/>
      <c r="JG555" s="65"/>
      <c r="JH555" s="65"/>
      <c r="JI555" s="65"/>
      <c r="JJ555" s="65"/>
      <c r="JK555" s="65"/>
      <c r="JL555" s="65"/>
      <c r="JM555" s="65"/>
      <c r="JN555" s="65"/>
      <c r="JO555" s="65"/>
      <c r="JP555" s="65"/>
      <c r="JQ555" s="65"/>
      <c r="JR555" s="65"/>
      <c r="JS555" s="65"/>
    </row>
    <row r="556" s="66" customFormat="true" ht="14.25" hidden="false" customHeight="true" outlineLevel="0" collapsed="false">
      <c r="A556" s="46"/>
      <c r="B556" s="47" t="n">
        <f aca="true">TODAY()</f>
        <v>46135</v>
      </c>
      <c r="C556" s="48" t="s">
        <v>37</v>
      </c>
      <c r="D556" s="49" t="s">
        <v>38</v>
      </c>
      <c r="E556" s="50" t="str">
        <f aca="false">IFERROR(VLOOKUP($J556,'Base 1'!A:S,19,0),"-")</f>
        <v>-</v>
      </c>
      <c r="F556" s="50" t="str">
        <f aca="false">IFERROR(VLOOKUP($J556,'Base 1'!$A:$N,14,0),"-")</f>
        <v>-</v>
      </c>
      <c r="G556" s="50" t="str">
        <f aca="false">IFERROR(VLOOKUP($J556,'Base 1'!$A:$O,15,0),"-")</f>
        <v>-</v>
      </c>
      <c r="H556" s="50" t="str">
        <f aca="false">IFERROR(VLOOKUP($J556,'Base 1'!$A:$T,20,0),"-")</f>
        <v>-</v>
      </c>
      <c r="I556" s="51" t="str">
        <f aca="false">IFERROR(VLOOKUP($J556,'Base 1'!$A:$C,3,0),"-")</f>
        <v>-</v>
      </c>
      <c r="J556" s="51"/>
      <c r="K556" s="50" t="str">
        <f aca="false">IFERROR(VLOOKUP($J556,'Base 1'!$A:$E,5,0),"-")</f>
        <v>-</v>
      </c>
      <c r="L556" s="52" t="str">
        <f aca="false">IFERROR(VLOOKUP($J556,'Base 1'!$A:$B,2,0),"-")</f>
        <v>-</v>
      </c>
      <c r="M556" s="50" t="str">
        <f aca="false">IFERROR(VLOOKUP($J556,'Base 1'!$A:$Q,17,0),"-")</f>
        <v>-</v>
      </c>
      <c r="N556" s="50" t="str">
        <f aca="false">IFERROR(VLOOKUP($J556,'Base 1'!$A:$R,18,0),"-")</f>
        <v>-</v>
      </c>
      <c r="O556" s="50" t="str">
        <f aca="false">IFERROR(VLOOKUP($J556,'Base 1'!$A:$F,6,0),"-")</f>
        <v>-</v>
      </c>
      <c r="P556" s="53" t="str">
        <f aca="false">IFERROR(VLOOKUP($J556,'Base 1'!$A:$G,7,0),"-")</f>
        <v>-</v>
      </c>
      <c r="Q556" s="54"/>
      <c r="R556" s="50" t="str">
        <f aca="false">IFERROR(VLOOKUP(J556,'Base 1'!$A:$L,12,0),"-")</f>
        <v>-</v>
      </c>
      <c r="S556" s="54"/>
      <c r="T556" s="55" t="str">
        <f aca="false">IFERROR(VLOOKUP(J556,'Base 1'!$A:$J,10,0),"-")</f>
        <v>-</v>
      </c>
      <c r="U556" s="56"/>
      <c r="V556" s="57"/>
      <c r="W556" s="58"/>
      <c r="X556" s="59" t="str">
        <f aca="false">IFERROR(VLOOKUP(J556,'Base 1'!$A:$I,9,0),"-")</f>
        <v>-</v>
      </c>
      <c r="Y556" s="58"/>
      <c r="Z556" s="60"/>
      <c r="AA556" s="61"/>
      <c r="AB556" s="62"/>
      <c r="AC556" s="63" t="str">
        <f aca="false">IFERROR(VLOOKUP($J556,'Base 1'!$A:$Q,16,0),"-")</f>
        <v>-</v>
      </c>
      <c r="AD556" s="63"/>
      <c r="AE556" s="64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/>
      <c r="CB556" s="65"/>
      <c r="CC556" s="65"/>
      <c r="CD556" s="65"/>
      <c r="CE556" s="65"/>
      <c r="CF556" s="65"/>
      <c r="CG556" s="65"/>
      <c r="CH556" s="65"/>
      <c r="CI556" s="65"/>
      <c r="CJ556" s="65"/>
      <c r="CK556" s="65"/>
      <c r="CL556" s="65"/>
      <c r="CM556" s="65"/>
      <c r="CN556" s="65"/>
      <c r="CO556" s="65"/>
      <c r="CP556" s="65"/>
      <c r="CQ556" s="65"/>
      <c r="CR556" s="65"/>
      <c r="CS556" s="65"/>
      <c r="CT556" s="65"/>
      <c r="CU556" s="65"/>
      <c r="CV556" s="65"/>
      <c r="CW556" s="65"/>
      <c r="CX556" s="65"/>
      <c r="CY556" s="65"/>
      <c r="CZ556" s="65"/>
      <c r="DA556" s="65"/>
      <c r="DB556" s="65"/>
      <c r="DC556" s="65"/>
      <c r="DD556" s="65"/>
      <c r="DE556" s="65"/>
      <c r="DF556" s="65"/>
      <c r="DG556" s="65"/>
      <c r="DH556" s="65"/>
      <c r="DI556" s="65"/>
      <c r="DJ556" s="65"/>
      <c r="DK556" s="65"/>
      <c r="DL556" s="65"/>
      <c r="DM556" s="65"/>
      <c r="DN556" s="65"/>
      <c r="DO556" s="65"/>
      <c r="DP556" s="65"/>
      <c r="DQ556" s="65"/>
      <c r="DR556" s="65"/>
      <c r="DS556" s="65"/>
      <c r="DT556" s="65"/>
      <c r="DU556" s="65"/>
      <c r="DV556" s="65"/>
      <c r="DW556" s="65"/>
      <c r="DX556" s="65"/>
      <c r="DY556" s="65"/>
      <c r="DZ556" s="65"/>
      <c r="EA556" s="65"/>
      <c r="EB556" s="65"/>
      <c r="EC556" s="65"/>
      <c r="ED556" s="65"/>
      <c r="EE556" s="65"/>
      <c r="EF556" s="65"/>
      <c r="EG556" s="65"/>
      <c r="EH556" s="65"/>
      <c r="EI556" s="65"/>
      <c r="EJ556" s="65"/>
      <c r="EK556" s="65"/>
      <c r="EL556" s="65"/>
      <c r="EM556" s="65"/>
      <c r="EN556" s="65"/>
      <c r="EO556" s="65"/>
      <c r="EP556" s="65"/>
      <c r="EQ556" s="65"/>
      <c r="ER556" s="65"/>
      <c r="ES556" s="65"/>
      <c r="ET556" s="65"/>
      <c r="EU556" s="65"/>
      <c r="EV556" s="65"/>
      <c r="EW556" s="65"/>
      <c r="EX556" s="65"/>
      <c r="EY556" s="65"/>
      <c r="EZ556" s="65"/>
      <c r="FA556" s="65"/>
      <c r="FB556" s="65"/>
      <c r="FC556" s="65"/>
      <c r="FD556" s="65"/>
      <c r="FE556" s="65"/>
      <c r="FF556" s="65"/>
      <c r="FG556" s="65"/>
      <c r="FH556" s="65"/>
      <c r="FI556" s="65"/>
      <c r="FJ556" s="65"/>
      <c r="FK556" s="65"/>
      <c r="FL556" s="65"/>
      <c r="FM556" s="65"/>
      <c r="FN556" s="65"/>
      <c r="FO556" s="65"/>
      <c r="FP556" s="65"/>
      <c r="FQ556" s="65"/>
      <c r="FR556" s="65"/>
      <c r="FS556" s="65"/>
      <c r="FT556" s="65"/>
      <c r="FU556" s="65"/>
      <c r="FV556" s="65"/>
      <c r="FW556" s="65"/>
      <c r="FX556" s="65"/>
      <c r="FY556" s="65"/>
      <c r="FZ556" s="65"/>
      <c r="GA556" s="65"/>
      <c r="GB556" s="65"/>
      <c r="GC556" s="65"/>
      <c r="GD556" s="65"/>
      <c r="GE556" s="65"/>
      <c r="GF556" s="65"/>
      <c r="GG556" s="65"/>
      <c r="GH556" s="65"/>
      <c r="GI556" s="65"/>
      <c r="GJ556" s="65"/>
      <c r="GK556" s="65"/>
      <c r="GL556" s="65"/>
      <c r="GM556" s="65"/>
      <c r="GN556" s="65"/>
      <c r="GO556" s="65"/>
      <c r="GP556" s="65"/>
      <c r="GQ556" s="65"/>
      <c r="GR556" s="65"/>
      <c r="GS556" s="65"/>
      <c r="GT556" s="65"/>
      <c r="GU556" s="65"/>
      <c r="GV556" s="65"/>
      <c r="GW556" s="65"/>
      <c r="GX556" s="65"/>
      <c r="GY556" s="65"/>
      <c r="GZ556" s="65"/>
      <c r="HA556" s="65"/>
      <c r="HB556" s="65"/>
      <c r="HC556" s="65"/>
      <c r="HD556" s="65"/>
      <c r="HE556" s="65"/>
      <c r="HF556" s="65"/>
      <c r="HG556" s="65"/>
      <c r="HH556" s="65"/>
      <c r="HI556" s="65"/>
      <c r="HJ556" s="65"/>
      <c r="HK556" s="65"/>
      <c r="HL556" s="65"/>
      <c r="HM556" s="65"/>
      <c r="HN556" s="65"/>
      <c r="HO556" s="65"/>
      <c r="HP556" s="65"/>
      <c r="HQ556" s="65"/>
      <c r="HR556" s="65"/>
      <c r="HS556" s="65"/>
      <c r="HT556" s="65"/>
      <c r="HU556" s="65"/>
      <c r="HV556" s="65"/>
      <c r="HW556" s="65"/>
      <c r="HX556" s="65"/>
      <c r="HY556" s="65"/>
      <c r="HZ556" s="65"/>
      <c r="IA556" s="65"/>
      <c r="IB556" s="65"/>
      <c r="IC556" s="65"/>
      <c r="ID556" s="65"/>
      <c r="IE556" s="65"/>
      <c r="IF556" s="65"/>
      <c r="IG556" s="65"/>
      <c r="IH556" s="65"/>
      <c r="II556" s="65"/>
      <c r="IJ556" s="65"/>
      <c r="IK556" s="65"/>
      <c r="IL556" s="65"/>
      <c r="IM556" s="65"/>
      <c r="IN556" s="65"/>
      <c r="IO556" s="65"/>
      <c r="IP556" s="65"/>
      <c r="IQ556" s="65"/>
      <c r="IR556" s="65"/>
      <c r="IS556" s="65"/>
      <c r="IT556" s="65"/>
      <c r="IU556" s="65"/>
      <c r="IV556" s="65"/>
      <c r="IW556" s="65"/>
      <c r="IX556" s="65"/>
      <c r="IY556" s="65"/>
      <c r="IZ556" s="65"/>
      <c r="JA556" s="65"/>
      <c r="JB556" s="65"/>
      <c r="JC556" s="65"/>
      <c r="JD556" s="65"/>
      <c r="JE556" s="65"/>
      <c r="JF556" s="65"/>
      <c r="JG556" s="65"/>
      <c r="JH556" s="65"/>
      <c r="JI556" s="65"/>
      <c r="JJ556" s="65"/>
      <c r="JK556" s="65"/>
      <c r="JL556" s="65"/>
      <c r="JM556" s="65"/>
      <c r="JN556" s="65"/>
      <c r="JO556" s="65"/>
      <c r="JP556" s="65"/>
      <c r="JQ556" s="65"/>
      <c r="JR556" s="65"/>
      <c r="JS556" s="65"/>
    </row>
    <row r="557" s="66" customFormat="true" ht="14.25" hidden="false" customHeight="true" outlineLevel="0" collapsed="false">
      <c r="A557" s="46"/>
      <c r="B557" s="47" t="n">
        <f aca="true">TODAY()</f>
        <v>46135</v>
      </c>
      <c r="C557" s="48" t="s">
        <v>37</v>
      </c>
      <c r="D557" s="49" t="s">
        <v>38</v>
      </c>
      <c r="E557" s="50" t="str">
        <f aca="false">IFERROR(VLOOKUP($J557,'Base 1'!A:S,19,0),"-")</f>
        <v>-</v>
      </c>
      <c r="F557" s="50" t="str">
        <f aca="false">IFERROR(VLOOKUP($J557,'Base 1'!$A:$N,14,0),"-")</f>
        <v>-</v>
      </c>
      <c r="G557" s="50" t="str">
        <f aca="false">IFERROR(VLOOKUP($J557,'Base 1'!$A:$O,15,0),"-")</f>
        <v>-</v>
      </c>
      <c r="H557" s="50" t="str">
        <f aca="false">IFERROR(VLOOKUP($J557,'Base 1'!$A:$T,20,0),"-")</f>
        <v>-</v>
      </c>
      <c r="I557" s="51" t="str">
        <f aca="false">IFERROR(VLOOKUP($J557,'Base 1'!$A:$C,3,0),"-")</f>
        <v>-</v>
      </c>
      <c r="J557" s="51"/>
      <c r="K557" s="50" t="str">
        <f aca="false">IFERROR(VLOOKUP($J557,'Base 1'!$A:$E,5,0),"-")</f>
        <v>-</v>
      </c>
      <c r="L557" s="52" t="str">
        <f aca="false">IFERROR(VLOOKUP($J557,'Base 1'!$A:$B,2,0),"-")</f>
        <v>-</v>
      </c>
      <c r="M557" s="50" t="str">
        <f aca="false">IFERROR(VLOOKUP($J557,'Base 1'!$A:$Q,17,0),"-")</f>
        <v>-</v>
      </c>
      <c r="N557" s="50" t="str">
        <f aca="false">IFERROR(VLOOKUP($J557,'Base 1'!$A:$R,18,0),"-")</f>
        <v>-</v>
      </c>
      <c r="O557" s="50" t="str">
        <f aca="false">IFERROR(VLOOKUP($J557,'Base 1'!$A:$F,6,0),"-")</f>
        <v>-</v>
      </c>
      <c r="P557" s="53" t="str">
        <f aca="false">IFERROR(VLOOKUP($J557,'Base 1'!$A:$G,7,0),"-")</f>
        <v>-</v>
      </c>
      <c r="Q557" s="54"/>
      <c r="R557" s="50" t="str">
        <f aca="false">IFERROR(VLOOKUP(J557,'Base 1'!$A:$L,12,0),"-")</f>
        <v>-</v>
      </c>
      <c r="S557" s="54"/>
      <c r="T557" s="55" t="str">
        <f aca="false">IFERROR(VLOOKUP(J557,'Base 1'!$A:$J,10,0),"-")</f>
        <v>-</v>
      </c>
      <c r="U557" s="56"/>
      <c r="V557" s="57"/>
      <c r="W557" s="58"/>
      <c r="X557" s="59" t="str">
        <f aca="false">IFERROR(VLOOKUP(J557,'Base 1'!$A:$I,9,0),"-")</f>
        <v>-</v>
      </c>
      <c r="Y557" s="58"/>
      <c r="Z557" s="60"/>
      <c r="AA557" s="61"/>
      <c r="AB557" s="62"/>
      <c r="AC557" s="63" t="str">
        <f aca="false">IFERROR(VLOOKUP($J557,'Base 1'!$A:$Q,16,0),"-")</f>
        <v>-</v>
      </c>
      <c r="AD557" s="63"/>
      <c r="AE557" s="64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65"/>
      <c r="CD557" s="65"/>
      <c r="CE557" s="65"/>
      <c r="CF557" s="65"/>
      <c r="CG557" s="65"/>
      <c r="CH557" s="65"/>
      <c r="CI557" s="65"/>
      <c r="CJ557" s="65"/>
      <c r="CK557" s="65"/>
      <c r="CL557" s="65"/>
      <c r="CM557" s="65"/>
      <c r="CN557" s="65"/>
      <c r="CO557" s="65"/>
      <c r="CP557" s="65"/>
      <c r="CQ557" s="65"/>
      <c r="CR557" s="65"/>
      <c r="CS557" s="65"/>
      <c r="CT557" s="65"/>
      <c r="CU557" s="65"/>
      <c r="CV557" s="65"/>
      <c r="CW557" s="65"/>
      <c r="CX557" s="65"/>
      <c r="CY557" s="65"/>
      <c r="CZ557" s="65"/>
      <c r="DA557" s="65"/>
      <c r="DB557" s="65"/>
      <c r="DC557" s="65"/>
      <c r="DD557" s="65"/>
      <c r="DE557" s="65"/>
      <c r="DF557" s="65"/>
      <c r="DG557" s="65"/>
      <c r="DH557" s="65"/>
      <c r="DI557" s="65"/>
      <c r="DJ557" s="65"/>
      <c r="DK557" s="65"/>
      <c r="DL557" s="65"/>
      <c r="DM557" s="65"/>
      <c r="DN557" s="65"/>
      <c r="DO557" s="65"/>
      <c r="DP557" s="65"/>
      <c r="DQ557" s="65"/>
      <c r="DR557" s="65"/>
      <c r="DS557" s="65"/>
      <c r="DT557" s="65"/>
      <c r="DU557" s="65"/>
      <c r="DV557" s="65"/>
      <c r="DW557" s="65"/>
      <c r="DX557" s="65"/>
      <c r="DY557" s="65"/>
      <c r="DZ557" s="65"/>
      <c r="EA557" s="65"/>
      <c r="EB557" s="65"/>
      <c r="EC557" s="65"/>
      <c r="ED557" s="65"/>
      <c r="EE557" s="65"/>
      <c r="EF557" s="65"/>
      <c r="EG557" s="65"/>
      <c r="EH557" s="65"/>
      <c r="EI557" s="65"/>
      <c r="EJ557" s="65"/>
      <c r="EK557" s="65"/>
      <c r="EL557" s="65"/>
      <c r="EM557" s="65"/>
      <c r="EN557" s="65"/>
      <c r="EO557" s="65"/>
      <c r="EP557" s="65"/>
      <c r="EQ557" s="65"/>
      <c r="ER557" s="65"/>
      <c r="ES557" s="65"/>
      <c r="ET557" s="65"/>
      <c r="EU557" s="65"/>
      <c r="EV557" s="65"/>
      <c r="EW557" s="65"/>
      <c r="EX557" s="65"/>
      <c r="EY557" s="65"/>
      <c r="EZ557" s="65"/>
      <c r="FA557" s="65"/>
      <c r="FB557" s="65"/>
      <c r="FC557" s="65"/>
      <c r="FD557" s="65"/>
      <c r="FE557" s="65"/>
      <c r="FF557" s="65"/>
      <c r="FG557" s="65"/>
      <c r="FH557" s="65"/>
      <c r="FI557" s="65"/>
      <c r="FJ557" s="65"/>
      <c r="FK557" s="65"/>
      <c r="FL557" s="65"/>
      <c r="FM557" s="65"/>
      <c r="FN557" s="65"/>
      <c r="FO557" s="65"/>
      <c r="FP557" s="65"/>
      <c r="FQ557" s="65"/>
      <c r="FR557" s="65"/>
      <c r="FS557" s="65"/>
      <c r="FT557" s="65"/>
      <c r="FU557" s="65"/>
      <c r="FV557" s="65"/>
      <c r="FW557" s="65"/>
      <c r="FX557" s="65"/>
      <c r="FY557" s="65"/>
      <c r="FZ557" s="65"/>
      <c r="GA557" s="65"/>
      <c r="GB557" s="65"/>
      <c r="GC557" s="65"/>
      <c r="GD557" s="65"/>
      <c r="GE557" s="65"/>
      <c r="GF557" s="65"/>
      <c r="GG557" s="65"/>
      <c r="GH557" s="65"/>
      <c r="GI557" s="65"/>
      <c r="GJ557" s="65"/>
      <c r="GK557" s="65"/>
      <c r="GL557" s="65"/>
      <c r="GM557" s="65"/>
      <c r="GN557" s="65"/>
      <c r="GO557" s="65"/>
      <c r="GP557" s="65"/>
      <c r="GQ557" s="65"/>
      <c r="GR557" s="65"/>
      <c r="GS557" s="65"/>
      <c r="GT557" s="65"/>
      <c r="GU557" s="65"/>
      <c r="GV557" s="65"/>
      <c r="GW557" s="65"/>
      <c r="GX557" s="65"/>
      <c r="GY557" s="65"/>
      <c r="GZ557" s="65"/>
      <c r="HA557" s="65"/>
      <c r="HB557" s="65"/>
      <c r="HC557" s="65"/>
      <c r="HD557" s="65"/>
      <c r="HE557" s="65"/>
      <c r="HF557" s="65"/>
      <c r="HG557" s="65"/>
      <c r="HH557" s="65"/>
      <c r="HI557" s="65"/>
      <c r="HJ557" s="65"/>
      <c r="HK557" s="65"/>
      <c r="HL557" s="65"/>
      <c r="HM557" s="65"/>
      <c r="HN557" s="65"/>
      <c r="HO557" s="65"/>
      <c r="HP557" s="65"/>
      <c r="HQ557" s="65"/>
      <c r="HR557" s="65"/>
      <c r="HS557" s="65"/>
      <c r="HT557" s="65"/>
      <c r="HU557" s="65"/>
      <c r="HV557" s="65"/>
      <c r="HW557" s="65"/>
      <c r="HX557" s="65"/>
      <c r="HY557" s="65"/>
      <c r="HZ557" s="65"/>
      <c r="IA557" s="65"/>
      <c r="IB557" s="65"/>
      <c r="IC557" s="65"/>
      <c r="ID557" s="65"/>
      <c r="IE557" s="65"/>
      <c r="IF557" s="65"/>
      <c r="IG557" s="65"/>
      <c r="IH557" s="65"/>
      <c r="II557" s="65"/>
      <c r="IJ557" s="65"/>
      <c r="IK557" s="65"/>
      <c r="IL557" s="65"/>
      <c r="IM557" s="65"/>
      <c r="IN557" s="65"/>
      <c r="IO557" s="65"/>
      <c r="IP557" s="65"/>
      <c r="IQ557" s="65"/>
      <c r="IR557" s="65"/>
      <c r="IS557" s="65"/>
      <c r="IT557" s="65"/>
      <c r="IU557" s="65"/>
      <c r="IV557" s="65"/>
      <c r="IW557" s="65"/>
      <c r="IX557" s="65"/>
      <c r="IY557" s="65"/>
      <c r="IZ557" s="65"/>
      <c r="JA557" s="65"/>
      <c r="JB557" s="65"/>
      <c r="JC557" s="65"/>
      <c r="JD557" s="65"/>
      <c r="JE557" s="65"/>
      <c r="JF557" s="65"/>
      <c r="JG557" s="65"/>
      <c r="JH557" s="65"/>
      <c r="JI557" s="65"/>
      <c r="JJ557" s="65"/>
      <c r="JK557" s="65"/>
      <c r="JL557" s="65"/>
      <c r="JM557" s="65"/>
      <c r="JN557" s="65"/>
      <c r="JO557" s="65"/>
      <c r="JP557" s="65"/>
      <c r="JQ557" s="65"/>
      <c r="JR557" s="65"/>
      <c r="JS557" s="65"/>
    </row>
    <row r="558" s="66" customFormat="true" ht="14.25" hidden="false" customHeight="true" outlineLevel="0" collapsed="false">
      <c r="A558" s="46"/>
      <c r="B558" s="47" t="n">
        <f aca="true">TODAY()</f>
        <v>46135</v>
      </c>
      <c r="C558" s="48" t="s">
        <v>37</v>
      </c>
      <c r="D558" s="49" t="s">
        <v>38</v>
      </c>
      <c r="E558" s="50" t="str">
        <f aca="false">IFERROR(VLOOKUP($J558,'Base 1'!A:S,19,0),"-")</f>
        <v>-</v>
      </c>
      <c r="F558" s="50" t="str">
        <f aca="false">IFERROR(VLOOKUP($J558,'Base 1'!$A:$N,14,0),"-")</f>
        <v>-</v>
      </c>
      <c r="G558" s="50" t="str">
        <f aca="false">IFERROR(VLOOKUP($J558,'Base 1'!$A:$O,15,0),"-")</f>
        <v>-</v>
      </c>
      <c r="H558" s="50" t="str">
        <f aca="false">IFERROR(VLOOKUP($J558,'Base 1'!$A:$T,20,0),"-")</f>
        <v>-</v>
      </c>
      <c r="I558" s="51" t="str">
        <f aca="false">IFERROR(VLOOKUP($J558,'Base 1'!$A:$C,3,0),"-")</f>
        <v>-</v>
      </c>
      <c r="J558" s="51"/>
      <c r="K558" s="50" t="str">
        <f aca="false">IFERROR(VLOOKUP($J558,'Base 1'!$A:$E,5,0),"-")</f>
        <v>-</v>
      </c>
      <c r="L558" s="52" t="str">
        <f aca="false">IFERROR(VLOOKUP($J558,'Base 1'!$A:$B,2,0),"-")</f>
        <v>-</v>
      </c>
      <c r="M558" s="50" t="str">
        <f aca="false">IFERROR(VLOOKUP($J558,'Base 1'!$A:$Q,17,0),"-")</f>
        <v>-</v>
      </c>
      <c r="N558" s="50" t="str">
        <f aca="false">IFERROR(VLOOKUP($J558,'Base 1'!$A:$R,18,0),"-")</f>
        <v>-</v>
      </c>
      <c r="O558" s="50" t="str">
        <f aca="false">IFERROR(VLOOKUP($J558,'Base 1'!$A:$F,6,0),"-")</f>
        <v>-</v>
      </c>
      <c r="P558" s="53" t="str">
        <f aca="false">IFERROR(VLOOKUP($J558,'Base 1'!$A:$G,7,0),"-")</f>
        <v>-</v>
      </c>
      <c r="Q558" s="54"/>
      <c r="R558" s="50" t="str">
        <f aca="false">IFERROR(VLOOKUP(J558,'Base 1'!$A:$L,12,0),"-")</f>
        <v>-</v>
      </c>
      <c r="S558" s="54"/>
      <c r="T558" s="55" t="str">
        <f aca="false">IFERROR(VLOOKUP(J558,'Base 1'!$A:$J,10,0),"-")</f>
        <v>-</v>
      </c>
      <c r="U558" s="56"/>
      <c r="V558" s="57"/>
      <c r="W558" s="58"/>
      <c r="X558" s="59" t="str">
        <f aca="false">IFERROR(VLOOKUP(J558,'Base 1'!$A:$I,9,0),"-")</f>
        <v>-</v>
      </c>
      <c r="Y558" s="58"/>
      <c r="Z558" s="60"/>
      <c r="AA558" s="61"/>
      <c r="AB558" s="62"/>
      <c r="AC558" s="63" t="str">
        <f aca="false">IFERROR(VLOOKUP($J558,'Base 1'!$A:$Q,16,0),"-")</f>
        <v>-</v>
      </c>
      <c r="AD558" s="63"/>
      <c r="AE558" s="64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/>
      <c r="CB558" s="65"/>
      <c r="CC558" s="65"/>
      <c r="CD558" s="65"/>
      <c r="CE558" s="65"/>
      <c r="CF558" s="65"/>
      <c r="CG558" s="65"/>
      <c r="CH558" s="65"/>
      <c r="CI558" s="65"/>
      <c r="CJ558" s="65"/>
      <c r="CK558" s="65"/>
      <c r="CL558" s="65"/>
      <c r="CM558" s="65"/>
      <c r="CN558" s="65"/>
      <c r="CO558" s="65"/>
      <c r="CP558" s="65"/>
      <c r="CQ558" s="65"/>
      <c r="CR558" s="65"/>
      <c r="CS558" s="65"/>
      <c r="CT558" s="65"/>
      <c r="CU558" s="65"/>
      <c r="CV558" s="65"/>
      <c r="CW558" s="65"/>
      <c r="CX558" s="65"/>
      <c r="CY558" s="65"/>
      <c r="CZ558" s="65"/>
      <c r="DA558" s="65"/>
      <c r="DB558" s="65"/>
      <c r="DC558" s="65"/>
      <c r="DD558" s="65"/>
      <c r="DE558" s="65"/>
      <c r="DF558" s="65"/>
      <c r="DG558" s="65"/>
      <c r="DH558" s="65"/>
      <c r="DI558" s="65"/>
      <c r="DJ558" s="65"/>
      <c r="DK558" s="65"/>
      <c r="DL558" s="65"/>
      <c r="DM558" s="65"/>
      <c r="DN558" s="65"/>
      <c r="DO558" s="65"/>
      <c r="DP558" s="65"/>
      <c r="DQ558" s="65"/>
      <c r="DR558" s="65"/>
      <c r="DS558" s="65"/>
      <c r="DT558" s="65"/>
      <c r="DU558" s="65"/>
      <c r="DV558" s="65"/>
      <c r="DW558" s="65"/>
      <c r="DX558" s="65"/>
      <c r="DY558" s="65"/>
      <c r="DZ558" s="65"/>
      <c r="EA558" s="65"/>
      <c r="EB558" s="65"/>
      <c r="EC558" s="65"/>
      <c r="ED558" s="65"/>
      <c r="EE558" s="65"/>
      <c r="EF558" s="65"/>
      <c r="EG558" s="65"/>
      <c r="EH558" s="65"/>
      <c r="EI558" s="65"/>
      <c r="EJ558" s="65"/>
      <c r="EK558" s="65"/>
      <c r="EL558" s="65"/>
      <c r="EM558" s="65"/>
      <c r="EN558" s="65"/>
      <c r="EO558" s="65"/>
      <c r="EP558" s="65"/>
      <c r="EQ558" s="65"/>
      <c r="ER558" s="65"/>
      <c r="ES558" s="65"/>
      <c r="ET558" s="65"/>
      <c r="EU558" s="65"/>
      <c r="EV558" s="65"/>
      <c r="EW558" s="65"/>
      <c r="EX558" s="65"/>
      <c r="EY558" s="65"/>
      <c r="EZ558" s="65"/>
      <c r="FA558" s="65"/>
      <c r="FB558" s="65"/>
      <c r="FC558" s="65"/>
      <c r="FD558" s="65"/>
      <c r="FE558" s="65"/>
      <c r="FF558" s="65"/>
      <c r="FG558" s="65"/>
      <c r="FH558" s="65"/>
      <c r="FI558" s="65"/>
      <c r="FJ558" s="65"/>
      <c r="FK558" s="65"/>
      <c r="FL558" s="65"/>
      <c r="FM558" s="65"/>
      <c r="FN558" s="65"/>
      <c r="FO558" s="65"/>
      <c r="FP558" s="65"/>
      <c r="FQ558" s="65"/>
      <c r="FR558" s="65"/>
      <c r="FS558" s="65"/>
      <c r="FT558" s="65"/>
      <c r="FU558" s="65"/>
      <c r="FV558" s="65"/>
      <c r="FW558" s="65"/>
      <c r="FX558" s="65"/>
      <c r="FY558" s="65"/>
      <c r="FZ558" s="65"/>
      <c r="GA558" s="65"/>
      <c r="GB558" s="65"/>
      <c r="GC558" s="65"/>
      <c r="GD558" s="65"/>
      <c r="GE558" s="65"/>
      <c r="GF558" s="65"/>
      <c r="GG558" s="65"/>
      <c r="GH558" s="65"/>
      <c r="GI558" s="65"/>
      <c r="GJ558" s="65"/>
      <c r="GK558" s="65"/>
      <c r="GL558" s="65"/>
      <c r="GM558" s="65"/>
      <c r="GN558" s="65"/>
      <c r="GO558" s="65"/>
      <c r="GP558" s="65"/>
      <c r="GQ558" s="65"/>
      <c r="GR558" s="65"/>
      <c r="GS558" s="65"/>
      <c r="GT558" s="65"/>
      <c r="GU558" s="65"/>
      <c r="GV558" s="65"/>
      <c r="GW558" s="65"/>
      <c r="GX558" s="65"/>
      <c r="GY558" s="65"/>
      <c r="GZ558" s="65"/>
      <c r="HA558" s="65"/>
      <c r="HB558" s="65"/>
      <c r="HC558" s="65"/>
      <c r="HD558" s="65"/>
      <c r="HE558" s="65"/>
      <c r="HF558" s="65"/>
      <c r="HG558" s="65"/>
      <c r="HH558" s="65"/>
      <c r="HI558" s="65"/>
      <c r="HJ558" s="65"/>
      <c r="HK558" s="65"/>
      <c r="HL558" s="65"/>
      <c r="HM558" s="65"/>
      <c r="HN558" s="65"/>
      <c r="HO558" s="65"/>
      <c r="HP558" s="65"/>
      <c r="HQ558" s="65"/>
      <c r="HR558" s="65"/>
      <c r="HS558" s="65"/>
      <c r="HT558" s="65"/>
      <c r="HU558" s="65"/>
      <c r="HV558" s="65"/>
      <c r="HW558" s="65"/>
      <c r="HX558" s="65"/>
      <c r="HY558" s="65"/>
      <c r="HZ558" s="65"/>
      <c r="IA558" s="65"/>
      <c r="IB558" s="65"/>
      <c r="IC558" s="65"/>
      <c r="ID558" s="65"/>
      <c r="IE558" s="65"/>
      <c r="IF558" s="65"/>
      <c r="IG558" s="65"/>
      <c r="IH558" s="65"/>
      <c r="II558" s="65"/>
      <c r="IJ558" s="65"/>
      <c r="IK558" s="65"/>
      <c r="IL558" s="65"/>
      <c r="IM558" s="65"/>
      <c r="IN558" s="65"/>
      <c r="IO558" s="65"/>
      <c r="IP558" s="65"/>
      <c r="IQ558" s="65"/>
      <c r="IR558" s="65"/>
      <c r="IS558" s="65"/>
      <c r="IT558" s="65"/>
      <c r="IU558" s="65"/>
      <c r="IV558" s="65"/>
      <c r="IW558" s="65"/>
      <c r="IX558" s="65"/>
      <c r="IY558" s="65"/>
      <c r="IZ558" s="65"/>
      <c r="JA558" s="65"/>
      <c r="JB558" s="65"/>
      <c r="JC558" s="65"/>
      <c r="JD558" s="65"/>
      <c r="JE558" s="65"/>
      <c r="JF558" s="65"/>
      <c r="JG558" s="65"/>
      <c r="JH558" s="65"/>
      <c r="JI558" s="65"/>
      <c r="JJ558" s="65"/>
      <c r="JK558" s="65"/>
      <c r="JL558" s="65"/>
      <c r="JM558" s="65"/>
      <c r="JN558" s="65"/>
      <c r="JO558" s="65"/>
      <c r="JP558" s="65"/>
      <c r="JQ558" s="65"/>
      <c r="JR558" s="65"/>
      <c r="JS558" s="65"/>
    </row>
    <row r="559" s="66" customFormat="true" ht="14.25" hidden="false" customHeight="true" outlineLevel="0" collapsed="false">
      <c r="A559" s="46"/>
      <c r="B559" s="47" t="n">
        <f aca="true">TODAY()</f>
        <v>46135</v>
      </c>
      <c r="C559" s="48" t="s">
        <v>37</v>
      </c>
      <c r="D559" s="49" t="s">
        <v>38</v>
      </c>
      <c r="E559" s="50" t="str">
        <f aca="false">IFERROR(VLOOKUP($J559,'Base 1'!A:S,19,0),"-")</f>
        <v>-</v>
      </c>
      <c r="F559" s="50" t="str">
        <f aca="false">IFERROR(VLOOKUP($J559,'Base 1'!$A:$N,14,0),"-")</f>
        <v>-</v>
      </c>
      <c r="G559" s="50" t="str">
        <f aca="false">IFERROR(VLOOKUP($J559,'Base 1'!$A:$O,15,0),"-")</f>
        <v>-</v>
      </c>
      <c r="H559" s="50" t="str">
        <f aca="false">IFERROR(VLOOKUP($J559,'Base 1'!$A:$T,20,0),"-")</f>
        <v>-</v>
      </c>
      <c r="I559" s="51" t="str">
        <f aca="false">IFERROR(VLOOKUP($J559,'Base 1'!$A:$C,3,0),"-")</f>
        <v>-</v>
      </c>
      <c r="J559" s="51"/>
      <c r="K559" s="50" t="str">
        <f aca="false">IFERROR(VLOOKUP($J559,'Base 1'!$A:$E,5,0),"-")</f>
        <v>-</v>
      </c>
      <c r="L559" s="52" t="str">
        <f aca="false">IFERROR(VLOOKUP($J559,'Base 1'!$A:$B,2,0),"-")</f>
        <v>-</v>
      </c>
      <c r="M559" s="50" t="str">
        <f aca="false">IFERROR(VLOOKUP($J559,'Base 1'!$A:$Q,17,0),"-")</f>
        <v>-</v>
      </c>
      <c r="N559" s="50" t="str">
        <f aca="false">IFERROR(VLOOKUP($J559,'Base 1'!$A:$R,18,0),"-")</f>
        <v>-</v>
      </c>
      <c r="O559" s="50" t="str">
        <f aca="false">IFERROR(VLOOKUP($J559,'Base 1'!$A:$F,6,0),"-")</f>
        <v>-</v>
      </c>
      <c r="P559" s="53" t="str">
        <f aca="false">IFERROR(VLOOKUP($J559,'Base 1'!$A:$G,7,0),"-")</f>
        <v>-</v>
      </c>
      <c r="Q559" s="54"/>
      <c r="R559" s="50" t="str">
        <f aca="false">IFERROR(VLOOKUP(J559,'Base 1'!$A:$L,12,0),"-")</f>
        <v>-</v>
      </c>
      <c r="S559" s="54"/>
      <c r="T559" s="55" t="str">
        <f aca="false">IFERROR(VLOOKUP(J559,'Base 1'!$A:$J,10,0),"-")</f>
        <v>-</v>
      </c>
      <c r="U559" s="56"/>
      <c r="V559" s="57"/>
      <c r="W559" s="58"/>
      <c r="X559" s="59" t="str">
        <f aca="false">IFERROR(VLOOKUP(J559,'Base 1'!$A:$I,9,0),"-")</f>
        <v>-</v>
      </c>
      <c r="Y559" s="58"/>
      <c r="Z559" s="60"/>
      <c r="AA559" s="61"/>
      <c r="AB559" s="62"/>
      <c r="AC559" s="63" t="str">
        <f aca="false">IFERROR(VLOOKUP($J559,'Base 1'!$A:$Q,16,0),"-")</f>
        <v>-</v>
      </c>
      <c r="AD559" s="63"/>
      <c r="AE559" s="64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/>
      <c r="CA559" s="65"/>
      <c r="CB559" s="65"/>
      <c r="CC559" s="65"/>
      <c r="CD559" s="65"/>
      <c r="CE559" s="65"/>
      <c r="CF559" s="65"/>
      <c r="CG559" s="65"/>
      <c r="CH559" s="65"/>
      <c r="CI559" s="65"/>
      <c r="CJ559" s="65"/>
      <c r="CK559" s="65"/>
      <c r="CL559" s="65"/>
      <c r="CM559" s="65"/>
      <c r="CN559" s="65"/>
      <c r="CO559" s="65"/>
      <c r="CP559" s="65"/>
      <c r="CQ559" s="65"/>
      <c r="CR559" s="65"/>
      <c r="CS559" s="65"/>
      <c r="CT559" s="65"/>
      <c r="CU559" s="65"/>
      <c r="CV559" s="65"/>
      <c r="CW559" s="65"/>
      <c r="CX559" s="65"/>
      <c r="CY559" s="65"/>
      <c r="CZ559" s="65"/>
      <c r="DA559" s="65"/>
      <c r="DB559" s="65"/>
      <c r="DC559" s="65"/>
      <c r="DD559" s="65"/>
      <c r="DE559" s="65"/>
      <c r="DF559" s="65"/>
      <c r="DG559" s="65"/>
      <c r="DH559" s="65"/>
      <c r="DI559" s="65"/>
      <c r="DJ559" s="65"/>
      <c r="DK559" s="65"/>
      <c r="DL559" s="65"/>
      <c r="DM559" s="65"/>
      <c r="DN559" s="65"/>
      <c r="DO559" s="65"/>
      <c r="DP559" s="65"/>
      <c r="DQ559" s="65"/>
      <c r="DR559" s="65"/>
      <c r="DS559" s="65"/>
      <c r="DT559" s="65"/>
      <c r="DU559" s="65"/>
      <c r="DV559" s="65"/>
      <c r="DW559" s="65"/>
      <c r="DX559" s="65"/>
      <c r="DY559" s="65"/>
      <c r="DZ559" s="65"/>
      <c r="EA559" s="65"/>
      <c r="EB559" s="65"/>
      <c r="EC559" s="65"/>
      <c r="ED559" s="65"/>
      <c r="EE559" s="65"/>
      <c r="EF559" s="65"/>
      <c r="EG559" s="65"/>
      <c r="EH559" s="65"/>
      <c r="EI559" s="65"/>
      <c r="EJ559" s="65"/>
      <c r="EK559" s="65"/>
      <c r="EL559" s="65"/>
      <c r="EM559" s="65"/>
      <c r="EN559" s="65"/>
      <c r="EO559" s="65"/>
      <c r="EP559" s="65"/>
      <c r="EQ559" s="65"/>
      <c r="ER559" s="65"/>
      <c r="ES559" s="65"/>
      <c r="ET559" s="65"/>
      <c r="EU559" s="65"/>
      <c r="EV559" s="65"/>
      <c r="EW559" s="65"/>
      <c r="EX559" s="65"/>
      <c r="EY559" s="65"/>
      <c r="EZ559" s="65"/>
      <c r="FA559" s="65"/>
      <c r="FB559" s="65"/>
      <c r="FC559" s="65"/>
      <c r="FD559" s="65"/>
      <c r="FE559" s="65"/>
      <c r="FF559" s="65"/>
      <c r="FG559" s="65"/>
      <c r="FH559" s="65"/>
      <c r="FI559" s="65"/>
      <c r="FJ559" s="65"/>
      <c r="FK559" s="65"/>
      <c r="FL559" s="65"/>
      <c r="FM559" s="65"/>
      <c r="FN559" s="65"/>
      <c r="FO559" s="65"/>
      <c r="FP559" s="65"/>
      <c r="FQ559" s="65"/>
      <c r="FR559" s="65"/>
      <c r="FS559" s="65"/>
      <c r="FT559" s="65"/>
      <c r="FU559" s="65"/>
      <c r="FV559" s="65"/>
      <c r="FW559" s="65"/>
      <c r="FX559" s="65"/>
      <c r="FY559" s="65"/>
      <c r="FZ559" s="65"/>
      <c r="GA559" s="65"/>
      <c r="GB559" s="65"/>
      <c r="GC559" s="65"/>
      <c r="GD559" s="65"/>
      <c r="GE559" s="65"/>
      <c r="GF559" s="65"/>
      <c r="GG559" s="65"/>
      <c r="GH559" s="65"/>
      <c r="GI559" s="65"/>
      <c r="GJ559" s="65"/>
      <c r="GK559" s="65"/>
      <c r="GL559" s="65"/>
      <c r="GM559" s="65"/>
      <c r="GN559" s="65"/>
      <c r="GO559" s="65"/>
      <c r="GP559" s="65"/>
      <c r="GQ559" s="65"/>
      <c r="GR559" s="65"/>
      <c r="GS559" s="65"/>
      <c r="GT559" s="65"/>
      <c r="GU559" s="65"/>
      <c r="GV559" s="65"/>
      <c r="GW559" s="65"/>
      <c r="GX559" s="65"/>
      <c r="GY559" s="65"/>
      <c r="GZ559" s="65"/>
      <c r="HA559" s="65"/>
      <c r="HB559" s="65"/>
      <c r="HC559" s="65"/>
      <c r="HD559" s="65"/>
      <c r="HE559" s="65"/>
      <c r="HF559" s="65"/>
      <c r="HG559" s="65"/>
      <c r="HH559" s="65"/>
      <c r="HI559" s="65"/>
      <c r="HJ559" s="65"/>
      <c r="HK559" s="65"/>
      <c r="HL559" s="65"/>
      <c r="HM559" s="65"/>
      <c r="HN559" s="65"/>
      <c r="HO559" s="65"/>
      <c r="HP559" s="65"/>
      <c r="HQ559" s="65"/>
      <c r="HR559" s="65"/>
      <c r="HS559" s="65"/>
      <c r="HT559" s="65"/>
      <c r="HU559" s="65"/>
      <c r="HV559" s="65"/>
      <c r="HW559" s="65"/>
      <c r="HX559" s="65"/>
      <c r="HY559" s="65"/>
      <c r="HZ559" s="65"/>
      <c r="IA559" s="65"/>
      <c r="IB559" s="65"/>
      <c r="IC559" s="65"/>
      <c r="ID559" s="65"/>
      <c r="IE559" s="65"/>
      <c r="IF559" s="65"/>
      <c r="IG559" s="65"/>
      <c r="IH559" s="65"/>
      <c r="II559" s="65"/>
      <c r="IJ559" s="65"/>
      <c r="IK559" s="65"/>
      <c r="IL559" s="65"/>
      <c r="IM559" s="65"/>
      <c r="IN559" s="65"/>
      <c r="IO559" s="65"/>
      <c r="IP559" s="65"/>
      <c r="IQ559" s="65"/>
      <c r="IR559" s="65"/>
      <c r="IS559" s="65"/>
      <c r="IT559" s="65"/>
      <c r="IU559" s="65"/>
      <c r="IV559" s="65"/>
      <c r="IW559" s="65"/>
      <c r="IX559" s="65"/>
      <c r="IY559" s="65"/>
      <c r="IZ559" s="65"/>
      <c r="JA559" s="65"/>
      <c r="JB559" s="65"/>
      <c r="JC559" s="65"/>
      <c r="JD559" s="65"/>
      <c r="JE559" s="65"/>
      <c r="JF559" s="65"/>
      <c r="JG559" s="65"/>
      <c r="JH559" s="65"/>
      <c r="JI559" s="65"/>
      <c r="JJ559" s="65"/>
      <c r="JK559" s="65"/>
      <c r="JL559" s="65"/>
      <c r="JM559" s="65"/>
      <c r="JN559" s="65"/>
      <c r="JO559" s="65"/>
      <c r="JP559" s="65"/>
      <c r="JQ559" s="65"/>
      <c r="JR559" s="65"/>
      <c r="JS559" s="65"/>
    </row>
    <row r="560" s="66" customFormat="true" ht="14.25" hidden="false" customHeight="true" outlineLevel="0" collapsed="false">
      <c r="A560" s="46"/>
      <c r="B560" s="47" t="n">
        <f aca="true">TODAY()</f>
        <v>46135</v>
      </c>
      <c r="C560" s="48" t="s">
        <v>37</v>
      </c>
      <c r="D560" s="49" t="s">
        <v>38</v>
      </c>
      <c r="E560" s="50" t="str">
        <f aca="false">IFERROR(VLOOKUP($J560,'Base 1'!A:S,19,0),"-")</f>
        <v>-</v>
      </c>
      <c r="F560" s="50" t="str">
        <f aca="false">IFERROR(VLOOKUP($J560,'Base 1'!$A:$N,14,0),"-")</f>
        <v>-</v>
      </c>
      <c r="G560" s="50" t="str">
        <f aca="false">IFERROR(VLOOKUP($J560,'Base 1'!$A:$O,15,0),"-")</f>
        <v>-</v>
      </c>
      <c r="H560" s="50" t="str">
        <f aca="false">IFERROR(VLOOKUP($J560,'Base 1'!$A:$T,20,0),"-")</f>
        <v>-</v>
      </c>
      <c r="I560" s="51" t="str">
        <f aca="false">IFERROR(VLOOKUP($J560,'Base 1'!$A:$C,3,0),"-")</f>
        <v>-</v>
      </c>
      <c r="J560" s="51"/>
      <c r="K560" s="50" t="str">
        <f aca="false">IFERROR(VLOOKUP($J560,'Base 1'!$A:$E,5,0),"-")</f>
        <v>-</v>
      </c>
      <c r="L560" s="52" t="str">
        <f aca="false">IFERROR(VLOOKUP($J560,'Base 1'!$A:$B,2,0),"-")</f>
        <v>-</v>
      </c>
      <c r="M560" s="50" t="str">
        <f aca="false">IFERROR(VLOOKUP($J560,'Base 1'!$A:$Q,17,0),"-")</f>
        <v>-</v>
      </c>
      <c r="N560" s="50" t="str">
        <f aca="false">IFERROR(VLOOKUP($J560,'Base 1'!$A:$R,18,0),"-")</f>
        <v>-</v>
      </c>
      <c r="O560" s="50" t="str">
        <f aca="false">IFERROR(VLOOKUP($J560,'Base 1'!$A:$F,6,0),"-")</f>
        <v>-</v>
      </c>
      <c r="P560" s="53" t="str">
        <f aca="false">IFERROR(VLOOKUP($J560,'Base 1'!$A:$G,7,0),"-")</f>
        <v>-</v>
      </c>
      <c r="Q560" s="54"/>
      <c r="R560" s="50" t="str">
        <f aca="false">IFERROR(VLOOKUP(J560,'Base 1'!$A:$L,12,0),"-")</f>
        <v>-</v>
      </c>
      <c r="S560" s="54"/>
      <c r="T560" s="55" t="str">
        <f aca="false">IFERROR(VLOOKUP(J560,'Base 1'!$A:$J,10,0),"-")</f>
        <v>-</v>
      </c>
      <c r="U560" s="56"/>
      <c r="V560" s="57"/>
      <c r="W560" s="58"/>
      <c r="X560" s="59" t="str">
        <f aca="false">IFERROR(VLOOKUP(J560,'Base 1'!$A:$I,9,0),"-")</f>
        <v>-</v>
      </c>
      <c r="Y560" s="58"/>
      <c r="Z560" s="60"/>
      <c r="AA560" s="61"/>
      <c r="AB560" s="62"/>
      <c r="AC560" s="63" t="str">
        <f aca="false">IFERROR(VLOOKUP($J560,'Base 1'!$A:$Q,16,0),"-")</f>
        <v>-</v>
      </c>
      <c r="AD560" s="63"/>
      <c r="AE560" s="64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  <c r="CO560" s="65"/>
      <c r="CP560" s="65"/>
      <c r="CQ560" s="65"/>
      <c r="CR560" s="65"/>
      <c r="CS560" s="65"/>
      <c r="CT560" s="65"/>
      <c r="CU560" s="65"/>
      <c r="CV560" s="65"/>
      <c r="CW560" s="65"/>
      <c r="CX560" s="65"/>
      <c r="CY560" s="65"/>
      <c r="CZ560" s="65"/>
      <c r="DA560" s="65"/>
      <c r="DB560" s="65"/>
      <c r="DC560" s="65"/>
      <c r="DD560" s="65"/>
      <c r="DE560" s="65"/>
      <c r="DF560" s="65"/>
      <c r="DG560" s="65"/>
      <c r="DH560" s="65"/>
      <c r="DI560" s="65"/>
      <c r="DJ560" s="65"/>
      <c r="DK560" s="65"/>
      <c r="DL560" s="65"/>
      <c r="DM560" s="65"/>
      <c r="DN560" s="65"/>
      <c r="DO560" s="65"/>
      <c r="DP560" s="65"/>
      <c r="DQ560" s="65"/>
      <c r="DR560" s="65"/>
      <c r="DS560" s="65"/>
      <c r="DT560" s="65"/>
      <c r="DU560" s="65"/>
      <c r="DV560" s="65"/>
      <c r="DW560" s="65"/>
      <c r="DX560" s="65"/>
      <c r="DY560" s="65"/>
      <c r="DZ560" s="65"/>
      <c r="EA560" s="65"/>
      <c r="EB560" s="65"/>
      <c r="EC560" s="65"/>
      <c r="ED560" s="65"/>
      <c r="EE560" s="65"/>
      <c r="EF560" s="65"/>
      <c r="EG560" s="65"/>
      <c r="EH560" s="65"/>
      <c r="EI560" s="65"/>
      <c r="EJ560" s="65"/>
      <c r="EK560" s="65"/>
      <c r="EL560" s="65"/>
      <c r="EM560" s="65"/>
      <c r="EN560" s="65"/>
      <c r="EO560" s="65"/>
      <c r="EP560" s="65"/>
      <c r="EQ560" s="65"/>
      <c r="ER560" s="65"/>
      <c r="ES560" s="65"/>
      <c r="ET560" s="65"/>
      <c r="EU560" s="65"/>
      <c r="EV560" s="65"/>
      <c r="EW560" s="65"/>
      <c r="EX560" s="65"/>
      <c r="EY560" s="65"/>
      <c r="EZ560" s="65"/>
      <c r="FA560" s="65"/>
      <c r="FB560" s="65"/>
      <c r="FC560" s="65"/>
      <c r="FD560" s="65"/>
      <c r="FE560" s="65"/>
      <c r="FF560" s="65"/>
      <c r="FG560" s="65"/>
      <c r="FH560" s="65"/>
      <c r="FI560" s="65"/>
      <c r="FJ560" s="65"/>
      <c r="FK560" s="65"/>
      <c r="FL560" s="65"/>
      <c r="FM560" s="65"/>
      <c r="FN560" s="65"/>
      <c r="FO560" s="65"/>
      <c r="FP560" s="65"/>
      <c r="FQ560" s="65"/>
      <c r="FR560" s="65"/>
      <c r="FS560" s="65"/>
      <c r="FT560" s="65"/>
      <c r="FU560" s="65"/>
      <c r="FV560" s="65"/>
      <c r="FW560" s="65"/>
      <c r="FX560" s="65"/>
      <c r="FY560" s="65"/>
      <c r="FZ560" s="65"/>
      <c r="GA560" s="65"/>
      <c r="GB560" s="65"/>
      <c r="GC560" s="65"/>
      <c r="GD560" s="65"/>
      <c r="GE560" s="65"/>
      <c r="GF560" s="65"/>
      <c r="GG560" s="65"/>
      <c r="GH560" s="65"/>
      <c r="GI560" s="65"/>
      <c r="GJ560" s="65"/>
      <c r="GK560" s="65"/>
      <c r="GL560" s="65"/>
      <c r="GM560" s="65"/>
      <c r="GN560" s="65"/>
      <c r="GO560" s="65"/>
      <c r="GP560" s="65"/>
      <c r="GQ560" s="65"/>
      <c r="GR560" s="65"/>
      <c r="GS560" s="65"/>
      <c r="GT560" s="65"/>
      <c r="GU560" s="65"/>
      <c r="GV560" s="65"/>
      <c r="GW560" s="65"/>
      <c r="GX560" s="65"/>
      <c r="GY560" s="65"/>
      <c r="GZ560" s="65"/>
      <c r="HA560" s="65"/>
      <c r="HB560" s="65"/>
      <c r="HC560" s="65"/>
      <c r="HD560" s="65"/>
      <c r="HE560" s="65"/>
      <c r="HF560" s="65"/>
      <c r="HG560" s="65"/>
      <c r="HH560" s="65"/>
      <c r="HI560" s="65"/>
      <c r="HJ560" s="65"/>
      <c r="HK560" s="65"/>
      <c r="HL560" s="65"/>
      <c r="HM560" s="65"/>
      <c r="HN560" s="65"/>
      <c r="HO560" s="65"/>
      <c r="HP560" s="65"/>
      <c r="HQ560" s="65"/>
      <c r="HR560" s="65"/>
      <c r="HS560" s="65"/>
      <c r="HT560" s="65"/>
      <c r="HU560" s="65"/>
      <c r="HV560" s="65"/>
      <c r="HW560" s="65"/>
      <c r="HX560" s="65"/>
      <c r="HY560" s="65"/>
      <c r="HZ560" s="65"/>
      <c r="IA560" s="65"/>
      <c r="IB560" s="65"/>
      <c r="IC560" s="65"/>
      <c r="ID560" s="65"/>
      <c r="IE560" s="65"/>
      <c r="IF560" s="65"/>
      <c r="IG560" s="65"/>
      <c r="IH560" s="65"/>
      <c r="II560" s="65"/>
      <c r="IJ560" s="65"/>
      <c r="IK560" s="65"/>
      <c r="IL560" s="65"/>
      <c r="IM560" s="65"/>
      <c r="IN560" s="65"/>
      <c r="IO560" s="65"/>
      <c r="IP560" s="65"/>
      <c r="IQ560" s="65"/>
      <c r="IR560" s="65"/>
      <c r="IS560" s="65"/>
      <c r="IT560" s="65"/>
      <c r="IU560" s="65"/>
      <c r="IV560" s="65"/>
      <c r="IW560" s="65"/>
      <c r="IX560" s="65"/>
      <c r="IY560" s="65"/>
      <c r="IZ560" s="65"/>
      <c r="JA560" s="65"/>
      <c r="JB560" s="65"/>
      <c r="JC560" s="65"/>
      <c r="JD560" s="65"/>
      <c r="JE560" s="65"/>
      <c r="JF560" s="65"/>
      <c r="JG560" s="65"/>
      <c r="JH560" s="65"/>
      <c r="JI560" s="65"/>
      <c r="JJ560" s="65"/>
      <c r="JK560" s="65"/>
      <c r="JL560" s="65"/>
      <c r="JM560" s="65"/>
      <c r="JN560" s="65"/>
      <c r="JO560" s="65"/>
      <c r="JP560" s="65"/>
      <c r="JQ560" s="65"/>
      <c r="JR560" s="65"/>
      <c r="JS560" s="65"/>
    </row>
    <row r="561" s="66" customFormat="true" ht="14.25" hidden="false" customHeight="true" outlineLevel="0" collapsed="false">
      <c r="A561" s="46"/>
      <c r="B561" s="47" t="n">
        <f aca="true">TODAY()</f>
        <v>46135</v>
      </c>
      <c r="C561" s="48" t="s">
        <v>37</v>
      </c>
      <c r="D561" s="49" t="s">
        <v>38</v>
      </c>
      <c r="E561" s="50" t="str">
        <f aca="false">IFERROR(VLOOKUP($J561,'Base 1'!A:S,19,0),"-")</f>
        <v>-</v>
      </c>
      <c r="F561" s="50" t="str">
        <f aca="false">IFERROR(VLOOKUP($J561,'Base 1'!$A:$N,14,0),"-")</f>
        <v>-</v>
      </c>
      <c r="G561" s="50" t="str">
        <f aca="false">IFERROR(VLOOKUP($J561,'Base 1'!$A:$O,15,0),"-")</f>
        <v>-</v>
      </c>
      <c r="H561" s="50" t="str">
        <f aca="false">IFERROR(VLOOKUP($J561,'Base 1'!$A:$T,20,0),"-")</f>
        <v>-</v>
      </c>
      <c r="I561" s="51" t="str">
        <f aca="false">IFERROR(VLOOKUP($J561,'Base 1'!$A:$C,3,0),"-")</f>
        <v>-</v>
      </c>
      <c r="J561" s="51"/>
      <c r="K561" s="50" t="str">
        <f aca="false">IFERROR(VLOOKUP($J561,'Base 1'!$A:$E,5,0),"-")</f>
        <v>-</v>
      </c>
      <c r="L561" s="52" t="str">
        <f aca="false">IFERROR(VLOOKUP($J561,'Base 1'!$A:$B,2,0),"-")</f>
        <v>-</v>
      </c>
      <c r="M561" s="50" t="str">
        <f aca="false">IFERROR(VLOOKUP($J561,'Base 1'!$A:$Q,17,0),"-")</f>
        <v>-</v>
      </c>
      <c r="N561" s="50" t="str">
        <f aca="false">IFERROR(VLOOKUP($J561,'Base 1'!$A:$R,18,0),"-")</f>
        <v>-</v>
      </c>
      <c r="O561" s="50" t="str">
        <f aca="false">IFERROR(VLOOKUP($J561,'Base 1'!$A:$F,6,0),"-")</f>
        <v>-</v>
      </c>
      <c r="P561" s="53" t="str">
        <f aca="false">IFERROR(VLOOKUP($J561,'Base 1'!$A:$G,7,0),"-")</f>
        <v>-</v>
      </c>
      <c r="Q561" s="54"/>
      <c r="R561" s="50" t="str">
        <f aca="false">IFERROR(VLOOKUP(J561,'Base 1'!$A:$L,12,0),"-")</f>
        <v>-</v>
      </c>
      <c r="S561" s="54"/>
      <c r="T561" s="55" t="str">
        <f aca="false">IFERROR(VLOOKUP(J561,'Base 1'!$A:$J,10,0),"-")</f>
        <v>-</v>
      </c>
      <c r="U561" s="56"/>
      <c r="V561" s="57"/>
      <c r="W561" s="58"/>
      <c r="X561" s="59" t="str">
        <f aca="false">IFERROR(VLOOKUP(J561,'Base 1'!$A:$I,9,0),"-")</f>
        <v>-</v>
      </c>
      <c r="Y561" s="58"/>
      <c r="Z561" s="60"/>
      <c r="AA561" s="61"/>
      <c r="AB561" s="62"/>
      <c r="AC561" s="63" t="str">
        <f aca="false">IFERROR(VLOOKUP($J561,'Base 1'!$A:$Q,16,0),"-")</f>
        <v>-</v>
      </c>
      <c r="AD561" s="63"/>
      <c r="AE561" s="64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  <c r="CO561" s="65"/>
      <c r="CP561" s="65"/>
      <c r="CQ561" s="65"/>
      <c r="CR561" s="65"/>
      <c r="CS561" s="65"/>
      <c r="CT561" s="65"/>
      <c r="CU561" s="65"/>
      <c r="CV561" s="65"/>
      <c r="CW561" s="65"/>
      <c r="CX561" s="65"/>
      <c r="CY561" s="65"/>
      <c r="CZ561" s="65"/>
      <c r="DA561" s="65"/>
      <c r="DB561" s="65"/>
      <c r="DC561" s="65"/>
      <c r="DD561" s="65"/>
      <c r="DE561" s="65"/>
      <c r="DF561" s="65"/>
      <c r="DG561" s="65"/>
      <c r="DH561" s="65"/>
      <c r="DI561" s="65"/>
      <c r="DJ561" s="65"/>
      <c r="DK561" s="65"/>
      <c r="DL561" s="65"/>
      <c r="DM561" s="65"/>
      <c r="DN561" s="65"/>
      <c r="DO561" s="65"/>
      <c r="DP561" s="65"/>
      <c r="DQ561" s="65"/>
      <c r="DR561" s="65"/>
      <c r="DS561" s="65"/>
      <c r="DT561" s="65"/>
      <c r="DU561" s="65"/>
      <c r="DV561" s="65"/>
      <c r="DW561" s="65"/>
      <c r="DX561" s="65"/>
      <c r="DY561" s="65"/>
      <c r="DZ561" s="65"/>
      <c r="EA561" s="65"/>
      <c r="EB561" s="65"/>
      <c r="EC561" s="65"/>
      <c r="ED561" s="65"/>
      <c r="EE561" s="65"/>
      <c r="EF561" s="65"/>
      <c r="EG561" s="65"/>
      <c r="EH561" s="65"/>
      <c r="EI561" s="65"/>
      <c r="EJ561" s="65"/>
      <c r="EK561" s="65"/>
      <c r="EL561" s="65"/>
      <c r="EM561" s="65"/>
      <c r="EN561" s="65"/>
      <c r="EO561" s="65"/>
      <c r="EP561" s="65"/>
      <c r="EQ561" s="65"/>
      <c r="ER561" s="65"/>
      <c r="ES561" s="65"/>
      <c r="ET561" s="65"/>
      <c r="EU561" s="65"/>
      <c r="EV561" s="65"/>
      <c r="EW561" s="65"/>
      <c r="EX561" s="65"/>
      <c r="EY561" s="65"/>
      <c r="EZ561" s="65"/>
      <c r="FA561" s="65"/>
      <c r="FB561" s="65"/>
      <c r="FC561" s="65"/>
      <c r="FD561" s="65"/>
      <c r="FE561" s="65"/>
      <c r="FF561" s="65"/>
      <c r="FG561" s="65"/>
      <c r="FH561" s="65"/>
      <c r="FI561" s="65"/>
      <c r="FJ561" s="65"/>
      <c r="FK561" s="65"/>
      <c r="FL561" s="65"/>
      <c r="FM561" s="65"/>
      <c r="FN561" s="65"/>
      <c r="FO561" s="65"/>
      <c r="FP561" s="65"/>
      <c r="FQ561" s="65"/>
      <c r="FR561" s="65"/>
      <c r="FS561" s="65"/>
      <c r="FT561" s="65"/>
      <c r="FU561" s="65"/>
      <c r="FV561" s="65"/>
      <c r="FW561" s="65"/>
      <c r="FX561" s="65"/>
      <c r="FY561" s="65"/>
      <c r="FZ561" s="65"/>
      <c r="GA561" s="65"/>
      <c r="GB561" s="65"/>
      <c r="GC561" s="65"/>
      <c r="GD561" s="65"/>
      <c r="GE561" s="65"/>
      <c r="GF561" s="65"/>
      <c r="GG561" s="65"/>
      <c r="GH561" s="65"/>
      <c r="GI561" s="65"/>
      <c r="GJ561" s="65"/>
      <c r="GK561" s="65"/>
      <c r="GL561" s="65"/>
      <c r="GM561" s="65"/>
      <c r="GN561" s="65"/>
      <c r="GO561" s="65"/>
      <c r="GP561" s="65"/>
      <c r="GQ561" s="65"/>
      <c r="GR561" s="65"/>
      <c r="GS561" s="65"/>
      <c r="GT561" s="65"/>
      <c r="GU561" s="65"/>
      <c r="GV561" s="65"/>
      <c r="GW561" s="65"/>
      <c r="GX561" s="65"/>
      <c r="GY561" s="65"/>
      <c r="GZ561" s="65"/>
      <c r="HA561" s="65"/>
      <c r="HB561" s="65"/>
      <c r="HC561" s="65"/>
      <c r="HD561" s="65"/>
      <c r="HE561" s="65"/>
      <c r="HF561" s="65"/>
      <c r="HG561" s="65"/>
      <c r="HH561" s="65"/>
      <c r="HI561" s="65"/>
      <c r="HJ561" s="65"/>
      <c r="HK561" s="65"/>
      <c r="HL561" s="65"/>
      <c r="HM561" s="65"/>
      <c r="HN561" s="65"/>
      <c r="HO561" s="65"/>
      <c r="HP561" s="65"/>
      <c r="HQ561" s="65"/>
      <c r="HR561" s="65"/>
      <c r="HS561" s="65"/>
      <c r="HT561" s="65"/>
      <c r="HU561" s="65"/>
      <c r="HV561" s="65"/>
      <c r="HW561" s="65"/>
      <c r="HX561" s="65"/>
      <c r="HY561" s="65"/>
      <c r="HZ561" s="65"/>
      <c r="IA561" s="65"/>
      <c r="IB561" s="65"/>
      <c r="IC561" s="65"/>
      <c r="ID561" s="65"/>
      <c r="IE561" s="65"/>
      <c r="IF561" s="65"/>
      <c r="IG561" s="65"/>
      <c r="IH561" s="65"/>
      <c r="II561" s="65"/>
      <c r="IJ561" s="65"/>
      <c r="IK561" s="65"/>
      <c r="IL561" s="65"/>
      <c r="IM561" s="65"/>
      <c r="IN561" s="65"/>
      <c r="IO561" s="65"/>
      <c r="IP561" s="65"/>
      <c r="IQ561" s="65"/>
      <c r="IR561" s="65"/>
      <c r="IS561" s="65"/>
      <c r="IT561" s="65"/>
      <c r="IU561" s="65"/>
      <c r="IV561" s="65"/>
      <c r="IW561" s="65"/>
      <c r="IX561" s="65"/>
      <c r="IY561" s="65"/>
      <c r="IZ561" s="65"/>
      <c r="JA561" s="65"/>
      <c r="JB561" s="65"/>
      <c r="JC561" s="65"/>
      <c r="JD561" s="65"/>
      <c r="JE561" s="65"/>
      <c r="JF561" s="65"/>
      <c r="JG561" s="65"/>
      <c r="JH561" s="65"/>
      <c r="JI561" s="65"/>
      <c r="JJ561" s="65"/>
      <c r="JK561" s="65"/>
      <c r="JL561" s="65"/>
      <c r="JM561" s="65"/>
      <c r="JN561" s="65"/>
      <c r="JO561" s="65"/>
      <c r="JP561" s="65"/>
      <c r="JQ561" s="65"/>
      <c r="JR561" s="65"/>
      <c r="JS561" s="65"/>
    </row>
    <row r="562" s="66" customFormat="true" ht="14.25" hidden="false" customHeight="true" outlineLevel="0" collapsed="false">
      <c r="A562" s="46"/>
      <c r="B562" s="47" t="n">
        <f aca="true">TODAY()</f>
        <v>46135</v>
      </c>
      <c r="C562" s="48" t="s">
        <v>37</v>
      </c>
      <c r="D562" s="49" t="s">
        <v>38</v>
      </c>
      <c r="E562" s="50" t="str">
        <f aca="false">IFERROR(VLOOKUP($J562,'Base 1'!A:S,19,0),"-")</f>
        <v>-</v>
      </c>
      <c r="F562" s="50" t="str">
        <f aca="false">IFERROR(VLOOKUP($J562,'Base 1'!$A:$N,14,0),"-")</f>
        <v>-</v>
      </c>
      <c r="G562" s="50" t="str">
        <f aca="false">IFERROR(VLOOKUP($J562,'Base 1'!$A:$O,15,0),"-")</f>
        <v>-</v>
      </c>
      <c r="H562" s="50" t="str">
        <f aca="false">IFERROR(VLOOKUP($J562,'Base 1'!$A:$T,20,0),"-")</f>
        <v>-</v>
      </c>
      <c r="I562" s="51" t="str">
        <f aca="false">IFERROR(VLOOKUP($J562,'Base 1'!$A:$C,3,0),"-")</f>
        <v>-</v>
      </c>
      <c r="J562" s="51"/>
      <c r="K562" s="50" t="str">
        <f aca="false">IFERROR(VLOOKUP($J562,'Base 1'!$A:$E,5,0),"-")</f>
        <v>-</v>
      </c>
      <c r="L562" s="52" t="str">
        <f aca="false">IFERROR(VLOOKUP($J562,'Base 1'!$A:$B,2,0),"-")</f>
        <v>-</v>
      </c>
      <c r="M562" s="50" t="str">
        <f aca="false">IFERROR(VLOOKUP($J562,'Base 1'!$A:$Q,17,0),"-")</f>
        <v>-</v>
      </c>
      <c r="N562" s="50" t="str">
        <f aca="false">IFERROR(VLOOKUP($J562,'Base 1'!$A:$R,18,0),"-")</f>
        <v>-</v>
      </c>
      <c r="O562" s="50" t="str">
        <f aca="false">IFERROR(VLOOKUP($J562,'Base 1'!$A:$F,6,0),"-")</f>
        <v>-</v>
      </c>
      <c r="P562" s="53" t="str">
        <f aca="false">IFERROR(VLOOKUP($J562,'Base 1'!$A:$G,7,0),"-")</f>
        <v>-</v>
      </c>
      <c r="Q562" s="54"/>
      <c r="R562" s="50" t="str">
        <f aca="false">IFERROR(VLOOKUP(J562,'Base 1'!$A:$L,12,0),"-")</f>
        <v>-</v>
      </c>
      <c r="S562" s="54"/>
      <c r="T562" s="55" t="str">
        <f aca="false">IFERROR(VLOOKUP(J562,'Base 1'!$A:$J,10,0),"-")</f>
        <v>-</v>
      </c>
      <c r="U562" s="56"/>
      <c r="V562" s="57"/>
      <c r="W562" s="58"/>
      <c r="X562" s="59" t="str">
        <f aca="false">IFERROR(VLOOKUP(J562,'Base 1'!$A:$I,9,0),"-")</f>
        <v>-</v>
      </c>
      <c r="Y562" s="58"/>
      <c r="Z562" s="60"/>
      <c r="AA562" s="61"/>
      <c r="AB562" s="62"/>
      <c r="AC562" s="63" t="str">
        <f aca="false">IFERROR(VLOOKUP($J562,'Base 1'!$A:$Q,16,0),"-")</f>
        <v>-</v>
      </c>
      <c r="AD562" s="63"/>
      <c r="AE562" s="64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  <c r="CO562" s="65"/>
      <c r="CP562" s="65"/>
      <c r="CQ562" s="65"/>
      <c r="CR562" s="65"/>
      <c r="CS562" s="65"/>
      <c r="CT562" s="65"/>
      <c r="CU562" s="65"/>
      <c r="CV562" s="65"/>
      <c r="CW562" s="65"/>
      <c r="CX562" s="65"/>
      <c r="CY562" s="65"/>
      <c r="CZ562" s="65"/>
      <c r="DA562" s="65"/>
      <c r="DB562" s="65"/>
      <c r="DC562" s="65"/>
      <c r="DD562" s="65"/>
      <c r="DE562" s="65"/>
      <c r="DF562" s="65"/>
      <c r="DG562" s="65"/>
      <c r="DH562" s="65"/>
      <c r="DI562" s="65"/>
      <c r="DJ562" s="65"/>
      <c r="DK562" s="65"/>
      <c r="DL562" s="65"/>
      <c r="DM562" s="65"/>
      <c r="DN562" s="65"/>
      <c r="DO562" s="65"/>
      <c r="DP562" s="65"/>
      <c r="DQ562" s="65"/>
      <c r="DR562" s="65"/>
      <c r="DS562" s="65"/>
      <c r="DT562" s="65"/>
      <c r="DU562" s="65"/>
      <c r="DV562" s="65"/>
      <c r="DW562" s="65"/>
      <c r="DX562" s="65"/>
      <c r="DY562" s="65"/>
      <c r="DZ562" s="65"/>
      <c r="EA562" s="65"/>
      <c r="EB562" s="65"/>
      <c r="EC562" s="65"/>
      <c r="ED562" s="65"/>
      <c r="EE562" s="65"/>
      <c r="EF562" s="65"/>
      <c r="EG562" s="65"/>
      <c r="EH562" s="65"/>
      <c r="EI562" s="65"/>
      <c r="EJ562" s="65"/>
      <c r="EK562" s="65"/>
      <c r="EL562" s="65"/>
      <c r="EM562" s="65"/>
      <c r="EN562" s="65"/>
      <c r="EO562" s="65"/>
      <c r="EP562" s="65"/>
      <c r="EQ562" s="65"/>
      <c r="ER562" s="65"/>
      <c r="ES562" s="65"/>
      <c r="ET562" s="65"/>
      <c r="EU562" s="65"/>
      <c r="EV562" s="65"/>
      <c r="EW562" s="65"/>
      <c r="EX562" s="65"/>
      <c r="EY562" s="65"/>
      <c r="EZ562" s="65"/>
      <c r="FA562" s="65"/>
      <c r="FB562" s="65"/>
      <c r="FC562" s="65"/>
      <c r="FD562" s="65"/>
      <c r="FE562" s="65"/>
      <c r="FF562" s="65"/>
      <c r="FG562" s="65"/>
      <c r="FH562" s="65"/>
      <c r="FI562" s="65"/>
      <c r="FJ562" s="65"/>
      <c r="FK562" s="65"/>
      <c r="FL562" s="65"/>
      <c r="FM562" s="65"/>
      <c r="FN562" s="65"/>
      <c r="FO562" s="65"/>
      <c r="FP562" s="65"/>
      <c r="FQ562" s="65"/>
      <c r="FR562" s="65"/>
      <c r="FS562" s="65"/>
      <c r="FT562" s="65"/>
      <c r="FU562" s="65"/>
      <c r="FV562" s="65"/>
      <c r="FW562" s="65"/>
      <c r="FX562" s="65"/>
      <c r="FY562" s="65"/>
      <c r="FZ562" s="65"/>
      <c r="GA562" s="65"/>
      <c r="GB562" s="65"/>
      <c r="GC562" s="65"/>
      <c r="GD562" s="65"/>
      <c r="GE562" s="65"/>
      <c r="GF562" s="65"/>
      <c r="GG562" s="65"/>
      <c r="GH562" s="65"/>
      <c r="GI562" s="65"/>
      <c r="GJ562" s="65"/>
      <c r="GK562" s="65"/>
      <c r="GL562" s="65"/>
      <c r="GM562" s="65"/>
      <c r="GN562" s="65"/>
      <c r="GO562" s="65"/>
      <c r="GP562" s="65"/>
      <c r="GQ562" s="65"/>
      <c r="GR562" s="65"/>
      <c r="GS562" s="65"/>
      <c r="GT562" s="65"/>
      <c r="GU562" s="65"/>
      <c r="GV562" s="65"/>
      <c r="GW562" s="65"/>
      <c r="GX562" s="65"/>
      <c r="GY562" s="65"/>
      <c r="GZ562" s="65"/>
      <c r="HA562" s="65"/>
      <c r="HB562" s="65"/>
      <c r="HC562" s="65"/>
      <c r="HD562" s="65"/>
      <c r="HE562" s="65"/>
      <c r="HF562" s="65"/>
      <c r="HG562" s="65"/>
      <c r="HH562" s="65"/>
      <c r="HI562" s="65"/>
      <c r="HJ562" s="65"/>
      <c r="HK562" s="65"/>
      <c r="HL562" s="65"/>
      <c r="HM562" s="65"/>
      <c r="HN562" s="65"/>
      <c r="HO562" s="65"/>
      <c r="HP562" s="65"/>
      <c r="HQ562" s="65"/>
      <c r="HR562" s="65"/>
      <c r="HS562" s="65"/>
      <c r="HT562" s="65"/>
      <c r="HU562" s="65"/>
      <c r="HV562" s="65"/>
      <c r="HW562" s="65"/>
      <c r="HX562" s="65"/>
      <c r="HY562" s="65"/>
      <c r="HZ562" s="65"/>
      <c r="IA562" s="65"/>
      <c r="IB562" s="65"/>
      <c r="IC562" s="65"/>
      <c r="ID562" s="65"/>
      <c r="IE562" s="65"/>
      <c r="IF562" s="65"/>
      <c r="IG562" s="65"/>
      <c r="IH562" s="65"/>
      <c r="II562" s="65"/>
      <c r="IJ562" s="65"/>
      <c r="IK562" s="65"/>
      <c r="IL562" s="65"/>
      <c r="IM562" s="65"/>
      <c r="IN562" s="65"/>
      <c r="IO562" s="65"/>
      <c r="IP562" s="65"/>
      <c r="IQ562" s="65"/>
      <c r="IR562" s="65"/>
      <c r="IS562" s="65"/>
      <c r="IT562" s="65"/>
      <c r="IU562" s="65"/>
      <c r="IV562" s="65"/>
      <c r="IW562" s="65"/>
      <c r="IX562" s="65"/>
      <c r="IY562" s="65"/>
      <c r="IZ562" s="65"/>
      <c r="JA562" s="65"/>
      <c r="JB562" s="65"/>
      <c r="JC562" s="65"/>
      <c r="JD562" s="65"/>
      <c r="JE562" s="65"/>
      <c r="JF562" s="65"/>
      <c r="JG562" s="65"/>
      <c r="JH562" s="65"/>
      <c r="JI562" s="65"/>
      <c r="JJ562" s="65"/>
      <c r="JK562" s="65"/>
      <c r="JL562" s="65"/>
      <c r="JM562" s="65"/>
      <c r="JN562" s="65"/>
      <c r="JO562" s="65"/>
      <c r="JP562" s="65"/>
      <c r="JQ562" s="65"/>
      <c r="JR562" s="65"/>
      <c r="JS562" s="65"/>
    </row>
    <row r="563" s="66" customFormat="true" ht="14.25" hidden="false" customHeight="true" outlineLevel="0" collapsed="false">
      <c r="A563" s="46"/>
      <c r="B563" s="47" t="n">
        <f aca="true">TODAY()</f>
        <v>46135</v>
      </c>
      <c r="C563" s="48" t="s">
        <v>37</v>
      </c>
      <c r="D563" s="49" t="s">
        <v>38</v>
      </c>
      <c r="E563" s="50" t="str">
        <f aca="false">IFERROR(VLOOKUP($J563,'Base 1'!A:S,19,0),"-")</f>
        <v>-</v>
      </c>
      <c r="F563" s="50" t="str">
        <f aca="false">IFERROR(VLOOKUP($J563,'Base 1'!$A:$N,14,0),"-")</f>
        <v>-</v>
      </c>
      <c r="G563" s="50" t="str">
        <f aca="false">IFERROR(VLOOKUP($J563,'Base 1'!$A:$O,15,0),"-")</f>
        <v>-</v>
      </c>
      <c r="H563" s="50" t="str">
        <f aca="false">IFERROR(VLOOKUP($J563,'Base 1'!$A:$T,20,0),"-")</f>
        <v>-</v>
      </c>
      <c r="I563" s="51" t="str">
        <f aca="false">IFERROR(VLOOKUP($J563,'Base 1'!$A:$C,3,0),"-")</f>
        <v>-</v>
      </c>
      <c r="J563" s="51"/>
      <c r="K563" s="50" t="str">
        <f aca="false">IFERROR(VLOOKUP($J563,'Base 1'!$A:$E,5,0),"-")</f>
        <v>-</v>
      </c>
      <c r="L563" s="52" t="str">
        <f aca="false">IFERROR(VLOOKUP($J563,'Base 1'!$A:$B,2,0),"-")</f>
        <v>-</v>
      </c>
      <c r="M563" s="50" t="str">
        <f aca="false">IFERROR(VLOOKUP($J563,'Base 1'!$A:$Q,17,0),"-")</f>
        <v>-</v>
      </c>
      <c r="N563" s="50" t="str">
        <f aca="false">IFERROR(VLOOKUP($J563,'Base 1'!$A:$R,18,0),"-")</f>
        <v>-</v>
      </c>
      <c r="O563" s="50" t="str">
        <f aca="false">IFERROR(VLOOKUP($J563,'Base 1'!$A:$F,6,0),"-")</f>
        <v>-</v>
      </c>
      <c r="P563" s="53" t="str">
        <f aca="false">IFERROR(VLOOKUP($J563,'Base 1'!$A:$G,7,0),"-")</f>
        <v>-</v>
      </c>
      <c r="Q563" s="54"/>
      <c r="R563" s="50" t="str">
        <f aca="false">IFERROR(VLOOKUP(J563,'Base 1'!$A:$L,12,0),"-")</f>
        <v>-</v>
      </c>
      <c r="S563" s="54"/>
      <c r="T563" s="55" t="str">
        <f aca="false">IFERROR(VLOOKUP(J563,'Base 1'!$A:$J,10,0),"-")</f>
        <v>-</v>
      </c>
      <c r="U563" s="56"/>
      <c r="V563" s="57"/>
      <c r="W563" s="58"/>
      <c r="X563" s="59" t="str">
        <f aca="false">IFERROR(VLOOKUP(J563,'Base 1'!$A:$I,9,0),"-")</f>
        <v>-</v>
      </c>
      <c r="Y563" s="58"/>
      <c r="Z563" s="60"/>
      <c r="AA563" s="61"/>
      <c r="AB563" s="62"/>
      <c r="AC563" s="63" t="str">
        <f aca="false">IFERROR(VLOOKUP($J563,'Base 1'!$A:$Q,16,0),"-")</f>
        <v>-</v>
      </c>
      <c r="AD563" s="63"/>
      <c r="AE563" s="64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  <c r="CO563" s="65"/>
      <c r="CP563" s="65"/>
      <c r="CQ563" s="65"/>
      <c r="CR563" s="65"/>
      <c r="CS563" s="65"/>
      <c r="CT563" s="65"/>
      <c r="CU563" s="65"/>
      <c r="CV563" s="65"/>
      <c r="CW563" s="65"/>
      <c r="CX563" s="65"/>
      <c r="CY563" s="65"/>
      <c r="CZ563" s="65"/>
      <c r="DA563" s="65"/>
      <c r="DB563" s="65"/>
      <c r="DC563" s="65"/>
      <c r="DD563" s="65"/>
      <c r="DE563" s="65"/>
      <c r="DF563" s="65"/>
      <c r="DG563" s="65"/>
      <c r="DH563" s="65"/>
      <c r="DI563" s="65"/>
      <c r="DJ563" s="65"/>
      <c r="DK563" s="65"/>
      <c r="DL563" s="65"/>
      <c r="DM563" s="65"/>
      <c r="DN563" s="65"/>
      <c r="DO563" s="65"/>
      <c r="DP563" s="65"/>
      <c r="DQ563" s="65"/>
      <c r="DR563" s="65"/>
      <c r="DS563" s="65"/>
      <c r="DT563" s="65"/>
      <c r="DU563" s="65"/>
      <c r="DV563" s="65"/>
      <c r="DW563" s="65"/>
      <c r="DX563" s="65"/>
      <c r="DY563" s="65"/>
      <c r="DZ563" s="65"/>
      <c r="EA563" s="65"/>
      <c r="EB563" s="65"/>
      <c r="EC563" s="65"/>
      <c r="ED563" s="65"/>
      <c r="EE563" s="65"/>
      <c r="EF563" s="65"/>
      <c r="EG563" s="65"/>
      <c r="EH563" s="65"/>
      <c r="EI563" s="65"/>
      <c r="EJ563" s="65"/>
      <c r="EK563" s="65"/>
      <c r="EL563" s="65"/>
      <c r="EM563" s="65"/>
      <c r="EN563" s="65"/>
      <c r="EO563" s="65"/>
      <c r="EP563" s="65"/>
      <c r="EQ563" s="65"/>
      <c r="ER563" s="65"/>
      <c r="ES563" s="65"/>
      <c r="ET563" s="65"/>
      <c r="EU563" s="65"/>
      <c r="EV563" s="65"/>
      <c r="EW563" s="65"/>
      <c r="EX563" s="65"/>
      <c r="EY563" s="65"/>
      <c r="EZ563" s="65"/>
      <c r="FA563" s="65"/>
      <c r="FB563" s="65"/>
      <c r="FC563" s="65"/>
      <c r="FD563" s="65"/>
      <c r="FE563" s="65"/>
      <c r="FF563" s="65"/>
      <c r="FG563" s="65"/>
      <c r="FH563" s="65"/>
      <c r="FI563" s="65"/>
      <c r="FJ563" s="65"/>
      <c r="FK563" s="65"/>
      <c r="FL563" s="65"/>
      <c r="FM563" s="65"/>
      <c r="FN563" s="65"/>
      <c r="FO563" s="65"/>
      <c r="FP563" s="65"/>
      <c r="FQ563" s="65"/>
      <c r="FR563" s="65"/>
      <c r="FS563" s="65"/>
      <c r="FT563" s="65"/>
      <c r="FU563" s="65"/>
      <c r="FV563" s="65"/>
      <c r="FW563" s="65"/>
      <c r="FX563" s="65"/>
      <c r="FY563" s="65"/>
      <c r="FZ563" s="65"/>
      <c r="GA563" s="65"/>
      <c r="GB563" s="65"/>
      <c r="GC563" s="65"/>
      <c r="GD563" s="65"/>
      <c r="GE563" s="65"/>
      <c r="GF563" s="65"/>
      <c r="GG563" s="65"/>
      <c r="GH563" s="65"/>
      <c r="GI563" s="65"/>
      <c r="GJ563" s="65"/>
      <c r="GK563" s="65"/>
      <c r="GL563" s="65"/>
      <c r="GM563" s="65"/>
      <c r="GN563" s="65"/>
      <c r="GO563" s="65"/>
      <c r="GP563" s="65"/>
      <c r="GQ563" s="65"/>
      <c r="GR563" s="65"/>
      <c r="GS563" s="65"/>
      <c r="GT563" s="65"/>
      <c r="GU563" s="65"/>
      <c r="GV563" s="65"/>
      <c r="GW563" s="65"/>
      <c r="GX563" s="65"/>
      <c r="GY563" s="65"/>
      <c r="GZ563" s="65"/>
      <c r="HA563" s="65"/>
      <c r="HB563" s="65"/>
      <c r="HC563" s="65"/>
      <c r="HD563" s="65"/>
      <c r="HE563" s="65"/>
      <c r="HF563" s="65"/>
      <c r="HG563" s="65"/>
      <c r="HH563" s="65"/>
      <c r="HI563" s="65"/>
      <c r="HJ563" s="65"/>
      <c r="HK563" s="65"/>
      <c r="HL563" s="65"/>
      <c r="HM563" s="65"/>
      <c r="HN563" s="65"/>
      <c r="HO563" s="65"/>
      <c r="HP563" s="65"/>
      <c r="HQ563" s="65"/>
      <c r="HR563" s="65"/>
      <c r="HS563" s="65"/>
      <c r="HT563" s="65"/>
      <c r="HU563" s="65"/>
      <c r="HV563" s="65"/>
      <c r="HW563" s="65"/>
      <c r="HX563" s="65"/>
      <c r="HY563" s="65"/>
      <c r="HZ563" s="65"/>
      <c r="IA563" s="65"/>
      <c r="IB563" s="65"/>
      <c r="IC563" s="65"/>
      <c r="ID563" s="65"/>
      <c r="IE563" s="65"/>
      <c r="IF563" s="65"/>
      <c r="IG563" s="65"/>
      <c r="IH563" s="65"/>
      <c r="II563" s="65"/>
      <c r="IJ563" s="65"/>
      <c r="IK563" s="65"/>
      <c r="IL563" s="65"/>
      <c r="IM563" s="65"/>
      <c r="IN563" s="65"/>
      <c r="IO563" s="65"/>
      <c r="IP563" s="65"/>
      <c r="IQ563" s="65"/>
      <c r="IR563" s="65"/>
      <c r="IS563" s="65"/>
      <c r="IT563" s="65"/>
      <c r="IU563" s="65"/>
      <c r="IV563" s="65"/>
      <c r="IW563" s="65"/>
      <c r="IX563" s="65"/>
      <c r="IY563" s="65"/>
      <c r="IZ563" s="65"/>
      <c r="JA563" s="65"/>
      <c r="JB563" s="65"/>
      <c r="JC563" s="65"/>
      <c r="JD563" s="65"/>
      <c r="JE563" s="65"/>
      <c r="JF563" s="65"/>
      <c r="JG563" s="65"/>
      <c r="JH563" s="65"/>
      <c r="JI563" s="65"/>
      <c r="JJ563" s="65"/>
      <c r="JK563" s="65"/>
      <c r="JL563" s="65"/>
      <c r="JM563" s="65"/>
      <c r="JN563" s="65"/>
      <c r="JO563" s="65"/>
      <c r="JP563" s="65"/>
      <c r="JQ563" s="65"/>
      <c r="JR563" s="65"/>
      <c r="JS563" s="65"/>
    </row>
    <row r="564" s="66" customFormat="true" ht="14.25" hidden="false" customHeight="true" outlineLevel="0" collapsed="false">
      <c r="A564" s="46"/>
      <c r="B564" s="47" t="n">
        <f aca="true">TODAY()</f>
        <v>46135</v>
      </c>
      <c r="C564" s="48" t="s">
        <v>37</v>
      </c>
      <c r="D564" s="49" t="s">
        <v>38</v>
      </c>
      <c r="E564" s="50" t="str">
        <f aca="false">IFERROR(VLOOKUP($J564,'Base 1'!A:S,19,0),"-")</f>
        <v>-</v>
      </c>
      <c r="F564" s="50" t="str">
        <f aca="false">IFERROR(VLOOKUP($J564,'Base 1'!$A:$N,14,0),"-")</f>
        <v>-</v>
      </c>
      <c r="G564" s="50" t="str">
        <f aca="false">IFERROR(VLOOKUP($J564,'Base 1'!$A:$O,15,0),"-")</f>
        <v>-</v>
      </c>
      <c r="H564" s="50" t="str">
        <f aca="false">IFERROR(VLOOKUP($J564,'Base 1'!$A:$T,20,0),"-")</f>
        <v>-</v>
      </c>
      <c r="I564" s="51" t="str">
        <f aca="false">IFERROR(VLOOKUP($J564,'Base 1'!$A:$C,3,0),"-")</f>
        <v>-</v>
      </c>
      <c r="J564" s="51"/>
      <c r="K564" s="50" t="str">
        <f aca="false">IFERROR(VLOOKUP($J564,'Base 1'!$A:$E,5,0),"-")</f>
        <v>-</v>
      </c>
      <c r="L564" s="52" t="str">
        <f aca="false">IFERROR(VLOOKUP($J564,'Base 1'!$A:$B,2,0),"-")</f>
        <v>-</v>
      </c>
      <c r="M564" s="50" t="str">
        <f aca="false">IFERROR(VLOOKUP($J564,'Base 1'!$A:$Q,17,0),"-")</f>
        <v>-</v>
      </c>
      <c r="N564" s="50" t="str">
        <f aca="false">IFERROR(VLOOKUP($J564,'Base 1'!$A:$R,18,0),"-")</f>
        <v>-</v>
      </c>
      <c r="O564" s="50" t="str">
        <f aca="false">IFERROR(VLOOKUP($J564,'Base 1'!$A:$F,6,0),"-")</f>
        <v>-</v>
      </c>
      <c r="P564" s="53" t="str">
        <f aca="false">IFERROR(VLOOKUP($J564,'Base 1'!$A:$G,7,0),"-")</f>
        <v>-</v>
      </c>
      <c r="Q564" s="54"/>
      <c r="R564" s="50" t="str">
        <f aca="false">IFERROR(VLOOKUP(J564,'Base 1'!$A:$L,12,0),"-")</f>
        <v>-</v>
      </c>
      <c r="S564" s="54"/>
      <c r="T564" s="55" t="str">
        <f aca="false">IFERROR(VLOOKUP(J564,'Base 1'!$A:$J,10,0),"-")</f>
        <v>-</v>
      </c>
      <c r="U564" s="56"/>
      <c r="V564" s="57"/>
      <c r="W564" s="58"/>
      <c r="X564" s="59" t="str">
        <f aca="false">IFERROR(VLOOKUP(J564,'Base 1'!$A:$I,9,0),"-")</f>
        <v>-</v>
      </c>
      <c r="Y564" s="58"/>
      <c r="Z564" s="60"/>
      <c r="AA564" s="61"/>
      <c r="AB564" s="62"/>
      <c r="AC564" s="63" t="str">
        <f aca="false">IFERROR(VLOOKUP($J564,'Base 1'!$A:$Q,16,0),"-")</f>
        <v>-</v>
      </c>
      <c r="AD564" s="63"/>
      <c r="AE564" s="64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  <c r="CO564" s="65"/>
      <c r="CP564" s="65"/>
      <c r="CQ564" s="65"/>
      <c r="CR564" s="65"/>
      <c r="CS564" s="65"/>
      <c r="CT564" s="65"/>
      <c r="CU564" s="65"/>
      <c r="CV564" s="65"/>
      <c r="CW564" s="65"/>
      <c r="CX564" s="65"/>
      <c r="CY564" s="65"/>
      <c r="CZ564" s="65"/>
      <c r="DA564" s="65"/>
      <c r="DB564" s="65"/>
      <c r="DC564" s="65"/>
      <c r="DD564" s="65"/>
      <c r="DE564" s="65"/>
      <c r="DF564" s="65"/>
      <c r="DG564" s="65"/>
      <c r="DH564" s="65"/>
      <c r="DI564" s="65"/>
      <c r="DJ564" s="65"/>
      <c r="DK564" s="65"/>
      <c r="DL564" s="65"/>
      <c r="DM564" s="65"/>
      <c r="DN564" s="65"/>
      <c r="DO564" s="65"/>
      <c r="DP564" s="65"/>
      <c r="DQ564" s="65"/>
      <c r="DR564" s="65"/>
      <c r="DS564" s="65"/>
      <c r="DT564" s="65"/>
      <c r="DU564" s="65"/>
      <c r="DV564" s="65"/>
      <c r="DW564" s="65"/>
      <c r="DX564" s="65"/>
      <c r="DY564" s="65"/>
      <c r="DZ564" s="65"/>
      <c r="EA564" s="65"/>
      <c r="EB564" s="65"/>
      <c r="EC564" s="65"/>
      <c r="ED564" s="65"/>
      <c r="EE564" s="65"/>
      <c r="EF564" s="65"/>
      <c r="EG564" s="65"/>
      <c r="EH564" s="65"/>
      <c r="EI564" s="65"/>
      <c r="EJ564" s="65"/>
      <c r="EK564" s="65"/>
      <c r="EL564" s="65"/>
      <c r="EM564" s="65"/>
      <c r="EN564" s="65"/>
      <c r="EO564" s="65"/>
      <c r="EP564" s="65"/>
      <c r="EQ564" s="65"/>
      <c r="ER564" s="65"/>
      <c r="ES564" s="65"/>
      <c r="ET564" s="65"/>
      <c r="EU564" s="65"/>
      <c r="EV564" s="65"/>
      <c r="EW564" s="65"/>
      <c r="EX564" s="65"/>
      <c r="EY564" s="65"/>
      <c r="EZ564" s="65"/>
      <c r="FA564" s="65"/>
      <c r="FB564" s="65"/>
      <c r="FC564" s="65"/>
      <c r="FD564" s="65"/>
      <c r="FE564" s="65"/>
      <c r="FF564" s="65"/>
      <c r="FG564" s="65"/>
      <c r="FH564" s="65"/>
      <c r="FI564" s="65"/>
      <c r="FJ564" s="65"/>
      <c r="FK564" s="65"/>
      <c r="FL564" s="65"/>
      <c r="FM564" s="65"/>
      <c r="FN564" s="65"/>
      <c r="FO564" s="65"/>
      <c r="FP564" s="65"/>
      <c r="FQ564" s="65"/>
      <c r="FR564" s="65"/>
      <c r="FS564" s="65"/>
      <c r="FT564" s="65"/>
      <c r="FU564" s="65"/>
      <c r="FV564" s="65"/>
      <c r="FW564" s="65"/>
      <c r="FX564" s="65"/>
      <c r="FY564" s="65"/>
      <c r="FZ564" s="65"/>
      <c r="GA564" s="65"/>
      <c r="GB564" s="65"/>
      <c r="GC564" s="65"/>
      <c r="GD564" s="65"/>
      <c r="GE564" s="65"/>
      <c r="GF564" s="65"/>
      <c r="GG564" s="65"/>
      <c r="GH564" s="65"/>
      <c r="GI564" s="65"/>
      <c r="GJ564" s="65"/>
      <c r="GK564" s="65"/>
      <c r="GL564" s="65"/>
      <c r="GM564" s="65"/>
      <c r="GN564" s="65"/>
      <c r="GO564" s="65"/>
      <c r="GP564" s="65"/>
      <c r="GQ564" s="65"/>
      <c r="GR564" s="65"/>
      <c r="GS564" s="65"/>
      <c r="GT564" s="65"/>
      <c r="GU564" s="65"/>
      <c r="GV564" s="65"/>
      <c r="GW564" s="65"/>
      <c r="GX564" s="65"/>
      <c r="GY564" s="65"/>
      <c r="GZ564" s="65"/>
      <c r="HA564" s="65"/>
      <c r="HB564" s="65"/>
      <c r="HC564" s="65"/>
      <c r="HD564" s="65"/>
      <c r="HE564" s="65"/>
      <c r="HF564" s="65"/>
      <c r="HG564" s="65"/>
      <c r="HH564" s="65"/>
      <c r="HI564" s="65"/>
      <c r="HJ564" s="65"/>
      <c r="HK564" s="65"/>
      <c r="HL564" s="65"/>
      <c r="HM564" s="65"/>
      <c r="HN564" s="65"/>
      <c r="HO564" s="65"/>
      <c r="HP564" s="65"/>
      <c r="HQ564" s="65"/>
      <c r="HR564" s="65"/>
      <c r="HS564" s="65"/>
      <c r="HT564" s="65"/>
      <c r="HU564" s="65"/>
      <c r="HV564" s="65"/>
      <c r="HW564" s="65"/>
      <c r="HX564" s="65"/>
      <c r="HY564" s="65"/>
      <c r="HZ564" s="65"/>
      <c r="IA564" s="65"/>
      <c r="IB564" s="65"/>
      <c r="IC564" s="65"/>
      <c r="ID564" s="65"/>
      <c r="IE564" s="65"/>
      <c r="IF564" s="65"/>
      <c r="IG564" s="65"/>
      <c r="IH564" s="65"/>
      <c r="II564" s="65"/>
      <c r="IJ564" s="65"/>
      <c r="IK564" s="65"/>
      <c r="IL564" s="65"/>
      <c r="IM564" s="65"/>
      <c r="IN564" s="65"/>
      <c r="IO564" s="65"/>
      <c r="IP564" s="65"/>
      <c r="IQ564" s="65"/>
      <c r="IR564" s="65"/>
      <c r="IS564" s="65"/>
      <c r="IT564" s="65"/>
      <c r="IU564" s="65"/>
      <c r="IV564" s="65"/>
      <c r="IW564" s="65"/>
      <c r="IX564" s="65"/>
      <c r="IY564" s="65"/>
      <c r="IZ564" s="65"/>
      <c r="JA564" s="65"/>
      <c r="JB564" s="65"/>
      <c r="JC564" s="65"/>
      <c r="JD564" s="65"/>
      <c r="JE564" s="65"/>
      <c r="JF564" s="65"/>
      <c r="JG564" s="65"/>
      <c r="JH564" s="65"/>
      <c r="JI564" s="65"/>
      <c r="JJ564" s="65"/>
      <c r="JK564" s="65"/>
      <c r="JL564" s="65"/>
      <c r="JM564" s="65"/>
      <c r="JN564" s="65"/>
      <c r="JO564" s="65"/>
      <c r="JP564" s="65"/>
      <c r="JQ564" s="65"/>
      <c r="JR564" s="65"/>
      <c r="JS564" s="65"/>
    </row>
    <row r="565" s="66" customFormat="true" ht="14.25" hidden="false" customHeight="true" outlineLevel="0" collapsed="false">
      <c r="A565" s="46"/>
      <c r="B565" s="47" t="n">
        <f aca="true">TODAY()</f>
        <v>46135</v>
      </c>
      <c r="C565" s="48" t="s">
        <v>37</v>
      </c>
      <c r="D565" s="49" t="s">
        <v>38</v>
      </c>
      <c r="E565" s="50" t="str">
        <f aca="false">IFERROR(VLOOKUP($J565,'Base 1'!A:S,19,0),"-")</f>
        <v>-</v>
      </c>
      <c r="F565" s="50" t="str">
        <f aca="false">IFERROR(VLOOKUP($J565,'Base 1'!$A:$N,14,0),"-")</f>
        <v>-</v>
      </c>
      <c r="G565" s="50" t="str">
        <f aca="false">IFERROR(VLOOKUP($J565,'Base 1'!$A:$O,15,0),"-")</f>
        <v>-</v>
      </c>
      <c r="H565" s="50" t="str">
        <f aca="false">IFERROR(VLOOKUP($J565,'Base 1'!$A:$T,20,0),"-")</f>
        <v>-</v>
      </c>
      <c r="I565" s="51" t="str">
        <f aca="false">IFERROR(VLOOKUP($J565,'Base 1'!$A:$C,3,0),"-")</f>
        <v>-</v>
      </c>
      <c r="J565" s="51"/>
      <c r="K565" s="50" t="str">
        <f aca="false">IFERROR(VLOOKUP($J565,'Base 1'!$A:$E,5,0),"-")</f>
        <v>-</v>
      </c>
      <c r="L565" s="52" t="str">
        <f aca="false">IFERROR(VLOOKUP($J565,'Base 1'!$A:$B,2,0),"-")</f>
        <v>-</v>
      </c>
      <c r="M565" s="50" t="str">
        <f aca="false">IFERROR(VLOOKUP($J565,'Base 1'!$A:$Q,17,0),"-")</f>
        <v>-</v>
      </c>
      <c r="N565" s="50" t="str">
        <f aca="false">IFERROR(VLOOKUP($J565,'Base 1'!$A:$R,18,0),"-")</f>
        <v>-</v>
      </c>
      <c r="O565" s="50" t="str">
        <f aca="false">IFERROR(VLOOKUP($J565,'Base 1'!$A:$F,6,0),"-")</f>
        <v>-</v>
      </c>
      <c r="P565" s="53" t="str">
        <f aca="false">IFERROR(VLOOKUP($J565,'Base 1'!$A:$G,7,0),"-")</f>
        <v>-</v>
      </c>
      <c r="Q565" s="54"/>
      <c r="R565" s="50" t="str">
        <f aca="false">IFERROR(VLOOKUP(J565,'Base 1'!$A:$L,12,0),"-")</f>
        <v>-</v>
      </c>
      <c r="S565" s="54"/>
      <c r="T565" s="55" t="str">
        <f aca="false">IFERROR(VLOOKUP(J565,'Base 1'!$A:$J,10,0),"-")</f>
        <v>-</v>
      </c>
      <c r="U565" s="56"/>
      <c r="V565" s="57"/>
      <c r="W565" s="58"/>
      <c r="X565" s="59" t="str">
        <f aca="false">IFERROR(VLOOKUP(J565,'Base 1'!$A:$I,9,0),"-")</f>
        <v>-</v>
      </c>
      <c r="Y565" s="58"/>
      <c r="Z565" s="60"/>
      <c r="AA565" s="61"/>
      <c r="AB565" s="62"/>
      <c r="AC565" s="63" t="str">
        <f aca="false">IFERROR(VLOOKUP($J565,'Base 1'!$A:$Q,16,0),"-")</f>
        <v>-</v>
      </c>
      <c r="AD565" s="63"/>
      <c r="AE565" s="64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  <c r="CO565" s="65"/>
      <c r="CP565" s="65"/>
      <c r="CQ565" s="65"/>
      <c r="CR565" s="65"/>
      <c r="CS565" s="65"/>
      <c r="CT565" s="65"/>
      <c r="CU565" s="65"/>
      <c r="CV565" s="65"/>
      <c r="CW565" s="65"/>
      <c r="CX565" s="65"/>
      <c r="CY565" s="65"/>
      <c r="CZ565" s="65"/>
      <c r="DA565" s="65"/>
      <c r="DB565" s="65"/>
      <c r="DC565" s="65"/>
      <c r="DD565" s="65"/>
      <c r="DE565" s="65"/>
      <c r="DF565" s="65"/>
      <c r="DG565" s="65"/>
      <c r="DH565" s="65"/>
      <c r="DI565" s="65"/>
      <c r="DJ565" s="65"/>
      <c r="DK565" s="65"/>
      <c r="DL565" s="65"/>
      <c r="DM565" s="65"/>
      <c r="DN565" s="65"/>
      <c r="DO565" s="65"/>
      <c r="DP565" s="65"/>
      <c r="DQ565" s="65"/>
      <c r="DR565" s="65"/>
      <c r="DS565" s="65"/>
      <c r="DT565" s="65"/>
      <c r="DU565" s="65"/>
      <c r="DV565" s="65"/>
      <c r="DW565" s="65"/>
      <c r="DX565" s="65"/>
      <c r="DY565" s="65"/>
      <c r="DZ565" s="65"/>
      <c r="EA565" s="65"/>
      <c r="EB565" s="65"/>
      <c r="EC565" s="65"/>
      <c r="ED565" s="65"/>
      <c r="EE565" s="65"/>
      <c r="EF565" s="65"/>
      <c r="EG565" s="65"/>
      <c r="EH565" s="65"/>
      <c r="EI565" s="65"/>
      <c r="EJ565" s="65"/>
      <c r="EK565" s="65"/>
      <c r="EL565" s="65"/>
      <c r="EM565" s="65"/>
      <c r="EN565" s="65"/>
      <c r="EO565" s="65"/>
      <c r="EP565" s="65"/>
      <c r="EQ565" s="65"/>
      <c r="ER565" s="65"/>
      <c r="ES565" s="65"/>
      <c r="ET565" s="65"/>
      <c r="EU565" s="65"/>
      <c r="EV565" s="65"/>
      <c r="EW565" s="65"/>
      <c r="EX565" s="65"/>
      <c r="EY565" s="65"/>
      <c r="EZ565" s="65"/>
      <c r="FA565" s="65"/>
      <c r="FB565" s="65"/>
      <c r="FC565" s="65"/>
      <c r="FD565" s="65"/>
      <c r="FE565" s="65"/>
      <c r="FF565" s="65"/>
      <c r="FG565" s="65"/>
      <c r="FH565" s="65"/>
      <c r="FI565" s="65"/>
      <c r="FJ565" s="65"/>
      <c r="FK565" s="65"/>
      <c r="FL565" s="65"/>
      <c r="FM565" s="65"/>
      <c r="FN565" s="65"/>
      <c r="FO565" s="65"/>
      <c r="FP565" s="65"/>
      <c r="FQ565" s="65"/>
      <c r="FR565" s="65"/>
      <c r="FS565" s="65"/>
      <c r="FT565" s="65"/>
      <c r="FU565" s="65"/>
      <c r="FV565" s="65"/>
      <c r="FW565" s="65"/>
      <c r="FX565" s="65"/>
      <c r="FY565" s="65"/>
      <c r="FZ565" s="65"/>
      <c r="GA565" s="65"/>
      <c r="GB565" s="65"/>
      <c r="GC565" s="65"/>
      <c r="GD565" s="65"/>
      <c r="GE565" s="65"/>
      <c r="GF565" s="65"/>
      <c r="GG565" s="65"/>
      <c r="GH565" s="65"/>
      <c r="GI565" s="65"/>
      <c r="GJ565" s="65"/>
      <c r="GK565" s="65"/>
      <c r="GL565" s="65"/>
      <c r="GM565" s="65"/>
      <c r="GN565" s="65"/>
      <c r="GO565" s="65"/>
      <c r="GP565" s="65"/>
      <c r="GQ565" s="65"/>
      <c r="GR565" s="65"/>
      <c r="GS565" s="65"/>
      <c r="GT565" s="65"/>
      <c r="GU565" s="65"/>
      <c r="GV565" s="65"/>
      <c r="GW565" s="65"/>
      <c r="GX565" s="65"/>
      <c r="GY565" s="65"/>
      <c r="GZ565" s="65"/>
      <c r="HA565" s="65"/>
      <c r="HB565" s="65"/>
      <c r="HC565" s="65"/>
      <c r="HD565" s="65"/>
      <c r="HE565" s="65"/>
      <c r="HF565" s="65"/>
      <c r="HG565" s="65"/>
      <c r="HH565" s="65"/>
      <c r="HI565" s="65"/>
      <c r="HJ565" s="65"/>
      <c r="HK565" s="65"/>
      <c r="HL565" s="65"/>
      <c r="HM565" s="65"/>
      <c r="HN565" s="65"/>
      <c r="HO565" s="65"/>
      <c r="HP565" s="65"/>
      <c r="HQ565" s="65"/>
      <c r="HR565" s="65"/>
      <c r="HS565" s="65"/>
      <c r="HT565" s="65"/>
      <c r="HU565" s="65"/>
      <c r="HV565" s="65"/>
      <c r="HW565" s="65"/>
      <c r="HX565" s="65"/>
      <c r="HY565" s="65"/>
      <c r="HZ565" s="65"/>
      <c r="IA565" s="65"/>
      <c r="IB565" s="65"/>
      <c r="IC565" s="65"/>
      <c r="ID565" s="65"/>
      <c r="IE565" s="65"/>
      <c r="IF565" s="65"/>
      <c r="IG565" s="65"/>
      <c r="IH565" s="65"/>
      <c r="II565" s="65"/>
      <c r="IJ565" s="65"/>
      <c r="IK565" s="65"/>
      <c r="IL565" s="65"/>
      <c r="IM565" s="65"/>
      <c r="IN565" s="65"/>
      <c r="IO565" s="65"/>
      <c r="IP565" s="65"/>
      <c r="IQ565" s="65"/>
      <c r="IR565" s="65"/>
      <c r="IS565" s="65"/>
      <c r="IT565" s="65"/>
      <c r="IU565" s="65"/>
      <c r="IV565" s="65"/>
      <c r="IW565" s="65"/>
      <c r="IX565" s="65"/>
      <c r="IY565" s="65"/>
      <c r="IZ565" s="65"/>
      <c r="JA565" s="65"/>
      <c r="JB565" s="65"/>
      <c r="JC565" s="65"/>
      <c r="JD565" s="65"/>
      <c r="JE565" s="65"/>
      <c r="JF565" s="65"/>
      <c r="JG565" s="65"/>
      <c r="JH565" s="65"/>
      <c r="JI565" s="65"/>
      <c r="JJ565" s="65"/>
      <c r="JK565" s="65"/>
      <c r="JL565" s="65"/>
      <c r="JM565" s="65"/>
      <c r="JN565" s="65"/>
      <c r="JO565" s="65"/>
      <c r="JP565" s="65"/>
      <c r="JQ565" s="65"/>
      <c r="JR565" s="65"/>
      <c r="JS565" s="65"/>
    </row>
    <row r="566" s="66" customFormat="true" ht="14.25" hidden="false" customHeight="true" outlineLevel="0" collapsed="false">
      <c r="A566" s="46"/>
      <c r="B566" s="47" t="n">
        <f aca="true">TODAY()</f>
        <v>46135</v>
      </c>
      <c r="C566" s="48" t="s">
        <v>37</v>
      </c>
      <c r="D566" s="49" t="s">
        <v>38</v>
      </c>
      <c r="E566" s="50" t="str">
        <f aca="false">IFERROR(VLOOKUP($J566,'Base 1'!A:S,19,0),"-")</f>
        <v>-</v>
      </c>
      <c r="F566" s="50" t="str">
        <f aca="false">IFERROR(VLOOKUP($J566,'Base 1'!$A:$N,14,0),"-")</f>
        <v>-</v>
      </c>
      <c r="G566" s="50" t="str">
        <f aca="false">IFERROR(VLOOKUP($J566,'Base 1'!$A:$O,15,0),"-")</f>
        <v>-</v>
      </c>
      <c r="H566" s="50" t="str">
        <f aca="false">IFERROR(VLOOKUP($J566,'Base 1'!$A:$T,20,0),"-")</f>
        <v>-</v>
      </c>
      <c r="I566" s="51" t="str">
        <f aca="false">IFERROR(VLOOKUP($J566,'Base 1'!$A:$C,3,0),"-")</f>
        <v>-</v>
      </c>
      <c r="J566" s="51"/>
      <c r="K566" s="50" t="str">
        <f aca="false">IFERROR(VLOOKUP($J566,'Base 1'!$A:$E,5,0),"-")</f>
        <v>-</v>
      </c>
      <c r="L566" s="52" t="str">
        <f aca="false">IFERROR(VLOOKUP($J566,'Base 1'!$A:$B,2,0),"-")</f>
        <v>-</v>
      </c>
      <c r="M566" s="50" t="str">
        <f aca="false">IFERROR(VLOOKUP($J566,'Base 1'!$A:$Q,17,0),"-")</f>
        <v>-</v>
      </c>
      <c r="N566" s="50" t="str">
        <f aca="false">IFERROR(VLOOKUP($J566,'Base 1'!$A:$R,18,0),"-")</f>
        <v>-</v>
      </c>
      <c r="O566" s="50" t="str">
        <f aca="false">IFERROR(VLOOKUP($J566,'Base 1'!$A:$F,6,0),"-")</f>
        <v>-</v>
      </c>
      <c r="P566" s="53" t="str">
        <f aca="false">IFERROR(VLOOKUP($J566,'Base 1'!$A:$G,7,0),"-")</f>
        <v>-</v>
      </c>
      <c r="Q566" s="54"/>
      <c r="R566" s="50" t="str">
        <f aca="false">IFERROR(VLOOKUP(J566,'Base 1'!$A:$L,12,0),"-")</f>
        <v>-</v>
      </c>
      <c r="S566" s="54"/>
      <c r="T566" s="55" t="str">
        <f aca="false">IFERROR(VLOOKUP(J566,'Base 1'!$A:$J,10,0),"-")</f>
        <v>-</v>
      </c>
      <c r="U566" s="56"/>
      <c r="V566" s="57"/>
      <c r="W566" s="58"/>
      <c r="X566" s="59" t="str">
        <f aca="false">IFERROR(VLOOKUP(J566,'Base 1'!$A:$I,9,0),"-")</f>
        <v>-</v>
      </c>
      <c r="Y566" s="58"/>
      <c r="Z566" s="60"/>
      <c r="AA566" s="61"/>
      <c r="AB566" s="62"/>
      <c r="AC566" s="63" t="str">
        <f aca="false">IFERROR(VLOOKUP($J566,'Base 1'!$A:$Q,16,0),"-")</f>
        <v>-</v>
      </c>
      <c r="AD566" s="63"/>
      <c r="AE566" s="64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  <c r="BS566" s="65"/>
      <c r="BT566" s="65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  <c r="CO566" s="65"/>
      <c r="CP566" s="65"/>
      <c r="CQ566" s="65"/>
      <c r="CR566" s="65"/>
      <c r="CS566" s="65"/>
      <c r="CT566" s="65"/>
      <c r="CU566" s="65"/>
      <c r="CV566" s="65"/>
      <c r="CW566" s="65"/>
      <c r="CX566" s="65"/>
      <c r="CY566" s="65"/>
      <c r="CZ566" s="65"/>
      <c r="DA566" s="65"/>
      <c r="DB566" s="65"/>
      <c r="DC566" s="65"/>
      <c r="DD566" s="65"/>
      <c r="DE566" s="65"/>
      <c r="DF566" s="65"/>
      <c r="DG566" s="65"/>
      <c r="DH566" s="65"/>
      <c r="DI566" s="65"/>
      <c r="DJ566" s="65"/>
      <c r="DK566" s="65"/>
      <c r="DL566" s="65"/>
      <c r="DM566" s="65"/>
      <c r="DN566" s="65"/>
      <c r="DO566" s="65"/>
      <c r="DP566" s="65"/>
      <c r="DQ566" s="65"/>
      <c r="DR566" s="65"/>
      <c r="DS566" s="65"/>
      <c r="DT566" s="65"/>
      <c r="DU566" s="65"/>
      <c r="DV566" s="65"/>
      <c r="DW566" s="65"/>
      <c r="DX566" s="65"/>
      <c r="DY566" s="65"/>
      <c r="DZ566" s="65"/>
      <c r="EA566" s="65"/>
      <c r="EB566" s="65"/>
      <c r="EC566" s="65"/>
      <c r="ED566" s="65"/>
      <c r="EE566" s="65"/>
      <c r="EF566" s="65"/>
      <c r="EG566" s="65"/>
      <c r="EH566" s="65"/>
      <c r="EI566" s="65"/>
      <c r="EJ566" s="65"/>
      <c r="EK566" s="65"/>
      <c r="EL566" s="65"/>
      <c r="EM566" s="65"/>
      <c r="EN566" s="65"/>
      <c r="EO566" s="65"/>
      <c r="EP566" s="65"/>
      <c r="EQ566" s="65"/>
      <c r="ER566" s="65"/>
      <c r="ES566" s="65"/>
      <c r="ET566" s="65"/>
      <c r="EU566" s="65"/>
      <c r="EV566" s="65"/>
      <c r="EW566" s="65"/>
      <c r="EX566" s="65"/>
      <c r="EY566" s="65"/>
      <c r="EZ566" s="65"/>
      <c r="FA566" s="65"/>
      <c r="FB566" s="65"/>
      <c r="FC566" s="65"/>
      <c r="FD566" s="65"/>
      <c r="FE566" s="65"/>
      <c r="FF566" s="65"/>
      <c r="FG566" s="65"/>
      <c r="FH566" s="65"/>
      <c r="FI566" s="65"/>
      <c r="FJ566" s="65"/>
      <c r="FK566" s="65"/>
      <c r="FL566" s="65"/>
      <c r="FM566" s="65"/>
      <c r="FN566" s="65"/>
      <c r="FO566" s="65"/>
      <c r="FP566" s="65"/>
      <c r="FQ566" s="65"/>
      <c r="FR566" s="65"/>
      <c r="FS566" s="65"/>
      <c r="FT566" s="65"/>
      <c r="FU566" s="65"/>
      <c r="FV566" s="65"/>
      <c r="FW566" s="65"/>
      <c r="FX566" s="65"/>
      <c r="FY566" s="65"/>
      <c r="FZ566" s="65"/>
      <c r="GA566" s="65"/>
      <c r="GB566" s="65"/>
      <c r="GC566" s="65"/>
      <c r="GD566" s="65"/>
      <c r="GE566" s="65"/>
      <c r="GF566" s="65"/>
      <c r="GG566" s="65"/>
      <c r="GH566" s="65"/>
      <c r="GI566" s="65"/>
      <c r="GJ566" s="65"/>
      <c r="GK566" s="65"/>
      <c r="GL566" s="65"/>
      <c r="GM566" s="65"/>
      <c r="GN566" s="65"/>
      <c r="GO566" s="65"/>
      <c r="GP566" s="65"/>
      <c r="GQ566" s="65"/>
      <c r="GR566" s="65"/>
      <c r="GS566" s="65"/>
      <c r="GT566" s="65"/>
      <c r="GU566" s="65"/>
      <c r="GV566" s="65"/>
      <c r="GW566" s="65"/>
      <c r="GX566" s="65"/>
      <c r="GY566" s="65"/>
      <c r="GZ566" s="65"/>
      <c r="HA566" s="65"/>
      <c r="HB566" s="65"/>
      <c r="HC566" s="65"/>
      <c r="HD566" s="65"/>
      <c r="HE566" s="65"/>
      <c r="HF566" s="65"/>
      <c r="HG566" s="65"/>
      <c r="HH566" s="65"/>
      <c r="HI566" s="65"/>
      <c r="HJ566" s="65"/>
      <c r="HK566" s="65"/>
      <c r="HL566" s="65"/>
      <c r="HM566" s="65"/>
      <c r="HN566" s="65"/>
      <c r="HO566" s="65"/>
      <c r="HP566" s="65"/>
      <c r="HQ566" s="65"/>
      <c r="HR566" s="65"/>
      <c r="HS566" s="65"/>
      <c r="HT566" s="65"/>
      <c r="HU566" s="65"/>
      <c r="HV566" s="65"/>
      <c r="HW566" s="65"/>
      <c r="HX566" s="65"/>
      <c r="HY566" s="65"/>
      <c r="HZ566" s="65"/>
      <c r="IA566" s="65"/>
      <c r="IB566" s="65"/>
      <c r="IC566" s="65"/>
      <c r="ID566" s="65"/>
      <c r="IE566" s="65"/>
      <c r="IF566" s="65"/>
      <c r="IG566" s="65"/>
      <c r="IH566" s="65"/>
      <c r="II566" s="65"/>
      <c r="IJ566" s="65"/>
      <c r="IK566" s="65"/>
      <c r="IL566" s="65"/>
      <c r="IM566" s="65"/>
      <c r="IN566" s="65"/>
      <c r="IO566" s="65"/>
      <c r="IP566" s="65"/>
      <c r="IQ566" s="65"/>
      <c r="IR566" s="65"/>
      <c r="IS566" s="65"/>
      <c r="IT566" s="65"/>
      <c r="IU566" s="65"/>
      <c r="IV566" s="65"/>
      <c r="IW566" s="65"/>
      <c r="IX566" s="65"/>
      <c r="IY566" s="65"/>
      <c r="IZ566" s="65"/>
      <c r="JA566" s="65"/>
      <c r="JB566" s="65"/>
      <c r="JC566" s="65"/>
      <c r="JD566" s="65"/>
      <c r="JE566" s="65"/>
      <c r="JF566" s="65"/>
      <c r="JG566" s="65"/>
      <c r="JH566" s="65"/>
      <c r="JI566" s="65"/>
      <c r="JJ566" s="65"/>
      <c r="JK566" s="65"/>
      <c r="JL566" s="65"/>
      <c r="JM566" s="65"/>
      <c r="JN566" s="65"/>
      <c r="JO566" s="65"/>
      <c r="JP566" s="65"/>
      <c r="JQ566" s="65"/>
      <c r="JR566" s="65"/>
      <c r="JS566" s="65"/>
    </row>
    <row r="567" s="66" customFormat="true" ht="14.25" hidden="false" customHeight="true" outlineLevel="0" collapsed="false">
      <c r="A567" s="46"/>
      <c r="B567" s="47" t="n">
        <f aca="true">TODAY()</f>
        <v>46135</v>
      </c>
      <c r="C567" s="48" t="s">
        <v>37</v>
      </c>
      <c r="D567" s="49" t="s">
        <v>38</v>
      </c>
      <c r="E567" s="50" t="str">
        <f aca="false">IFERROR(VLOOKUP($J567,'Base 1'!A:S,19,0),"-")</f>
        <v>-</v>
      </c>
      <c r="F567" s="50" t="str">
        <f aca="false">IFERROR(VLOOKUP($J567,'Base 1'!$A:$N,14,0),"-")</f>
        <v>-</v>
      </c>
      <c r="G567" s="50" t="str">
        <f aca="false">IFERROR(VLOOKUP($J567,'Base 1'!$A:$O,15,0),"-")</f>
        <v>-</v>
      </c>
      <c r="H567" s="50" t="str">
        <f aca="false">IFERROR(VLOOKUP($J567,'Base 1'!$A:$T,20,0),"-")</f>
        <v>-</v>
      </c>
      <c r="I567" s="51" t="str">
        <f aca="false">IFERROR(VLOOKUP($J567,'Base 1'!$A:$C,3,0),"-")</f>
        <v>-</v>
      </c>
      <c r="J567" s="51"/>
      <c r="K567" s="50" t="str">
        <f aca="false">IFERROR(VLOOKUP($J567,'Base 1'!$A:$E,5,0),"-")</f>
        <v>-</v>
      </c>
      <c r="L567" s="52" t="str">
        <f aca="false">IFERROR(VLOOKUP($J567,'Base 1'!$A:$B,2,0),"-")</f>
        <v>-</v>
      </c>
      <c r="M567" s="50" t="str">
        <f aca="false">IFERROR(VLOOKUP($J567,'Base 1'!$A:$Q,17,0),"-")</f>
        <v>-</v>
      </c>
      <c r="N567" s="50" t="str">
        <f aca="false">IFERROR(VLOOKUP($J567,'Base 1'!$A:$R,18,0),"-")</f>
        <v>-</v>
      </c>
      <c r="O567" s="50" t="str">
        <f aca="false">IFERROR(VLOOKUP($J567,'Base 1'!$A:$F,6,0),"-")</f>
        <v>-</v>
      </c>
      <c r="P567" s="53" t="str">
        <f aca="false">IFERROR(VLOOKUP($J567,'Base 1'!$A:$G,7,0),"-")</f>
        <v>-</v>
      </c>
      <c r="Q567" s="54"/>
      <c r="R567" s="50" t="str">
        <f aca="false">IFERROR(VLOOKUP(J567,'Base 1'!$A:$L,12,0),"-")</f>
        <v>-</v>
      </c>
      <c r="S567" s="54"/>
      <c r="T567" s="55" t="str">
        <f aca="false">IFERROR(VLOOKUP(J567,'Base 1'!$A:$J,10,0),"-")</f>
        <v>-</v>
      </c>
      <c r="U567" s="56"/>
      <c r="V567" s="57"/>
      <c r="W567" s="58"/>
      <c r="X567" s="59" t="str">
        <f aca="false">IFERROR(VLOOKUP(J567,'Base 1'!$A:$I,9,0),"-")</f>
        <v>-</v>
      </c>
      <c r="Y567" s="58"/>
      <c r="Z567" s="60"/>
      <c r="AA567" s="61"/>
      <c r="AB567" s="62"/>
      <c r="AC567" s="63" t="str">
        <f aca="false">IFERROR(VLOOKUP($J567,'Base 1'!$A:$Q,16,0),"-")</f>
        <v>-</v>
      </c>
      <c r="AD567" s="63"/>
      <c r="AE567" s="64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  <c r="CO567" s="65"/>
      <c r="CP567" s="65"/>
      <c r="CQ567" s="65"/>
      <c r="CR567" s="65"/>
      <c r="CS567" s="65"/>
      <c r="CT567" s="65"/>
      <c r="CU567" s="65"/>
      <c r="CV567" s="65"/>
      <c r="CW567" s="65"/>
      <c r="CX567" s="65"/>
      <c r="CY567" s="65"/>
      <c r="CZ567" s="65"/>
      <c r="DA567" s="65"/>
      <c r="DB567" s="65"/>
      <c r="DC567" s="65"/>
      <c r="DD567" s="65"/>
      <c r="DE567" s="65"/>
      <c r="DF567" s="65"/>
      <c r="DG567" s="65"/>
      <c r="DH567" s="65"/>
      <c r="DI567" s="65"/>
      <c r="DJ567" s="65"/>
      <c r="DK567" s="65"/>
      <c r="DL567" s="65"/>
      <c r="DM567" s="65"/>
      <c r="DN567" s="65"/>
      <c r="DO567" s="65"/>
      <c r="DP567" s="65"/>
      <c r="DQ567" s="65"/>
      <c r="DR567" s="65"/>
      <c r="DS567" s="65"/>
      <c r="DT567" s="65"/>
      <c r="DU567" s="65"/>
      <c r="DV567" s="65"/>
      <c r="DW567" s="65"/>
      <c r="DX567" s="65"/>
      <c r="DY567" s="65"/>
      <c r="DZ567" s="65"/>
      <c r="EA567" s="65"/>
      <c r="EB567" s="65"/>
      <c r="EC567" s="65"/>
      <c r="ED567" s="65"/>
      <c r="EE567" s="65"/>
      <c r="EF567" s="65"/>
      <c r="EG567" s="65"/>
      <c r="EH567" s="65"/>
      <c r="EI567" s="65"/>
      <c r="EJ567" s="65"/>
      <c r="EK567" s="65"/>
      <c r="EL567" s="65"/>
      <c r="EM567" s="65"/>
      <c r="EN567" s="65"/>
      <c r="EO567" s="65"/>
      <c r="EP567" s="65"/>
      <c r="EQ567" s="65"/>
      <c r="ER567" s="65"/>
      <c r="ES567" s="65"/>
      <c r="ET567" s="65"/>
      <c r="EU567" s="65"/>
      <c r="EV567" s="65"/>
      <c r="EW567" s="65"/>
      <c r="EX567" s="65"/>
      <c r="EY567" s="65"/>
      <c r="EZ567" s="65"/>
      <c r="FA567" s="65"/>
      <c r="FB567" s="65"/>
      <c r="FC567" s="65"/>
      <c r="FD567" s="65"/>
      <c r="FE567" s="65"/>
      <c r="FF567" s="65"/>
      <c r="FG567" s="65"/>
      <c r="FH567" s="65"/>
      <c r="FI567" s="65"/>
      <c r="FJ567" s="65"/>
      <c r="FK567" s="65"/>
      <c r="FL567" s="65"/>
      <c r="FM567" s="65"/>
      <c r="FN567" s="65"/>
      <c r="FO567" s="65"/>
      <c r="FP567" s="65"/>
      <c r="FQ567" s="65"/>
      <c r="FR567" s="65"/>
      <c r="FS567" s="65"/>
      <c r="FT567" s="65"/>
      <c r="FU567" s="65"/>
      <c r="FV567" s="65"/>
      <c r="FW567" s="65"/>
      <c r="FX567" s="65"/>
      <c r="FY567" s="65"/>
      <c r="FZ567" s="65"/>
      <c r="GA567" s="65"/>
      <c r="GB567" s="65"/>
      <c r="GC567" s="65"/>
      <c r="GD567" s="65"/>
      <c r="GE567" s="65"/>
      <c r="GF567" s="65"/>
      <c r="GG567" s="65"/>
      <c r="GH567" s="65"/>
      <c r="GI567" s="65"/>
      <c r="GJ567" s="65"/>
      <c r="GK567" s="65"/>
      <c r="GL567" s="65"/>
      <c r="GM567" s="65"/>
      <c r="GN567" s="65"/>
      <c r="GO567" s="65"/>
      <c r="GP567" s="65"/>
      <c r="GQ567" s="65"/>
      <c r="GR567" s="65"/>
      <c r="GS567" s="65"/>
      <c r="GT567" s="65"/>
      <c r="GU567" s="65"/>
      <c r="GV567" s="65"/>
      <c r="GW567" s="65"/>
      <c r="GX567" s="65"/>
      <c r="GY567" s="65"/>
      <c r="GZ567" s="65"/>
      <c r="HA567" s="65"/>
      <c r="HB567" s="65"/>
      <c r="HC567" s="65"/>
      <c r="HD567" s="65"/>
      <c r="HE567" s="65"/>
      <c r="HF567" s="65"/>
      <c r="HG567" s="65"/>
      <c r="HH567" s="65"/>
      <c r="HI567" s="65"/>
      <c r="HJ567" s="65"/>
      <c r="HK567" s="65"/>
      <c r="HL567" s="65"/>
      <c r="HM567" s="65"/>
      <c r="HN567" s="65"/>
      <c r="HO567" s="65"/>
      <c r="HP567" s="65"/>
      <c r="HQ567" s="65"/>
      <c r="HR567" s="65"/>
      <c r="HS567" s="65"/>
      <c r="HT567" s="65"/>
      <c r="HU567" s="65"/>
      <c r="HV567" s="65"/>
      <c r="HW567" s="65"/>
      <c r="HX567" s="65"/>
      <c r="HY567" s="65"/>
      <c r="HZ567" s="65"/>
      <c r="IA567" s="65"/>
      <c r="IB567" s="65"/>
      <c r="IC567" s="65"/>
      <c r="ID567" s="65"/>
      <c r="IE567" s="65"/>
      <c r="IF567" s="65"/>
      <c r="IG567" s="65"/>
      <c r="IH567" s="65"/>
      <c r="II567" s="65"/>
      <c r="IJ567" s="65"/>
      <c r="IK567" s="65"/>
      <c r="IL567" s="65"/>
      <c r="IM567" s="65"/>
      <c r="IN567" s="65"/>
      <c r="IO567" s="65"/>
      <c r="IP567" s="65"/>
      <c r="IQ567" s="65"/>
      <c r="IR567" s="65"/>
      <c r="IS567" s="65"/>
      <c r="IT567" s="65"/>
      <c r="IU567" s="65"/>
      <c r="IV567" s="65"/>
      <c r="IW567" s="65"/>
      <c r="IX567" s="65"/>
      <c r="IY567" s="65"/>
      <c r="IZ567" s="65"/>
      <c r="JA567" s="65"/>
      <c r="JB567" s="65"/>
      <c r="JC567" s="65"/>
      <c r="JD567" s="65"/>
      <c r="JE567" s="65"/>
      <c r="JF567" s="65"/>
      <c r="JG567" s="65"/>
      <c r="JH567" s="65"/>
      <c r="JI567" s="65"/>
      <c r="JJ567" s="65"/>
      <c r="JK567" s="65"/>
      <c r="JL567" s="65"/>
      <c r="JM567" s="65"/>
      <c r="JN567" s="65"/>
      <c r="JO567" s="65"/>
      <c r="JP567" s="65"/>
      <c r="JQ567" s="65"/>
      <c r="JR567" s="65"/>
      <c r="JS567" s="65"/>
    </row>
    <row r="568" s="66" customFormat="true" ht="14.25" hidden="false" customHeight="true" outlineLevel="0" collapsed="false">
      <c r="A568" s="46"/>
      <c r="B568" s="47" t="n">
        <f aca="true">TODAY()</f>
        <v>46135</v>
      </c>
      <c r="C568" s="48" t="s">
        <v>37</v>
      </c>
      <c r="D568" s="49" t="s">
        <v>38</v>
      </c>
      <c r="E568" s="50" t="str">
        <f aca="false">IFERROR(VLOOKUP($J568,'Base 1'!A:S,19,0),"-")</f>
        <v>-</v>
      </c>
      <c r="F568" s="50" t="str">
        <f aca="false">IFERROR(VLOOKUP($J568,'Base 1'!$A:$N,14,0),"-")</f>
        <v>-</v>
      </c>
      <c r="G568" s="50" t="str">
        <f aca="false">IFERROR(VLOOKUP($J568,'Base 1'!$A:$O,15,0),"-")</f>
        <v>-</v>
      </c>
      <c r="H568" s="50" t="str">
        <f aca="false">IFERROR(VLOOKUP($J568,'Base 1'!$A:$T,20,0),"-")</f>
        <v>-</v>
      </c>
      <c r="I568" s="51" t="str">
        <f aca="false">IFERROR(VLOOKUP($J568,'Base 1'!$A:$C,3,0),"-")</f>
        <v>-</v>
      </c>
      <c r="J568" s="51"/>
      <c r="K568" s="50" t="str">
        <f aca="false">IFERROR(VLOOKUP($J568,'Base 1'!$A:$E,5,0),"-")</f>
        <v>-</v>
      </c>
      <c r="L568" s="52" t="str">
        <f aca="false">IFERROR(VLOOKUP($J568,'Base 1'!$A:$B,2,0),"-")</f>
        <v>-</v>
      </c>
      <c r="M568" s="50" t="str">
        <f aca="false">IFERROR(VLOOKUP($J568,'Base 1'!$A:$Q,17,0),"-")</f>
        <v>-</v>
      </c>
      <c r="N568" s="50" t="str">
        <f aca="false">IFERROR(VLOOKUP($J568,'Base 1'!$A:$R,18,0),"-")</f>
        <v>-</v>
      </c>
      <c r="O568" s="50" t="str">
        <f aca="false">IFERROR(VLOOKUP($J568,'Base 1'!$A:$F,6,0),"-")</f>
        <v>-</v>
      </c>
      <c r="P568" s="53" t="str">
        <f aca="false">IFERROR(VLOOKUP($J568,'Base 1'!$A:$G,7,0),"-")</f>
        <v>-</v>
      </c>
      <c r="Q568" s="54"/>
      <c r="R568" s="50" t="str">
        <f aca="false">IFERROR(VLOOKUP(J568,'Base 1'!$A:$L,12,0),"-")</f>
        <v>-</v>
      </c>
      <c r="S568" s="54"/>
      <c r="T568" s="55" t="str">
        <f aca="false">IFERROR(VLOOKUP(J568,'Base 1'!$A:$J,10,0),"-")</f>
        <v>-</v>
      </c>
      <c r="U568" s="56"/>
      <c r="V568" s="57"/>
      <c r="W568" s="58"/>
      <c r="X568" s="59" t="str">
        <f aca="false">IFERROR(VLOOKUP(J568,'Base 1'!$A:$I,9,0),"-")</f>
        <v>-</v>
      </c>
      <c r="Y568" s="58"/>
      <c r="Z568" s="60"/>
      <c r="AA568" s="61"/>
      <c r="AB568" s="62"/>
      <c r="AC568" s="63" t="str">
        <f aca="false">IFERROR(VLOOKUP($J568,'Base 1'!$A:$Q,16,0),"-")</f>
        <v>-</v>
      </c>
      <c r="AD568" s="63"/>
      <c r="AE568" s="64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  <c r="CO568" s="65"/>
      <c r="CP568" s="65"/>
      <c r="CQ568" s="65"/>
      <c r="CR568" s="65"/>
      <c r="CS568" s="65"/>
      <c r="CT568" s="65"/>
      <c r="CU568" s="65"/>
      <c r="CV568" s="65"/>
      <c r="CW568" s="65"/>
      <c r="CX568" s="65"/>
      <c r="CY568" s="65"/>
      <c r="CZ568" s="65"/>
      <c r="DA568" s="65"/>
      <c r="DB568" s="65"/>
      <c r="DC568" s="65"/>
      <c r="DD568" s="65"/>
      <c r="DE568" s="65"/>
      <c r="DF568" s="65"/>
      <c r="DG568" s="65"/>
      <c r="DH568" s="65"/>
      <c r="DI568" s="65"/>
      <c r="DJ568" s="65"/>
      <c r="DK568" s="65"/>
      <c r="DL568" s="65"/>
      <c r="DM568" s="65"/>
      <c r="DN568" s="65"/>
      <c r="DO568" s="65"/>
      <c r="DP568" s="65"/>
      <c r="DQ568" s="65"/>
      <c r="DR568" s="65"/>
      <c r="DS568" s="65"/>
      <c r="DT568" s="65"/>
      <c r="DU568" s="65"/>
      <c r="DV568" s="65"/>
      <c r="DW568" s="65"/>
      <c r="DX568" s="65"/>
      <c r="DY568" s="65"/>
      <c r="DZ568" s="65"/>
      <c r="EA568" s="65"/>
      <c r="EB568" s="65"/>
      <c r="EC568" s="65"/>
      <c r="ED568" s="65"/>
      <c r="EE568" s="65"/>
      <c r="EF568" s="65"/>
      <c r="EG568" s="65"/>
      <c r="EH568" s="65"/>
      <c r="EI568" s="65"/>
      <c r="EJ568" s="65"/>
      <c r="EK568" s="65"/>
      <c r="EL568" s="65"/>
      <c r="EM568" s="65"/>
      <c r="EN568" s="65"/>
      <c r="EO568" s="65"/>
      <c r="EP568" s="65"/>
      <c r="EQ568" s="65"/>
      <c r="ER568" s="65"/>
      <c r="ES568" s="65"/>
      <c r="ET568" s="65"/>
      <c r="EU568" s="65"/>
      <c r="EV568" s="65"/>
      <c r="EW568" s="65"/>
      <c r="EX568" s="65"/>
      <c r="EY568" s="65"/>
      <c r="EZ568" s="65"/>
      <c r="FA568" s="65"/>
      <c r="FB568" s="65"/>
      <c r="FC568" s="65"/>
      <c r="FD568" s="65"/>
      <c r="FE568" s="65"/>
      <c r="FF568" s="65"/>
      <c r="FG568" s="65"/>
      <c r="FH568" s="65"/>
      <c r="FI568" s="65"/>
      <c r="FJ568" s="65"/>
      <c r="FK568" s="65"/>
      <c r="FL568" s="65"/>
      <c r="FM568" s="65"/>
      <c r="FN568" s="65"/>
      <c r="FO568" s="65"/>
      <c r="FP568" s="65"/>
      <c r="FQ568" s="65"/>
      <c r="FR568" s="65"/>
      <c r="FS568" s="65"/>
      <c r="FT568" s="65"/>
      <c r="FU568" s="65"/>
      <c r="FV568" s="65"/>
      <c r="FW568" s="65"/>
      <c r="FX568" s="65"/>
      <c r="FY568" s="65"/>
      <c r="FZ568" s="65"/>
      <c r="GA568" s="65"/>
      <c r="GB568" s="65"/>
      <c r="GC568" s="65"/>
      <c r="GD568" s="65"/>
      <c r="GE568" s="65"/>
      <c r="GF568" s="65"/>
      <c r="GG568" s="65"/>
      <c r="GH568" s="65"/>
      <c r="GI568" s="65"/>
      <c r="GJ568" s="65"/>
      <c r="GK568" s="65"/>
      <c r="GL568" s="65"/>
      <c r="GM568" s="65"/>
      <c r="GN568" s="65"/>
      <c r="GO568" s="65"/>
      <c r="GP568" s="65"/>
      <c r="GQ568" s="65"/>
      <c r="GR568" s="65"/>
      <c r="GS568" s="65"/>
      <c r="GT568" s="65"/>
      <c r="GU568" s="65"/>
      <c r="GV568" s="65"/>
      <c r="GW568" s="65"/>
      <c r="GX568" s="65"/>
      <c r="GY568" s="65"/>
      <c r="GZ568" s="65"/>
      <c r="HA568" s="65"/>
      <c r="HB568" s="65"/>
      <c r="HC568" s="65"/>
      <c r="HD568" s="65"/>
      <c r="HE568" s="65"/>
      <c r="HF568" s="65"/>
      <c r="HG568" s="65"/>
      <c r="HH568" s="65"/>
      <c r="HI568" s="65"/>
      <c r="HJ568" s="65"/>
      <c r="HK568" s="65"/>
      <c r="HL568" s="65"/>
      <c r="HM568" s="65"/>
      <c r="HN568" s="65"/>
      <c r="HO568" s="65"/>
      <c r="HP568" s="65"/>
      <c r="HQ568" s="65"/>
      <c r="HR568" s="65"/>
      <c r="HS568" s="65"/>
      <c r="HT568" s="65"/>
      <c r="HU568" s="65"/>
      <c r="HV568" s="65"/>
      <c r="HW568" s="65"/>
      <c r="HX568" s="65"/>
      <c r="HY568" s="65"/>
      <c r="HZ568" s="65"/>
      <c r="IA568" s="65"/>
      <c r="IB568" s="65"/>
      <c r="IC568" s="65"/>
      <c r="ID568" s="65"/>
      <c r="IE568" s="65"/>
      <c r="IF568" s="65"/>
      <c r="IG568" s="65"/>
      <c r="IH568" s="65"/>
      <c r="II568" s="65"/>
      <c r="IJ568" s="65"/>
      <c r="IK568" s="65"/>
      <c r="IL568" s="65"/>
      <c r="IM568" s="65"/>
      <c r="IN568" s="65"/>
      <c r="IO568" s="65"/>
      <c r="IP568" s="65"/>
      <c r="IQ568" s="65"/>
      <c r="IR568" s="65"/>
      <c r="IS568" s="65"/>
      <c r="IT568" s="65"/>
      <c r="IU568" s="65"/>
      <c r="IV568" s="65"/>
      <c r="IW568" s="65"/>
      <c r="IX568" s="65"/>
      <c r="IY568" s="65"/>
      <c r="IZ568" s="65"/>
      <c r="JA568" s="65"/>
      <c r="JB568" s="65"/>
      <c r="JC568" s="65"/>
      <c r="JD568" s="65"/>
      <c r="JE568" s="65"/>
      <c r="JF568" s="65"/>
      <c r="JG568" s="65"/>
      <c r="JH568" s="65"/>
      <c r="JI568" s="65"/>
      <c r="JJ568" s="65"/>
      <c r="JK568" s="65"/>
      <c r="JL568" s="65"/>
      <c r="JM568" s="65"/>
      <c r="JN568" s="65"/>
      <c r="JO568" s="65"/>
      <c r="JP568" s="65"/>
      <c r="JQ568" s="65"/>
      <c r="JR568" s="65"/>
      <c r="JS568" s="65"/>
    </row>
    <row r="569" s="66" customFormat="true" ht="14.25" hidden="false" customHeight="true" outlineLevel="0" collapsed="false">
      <c r="A569" s="46"/>
      <c r="B569" s="47" t="n">
        <f aca="true">TODAY()</f>
        <v>46135</v>
      </c>
      <c r="C569" s="48" t="s">
        <v>37</v>
      </c>
      <c r="D569" s="49" t="s">
        <v>38</v>
      </c>
      <c r="E569" s="50" t="str">
        <f aca="false">IFERROR(VLOOKUP($J569,'Base 1'!A:S,19,0),"-")</f>
        <v>-</v>
      </c>
      <c r="F569" s="50" t="str">
        <f aca="false">IFERROR(VLOOKUP($J569,'Base 1'!$A:$N,14,0),"-")</f>
        <v>-</v>
      </c>
      <c r="G569" s="50" t="str">
        <f aca="false">IFERROR(VLOOKUP($J569,'Base 1'!$A:$O,15,0),"-")</f>
        <v>-</v>
      </c>
      <c r="H569" s="50" t="str">
        <f aca="false">IFERROR(VLOOKUP($J569,'Base 1'!$A:$T,20,0),"-")</f>
        <v>-</v>
      </c>
      <c r="I569" s="51" t="str">
        <f aca="false">IFERROR(VLOOKUP($J569,'Base 1'!$A:$C,3,0),"-")</f>
        <v>-</v>
      </c>
      <c r="J569" s="51"/>
      <c r="K569" s="50" t="str">
        <f aca="false">IFERROR(VLOOKUP($J569,'Base 1'!$A:$E,5,0),"-")</f>
        <v>-</v>
      </c>
      <c r="L569" s="52" t="str">
        <f aca="false">IFERROR(VLOOKUP($J569,'Base 1'!$A:$B,2,0),"-")</f>
        <v>-</v>
      </c>
      <c r="M569" s="50" t="str">
        <f aca="false">IFERROR(VLOOKUP($J569,'Base 1'!$A:$Q,17,0),"-")</f>
        <v>-</v>
      </c>
      <c r="N569" s="50" t="str">
        <f aca="false">IFERROR(VLOOKUP($J569,'Base 1'!$A:$R,18,0),"-")</f>
        <v>-</v>
      </c>
      <c r="O569" s="50" t="str">
        <f aca="false">IFERROR(VLOOKUP($J569,'Base 1'!$A:$F,6,0),"-")</f>
        <v>-</v>
      </c>
      <c r="P569" s="53" t="str">
        <f aca="false">IFERROR(VLOOKUP($J569,'Base 1'!$A:$G,7,0),"-")</f>
        <v>-</v>
      </c>
      <c r="Q569" s="54"/>
      <c r="R569" s="50" t="str">
        <f aca="false">IFERROR(VLOOKUP(J569,'Base 1'!$A:$L,12,0),"-")</f>
        <v>-</v>
      </c>
      <c r="S569" s="54"/>
      <c r="T569" s="55" t="str">
        <f aca="false">IFERROR(VLOOKUP(J569,'Base 1'!$A:$J,10,0),"-")</f>
        <v>-</v>
      </c>
      <c r="U569" s="56"/>
      <c r="V569" s="57"/>
      <c r="W569" s="58"/>
      <c r="X569" s="59" t="str">
        <f aca="false">IFERROR(VLOOKUP(J569,'Base 1'!$A:$I,9,0),"-")</f>
        <v>-</v>
      </c>
      <c r="Y569" s="58"/>
      <c r="Z569" s="60"/>
      <c r="AA569" s="61"/>
      <c r="AB569" s="62"/>
      <c r="AC569" s="63" t="str">
        <f aca="false">IFERROR(VLOOKUP($J569,'Base 1'!$A:$Q,16,0),"-")</f>
        <v>-</v>
      </c>
      <c r="AD569" s="63"/>
      <c r="AE569" s="64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65"/>
      <c r="CQ569" s="65"/>
      <c r="CR569" s="65"/>
      <c r="CS569" s="65"/>
      <c r="CT569" s="65"/>
      <c r="CU569" s="65"/>
      <c r="CV569" s="65"/>
      <c r="CW569" s="65"/>
      <c r="CX569" s="65"/>
      <c r="CY569" s="65"/>
      <c r="CZ569" s="65"/>
      <c r="DA569" s="65"/>
      <c r="DB569" s="65"/>
      <c r="DC569" s="65"/>
      <c r="DD569" s="65"/>
      <c r="DE569" s="65"/>
      <c r="DF569" s="65"/>
      <c r="DG569" s="65"/>
      <c r="DH569" s="65"/>
      <c r="DI569" s="65"/>
      <c r="DJ569" s="65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  <c r="EF569" s="65"/>
      <c r="EG569" s="65"/>
      <c r="EH569" s="65"/>
      <c r="EI569" s="65"/>
      <c r="EJ569" s="65"/>
      <c r="EK569" s="65"/>
      <c r="EL569" s="65"/>
      <c r="EM569" s="65"/>
      <c r="EN569" s="65"/>
      <c r="EO569" s="65"/>
      <c r="EP569" s="65"/>
      <c r="EQ569" s="65"/>
      <c r="ER569" s="65"/>
      <c r="ES569" s="65"/>
      <c r="ET569" s="65"/>
      <c r="EU569" s="65"/>
      <c r="EV569" s="65"/>
      <c r="EW569" s="65"/>
      <c r="EX569" s="65"/>
      <c r="EY569" s="65"/>
      <c r="EZ569" s="65"/>
      <c r="FA569" s="65"/>
      <c r="FB569" s="65"/>
      <c r="FC569" s="65"/>
      <c r="FD569" s="65"/>
      <c r="FE569" s="65"/>
      <c r="FF569" s="65"/>
      <c r="FG569" s="65"/>
      <c r="FH569" s="65"/>
      <c r="FI569" s="65"/>
      <c r="FJ569" s="65"/>
      <c r="FK569" s="65"/>
      <c r="FL569" s="65"/>
      <c r="FM569" s="65"/>
      <c r="FN569" s="65"/>
      <c r="FO569" s="65"/>
      <c r="FP569" s="65"/>
      <c r="FQ569" s="65"/>
      <c r="FR569" s="65"/>
      <c r="FS569" s="65"/>
      <c r="FT569" s="65"/>
      <c r="FU569" s="65"/>
      <c r="FV569" s="65"/>
      <c r="FW569" s="65"/>
      <c r="FX569" s="65"/>
      <c r="FY569" s="65"/>
      <c r="FZ569" s="65"/>
      <c r="GA569" s="65"/>
      <c r="GB569" s="65"/>
      <c r="GC569" s="65"/>
      <c r="GD569" s="65"/>
      <c r="GE569" s="65"/>
      <c r="GF569" s="65"/>
      <c r="GG569" s="65"/>
      <c r="GH569" s="65"/>
      <c r="GI569" s="65"/>
      <c r="GJ569" s="65"/>
      <c r="GK569" s="65"/>
      <c r="GL569" s="65"/>
      <c r="GM569" s="65"/>
      <c r="GN569" s="65"/>
      <c r="GO569" s="65"/>
      <c r="GP569" s="65"/>
      <c r="GQ569" s="65"/>
      <c r="GR569" s="65"/>
      <c r="GS569" s="65"/>
      <c r="GT569" s="65"/>
      <c r="GU569" s="65"/>
      <c r="GV569" s="65"/>
      <c r="GW569" s="65"/>
      <c r="GX569" s="65"/>
      <c r="GY569" s="65"/>
      <c r="GZ569" s="65"/>
      <c r="HA569" s="65"/>
      <c r="HB569" s="65"/>
      <c r="HC569" s="65"/>
      <c r="HD569" s="65"/>
      <c r="HE569" s="65"/>
      <c r="HF569" s="65"/>
      <c r="HG569" s="65"/>
      <c r="HH569" s="65"/>
      <c r="HI569" s="65"/>
      <c r="HJ569" s="65"/>
      <c r="HK569" s="65"/>
      <c r="HL569" s="65"/>
      <c r="HM569" s="65"/>
      <c r="HN569" s="65"/>
      <c r="HO569" s="65"/>
      <c r="HP569" s="65"/>
      <c r="HQ569" s="65"/>
      <c r="HR569" s="65"/>
      <c r="HS569" s="65"/>
      <c r="HT569" s="65"/>
      <c r="HU569" s="65"/>
      <c r="HV569" s="65"/>
      <c r="HW569" s="65"/>
      <c r="HX569" s="65"/>
      <c r="HY569" s="65"/>
      <c r="HZ569" s="65"/>
      <c r="IA569" s="65"/>
      <c r="IB569" s="65"/>
      <c r="IC569" s="65"/>
      <c r="ID569" s="65"/>
      <c r="IE569" s="65"/>
      <c r="IF569" s="65"/>
      <c r="IG569" s="65"/>
      <c r="IH569" s="65"/>
      <c r="II569" s="65"/>
      <c r="IJ569" s="65"/>
      <c r="IK569" s="65"/>
      <c r="IL569" s="65"/>
      <c r="IM569" s="65"/>
      <c r="IN569" s="65"/>
      <c r="IO569" s="65"/>
      <c r="IP569" s="65"/>
      <c r="IQ569" s="65"/>
      <c r="IR569" s="65"/>
      <c r="IS569" s="65"/>
      <c r="IT569" s="65"/>
      <c r="IU569" s="65"/>
      <c r="IV569" s="65"/>
      <c r="IW569" s="65"/>
      <c r="IX569" s="65"/>
      <c r="IY569" s="65"/>
      <c r="IZ569" s="65"/>
      <c r="JA569" s="65"/>
      <c r="JB569" s="65"/>
      <c r="JC569" s="65"/>
      <c r="JD569" s="65"/>
      <c r="JE569" s="65"/>
      <c r="JF569" s="65"/>
      <c r="JG569" s="65"/>
      <c r="JH569" s="65"/>
      <c r="JI569" s="65"/>
      <c r="JJ569" s="65"/>
      <c r="JK569" s="65"/>
      <c r="JL569" s="65"/>
      <c r="JM569" s="65"/>
      <c r="JN569" s="65"/>
      <c r="JO569" s="65"/>
      <c r="JP569" s="65"/>
      <c r="JQ569" s="65"/>
      <c r="JR569" s="65"/>
      <c r="JS569" s="65"/>
    </row>
    <row r="570" s="66" customFormat="true" ht="14.25" hidden="false" customHeight="true" outlineLevel="0" collapsed="false">
      <c r="A570" s="46"/>
      <c r="B570" s="47" t="n">
        <f aca="true">TODAY()</f>
        <v>46135</v>
      </c>
      <c r="C570" s="48" t="s">
        <v>37</v>
      </c>
      <c r="D570" s="49" t="s">
        <v>38</v>
      </c>
      <c r="E570" s="50" t="str">
        <f aca="false">IFERROR(VLOOKUP($J570,'Base 1'!A:S,19,0),"-")</f>
        <v>-</v>
      </c>
      <c r="F570" s="50" t="str">
        <f aca="false">IFERROR(VLOOKUP($J570,'Base 1'!$A:$N,14,0),"-")</f>
        <v>-</v>
      </c>
      <c r="G570" s="50" t="str">
        <f aca="false">IFERROR(VLOOKUP($J570,'Base 1'!$A:$O,15,0),"-")</f>
        <v>-</v>
      </c>
      <c r="H570" s="50" t="str">
        <f aca="false">IFERROR(VLOOKUP($J570,'Base 1'!$A:$T,20,0),"-")</f>
        <v>-</v>
      </c>
      <c r="I570" s="51" t="str">
        <f aca="false">IFERROR(VLOOKUP($J570,'Base 1'!$A:$C,3,0),"-")</f>
        <v>-</v>
      </c>
      <c r="J570" s="51"/>
      <c r="K570" s="50" t="str">
        <f aca="false">IFERROR(VLOOKUP($J570,'Base 1'!$A:$E,5,0),"-")</f>
        <v>-</v>
      </c>
      <c r="L570" s="52" t="str">
        <f aca="false">IFERROR(VLOOKUP($J570,'Base 1'!$A:$B,2,0),"-")</f>
        <v>-</v>
      </c>
      <c r="M570" s="50" t="str">
        <f aca="false">IFERROR(VLOOKUP($J570,'Base 1'!$A:$Q,17,0),"-")</f>
        <v>-</v>
      </c>
      <c r="N570" s="50" t="str">
        <f aca="false">IFERROR(VLOOKUP($J570,'Base 1'!$A:$R,18,0),"-")</f>
        <v>-</v>
      </c>
      <c r="O570" s="50" t="str">
        <f aca="false">IFERROR(VLOOKUP($J570,'Base 1'!$A:$F,6,0),"-")</f>
        <v>-</v>
      </c>
      <c r="P570" s="53" t="str">
        <f aca="false">IFERROR(VLOOKUP($J570,'Base 1'!$A:$G,7,0),"-")</f>
        <v>-</v>
      </c>
      <c r="Q570" s="54"/>
      <c r="R570" s="50" t="str">
        <f aca="false">IFERROR(VLOOKUP(J570,'Base 1'!$A:$L,12,0),"-")</f>
        <v>-</v>
      </c>
      <c r="S570" s="54"/>
      <c r="T570" s="55" t="str">
        <f aca="false">IFERROR(VLOOKUP(J570,'Base 1'!$A:$J,10,0),"-")</f>
        <v>-</v>
      </c>
      <c r="U570" s="56"/>
      <c r="V570" s="57"/>
      <c r="W570" s="58"/>
      <c r="X570" s="59" t="str">
        <f aca="false">IFERROR(VLOOKUP(J570,'Base 1'!$A:$I,9,0),"-")</f>
        <v>-</v>
      </c>
      <c r="Y570" s="58"/>
      <c r="Z570" s="60"/>
      <c r="AA570" s="61"/>
      <c r="AB570" s="62"/>
      <c r="AC570" s="63" t="str">
        <f aca="false">IFERROR(VLOOKUP($J570,'Base 1'!$A:$Q,16,0),"-")</f>
        <v>-</v>
      </c>
      <c r="AD570" s="63"/>
      <c r="AE570" s="64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65"/>
      <c r="CQ570" s="65"/>
      <c r="CR570" s="65"/>
      <c r="CS570" s="65"/>
      <c r="CT570" s="65"/>
      <c r="CU570" s="65"/>
      <c r="CV570" s="65"/>
      <c r="CW570" s="65"/>
      <c r="CX570" s="65"/>
      <c r="CY570" s="65"/>
      <c r="CZ570" s="65"/>
      <c r="DA570" s="65"/>
      <c r="DB570" s="65"/>
      <c r="DC570" s="65"/>
      <c r="DD570" s="65"/>
      <c r="DE570" s="65"/>
      <c r="DF570" s="65"/>
      <c r="DG570" s="65"/>
      <c r="DH570" s="65"/>
      <c r="DI570" s="65"/>
      <c r="DJ570" s="65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  <c r="EF570" s="65"/>
      <c r="EG570" s="65"/>
      <c r="EH570" s="65"/>
      <c r="EI570" s="65"/>
      <c r="EJ570" s="65"/>
      <c r="EK570" s="65"/>
      <c r="EL570" s="65"/>
      <c r="EM570" s="65"/>
      <c r="EN570" s="65"/>
      <c r="EO570" s="65"/>
      <c r="EP570" s="65"/>
      <c r="EQ570" s="65"/>
      <c r="ER570" s="65"/>
      <c r="ES570" s="65"/>
      <c r="ET570" s="65"/>
      <c r="EU570" s="65"/>
      <c r="EV570" s="65"/>
      <c r="EW570" s="65"/>
      <c r="EX570" s="65"/>
      <c r="EY570" s="65"/>
      <c r="EZ570" s="65"/>
      <c r="FA570" s="65"/>
      <c r="FB570" s="65"/>
      <c r="FC570" s="65"/>
      <c r="FD570" s="65"/>
      <c r="FE570" s="65"/>
      <c r="FF570" s="65"/>
      <c r="FG570" s="65"/>
      <c r="FH570" s="65"/>
      <c r="FI570" s="65"/>
      <c r="FJ570" s="65"/>
      <c r="FK570" s="65"/>
      <c r="FL570" s="65"/>
      <c r="FM570" s="65"/>
      <c r="FN570" s="65"/>
      <c r="FO570" s="65"/>
      <c r="FP570" s="65"/>
      <c r="FQ570" s="65"/>
      <c r="FR570" s="65"/>
      <c r="FS570" s="65"/>
      <c r="FT570" s="65"/>
      <c r="FU570" s="65"/>
      <c r="FV570" s="65"/>
      <c r="FW570" s="65"/>
      <c r="FX570" s="65"/>
      <c r="FY570" s="65"/>
      <c r="FZ570" s="65"/>
      <c r="GA570" s="65"/>
      <c r="GB570" s="65"/>
      <c r="GC570" s="65"/>
      <c r="GD570" s="65"/>
      <c r="GE570" s="65"/>
      <c r="GF570" s="65"/>
      <c r="GG570" s="65"/>
      <c r="GH570" s="65"/>
      <c r="GI570" s="65"/>
      <c r="GJ570" s="65"/>
      <c r="GK570" s="65"/>
      <c r="GL570" s="65"/>
      <c r="GM570" s="65"/>
      <c r="GN570" s="65"/>
      <c r="GO570" s="65"/>
      <c r="GP570" s="65"/>
      <c r="GQ570" s="65"/>
      <c r="GR570" s="65"/>
      <c r="GS570" s="65"/>
      <c r="GT570" s="65"/>
      <c r="GU570" s="65"/>
      <c r="GV570" s="65"/>
      <c r="GW570" s="65"/>
      <c r="GX570" s="65"/>
      <c r="GY570" s="65"/>
      <c r="GZ570" s="65"/>
      <c r="HA570" s="65"/>
      <c r="HB570" s="65"/>
      <c r="HC570" s="65"/>
      <c r="HD570" s="65"/>
      <c r="HE570" s="65"/>
      <c r="HF570" s="65"/>
      <c r="HG570" s="65"/>
      <c r="HH570" s="65"/>
      <c r="HI570" s="65"/>
      <c r="HJ570" s="65"/>
      <c r="HK570" s="65"/>
      <c r="HL570" s="65"/>
      <c r="HM570" s="65"/>
      <c r="HN570" s="65"/>
      <c r="HO570" s="65"/>
      <c r="HP570" s="65"/>
      <c r="HQ570" s="65"/>
      <c r="HR570" s="65"/>
      <c r="HS570" s="65"/>
      <c r="HT570" s="65"/>
      <c r="HU570" s="65"/>
      <c r="HV570" s="65"/>
      <c r="HW570" s="65"/>
      <c r="HX570" s="65"/>
      <c r="HY570" s="65"/>
      <c r="HZ570" s="65"/>
      <c r="IA570" s="65"/>
      <c r="IB570" s="65"/>
      <c r="IC570" s="65"/>
      <c r="ID570" s="65"/>
      <c r="IE570" s="65"/>
      <c r="IF570" s="65"/>
      <c r="IG570" s="65"/>
      <c r="IH570" s="65"/>
      <c r="II570" s="65"/>
      <c r="IJ570" s="65"/>
      <c r="IK570" s="65"/>
      <c r="IL570" s="65"/>
      <c r="IM570" s="65"/>
      <c r="IN570" s="65"/>
      <c r="IO570" s="65"/>
      <c r="IP570" s="65"/>
      <c r="IQ570" s="65"/>
      <c r="IR570" s="65"/>
      <c r="IS570" s="65"/>
      <c r="IT570" s="65"/>
      <c r="IU570" s="65"/>
      <c r="IV570" s="65"/>
      <c r="IW570" s="65"/>
      <c r="IX570" s="65"/>
      <c r="IY570" s="65"/>
      <c r="IZ570" s="65"/>
      <c r="JA570" s="65"/>
      <c r="JB570" s="65"/>
      <c r="JC570" s="65"/>
      <c r="JD570" s="65"/>
      <c r="JE570" s="65"/>
      <c r="JF570" s="65"/>
      <c r="JG570" s="65"/>
      <c r="JH570" s="65"/>
      <c r="JI570" s="65"/>
      <c r="JJ570" s="65"/>
      <c r="JK570" s="65"/>
      <c r="JL570" s="65"/>
      <c r="JM570" s="65"/>
      <c r="JN570" s="65"/>
      <c r="JO570" s="65"/>
      <c r="JP570" s="65"/>
      <c r="JQ570" s="65"/>
      <c r="JR570" s="65"/>
      <c r="JS570" s="65"/>
    </row>
    <row r="571" s="66" customFormat="true" ht="14.25" hidden="false" customHeight="true" outlineLevel="0" collapsed="false">
      <c r="A571" s="46"/>
      <c r="B571" s="47" t="n">
        <f aca="true">TODAY()</f>
        <v>46135</v>
      </c>
      <c r="C571" s="48" t="s">
        <v>37</v>
      </c>
      <c r="D571" s="49" t="s">
        <v>38</v>
      </c>
      <c r="E571" s="50" t="str">
        <f aca="false">IFERROR(VLOOKUP($J571,'Base 1'!A:S,19,0),"-")</f>
        <v>-</v>
      </c>
      <c r="F571" s="50" t="str">
        <f aca="false">IFERROR(VLOOKUP($J571,'Base 1'!$A:$N,14,0),"-")</f>
        <v>-</v>
      </c>
      <c r="G571" s="50" t="str">
        <f aca="false">IFERROR(VLOOKUP($J571,'Base 1'!$A:$O,15,0),"-")</f>
        <v>-</v>
      </c>
      <c r="H571" s="50" t="str">
        <f aca="false">IFERROR(VLOOKUP($J571,'Base 1'!$A:$T,20,0),"-")</f>
        <v>-</v>
      </c>
      <c r="I571" s="51" t="str">
        <f aca="false">IFERROR(VLOOKUP($J571,'Base 1'!$A:$C,3,0),"-")</f>
        <v>-</v>
      </c>
      <c r="J571" s="51"/>
      <c r="K571" s="50" t="str">
        <f aca="false">IFERROR(VLOOKUP($J571,'Base 1'!$A:$E,5,0),"-")</f>
        <v>-</v>
      </c>
      <c r="L571" s="52" t="str">
        <f aca="false">IFERROR(VLOOKUP($J571,'Base 1'!$A:$B,2,0),"-")</f>
        <v>-</v>
      </c>
      <c r="M571" s="50" t="str">
        <f aca="false">IFERROR(VLOOKUP($J571,'Base 1'!$A:$Q,17,0),"-")</f>
        <v>-</v>
      </c>
      <c r="N571" s="50" t="str">
        <f aca="false">IFERROR(VLOOKUP($J571,'Base 1'!$A:$R,18,0),"-")</f>
        <v>-</v>
      </c>
      <c r="O571" s="50" t="str">
        <f aca="false">IFERROR(VLOOKUP($J571,'Base 1'!$A:$F,6,0),"-")</f>
        <v>-</v>
      </c>
      <c r="P571" s="53" t="str">
        <f aca="false">IFERROR(VLOOKUP($J571,'Base 1'!$A:$G,7,0),"-")</f>
        <v>-</v>
      </c>
      <c r="Q571" s="54"/>
      <c r="R571" s="50" t="str">
        <f aca="false">IFERROR(VLOOKUP(J571,'Base 1'!$A:$L,12,0),"-")</f>
        <v>-</v>
      </c>
      <c r="S571" s="54"/>
      <c r="T571" s="55" t="str">
        <f aca="false">IFERROR(VLOOKUP(J571,'Base 1'!$A:$J,10,0),"-")</f>
        <v>-</v>
      </c>
      <c r="U571" s="56"/>
      <c r="V571" s="57"/>
      <c r="W571" s="58"/>
      <c r="X571" s="59" t="str">
        <f aca="false">IFERROR(VLOOKUP(J571,'Base 1'!$A:$I,9,0),"-")</f>
        <v>-</v>
      </c>
      <c r="Y571" s="58"/>
      <c r="Z571" s="60"/>
      <c r="AA571" s="61"/>
      <c r="AB571" s="62"/>
      <c r="AC571" s="63" t="str">
        <f aca="false">IFERROR(VLOOKUP($J571,'Base 1'!$A:$Q,16,0),"-")</f>
        <v>-</v>
      </c>
      <c r="AD571" s="63"/>
      <c r="AE571" s="64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  <c r="CO571" s="65"/>
      <c r="CP571" s="65"/>
      <c r="CQ571" s="65"/>
      <c r="CR571" s="65"/>
      <c r="CS571" s="65"/>
      <c r="CT571" s="65"/>
      <c r="CU571" s="65"/>
      <c r="CV571" s="65"/>
      <c r="CW571" s="65"/>
      <c r="CX571" s="65"/>
      <c r="CY571" s="65"/>
      <c r="CZ571" s="65"/>
      <c r="DA571" s="65"/>
      <c r="DB571" s="65"/>
      <c r="DC571" s="65"/>
      <c r="DD571" s="65"/>
      <c r="DE571" s="65"/>
      <c r="DF571" s="65"/>
      <c r="DG571" s="65"/>
      <c r="DH571" s="65"/>
      <c r="DI571" s="65"/>
      <c r="DJ571" s="65"/>
      <c r="DK571" s="65"/>
      <c r="DL571" s="65"/>
      <c r="DM571" s="65"/>
      <c r="DN571" s="65"/>
      <c r="DO571" s="65"/>
      <c r="DP571" s="65"/>
      <c r="DQ571" s="65"/>
      <c r="DR571" s="65"/>
      <c r="DS571" s="65"/>
      <c r="DT571" s="65"/>
      <c r="DU571" s="65"/>
      <c r="DV571" s="65"/>
      <c r="DW571" s="65"/>
      <c r="DX571" s="65"/>
      <c r="DY571" s="65"/>
      <c r="DZ571" s="65"/>
      <c r="EA571" s="65"/>
      <c r="EB571" s="65"/>
      <c r="EC571" s="65"/>
      <c r="ED571" s="65"/>
      <c r="EE571" s="65"/>
      <c r="EF571" s="65"/>
      <c r="EG571" s="65"/>
      <c r="EH571" s="65"/>
      <c r="EI571" s="65"/>
      <c r="EJ571" s="65"/>
      <c r="EK571" s="65"/>
      <c r="EL571" s="65"/>
      <c r="EM571" s="65"/>
      <c r="EN571" s="65"/>
      <c r="EO571" s="65"/>
      <c r="EP571" s="65"/>
      <c r="EQ571" s="65"/>
      <c r="ER571" s="65"/>
      <c r="ES571" s="65"/>
      <c r="ET571" s="65"/>
      <c r="EU571" s="65"/>
      <c r="EV571" s="65"/>
      <c r="EW571" s="65"/>
      <c r="EX571" s="65"/>
      <c r="EY571" s="65"/>
      <c r="EZ571" s="65"/>
      <c r="FA571" s="65"/>
      <c r="FB571" s="65"/>
      <c r="FC571" s="65"/>
      <c r="FD571" s="65"/>
      <c r="FE571" s="65"/>
      <c r="FF571" s="65"/>
      <c r="FG571" s="65"/>
      <c r="FH571" s="65"/>
      <c r="FI571" s="65"/>
      <c r="FJ571" s="65"/>
      <c r="FK571" s="65"/>
      <c r="FL571" s="65"/>
      <c r="FM571" s="65"/>
      <c r="FN571" s="65"/>
      <c r="FO571" s="65"/>
      <c r="FP571" s="65"/>
      <c r="FQ571" s="65"/>
      <c r="FR571" s="65"/>
      <c r="FS571" s="65"/>
      <c r="FT571" s="65"/>
      <c r="FU571" s="65"/>
      <c r="FV571" s="65"/>
      <c r="FW571" s="65"/>
      <c r="FX571" s="65"/>
      <c r="FY571" s="65"/>
      <c r="FZ571" s="65"/>
      <c r="GA571" s="65"/>
      <c r="GB571" s="65"/>
      <c r="GC571" s="65"/>
      <c r="GD571" s="65"/>
      <c r="GE571" s="65"/>
      <c r="GF571" s="65"/>
      <c r="GG571" s="65"/>
      <c r="GH571" s="65"/>
      <c r="GI571" s="65"/>
      <c r="GJ571" s="65"/>
      <c r="GK571" s="65"/>
      <c r="GL571" s="65"/>
      <c r="GM571" s="65"/>
      <c r="GN571" s="65"/>
      <c r="GO571" s="65"/>
      <c r="GP571" s="65"/>
      <c r="GQ571" s="65"/>
      <c r="GR571" s="65"/>
      <c r="GS571" s="65"/>
      <c r="GT571" s="65"/>
      <c r="GU571" s="65"/>
      <c r="GV571" s="65"/>
      <c r="GW571" s="65"/>
      <c r="GX571" s="65"/>
      <c r="GY571" s="65"/>
      <c r="GZ571" s="65"/>
      <c r="HA571" s="65"/>
      <c r="HB571" s="65"/>
      <c r="HC571" s="65"/>
      <c r="HD571" s="65"/>
      <c r="HE571" s="65"/>
      <c r="HF571" s="65"/>
      <c r="HG571" s="65"/>
      <c r="HH571" s="65"/>
      <c r="HI571" s="65"/>
      <c r="HJ571" s="65"/>
      <c r="HK571" s="65"/>
      <c r="HL571" s="65"/>
      <c r="HM571" s="65"/>
      <c r="HN571" s="65"/>
      <c r="HO571" s="65"/>
      <c r="HP571" s="65"/>
      <c r="HQ571" s="65"/>
      <c r="HR571" s="65"/>
      <c r="HS571" s="65"/>
      <c r="HT571" s="65"/>
      <c r="HU571" s="65"/>
      <c r="HV571" s="65"/>
      <c r="HW571" s="65"/>
      <c r="HX571" s="65"/>
      <c r="HY571" s="65"/>
      <c r="HZ571" s="65"/>
      <c r="IA571" s="65"/>
      <c r="IB571" s="65"/>
      <c r="IC571" s="65"/>
      <c r="ID571" s="65"/>
      <c r="IE571" s="65"/>
      <c r="IF571" s="65"/>
      <c r="IG571" s="65"/>
      <c r="IH571" s="65"/>
      <c r="II571" s="65"/>
      <c r="IJ571" s="65"/>
      <c r="IK571" s="65"/>
      <c r="IL571" s="65"/>
      <c r="IM571" s="65"/>
      <c r="IN571" s="65"/>
      <c r="IO571" s="65"/>
      <c r="IP571" s="65"/>
      <c r="IQ571" s="65"/>
      <c r="IR571" s="65"/>
      <c r="IS571" s="65"/>
      <c r="IT571" s="65"/>
      <c r="IU571" s="65"/>
      <c r="IV571" s="65"/>
      <c r="IW571" s="65"/>
      <c r="IX571" s="65"/>
      <c r="IY571" s="65"/>
      <c r="IZ571" s="65"/>
      <c r="JA571" s="65"/>
      <c r="JB571" s="65"/>
      <c r="JC571" s="65"/>
      <c r="JD571" s="65"/>
      <c r="JE571" s="65"/>
      <c r="JF571" s="65"/>
      <c r="JG571" s="65"/>
      <c r="JH571" s="65"/>
      <c r="JI571" s="65"/>
      <c r="JJ571" s="65"/>
      <c r="JK571" s="65"/>
      <c r="JL571" s="65"/>
      <c r="JM571" s="65"/>
      <c r="JN571" s="65"/>
      <c r="JO571" s="65"/>
      <c r="JP571" s="65"/>
      <c r="JQ571" s="65"/>
      <c r="JR571" s="65"/>
      <c r="JS571" s="65"/>
    </row>
    <row r="572" s="66" customFormat="true" ht="14.25" hidden="false" customHeight="true" outlineLevel="0" collapsed="false">
      <c r="A572" s="46"/>
      <c r="B572" s="47" t="n">
        <f aca="true">TODAY()</f>
        <v>46135</v>
      </c>
      <c r="C572" s="48" t="s">
        <v>37</v>
      </c>
      <c r="D572" s="49" t="s">
        <v>38</v>
      </c>
      <c r="E572" s="50" t="str">
        <f aca="false">IFERROR(VLOOKUP($J572,'Base 1'!A:S,19,0),"-")</f>
        <v>-</v>
      </c>
      <c r="F572" s="50" t="str">
        <f aca="false">IFERROR(VLOOKUP($J572,'Base 1'!$A:$N,14,0),"-")</f>
        <v>-</v>
      </c>
      <c r="G572" s="50" t="str">
        <f aca="false">IFERROR(VLOOKUP($J572,'Base 1'!$A:$O,15,0),"-")</f>
        <v>-</v>
      </c>
      <c r="H572" s="50" t="str">
        <f aca="false">IFERROR(VLOOKUP($J572,'Base 1'!$A:$T,20,0),"-")</f>
        <v>-</v>
      </c>
      <c r="I572" s="51" t="str">
        <f aca="false">IFERROR(VLOOKUP($J572,'Base 1'!$A:$C,3,0),"-")</f>
        <v>-</v>
      </c>
      <c r="J572" s="51"/>
      <c r="K572" s="50" t="str">
        <f aca="false">IFERROR(VLOOKUP($J572,'Base 1'!$A:$E,5,0),"-")</f>
        <v>-</v>
      </c>
      <c r="L572" s="52" t="str">
        <f aca="false">IFERROR(VLOOKUP($J572,'Base 1'!$A:$B,2,0),"-")</f>
        <v>-</v>
      </c>
      <c r="M572" s="50" t="str">
        <f aca="false">IFERROR(VLOOKUP($J572,'Base 1'!$A:$Q,17,0),"-")</f>
        <v>-</v>
      </c>
      <c r="N572" s="50" t="str">
        <f aca="false">IFERROR(VLOOKUP($J572,'Base 1'!$A:$R,18,0),"-")</f>
        <v>-</v>
      </c>
      <c r="O572" s="50" t="str">
        <f aca="false">IFERROR(VLOOKUP($J572,'Base 1'!$A:$F,6,0),"-")</f>
        <v>-</v>
      </c>
      <c r="P572" s="53" t="str">
        <f aca="false">IFERROR(VLOOKUP($J572,'Base 1'!$A:$G,7,0),"-")</f>
        <v>-</v>
      </c>
      <c r="Q572" s="54"/>
      <c r="R572" s="50" t="str">
        <f aca="false">IFERROR(VLOOKUP(J572,'Base 1'!$A:$L,12,0),"-")</f>
        <v>-</v>
      </c>
      <c r="S572" s="54"/>
      <c r="T572" s="55" t="str">
        <f aca="false">IFERROR(VLOOKUP(J572,'Base 1'!$A:$J,10,0),"-")</f>
        <v>-</v>
      </c>
      <c r="U572" s="56"/>
      <c r="V572" s="57"/>
      <c r="W572" s="58"/>
      <c r="X572" s="59" t="str">
        <f aca="false">IFERROR(VLOOKUP(J572,'Base 1'!$A:$I,9,0),"-")</f>
        <v>-</v>
      </c>
      <c r="Y572" s="58"/>
      <c r="Z572" s="60"/>
      <c r="AA572" s="61"/>
      <c r="AB572" s="62"/>
      <c r="AC572" s="63" t="str">
        <f aca="false">IFERROR(VLOOKUP($J572,'Base 1'!$A:$Q,16,0),"-")</f>
        <v>-</v>
      </c>
      <c r="AD572" s="63"/>
      <c r="AE572" s="64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65"/>
      <c r="CP572" s="65"/>
      <c r="CQ572" s="65"/>
      <c r="CR572" s="65"/>
      <c r="CS572" s="65"/>
      <c r="CT572" s="65"/>
      <c r="CU572" s="65"/>
      <c r="CV572" s="65"/>
      <c r="CW572" s="65"/>
      <c r="CX572" s="65"/>
      <c r="CY572" s="65"/>
      <c r="CZ572" s="65"/>
      <c r="DA572" s="65"/>
      <c r="DB572" s="65"/>
      <c r="DC572" s="65"/>
      <c r="DD572" s="65"/>
      <c r="DE572" s="65"/>
      <c r="DF572" s="65"/>
      <c r="DG572" s="65"/>
      <c r="DH572" s="65"/>
      <c r="DI572" s="65"/>
      <c r="DJ572" s="65"/>
      <c r="DK572" s="65"/>
      <c r="DL572" s="65"/>
      <c r="DM572" s="65"/>
      <c r="DN572" s="65"/>
      <c r="DO572" s="65"/>
      <c r="DP572" s="65"/>
      <c r="DQ572" s="65"/>
      <c r="DR572" s="65"/>
      <c r="DS572" s="65"/>
      <c r="DT572" s="65"/>
      <c r="DU572" s="65"/>
      <c r="DV572" s="65"/>
      <c r="DW572" s="65"/>
      <c r="DX572" s="65"/>
      <c r="DY572" s="65"/>
      <c r="DZ572" s="65"/>
      <c r="EA572" s="65"/>
      <c r="EB572" s="65"/>
      <c r="EC572" s="65"/>
      <c r="ED572" s="65"/>
      <c r="EE572" s="65"/>
      <c r="EF572" s="65"/>
      <c r="EG572" s="65"/>
      <c r="EH572" s="65"/>
      <c r="EI572" s="65"/>
      <c r="EJ572" s="65"/>
      <c r="EK572" s="65"/>
      <c r="EL572" s="65"/>
      <c r="EM572" s="65"/>
      <c r="EN572" s="65"/>
      <c r="EO572" s="65"/>
      <c r="EP572" s="65"/>
      <c r="EQ572" s="65"/>
      <c r="ER572" s="65"/>
      <c r="ES572" s="65"/>
      <c r="ET572" s="65"/>
      <c r="EU572" s="65"/>
      <c r="EV572" s="65"/>
      <c r="EW572" s="65"/>
      <c r="EX572" s="65"/>
      <c r="EY572" s="65"/>
      <c r="EZ572" s="65"/>
      <c r="FA572" s="65"/>
      <c r="FB572" s="65"/>
      <c r="FC572" s="65"/>
      <c r="FD572" s="65"/>
      <c r="FE572" s="65"/>
      <c r="FF572" s="65"/>
      <c r="FG572" s="65"/>
      <c r="FH572" s="65"/>
      <c r="FI572" s="65"/>
      <c r="FJ572" s="65"/>
      <c r="FK572" s="65"/>
      <c r="FL572" s="65"/>
      <c r="FM572" s="65"/>
      <c r="FN572" s="65"/>
      <c r="FO572" s="65"/>
      <c r="FP572" s="65"/>
      <c r="FQ572" s="65"/>
      <c r="FR572" s="65"/>
      <c r="FS572" s="65"/>
      <c r="FT572" s="65"/>
      <c r="FU572" s="65"/>
      <c r="FV572" s="65"/>
      <c r="FW572" s="65"/>
      <c r="FX572" s="65"/>
      <c r="FY572" s="65"/>
      <c r="FZ572" s="65"/>
      <c r="GA572" s="65"/>
      <c r="GB572" s="65"/>
      <c r="GC572" s="65"/>
      <c r="GD572" s="65"/>
      <c r="GE572" s="65"/>
      <c r="GF572" s="65"/>
      <c r="GG572" s="65"/>
      <c r="GH572" s="65"/>
      <c r="GI572" s="65"/>
      <c r="GJ572" s="65"/>
      <c r="GK572" s="65"/>
      <c r="GL572" s="65"/>
      <c r="GM572" s="65"/>
      <c r="GN572" s="65"/>
      <c r="GO572" s="65"/>
      <c r="GP572" s="65"/>
      <c r="GQ572" s="65"/>
      <c r="GR572" s="65"/>
      <c r="GS572" s="65"/>
      <c r="GT572" s="65"/>
      <c r="GU572" s="65"/>
      <c r="GV572" s="65"/>
      <c r="GW572" s="65"/>
      <c r="GX572" s="65"/>
      <c r="GY572" s="65"/>
      <c r="GZ572" s="65"/>
      <c r="HA572" s="65"/>
      <c r="HB572" s="65"/>
      <c r="HC572" s="65"/>
      <c r="HD572" s="65"/>
      <c r="HE572" s="65"/>
      <c r="HF572" s="65"/>
      <c r="HG572" s="65"/>
      <c r="HH572" s="65"/>
      <c r="HI572" s="65"/>
      <c r="HJ572" s="65"/>
      <c r="HK572" s="65"/>
      <c r="HL572" s="65"/>
      <c r="HM572" s="65"/>
      <c r="HN572" s="65"/>
      <c r="HO572" s="65"/>
      <c r="HP572" s="65"/>
      <c r="HQ572" s="65"/>
      <c r="HR572" s="65"/>
      <c r="HS572" s="65"/>
      <c r="HT572" s="65"/>
      <c r="HU572" s="65"/>
      <c r="HV572" s="65"/>
      <c r="HW572" s="65"/>
      <c r="HX572" s="65"/>
      <c r="HY572" s="65"/>
      <c r="HZ572" s="65"/>
      <c r="IA572" s="65"/>
      <c r="IB572" s="65"/>
      <c r="IC572" s="65"/>
      <c r="ID572" s="65"/>
      <c r="IE572" s="65"/>
      <c r="IF572" s="65"/>
      <c r="IG572" s="65"/>
      <c r="IH572" s="65"/>
      <c r="II572" s="65"/>
      <c r="IJ572" s="65"/>
      <c r="IK572" s="65"/>
      <c r="IL572" s="65"/>
      <c r="IM572" s="65"/>
      <c r="IN572" s="65"/>
      <c r="IO572" s="65"/>
      <c r="IP572" s="65"/>
      <c r="IQ572" s="65"/>
      <c r="IR572" s="65"/>
      <c r="IS572" s="65"/>
      <c r="IT572" s="65"/>
      <c r="IU572" s="65"/>
      <c r="IV572" s="65"/>
      <c r="IW572" s="65"/>
      <c r="IX572" s="65"/>
      <c r="IY572" s="65"/>
      <c r="IZ572" s="65"/>
      <c r="JA572" s="65"/>
      <c r="JB572" s="65"/>
      <c r="JC572" s="65"/>
      <c r="JD572" s="65"/>
      <c r="JE572" s="65"/>
      <c r="JF572" s="65"/>
      <c r="JG572" s="65"/>
      <c r="JH572" s="65"/>
      <c r="JI572" s="65"/>
      <c r="JJ572" s="65"/>
      <c r="JK572" s="65"/>
      <c r="JL572" s="65"/>
      <c r="JM572" s="65"/>
      <c r="JN572" s="65"/>
      <c r="JO572" s="65"/>
      <c r="JP572" s="65"/>
      <c r="JQ572" s="65"/>
      <c r="JR572" s="65"/>
      <c r="JS572" s="65"/>
    </row>
    <row r="573" s="66" customFormat="true" ht="14.25" hidden="false" customHeight="true" outlineLevel="0" collapsed="false">
      <c r="A573" s="46"/>
      <c r="B573" s="47" t="n">
        <f aca="true">TODAY()</f>
        <v>46135</v>
      </c>
      <c r="C573" s="48" t="s">
        <v>37</v>
      </c>
      <c r="D573" s="49" t="s">
        <v>38</v>
      </c>
      <c r="E573" s="50" t="str">
        <f aca="false">IFERROR(VLOOKUP($J573,'Base 1'!A:S,19,0),"-")</f>
        <v>-</v>
      </c>
      <c r="F573" s="50" t="str">
        <f aca="false">IFERROR(VLOOKUP($J573,'Base 1'!$A:$N,14,0),"-")</f>
        <v>-</v>
      </c>
      <c r="G573" s="50" t="str">
        <f aca="false">IFERROR(VLOOKUP($J573,'Base 1'!$A:$O,15,0),"-")</f>
        <v>-</v>
      </c>
      <c r="H573" s="50" t="str">
        <f aca="false">IFERROR(VLOOKUP($J573,'Base 1'!$A:$T,20,0),"-")</f>
        <v>-</v>
      </c>
      <c r="I573" s="51" t="str">
        <f aca="false">IFERROR(VLOOKUP($J573,'Base 1'!$A:$C,3,0),"-")</f>
        <v>-</v>
      </c>
      <c r="J573" s="51"/>
      <c r="K573" s="50" t="str">
        <f aca="false">IFERROR(VLOOKUP($J573,'Base 1'!$A:$E,5,0),"-")</f>
        <v>-</v>
      </c>
      <c r="L573" s="52" t="str">
        <f aca="false">IFERROR(VLOOKUP($J573,'Base 1'!$A:$B,2,0),"-")</f>
        <v>-</v>
      </c>
      <c r="M573" s="50" t="str">
        <f aca="false">IFERROR(VLOOKUP($J573,'Base 1'!$A:$Q,17,0),"-")</f>
        <v>-</v>
      </c>
      <c r="N573" s="50" t="str">
        <f aca="false">IFERROR(VLOOKUP($J573,'Base 1'!$A:$R,18,0),"-")</f>
        <v>-</v>
      </c>
      <c r="O573" s="50" t="str">
        <f aca="false">IFERROR(VLOOKUP($J573,'Base 1'!$A:$F,6,0),"-")</f>
        <v>-</v>
      </c>
      <c r="P573" s="53" t="str">
        <f aca="false">IFERROR(VLOOKUP($J573,'Base 1'!$A:$G,7,0),"-")</f>
        <v>-</v>
      </c>
      <c r="Q573" s="54"/>
      <c r="R573" s="50" t="str">
        <f aca="false">IFERROR(VLOOKUP(J573,'Base 1'!$A:$L,12,0),"-")</f>
        <v>-</v>
      </c>
      <c r="S573" s="54"/>
      <c r="T573" s="55" t="str">
        <f aca="false">IFERROR(VLOOKUP(J573,'Base 1'!$A:$J,10,0),"-")</f>
        <v>-</v>
      </c>
      <c r="U573" s="56"/>
      <c r="V573" s="57"/>
      <c r="W573" s="58"/>
      <c r="X573" s="59" t="str">
        <f aca="false">IFERROR(VLOOKUP(J573,'Base 1'!$A:$I,9,0),"-")</f>
        <v>-</v>
      </c>
      <c r="Y573" s="58"/>
      <c r="Z573" s="60"/>
      <c r="AA573" s="61"/>
      <c r="AB573" s="62"/>
      <c r="AC573" s="63" t="str">
        <f aca="false">IFERROR(VLOOKUP($J573,'Base 1'!$A:$Q,16,0),"-")</f>
        <v>-</v>
      </c>
      <c r="AD573" s="63"/>
      <c r="AE573" s="64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  <c r="CO573" s="65"/>
      <c r="CP573" s="65"/>
      <c r="CQ573" s="65"/>
      <c r="CR573" s="65"/>
      <c r="CS573" s="65"/>
      <c r="CT573" s="65"/>
      <c r="CU573" s="65"/>
      <c r="CV573" s="65"/>
      <c r="CW573" s="65"/>
      <c r="CX573" s="65"/>
      <c r="CY573" s="65"/>
      <c r="CZ573" s="65"/>
      <c r="DA573" s="65"/>
      <c r="DB573" s="65"/>
      <c r="DC573" s="65"/>
      <c r="DD573" s="65"/>
      <c r="DE573" s="65"/>
      <c r="DF573" s="65"/>
      <c r="DG573" s="65"/>
      <c r="DH573" s="65"/>
      <c r="DI573" s="65"/>
      <c r="DJ573" s="65"/>
      <c r="DK573" s="65"/>
      <c r="DL573" s="65"/>
      <c r="DM573" s="65"/>
      <c r="DN573" s="65"/>
      <c r="DO573" s="65"/>
      <c r="DP573" s="65"/>
      <c r="DQ573" s="65"/>
      <c r="DR573" s="65"/>
      <c r="DS573" s="65"/>
      <c r="DT573" s="65"/>
      <c r="DU573" s="65"/>
      <c r="DV573" s="65"/>
      <c r="DW573" s="65"/>
      <c r="DX573" s="65"/>
      <c r="DY573" s="65"/>
      <c r="DZ573" s="65"/>
      <c r="EA573" s="65"/>
      <c r="EB573" s="65"/>
      <c r="EC573" s="65"/>
      <c r="ED573" s="65"/>
      <c r="EE573" s="65"/>
      <c r="EF573" s="65"/>
      <c r="EG573" s="65"/>
      <c r="EH573" s="65"/>
      <c r="EI573" s="65"/>
      <c r="EJ573" s="65"/>
      <c r="EK573" s="65"/>
      <c r="EL573" s="65"/>
      <c r="EM573" s="65"/>
      <c r="EN573" s="65"/>
      <c r="EO573" s="65"/>
      <c r="EP573" s="65"/>
      <c r="EQ573" s="65"/>
      <c r="ER573" s="65"/>
      <c r="ES573" s="65"/>
      <c r="ET573" s="65"/>
      <c r="EU573" s="65"/>
      <c r="EV573" s="65"/>
      <c r="EW573" s="65"/>
      <c r="EX573" s="65"/>
      <c r="EY573" s="65"/>
      <c r="EZ573" s="65"/>
      <c r="FA573" s="65"/>
      <c r="FB573" s="65"/>
      <c r="FC573" s="65"/>
      <c r="FD573" s="65"/>
      <c r="FE573" s="65"/>
      <c r="FF573" s="65"/>
      <c r="FG573" s="65"/>
      <c r="FH573" s="65"/>
      <c r="FI573" s="65"/>
      <c r="FJ573" s="65"/>
      <c r="FK573" s="65"/>
      <c r="FL573" s="65"/>
      <c r="FM573" s="65"/>
      <c r="FN573" s="65"/>
      <c r="FO573" s="65"/>
      <c r="FP573" s="65"/>
      <c r="FQ573" s="65"/>
      <c r="FR573" s="65"/>
      <c r="FS573" s="65"/>
      <c r="FT573" s="65"/>
      <c r="FU573" s="65"/>
      <c r="FV573" s="65"/>
      <c r="FW573" s="65"/>
      <c r="FX573" s="65"/>
      <c r="FY573" s="65"/>
      <c r="FZ573" s="65"/>
      <c r="GA573" s="65"/>
      <c r="GB573" s="65"/>
      <c r="GC573" s="65"/>
      <c r="GD573" s="65"/>
      <c r="GE573" s="65"/>
      <c r="GF573" s="65"/>
      <c r="GG573" s="65"/>
      <c r="GH573" s="65"/>
      <c r="GI573" s="65"/>
      <c r="GJ573" s="65"/>
      <c r="GK573" s="65"/>
      <c r="GL573" s="65"/>
      <c r="GM573" s="65"/>
      <c r="GN573" s="65"/>
      <c r="GO573" s="65"/>
      <c r="GP573" s="65"/>
      <c r="GQ573" s="65"/>
      <c r="GR573" s="65"/>
      <c r="GS573" s="65"/>
      <c r="GT573" s="65"/>
      <c r="GU573" s="65"/>
      <c r="GV573" s="65"/>
      <c r="GW573" s="65"/>
      <c r="GX573" s="65"/>
      <c r="GY573" s="65"/>
      <c r="GZ573" s="65"/>
      <c r="HA573" s="65"/>
      <c r="HB573" s="65"/>
      <c r="HC573" s="65"/>
      <c r="HD573" s="65"/>
      <c r="HE573" s="65"/>
      <c r="HF573" s="65"/>
      <c r="HG573" s="65"/>
      <c r="HH573" s="65"/>
      <c r="HI573" s="65"/>
      <c r="HJ573" s="65"/>
      <c r="HK573" s="65"/>
      <c r="HL573" s="65"/>
      <c r="HM573" s="65"/>
      <c r="HN573" s="65"/>
      <c r="HO573" s="65"/>
      <c r="HP573" s="65"/>
      <c r="HQ573" s="65"/>
      <c r="HR573" s="65"/>
      <c r="HS573" s="65"/>
      <c r="HT573" s="65"/>
      <c r="HU573" s="65"/>
      <c r="HV573" s="65"/>
      <c r="HW573" s="65"/>
      <c r="HX573" s="65"/>
      <c r="HY573" s="65"/>
      <c r="HZ573" s="65"/>
      <c r="IA573" s="65"/>
      <c r="IB573" s="65"/>
      <c r="IC573" s="65"/>
      <c r="ID573" s="65"/>
      <c r="IE573" s="65"/>
      <c r="IF573" s="65"/>
      <c r="IG573" s="65"/>
      <c r="IH573" s="65"/>
      <c r="II573" s="65"/>
      <c r="IJ573" s="65"/>
      <c r="IK573" s="65"/>
      <c r="IL573" s="65"/>
      <c r="IM573" s="65"/>
      <c r="IN573" s="65"/>
      <c r="IO573" s="65"/>
      <c r="IP573" s="65"/>
      <c r="IQ573" s="65"/>
      <c r="IR573" s="65"/>
      <c r="IS573" s="65"/>
      <c r="IT573" s="65"/>
      <c r="IU573" s="65"/>
      <c r="IV573" s="65"/>
      <c r="IW573" s="65"/>
      <c r="IX573" s="65"/>
      <c r="IY573" s="65"/>
      <c r="IZ573" s="65"/>
      <c r="JA573" s="65"/>
      <c r="JB573" s="65"/>
      <c r="JC573" s="65"/>
      <c r="JD573" s="65"/>
      <c r="JE573" s="65"/>
      <c r="JF573" s="65"/>
      <c r="JG573" s="65"/>
      <c r="JH573" s="65"/>
      <c r="JI573" s="65"/>
      <c r="JJ573" s="65"/>
      <c r="JK573" s="65"/>
      <c r="JL573" s="65"/>
      <c r="JM573" s="65"/>
      <c r="JN573" s="65"/>
      <c r="JO573" s="65"/>
      <c r="JP573" s="65"/>
      <c r="JQ573" s="65"/>
      <c r="JR573" s="65"/>
      <c r="JS573" s="65"/>
    </row>
    <row r="574" s="66" customFormat="true" ht="14.25" hidden="false" customHeight="true" outlineLevel="0" collapsed="false">
      <c r="A574" s="46"/>
      <c r="B574" s="47" t="n">
        <f aca="true">TODAY()</f>
        <v>46135</v>
      </c>
      <c r="C574" s="48" t="s">
        <v>37</v>
      </c>
      <c r="D574" s="49" t="s">
        <v>38</v>
      </c>
      <c r="E574" s="50" t="str">
        <f aca="false">IFERROR(VLOOKUP($J574,'Base 1'!A:S,19,0),"-")</f>
        <v>-</v>
      </c>
      <c r="F574" s="50" t="str">
        <f aca="false">IFERROR(VLOOKUP($J574,'Base 1'!$A:$N,14,0),"-")</f>
        <v>-</v>
      </c>
      <c r="G574" s="50" t="str">
        <f aca="false">IFERROR(VLOOKUP($J574,'Base 1'!$A:$O,15,0),"-")</f>
        <v>-</v>
      </c>
      <c r="H574" s="50" t="str">
        <f aca="false">IFERROR(VLOOKUP($J574,'Base 1'!$A:$T,20,0),"-")</f>
        <v>-</v>
      </c>
      <c r="I574" s="51" t="str">
        <f aca="false">IFERROR(VLOOKUP($J574,'Base 1'!$A:$C,3,0),"-")</f>
        <v>-</v>
      </c>
      <c r="J574" s="51"/>
      <c r="K574" s="50" t="str">
        <f aca="false">IFERROR(VLOOKUP($J574,'Base 1'!$A:$E,5,0),"-")</f>
        <v>-</v>
      </c>
      <c r="L574" s="52" t="str">
        <f aca="false">IFERROR(VLOOKUP($J574,'Base 1'!$A:$B,2,0),"-")</f>
        <v>-</v>
      </c>
      <c r="M574" s="50" t="str">
        <f aca="false">IFERROR(VLOOKUP($J574,'Base 1'!$A:$Q,17,0),"-")</f>
        <v>-</v>
      </c>
      <c r="N574" s="50" t="str">
        <f aca="false">IFERROR(VLOOKUP($J574,'Base 1'!$A:$R,18,0),"-")</f>
        <v>-</v>
      </c>
      <c r="O574" s="50" t="str">
        <f aca="false">IFERROR(VLOOKUP($J574,'Base 1'!$A:$F,6,0),"-")</f>
        <v>-</v>
      </c>
      <c r="P574" s="53" t="str">
        <f aca="false">IFERROR(VLOOKUP($J574,'Base 1'!$A:$G,7,0),"-")</f>
        <v>-</v>
      </c>
      <c r="Q574" s="54"/>
      <c r="R574" s="50" t="str">
        <f aca="false">IFERROR(VLOOKUP(J574,'Base 1'!$A:$L,12,0),"-")</f>
        <v>-</v>
      </c>
      <c r="S574" s="54"/>
      <c r="T574" s="55" t="str">
        <f aca="false">IFERROR(VLOOKUP(J574,'Base 1'!$A:$J,10,0),"-")</f>
        <v>-</v>
      </c>
      <c r="U574" s="56"/>
      <c r="V574" s="57"/>
      <c r="W574" s="58"/>
      <c r="X574" s="59" t="str">
        <f aca="false">IFERROR(VLOOKUP(J574,'Base 1'!$A:$I,9,0),"-")</f>
        <v>-</v>
      </c>
      <c r="Y574" s="58"/>
      <c r="Z574" s="60"/>
      <c r="AA574" s="61"/>
      <c r="AB574" s="62"/>
      <c r="AC574" s="63" t="str">
        <f aca="false">IFERROR(VLOOKUP($J574,'Base 1'!$A:$Q,16,0),"-")</f>
        <v>-</v>
      </c>
      <c r="AD574" s="63"/>
      <c r="AE574" s="64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  <c r="CO574" s="65"/>
      <c r="CP574" s="65"/>
      <c r="CQ574" s="65"/>
      <c r="CR574" s="65"/>
      <c r="CS574" s="65"/>
      <c r="CT574" s="65"/>
      <c r="CU574" s="65"/>
      <c r="CV574" s="65"/>
      <c r="CW574" s="65"/>
      <c r="CX574" s="65"/>
      <c r="CY574" s="65"/>
      <c r="CZ574" s="65"/>
      <c r="DA574" s="65"/>
      <c r="DB574" s="65"/>
      <c r="DC574" s="65"/>
      <c r="DD574" s="65"/>
      <c r="DE574" s="65"/>
      <c r="DF574" s="65"/>
      <c r="DG574" s="65"/>
      <c r="DH574" s="65"/>
      <c r="DI574" s="65"/>
      <c r="DJ574" s="65"/>
      <c r="DK574" s="65"/>
      <c r="DL574" s="65"/>
      <c r="DM574" s="65"/>
      <c r="DN574" s="65"/>
      <c r="DO574" s="65"/>
      <c r="DP574" s="65"/>
      <c r="DQ574" s="65"/>
      <c r="DR574" s="65"/>
      <c r="DS574" s="65"/>
      <c r="DT574" s="65"/>
      <c r="DU574" s="65"/>
      <c r="DV574" s="65"/>
      <c r="DW574" s="65"/>
      <c r="DX574" s="65"/>
      <c r="DY574" s="65"/>
      <c r="DZ574" s="65"/>
      <c r="EA574" s="65"/>
      <c r="EB574" s="65"/>
      <c r="EC574" s="65"/>
      <c r="ED574" s="65"/>
      <c r="EE574" s="65"/>
      <c r="EF574" s="65"/>
      <c r="EG574" s="65"/>
      <c r="EH574" s="65"/>
      <c r="EI574" s="65"/>
      <c r="EJ574" s="65"/>
      <c r="EK574" s="65"/>
      <c r="EL574" s="65"/>
      <c r="EM574" s="65"/>
      <c r="EN574" s="65"/>
      <c r="EO574" s="65"/>
      <c r="EP574" s="65"/>
      <c r="EQ574" s="65"/>
      <c r="ER574" s="65"/>
      <c r="ES574" s="65"/>
      <c r="ET574" s="65"/>
      <c r="EU574" s="65"/>
      <c r="EV574" s="65"/>
      <c r="EW574" s="65"/>
      <c r="EX574" s="65"/>
      <c r="EY574" s="65"/>
      <c r="EZ574" s="65"/>
      <c r="FA574" s="65"/>
      <c r="FB574" s="65"/>
      <c r="FC574" s="65"/>
      <c r="FD574" s="65"/>
      <c r="FE574" s="65"/>
      <c r="FF574" s="65"/>
      <c r="FG574" s="65"/>
      <c r="FH574" s="65"/>
      <c r="FI574" s="65"/>
      <c r="FJ574" s="65"/>
      <c r="FK574" s="65"/>
      <c r="FL574" s="65"/>
      <c r="FM574" s="65"/>
      <c r="FN574" s="65"/>
      <c r="FO574" s="65"/>
      <c r="FP574" s="65"/>
      <c r="FQ574" s="65"/>
      <c r="FR574" s="65"/>
      <c r="FS574" s="65"/>
      <c r="FT574" s="65"/>
      <c r="FU574" s="65"/>
      <c r="FV574" s="65"/>
      <c r="FW574" s="65"/>
      <c r="FX574" s="65"/>
      <c r="FY574" s="65"/>
      <c r="FZ574" s="65"/>
      <c r="GA574" s="65"/>
      <c r="GB574" s="65"/>
      <c r="GC574" s="65"/>
      <c r="GD574" s="65"/>
      <c r="GE574" s="65"/>
      <c r="GF574" s="65"/>
      <c r="GG574" s="65"/>
      <c r="GH574" s="65"/>
      <c r="GI574" s="65"/>
      <c r="GJ574" s="65"/>
      <c r="GK574" s="65"/>
      <c r="GL574" s="65"/>
      <c r="GM574" s="65"/>
      <c r="GN574" s="65"/>
      <c r="GO574" s="65"/>
      <c r="GP574" s="65"/>
      <c r="GQ574" s="65"/>
      <c r="GR574" s="65"/>
      <c r="GS574" s="65"/>
      <c r="GT574" s="65"/>
      <c r="GU574" s="65"/>
      <c r="GV574" s="65"/>
      <c r="GW574" s="65"/>
      <c r="GX574" s="65"/>
      <c r="GY574" s="65"/>
      <c r="GZ574" s="65"/>
      <c r="HA574" s="65"/>
      <c r="HB574" s="65"/>
      <c r="HC574" s="65"/>
      <c r="HD574" s="65"/>
      <c r="HE574" s="65"/>
      <c r="HF574" s="65"/>
      <c r="HG574" s="65"/>
      <c r="HH574" s="65"/>
      <c r="HI574" s="65"/>
      <c r="HJ574" s="65"/>
      <c r="HK574" s="65"/>
      <c r="HL574" s="65"/>
      <c r="HM574" s="65"/>
      <c r="HN574" s="65"/>
      <c r="HO574" s="65"/>
      <c r="HP574" s="65"/>
      <c r="HQ574" s="65"/>
      <c r="HR574" s="65"/>
      <c r="HS574" s="65"/>
      <c r="HT574" s="65"/>
      <c r="HU574" s="65"/>
      <c r="HV574" s="65"/>
      <c r="HW574" s="65"/>
      <c r="HX574" s="65"/>
      <c r="HY574" s="65"/>
      <c r="HZ574" s="65"/>
      <c r="IA574" s="65"/>
      <c r="IB574" s="65"/>
      <c r="IC574" s="65"/>
      <c r="ID574" s="65"/>
      <c r="IE574" s="65"/>
      <c r="IF574" s="65"/>
      <c r="IG574" s="65"/>
      <c r="IH574" s="65"/>
      <c r="II574" s="65"/>
      <c r="IJ574" s="65"/>
      <c r="IK574" s="65"/>
      <c r="IL574" s="65"/>
      <c r="IM574" s="65"/>
      <c r="IN574" s="65"/>
      <c r="IO574" s="65"/>
      <c r="IP574" s="65"/>
      <c r="IQ574" s="65"/>
      <c r="IR574" s="65"/>
      <c r="IS574" s="65"/>
      <c r="IT574" s="65"/>
      <c r="IU574" s="65"/>
      <c r="IV574" s="65"/>
      <c r="IW574" s="65"/>
      <c r="IX574" s="65"/>
      <c r="IY574" s="65"/>
      <c r="IZ574" s="65"/>
      <c r="JA574" s="65"/>
      <c r="JB574" s="65"/>
      <c r="JC574" s="65"/>
      <c r="JD574" s="65"/>
      <c r="JE574" s="65"/>
      <c r="JF574" s="65"/>
      <c r="JG574" s="65"/>
      <c r="JH574" s="65"/>
      <c r="JI574" s="65"/>
      <c r="JJ574" s="65"/>
      <c r="JK574" s="65"/>
      <c r="JL574" s="65"/>
      <c r="JM574" s="65"/>
      <c r="JN574" s="65"/>
      <c r="JO574" s="65"/>
      <c r="JP574" s="65"/>
      <c r="JQ574" s="65"/>
      <c r="JR574" s="65"/>
      <c r="JS574" s="65"/>
    </row>
    <row r="575" s="66" customFormat="true" ht="14.25" hidden="false" customHeight="true" outlineLevel="0" collapsed="false">
      <c r="A575" s="46"/>
      <c r="B575" s="47" t="n">
        <f aca="true">TODAY()</f>
        <v>46135</v>
      </c>
      <c r="C575" s="48" t="s">
        <v>37</v>
      </c>
      <c r="D575" s="49" t="s">
        <v>38</v>
      </c>
      <c r="E575" s="50" t="str">
        <f aca="false">IFERROR(VLOOKUP($J575,'Base 1'!A:S,19,0),"-")</f>
        <v>-</v>
      </c>
      <c r="F575" s="50" t="str">
        <f aca="false">IFERROR(VLOOKUP($J575,'Base 1'!$A:$N,14,0),"-")</f>
        <v>-</v>
      </c>
      <c r="G575" s="50" t="str">
        <f aca="false">IFERROR(VLOOKUP($J575,'Base 1'!$A:$O,15,0),"-")</f>
        <v>-</v>
      </c>
      <c r="H575" s="50" t="str">
        <f aca="false">IFERROR(VLOOKUP($J575,'Base 1'!$A:$T,20,0),"-")</f>
        <v>-</v>
      </c>
      <c r="I575" s="51" t="str">
        <f aca="false">IFERROR(VLOOKUP($J575,'Base 1'!$A:$C,3,0),"-")</f>
        <v>-</v>
      </c>
      <c r="J575" s="51"/>
      <c r="K575" s="50" t="str">
        <f aca="false">IFERROR(VLOOKUP($J575,'Base 1'!$A:$E,5,0),"-")</f>
        <v>-</v>
      </c>
      <c r="L575" s="52" t="str">
        <f aca="false">IFERROR(VLOOKUP($J575,'Base 1'!$A:$B,2,0),"-")</f>
        <v>-</v>
      </c>
      <c r="M575" s="50" t="str">
        <f aca="false">IFERROR(VLOOKUP($J575,'Base 1'!$A:$Q,17,0),"-")</f>
        <v>-</v>
      </c>
      <c r="N575" s="50" t="str">
        <f aca="false">IFERROR(VLOOKUP($J575,'Base 1'!$A:$R,18,0),"-")</f>
        <v>-</v>
      </c>
      <c r="O575" s="50" t="str">
        <f aca="false">IFERROR(VLOOKUP($J575,'Base 1'!$A:$F,6,0),"-")</f>
        <v>-</v>
      </c>
      <c r="P575" s="53" t="str">
        <f aca="false">IFERROR(VLOOKUP($J575,'Base 1'!$A:$G,7,0),"-")</f>
        <v>-</v>
      </c>
      <c r="Q575" s="54"/>
      <c r="R575" s="50" t="str">
        <f aca="false">IFERROR(VLOOKUP(J575,'Base 1'!$A:$L,12,0),"-")</f>
        <v>-</v>
      </c>
      <c r="S575" s="54"/>
      <c r="T575" s="55" t="str">
        <f aca="false">IFERROR(VLOOKUP(J575,'Base 1'!$A:$J,10,0),"-")</f>
        <v>-</v>
      </c>
      <c r="U575" s="56"/>
      <c r="V575" s="57"/>
      <c r="W575" s="58"/>
      <c r="X575" s="59" t="str">
        <f aca="false">IFERROR(VLOOKUP(J575,'Base 1'!$A:$I,9,0),"-")</f>
        <v>-</v>
      </c>
      <c r="Y575" s="58"/>
      <c r="Z575" s="60"/>
      <c r="AA575" s="61"/>
      <c r="AB575" s="62"/>
      <c r="AC575" s="63" t="str">
        <f aca="false">IFERROR(VLOOKUP($J575,'Base 1'!$A:$Q,16,0),"-")</f>
        <v>-</v>
      </c>
      <c r="AD575" s="63"/>
      <c r="AE575" s="64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  <c r="BS575" s="65"/>
      <c r="BT575" s="65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  <c r="CO575" s="65"/>
      <c r="CP575" s="65"/>
      <c r="CQ575" s="65"/>
      <c r="CR575" s="65"/>
      <c r="CS575" s="65"/>
      <c r="CT575" s="65"/>
      <c r="CU575" s="65"/>
      <c r="CV575" s="65"/>
      <c r="CW575" s="65"/>
      <c r="CX575" s="65"/>
      <c r="CY575" s="65"/>
      <c r="CZ575" s="65"/>
      <c r="DA575" s="65"/>
      <c r="DB575" s="65"/>
      <c r="DC575" s="65"/>
      <c r="DD575" s="65"/>
      <c r="DE575" s="65"/>
      <c r="DF575" s="65"/>
      <c r="DG575" s="65"/>
      <c r="DH575" s="65"/>
      <c r="DI575" s="65"/>
      <c r="DJ575" s="65"/>
      <c r="DK575" s="65"/>
      <c r="DL575" s="65"/>
      <c r="DM575" s="65"/>
      <c r="DN575" s="65"/>
      <c r="DO575" s="65"/>
      <c r="DP575" s="65"/>
      <c r="DQ575" s="65"/>
      <c r="DR575" s="65"/>
      <c r="DS575" s="65"/>
      <c r="DT575" s="65"/>
      <c r="DU575" s="65"/>
      <c r="DV575" s="65"/>
      <c r="DW575" s="65"/>
      <c r="DX575" s="65"/>
      <c r="DY575" s="65"/>
      <c r="DZ575" s="65"/>
      <c r="EA575" s="65"/>
      <c r="EB575" s="65"/>
      <c r="EC575" s="65"/>
      <c r="ED575" s="65"/>
      <c r="EE575" s="65"/>
      <c r="EF575" s="65"/>
      <c r="EG575" s="65"/>
      <c r="EH575" s="65"/>
      <c r="EI575" s="65"/>
      <c r="EJ575" s="65"/>
      <c r="EK575" s="65"/>
      <c r="EL575" s="65"/>
      <c r="EM575" s="65"/>
      <c r="EN575" s="65"/>
      <c r="EO575" s="65"/>
      <c r="EP575" s="65"/>
      <c r="EQ575" s="65"/>
      <c r="ER575" s="65"/>
      <c r="ES575" s="65"/>
      <c r="ET575" s="65"/>
      <c r="EU575" s="65"/>
      <c r="EV575" s="65"/>
      <c r="EW575" s="65"/>
      <c r="EX575" s="65"/>
      <c r="EY575" s="65"/>
      <c r="EZ575" s="65"/>
      <c r="FA575" s="65"/>
      <c r="FB575" s="65"/>
      <c r="FC575" s="65"/>
      <c r="FD575" s="65"/>
      <c r="FE575" s="65"/>
      <c r="FF575" s="65"/>
      <c r="FG575" s="65"/>
      <c r="FH575" s="65"/>
      <c r="FI575" s="65"/>
      <c r="FJ575" s="65"/>
      <c r="FK575" s="65"/>
      <c r="FL575" s="65"/>
      <c r="FM575" s="65"/>
      <c r="FN575" s="65"/>
      <c r="FO575" s="65"/>
      <c r="FP575" s="65"/>
      <c r="FQ575" s="65"/>
      <c r="FR575" s="65"/>
      <c r="FS575" s="65"/>
      <c r="FT575" s="65"/>
      <c r="FU575" s="65"/>
      <c r="FV575" s="65"/>
      <c r="FW575" s="65"/>
      <c r="FX575" s="65"/>
      <c r="FY575" s="65"/>
      <c r="FZ575" s="65"/>
      <c r="GA575" s="65"/>
      <c r="GB575" s="65"/>
      <c r="GC575" s="65"/>
      <c r="GD575" s="65"/>
      <c r="GE575" s="65"/>
      <c r="GF575" s="65"/>
      <c r="GG575" s="65"/>
      <c r="GH575" s="65"/>
      <c r="GI575" s="65"/>
      <c r="GJ575" s="65"/>
      <c r="GK575" s="65"/>
      <c r="GL575" s="65"/>
      <c r="GM575" s="65"/>
      <c r="GN575" s="65"/>
      <c r="GO575" s="65"/>
      <c r="GP575" s="65"/>
      <c r="GQ575" s="65"/>
      <c r="GR575" s="65"/>
      <c r="GS575" s="65"/>
      <c r="GT575" s="65"/>
      <c r="GU575" s="65"/>
      <c r="GV575" s="65"/>
      <c r="GW575" s="65"/>
      <c r="GX575" s="65"/>
      <c r="GY575" s="65"/>
      <c r="GZ575" s="65"/>
      <c r="HA575" s="65"/>
      <c r="HB575" s="65"/>
      <c r="HC575" s="65"/>
      <c r="HD575" s="65"/>
      <c r="HE575" s="65"/>
      <c r="HF575" s="65"/>
      <c r="HG575" s="65"/>
      <c r="HH575" s="65"/>
      <c r="HI575" s="65"/>
      <c r="HJ575" s="65"/>
      <c r="HK575" s="65"/>
      <c r="HL575" s="65"/>
      <c r="HM575" s="65"/>
      <c r="HN575" s="65"/>
      <c r="HO575" s="65"/>
      <c r="HP575" s="65"/>
      <c r="HQ575" s="65"/>
      <c r="HR575" s="65"/>
      <c r="HS575" s="65"/>
      <c r="HT575" s="65"/>
      <c r="HU575" s="65"/>
      <c r="HV575" s="65"/>
      <c r="HW575" s="65"/>
      <c r="HX575" s="65"/>
      <c r="HY575" s="65"/>
      <c r="HZ575" s="65"/>
      <c r="IA575" s="65"/>
      <c r="IB575" s="65"/>
      <c r="IC575" s="65"/>
      <c r="ID575" s="65"/>
      <c r="IE575" s="65"/>
      <c r="IF575" s="65"/>
      <c r="IG575" s="65"/>
      <c r="IH575" s="65"/>
      <c r="II575" s="65"/>
      <c r="IJ575" s="65"/>
      <c r="IK575" s="65"/>
      <c r="IL575" s="65"/>
      <c r="IM575" s="65"/>
      <c r="IN575" s="65"/>
      <c r="IO575" s="65"/>
      <c r="IP575" s="65"/>
      <c r="IQ575" s="65"/>
      <c r="IR575" s="65"/>
      <c r="IS575" s="65"/>
      <c r="IT575" s="65"/>
      <c r="IU575" s="65"/>
      <c r="IV575" s="65"/>
      <c r="IW575" s="65"/>
      <c r="IX575" s="65"/>
      <c r="IY575" s="65"/>
      <c r="IZ575" s="65"/>
      <c r="JA575" s="65"/>
      <c r="JB575" s="65"/>
      <c r="JC575" s="65"/>
      <c r="JD575" s="65"/>
      <c r="JE575" s="65"/>
      <c r="JF575" s="65"/>
      <c r="JG575" s="65"/>
      <c r="JH575" s="65"/>
      <c r="JI575" s="65"/>
      <c r="JJ575" s="65"/>
      <c r="JK575" s="65"/>
      <c r="JL575" s="65"/>
      <c r="JM575" s="65"/>
      <c r="JN575" s="65"/>
      <c r="JO575" s="65"/>
      <c r="JP575" s="65"/>
      <c r="JQ575" s="65"/>
      <c r="JR575" s="65"/>
      <c r="JS575" s="65"/>
    </row>
    <row r="576" s="66" customFormat="true" ht="14.25" hidden="false" customHeight="true" outlineLevel="0" collapsed="false">
      <c r="A576" s="46"/>
      <c r="B576" s="47" t="n">
        <f aca="true">TODAY()</f>
        <v>46135</v>
      </c>
      <c r="C576" s="48" t="s">
        <v>37</v>
      </c>
      <c r="D576" s="49" t="s">
        <v>38</v>
      </c>
      <c r="E576" s="50" t="str">
        <f aca="false">IFERROR(VLOOKUP($J576,'Base 1'!A:S,19,0),"-")</f>
        <v>-</v>
      </c>
      <c r="F576" s="50" t="str">
        <f aca="false">IFERROR(VLOOKUP($J576,'Base 1'!$A:$N,14,0),"-")</f>
        <v>-</v>
      </c>
      <c r="G576" s="50" t="str">
        <f aca="false">IFERROR(VLOOKUP($J576,'Base 1'!$A:$O,15,0),"-")</f>
        <v>-</v>
      </c>
      <c r="H576" s="50" t="str">
        <f aca="false">IFERROR(VLOOKUP($J576,'Base 1'!$A:$T,20,0),"-")</f>
        <v>-</v>
      </c>
      <c r="I576" s="51" t="str">
        <f aca="false">IFERROR(VLOOKUP($J576,'Base 1'!$A:$C,3,0),"-")</f>
        <v>-</v>
      </c>
      <c r="J576" s="51"/>
      <c r="K576" s="50" t="str">
        <f aca="false">IFERROR(VLOOKUP($J576,'Base 1'!$A:$E,5,0),"-")</f>
        <v>-</v>
      </c>
      <c r="L576" s="52" t="str">
        <f aca="false">IFERROR(VLOOKUP($J576,'Base 1'!$A:$B,2,0),"-")</f>
        <v>-</v>
      </c>
      <c r="M576" s="50" t="str">
        <f aca="false">IFERROR(VLOOKUP($J576,'Base 1'!$A:$Q,17,0),"-")</f>
        <v>-</v>
      </c>
      <c r="N576" s="50" t="str">
        <f aca="false">IFERROR(VLOOKUP($J576,'Base 1'!$A:$R,18,0),"-")</f>
        <v>-</v>
      </c>
      <c r="O576" s="50" t="str">
        <f aca="false">IFERROR(VLOOKUP($J576,'Base 1'!$A:$F,6,0),"-")</f>
        <v>-</v>
      </c>
      <c r="P576" s="53" t="str">
        <f aca="false">IFERROR(VLOOKUP($J576,'Base 1'!$A:$G,7,0),"-")</f>
        <v>-</v>
      </c>
      <c r="Q576" s="54"/>
      <c r="R576" s="50" t="str">
        <f aca="false">IFERROR(VLOOKUP(J576,'Base 1'!$A:$L,12,0),"-")</f>
        <v>-</v>
      </c>
      <c r="S576" s="54"/>
      <c r="T576" s="55" t="str">
        <f aca="false">IFERROR(VLOOKUP(J576,'Base 1'!$A:$J,10,0),"-")</f>
        <v>-</v>
      </c>
      <c r="U576" s="56"/>
      <c r="V576" s="57"/>
      <c r="W576" s="58"/>
      <c r="X576" s="59" t="str">
        <f aca="false">IFERROR(VLOOKUP(J576,'Base 1'!$A:$I,9,0),"-")</f>
        <v>-</v>
      </c>
      <c r="Y576" s="58"/>
      <c r="Z576" s="60"/>
      <c r="AA576" s="61"/>
      <c r="AB576" s="62"/>
      <c r="AC576" s="63" t="str">
        <f aca="false">IFERROR(VLOOKUP($J576,'Base 1'!$A:$Q,16,0),"-")</f>
        <v>-</v>
      </c>
      <c r="AD576" s="63"/>
      <c r="AE576" s="64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65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  <c r="CO576" s="65"/>
      <c r="CP576" s="65"/>
      <c r="CQ576" s="65"/>
      <c r="CR576" s="65"/>
      <c r="CS576" s="65"/>
      <c r="CT576" s="65"/>
      <c r="CU576" s="65"/>
      <c r="CV576" s="65"/>
      <c r="CW576" s="65"/>
      <c r="CX576" s="65"/>
      <c r="CY576" s="65"/>
      <c r="CZ576" s="65"/>
      <c r="DA576" s="65"/>
      <c r="DB576" s="65"/>
      <c r="DC576" s="65"/>
      <c r="DD576" s="65"/>
      <c r="DE576" s="65"/>
      <c r="DF576" s="65"/>
      <c r="DG576" s="65"/>
      <c r="DH576" s="65"/>
      <c r="DI576" s="65"/>
      <c r="DJ576" s="65"/>
      <c r="DK576" s="65"/>
      <c r="DL576" s="65"/>
      <c r="DM576" s="65"/>
      <c r="DN576" s="65"/>
      <c r="DO576" s="65"/>
      <c r="DP576" s="65"/>
      <c r="DQ576" s="65"/>
      <c r="DR576" s="65"/>
      <c r="DS576" s="65"/>
      <c r="DT576" s="65"/>
      <c r="DU576" s="65"/>
      <c r="DV576" s="65"/>
      <c r="DW576" s="65"/>
      <c r="DX576" s="65"/>
      <c r="DY576" s="65"/>
      <c r="DZ576" s="65"/>
      <c r="EA576" s="65"/>
      <c r="EB576" s="65"/>
      <c r="EC576" s="65"/>
      <c r="ED576" s="65"/>
      <c r="EE576" s="65"/>
      <c r="EF576" s="65"/>
      <c r="EG576" s="65"/>
      <c r="EH576" s="65"/>
      <c r="EI576" s="65"/>
      <c r="EJ576" s="65"/>
      <c r="EK576" s="65"/>
      <c r="EL576" s="65"/>
      <c r="EM576" s="65"/>
      <c r="EN576" s="65"/>
      <c r="EO576" s="65"/>
      <c r="EP576" s="65"/>
      <c r="EQ576" s="65"/>
      <c r="ER576" s="65"/>
      <c r="ES576" s="65"/>
      <c r="ET576" s="65"/>
      <c r="EU576" s="65"/>
      <c r="EV576" s="65"/>
      <c r="EW576" s="65"/>
      <c r="EX576" s="65"/>
      <c r="EY576" s="65"/>
      <c r="EZ576" s="65"/>
      <c r="FA576" s="65"/>
      <c r="FB576" s="65"/>
      <c r="FC576" s="65"/>
      <c r="FD576" s="65"/>
      <c r="FE576" s="65"/>
      <c r="FF576" s="65"/>
      <c r="FG576" s="65"/>
      <c r="FH576" s="65"/>
      <c r="FI576" s="65"/>
      <c r="FJ576" s="65"/>
      <c r="FK576" s="65"/>
      <c r="FL576" s="65"/>
      <c r="FM576" s="65"/>
      <c r="FN576" s="65"/>
      <c r="FO576" s="65"/>
      <c r="FP576" s="65"/>
      <c r="FQ576" s="65"/>
      <c r="FR576" s="65"/>
      <c r="FS576" s="65"/>
      <c r="FT576" s="65"/>
      <c r="FU576" s="65"/>
      <c r="FV576" s="65"/>
      <c r="FW576" s="65"/>
      <c r="FX576" s="65"/>
      <c r="FY576" s="65"/>
      <c r="FZ576" s="65"/>
      <c r="GA576" s="65"/>
      <c r="GB576" s="65"/>
      <c r="GC576" s="65"/>
      <c r="GD576" s="65"/>
      <c r="GE576" s="65"/>
      <c r="GF576" s="65"/>
      <c r="GG576" s="65"/>
      <c r="GH576" s="65"/>
      <c r="GI576" s="65"/>
      <c r="GJ576" s="65"/>
      <c r="GK576" s="65"/>
      <c r="GL576" s="65"/>
      <c r="GM576" s="65"/>
      <c r="GN576" s="65"/>
      <c r="GO576" s="65"/>
      <c r="GP576" s="65"/>
      <c r="GQ576" s="65"/>
      <c r="GR576" s="65"/>
      <c r="GS576" s="65"/>
      <c r="GT576" s="65"/>
      <c r="GU576" s="65"/>
      <c r="GV576" s="65"/>
      <c r="GW576" s="65"/>
      <c r="GX576" s="65"/>
      <c r="GY576" s="65"/>
      <c r="GZ576" s="65"/>
      <c r="HA576" s="65"/>
      <c r="HB576" s="65"/>
      <c r="HC576" s="65"/>
      <c r="HD576" s="65"/>
      <c r="HE576" s="65"/>
      <c r="HF576" s="65"/>
      <c r="HG576" s="65"/>
      <c r="HH576" s="65"/>
      <c r="HI576" s="65"/>
      <c r="HJ576" s="65"/>
      <c r="HK576" s="65"/>
      <c r="HL576" s="65"/>
      <c r="HM576" s="65"/>
      <c r="HN576" s="65"/>
      <c r="HO576" s="65"/>
      <c r="HP576" s="65"/>
      <c r="HQ576" s="65"/>
      <c r="HR576" s="65"/>
      <c r="HS576" s="65"/>
      <c r="HT576" s="65"/>
      <c r="HU576" s="65"/>
      <c r="HV576" s="65"/>
      <c r="HW576" s="65"/>
      <c r="HX576" s="65"/>
      <c r="HY576" s="65"/>
      <c r="HZ576" s="65"/>
      <c r="IA576" s="65"/>
      <c r="IB576" s="65"/>
      <c r="IC576" s="65"/>
      <c r="ID576" s="65"/>
      <c r="IE576" s="65"/>
      <c r="IF576" s="65"/>
      <c r="IG576" s="65"/>
      <c r="IH576" s="65"/>
      <c r="II576" s="65"/>
      <c r="IJ576" s="65"/>
      <c r="IK576" s="65"/>
      <c r="IL576" s="65"/>
      <c r="IM576" s="65"/>
      <c r="IN576" s="65"/>
      <c r="IO576" s="65"/>
      <c r="IP576" s="65"/>
      <c r="IQ576" s="65"/>
      <c r="IR576" s="65"/>
      <c r="IS576" s="65"/>
      <c r="IT576" s="65"/>
      <c r="IU576" s="65"/>
      <c r="IV576" s="65"/>
      <c r="IW576" s="65"/>
      <c r="IX576" s="65"/>
      <c r="IY576" s="65"/>
      <c r="IZ576" s="65"/>
      <c r="JA576" s="65"/>
      <c r="JB576" s="65"/>
      <c r="JC576" s="65"/>
      <c r="JD576" s="65"/>
      <c r="JE576" s="65"/>
      <c r="JF576" s="65"/>
      <c r="JG576" s="65"/>
      <c r="JH576" s="65"/>
      <c r="JI576" s="65"/>
      <c r="JJ576" s="65"/>
      <c r="JK576" s="65"/>
      <c r="JL576" s="65"/>
      <c r="JM576" s="65"/>
      <c r="JN576" s="65"/>
      <c r="JO576" s="65"/>
      <c r="JP576" s="65"/>
      <c r="JQ576" s="65"/>
      <c r="JR576" s="65"/>
      <c r="JS576" s="65"/>
    </row>
    <row r="577" s="66" customFormat="true" ht="14.25" hidden="false" customHeight="true" outlineLevel="0" collapsed="false">
      <c r="A577" s="46"/>
      <c r="B577" s="47" t="n">
        <f aca="true">TODAY()</f>
        <v>46135</v>
      </c>
      <c r="C577" s="48" t="s">
        <v>37</v>
      </c>
      <c r="D577" s="49" t="s">
        <v>38</v>
      </c>
      <c r="E577" s="50" t="str">
        <f aca="false">IFERROR(VLOOKUP($J577,'Base 1'!A:S,19,0),"-")</f>
        <v>-</v>
      </c>
      <c r="F577" s="50" t="str">
        <f aca="false">IFERROR(VLOOKUP($J577,'Base 1'!$A:$N,14,0),"-")</f>
        <v>-</v>
      </c>
      <c r="G577" s="50" t="str">
        <f aca="false">IFERROR(VLOOKUP($J577,'Base 1'!$A:$O,15,0),"-")</f>
        <v>-</v>
      </c>
      <c r="H577" s="50" t="str">
        <f aca="false">IFERROR(VLOOKUP($J577,'Base 1'!$A:$T,20,0),"-")</f>
        <v>-</v>
      </c>
      <c r="I577" s="51" t="str">
        <f aca="false">IFERROR(VLOOKUP($J577,'Base 1'!$A:$C,3,0),"-")</f>
        <v>-</v>
      </c>
      <c r="J577" s="51"/>
      <c r="K577" s="50" t="str">
        <f aca="false">IFERROR(VLOOKUP($J577,'Base 1'!$A:$E,5,0),"-")</f>
        <v>-</v>
      </c>
      <c r="L577" s="52" t="str">
        <f aca="false">IFERROR(VLOOKUP($J577,'Base 1'!$A:$B,2,0),"-")</f>
        <v>-</v>
      </c>
      <c r="M577" s="50" t="str">
        <f aca="false">IFERROR(VLOOKUP($J577,'Base 1'!$A:$Q,17,0),"-")</f>
        <v>-</v>
      </c>
      <c r="N577" s="50" t="str">
        <f aca="false">IFERROR(VLOOKUP($J577,'Base 1'!$A:$R,18,0),"-")</f>
        <v>-</v>
      </c>
      <c r="O577" s="50" t="str">
        <f aca="false">IFERROR(VLOOKUP($J577,'Base 1'!$A:$F,6,0),"-")</f>
        <v>-</v>
      </c>
      <c r="P577" s="53" t="str">
        <f aca="false">IFERROR(VLOOKUP($J577,'Base 1'!$A:$G,7,0),"-")</f>
        <v>-</v>
      </c>
      <c r="Q577" s="54"/>
      <c r="R577" s="50" t="str">
        <f aca="false">IFERROR(VLOOKUP(J577,'Base 1'!$A:$L,12,0),"-")</f>
        <v>-</v>
      </c>
      <c r="S577" s="54"/>
      <c r="T577" s="55" t="str">
        <f aca="false">IFERROR(VLOOKUP(J577,'Base 1'!$A:$J,10,0),"-")</f>
        <v>-</v>
      </c>
      <c r="U577" s="56"/>
      <c r="V577" s="57"/>
      <c r="W577" s="58"/>
      <c r="X577" s="59" t="str">
        <f aca="false">IFERROR(VLOOKUP(J577,'Base 1'!$A:$I,9,0),"-")</f>
        <v>-</v>
      </c>
      <c r="Y577" s="58"/>
      <c r="Z577" s="60"/>
      <c r="AA577" s="61"/>
      <c r="AB577" s="62"/>
      <c r="AC577" s="63" t="str">
        <f aca="false">IFERROR(VLOOKUP($J577,'Base 1'!$A:$Q,16,0),"-")</f>
        <v>-</v>
      </c>
      <c r="AD577" s="63"/>
      <c r="AE577" s="64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  <c r="BS577" s="65"/>
      <c r="BT577" s="65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  <c r="CO577" s="65"/>
      <c r="CP577" s="65"/>
      <c r="CQ577" s="65"/>
      <c r="CR577" s="65"/>
      <c r="CS577" s="65"/>
      <c r="CT577" s="65"/>
      <c r="CU577" s="65"/>
      <c r="CV577" s="65"/>
      <c r="CW577" s="65"/>
      <c r="CX577" s="65"/>
      <c r="CY577" s="65"/>
      <c r="CZ577" s="65"/>
      <c r="DA577" s="65"/>
      <c r="DB577" s="65"/>
      <c r="DC577" s="65"/>
      <c r="DD577" s="65"/>
      <c r="DE577" s="65"/>
      <c r="DF577" s="65"/>
      <c r="DG577" s="65"/>
      <c r="DH577" s="65"/>
      <c r="DI577" s="65"/>
      <c r="DJ577" s="65"/>
      <c r="DK577" s="65"/>
      <c r="DL577" s="65"/>
      <c r="DM577" s="65"/>
      <c r="DN577" s="65"/>
      <c r="DO577" s="65"/>
      <c r="DP577" s="65"/>
      <c r="DQ577" s="65"/>
      <c r="DR577" s="65"/>
      <c r="DS577" s="65"/>
      <c r="DT577" s="65"/>
      <c r="DU577" s="65"/>
      <c r="DV577" s="65"/>
      <c r="DW577" s="65"/>
      <c r="DX577" s="65"/>
      <c r="DY577" s="65"/>
      <c r="DZ577" s="65"/>
      <c r="EA577" s="65"/>
      <c r="EB577" s="65"/>
      <c r="EC577" s="65"/>
      <c r="ED577" s="65"/>
      <c r="EE577" s="65"/>
      <c r="EF577" s="65"/>
      <c r="EG577" s="65"/>
      <c r="EH577" s="65"/>
      <c r="EI577" s="65"/>
      <c r="EJ577" s="65"/>
      <c r="EK577" s="65"/>
      <c r="EL577" s="65"/>
      <c r="EM577" s="65"/>
      <c r="EN577" s="65"/>
      <c r="EO577" s="65"/>
      <c r="EP577" s="65"/>
      <c r="EQ577" s="65"/>
      <c r="ER577" s="65"/>
      <c r="ES577" s="65"/>
      <c r="ET577" s="65"/>
      <c r="EU577" s="65"/>
      <c r="EV577" s="65"/>
      <c r="EW577" s="65"/>
      <c r="EX577" s="65"/>
      <c r="EY577" s="65"/>
      <c r="EZ577" s="65"/>
      <c r="FA577" s="65"/>
      <c r="FB577" s="65"/>
      <c r="FC577" s="65"/>
      <c r="FD577" s="65"/>
      <c r="FE577" s="65"/>
      <c r="FF577" s="65"/>
      <c r="FG577" s="65"/>
      <c r="FH577" s="65"/>
      <c r="FI577" s="65"/>
      <c r="FJ577" s="65"/>
      <c r="FK577" s="65"/>
      <c r="FL577" s="65"/>
      <c r="FM577" s="65"/>
      <c r="FN577" s="65"/>
      <c r="FO577" s="65"/>
      <c r="FP577" s="65"/>
      <c r="FQ577" s="65"/>
      <c r="FR577" s="65"/>
      <c r="FS577" s="65"/>
      <c r="FT577" s="65"/>
      <c r="FU577" s="65"/>
      <c r="FV577" s="65"/>
      <c r="FW577" s="65"/>
      <c r="FX577" s="65"/>
      <c r="FY577" s="65"/>
      <c r="FZ577" s="65"/>
      <c r="GA577" s="65"/>
      <c r="GB577" s="65"/>
      <c r="GC577" s="65"/>
      <c r="GD577" s="65"/>
      <c r="GE577" s="65"/>
      <c r="GF577" s="65"/>
      <c r="GG577" s="65"/>
      <c r="GH577" s="65"/>
      <c r="GI577" s="65"/>
      <c r="GJ577" s="65"/>
      <c r="GK577" s="65"/>
      <c r="GL577" s="65"/>
      <c r="GM577" s="65"/>
      <c r="GN577" s="65"/>
      <c r="GO577" s="65"/>
      <c r="GP577" s="65"/>
      <c r="GQ577" s="65"/>
      <c r="GR577" s="65"/>
      <c r="GS577" s="65"/>
      <c r="GT577" s="65"/>
      <c r="GU577" s="65"/>
      <c r="GV577" s="65"/>
      <c r="GW577" s="65"/>
      <c r="GX577" s="65"/>
      <c r="GY577" s="65"/>
      <c r="GZ577" s="65"/>
      <c r="HA577" s="65"/>
      <c r="HB577" s="65"/>
      <c r="HC577" s="65"/>
      <c r="HD577" s="65"/>
      <c r="HE577" s="65"/>
      <c r="HF577" s="65"/>
      <c r="HG577" s="65"/>
      <c r="HH577" s="65"/>
      <c r="HI577" s="65"/>
      <c r="HJ577" s="65"/>
      <c r="HK577" s="65"/>
      <c r="HL577" s="65"/>
      <c r="HM577" s="65"/>
      <c r="HN577" s="65"/>
      <c r="HO577" s="65"/>
      <c r="HP577" s="65"/>
      <c r="HQ577" s="65"/>
      <c r="HR577" s="65"/>
      <c r="HS577" s="65"/>
      <c r="HT577" s="65"/>
      <c r="HU577" s="65"/>
      <c r="HV577" s="65"/>
      <c r="HW577" s="65"/>
      <c r="HX577" s="65"/>
      <c r="HY577" s="65"/>
      <c r="HZ577" s="65"/>
      <c r="IA577" s="65"/>
      <c r="IB577" s="65"/>
      <c r="IC577" s="65"/>
      <c r="ID577" s="65"/>
      <c r="IE577" s="65"/>
      <c r="IF577" s="65"/>
      <c r="IG577" s="65"/>
      <c r="IH577" s="65"/>
      <c r="II577" s="65"/>
      <c r="IJ577" s="65"/>
      <c r="IK577" s="65"/>
      <c r="IL577" s="65"/>
      <c r="IM577" s="65"/>
      <c r="IN577" s="65"/>
      <c r="IO577" s="65"/>
      <c r="IP577" s="65"/>
      <c r="IQ577" s="65"/>
      <c r="IR577" s="65"/>
      <c r="IS577" s="65"/>
      <c r="IT577" s="65"/>
      <c r="IU577" s="65"/>
      <c r="IV577" s="65"/>
      <c r="IW577" s="65"/>
      <c r="IX577" s="65"/>
      <c r="IY577" s="65"/>
      <c r="IZ577" s="65"/>
      <c r="JA577" s="65"/>
      <c r="JB577" s="65"/>
      <c r="JC577" s="65"/>
      <c r="JD577" s="65"/>
      <c r="JE577" s="65"/>
      <c r="JF577" s="65"/>
      <c r="JG577" s="65"/>
      <c r="JH577" s="65"/>
      <c r="JI577" s="65"/>
      <c r="JJ577" s="65"/>
      <c r="JK577" s="65"/>
      <c r="JL577" s="65"/>
      <c r="JM577" s="65"/>
      <c r="JN577" s="65"/>
      <c r="JO577" s="65"/>
      <c r="JP577" s="65"/>
      <c r="JQ577" s="65"/>
      <c r="JR577" s="65"/>
      <c r="JS577" s="65"/>
    </row>
    <row r="578" s="66" customFormat="true" ht="14.25" hidden="false" customHeight="true" outlineLevel="0" collapsed="false">
      <c r="A578" s="46"/>
      <c r="B578" s="47" t="n">
        <f aca="true">TODAY()</f>
        <v>46135</v>
      </c>
      <c r="C578" s="48" t="s">
        <v>37</v>
      </c>
      <c r="D578" s="49" t="s">
        <v>38</v>
      </c>
      <c r="E578" s="50" t="str">
        <f aca="false">IFERROR(VLOOKUP($J578,'Base 1'!A:S,19,0),"-")</f>
        <v>-</v>
      </c>
      <c r="F578" s="50" t="str">
        <f aca="false">IFERROR(VLOOKUP($J578,'Base 1'!$A:$N,14,0),"-")</f>
        <v>-</v>
      </c>
      <c r="G578" s="50" t="str">
        <f aca="false">IFERROR(VLOOKUP($J578,'Base 1'!$A:$O,15,0),"-")</f>
        <v>-</v>
      </c>
      <c r="H578" s="50" t="str">
        <f aca="false">IFERROR(VLOOKUP($J578,'Base 1'!$A:$T,20,0),"-")</f>
        <v>-</v>
      </c>
      <c r="I578" s="51" t="str">
        <f aca="false">IFERROR(VLOOKUP($J578,'Base 1'!$A:$C,3,0),"-")</f>
        <v>-</v>
      </c>
      <c r="J578" s="51"/>
      <c r="K578" s="50" t="str">
        <f aca="false">IFERROR(VLOOKUP($J578,'Base 1'!$A:$E,5,0),"-")</f>
        <v>-</v>
      </c>
      <c r="L578" s="52" t="str">
        <f aca="false">IFERROR(VLOOKUP($J578,'Base 1'!$A:$B,2,0),"-")</f>
        <v>-</v>
      </c>
      <c r="M578" s="50" t="str">
        <f aca="false">IFERROR(VLOOKUP($J578,'Base 1'!$A:$Q,17,0),"-")</f>
        <v>-</v>
      </c>
      <c r="N578" s="50" t="str">
        <f aca="false">IFERROR(VLOOKUP($J578,'Base 1'!$A:$R,18,0),"-")</f>
        <v>-</v>
      </c>
      <c r="O578" s="50" t="str">
        <f aca="false">IFERROR(VLOOKUP($J578,'Base 1'!$A:$F,6,0),"-")</f>
        <v>-</v>
      </c>
      <c r="P578" s="53" t="str">
        <f aca="false">IFERROR(VLOOKUP($J578,'Base 1'!$A:$G,7,0),"-")</f>
        <v>-</v>
      </c>
      <c r="Q578" s="54"/>
      <c r="R578" s="50" t="str">
        <f aca="false">IFERROR(VLOOKUP(J578,'Base 1'!$A:$L,12,0),"-")</f>
        <v>-</v>
      </c>
      <c r="S578" s="54"/>
      <c r="T578" s="55" t="str">
        <f aca="false">IFERROR(VLOOKUP(J578,'Base 1'!$A:$J,10,0),"-")</f>
        <v>-</v>
      </c>
      <c r="U578" s="56"/>
      <c r="V578" s="57"/>
      <c r="W578" s="58"/>
      <c r="X578" s="59" t="str">
        <f aca="false">IFERROR(VLOOKUP(J578,'Base 1'!$A:$I,9,0),"-")</f>
        <v>-</v>
      </c>
      <c r="Y578" s="58"/>
      <c r="Z578" s="60"/>
      <c r="AA578" s="61"/>
      <c r="AB578" s="62"/>
      <c r="AC578" s="63" t="str">
        <f aca="false">IFERROR(VLOOKUP($J578,'Base 1'!$A:$Q,16,0),"-")</f>
        <v>-</v>
      </c>
      <c r="AD578" s="63"/>
      <c r="AE578" s="64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  <c r="CO578" s="65"/>
      <c r="CP578" s="65"/>
      <c r="CQ578" s="65"/>
      <c r="CR578" s="65"/>
      <c r="CS578" s="65"/>
      <c r="CT578" s="65"/>
      <c r="CU578" s="65"/>
      <c r="CV578" s="65"/>
      <c r="CW578" s="65"/>
      <c r="CX578" s="65"/>
      <c r="CY578" s="65"/>
      <c r="CZ578" s="65"/>
      <c r="DA578" s="65"/>
      <c r="DB578" s="65"/>
      <c r="DC578" s="65"/>
      <c r="DD578" s="65"/>
      <c r="DE578" s="65"/>
      <c r="DF578" s="65"/>
      <c r="DG578" s="65"/>
      <c r="DH578" s="65"/>
      <c r="DI578" s="65"/>
      <c r="DJ578" s="65"/>
      <c r="DK578" s="65"/>
      <c r="DL578" s="65"/>
      <c r="DM578" s="65"/>
      <c r="DN578" s="65"/>
      <c r="DO578" s="65"/>
      <c r="DP578" s="65"/>
      <c r="DQ578" s="65"/>
      <c r="DR578" s="65"/>
      <c r="DS578" s="65"/>
      <c r="DT578" s="65"/>
      <c r="DU578" s="65"/>
      <c r="DV578" s="65"/>
      <c r="DW578" s="65"/>
      <c r="DX578" s="65"/>
      <c r="DY578" s="65"/>
      <c r="DZ578" s="65"/>
      <c r="EA578" s="65"/>
      <c r="EB578" s="65"/>
      <c r="EC578" s="65"/>
      <c r="ED578" s="65"/>
      <c r="EE578" s="65"/>
      <c r="EF578" s="65"/>
      <c r="EG578" s="65"/>
      <c r="EH578" s="65"/>
      <c r="EI578" s="65"/>
      <c r="EJ578" s="65"/>
      <c r="EK578" s="65"/>
      <c r="EL578" s="65"/>
      <c r="EM578" s="65"/>
      <c r="EN578" s="65"/>
      <c r="EO578" s="65"/>
      <c r="EP578" s="65"/>
      <c r="EQ578" s="65"/>
      <c r="ER578" s="65"/>
      <c r="ES578" s="65"/>
      <c r="ET578" s="65"/>
      <c r="EU578" s="65"/>
      <c r="EV578" s="65"/>
      <c r="EW578" s="65"/>
      <c r="EX578" s="65"/>
      <c r="EY578" s="65"/>
      <c r="EZ578" s="65"/>
      <c r="FA578" s="65"/>
      <c r="FB578" s="65"/>
      <c r="FC578" s="65"/>
      <c r="FD578" s="65"/>
      <c r="FE578" s="65"/>
      <c r="FF578" s="65"/>
      <c r="FG578" s="65"/>
      <c r="FH578" s="65"/>
      <c r="FI578" s="65"/>
      <c r="FJ578" s="65"/>
      <c r="FK578" s="65"/>
      <c r="FL578" s="65"/>
      <c r="FM578" s="65"/>
      <c r="FN578" s="65"/>
      <c r="FO578" s="65"/>
      <c r="FP578" s="65"/>
      <c r="FQ578" s="65"/>
      <c r="FR578" s="65"/>
      <c r="FS578" s="65"/>
      <c r="FT578" s="65"/>
      <c r="FU578" s="65"/>
      <c r="FV578" s="65"/>
      <c r="FW578" s="65"/>
      <c r="FX578" s="65"/>
      <c r="FY578" s="65"/>
      <c r="FZ578" s="65"/>
      <c r="GA578" s="65"/>
      <c r="GB578" s="65"/>
      <c r="GC578" s="65"/>
      <c r="GD578" s="65"/>
      <c r="GE578" s="65"/>
      <c r="GF578" s="65"/>
      <c r="GG578" s="65"/>
      <c r="GH578" s="65"/>
      <c r="GI578" s="65"/>
      <c r="GJ578" s="65"/>
      <c r="GK578" s="65"/>
      <c r="GL578" s="65"/>
      <c r="GM578" s="65"/>
      <c r="GN578" s="65"/>
      <c r="GO578" s="65"/>
      <c r="GP578" s="65"/>
      <c r="GQ578" s="65"/>
      <c r="GR578" s="65"/>
      <c r="GS578" s="65"/>
      <c r="GT578" s="65"/>
      <c r="GU578" s="65"/>
      <c r="GV578" s="65"/>
      <c r="GW578" s="65"/>
      <c r="GX578" s="65"/>
      <c r="GY578" s="65"/>
      <c r="GZ578" s="65"/>
      <c r="HA578" s="65"/>
      <c r="HB578" s="65"/>
      <c r="HC578" s="65"/>
      <c r="HD578" s="65"/>
      <c r="HE578" s="65"/>
      <c r="HF578" s="65"/>
      <c r="HG578" s="65"/>
      <c r="HH578" s="65"/>
      <c r="HI578" s="65"/>
      <c r="HJ578" s="65"/>
      <c r="HK578" s="65"/>
      <c r="HL578" s="65"/>
      <c r="HM578" s="65"/>
      <c r="HN578" s="65"/>
      <c r="HO578" s="65"/>
      <c r="HP578" s="65"/>
      <c r="HQ578" s="65"/>
      <c r="HR578" s="65"/>
      <c r="HS578" s="65"/>
      <c r="HT578" s="65"/>
      <c r="HU578" s="65"/>
      <c r="HV578" s="65"/>
      <c r="HW578" s="65"/>
      <c r="HX578" s="65"/>
      <c r="HY578" s="65"/>
      <c r="HZ578" s="65"/>
      <c r="IA578" s="65"/>
      <c r="IB578" s="65"/>
      <c r="IC578" s="65"/>
      <c r="ID578" s="65"/>
      <c r="IE578" s="65"/>
      <c r="IF578" s="65"/>
      <c r="IG578" s="65"/>
      <c r="IH578" s="65"/>
      <c r="II578" s="65"/>
      <c r="IJ578" s="65"/>
      <c r="IK578" s="65"/>
      <c r="IL578" s="65"/>
      <c r="IM578" s="65"/>
      <c r="IN578" s="65"/>
      <c r="IO578" s="65"/>
      <c r="IP578" s="65"/>
      <c r="IQ578" s="65"/>
      <c r="IR578" s="65"/>
      <c r="IS578" s="65"/>
      <c r="IT578" s="65"/>
      <c r="IU578" s="65"/>
      <c r="IV578" s="65"/>
      <c r="IW578" s="65"/>
      <c r="IX578" s="65"/>
      <c r="IY578" s="65"/>
      <c r="IZ578" s="65"/>
      <c r="JA578" s="65"/>
      <c r="JB578" s="65"/>
      <c r="JC578" s="65"/>
      <c r="JD578" s="65"/>
      <c r="JE578" s="65"/>
      <c r="JF578" s="65"/>
      <c r="JG578" s="65"/>
      <c r="JH578" s="65"/>
      <c r="JI578" s="65"/>
      <c r="JJ578" s="65"/>
      <c r="JK578" s="65"/>
      <c r="JL578" s="65"/>
      <c r="JM578" s="65"/>
      <c r="JN578" s="65"/>
      <c r="JO578" s="65"/>
      <c r="JP578" s="65"/>
      <c r="JQ578" s="65"/>
      <c r="JR578" s="65"/>
      <c r="JS578" s="65"/>
    </row>
    <row r="579" s="66" customFormat="true" ht="14.25" hidden="false" customHeight="true" outlineLevel="0" collapsed="false">
      <c r="A579" s="46"/>
      <c r="B579" s="47" t="n">
        <f aca="true">TODAY()</f>
        <v>46135</v>
      </c>
      <c r="C579" s="48" t="s">
        <v>37</v>
      </c>
      <c r="D579" s="49" t="s">
        <v>38</v>
      </c>
      <c r="E579" s="50" t="str">
        <f aca="false">IFERROR(VLOOKUP($J579,'Base 1'!A:S,19,0),"-")</f>
        <v>-</v>
      </c>
      <c r="F579" s="50" t="str">
        <f aca="false">IFERROR(VLOOKUP($J579,'Base 1'!$A:$N,14,0),"-")</f>
        <v>-</v>
      </c>
      <c r="G579" s="50" t="str">
        <f aca="false">IFERROR(VLOOKUP($J579,'Base 1'!$A:$O,15,0),"-")</f>
        <v>-</v>
      </c>
      <c r="H579" s="50" t="str">
        <f aca="false">IFERROR(VLOOKUP($J579,'Base 1'!$A:$T,20,0),"-")</f>
        <v>-</v>
      </c>
      <c r="I579" s="51" t="str">
        <f aca="false">IFERROR(VLOOKUP($J579,'Base 1'!$A:$C,3,0),"-")</f>
        <v>-</v>
      </c>
      <c r="J579" s="51"/>
      <c r="K579" s="50" t="str">
        <f aca="false">IFERROR(VLOOKUP($J579,'Base 1'!$A:$E,5,0),"-")</f>
        <v>-</v>
      </c>
      <c r="L579" s="52" t="str">
        <f aca="false">IFERROR(VLOOKUP($J579,'Base 1'!$A:$B,2,0),"-")</f>
        <v>-</v>
      </c>
      <c r="M579" s="50" t="str">
        <f aca="false">IFERROR(VLOOKUP($J579,'Base 1'!$A:$Q,17,0),"-")</f>
        <v>-</v>
      </c>
      <c r="N579" s="50" t="str">
        <f aca="false">IFERROR(VLOOKUP($J579,'Base 1'!$A:$R,18,0),"-")</f>
        <v>-</v>
      </c>
      <c r="O579" s="50" t="str">
        <f aca="false">IFERROR(VLOOKUP($J579,'Base 1'!$A:$F,6,0),"-")</f>
        <v>-</v>
      </c>
      <c r="P579" s="53" t="str">
        <f aca="false">IFERROR(VLOOKUP($J579,'Base 1'!$A:$G,7,0),"-")</f>
        <v>-</v>
      </c>
      <c r="Q579" s="54"/>
      <c r="R579" s="50" t="str">
        <f aca="false">IFERROR(VLOOKUP(J579,'Base 1'!$A:$L,12,0),"-")</f>
        <v>-</v>
      </c>
      <c r="S579" s="54"/>
      <c r="T579" s="55" t="str">
        <f aca="false">IFERROR(VLOOKUP(J579,'Base 1'!$A:$J,10,0),"-")</f>
        <v>-</v>
      </c>
      <c r="U579" s="56"/>
      <c r="V579" s="57"/>
      <c r="W579" s="58"/>
      <c r="X579" s="59" t="str">
        <f aca="false">IFERROR(VLOOKUP(J579,'Base 1'!$A:$I,9,0),"-")</f>
        <v>-</v>
      </c>
      <c r="Y579" s="58"/>
      <c r="Z579" s="60"/>
      <c r="AA579" s="61"/>
      <c r="AB579" s="62"/>
      <c r="AC579" s="63" t="str">
        <f aca="false">IFERROR(VLOOKUP($J579,'Base 1'!$A:$Q,16,0),"-")</f>
        <v>-</v>
      </c>
      <c r="AD579" s="63"/>
      <c r="AE579" s="64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  <c r="CO579" s="65"/>
      <c r="CP579" s="65"/>
      <c r="CQ579" s="65"/>
      <c r="CR579" s="65"/>
      <c r="CS579" s="65"/>
      <c r="CT579" s="65"/>
      <c r="CU579" s="65"/>
      <c r="CV579" s="65"/>
      <c r="CW579" s="65"/>
      <c r="CX579" s="65"/>
      <c r="CY579" s="65"/>
      <c r="CZ579" s="65"/>
      <c r="DA579" s="65"/>
      <c r="DB579" s="65"/>
      <c r="DC579" s="65"/>
      <c r="DD579" s="65"/>
      <c r="DE579" s="65"/>
      <c r="DF579" s="65"/>
      <c r="DG579" s="65"/>
      <c r="DH579" s="65"/>
      <c r="DI579" s="65"/>
      <c r="DJ579" s="65"/>
      <c r="DK579" s="65"/>
      <c r="DL579" s="65"/>
      <c r="DM579" s="65"/>
      <c r="DN579" s="65"/>
      <c r="DO579" s="65"/>
      <c r="DP579" s="65"/>
      <c r="DQ579" s="65"/>
      <c r="DR579" s="65"/>
      <c r="DS579" s="65"/>
      <c r="DT579" s="65"/>
      <c r="DU579" s="65"/>
      <c r="DV579" s="65"/>
      <c r="DW579" s="65"/>
      <c r="DX579" s="65"/>
      <c r="DY579" s="65"/>
      <c r="DZ579" s="65"/>
      <c r="EA579" s="65"/>
      <c r="EB579" s="65"/>
      <c r="EC579" s="65"/>
      <c r="ED579" s="65"/>
      <c r="EE579" s="65"/>
      <c r="EF579" s="65"/>
      <c r="EG579" s="65"/>
      <c r="EH579" s="65"/>
      <c r="EI579" s="65"/>
      <c r="EJ579" s="65"/>
      <c r="EK579" s="65"/>
      <c r="EL579" s="65"/>
      <c r="EM579" s="65"/>
      <c r="EN579" s="65"/>
      <c r="EO579" s="65"/>
      <c r="EP579" s="65"/>
      <c r="EQ579" s="65"/>
      <c r="ER579" s="65"/>
      <c r="ES579" s="65"/>
      <c r="ET579" s="65"/>
      <c r="EU579" s="65"/>
      <c r="EV579" s="65"/>
      <c r="EW579" s="65"/>
      <c r="EX579" s="65"/>
      <c r="EY579" s="65"/>
      <c r="EZ579" s="65"/>
      <c r="FA579" s="65"/>
      <c r="FB579" s="65"/>
      <c r="FC579" s="65"/>
      <c r="FD579" s="65"/>
      <c r="FE579" s="65"/>
      <c r="FF579" s="65"/>
      <c r="FG579" s="65"/>
      <c r="FH579" s="65"/>
      <c r="FI579" s="65"/>
      <c r="FJ579" s="65"/>
      <c r="FK579" s="65"/>
      <c r="FL579" s="65"/>
      <c r="FM579" s="65"/>
      <c r="FN579" s="65"/>
      <c r="FO579" s="65"/>
      <c r="FP579" s="65"/>
      <c r="FQ579" s="65"/>
      <c r="FR579" s="65"/>
      <c r="FS579" s="65"/>
      <c r="FT579" s="65"/>
      <c r="FU579" s="65"/>
      <c r="FV579" s="65"/>
      <c r="FW579" s="65"/>
      <c r="FX579" s="65"/>
      <c r="FY579" s="65"/>
      <c r="FZ579" s="65"/>
      <c r="GA579" s="65"/>
      <c r="GB579" s="65"/>
      <c r="GC579" s="65"/>
      <c r="GD579" s="65"/>
      <c r="GE579" s="65"/>
      <c r="GF579" s="65"/>
      <c r="GG579" s="65"/>
      <c r="GH579" s="65"/>
      <c r="GI579" s="65"/>
      <c r="GJ579" s="65"/>
      <c r="GK579" s="65"/>
      <c r="GL579" s="65"/>
      <c r="GM579" s="65"/>
      <c r="GN579" s="65"/>
      <c r="GO579" s="65"/>
      <c r="GP579" s="65"/>
      <c r="GQ579" s="65"/>
      <c r="GR579" s="65"/>
      <c r="GS579" s="65"/>
      <c r="GT579" s="65"/>
      <c r="GU579" s="65"/>
      <c r="GV579" s="65"/>
      <c r="GW579" s="65"/>
      <c r="GX579" s="65"/>
      <c r="GY579" s="65"/>
      <c r="GZ579" s="65"/>
      <c r="HA579" s="65"/>
      <c r="HB579" s="65"/>
      <c r="HC579" s="65"/>
      <c r="HD579" s="65"/>
      <c r="HE579" s="65"/>
      <c r="HF579" s="65"/>
      <c r="HG579" s="65"/>
      <c r="HH579" s="65"/>
      <c r="HI579" s="65"/>
      <c r="HJ579" s="65"/>
      <c r="HK579" s="65"/>
      <c r="HL579" s="65"/>
      <c r="HM579" s="65"/>
      <c r="HN579" s="65"/>
      <c r="HO579" s="65"/>
      <c r="HP579" s="65"/>
      <c r="HQ579" s="65"/>
      <c r="HR579" s="65"/>
      <c r="HS579" s="65"/>
      <c r="HT579" s="65"/>
      <c r="HU579" s="65"/>
      <c r="HV579" s="65"/>
      <c r="HW579" s="65"/>
      <c r="HX579" s="65"/>
      <c r="HY579" s="65"/>
      <c r="HZ579" s="65"/>
      <c r="IA579" s="65"/>
      <c r="IB579" s="65"/>
      <c r="IC579" s="65"/>
      <c r="ID579" s="65"/>
      <c r="IE579" s="65"/>
      <c r="IF579" s="65"/>
      <c r="IG579" s="65"/>
      <c r="IH579" s="65"/>
      <c r="II579" s="65"/>
      <c r="IJ579" s="65"/>
      <c r="IK579" s="65"/>
      <c r="IL579" s="65"/>
      <c r="IM579" s="65"/>
      <c r="IN579" s="65"/>
      <c r="IO579" s="65"/>
      <c r="IP579" s="65"/>
      <c r="IQ579" s="65"/>
      <c r="IR579" s="65"/>
      <c r="IS579" s="65"/>
      <c r="IT579" s="65"/>
      <c r="IU579" s="65"/>
      <c r="IV579" s="65"/>
      <c r="IW579" s="65"/>
      <c r="IX579" s="65"/>
      <c r="IY579" s="65"/>
      <c r="IZ579" s="65"/>
      <c r="JA579" s="65"/>
      <c r="JB579" s="65"/>
      <c r="JC579" s="65"/>
      <c r="JD579" s="65"/>
      <c r="JE579" s="65"/>
      <c r="JF579" s="65"/>
      <c r="JG579" s="65"/>
      <c r="JH579" s="65"/>
      <c r="JI579" s="65"/>
      <c r="JJ579" s="65"/>
      <c r="JK579" s="65"/>
      <c r="JL579" s="65"/>
      <c r="JM579" s="65"/>
      <c r="JN579" s="65"/>
      <c r="JO579" s="65"/>
      <c r="JP579" s="65"/>
      <c r="JQ579" s="65"/>
      <c r="JR579" s="65"/>
      <c r="JS579" s="65"/>
    </row>
    <row r="580" s="66" customFormat="true" ht="14.25" hidden="false" customHeight="true" outlineLevel="0" collapsed="false">
      <c r="A580" s="46"/>
      <c r="B580" s="47" t="n">
        <f aca="true">TODAY()</f>
        <v>46135</v>
      </c>
      <c r="C580" s="48" t="s">
        <v>37</v>
      </c>
      <c r="D580" s="49" t="s">
        <v>38</v>
      </c>
      <c r="E580" s="50" t="str">
        <f aca="false">IFERROR(VLOOKUP($J580,'Base 1'!A:S,19,0),"-")</f>
        <v>-</v>
      </c>
      <c r="F580" s="50" t="str">
        <f aca="false">IFERROR(VLOOKUP($J580,'Base 1'!$A:$N,14,0),"-")</f>
        <v>-</v>
      </c>
      <c r="G580" s="50" t="str">
        <f aca="false">IFERROR(VLOOKUP($J580,'Base 1'!$A:$O,15,0),"-")</f>
        <v>-</v>
      </c>
      <c r="H580" s="50" t="str">
        <f aca="false">IFERROR(VLOOKUP($J580,'Base 1'!$A:$T,20,0),"-")</f>
        <v>-</v>
      </c>
      <c r="I580" s="51" t="str">
        <f aca="false">IFERROR(VLOOKUP($J580,'Base 1'!$A:$C,3,0),"-")</f>
        <v>-</v>
      </c>
      <c r="J580" s="51"/>
      <c r="K580" s="50" t="str">
        <f aca="false">IFERROR(VLOOKUP($J580,'Base 1'!$A:$E,5,0),"-")</f>
        <v>-</v>
      </c>
      <c r="L580" s="52" t="str">
        <f aca="false">IFERROR(VLOOKUP($J580,'Base 1'!$A:$B,2,0),"-")</f>
        <v>-</v>
      </c>
      <c r="M580" s="50" t="str">
        <f aca="false">IFERROR(VLOOKUP($J580,'Base 1'!$A:$Q,17,0),"-")</f>
        <v>-</v>
      </c>
      <c r="N580" s="50" t="str">
        <f aca="false">IFERROR(VLOOKUP($J580,'Base 1'!$A:$R,18,0),"-")</f>
        <v>-</v>
      </c>
      <c r="O580" s="50" t="str">
        <f aca="false">IFERROR(VLOOKUP($J580,'Base 1'!$A:$F,6,0),"-")</f>
        <v>-</v>
      </c>
      <c r="P580" s="53" t="str">
        <f aca="false">IFERROR(VLOOKUP($J580,'Base 1'!$A:$G,7,0),"-")</f>
        <v>-</v>
      </c>
      <c r="Q580" s="54"/>
      <c r="R580" s="50" t="str">
        <f aca="false">IFERROR(VLOOKUP(J580,'Base 1'!$A:$L,12,0),"-")</f>
        <v>-</v>
      </c>
      <c r="S580" s="54"/>
      <c r="T580" s="55" t="str">
        <f aca="false">IFERROR(VLOOKUP(J580,'Base 1'!$A:$J,10,0),"-")</f>
        <v>-</v>
      </c>
      <c r="U580" s="56"/>
      <c r="V580" s="57"/>
      <c r="W580" s="58"/>
      <c r="X580" s="59" t="str">
        <f aca="false">IFERROR(VLOOKUP(J580,'Base 1'!$A:$I,9,0),"-")</f>
        <v>-</v>
      </c>
      <c r="Y580" s="58"/>
      <c r="Z580" s="60"/>
      <c r="AA580" s="61"/>
      <c r="AB580" s="62"/>
      <c r="AC580" s="63" t="str">
        <f aca="false">IFERROR(VLOOKUP($J580,'Base 1'!$A:$Q,16,0),"-")</f>
        <v>-</v>
      </c>
      <c r="AD580" s="63"/>
      <c r="AE580" s="64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  <c r="CO580" s="65"/>
      <c r="CP580" s="65"/>
      <c r="CQ580" s="65"/>
      <c r="CR580" s="65"/>
      <c r="CS580" s="65"/>
      <c r="CT580" s="65"/>
      <c r="CU580" s="65"/>
      <c r="CV580" s="65"/>
      <c r="CW580" s="65"/>
      <c r="CX580" s="65"/>
      <c r="CY580" s="65"/>
      <c r="CZ580" s="65"/>
      <c r="DA580" s="65"/>
      <c r="DB580" s="65"/>
      <c r="DC580" s="65"/>
      <c r="DD580" s="65"/>
      <c r="DE580" s="65"/>
      <c r="DF580" s="65"/>
      <c r="DG580" s="65"/>
      <c r="DH580" s="65"/>
      <c r="DI580" s="65"/>
      <c r="DJ580" s="65"/>
      <c r="DK580" s="65"/>
      <c r="DL580" s="65"/>
      <c r="DM580" s="65"/>
      <c r="DN580" s="65"/>
      <c r="DO580" s="65"/>
      <c r="DP580" s="65"/>
      <c r="DQ580" s="65"/>
      <c r="DR580" s="65"/>
      <c r="DS580" s="65"/>
      <c r="DT580" s="65"/>
      <c r="DU580" s="65"/>
      <c r="DV580" s="65"/>
      <c r="DW580" s="65"/>
      <c r="DX580" s="65"/>
      <c r="DY580" s="65"/>
      <c r="DZ580" s="65"/>
      <c r="EA580" s="65"/>
      <c r="EB580" s="65"/>
      <c r="EC580" s="65"/>
      <c r="ED580" s="65"/>
      <c r="EE580" s="65"/>
      <c r="EF580" s="65"/>
      <c r="EG580" s="65"/>
      <c r="EH580" s="65"/>
      <c r="EI580" s="65"/>
      <c r="EJ580" s="65"/>
      <c r="EK580" s="65"/>
      <c r="EL580" s="65"/>
      <c r="EM580" s="65"/>
      <c r="EN580" s="65"/>
      <c r="EO580" s="65"/>
      <c r="EP580" s="65"/>
      <c r="EQ580" s="65"/>
      <c r="ER580" s="65"/>
      <c r="ES580" s="65"/>
      <c r="ET580" s="65"/>
      <c r="EU580" s="65"/>
      <c r="EV580" s="65"/>
      <c r="EW580" s="65"/>
      <c r="EX580" s="65"/>
      <c r="EY580" s="65"/>
      <c r="EZ580" s="65"/>
      <c r="FA580" s="65"/>
      <c r="FB580" s="65"/>
      <c r="FC580" s="65"/>
      <c r="FD580" s="65"/>
      <c r="FE580" s="65"/>
      <c r="FF580" s="65"/>
      <c r="FG580" s="65"/>
      <c r="FH580" s="65"/>
      <c r="FI580" s="65"/>
      <c r="FJ580" s="65"/>
      <c r="FK580" s="65"/>
      <c r="FL580" s="65"/>
      <c r="FM580" s="65"/>
      <c r="FN580" s="65"/>
      <c r="FO580" s="65"/>
      <c r="FP580" s="65"/>
      <c r="FQ580" s="65"/>
      <c r="FR580" s="65"/>
      <c r="FS580" s="65"/>
      <c r="FT580" s="65"/>
      <c r="FU580" s="65"/>
      <c r="FV580" s="65"/>
      <c r="FW580" s="65"/>
      <c r="FX580" s="65"/>
      <c r="FY580" s="65"/>
      <c r="FZ580" s="65"/>
      <c r="GA580" s="65"/>
      <c r="GB580" s="65"/>
      <c r="GC580" s="65"/>
      <c r="GD580" s="65"/>
      <c r="GE580" s="65"/>
      <c r="GF580" s="65"/>
      <c r="GG580" s="65"/>
      <c r="GH580" s="65"/>
      <c r="GI580" s="65"/>
      <c r="GJ580" s="65"/>
      <c r="GK580" s="65"/>
      <c r="GL580" s="65"/>
      <c r="GM580" s="65"/>
      <c r="GN580" s="65"/>
      <c r="GO580" s="65"/>
      <c r="GP580" s="65"/>
      <c r="GQ580" s="65"/>
      <c r="GR580" s="65"/>
      <c r="GS580" s="65"/>
      <c r="GT580" s="65"/>
      <c r="GU580" s="65"/>
      <c r="GV580" s="65"/>
      <c r="GW580" s="65"/>
      <c r="GX580" s="65"/>
      <c r="GY580" s="65"/>
      <c r="GZ580" s="65"/>
      <c r="HA580" s="65"/>
      <c r="HB580" s="65"/>
      <c r="HC580" s="65"/>
      <c r="HD580" s="65"/>
      <c r="HE580" s="65"/>
      <c r="HF580" s="65"/>
      <c r="HG580" s="65"/>
      <c r="HH580" s="65"/>
      <c r="HI580" s="65"/>
      <c r="HJ580" s="65"/>
      <c r="HK580" s="65"/>
      <c r="HL580" s="65"/>
      <c r="HM580" s="65"/>
      <c r="HN580" s="65"/>
      <c r="HO580" s="65"/>
      <c r="HP580" s="65"/>
      <c r="HQ580" s="65"/>
      <c r="HR580" s="65"/>
      <c r="HS580" s="65"/>
      <c r="HT580" s="65"/>
      <c r="HU580" s="65"/>
      <c r="HV580" s="65"/>
      <c r="HW580" s="65"/>
      <c r="HX580" s="65"/>
      <c r="HY580" s="65"/>
      <c r="HZ580" s="65"/>
      <c r="IA580" s="65"/>
      <c r="IB580" s="65"/>
      <c r="IC580" s="65"/>
      <c r="ID580" s="65"/>
      <c r="IE580" s="65"/>
      <c r="IF580" s="65"/>
      <c r="IG580" s="65"/>
      <c r="IH580" s="65"/>
      <c r="II580" s="65"/>
      <c r="IJ580" s="65"/>
      <c r="IK580" s="65"/>
      <c r="IL580" s="65"/>
      <c r="IM580" s="65"/>
      <c r="IN580" s="65"/>
      <c r="IO580" s="65"/>
      <c r="IP580" s="65"/>
      <c r="IQ580" s="65"/>
      <c r="IR580" s="65"/>
      <c r="IS580" s="65"/>
      <c r="IT580" s="65"/>
      <c r="IU580" s="65"/>
      <c r="IV580" s="65"/>
      <c r="IW580" s="65"/>
      <c r="IX580" s="65"/>
      <c r="IY580" s="65"/>
      <c r="IZ580" s="65"/>
      <c r="JA580" s="65"/>
      <c r="JB580" s="65"/>
      <c r="JC580" s="65"/>
      <c r="JD580" s="65"/>
      <c r="JE580" s="65"/>
      <c r="JF580" s="65"/>
      <c r="JG580" s="65"/>
      <c r="JH580" s="65"/>
      <c r="JI580" s="65"/>
      <c r="JJ580" s="65"/>
      <c r="JK580" s="65"/>
      <c r="JL580" s="65"/>
      <c r="JM580" s="65"/>
      <c r="JN580" s="65"/>
      <c r="JO580" s="65"/>
      <c r="JP580" s="65"/>
      <c r="JQ580" s="65"/>
      <c r="JR580" s="65"/>
      <c r="JS580" s="65"/>
    </row>
    <row r="581" s="66" customFormat="true" ht="14.25" hidden="false" customHeight="true" outlineLevel="0" collapsed="false">
      <c r="A581" s="46"/>
      <c r="B581" s="47" t="n">
        <f aca="true">TODAY()</f>
        <v>46135</v>
      </c>
      <c r="C581" s="48" t="s">
        <v>37</v>
      </c>
      <c r="D581" s="49" t="s">
        <v>38</v>
      </c>
      <c r="E581" s="50" t="str">
        <f aca="false">IFERROR(VLOOKUP($J581,'Base 1'!A:S,19,0),"-")</f>
        <v>-</v>
      </c>
      <c r="F581" s="50" t="str">
        <f aca="false">IFERROR(VLOOKUP($J581,'Base 1'!$A:$N,14,0),"-")</f>
        <v>-</v>
      </c>
      <c r="G581" s="50" t="str">
        <f aca="false">IFERROR(VLOOKUP($J581,'Base 1'!$A:$O,15,0),"-")</f>
        <v>-</v>
      </c>
      <c r="H581" s="50" t="str">
        <f aca="false">IFERROR(VLOOKUP($J581,'Base 1'!$A:$T,20,0),"-")</f>
        <v>-</v>
      </c>
      <c r="I581" s="51" t="str">
        <f aca="false">IFERROR(VLOOKUP($J581,'Base 1'!$A:$C,3,0),"-")</f>
        <v>-</v>
      </c>
      <c r="J581" s="51"/>
      <c r="K581" s="50" t="str">
        <f aca="false">IFERROR(VLOOKUP($J581,'Base 1'!$A:$E,5,0),"-")</f>
        <v>-</v>
      </c>
      <c r="L581" s="52" t="str">
        <f aca="false">IFERROR(VLOOKUP($J581,'Base 1'!$A:$B,2,0),"-")</f>
        <v>-</v>
      </c>
      <c r="M581" s="50" t="str">
        <f aca="false">IFERROR(VLOOKUP($J581,'Base 1'!$A:$Q,17,0),"-")</f>
        <v>-</v>
      </c>
      <c r="N581" s="50" t="str">
        <f aca="false">IFERROR(VLOOKUP($J581,'Base 1'!$A:$R,18,0),"-")</f>
        <v>-</v>
      </c>
      <c r="O581" s="50" t="str">
        <f aca="false">IFERROR(VLOOKUP($J581,'Base 1'!$A:$F,6,0),"-")</f>
        <v>-</v>
      </c>
      <c r="P581" s="53" t="str">
        <f aca="false">IFERROR(VLOOKUP($J581,'Base 1'!$A:$G,7,0),"-")</f>
        <v>-</v>
      </c>
      <c r="Q581" s="54"/>
      <c r="R581" s="50" t="str">
        <f aca="false">IFERROR(VLOOKUP(J581,'Base 1'!$A:$L,12,0),"-")</f>
        <v>-</v>
      </c>
      <c r="S581" s="54"/>
      <c r="T581" s="55" t="str">
        <f aca="false">IFERROR(VLOOKUP(J581,'Base 1'!$A:$J,10,0),"-")</f>
        <v>-</v>
      </c>
      <c r="U581" s="56"/>
      <c r="V581" s="57"/>
      <c r="W581" s="58"/>
      <c r="X581" s="59" t="str">
        <f aca="false">IFERROR(VLOOKUP(J581,'Base 1'!$A:$I,9,0),"-")</f>
        <v>-</v>
      </c>
      <c r="Y581" s="58"/>
      <c r="Z581" s="60"/>
      <c r="AA581" s="61"/>
      <c r="AB581" s="62"/>
      <c r="AC581" s="63" t="str">
        <f aca="false">IFERROR(VLOOKUP($J581,'Base 1'!$A:$Q,16,0),"-")</f>
        <v>-</v>
      </c>
      <c r="AD581" s="63"/>
      <c r="AE581" s="64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  <c r="CO581" s="65"/>
      <c r="CP581" s="65"/>
      <c r="CQ581" s="65"/>
      <c r="CR581" s="65"/>
      <c r="CS581" s="65"/>
      <c r="CT581" s="65"/>
      <c r="CU581" s="65"/>
      <c r="CV581" s="65"/>
      <c r="CW581" s="65"/>
      <c r="CX581" s="65"/>
      <c r="CY581" s="65"/>
      <c r="CZ581" s="65"/>
      <c r="DA581" s="65"/>
      <c r="DB581" s="65"/>
      <c r="DC581" s="65"/>
      <c r="DD581" s="65"/>
      <c r="DE581" s="65"/>
      <c r="DF581" s="65"/>
      <c r="DG581" s="65"/>
      <c r="DH581" s="65"/>
      <c r="DI581" s="65"/>
      <c r="DJ581" s="65"/>
      <c r="DK581" s="65"/>
      <c r="DL581" s="65"/>
      <c r="DM581" s="65"/>
      <c r="DN581" s="65"/>
      <c r="DO581" s="65"/>
      <c r="DP581" s="65"/>
      <c r="DQ581" s="65"/>
      <c r="DR581" s="65"/>
      <c r="DS581" s="65"/>
      <c r="DT581" s="65"/>
      <c r="DU581" s="65"/>
      <c r="DV581" s="65"/>
      <c r="DW581" s="65"/>
      <c r="DX581" s="65"/>
      <c r="DY581" s="65"/>
      <c r="DZ581" s="65"/>
      <c r="EA581" s="65"/>
      <c r="EB581" s="65"/>
      <c r="EC581" s="65"/>
      <c r="ED581" s="65"/>
      <c r="EE581" s="65"/>
      <c r="EF581" s="65"/>
      <c r="EG581" s="65"/>
      <c r="EH581" s="65"/>
      <c r="EI581" s="65"/>
      <c r="EJ581" s="65"/>
      <c r="EK581" s="65"/>
      <c r="EL581" s="65"/>
      <c r="EM581" s="65"/>
      <c r="EN581" s="65"/>
      <c r="EO581" s="65"/>
      <c r="EP581" s="65"/>
      <c r="EQ581" s="65"/>
      <c r="ER581" s="65"/>
      <c r="ES581" s="65"/>
      <c r="ET581" s="65"/>
      <c r="EU581" s="65"/>
      <c r="EV581" s="65"/>
      <c r="EW581" s="65"/>
      <c r="EX581" s="65"/>
      <c r="EY581" s="65"/>
      <c r="EZ581" s="65"/>
      <c r="FA581" s="65"/>
      <c r="FB581" s="65"/>
      <c r="FC581" s="65"/>
      <c r="FD581" s="65"/>
      <c r="FE581" s="65"/>
      <c r="FF581" s="65"/>
      <c r="FG581" s="65"/>
      <c r="FH581" s="65"/>
      <c r="FI581" s="65"/>
      <c r="FJ581" s="65"/>
      <c r="FK581" s="65"/>
      <c r="FL581" s="65"/>
      <c r="FM581" s="65"/>
      <c r="FN581" s="65"/>
      <c r="FO581" s="65"/>
      <c r="FP581" s="65"/>
      <c r="FQ581" s="65"/>
      <c r="FR581" s="65"/>
      <c r="FS581" s="65"/>
      <c r="FT581" s="65"/>
      <c r="FU581" s="65"/>
      <c r="FV581" s="65"/>
      <c r="FW581" s="65"/>
      <c r="FX581" s="65"/>
      <c r="FY581" s="65"/>
      <c r="FZ581" s="65"/>
      <c r="GA581" s="65"/>
      <c r="GB581" s="65"/>
      <c r="GC581" s="65"/>
      <c r="GD581" s="65"/>
      <c r="GE581" s="65"/>
      <c r="GF581" s="65"/>
      <c r="GG581" s="65"/>
      <c r="GH581" s="65"/>
      <c r="GI581" s="65"/>
      <c r="GJ581" s="65"/>
      <c r="GK581" s="65"/>
      <c r="GL581" s="65"/>
      <c r="GM581" s="65"/>
      <c r="GN581" s="65"/>
      <c r="GO581" s="65"/>
      <c r="GP581" s="65"/>
      <c r="GQ581" s="65"/>
      <c r="GR581" s="65"/>
      <c r="GS581" s="65"/>
      <c r="GT581" s="65"/>
      <c r="GU581" s="65"/>
      <c r="GV581" s="65"/>
      <c r="GW581" s="65"/>
      <c r="GX581" s="65"/>
      <c r="GY581" s="65"/>
      <c r="GZ581" s="65"/>
      <c r="HA581" s="65"/>
      <c r="HB581" s="65"/>
      <c r="HC581" s="65"/>
      <c r="HD581" s="65"/>
      <c r="HE581" s="65"/>
      <c r="HF581" s="65"/>
      <c r="HG581" s="65"/>
      <c r="HH581" s="65"/>
      <c r="HI581" s="65"/>
      <c r="HJ581" s="65"/>
      <c r="HK581" s="65"/>
      <c r="HL581" s="65"/>
      <c r="HM581" s="65"/>
      <c r="HN581" s="65"/>
      <c r="HO581" s="65"/>
      <c r="HP581" s="65"/>
      <c r="HQ581" s="65"/>
      <c r="HR581" s="65"/>
      <c r="HS581" s="65"/>
      <c r="HT581" s="65"/>
      <c r="HU581" s="65"/>
      <c r="HV581" s="65"/>
      <c r="HW581" s="65"/>
      <c r="HX581" s="65"/>
      <c r="HY581" s="65"/>
      <c r="HZ581" s="65"/>
      <c r="IA581" s="65"/>
      <c r="IB581" s="65"/>
      <c r="IC581" s="65"/>
      <c r="ID581" s="65"/>
      <c r="IE581" s="65"/>
      <c r="IF581" s="65"/>
      <c r="IG581" s="65"/>
      <c r="IH581" s="65"/>
      <c r="II581" s="65"/>
      <c r="IJ581" s="65"/>
      <c r="IK581" s="65"/>
      <c r="IL581" s="65"/>
      <c r="IM581" s="65"/>
      <c r="IN581" s="65"/>
      <c r="IO581" s="65"/>
      <c r="IP581" s="65"/>
      <c r="IQ581" s="65"/>
      <c r="IR581" s="65"/>
      <c r="IS581" s="65"/>
      <c r="IT581" s="65"/>
      <c r="IU581" s="65"/>
      <c r="IV581" s="65"/>
      <c r="IW581" s="65"/>
      <c r="IX581" s="65"/>
      <c r="IY581" s="65"/>
      <c r="IZ581" s="65"/>
      <c r="JA581" s="65"/>
      <c r="JB581" s="65"/>
      <c r="JC581" s="65"/>
      <c r="JD581" s="65"/>
      <c r="JE581" s="65"/>
      <c r="JF581" s="65"/>
      <c r="JG581" s="65"/>
      <c r="JH581" s="65"/>
      <c r="JI581" s="65"/>
      <c r="JJ581" s="65"/>
      <c r="JK581" s="65"/>
      <c r="JL581" s="65"/>
      <c r="JM581" s="65"/>
      <c r="JN581" s="65"/>
      <c r="JO581" s="65"/>
      <c r="JP581" s="65"/>
      <c r="JQ581" s="65"/>
      <c r="JR581" s="65"/>
      <c r="JS581" s="65"/>
    </row>
    <row r="582" s="66" customFormat="true" ht="14.25" hidden="false" customHeight="true" outlineLevel="0" collapsed="false">
      <c r="A582" s="46"/>
      <c r="B582" s="47" t="n">
        <f aca="true">TODAY()</f>
        <v>46135</v>
      </c>
      <c r="C582" s="48" t="s">
        <v>37</v>
      </c>
      <c r="D582" s="49" t="s">
        <v>38</v>
      </c>
      <c r="E582" s="50" t="str">
        <f aca="false">IFERROR(VLOOKUP($J582,'Base 1'!A:S,19,0),"-")</f>
        <v>-</v>
      </c>
      <c r="F582" s="50" t="str">
        <f aca="false">IFERROR(VLOOKUP($J582,'Base 1'!$A:$N,14,0),"-")</f>
        <v>-</v>
      </c>
      <c r="G582" s="50" t="str">
        <f aca="false">IFERROR(VLOOKUP($J582,'Base 1'!$A:$O,15,0),"-")</f>
        <v>-</v>
      </c>
      <c r="H582" s="50" t="str">
        <f aca="false">IFERROR(VLOOKUP($J582,'Base 1'!$A:$T,20,0),"-")</f>
        <v>-</v>
      </c>
      <c r="I582" s="51" t="str">
        <f aca="false">IFERROR(VLOOKUP($J582,'Base 1'!$A:$C,3,0),"-")</f>
        <v>-</v>
      </c>
      <c r="J582" s="51"/>
      <c r="K582" s="50" t="str">
        <f aca="false">IFERROR(VLOOKUP($J582,'Base 1'!$A:$E,5,0),"-")</f>
        <v>-</v>
      </c>
      <c r="L582" s="52" t="str">
        <f aca="false">IFERROR(VLOOKUP($J582,'Base 1'!$A:$B,2,0),"-")</f>
        <v>-</v>
      </c>
      <c r="M582" s="50" t="str">
        <f aca="false">IFERROR(VLOOKUP($J582,'Base 1'!$A:$Q,17,0),"-")</f>
        <v>-</v>
      </c>
      <c r="N582" s="50" t="str">
        <f aca="false">IFERROR(VLOOKUP($J582,'Base 1'!$A:$R,18,0),"-")</f>
        <v>-</v>
      </c>
      <c r="O582" s="50" t="str">
        <f aca="false">IFERROR(VLOOKUP($J582,'Base 1'!$A:$F,6,0),"-")</f>
        <v>-</v>
      </c>
      <c r="P582" s="53" t="str">
        <f aca="false">IFERROR(VLOOKUP($J582,'Base 1'!$A:$G,7,0),"-")</f>
        <v>-</v>
      </c>
      <c r="Q582" s="54"/>
      <c r="R582" s="50" t="str">
        <f aca="false">IFERROR(VLOOKUP(J582,'Base 1'!$A:$L,12,0),"-")</f>
        <v>-</v>
      </c>
      <c r="S582" s="54"/>
      <c r="T582" s="55" t="str">
        <f aca="false">IFERROR(VLOOKUP(J582,'Base 1'!$A:$J,10,0),"-")</f>
        <v>-</v>
      </c>
      <c r="U582" s="56"/>
      <c r="V582" s="57"/>
      <c r="W582" s="58"/>
      <c r="X582" s="59" t="str">
        <f aca="false">IFERROR(VLOOKUP(J582,'Base 1'!$A:$I,9,0),"-")</f>
        <v>-</v>
      </c>
      <c r="Y582" s="58"/>
      <c r="Z582" s="60"/>
      <c r="AA582" s="61"/>
      <c r="AB582" s="62"/>
      <c r="AC582" s="63" t="str">
        <f aca="false">IFERROR(VLOOKUP($J582,'Base 1'!$A:$Q,16,0),"-")</f>
        <v>-</v>
      </c>
      <c r="AD582" s="63"/>
      <c r="AE582" s="64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  <c r="BS582" s="65"/>
      <c r="BT582" s="65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  <c r="CO582" s="65"/>
      <c r="CP582" s="65"/>
      <c r="CQ582" s="65"/>
      <c r="CR582" s="65"/>
      <c r="CS582" s="65"/>
      <c r="CT582" s="65"/>
      <c r="CU582" s="65"/>
      <c r="CV582" s="65"/>
      <c r="CW582" s="65"/>
      <c r="CX582" s="65"/>
      <c r="CY582" s="65"/>
      <c r="CZ582" s="65"/>
      <c r="DA582" s="65"/>
      <c r="DB582" s="65"/>
      <c r="DC582" s="65"/>
      <c r="DD582" s="65"/>
      <c r="DE582" s="65"/>
      <c r="DF582" s="65"/>
      <c r="DG582" s="65"/>
      <c r="DH582" s="65"/>
      <c r="DI582" s="65"/>
      <c r="DJ582" s="65"/>
      <c r="DK582" s="65"/>
      <c r="DL582" s="65"/>
      <c r="DM582" s="65"/>
      <c r="DN582" s="65"/>
      <c r="DO582" s="65"/>
      <c r="DP582" s="65"/>
      <c r="DQ582" s="65"/>
      <c r="DR582" s="65"/>
      <c r="DS582" s="65"/>
      <c r="DT582" s="65"/>
      <c r="DU582" s="65"/>
      <c r="DV582" s="65"/>
      <c r="DW582" s="65"/>
      <c r="DX582" s="65"/>
      <c r="DY582" s="65"/>
      <c r="DZ582" s="65"/>
      <c r="EA582" s="65"/>
      <c r="EB582" s="65"/>
      <c r="EC582" s="65"/>
      <c r="ED582" s="65"/>
      <c r="EE582" s="65"/>
      <c r="EF582" s="65"/>
      <c r="EG582" s="65"/>
      <c r="EH582" s="65"/>
      <c r="EI582" s="65"/>
      <c r="EJ582" s="65"/>
      <c r="EK582" s="65"/>
      <c r="EL582" s="65"/>
      <c r="EM582" s="65"/>
      <c r="EN582" s="65"/>
      <c r="EO582" s="65"/>
      <c r="EP582" s="65"/>
      <c r="EQ582" s="65"/>
      <c r="ER582" s="65"/>
      <c r="ES582" s="65"/>
      <c r="ET582" s="65"/>
      <c r="EU582" s="65"/>
      <c r="EV582" s="65"/>
      <c r="EW582" s="65"/>
      <c r="EX582" s="65"/>
      <c r="EY582" s="65"/>
      <c r="EZ582" s="65"/>
      <c r="FA582" s="65"/>
      <c r="FB582" s="65"/>
      <c r="FC582" s="65"/>
      <c r="FD582" s="65"/>
      <c r="FE582" s="65"/>
      <c r="FF582" s="65"/>
      <c r="FG582" s="65"/>
      <c r="FH582" s="65"/>
      <c r="FI582" s="65"/>
      <c r="FJ582" s="65"/>
      <c r="FK582" s="65"/>
      <c r="FL582" s="65"/>
      <c r="FM582" s="65"/>
      <c r="FN582" s="65"/>
      <c r="FO582" s="65"/>
      <c r="FP582" s="65"/>
      <c r="FQ582" s="65"/>
      <c r="FR582" s="65"/>
      <c r="FS582" s="65"/>
      <c r="FT582" s="65"/>
      <c r="FU582" s="65"/>
      <c r="FV582" s="65"/>
      <c r="FW582" s="65"/>
      <c r="FX582" s="65"/>
      <c r="FY582" s="65"/>
      <c r="FZ582" s="65"/>
      <c r="GA582" s="65"/>
      <c r="GB582" s="65"/>
      <c r="GC582" s="65"/>
      <c r="GD582" s="65"/>
      <c r="GE582" s="65"/>
      <c r="GF582" s="65"/>
      <c r="GG582" s="65"/>
      <c r="GH582" s="65"/>
      <c r="GI582" s="65"/>
      <c r="GJ582" s="65"/>
      <c r="GK582" s="65"/>
      <c r="GL582" s="65"/>
      <c r="GM582" s="65"/>
      <c r="GN582" s="65"/>
      <c r="GO582" s="65"/>
      <c r="GP582" s="65"/>
      <c r="GQ582" s="65"/>
      <c r="GR582" s="65"/>
      <c r="GS582" s="65"/>
      <c r="GT582" s="65"/>
      <c r="GU582" s="65"/>
      <c r="GV582" s="65"/>
      <c r="GW582" s="65"/>
      <c r="GX582" s="65"/>
      <c r="GY582" s="65"/>
      <c r="GZ582" s="65"/>
      <c r="HA582" s="65"/>
      <c r="HB582" s="65"/>
      <c r="HC582" s="65"/>
      <c r="HD582" s="65"/>
      <c r="HE582" s="65"/>
      <c r="HF582" s="65"/>
      <c r="HG582" s="65"/>
      <c r="HH582" s="65"/>
      <c r="HI582" s="65"/>
      <c r="HJ582" s="65"/>
      <c r="HK582" s="65"/>
      <c r="HL582" s="65"/>
      <c r="HM582" s="65"/>
      <c r="HN582" s="65"/>
      <c r="HO582" s="65"/>
      <c r="HP582" s="65"/>
      <c r="HQ582" s="65"/>
      <c r="HR582" s="65"/>
      <c r="HS582" s="65"/>
      <c r="HT582" s="65"/>
      <c r="HU582" s="65"/>
      <c r="HV582" s="65"/>
      <c r="HW582" s="65"/>
      <c r="HX582" s="65"/>
      <c r="HY582" s="65"/>
      <c r="HZ582" s="65"/>
      <c r="IA582" s="65"/>
      <c r="IB582" s="65"/>
      <c r="IC582" s="65"/>
      <c r="ID582" s="65"/>
      <c r="IE582" s="65"/>
      <c r="IF582" s="65"/>
      <c r="IG582" s="65"/>
      <c r="IH582" s="65"/>
      <c r="II582" s="65"/>
      <c r="IJ582" s="65"/>
      <c r="IK582" s="65"/>
      <c r="IL582" s="65"/>
      <c r="IM582" s="65"/>
      <c r="IN582" s="65"/>
      <c r="IO582" s="65"/>
      <c r="IP582" s="65"/>
      <c r="IQ582" s="65"/>
      <c r="IR582" s="65"/>
      <c r="IS582" s="65"/>
      <c r="IT582" s="65"/>
      <c r="IU582" s="65"/>
      <c r="IV582" s="65"/>
      <c r="IW582" s="65"/>
      <c r="IX582" s="65"/>
      <c r="IY582" s="65"/>
      <c r="IZ582" s="65"/>
      <c r="JA582" s="65"/>
      <c r="JB582" s="65"/>
      <c r="JC582" s="65"/>
      <c r="JD582" s="65"/>
      <c r="JE582" s="65"/>
      <c r="JF582" s="65"/>
      <c r="JG582" s="65"/>
      <c r="JH582" s="65"/>
      <c r="JI582" s="65"/>
      <c r="JJ582" s="65"/>
      <c r="JK582" s="65"/>
      <c r="JL582" s="65"/>
      <c r="JM582" s="65"/>
      <c r="JN582" s="65"/>
      <c r="JO582" s="65"/>
      <c r="JP582" s="65"/>
      <c r="JQ582" s="65"/>
      <c r="JR582" s="65"/>
      <c r="JS582" s="65"/>
    </row>
    <row r="583" s="66" customFormat="true" ht="14.25" hidden="false" customHeight="true" outlineLevel="0" collapsed="false">
      <c r="A583" s="46"/>
      <c r="B583" s="47" t="n">
        <f aca="true">TODAY()</f>
        <v>46135</v>
      </c>
      <c r="C583" s="48" t="s">
        <v>37</v>
      </c>
      <c r="D583" s="49" t="s">
        <v>38</v>
      </c>
      <c r="E583" s="50" t="str">
        <f aca="false">IFERROR(VLOOKUP($J583,'Base 1'!A:S,19,0),"-")</f>
        <v>-</v>
      </c>
      <c r="F583" s="50" t="str">
        <f aca="false">IFERROR(VLOOKUP($J583,'Base 1'!$A:$N,14,0),"-")</f>
        <v>-</v>
      </c>
      <c r="G583" s="50" t="str">
        <f aca="false">IFERROR(VLOOKUP($J583,'Base 1'!$A:$O,15,0),"-")</f>
        <v>-</v>
      </c>
      <c r="H583" s="50" t="str">
        <f aca="false">IFERROR(VLOOKUP($J583,'Base 1'!$A:$T,20,0),"-")</f>
        <v>-</v>
      </c>
      <c r="I583" s="51" t="str">
        <f aca="false">IFERROR(VLOOKUP($J583,'Base 1'!$A:$C,3,0),"-")</f>
        <v>-</v>
      </c>
      <c r="J583" s="51"/>
      <c r="K583" s="50" t="str">
        <f aca="false">IFERROR(VLOOKUP($J583,'Base 1'!$A:$E,5,0),"-")</f>
        <v>-</v>
      </c>
      <c r="L583" s="52" t="str">
        <f aca="false">IFERROR(VLOOKUP($J583,'Base 1'!$A:$B,2,0),"-")</f>
        <v>-</v>
      </c>
      <c r="M583" s="50" t="str">
        <f aca="false">IFERROR(VLOOKUP($J583,'Base 1'!$A:$Q,17,0),"-")</f>
        <v>-</v>
      </c>
      <c r="N583" s="50" t="str">
        <f aca="false">IFERROR(VLOOKUP($J583,'Base 1'!$A:$R,18,0),"-")</f>
        <v>-</v>
      </c>
      <c r="O583" s="50" t="str">
        <f aca="false">IFERROR(VLOOKUP($J583,'Base 1'!$A:$F,6,0),"-")</f>
        <v>-</v>
      </c>
      <c r="P583" s="53" t="str">
        <f aca="false">IFERROR(VLOOKUP($J583,'Base 1'!$A:$G,7,0),"-")</f>
        <v>-</v>
      </c>
      <c r="Q583" s="54"/>
      <c r="R583" s="50" t="str">
        <f aca="false">IFERROR(VLOOKUP(J583,'Base 1'!$A:$L,12,0),"-")</f>
        <v>-</v>
      </c>
      <c r="S583" s="54"/>
      <c r="T583" s="55" t="str">
        <f aca="false">IFERROR(VLOOKUP(J583,'Base 1'!$A:$J,10,0),"-")</f>
        <v>-</v>
      </c>
      <c r="U583" s="56"/>
      <c r="V583" s="57"/>
      <c r="W583" s="58"/>
      <c r="X583" s="59" t="str">
        <f aca="false">IFERROR(VLOOKUP(J583,'Base 1'!$A:$I,9,0),"-")</f>
        <v>-</v>
      </c>
      <c r="Y583" s="58"/>
      <c r="Z583" s="60"/>
      <c r="AA583" s="61"/>
      <c r="AB583" s="62"/>
      <c r="AC583" s="63" t="str">
        <f aca="false">IFERROR(VLOOKUP($J583,'Base 1'!$A:$Q,16,0),"-")</f>
        <v>-</v>
      </c>
      <c r="AD583" s="63"/>
      <c r="AE583" s="64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  <c r="CO583" s="65"/>
      <c r="CP583" s="65"/>
      <c r="CQ583" s="65"/>
      <c r="CR583" s="65"/>
      <c r="CS583" s="65"/>
      <c r="CT583" s="65"/>
      <c r="CU583" s="65"/>
      <c r="CV583" s="65"/>
      <c r="CW583" s="65"/>
      <c r="CX583" s="65"/>
      <c r="CY583" s="65"/>
      <c r="CZ583" s="65"/>
      <c r="DA583" s="65"/>
      <c r="DB583" s="65"/>
      <c r="DC583" s="65"/>
      <c r="DD583" s="65"/>
      <c r="DE583" s="65"/>
      <c r="DF583" s="65"/>
      <c r="DG583" s="65"/>
      <c r="DH583" s="65"/>
      <c r="DI583" s="65"/>
      <c r="DJ583" s="65"/>
      <c r="DK583" s="65"/>
      <c r="DL583" s="65"/>
      <c r="DM583" s="65"/>
      <c r="DN583" s="65"/>
      <c r="DO583" s="65"/>
      <c r="DP583" s="65"/>
      <c r="DQ583" s="65"/>
      <c r="DR583" s="65"/>
      <c r="DS583" s="65"/>
      <c r="DT583" s="65"/>
      <c r="DU583" s="65"/>
      <c r="DV583" s="65"/>
      <c r="DW583" s="65"/>
      <c r="DX583" s="65"/>
      <c r="DY583" s="65"/>
      <c r="DZ583" s="65"/>
      <c r="EA583" s="65"/>
      <c r="EB583" s="65"/>
      <c r="EC583" s="65"/>
      <c r="ED583" s="65"/>
      <c r="EE583" s="65"/>
      <c r="EF583" s="65"/>
      <c r="EG583" s="65"/>
      <c r="EH583" s="65"/>
      <c r="EI583" s="65"/>
      <c r="EJ583" s="65"/>
      <c r="EK583" s="65"/>
      <c r="EL583" s="65"/>
      <c r="EM583" s="65"/>
      <c r="EN583" s="65"/>
      <c r="EO583" s="65"/>
      <c r="EP583" s="65"/>
      <c r="EQ583" s="65"/>
      <c r="ER583" s="65"/>
      <c r="ES583" s="65"/>
      <c r="ET583" s="65"/>
      <c r="EU583" s="65"/>
      <c r="EV583" s="65"/>
      <c r="EW583" s="65"/>
      <c r="EX583" s="65"/>
      <c r="EY583" s="65"/>
      <c r="EZ583" s="65"/>
      <c r="FA583" s="65"/>
      <c r="FB583" s="65"/>
      <c r="FC583" s="65"/>
      <c r="FD583" s="65"/>
      <c r="FE583" s="65"/>
      <c r="FF583" s="65"/>
      <c r="FG583" s="65"/>
      <c r="FH583" s="65"/>
      <c r="FI583" s="65"/>
      <c r="FJ583" s="65"/>
      <c r="FK583" s="65"/>
      <c r="FL583" s="65"/>
      <c r="FM583" s="65"/>
      <c r="FN583" s="65"/>
      <c r="FO583" s="65"/>
      <c r="FP583" s="65"/>
      <c r="FQ583" s="65"/>
      <c r="FR583" s="65"/>
      <c r="FS583" s="65"/>
      <c r="FT583" s="65"/>
      <c r="FU583" s="65"/>
      <c r="FV583" s="65"/>
      <c r="FW583" s="65"/>
      <c r="FX583" s="65"/>
      <c r="FY583" s="65"/>
      <c r="FZ583" s="65"/>
      <c r="GA583" s="65"/>
      <c r="GB583" s="65"/>
      <c r="GC583" s="65"/>
      <c r="GD583" s="65"/>
      <c r="GE583" s="65"/>
      <c r="GF583" s="65"/>
      <c r="GG583" s="65"/>
      <c r="GH583" s="65"/>
      <c r="GI583" s="65"/>
      <c r="GJ583" s="65"/>
      <c r="GK583" s="65"/>
      <c r="GL583" s="65"/>
      <c r="GM583" s="65"/>
      <c r="GN583" s="65"/>
      <c r="GO583" s="65"/>
      <c r="GP583" s="65"/>
      <c r="GQ583" s="65"/>
      <c r="GR583" s="65"/>
      <c r="GS583" s="65"/>
      <c r="GT583" s="65"/>
      <c r="GU583" s="65"/>
      <c r="GV583" s="65"/>
      <c r="GW583" s="65"/>
      <c r="GX583" s="65"/>
      <c r="GY583" s="65"/>
      <c r="GZ583" s="65"/>
      <c r="HA583" s="65"/>
      <c r="HB583" s="65"/>
      <c r="HC583" s="65"/>
      <c r="HD583" s="65"/>
      <c r="HE583" s="65"/>
      <c r="HF583" s="65"/>
      <c r="HG583" s="65"/>
      <c r="HH583" s="65"/>
      <c r="HI583" s="65"/>
      <c r="HJ583" s="65"/>
      <c r="HK583" s="65"/>
      <c r="HL583" s="65"/>
      <c r="HM583" s="65"/>
      <c r="HN583" s="65"/>
      <c r="HO583" s="65"/>
      <c r="HP583" s="65"/>
      <c r="HQ583" s="65"/>
      <c r="HR583" s="65"/>
      <c r="HS583" s="65"/>
      <c r="HT583" s="65"/>
      <c r="HU583" s="65"/>
      <c r="HV583" s="65"/>
      <c r="HW583" s="65"/>
      <c r="HX583" s="65"/>
      <c r="HY583" s="65"/>
      <c r="HZ583" s="65"/>
      <c r="IA583" s="65"/>
      <c r="IB583" s="65"/>
      <c r="IC583" s="65"/>
      <c r="ID583" s="65"/>
      <c r="IE583" s="65"/>
      <c r="IF583" s="65"/>
      <c r="IG583" s="65"/>
      <c r="IH583" s="65"/>
      <c r="II583" s="65"/>
      <c r="IJ583" s="65"/>
      <c r="IK583" s="65"/>
      <c r="IL583" s="65"/>
      <c r="IM583" s="65"/>
      <c r="IN583" s="65"/>
      <c r="IO583" s="65"/>
      <c r="IP583" s="65"/>
      <c r="IQ583" s="65"/>
      <c r="IR583" s="65"/>
      <c r="IS583" s="65"/>
      <c r="IT583" s="65"/>
      <c r="IU583" s="65"/>
      <c r="IV583" s="65"/>
      <c r="IW583" s="65"/>
      <c r="IX583" s="65"/>
      <c r="IY583" s="65"/>
      <c r="IZ583" s="65"/>
      <c r="JA583" s="65"/>
      <c r="JB583" s="65"/>
      <c r="JC583" s="65"/>
      <c r="JD583" s="65"/>
      <c r="JE583" s="65"/>
      <c r="JF583" s="65"/>
      <c r="JG583" s="65"/>
      <c r="JH583" s="65"/>
      <c r="JI583" s="65"/>
      <c r="JJ583" s="65"/>
      <c r="JK583" s="65"/>
      <c r="JL583" s="65"/>
      <c r="JM583" s="65"/>
      <c r="JN583" s="65"/>
      <c r="JO583" s="65"/>
      <c r="JP583" s="65"/>
      <c r="JQ583" s="65"/>
      <c r="JR583" s="65"/>
      <c r="JS583" s="65"/>
    </row>
    <row r="584" s="66" customFormat="true" ht="14.25" hidden="false" customHeight="true" outlineLevel="0" collapsed="false">
      <c r="A584" s="46"/>
      <c r="B584" s="47" t="n">
        <f aca="true">TODAY()</f>
        <v>46135</v>
      </c>
      <c r="C584" s="48" t="s">
        <v>37</v>
      </c>
      <c r="D584" s="49" t="s">
        <v>38</v>
      </c>
      <c r="E584" s="50" t="str">
        <f aca="false">IFERROR(VLOOKUP($J584,'Base 1'!A:S,19,0),"-")</f>
        <v>-</v>
      </c>
      <c r="F584" s="50" t="str">
        <f aca="false">IFERROR(VLOOKUP($J584,'Base 1'!$A:$N,14,0),"-")</f>
        <v>-</v>
      </c>
      <c r="G584" s="50" t="str">
        <f aca="false">IFERROR(VLOOKUP($J584,'Base 1'!$A:$O,15,0),"-")</f>
        <v>-</v>
      </c>
      <c r="H584" s="50" t="str">
        <f aca="false">IFERROR(VLOOKUP($J584,'Base 1'!$A:$T,20,0),"-")</f>
        <v>-</v>
      </c>
      <c r="I584" s="51" t="str">
        <f aca="false">IFERROR(VLOOKUP($J584,'Base 1'!$A:$C,3,0),"-")</f>
        <v>-</v>
      </c>
      <c r="J584" s="51"/>
      <c r="K584" s="50" t="str">
        <f aca="false">IFERROR(VLOOKUP($J584,'Base 1'!$A:$E,5,0),"-")</f>
        <v>-</v>
      </c>
      <c r="L584" s="52" t="str">
        <f aca="false">IFERROR(VLOOKUP($J584,'Base 1'!$A:$B,2,0),"-")</f>
        <v>-</v>
      </c>
      <c r="M584" s="50" t="str">
        <f aca="false">IFERROR(VLOOKUP($J584,'Base 1'!$A:$Q,17,0),"-")</f>
        <v>-</v>
      </c>
      <c r="N584" s="50" t="str">
        <f aca="false">IFERROR(VLOOKUP($J584,'Base 1'!$A:$R,18,0),"-")</f>
        <v>-</v>
      </c>
      <c r="O584" s="50" t="str">
        <f aca="false">IFERROR(VLOOKUP($J584,'Base 1'!$A:$F,6,0),"-")</f>
        <v>-</v>
      </c>
      <c r="P584" s="53" t="str">
        <f aca="false">IFERROR(VLOOKUP($J584,'Base 1'!$A:$G,7,0),"-")</f>
        <v>-</v>
      </c>
      <c r="Q584" s="54"/>
      <c r="R584" s="50" t="str">
        <f aca="false">IFERROR(VLOOKUP(J584,'Base 1'!$A:$L,12,0),"-")</f>
        <v>-</v>
      </c>
      <c r="S584" s="54"/>
      <c r="T584" s="55" t="str">
        <f aca="false">IFERROR(VLOOKUP(J584,'Base 1'!$A:$J,10,0),"-")</f>
        <v>-</v>
      </c>
      <c r="U584" s="56"/>
      <c r="V584" s="57"/>
      <c r="W584" s="58"/>
      <c r="X584" s="59" t="str">
        <f aca="false">IFERROR(VLOOKUP(J584,'Base 1'!$A:$I,9,0),"-")</f>
        <v>-</v>
      </c>
      <c r="Y584" s="58"/>
      <c r="Z584" s="60"/>
      <c r="AA584" s="61"/>
      <c r="AB584" s="62"/>
      <c r="AC584" s="63" t="str">
        <f aca="false">IFERROR(VLOOKUP($J584,'Base 1'!$A:$Q,16,0),"-")</f>
        <v>-</v>
      </c>
      <c r="AD584" s="63"/>
      <c r="AE584" s="64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  <c r="CO584" s="65"/>
      <c r="CP584" s="65"/>
      <c r="CQ584" s="65"/>
      <c r="CR584" s="65"/>
      <c r="CS584" s="65"/>
      <c r="CT584" s="65"/>
      <c r="CU584" s="65"/>
      <c r="CV584" s="65"/>
      <c r="CW584" s="65"/>
      <c r="CX584" s="65"/>
      <c r="CY584" s="65"/>
      <c r="CZ584" s="65"/>
      <c r="DA584" s="65"/>
      <c r="DB584" s="65"/>
      <c r="DC584" s="65"/>
      <c r="DD584" s="65"/>
      <c r="DE584" s="65"/>
      <c r="DF584" s="65"/>
      <c r="DG584" s="65"/>
      <c r="DH584" s="65"/>
      <c r="DI584" s="65"/>
      <c r="DJ584" s="65"/>
      <c r="DK584" s="65"/>
      <c r="DL584" s="65"/>
      <c r="DM584" s="65"/>
      <c r="DN584" s="65"/>
      <c r="DO584" s="65"/>
      <c r="DP584" s="65"/>
      <c r="DQ584" s="65"/>
      <c r="DR584" s="65"/>
      <c r="DS584" s="65"/>
      <c r="DT584" s="65"/>
      <c r="DU584" s="65"/>
      <c r="DV584" s="65"/>
      <c r="DW584" s="65"/>
      <c r="DX584" s="65"/>
      <c r="DY584" s="65"/>
      <c r="DZ584" s="65"/>
      <c r="EA584" s="65"/>
      <c r="EB584" s="65"/>
      <c r="EC584" s="65"/>
      <c r="ED584" s="65"/>
      <c r="EE584" s="65"/>
      <c r="EF584" s="65"/>
      <c r="EG584" s="65"/>
      <c r="EH584" s="65"/>
      <c r="EI584" s="65"/>
      <c r="EJ584" s="65"/>
      <c r="EK584" s="65"/>
      <c r="EL584" s="65"/>
      <c r="EM584" s="65"/>
      <c r="EN584" s="65"/>
      <c r="EO584" s="65"/>
      <c r="EP584" s="65"/>
      <c r="EQ584" s="65"/>
      <c r="ER584" s="65"/>
      <c r="ES584" s="65"/>
      <c r="ET584" s="65"/>
      <c r="EU584" s="65"/>
      <c r="EV584" s="65"/>
      <c r="EW584" s="65"/>
      <c r="EX584" s="65"/>
      <c r="EY584" s="65"/>
      <c r="EZ584" s="65"/>
      <c r="FA584" s="65"/>
      <c r="FB584" s="65"/>
      <c r="FC584" s="65"/>
      <c r="FD584" s="65"/>
      <c r="FE584" s="65"/>
      <c r="FF584" s="65"/>
      <c r="FG584" s="65"/>
      <c r="FH584" s="65"/>
      <c r="FI584" s="65"/>
      <c r="FJ584" s="65"/>
      <c r="FK584" s="65"/>
      <c r="FL584" s="65"/>
      <c r="FM584" s="65"/>
      <c r="FN584" s="65"/>
      <c r="FO584" s="65"/>
      <c r="FP584" s="65"/>
      <c r="FQ584" s="65"/>
      <c r="FR584" s="65"/>
      <c r="FS584" s="65"/>
      <c r="FT584" s="65"/>
      <c r="FU584" s="65"/>
      <c r="FV584" s="65"/>
      <c r="FW584" s="65"/>
      <c r="FX584" s="65"/>
      <c r="FY584" s="65"/>
      <c r="FZ584" s="65"/>
      <c r="GA584" s="65"/>
      <c r="GB584" s="65"/>
      <c r="GC584" s="65"/>
      <c r="GD584" s="65"/>
      <c r="GE584" s="65"/>
      <c r="GF584" s="65"/>
      <c r="GG584" s="65"/>
      <c r="GH584" s="65"/>
      <c r="GI584" s="65"/>
      <c r="GJ584" s="65"/>
      <c r="GK584" s="65"/>
      <c r="GL584" s="65"/>
      <c r="GM584" s="65"/>
      <c r="GN584" s="65"/>
      <c r="GO584" s="65"/>
      <c r="GP584" s="65"/>
      <c r="GQ584" s="65"/>
      <c r="GR584" s="65"/>
      <c r="GS584" s="65"/>
      <c r="GT584" s="65"/>
      <c r="GU584" s="65"/>
      <c r="GV584" s="65"/>
      <c r="GW584" s="65"/>
      <c r="GX584" s="65"/>
      <c r="GY584" s="65"/>
      <c r="GZ584" s="65"/>
      <c r="HA584" s="65"/>
      <c r="HB584" s="65"/>
      <c r="HC584" s="65"/>
      <c r="HD584" s="65"/>
      <c r="HE584" s="65"/>
      <c r="HF584" s="65"/>
      <c r="HG584" s="65"/>
      <c r="HH584" s="65"/>
      <c r="HI584" s="65"/>
      <c r="HJ584" s="65"/>
      <c r="HK584" s="65"/>
      <c r="HL584" s="65"/>
      <c r="HM584" s="65"/>
      <c r="HN584" s="65"/>
      <c r="HO584" s="65"/>
      <c r="HP584" s="65"/>
      <c r="HQ584" s="65"/>
      <c r="HR584" s="65"/>
      <c r="HS584" s="65"/>
      <c r="HT584" s="65"/>
      <c r="HU584" s="65"/>
      <c r="HV584" s="65"/>
      <c r="HW584" s="65"/>
      <c r="HX584" s="65"/>
      <c r="HY584" s="65"/>
      <c r="HZ584" s="65"/>
      <c r="IA584" s="65"/>
      <c r="IB584" s="65"/>
      <c r="IC584" s="65"/>
      <c r="ID584" s="65"/>
      <c r="IE584" s="65"/>
      <c r="IF584" s="65"/>
      <c r="IG584" s="65"/>
      <c r="IH584" s="65"/>
      <c r="II584" s="65"/>
      <c r="IJ584" s="65"/>
      <c r="IK584" s="65"/>
      <c r="IL584" s="65"/>
      <c r="IM584" s="65"/>
      <c r="IN584" s="65"/>
      <c r="IO584" s="65"/>
      <c r="IP584" s="65"/>
      <c r="IQ584" s="65"/>
      <c r="IR584" s="65"/>
      <c r="IS584" s="65"/>
      <c r="IT584" s="65"/>
      <c r="IU584" s="65"/>
      <c r="IV584" s="65"/>
      <c r="IW584" s="65"/>
      <c r="IX584" s="65"/>
      <c r="IY584" s="65"/>
      <c r="IZ584" s="65"/>
      <c r="JA584" s="65"/>
      <c r="JB584" s="65"/>
      <c r="JC584" s="65"/>
      <c r="JD584" s="65"/>
      <c r="JE584" s="65"/>
      <c r="JF584" s="65"/>
      <c r="JG584" s="65"/>
      <c r="JH584" s="65"/>
      <c r="JI584" s="65"/>
      <c r="JJ584" s="65"/>
      <c r="JK584" s="65"/>
      <c r="JL584" s="65"/>
      <c r="JM584" s="65"/>
      <c r="JN584" s="65"/>
      <c r="JO584" s="65"/>
      <c r="JP584" s="65"/>
      <c r="JQ584" s="65"/>
      <c r="JR584" s="65"/>
      <c r="JS584" s="65"/>
    </row>
    <row r="585" s="66" customFormat="true" ht="14.25" hidden="false" customHeight="true" outlineLevel="0" collapsed="false">
      <c r="A585" s="46"/>
      <c r="B585" s="47" t="n">
        <f aca="true">TODAY()</f>
        <v>46135</v>
      </c>
      <c r="C585" s="48" t="s">
        <v>37</v>
      </c>
      <c r="D585" s="49" t="s">
        <v>38</v>
      </c>
      <c r="E585" s="50" t="str">
        <f aca="false">IFERROR(VLOOKUP($J585,'Base 1'!A:S,19,0),"-")</f>
        <v>-</v>
      </c>
      <c r="F585" s="50" t="str">
        <f aca="false">IFERROR(VLOOKUP($J585,'Base 1'!$A:$N,14,0),"-")</f>
        <v>-</v>
      </c>
      <c r="G585" s="50" t="str">
        <f aca="false">IFERROR(VLOOKUP($J585,'Base 1'!$A:$O,15,0),"-")</f>
        <v>-</v>
      </c>
      <c r="H585" s="50" t="str">
        <f aca="false">IFERROR(VLOOKUP($J585,'Base 1'!$A:$T,20,0),"-")</f>
        <v>-</v>
      </c>
      <c r="I585" s="51" t="str">
        <f aca="false">IFERROR(VLOOKUP($J585,'Base 1'!$A:$C,3,0),"-")</f>
        <v>-</v>
      </c>
      <c r="J585" s="51"/>
      <c r="K585" s="50" t="str">
        <f aca="false">IFERROR(VLOOKUP($J585,'Base 1'!$A:$E,5,0),"-")</f>
        <v>-</v>
      </c>
      <c r="L585" s="52" t="str">
        <f aca="false">IFERROR(VLOOKUP($J585,'Base 1'!$A:$B,2,0),"-")</f>
        <v>-</v>
      </c>
      <c r="M585" s="50" t="str">
        <f aca="false">IFERROR(VLOOKUP($J585,'Base 1'!$A:$Q,17,0),"-")</f>
        <v>-</v>
      </c>
      <c r="N585" s="50" t="str">
        <f aca="false">IFERROR(VLOOKUP($J585,'Base 1'!$A:$R,18,0),"-")</f>
        <v>-</v>
      </c>
      <c r="O585" s="50" t="str">
        <f aca="false">IFERROR(VLOOKUP($J585,'Base 1'!$A:$F,6,0),"-")</f>
        <v>-</v>
      </c>
      <c r="P585" s="53" t="str">
        <f aca="false">IFERROR(VLOOKUP($J585,'Base 1'!$A:$G,7,0),"-")</f>
        <v>-</v>
      </c>
      <c r="Q585" s="54"/>
      <c r="R585" s="50" t="str">
        <f aca="false">IFERROR(VLOOKUP(J585,'Base 1'!$A:$L,12,0),"-")</f>
        <v>-</v>
      </c>
      <c r="S585" s="54"/>
      <c r="T585" s="55" t="str">
        <f aca="false">IFERROR(VLOOKUP(J585,'Base 1'!$A:$J,10,0),"-")</f>
        <v>-</v>
      </c>
      <c r="U585" s="56"/>
      <c r="V585" s="57"/>
      <c r="W585" s="58"/>
      <c r="X585" s="59" t="str">
        <f aca="false">IFERROR(VLOOKUP(J585,'Base 1'!$A:$I,9,0),"-")</f>
        <v>-</v>
      </c>
      <c r="Y585" s="58"/>
      <c r="Z585" s="60"/>
      <c r="AA585" s="61"/>
      <c r="AB585" s="62"/>
      <c r="AC585" s="63" t="str">
        <f aca="false">IFERROR(VLOOKUP($J585,'Base 1'!$A:$Q,16,0),"-")</f>
        <v>-</v>
      </c>
      <c r="AD585" s="63"/>
      <c r="AE585" s="64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  <c r="CO585" s="65"/>
      <c r="CP585" s="65"/>
      <c r="CQ585" s="65"/>
      <c r="CR585" s="65"/>
      <c r="CS585" s="65"/>
      <c r="CT585" s="65"/>
      <c r="CU585" s="65"/>
      <c r="CV585" s="65"/>
      <c r="CW585" s="65"/>
      <c r="CX585" s="65"/>
      <c r="CY585" s="65"/>
      <c r="CZ585" s="65"/>
      <c r="DA585" s="65"/>
      <c r="DB585" s="65"/>
      <c r="DC585" s="65"/>
      <c r="DD585" s="65"/>
      <c r="DE585" s="65"/>
      <c r="DF585" s="65"/>
      <c r="DG585" s="65"/>
      <c r="DH585" s="65"/>
      <c r="DI585" s="65"/>
      <c r="DJ585" s="65"/>
      <c r="DK585" s="65"/>
      <c r="DL585" s="65"/>
      <c r="DM585" s="65"/>
      <c r="DN585" s="65"/>
      <c r="DO585" s="65"/>
      <c r="DP585" s="65"/>
      <c r="DQ585" s="65"/>
      <c r="DR585" s="65"/>
      <c r="DS585" s="65"/>
      <c r="DT585" s="65"/>
      <c r="DU585" s="65"/>
      <c r="DV585" s="65"/>
      <c r="DW585" s="65"/>
      <c r="DX585" s="65"/>
      <c r="DY585" s="65"/>
      <c r="DZ585" s="65"/>
      <c r="EA585" s="65"/>
      <c r="EB585" s="65"/>
      <c r="EC585" s="65"/>
      <c r="ED585" s="65"/>
      <c r="EE585" s="65"/>
      <c r="EF585" s="65"/>
      <c r="EG585" s="65"/>
      <c r="EH585" s="65"/>
      <c r="EI585" s="65"/>
      <c r="EJ585" s="65"/>
      <c r="EK585" s="65"/>
      <c r="EL585" s="65"/>
      <c r="EM585" s="65"/>
      <c r="EN585" s="65"/>
      <c r="EO585" s="65"/>
      <c r="EP585" s="65"/>
      <c r="EQ585" s="65"/>
      <c r="ER585" s="65"/>
      <c r="ES585" s="65"/>
      <c r="ET585" s="65"/>
      <c r="EU585" s="65"/>
      <c r="EV585" s="65"/>
      <c r="EW585" s="65"/>
      <c r="EX585" s="65"/>
      <c r="EY585" s="65"/>
      <c r="EZ585" s="65"/>
      <c r="FA585" s="65"/>
      <c r="FB585" s="65"/>
      <c r="FC585" s="65"/>
      <c r="FD585" s="65"/>
      <c r="FE585" s="65"/>
      <c r="FF585" s="65"/>
      <c r="FG585" s="65"/>
      <c r="FH585" s="65"/>
      <c r="FI585" s="65"/>
      <c r="FJ585" s="65"/>
      <c r="FK585" s="65"/>
      <c r="FL585" s="65"/>
      <c r="FM585" s="65"/>
      <c r="FN585" s="65"/>
      <c r="FO585" s="65"/>
      <c r="FP585" s="65"/>
      <c r="FQ585" s="65"/>
      <c r="FR585" s="65"/>
      <c r="FS585" s="65"/>
      <c r="FT585" s="65"/>
      <c r="FU585" s="65"/>
      <c r="FV585" s="65"/>
      <c r="FW585" s="65"/>
      <c r="FX585" s="65"/>
      <c r="FY585" s="65"/>
      <c r="FZ585" s="65"/>
      <c r="GA585" s="65"/>
      <c r="GB585" s="65"/>
      <c r="GC585" s="65"/>
      <c r="GD585" s="65"/>
      <c r="GE585" s="65"/>
      <c r="GF585" s="65"/>
      <c r="GG585" s="65"/>
      <c r="GH585" s="65"/>
      <c r="GI585" s="65"/>
      <c r="GJ585" s="65"/>
      <c r="GK585" s="65"/>
      <c r="GL585" s="65"/>
      <c r="GM585" s="65"/>
      <c r="GN585" s="65"/>
      <c r="GO585" s="65"/>
      <c r="GP585" s="65"/>
      <c r="GQ585" s="65"/>
      <c r="GR585" s="65"/>
      <c r="GS585" s="65"/>
      <c r="GT585" s="65"/>
      <c r="GU585" s="65"/>
      <c r="GV585" s="65"/>
      <c r="GW585" s="65"/>
      <c r="GX585" s="65"/>
      <c r="GY585" s="65"/>
      <c r="GZ585" s="65"/>
      <c r="HA585" s="65"/>
      <c r="HB585" s="65"/>
      <c r="HC585" s="65"/>
      <c r="HD585" s="65"/>
      <c r="HE585" s="65"/>
      <c r="HF585" s="65"/>
      <c r="HG585" s="65"/>
      <c r="HH585" s="65"/>
      <c r="HI585" s="65"/>
      <c r="HJ585" s="65"/>
      <c r="HK585" s="65"/>
      <c r="HL585" s="65"/>
      <c r="HM585" s="65"/>
      <c r="HN585" s="65"/>
      <c r="HO585" s="65"/>
      <c r="HP585" s="65"/>
      <c r="HQ585" s="65"/>
      <c r="HR585" s="65"/>
      <c r="HS585" s="65"/>
      <c r="HT585" s="65"/>
      <c r="HU585" s="65"/>
      <c r="HV585" s="65"/>
      <c r="HW585" s="65"/>
      <c r="HX585" s="65"/>
      <c r="HY585" s="65"/>
      <c r="HZ585" s="65"/>
      <c r="IA585" s="65"/>
      <c r="IB585" s="65"/>
      <c r="IC585" s="65"/>
      <c r="ID585" s="65"/>
      <c r="IE585" s="65"/>
      <c r="IF585" s="65"/>
      <c r="IG585" s="65"/>
      <c r="IH585" s="65"/>
      <c r="II585" s="65"/>
      <c r="IJ585" s="65"/>
      <c r="IK585" s="65"/>
      <c r="IL585" s="65"/>
      <c r="IM585" s="65"/>
      <c r="IN585" s="65"/>
      <c r="IO585" s="65"/>
      <c r="IP585" s="65"/>
      <c r="IQ585" s="65"/>
      <c r="IR585" s="65"/>
      <c r="IS585" s="65"/>
      <c r="IT585" s="65"/>
      <c r="IU585" s="65"/>
      <c r="IV585" s="65"/>
      <c r="IW585" s="65"/>
      <c r="IX585" s="65"/>
      <c r="IY585" s="65"/>
      <c r="IZ585" s="65"/>
      <c r="JA585" s="65"/>
      <c r="JB585" s="65"/>
      <c r="JC585" s="65"/>
      <c r="JD585" s="65"/>
      <c r="JE585" s="65"/>
      <c r="JF585" s="65"/>
      <c r="JG585" s="65"/>
      <c r="JH585" s="65"/>
      <c r="JI585" s="65"/>
      <c r="JJ585" s="65"/>
      <c r="JK585" s="65"/>
      <c r="JL585" s="65"/>
      <c r="JM585" s="65"/>
      <c r="JN585" s="65"/>
      <c r="JO585" s="65"/>
      <c r="JP585" s="65"/>
      <c r="JQ585" s="65"/>
      <c r="JR585" s="65"/>
      <c r="JS585" s="65"/>
    </row>
    <row r="586" s="66" customFormat="true" ht="14.25" hidden="false" customHeight="true" outlineLevel="0" collapsed="false">
      <c r="A586" s="46"/>
      <c r="B586" s="47" t="n">
        <f aca="true">TODAY()</f>
        <v>46135</v>
      </c>
      <c r="C586" s="48" t="s">
        <v>37</v>
      </c>
      <c r="D586" s="49" t="s">
        <v>38</v>
      </c>
      <c r="E586" s="50" t="str">
        <f aca="false">IFERROR(VLOOKUP($J586,'Base 1'!A:S,19,0),"-")</f>
        <v>-</v>
      </c>
      <c r="F586" s="50" t="str">
        <f aca="false">IFERROR(VLOOKUP($J586,'Base 1'!$A:$N,14,0),"-")</f>
        <v>-</v>
      </c>
      <c r="G586" s="50" t="str">
        <f aca="false">IFERROR(VLOOKUP($J586,'Base 1'!$A:$O,15,0),"-")</f>
        <v>-</v>
      </c>
      <c r="H586" s="50" t="str">
        <f aca="false">IFERROR(VLOOKUP($J586,'Base 1'!$A:$T,20,0),"-")</f>
        <v>-</v>
      </c>
      <c r="I586" s="51" t="str">
        <f aca="false">IFERROR(VLOOKUP($J586,'Base 1'!$A:$C,3,0),"-")</f>
        <v>-</v>
      </c>
      <c r="J586" s="51"/>
      <c r="K586" s="50" t="str">
        <f aca="false">IFERROR(VLOOKUP($J586,'Base 1'!$A:$E,5,0),"-")</f>
        <v>-</v>
      </c>
      <c r="L586" s="52" t="str">
        <f aca="false">IFERROR(VLOOKUP($J586,'Base 1'!$A:$B,2,0),"-")</f>
        <v>-</v>
      </c>
      <c r="M586" s="50" t="str">
        <f aca="false">IFERROR(VLOOKUP($J586,'Base 1'!$A:$Q,17,0),"-")</f>
        <v>-</v>
      </c>
      <c r="N586" s="50" t="str">
        <f aca="false">IFERROR(VLOOKUP($J586,'Base 1'!$A:$R,18,0),"-")</f>
        <v>-</v>
      </c>
      <c r="O586" s="50" t="str">
        <f aca="false">IFERROR(VLOOKUP($J586,'Base 1'!$A:$F,6,0),"-")</f>
        <v>-</v>
      </c>
      <c r="P586" s="53" t="str">
        <f aca="false">IFERROR(VLOOKUP($J586,'Base 1'!$A:$G,7,0),"-")</f>
        <v>-</v>
      </c>
      <c r="Q586" s="54"/>
      <c r="R586" s="50" t="str">
        <f aca="false">IFERROR(VLOOKUP(J586,'Base 1'!$A:$L,12,0),"-")</f>
        <v>-</v>
      </c>
      <c r="S586" s="54"/>
      <c r="T586" s="55" t="str">
        <f aca="false">IFERROR(VLOOKUP(J586,'Base 1'!$A:$J,10,0),"-")</f>
        <v>-</v>
      </c>
      <c r="U586" s="56"/>
      <c r="V586" s="57"/>
      <c r="W586" s="58"/>
      <c r="X586" s="59" t="str">
        <f aca="false">IFERROR(VLOOKUP(J586,'Base 1'!$A:$I,9,0),"-")</f>
        <v>-</v>
      </c>
      <c r="Y586" s="58"/>
      <c r="Z586" s="60"/>
      <c r="AA586" s="61"/>
      <c r="AB586" s="62"/>
      <c r="AC586" s="63" t="str">
        <f aca="false">IFERROR(VLOOKUP($J586,'Base 1'!$A:$Q,16,0),"-")</f>
        <v>-</v>
      </c>
      <c r="AD586" s="63"/>
      <c r="AE586" s="64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  <c r="CO586" s="65"/>
      <c r="CP586" s="65"/>
      <c r="CQ586" s="65"/>
      <c r="CR586" s="65"/>
      <c r="CS586" s="65"/>
      <c r="CT586" s="65"/>
      <c r="CU586" s="65"/>
      <c r="CV586" s="65"/>
      <c r="CW586" s="65"/>
      <c r="CX586" s="65"/>
      <c r="CY586" s="65"/>
      <c r="CZ586" s="65"/>
      <c r="DA586" s="65"/>
      <c r="DB586" s="65"/>
      <c r="DC586" s="65"/>
      <c r="DD586" s="65"/>
      <c r="DE586" s="65"/>
      <c r="DF586" s="65"/>
      <c r="DG586" s="65"/>
      <c r="DH586" s="65"/>
      <c r="DI586" s="65"/>
      <c r="DJ586" s="65"/>
      <c r="DK586" s="65"/>
      <c r="DL586" s="65"/>
      <c r="DM586" s="65"/>
      <c r="DN586" s="65"/>
      <c r="DO586" s="65"/>
      <c r="DP586" s="65"/>
      <c r="DQ586" s="65"/>
      <c r="DR586" s="65"/>
      <c r="DS586" s="65"/>
      <c r="DT586" s="65"/>
      <c r="DU586" s="65"/>
      <c r="DV586" s="65"/>
      <c r="DW586" s="65"/>
      <c r="DX586" s="65"/>
      <c r="DY586" s="65"/>
      <c r="DZ586" s="65"/>
      <c r="EA586" s="65"/>
      <c r="EB586" s="65"/>
      <c r="EC586" s="65"/>
      <c r="ED586" s="65"/>
      <c r="EE586" s="65"/>
      <c r="EF586" s="65"/>
      <c r="EG586" s="65"/>
      <c r="EH586" s="65"/>
      <c r="EI586" s="65"/>
      <c r="EJ586" s="65"/>
      <c r="EK586" s="65"/>
      <c r="EL586" s="65"/>
      <c r="EM586" s="65"/>
      <c r="EN586" s="65"/>
      <c r="EO586" s="65"/>
      <c r="EP586" s="65"/>
      <c r="EQ586" s="65"/>
      <c r="ER586" s="65"/>
      <c r="ES586" s="65"/>
      <c r="ET586" s="65"/>
      <c r="EU586" s="65"/>
      <c r="EV586" s="65"/>
      <c r="EW586" s="65"/>
      <c r="EX586" s="65"/>
      <c r="EY586" s="65"/>
      <c r="EZ586" s="65"/>
      <c r="FA586" s="65"/>
      <c r="FB586" s="65"/>
      <c r="FC586" s="65"/>
      <c r="FD586" s="65"/>
      <c r="FE586" s="65"/>
      <c r="FF586" s="65"/>
      <c r="FG586" s="65"/>
      <c r="FH586" s="65"/>
      <c r="FI586" s="65"/>
      <c r="FJ586" s="65"/>
      <c r="FK586" s="65"/>
      <c r="FL586" s="65"/>
      <c r="FM586" s="65"/>
      <c r="FN586" s="65"/>
      <c r="FO586" s="65"/>
      <c r="FP586" s="65"/>
      <c r="FQ586" s="65"/>
      <c r="FR586" s="65"/>
      <c r="FS586" s="65"/>
      <c r="FT586" s="65"/>
      <c r="FU586" s="65"/>
      <c r="FV586" s="65"/>
      <c r="FW586" s="65"/>
      <c r="FX586" s="65"/>
      <c r="FY586" s="65"/>
      <c r="FZ586" s="65"/>
      <c r="GA586" s="65"/>
      <c r="GB586" s="65"/>
      <c r="GC586" s="65"/>
      <c r="GD586" s="65"/>
      <c r="GE586" s="65"/>
      <c r="GF586" s="65"/>
      <c r="GG586" s="65"/>
      <c r="GH586" s="65"/>
      <c r="GI586" s="65"/>
      <c r="GJ586" s="65"/>
      <c r="GK586" s="65"/>
      <c r="GL586" s="65"/>
      <c r="GM586" s="65"/>
      <c r="GN586" s="65"/>
      <c r="GO586" s="65"/>
      <c r="GP586" s="65"/>
      <c r="GQ586" s="65"/>
      <c r="GR586" s="65"/>
      <c r="GS586" s="65"/>
      <c r="GT586" s="65"/>
      <c r="GU586" s="65"/>
      <c r="GV586" s="65"/>
      <c r="GW586" s="65"/>
      <c r="GX586" s="65"/>
      <c r="GY586" s="65"/>
      <c r="GZ586" s="65"/>
      <c r="HA586" s="65"/>
      <c r="HB586" s="65"/>
      <c r="HC586" s="65"/>
      <c r="HD586" s="65"/>
      <c r="HE586" s="65"/>
      <c r="HF586" s="65"/>
      <c r="HG586" s="65"/>
      <c r="HH586" s="65"/>
      <c r="HI586" s="65"/>
      <c r="HJ586" s="65"/>
      <c r="HK586" s="65"/>
      <c r="HL586" s="65"/>
      <c r="HM586" s="65"/>
      <c r="HN586" s="65"/>
      <c r="HO586" s="65"/>
      <c r="HP586" s="65"/>
      <c r="HQ586" s="65"/>
      <c r="HR586" s="65"/>
      <c r="HS586" s="65"/>
      <c r="HT586" s="65"/>
      <c r="HU586" s="65"/>
      <c r="HV586" s="65"/>
      <c r="HW586" s="65"/>
      <c r="HX586" s="65"/>
      <c r="HY586" s="65"/>
      <c r="HZ586" s="65"/>
      <c r="IA586" s="65"/>
      <c r="IB586" s="65"/>
      <c r="IC586" s="65"/>
      <c r="ID586" s="65"/>
      <c r="IE586" s="65"/>
      <c r="IF586" s="65"/>
      <c r="IG586" s="65"/>
      <c r="IH586" s="65"/>
      <c r="II586" s="65"/>
      <c r="IJ586" s="65"/>
      <c r="IK586" s="65"/>
      <c r="IL586" s="65"/>
      <c r="IM586" s="65"/>
      <c r="IN586" s="65"/>
      <c r="IO586" s="65"/>
      <c r="IP586" s="65"/>
      <c r="IQ586" s="65"/>
      <c r="IR586" s="65"/>
      <c r="IS586" s="65"/>
      <c r="IT586" s="65"/>
      <c r="IU586" s="65"/>
      <c r="IV586" s="65"/>
      <c r="IW586" s="65"/>
      <c r="IX586" s="65"/>
      <c r="IY586" s="65"/>
      <c r="IZ586" s="65"/>
      <c r="JA586" s="65"/>
      <c r="JB586" s="65"/>
      <c r="JC586" s="65"/>
      <c r="JD586" s="65"/>
      <c r="JE586" s="65"/>
      <c r="JF586" s="65"/>
      <c r="JG586" s="65"/>
      <c r="JH586" s="65"/>
      <c r="JI586" s="65"/>
      <c r="JJ586" s="65"/>
      <c r="JK586" s="65"/>
      <c r="JL586" s="65"/>
      <c r="JM586" s="65"/>
      <c r="JN586" s="65"/>
      <c r="JO586" s="65"/>
      <c r="JP586" s="65"/>
      <c r="JQ586" s="65"/>
      <c r="JR586" s="65"/>
      <c r="JS586" s="65"/>
    </row>
    <row r="587" s="66" customFormat="true" ht="14.25" hidden="false" customHeight="true" outlineLevel="0" collapsed="false">
      <c r="A587" s="46"/>
      <c r="B587" s="47" t="n">
        <f aca="true">TODAY()</f>
        <v>46135</v>
      </c>
      <c r="C587" s="48" t="s">
        <v>37</v>
      </c>
      <c r="D587" s="49" t="s">
        <v>38</v>
      </c>
      <c r="E587" s="50" t="str">
        <f aca="false">IFERROR(VLOOKUP($J587,'Base 1'!A:S,19,0),"-")</f>
        <v>-</v>
      </c>
      <c r="F587" s="50" t="str">
        <f aca="false">IFERROR(VLOOKUP($J587,'Base 1'!$A:$N,14,0),"-")</f>
        <v>-</v>
      </c>
      <c r="G587" s="50" t="str">
        <f aca="false">IFERROR(VLOOKUP($J587,'Base 1'!$A:$O,15,0),"-")</f>
        <v>-</v>
      </c>
      <c r="H587" s="50" t="str">
        <f aca="false">IFERROR(VLOOKUP($J587,'Base 1'!$A:$T,20,0),"-")</f>
        <v>-</v>
      </c>
      <c r="I587" s="51" t="str">
        <f aca="false">IFERROR(VLOOKUP($J587,'Base 1'!$A:$C,3,0),"-")</f>
        <v>-</v>
      </c>
      <c r="J587" s="51"/>
      <c r="K587" s="50" t="str">
        <f aca="false">IFERROR(VLOOKUP($J587,'Base 1'!$A:$E,5,0),"-")</f>
        <v>-</v>
      </c>
      <c r="L587" s="52" t="str">
        <f aca="false">IFERROR(VLOOKUP($J587,'Base 1'!$A:$B,2,0),"-")</f>
        <v>-</v>
      </c>
      <c r="M587" s="50" t="str">
        <f aca="false">IFERROR(VLOOKUP($J587,'Base 1'!$A:$Q,17,0),"-")</f>
        <v>-</v>
      </c>
      <c r="N587" s="50" t="str">
        <f aca="false">IFERROR(VLOOKUP($J587,'Base 1'!$A:$R,18,0),"-")</f>
        <v>-</v>
      </c>
      <c r="O587" s="50" t="str">
        <f aca="false">IFERROR(VLOOKUP($J587,'Base 1'!$A:$F,6,0),"-")</f>
        <v>-</v>
      </c>
      <c r="P587" s="53" t="str">
        <f aca="false">IFERROR(VLOOKUP($J587,'Base 1'!$A:$G,7,0),"-")</f>
        <v>-</v>
      </c>
      <c r="Q587" s="54"/>
      <c r="R587" s="50" t="str">
        <f aca="false">IFERROR(VLOOKUP(J587,'Base 1'!$A:$L,12,0),"-")</f>
        <v>-</v>
      </c>
      <c r="S587" s="54"/>
      <c r="T587" s="55" t="str">
        <f aca="false">IFERROR(VLOOKUP(J587,'Base 1'!$A:$J,10,0),"-")</f>
        <v>-</v>
      </c>
      <c r="U587" s="56"/>
      <c r="V587" s="57"/>
      <c r="W587" s="58"/>
      <c r="X587" s="59" t="str">
        <f aca="false">IFERROR(VLOOKUP(J587,'Base 1'!$A:$I,9,0),"-")</f>
        <v>-</v>
      </c>
      <c r="Y587" s="58"/>
      <c r="Z587" s="60"/>
      <c r="AA587" s="61"/>
      <c r="AB587" s="62"/>
      <c r="AC587" s="63" t="str">
        <f aca="false">IFERROR(VLOOKUP($J587,'Base 1'!$A:$Q,16,0),"-")</f>
        <v>-</v>
      </c>
      <c r="AD587" s="63"/>
      <c r="AE587" s="64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  <c r="BS587" s="65"/>
      <c r="BT587" s="65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  <c r="CO587" s="65"/>
      <c r="CP587" s="65"/>
      <c r="CQ587" s="65"/>
      <c r="CR587" s="65"/>
      <c r="CS587" s="65"/>
      <c r="CT587" s="65"/>
      <c r="CU587" s="65"/>
      <c r="CV587" s="65"/>
      <c r="CW587" s="65"/>
      <c r="CX587" s="65"/>
      <c r="CY587" s="65"/>
      <c r="CZ587" s="65"/>
      <c r="DA587" s="65"/>
      <c r="DB587" s="65"/>
      <c r="DC587" s="65"/>
      <c r="DD587" s="65"/>
      <c r="DE587" s="65"/>
      <c r="DF587" s="65"/>
      <c r="DG587" s="65"/>
      <c r="DH587" s="65"/>
      <c r="DI587" s="65"/>
      <c r="DJ587" s="65"/>
      <c r="DK587" s="65"/>
      <c r="DL587" s="65"/>
      <c r="DM587" s="65"/>
      <c r="DN587" s="65"/>
      <c r="DO587" s="65"/>
      <c r="DP587" s="65"/>
      <c r="DQ587" s="65"/>
      <c r="DR587" s="65"/>
      <c r="DS587" s="65"/>
      <c r="DT587" s="65"/>
      <c r="DU587" s="65"/>
      <c r="DV587" s="65"/>
      <c r="DW587" s="65"/>
      <c r="DX587" s="65"/>
      <c r="DY587" s="65"/>
      <c r="DZ587" s="65"/>
      <c r="EA587" s="65"/>
      <c r="EB587" s="65"/>
      <c r="EC587" s="65"/>
      <c r="ED587" s="65"/>
      <c r="EE587" s="65"/>
      <c r="EF587" s="65"/>
      <c r="EG587" s="65"/>
      <c r="EH587" s="65"/>
      <c r="EI587" s="65"/>
      <c r="EJ587" s="65"/>
      <c r="EK587" s="65"/>
      <c r="EL587" s="65"/>
      <c r="EM587" s="65"/>
      <c r="EN587" s="65"/>
      <c r="EO587" s="65"/>
      <c r="EP587" s="65"/>
      <c r="EQ587" s="65"/>
      <c r="ER587" s="65"/>
      <c r="ES587" s="65"/>
      <c r="ET587" s="65"/>
      <c r="EU587" s="65"/>
      <c r="EV587" s="65"/>
      <c r="EW587" s="65"/>
      <c r="EX587" s="65"/>
      <c r="EY587" s="65"/>
      <c r="EZ587" s="65"/>
      <c r="FA587" s="65"/>
      <c r="FB587" s="65"/>
      <c r="FC587" s="65"/>
      <c r="FD587" s="65"/>
      <c r="FE587" s="65"/>
      <c r="FF587" s="65"/>
      <c r="FG587" s="65"/>
      <c r="FH587" s="65"/>
      <c r="FI587" s="65"/>
      <c r="FJ587" s="65"/>
      <c r="FK587" s="65"/>
      <c r="FL587" s="65"/>
      <c r="FM587" s="65"/>
      <c r="FN587" s="65"/>
      <c r="FO587" s="65"/>
      <c r="FP587" s="65"/>
      <c r="FQ587" s="65"/>
      <c r="FR587" s="65"/>
      <c r="FS587" s="65"/>
      <c r="FT587" s="65"/>
      <c r="FU587" s="65"/>
      <c r="FV587" s="65"/>
      <c r="FW587" s="65"/>
      <c r="FX587" s="65"/>
      <c r="FY587" s="65"/>
      <c r="FZ587" s="65"/>
      <c r="GA587" s="65"/>
      <c r="GB587" s="65"/>
      <c r="GC587" s="65"/>
      <c r="GD587" s="65"/>
      <c r="GE587" s="65"/>
      <c r="GF587" s="65"/>
      <c r="GG587" s="65"/>
      <c r="GH587" s="65"/>
      <c r="GI587" s="65"/>
      <c r="GJ587" s="65"/>
      <c r="GK587" s="65"/>
      <c r="GL587" s="65"/>
      <c r="GM587" s="65"/>
      <c r="GN587" s="65"/>
      <c r="GO587" s="65"/>
      <c r="GP587" s="65"/>
      <c r="GQ587" s="65"/>
      <c r="GR587" s="65"/>
      <c r="GS587" s="65"/>
      <c r="GT587" s="65"/>
      <c r="GU587" s="65"/>
      <c r="GV587" s="65"/>
      <c r="GW587" s="65"/>
      <c r="GX587" s="65"/>
      <c r="GY587" s="65"/>
      <c r="GZ587" s="65"/>
      <c r="HA587" s="65"/>
      <c r="HB587" s="65"/>
      <c r="HC587" s="65"/>
      <c r="HD587" s="65"/>
      <c r="HE587" s="65"/>
      <c r="HF587" s="65"/>
      <c r="HG587" s="65"/>
      <c r="HH587" s="65"/>
      <c r="HI587" s="65"/>
      <c r="HJ587" s="65"/>
      <c r="HK587" s="65"/>
      <c r="HL587" s="65"/>
      <c r="HM587" s="65"/>
      <c r="HN587" s="65"/>
      <c r="HO587" s="65"/>
      <c r="HP587" s="65"/>
      <c r="HQ587" s="65"/>
      <c r="HR587" s="65"/>
      <c r="HS587" s="65"/>
      <c r="HT587" s="65"/>
      <c r="HU587" s="65"/>
      <c r="HV587" s="65"/>
      <c r="HW587" s="65"/>
      <c r="HX587" s="65"/>
      <c r="HY587" s="65"/>
      <c r="HZ587" s="65"/>
      <c r="IA587" s="65"/>
      <c r="IB587" s="65"/>
      <c r="IC587" s="65"/>
      <c r="ID587" s="65"/>
      <c r="IE587" s="65"/>
      <c r="IF587" s="65"/>
      <c r="IG587" s="65"/>
      <c r="IH587" s="65"/>
      <c r="II587" s="65"/>
      <c r="IJ587" s="65"/>
      <c r="IK587" s="65"/>
      <c r="IL587" s="65"/>
      <c r="IM587" s="65"/>
      <c r="IN587" s="65"/>
      <c r="IO587" s="65"/>
      <c r="IP587" s="65"/>
      <c r="IQ587" s="65"/>
      <c r="IR587" s="65"/>
      <c r="IS587" s="65"/>
      <c r="IT587" s="65"/>
      <c r="IU587" s="65"/>
      <c r="IV587" s="65"/>
      <c r="IW587" s="65"/>
      <c r="IX587" s="65"/>
      <c r="IY587" s="65"/>
      <c r="IZ587" s="65"/>
      <c r="JA587" s="65"/>
      <c r="JB587" s="65"/>
      <c r="JC587" s="65"/>
      <c r="JD587" s="65"/>
      <c r="JE587" s="65"/>
      <c r="JF587" s="65"/>
      <c r="JG587" s="65"/>
      <c r="JH587" s="65"/>
      <c r="JI587" s="65"/>
      <c r="JJ587" s="65"/>
      <c r="JK587" s="65"/>
      <c r="JL587" s="65"/>
      <c r="JM587" s="65"/>
      <c r="JN587" s="65"/>
      <c r="JO587" s="65"/>
      <c r="JP587" s="65"/>
      <c r="JQ587" s="65"/>
      <c r="JR587" s="65"/>
      <c r="JS587" s="65"/>
    </row>
    <row r="588" s="66" customFormat="true" ht="14.25" hidden="false" customHeight="true" outlineLevel="0" collapsed="false">
      <c r="A588" s="46"/>
      <c r="B588" s="47" t="n">
        <f aca="true">TODAY()</f>
        <v>46135</v>
      </c>
      <c r="C588" s="48" t="s">
        <v>37</v>
      </c>
      <c r="D588" s="49" t="s">
        <v>38</v>
      </c>
      <c r="E588" s="50" t="str">
        <f aca="false">IFERROR(VLOOKUP($J588,'Base 1'!A:S,19,0),"-")</f>
        <v>-</v>
      </c>
      <c r="F588" s="50" t="str">
        <f aca="false">IFERROR(VLOOKUP($J588,'Base 1'!$A:$N,14,0),"-")</f>
        <v>-</v>
      </c>
      <c r="G588" s="50" t="str">
        <f aca="false">IFERROR(VLOOKUP($J588,'Base 1'!$A:$O,15,0),"-")</f>
        <v>-</v>
      </c>
      <c r="H588" s="50" t="str">
        <f aca="false">IFERROR(VLOOKUP($J588,'Base 1'!$A:$T,20,0),"-")</f>
        <v>-</v>
      </c>
      <c r="I588" s="51" t="str">
        <f aca="false">IFERROR(VLOOKUP($J588,'Base 1'!$A:$C,3,0),"-")</f>
        <v>-</v>
      </c>
      <c r="J588" s="51"/>
      <c r="K588" s="50" t="str">
        <f aca="false">IFERROR(VLOOKUP($J588,'Base 1'!$A:$E,5,0),"-")</f>
        <v>-</v>
      </c>
      <c r="L588" s="52" t="str">
        <f aca="false">IFERROR(VLOOKUP($J588,'Base 1'!$A:$B,2,0),"-")</f>
        <v>-</v>
      </c>
      <c r="M588" s="50" t="str">
        <f aca="false">IFERROR(VLOOKUP($J588,'Base 1'!$A:$Q,17,0),"-")</f>
        <v>-</v>
      </c>
      <c r="N588" s="50" t="str">
        <f aca="false">IFERROR(VLOOKUP($J588,'Base 1'!$A:$R,18,0),"-")</f>
        <v>-</v>
      </c>
      <c r="O588" s="50" t="str">
        <f aca="false">IFERROR(VLOOKUP($J588,'Base 1'!$A:$F,6,0),"-")</f>
        <v>-</v>
      </c>
      <c r="P588" s="53" t="str">
        <f aca="false">IFERROR(VLOOKUP($J588,'Base 1'!$A:$G,7,0),"-")</f>
        <v>-</v>
      </c>
      <c r="Q588" s="54"/>
      <c r="R588" s="50" t="str">
        <f aca="false">IFERROR(VLOOKUP(J588,'Base 1'!$A:$L,12,0),"-")</f>
        <v>-</v>
      </c>
      <c r="S588" s="54"/>
      <c r="T588" s="55" t="str">
        <f aca="false">IFERROR(VLOOKUP(J588,'Base 1'!$A:$J,10,0),"-")</f>
        <v>-</v>
      </c>
      <c r="U588" s="56"/>
      <c r="V588" s="57"/>
      <c r="W588" s="58"/>
      <c r="X588" s="59" t="str">
        <f aca="false">IFERROR(VLOOKUP(J588,'Base 1'!$A:$I,9,0),"-")</f>
        <v>-</v>
      </c>
      <c r="Y588" s="58"/>
      <c r="Z588" s="60"/>
      <c r="AA588" s="61"/>
      <c r="AB588" s="62"/>
      <c r="AC588" s="63" t="str">
        <f aca="false">IFERROR(VLOOKUP($J588,'Base 1'!$A:$Q,16,0),"-")</f>
        <v>-</v>
      </c>
      <c r="AD588" s="63"/>
      <c r="AE588" s="64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  <c r="CO588" s="65"/>
      <c r="CP588" s="65"/>
      <c r="CQ588" s="65"/>
      <c r="CR588" s="65"/>
      <c r="CS588" s="65"/>
      <c r="CT588" s="65"/>
      <c r="CU588" s="65"/>
      <c r="CV588" s="65"/>
      <c r="CW588" s="65"/>
      <c r="CX588" s="65"/>
      <c r="CY588" s="65"/>
      <c r="CZ588" s="65"/>
      <c r="DA588" s="65"/>
      <c r="DB588" s="65"/>
      <c r="DC588" s="65"/>
      <c r="DD588" s="65"/>
      <c r="DE588" s="65"/>
      <c r="DF588" s="65"/>
      <c r="DG588" s="65"/>
      <c r="DH588" s="65"/>
      <c r="DI588" s="65"/>
      <c r="DJ588" s="65"/>
      <c r="DK588" s="65"/>
      <c r="DL588" s="65"/>
      <c r="DM588" s="65"/>
      <c r="DN588" s="65"/>
      <c r="DO588" s="65"/>
      <c r="DP588" s="65"/>
      <c r="DQ588" s="65"/>
      <c r="DR588" s="65"/>
      <c r="DS588" s="65"/>
      <c r="DT588" s="65"/>
      <c r="DU588" s="65"/>
      <c r="DV588" s="65"/>
      <c r="DW588" s="65"/>
      <c r="DX588" s="65"/>
      <c r="DY588" s="65"/>
      <c r="DZ588" s="65"/>
      <c r="EA588" s="65"/>
      <c r="EB588" s="65"/>
      <c r="EC588" s="65"/>
      <c r="ED588" s="65"/>
      <c r="EE588" s="65"/>
      <c r="EF588" s="65"/>
      <c r="EG588" s="65"/>
      <c r="EH588" s="65"/>
      <c r="EI588" s="65"/>
      <c r="EJ588" s="65"/>
      <c r="EK588" s="65"/>
      <c r="EL588" s="65"/>
      <c r="EM588" s="65"/>
      <c r="EN588" s="65"/>
      <c r="EO588" s="65"/>
      <c r="EP588" s="65"/>
      <c r="EQ588" s="65"/>
      <c r="ER588" s="65"/>
      <c r="ES588" s="65"/>
      <c r="ET588" s="65"/>
      <c r="EU588" s="65"/>
      <c r="EV588" s="65"/>
      <c r="EW588" s="65"/>
      <c r="EX588" s="65"/>
      <c r="EY588" s="65"/>
      <c r="EZ588" s="65"/>
      <c r="FA588" s="65"/>
      <c r="FB588" s="65"/>
      <c r="FC588" s="65"/>
      <c r="FD588" s="65"/>
      <c r="FE588" s="65"/>
      <c r="FF588" s="65"/>
      <c r="FG588" s="65"/>
      <c r="FH588" s="65"/>
      <c r="FI588" s="65"/>
      <c r="FJ588" s="65"/>
      <c r="FK588" s="65"/>
      <c r="FL588" s="65"/>
      <c r="FM588" s="65"/>
      <c r="FN588" s="65"/>
      <c r="FO588" s="65"/>
      <c r="FP588" s="65"/>
      <c r="FQ588" s="65"/>
      <c r="FR588" s="65"/>
      <c r="FS588" s="65"/>
      <c r="FT588" s="65"/>
      <c r="FU588" s="65"/>
      <c r="FV588" s="65"/>
      <c r="FW588" s="65"/>
      <c r="FX588" s="65"/>
      <c r="FY588" s="65"/>
      <c r="FZ588" s="65"/>
      <c r="GA588" s="65"/>
      <c r="GB588" s="65"/>
      <c r="GC588" s="65"/>
      <c r="GD588" s="65"/>
      <c r="GE588" s="65"/>
      <c r="GF588" s="65"/>
      <c r="GG588" s="65"/>
      <c r="GH588" s="65"/>
      <c r="GI588" s="65"/>
      <c r="GJ588" s="65"/>
      <c r="GK588" s="65"/>
      <c r="GL588" s="65"/>
      <c r="GM588" s="65"/>
      <c r="GN588" s="65"/>
      <c r="GO588" s="65"/>
      <c r="GP588" s="65"/>
      <c r="GQ588" s="65"/>
      <c r="GR588" s="65"/>
      <c r="GS588" s="65"/>
      <c r="GT588" s="65"/>
      <c r="GU588" s="65"/>
      <c r="GV588" s="65"/>
      <c r="GW588" s="65"/>
      <c r="GX588" s="65"/>
      <c r="GY588" s="65"/>
      <c r="GZ588" s="65"/>
      <c r="HA588" s="65"/>
      <c r="HB588" s="65"/>
      <c r="HC588" s="65"/>
      <c r="HD588" s="65"/>
      <c r="HE588" s="65"/>
      <c r="HF588" s="65"/>
      <c r="HG588" s="65"/>
      <c r="HH588" s="65"/>
      <c r="HI588" s="65"/>
      <c r="HJ588" s="65"/>
      <c r="HK588" s="65"/>
      <c r="HL588" s="65"/>
      <c r="HM588" s="65"/>
      <c r="HN588" s="65"/>
      <c r="HO588" s="65"/>
      <c r="HP588" s="65"/>
      <c r="HQ588" s="65"/>
      <c r="HR588" s="65"/>
      <c r="HS588" s="65"/>
      <c r="HT588" s="65"/>
      <c r="HU588" s="65"/>
      <c r="HV588" s="65"/>
      <c r="HW588" s="65"/>
      <c r="HX588" s="65"/>
      <c r="HY588" s="65"/>
      <c r="HZ588" s="65"/>
      <c r="IA588" s="65"/>
      <c r="IB588" s="65"/>
      <c r="IC588" s="65"/>
      <c r="ID588" s="65"/>
      <c r="IE588" s="65"/>
      <c r="IF588" s="65"/>
      <c r="IG588" s="65"/>
      <c r="IH588" s="65"/>
      <c r="II588" s="65"/>
      <c r="IJ588" s="65"/>
      <c r="IK588" s="65"/>
      <c r="IL588" s="65"/>
      <c r="IM588" s="65"/>
      <c r="IN588" s="65"/>
      <c r="IO588" s="65"/>
      <c r="IP588" s="65"/>
      <c r="IQ588" s="65"/>
      <c r="IR588" s="65"/>
      <c r="IS588" s="65"/>
      <c r="IT588" s="65"/>
      <c r="IU588" s="65"/>
      <c r="IV588" s="65"/>
      <c r="IW588" s="65"/>
      <c r="IX588" s="65"/>
      <c r="IY588" s="65"/>
      <c r="IZ588" s="65"/>
      <c r="JA588" s="65"/>
      <c r="JB588" s="65"/>
      <c r="JC588" s="65"/>
      <c r="JD588" s="65"/>
      <c r="JE588" s="65"/>
      <c r="JF588" s="65"/>
      <c r="JG588" s="65"/>
      <c r="JH588" s="65"/>
      <c r="JI588" s="65"/>
      <c r="JJ588" s="65"/>
      <c r="JK588" s="65"/>
      <c r="JL588" s="65"/>
      <c r="JM588" s="65"/>
      <c r="JN588" s="65"/>
      <c r="JO588" s="65"/>
      <c r="JP588" s="65"/>
      <c r="JQ588" s="65"/>
      <c r="JR588" s="65"/>
      <c r="JS588" s="65"/>
    </row>
    <row r="589" s="66" customFormat="true" ht="14.25" hidden="false" customHeight="true" outlineLevel="0" collapsed="false">
      <c r="A589" s="46"/>
      <c r="B589" s="47" t="n">
        <f aca="true">TODAY()</f>
        <v>46135</v>
      </c>
      <c r="C589" s="48" t="s">
        <v>37</v>
      </c>
      <c r="D589" s="49" t="s">
        <v>38</v>
      </c>
      <c r="E589" s="50" t="str">
        <f aca="false">IFERROR(VLOOKUP($J589,'Base 1'!A:S,19,0),"-")</f>
        <v>-</v>
      </c>
      <c r="F589" s="50" t="str">
        <f aca="false">IFERROR(VLOOKUP($J589,'Base 1'!$A:$N,14,0),"-")</f>
        <v>-</v>
      </c>
      <c r="G589" s="50" t="str">
        <f aca="false">IFERROR(VLOOKUP($J589,'Base 1'!$A:$O,15,0),"-")</f>
        <v>-</v>
      </c>
      <c r="H589" s="50" t="str">
        <f aca="false">IFERROR(VLOOKUP($J589,'Base 1'!$A:$T,20,0),"-")</f>
        <v>-</v>
      </c>
      <c r="I589" s="51" t="str">
        <f aca="false">IFERROR(VLOOKUP($J589,'Base 1'!$A:$C,3,0),"-")</f>
        <v>-</v>
      </c>
      <c r="J589" s="51"/>
      <c r="K589" s="50" t="str">
        <f aca="false">IFERROR(VLOOKUP($J589,'Base 1'!$A:$E,5,0),"-")</f>
        <v>-</v>
      </c>
      <c r="L589" s="52" t="str">
        <f aca="false">IFERROR(VLOOKUP($J589,'Base 1'!$A:$B,2,0),"-")</f>
        <v>-</v>
      </c>
      <c r="M589" s="50" t="str">
        <f aca="false">IFERROR(VLOOKUP($J589,'Base 1'!$A:$Q,17,0),"-")</f>
        <v>-</v>
      </c>
      <c r="N589" s="50" t="str">
        <f aca="false">IFERROR(VLOOKUP($J589,'Base 1'!$A:$R,18,0),"-")</f>
        <v>-</v>
      </c>
      <c r="O589" s="50" t="str">
        <f aca="false">IFERROR(VLOOKUP($J589,'Base 1'!$A:$F,6,0),"-")</f>
        <v>-</v>
      </c>
      <c r="P589" s="53" t="str">
        <f aca="false">IFERROR(VLOOKUP($J589,'Base 1'!$A:$G,7,0),"-")</f>
        <v>-</v>
      </c>
      <c r="Q589" s="54"/>
      <c r="R589" s="50" t="str">
        <f aca="false">IFERROR(VLOOKUP(J589,'Base 1'!$A:$L,12,0),"-")</f>
        <v>-</v>
      </c>
      <c r="S589" s="54"/>
      <c r="T589" s="55" t="str">
        <f aca="false">IFERROR(VLOOKUP(J589,'Base 1'!$A:$J,10,0),"-")</f>
        <v>-</v>
      </c>
      <c r="U589" s="56"/>
      <c r="V589" s="57"/>
      <c r="W589" s="58"/>
      <c r="X589" s="59" t="str">
        <f aca="false">IFERROR(VLOOKUP(J589,'Base 1'!$A:$I,9,0),"-")</f>
        <v>-</v>
      </c>
      <c r="Y589" s="58"/>
      <c r="Z589" s="60"/>
      <c r="AA589" s="61"/>
      <c r="AB589" s="62"/>
      <c r="AC589" s="63" t="str">
        <f aca="false">IFERROR(VLOOKUP($J589,'Base 1'!$A:$Q,16,0),"-")</f>
        <v>-</v>
      </c>
      <c r="AD589" s="63"/>
      <c r="AE589" s="64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  <c r="CO589" s="65"/>
      <c r="CP589" s="65"/>
      <c r="CQ589" s="65"/>
      <c r="CR589" s="65"/>
      <c r="CS589" s="65"/>
      <c r="CT589" s="65"/>
      <c r="CU589" s="65"/>
      <c r="CV589" s="65"/>
      <c r="CW589" s="65"/>
      <c r="CX589" s="65"/>
      <c r="CY589" s="65"/>
      <c r="CZ589" s="65"/>
      <c r="DA589" s="65"/>
      <c r="DB589" s="65"/>
      <c r="DC589" s="65"/>
      <c r="DD589" s="65"/>
      <c r="DE589" s="65"/>
      <c r="DF589" s="65"/>
      <c r="DG589" s="65"/>
      <c r="DH589" s="65"/>
      <c r="DI589" s="65"/>
      <c r="DJ589" s="65"/>
      <c r="DK589" s="65"/>
      <c r="DL589" s="65"/>
      <c r="DM589" s="65"/>
      <c r="DN589" s="65"/>
      <c r="DO589" s="65"/>
      <c r="DP589" s="65"/>
      <c r="DQ589" s="65"/>
      <c r="DR589" s="65"/>
      <c r="DS589" s="65"/>
      <c r="DT589" s="65"/>
      <c r="DU589" s="65"/>
      <c r="DV589" s="65"/>
      <c r="DW589" s="65"/>
      <c r="DX589" s="65"/>
      <c r="DY589" s="65"/>
      <c r="DZ589" s="65"/>
      <c r="EA589" s="65"/>
      <c r="EB589" s="65"/>
      <c r="EC589" s="65"/>
      <c r="ED589" s="65"/>
      <c r="EE589" s="65"/>
      <c r="EF589" s="65"/>
      <c r="EG589" s="65"/>
      <c r="EH589" s="65"/>
      <c r="EI589" s="65"/>
      <c r="EJ589" s="65"/>
      <c r="EK589" s="65"/>
      <c r="EL589" s="65"/>
      <c r="EM589" s="65"/>
      <c r="EN589" s="65"/>
      <c r="EO589" s="65"/>
      <c r="EP589" s="65"/>
      <c r="EQ589" s="65"/>
      <c r="ER589" s="65"/>
      <c r="ES589" s="65"/>
      <c r="ET589" s="65"/>
      <c r="EU589" s="65"/>
      <c r="EV589" s="65"/>
      <c r="EW589" s="65"/>
      <c r="EX589" s="65"/>
      <c r="EY589" s="65"/>
      <c r="EZ589" s="65"/>
      <c r="FA589" s="65"/>
      <c r="FB589" s="65"/>
      <c r="FC589" s="65"/>
      <c r="FD589" s="65"/>
      <c r="FE589" s="65"/>
      <c r="FF589" s="65"/>
      <c r="FG589" s="65"/>
      <c r="FH589" s="65"/>
      <c r="FI589" s="65"/>
      <c r="FJ589" s="65"/>
      <c r="FK589" s="65"/>
      <c r="FL589" s="65"/>
      <c r="FM589" s="65"/>
      <c r="FN589" s="65"/>
      <c r="FO589" s="65"/>
      <c r="FP589" s="65"/>
      <c r="FQ589" s="65"/>
      <c r="FR589" s="65"/>
      <c r="FS589" s="65"/>
      <c r="FT589" s="65"/>
      <c r="FU589" s="65"/>
      <c r="FV589" s="65"/>
      <c r="FW589" s="65"/>
      <c r="FX589" s="65"/>
      <c r="FY589" s="65"/>
      <c r="FZ589" s="65"/>
      <c r="GA589" s="65"/>
      <c r="GB589" s="65"/>
      <c r="GC589" s="65"/>
      <c r="GD589" s="65"/>
      <c r="GE589" s="65"/>
      <c r="GF589" s="65"/>
      <c r="GG589" s="65"/>
      <c r="GH589" s="65"/>
      <c r="GI589" s="65"/>
      <c r="GJ589" s="65"/>
      <c r="GK589" s="65"/>
      <c r="GL589" s="65"/>
      <c r="GM589" s="65"/>
      <c r="GN589" s="65"/>
      <c r="GO589" s="65"/>
      <c r="GP589" s="65"/>
      <c r="GQ589" s="65"/>
      <c r="GR589" s="65"/>
      <c r="GS589" s="65"/>
      <c r="GT589" s="65"/>
      <c r="GU589" s="65"/>
      <c r="GV589" s="65"/>
      <c r="GW589" s="65"/>
      <c r="GX589" s="65"/>
      <c r="GY589" s="65"/>
      <c r="GZ589" s="65"/>
      <c r="HA589" s="65"/>
      <c r="HB589" s="65"/>
      <c r="HC589" s="65"/>
      <c r="HD589" s="65"/>
      <c r="HE589" s="65"/>
      <c r="HF589" s="65"/>
      <c r="HG589" s="65"/>
      <c r="HH589" s="65"/>
      <c r="HI589" s="65"/>
      <c r="HJ589" s="65"/>
      <c r="HK589" s="65"/>
      <c r="HL589" s="65"/>
      <c r="HM589" s="65"/>
      <c r="HN589" s="65"/>
      <c r="HO589" s="65"/>
      <c r="HP589" s="65"/>
      <c r="HQ589" s="65"/>
      <c r="HR589" s="65"/>
      <c r="HS589" s="65"/>
      <c r="HT589" s="65"/>
      <c r="HU589" s="65"/>
      <c r="HV589" s="65"/>
      <c r="HW589" s="65"/>
      <c r="HX589" s="65"/>
      <c r="HY589" s="65"/>
      <c r="HZ589" s="65"/>
      <c r="IA589" s="65"/>
      <c r="IB589" s="65"/>
      <c r="IC589" s="65"/>
      <c r="ID589" s="65"/>
      <c r="IE589" s="65"/>
      <c r="IF589" s="65"/>
      <c r="IG589" s="65"/>
      <c r="IH589" s="65"/>
      <c r="II589" s="65"/>
      <c r="IJ589" s="65"/>
      <c r="IK589" s="65"/>
      <c r="IL589" s="65"/>
      <c r="IM589" s="65"/>
      <c r="IN589" s="65"/>
      <c r="IO589" s="65"/>
      <c r="IP589" s="65"/>
      <c r="IQ589" s="65"/>
      <c r="IR589" s="65"/>
      <c r="IS589" s="65"/>
      <c r="IT589" s="65"/>
      <c r="IU589" s="65"/>
      <c r="IV589" s="65"/>
      <c r="IW589" s="65"/>
      <c r="IX589" s="65"/>
      <c r="IY589" s="65"/>
      <c r="IZ589" s="65"/>
      <c r="JA589" s="65"/>
      <c r="JB589" s="65"/>
      <c r="JC589" s="65"/>
      <c r="JD589" s="65"/>
      <c r="JE589" s="65"/>
      <c r="JF589" s="65"/>
      <c r="JG589" s="65"/>
      <c r="JH589" s="65"/>
      <c r="JI589" s="65"/>
      <c r="JJ589" s="65"/>
      <c r="JK589" s="65"/>
      <c r="JL589" s="65"/>
      <c r="JM589" s="65"/>
      <c r="JN589" s="65"/>
      <c r="JO589" s="65"/>
      <c r="JP589" s="65"/>
      <c r="JQ589" s="65"/>
      <c r="JR589" s="65"/>
      <c r="JS589" s="65"/>
    </row>
    <row r="590" s="66" customFormat="true" ht="14.25" hidden="false" customHeight="true" outlineLevel="0" collapsed="false">
      <c r="A590" s="46"/>
      <c r="B590" s="47" t="n">
        <f aca="true">TODAY()</f>
        <v>46135</v>
      </c>
      <c r="C590" s="48" t="s">
        <v>37</v>
      </c>
      <c r="D590" s="49" t="s">
        <v>38</v>
      </c>
      <c r="E590" s="50" t="str">
        <f aca="false">IFERROR(VLOOKUP($J590,'Base 1'!A:S,19,0),"-")</f>
        <v>-</v>
      </c>
      <c r="F590" s="50" t="str">
        <f aca="false">IFERROR(VLOOKUP($J590,'Base 1'!$A:$N,14,0),"-")</f>
        <v>-</v>
      </c>
      <c r="G590" s="50" t="str">
        <f aca="false">IFERROR(VLOOKUP($J590,'Base 1'!$A:$O,15,0),"-")</f>
        <v>-</v>
      </c>
      <c r="H590" s="50" t="str">
        <f aca="false">IFERROR(VLOOKUP($J590,'Base 1'!$A:$T,20,0),"-")</f>
        <v>-</v>
      </c>
      <c r="I590" s="51" t="str">
        <f aca="false">IFERROR(VLOOKUP($J590,'Base 1'!$A:$C,3,0),"-")</f>
        <v>-</v>
      </c>
      <c r="J590" s="51"/>
      <c r="K590" s="50" t="str">
        <f aca="false">IFERROR(VLOOKUP($J590,'Base 1'!$A:$E,5,0),"-")</f>
        <v>-</v>
      </c>
      <c r="L590" s="52" t="str">
        <f aca="false">IFERROR(VLOOKUP($J590,'Base 1'!$A:$B,2,0),"-")</f>
        <v>-</v>
      </c>
      <c r="M590" s="50" t="str">
        <f aca="false">IFERROR(VLOOKUP($J590,'Base 1'!$A:$Q,17,0),"-")</f>
        <v>-</v>
      </c>
      <c r="N590" s="50" t="str">
        <f aca="false">IFERROR(VLOOKUP($J590,'Base 1'!$A:$R,18,0),"-")</f>
        <v>-</v>
      </c>
      <c r="O590" s="50" t="str">
        <f aca="false">IFERROR(VLOOKUP($J590,'Base 1'!$A:$F,6,0),"-")</f>
        <v>-</v>
      </c>
      <c r="P590" s="53" t="str">
        <f aca="false">IFERROR(VLOOKUP($J590,'Base 1'!$A:$G,7,0),"-")</f>
        <v>-</v>
      </c>
      <c r="Q590" s="54"/>
      <c r="R590" s="50" t="str">
        <f aca="false">IFERROR(VLOOKUP(J590,'Base 1'!$A:$L,12,0),"-")</f>
        <v>-</v>
      </c>
      <c r="S590" s="54"/>
      <c r="T590" s="55" t="str">
        <f aca="false">IFERROR(VLOOKUP(J590,'Base 1'!$A:$J,10,0),"-")</f>
        <v>-</v>
      </c>
      <c r="U590" s="56"/>
      <c r="V590" s="57"/>
      <c r="W590" s="58"/>
      <c r="X590" s="59" t="str">
        <f aca="false">IFERROR(VLOOKUP(J590,'Base 1'!$A:$I,9,0),"-")</f>
        <v>-</v>
      </c>
      <c r="Y590" s="58"/>
      <c r="Z590" s="60"/>
      <c r="AA590" s="61"/>
      <c r="AB590" s="62"/>
      <c r="AC590" s="63" t="str">
        <f aca="false">IFERROR(VLOOKUP($J590,'Base 1'!$A:$Q,16,0),"-")</f>
        <v>-</v>
      </c>
      <c r="AD590" s="63"/>
      <c r="AE590" s="64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  <c r="CO590" s="65"/>
      <c r="CP590" s="65"/>
      <c r="CQ590" s="65"/>
      <c r="CR590" s="65"/>
      <c r="CS590" s="65"/>
      <c r="CT590" s="65"/>
      <c r="CU590" s="65"/>
      <c r="CV590" s="65"/>
      <c r="CW590" s="65"/>
      <c r="CX590" s="65"/>
      <c r="CY590" s="65"/>
      <c r="CZ590" s="65"/>
      <c r="DA590" s="65"/>
      <c r="DB590" s="65"/>
      <c r="DC590" s="65"/>
      <c r="DD590" s="65"/>
      <c r="DE590" s="65"/>
      <c r="DF590" s="65"/>
      <c r="DG590" s="65"/>
      <c r="DH590" s="65"/>
      <c r="DI590" s="65"/>
      <c r="DJ590" s="65"/>
      <c r="DK590" s="65"/>
      <c r="DL590" s="65"/>
      <c r="DM590" s="65"/>
      <c r="DN590" s="65"/>
      <c r="DO590" s="65"/>
      <c r="DP590" s="65"/>
      <c r="DQ590" s="65"/>
      <c r="DR590" s="65"/>
      <c r="DS590" s="65"/>
      <c r="DT590" s="65"/>
      <c r="DU590" s="65"/>
      <c r="DV590" s="65"/>
      <c r="DW590" s="65"/>
      <c r="DX590" s="65"/>
      <c r="DY590" s="65"/>
      <c r="DZ590" s="65"/>
      <c r="EA590" s="65"/>
      <c r="EB590" s="65"/>
      <c r="EC590" s="65"/>
      <c r="ED590" s="65"/>
      <c r="EE590" s="65"/>
      <c r="EF590" s="65"/>
      <c r="EG590" s="65"/>
      <c r="EH590" s="65"/>
      <c r="EI590" s="65"/>
      <c r="EJ590" s="65"/>
      <c r="EK590" s="65"/>
      <c r="EL590" s="65"/>
      <c r="EM590" s="65"/>
      <c r="EN590" s="65"/>
      <c r="EO590" s="65"/>
      <c r="EP590" s="65"/>
      <c r="EQ590" s="65"/>
      <c r="ER590" s="65"/>
      <c r="ES590" s="65"/>
      <c r="ET590" s="65"/>
      <c r="EU590" s="65"/>
      <c r="EV590" s="65"/>
      <c r="EW590" s="65"/>
      <c r="EX590" s="65"/>
      <c r="EY590" s="65"/>
      <c r="EZ590" s="65"/>
      <c r="FA590" s="65"/>
      <c r="FB590" s="65"/>
      <c r="FC590" s="65"/>
      <c r="FD590" s="65"/>
      <c r="FE590" s="65"/>
      <c r="FF590" s="65"/>
      <c r="FG590" s="65"/>
      <c r="FH590" s="65"/>
      <c r="FI590" s="65"/>
      <c r="FJ590" s="65"/>
      <c r="FK590" s="65"/>
      <c r="FL590" s="65"/>
      <c r="FM590" s="65"/>
      <c r="FN590" s="65"/>
      <c r="FO590" s="65"/>
      <c r="FP590" s="65"/>
      <c r="FQ590" s="65"/>
      <c r="FR590" s="65"/>
      <c r="FS590" s="65"/>
      <c r="FT590" s="65"/>
      <c r="FU590" s="65"/>
      <c r="FV590" s="65"/>
      <c r="FW590" s="65"/>
      <c r="FX590" s="65"/>
      <c r="FY590" s="65"/>
      <c r="FZ590" s="65"/>
      <c r="GA590" s="65"/>
      <c r="GB590" s="65"/>
      <c r="GC590" s="65"/>
      <c r="GD590" s="65"/>
      <c r="GE590" s="65"/>
      <c r="GF590" s="65"/>
      <c r="GG590" s="65"/>
      <c r="GH590" s="65"/>
      <c r="GI590" s="65"/>
      <c r="GJ590" s="65"/>
      <c r="GK590" s="65"/>
      <c r="GL590" s="65"/>
      <c r="GM590" s="65"/>
      <c r="GN590" s="65"/>
      <c r="GO590" s="65"/>
      <c r="GP590" s="65"/>
      <c r="GQ590" s="65"/>
      <c r="GR590" s="65"/>
      <c r="GS590" s="65"/>
      <c r="GT590" s="65"/>
      <c r="GU590" s="65"/>
      <c r="GV590" s="65"/>
      <c r="GW590" s="65"/>
      <c r="GX590" s="65"/>
      <c r="GY590" s="65"/>
      <c r="GZ590" s="65"/>
      <c r="HA590" s="65"/>
      <c r="HB590" s="65"/>
      <c r="HC590" s="65"/>
      <c r="HD590" s="65"/>
      <c r="HE590" s="65"/>
      <c r="HF590" s="65"/>
      <c r="HG590" s="65"/>
      <c r="HH590" s="65"/>
      <c r="HI590" s="65"/>
      <c r="HJ590" s="65"/>
      <c r="HK590" s="65"/>
      <c r="HL590" s="65"/>
      <c r="HM590" s="65"/>
      <c r="HN590" s="65"/>
      <c r="HO590" s="65"/>
      <c r="HP590" s="65"/>
      <c r="HQ590" s="65"/>
      <c r="HR590" s="65"/>
      <c r="HS590" s="65"/>
      <c r="HT590" s="65"/>
      <c r="HU590" s="65"/>
      <c r="HV590" s="65"/>
      <c r="HW590" s="65"/>
      <c r="HX590" s="65"/>
      <c r="HY590" s="65"/>
      <c r="HZ590" s="65"/>
      <c r="IA590" s="65"/>
      <c r="IB590" s="65"/>
      <c r="IC590" s="65"/>
      <c r="ID590" s="65"/>
      <c r="IE590" s="65"/>
      <c r="IF590" s="65"/>
      <c r="IG590" s="65"/>
      <c r="IH590" s="65"/>
      <c r="II590" s="65"/>
      <c r="IJ590" s="65"/>
      <c r="IK590" s="65"/>
      <c r="IL590" s="65"/>
      <c r="IM590" s="65"/>
      <c r="IN590" s="65"/>
      <c r="IO590" s="65"/>
      <c r="IP590" s="65"/>
      <c r="IQ590" s="65"/>
      <c r="IR590" s="65"/>
      <c r="IS590" s="65"/>
      <c r="IT590" s="65"/>
      <c r="IU590" s="65"/>
      <c r="IV590" s="65"/>
      <c r="IW590" s="65"/>
      <c r="IX590" s="65"/>
      <c r="IY590" s="65"/>
      <c r="IZ590" s="65"/>
      <c r="JA590" s="65"/>
      <c r="JB590" s="65"/>
      <c r="JC590" s="65"/>
      <c r="JD590" s="65"/>
      <c r="JE590" s="65"/>
      <c r="JF590" s="65"/>
      <c r="JG590" s="65"/>
      <c r="JH590" s="65"/>
      <c r="JI590" s="65"/>
      <c r="JJ590" s="65"/>
      <c r="JK590" s="65"/>
      <c r="JL590" s="65"/>
      <c r="JM590" s="65"/>
      <c r="JN590" s="65"/>
      <c r="JO590" s="65"/>
      <c r="JP590" s="65"/>
      <c r="JQ590" s="65"/>
      <c r="JR590" s="65"/>
      <c r="JS590" s="65"/>
    </row>
    <row r="591" s="66" customFormat="true" ht="14.25" hidden="false" customHeight="true" outlineLevel="0" collapsed="false">
      <c r="A591" s="46"/>
      <c r="B591" s="47" t="n">
        <f aca="true">TODAY()</f>
        <v>46135</v>
      </c>
      <c r="C591" s="48" t="s">
        <v>37</v>
      </c>
      <c r="D591" s="49" t="s">
        <v>38</v>
      </c>
      <c r="E591" s="50" t="str">
        <f aca="false">IFERROR(VLOOKUP($J591,'Base 1'!A:S,19,0),"-")</f>
        <v>-</v>
      </c>
      <c r="F591" s="50" t="str">
        <f aca="false">IFERROR(VLOOKUP($J591,'Base 1'!$A:$N,14,0),"-")</f>
        <v>-</v>
      </c>
      <c r="G591" s="50" t="str">
        <f aca="false">IFERROR(VLOOKUP($J591,'Base 1'!$A:$O,15,0),"-")</f>
        <v>-</v>
      </c>
      <c r="H591" s="50" t="str">
        <f aca="false">IFERROR(VLOOKUP($J591,'Base 1'!$A:$T,20,0),"-")</f>
        <v>-</v>
      </c>
      <c r="I591" s="51" t="str">
        <f aca="false">IFERROR(VLOOKUP($J591,'Base 1'!$A:$C,3,0),"-")</f>
        <v>-</v>
      </c>
      <c r="J591" s="51"/>
      <c r="K591" s="50" t="str">
        <f aca="false">IFERROR(VLOOKUP($J591,'Base 1'!$A:$E,5,0),"-")</f>
        <v>-</v>
      </c>
      <c r="L591" s="52" t="str">
        <f aca="false">IFERROR(VLOOKUP($J591,'Base 1'!$A:$B,2,0),"-")</f>
        <v>-</v>
      </c>
      <c r="M591" s="50" t="str">
        <f aca="false">IFERROR(VLOOKUP($J591,'Base 1'!$A:$Q,17,0),"-")</f>
        <v>-</v>
      </c>
      <c r="N591" s="50" t="str">
        <f aca="false">IFERROR(VLOOKUP($J591,'Base 1'!$A:$R,18,0),"-")</f>
        <v>-</v>
      </c>
      <c r="O591" s="50" t="str">
        <f aca="false">IFERROR(VLOOKUP($J591,'Base 1'!$A:$F,6,0),"-")</f>
        <v>-</v>
      </c>
      <c r="P591" s="53" t="str">
        <f aca="false">IFERROR(VLOOKUP($J591,'Base 1'!$A:$G,7,0),"-")</f>
        <v>-</v>
      </c>
      <c r="Q591" s="54"/>
      <c r="R591" s="50" t="str">
        <f aca="false">IFERROR(VLOOKUP(J591,'Base 1'!$A:$L,12,0),"-")</f>
        <v>-</v>
      </c>
      <c r="S591" s="54"/>
      <c r="T591" s="55" t="str">
        <f aca="false">IFERROR(VLOOKUP(J591,'Base 1'!$A:$J,10,0),"-")</f>
        <v>-</v>
      </c>
      <c r="U591" s="56"/>
      <c r="V591" s="57"/>
      <c r="W591" s="58"/>
      <c r="X591" s="59" t="str">
        <f aca="false">IFERROR(VLOOKUP(J591,'Base 1'!$A:$I,9,0),"-")</f>
        <v>-</v>
      </c>
      <c r="Y591" s="58"/>
      <c r="Z591" s="60"/>
      <c r="AA591" s="61"/>
      <c r="AB591" s="62"/>
      <c r="AC591" s="63" t="str">
        <f aca="false">IFERROR(VLOOKUP($J591,'Base 1'!$A:$Q,16,0),"-")</f>
        <v>-</v>
      </c>
      <c r="AD591" s="63"/>
      <c r="AE591" s="64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  <c r="CO591" s="65"/>
      <c r="CP591" s="65"/>
      <c r="CQ591" s="65"/>
      <c r="CR591" s="65"/>
      <c r="CS591" s="65"/>
      <c r="CT591" s="65"/>
      <c r="CU591" s="65"/>
      <c r="CV591" s="65"/>
      <c r="CW591" s="65"/>
      <c r="CX591" s="65"/>
      <c r="CY591" s="65"/>
      <c r="CZ591" s="65"/>
      <c r="DA591" s="65"/>
      <c r="DB591" s="65"/>
      <c r="DC591" s="65"/>
      <c r="DD591" s="65"/>
      <c r="DE591" s="65"/>
      <c r="DF591" s="65"/>
      <c r="DG591" s="65"/>
      <c r="DH591" s="65"/>
      <c r="DI591" s="65"/>
      <c r="DJ591" s="65"/>
      <c r="DK591" s="65"/>
      <c r="DL591" s="65"/>
      <c r="DM591" s="65"/>
      <c r="DN591" s="65"/>
      <c r="DO591" s="65"/>
      <c r="DP591" s="65"/>
      <c r="DQ591" s="65"/>
      <c r="DR591" s="65"/>
      <c r="DS591" s="65"/>
      <c r="DT591" s="65"/>
      <c r="DU591" s="65"/>
      <c r="DV591" s="65"/>
      <c r="DW591" s="65"/>
      <c r="DX591" s="65"/>
      <c r="DY591" s="65"/>
      <c r="DZ591" s="65"/>
      <c r="EA591" s="65"/>
      <c r="EB591" s="65"/>
      <c r="EC591" s="65"/>
      <c r="ED591" s="65"/>
      <c r="EE591" s="65"/>
      <c r="EF591" s="65"/>
      <c r="EG591" s="65"/>
      <c r="EH591" s="65"/>
      <c r="EI591" s="65"/>
      <c r="EJ591" s="65"/>
      <c r="EK591" s="65"/>
      <c r="EL591" s="65"/>
      <c r="EM591" s="65"/>
      <c r="EN591" s="65"/>
      <c r="EO591" s="65"/>
      <c r="EP591" s="65"/>
      <c r="EQ591" s="65"/>
      <c r="ER591" s="65"/>
      <c r="ES591" s="65"/>
      <c r="ET591" s="65"/>
      <c r="EU591" s="65"/>
      <c r="EV591" s="65"/>
      <c r="EW591" s="65"/>
      <c r="EX591" s="65"/>
      <c r="EY591" s="65"/>
      <c r="EZ591" s="65"/>
      <c r="FA591" s="65"/>
      <c r="FB591" s="65"/>
      <c r="FC591" s="65"/>
      <c r="FD591" s="65"/>
      <c r="FE591" s="65"/>
      <c r="FF591" s="65"/>
      <c r="FG591" s="65"/>
      <c r="FH591" s="65"/>
      <c r="FI591" s="65"/>
      <c r="FJ591" s="65"/>
      <c r="FK591" s="65"/>
      <c r="FL591" s="65"/>
      <c r="FM591" s="65"/>
      <c r="FN591" s="65"/>
      <c r="FO591" s="65"/>
      <c r="FP591" s="65"/>
      <c r="FQ591" s="65"/>
      <c r="FR591" s="65"/>
      <c r="FS591" s="65"/>
      <c r="FT591" s="65"/>
      <c r="FU591" s="65"/>
      <c r="FV591" s="65"/>
      <c r="FW591" s="65"/>
      <c r="FX591" s="65"/>
      <c r="FY591" s="65"/>
      <c r="FZ591" s="65"/>
      <c r="GA591" s="65"/>
      <c r="GB591" s="65"/>
      <c r="GC591" s="65"/>
      <c r="GD591" s="65"/>
      <c r="GE591" s="65"/>
      <c r="GF591" s="65"/>
      <c r="GG591" s="65"/>
      <c r="GH591" s="65"/>
      <c r="GI591" s="65"/>
      <c r="GJ591" s="65"/>
      <c r="GK591" s="65"/>
      <c r="GL591" s="65"/>
      <c r="GM591" s="65"/>
      <c r="GN591" s="65"/>
      <c r="GO591" s="65"/>
      <c r="GP591" s="65"/>
      <c r="GQ591" s="65"/>
      <c r="GR591" s="65"/>
      <c r="GS591" s="65"/>
      <c r="GT591" s="65"/>
      <c r="GU591" s="65"/>
      <c r="GV591" s="65"/>
      <c r="GW591" s="65"/>
      <c r="GX591" s="65"/>
      <c r="GY591" s="65"/>
      <c r="GZ591" s="65"/>
      <c r="HA591" s="65"/>
      <c r="HB591" s="65"/>
      <c r="HC591" s="65"/>
      <c r="HD591" s="65"/>
      <c r="HE591" s="65"/>
      <c r="HF591" s="65"/>
      <c r="HG591" s="65"/>
      <c r="HH591" s="65"/>
      <c r="HI591" s="65"/>
      <c r="HJ591" s="65"/>
      <c r="HK591" s="65"/>
      <c r="HL591" s="65"/>
      <c r="HM591" s="65"/>
      <c r="HN591" s="65"/>
      <c r="HO591" s="65"/>
      <c r="HP591" s="65"/>
      <c r="HQ591" s="65"/>
      <c r="HR591" s="65"/>
      <c r="HS591" s="65"/>
      <c r="HT591" s="65"/>
      <c r="HU591" s="65"/>
      <c r="HV591" s="65"/>
      <c r="HW591" s="65"/>
      <c r="HX591" s="65"/>
      <c r="HY591" s="65"/>
      <c r="HZ591" s="65"/>
      <c r="IA591" s="65"/>
      <c r="IB591" s="65"/>
      <c r="IC591" s="65"/>
      <c r="ID591" s="65"/>
      <c r="IE591" s="65"/>
      <c r="IF591" s="65"/>
      <c r="IG591" s="65"/>
      <c r="IH591" s="65"/>
      <c r="II591" s="65"/>
      <c r="IJ591" s="65"/>
      <c r="IK591" s="65"/>
      <c r="IL591" s="65"/>
      <c r="IM591" s="65"/>
      <c r="IN591" s="65"/>
      <c r="IO591" s="65"/>
      <c r="IP591" s="65"/>
      <c r="IQ591" s="65"/>
      <c r="IR591" s="65"/>
      <c r="IS591" s="65"/>
      <c r="IT591" s="65"/>
      <c r="IU591" s="65"/>
      <c r="IV591" s="65"/>
      <c r="IW591" s="65"/>
      <c r="IX591" s="65"/>
      <c r="IY591" s="65"/>
      <c r="IZ591" s="65"/>
      <c r="JA591" s="65"/>
      <c r="JB591" s="65"/>
      <c r="JC591" s="65"/>
      <c r="JD591" s="65"/>
      <c r="JE591" s="65"/>
      <c r="JF591" s="65"/>
      <c r="JG591" s="65"/>
      <c r="JH591" s="65"/>
      <c r="JI591" s="65"/>
      <c r="JJ591" s="65"/>
      <c r="JK591" s="65"/>
      <c r="JL591" s="65"/>
      <c r="JM591" s="65"/>
      <c r="JN591" s="65"/>
      <c r="JO591" s="65"/>
      <c r="JP591" s="65"/>
      <c r="JQ591" s="65"/>
      <c r="JR591" s="65"/>
      <c r="JS591" s="65"/>
    </row>
    <row r="592" s="66" customFormat="true" ht="14.25" hidden="false" customHeight="true" outlineLevel="0" collapsed="false">
      <c r="A592" s="46"/>
      <c r="B592" s="47" t="n">
        <f aca="true">TODAY()</f>
        <v>46135</v>
      </c>
      <c r="C592" s="48" t="s">
        <v>37</v>
      </c>
      <c r="D592" s="49" t="s">
        <v>38</v>
      </c>
      <c r="E592" s="50" t="str">
        <f aca="false">IFERROR(VLOOKUP($J592,'Base 1'!A:S,19,0),"-")</f>
        <v>-</v>
      </c>
      <c r="F592" s="50" t="str">
        <f aca="false">IFERROR(VLOOKUP($J592,'Base 1'!$A:$N,14,0),"-")</f>
        <v>-</v>
      </c>
      <c r="G592" s="50" t="str">
        <f aca="false">IFERROR(VLOOKUP($J592,'Base 1'!$A:$O,15,0),"-")</f>
        <v>-</v>
      </c>
      <c r="H592" s="50" t="str">
        <f aca="false">IFERROR(VLOOKUP($J592,'Base 1'!$A:$T,20,0),"-")</f>
        <v>-</v>
      </c>
      <c r="I592" s="51" t="str">
        <f aca="false">IFERROR(VLOOKUP($J592,'Base 1'!$A:$C,3,0),"-")</f>
        <v>-</v>
      </c>
      <c r="J592" s="51"/>
      <c r="K592" s="50" t="str">
        <f aca="false">IFERROR(VLOOKUP($J592,'Base 1'!$A:$E,5,0),"-")</f>
        <v>-</v>
      </c>
      <c r="L592" s="52" t="str">
        <f aca="false">IFERROR(VLOOKUP($J592,'Base 1'!$A:$B,2,0),"-")</f>
        <v>-</v>
      </c>
      <c r="M592" s="50" t="str">
        <f aca="false">IFERROR(VLOOKUP($J592,'Base 1'!$A:$Q,17,0),"-")</f>
        <v>-</v>
      </c>
      <c r="N592" s="50" t="str">
        <f aca="false">IFERROR(VLOOKUP($J592,'Base 1'!$A:$R,18,0),"-")</f>
        <v>-</v>
      </c>
      <c r="O592" s="50" t="str">
        <f aca="false">IFERROR(VLOOKUP($J592,'Base 1'!$A:$F,6,0),"-")</f>
        <v>-</v>
      </c>
      <c r="P592" s="53" t="str">
        <f aca="false">IFERROR(VLOOKUP($J592,'Base 1'!$A:$G,7,0),"-")</f>
        <v>-</v>
      </c>
      <c r="Q592" s="54"/>
      <c r="R592" s="50" t="str">
        <f aca="false">IFERROR(VLOOKUP(J592,'Base 1'!$A:$L,12,0),"-")</f>
        <v>-</v>
      </c>
      <c r="S592" s="54"/>
      <c r="T592" s="55" t="str">
        <f aca="false">IFERROR(VLOOKUP(J592,'Base 1'!$A:$J,10,0),"-")</f>
        <v>-</v>
      </c>
      <c r="U592" s="56"/>
      <c r="V592" s="57"/>
      <c r="W592" s="58"/>
      <c r="X592" s="59" t="str">
        <f aca="false">IFERROR(VLOOKUP(J592,'Base 1'!$A:$I,9,0),"-")</f>
        <v>-</v>
      </c>
      <c r="Y592" s="58"/>
      <c r="Z592" s="60"/>
      <c r="AA592" s="61"/>
      <c r="AB592" s="62"/>
      <c r="AC592" s="63" t="str">
        <f aca="false">IFERROR(VLOOKUP($J592,'Base 1'!$A:$Q,16,0),"-")</f>
        <v>-</v>
      </c>
      <c r="AD592" s="63"/>
      <c r="AE592" s="64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  <c r="CO592" s="65"/>
      <c r="CP592" s="65"/>
      <c r="CQ592" s="65"/>
      <c r="CR592" s="65"/>
      <c r="CS592" s="65"/>
      <c r="CT592" s="65"/>
      <c r="CU592" s="65"/>
      <c r="CV592" s="65"/>
      <c r="CW592" s="65"/>
      <c r="CX592" s="65"/>
      <c r="CY592" s="65"/>
      <c r="CZ592" s="65"/>
      <c r="DA592" s="65"/>
      <c r="DB592" s="65"/>
      <c r="DC592" s="65"/>
      <c r="DD592" s="65"/>
      <c r="DE592" s="65"/>
      <c r="DF592" s="65"/>
      <c r="DG592" s="65"/>
      <c r="DH592" s="65"/>
      <c r="DI592" s="65"/>
      <c r="DJ592" s="65"/>
      <c r="DK592" s="65"/>
      <c r="DL592" s="65"/>
      <c r="DM592" s="65"/>
      <c r="DN592" s="65"/>
      <c r="DO592" s="65"/>
      <c r="DP592" s="65"/>
      <c r="DQ592" s="65"/>
      <c r="DR592" s="65"/>
      <c r="DS592" s="65"/>
      <c r="DT592" s="65"/>
      <c r="DU592" s="65"/>
      <c r="DV592" s="65"/>
      <c r="DW592" s="65"/>
      <c r="DX592" s="65"/>
      <c r="DY592" s="65"/>
      <c r="DZ592" s="65"/>
      <c r="EA592" s="65"/>
      <c r="EB592" s="65"/>
      <c r="EC592" s="65"/>
      <c r="ED592" s="65"/>
      <c r="EE592" s="65"/>
      <c r="EF592" s="65"/>
      <c r="EG592" s="65"/>
      <c r="EH592" s="65"/>
      <c r="EI592" s="65"/>
      <c r="EJ592" s="65"/>
      <c r="EK592" s="65"/>
      <c r="EL592" s="65"/>
      <c r="EM592" s="65"/>
      <c r="EN592" s="65"/>
      <c r="EO592" s="65"/>
      <c r="EP592" s="65"/>
      <c r="EQ592" s="65"/>
      <c r="ER592" s="65"/>
      <c r="ES592" s="65"/>
      <c r="ET592" s="65"/>
      <c r="EU592" s="65"/>
      <c r="EV592" s="65"/>
      <c r="EW592" s="65"/>
      <c r="EX592" s="65"/>
      <c r="EY592" s="65"/>
      <c r="EZ592" s="65"/>
      <c r="FA592" s="65"/>
      <c r="FB592" s="65"/>
      <c r="FC592" s="65"/>
      <c r="FD592" s="65"/>
      <c r="FE592" s="65"/>
      <c r="FF592" s="65"/>
      <c r="FG592" s="65"/>
      <c r="FH592" s="65"/>
      <c r="FI592" s="65"/>
      <c r="FJ592" s="65"/>
      <c r="FK592" s="65"/>
      <c r="FL592" s="65"/>
      <c r="FM592" s="65"/>
      <c r="FN592" s="65"/>
      <c r="FO592" s="65"/>
      <c r="FP592" s="65"/>
      <c r="FQ592" s="65"/>
      <c r="FR592" s="65"/>
      <c r="FS592" s="65"/>
      <c r="FT592" s="65"/>
      <c r="FU592" s="65"/>
      <c r="FV592" s="65"/>
      <c r="FW592" s="65"/>
      <c r="FX592" s="65"/>
      <c r="FY592" s="65"/>
      <c r="FZ592" s="65"/>
      <c r="GA592" s="65"/>
      <c r="GB592" s="65"/>
      <c r="GC592" s="65"/>
      <c r="GD592" s="65"/>
      <c r="GE592" s="65"/>
      <c r="GF592" s="65"/>
      <c r="GG592" s="65"/>
      <c r="GH592" s="65"/>
      <c r="GI592" s="65"/>
      <c r="GJ592" s="65"/>
      <c r="GK592" s="65"/>
      <c r="GL592" s="65"/>
      <c r="GM592" s="65"/>
      <c r="GN592" s="65"/>
      <c r="GO592" s="65"/>
      <c r="GP592" s="65"/>
      <c r="GQ592" s="65"/>
      <c r="GR592" s="65"/>
      <c r="GS592" s="65"/>
      <c r="GT592" s="65"/>
      <c r="GU592" s="65"/>
      <c r="GV592" s="65"/>
      <c r="GW592" s="65"/>
      <c r="GX592" s="65"/>
      <c r="GY592" s="65"/>
      <c r="GZ592" s="65"/>
      <c r="HA592" s="65"/>
      <c r="HB592" s="65"/>
      <c r="HC592" s="65"/>
      <c r="HD592" s="65"/>
      <c r="HE592" s="65"/>
      <c r="HF592" s="65"/>
      <c r="HG592" s="65"/>
      <c r="HH592" s="65"/>
      <c r="HI592" s="65"/>
      <c r="HJ592" s="65"/>
      <c r="HK592" s="65"/>
      <c r="HL592" s="65"/>
      <c r="HM592" s="65"/>
      <c r="HN592" s="65"/>
      <c r="HO592" s="65"/>
      <c r="HP592" s="65"/>
      <c r="HQ592" s="65"/>
      <c r="HR592" s="65"/>
      <c r="HS592" s="65"/>
      <c r="HT592" s="65"/>
      <c r="HU592" s="65"/>
      <c r="HV592" s="65"/>
      <c r="HW592" s="65"/>
      <c r="HX592" s="65"/>
      <c r="HY592" s="65"/>
      <c r="HZ592" s="65"/>
      <c r="IA592" s="65"/>
      <c r="IB592" s="65"/>
      <c r="IC592" s="65"/>
      <c r="ID592" s="65"/>
      <c r="IE592" s="65"/>
      <c r="IF592" s="65"/>
      <c r="IG592" s="65"/>
      <c r="IH592" s="65"/>
      <c r="II592" s="65"/>
      <c r="IJ592" s="65"/>
      <c r="IK592" s="65"/>
      <c r="IL592" s="65"/>
      <c r="IM592" s="65"/>
      <c r="IN592" s="65"/>
      <c r="IO592" s="65"/>
      <c r="IP592" s="65"/>
      <c r="IQ592" s="65"/>
      <c r="IR592" s="65"/>
      <c r="IS592" s="65"/>
      <c r="IT592" s="65"/>
      <c r="IU592" s="65"/>
      <c r="IV592" s="65"/>
      <c r="IW592" s="65"/>
      <c r="IX592" s="65"/>
      <c r="IY592" s="65"/>
      <c r="IZ592" s="65"/>
      <c r="JA592" s="65"/>
      <c r="JB592" s="65"/>
      <c r="JC592" s="65"/>
      <c r="JD592" s="65"/>
      <c r="JE592" s="65"/>
      <c r="JF592" s="65"/>
      <c r="JG592" s="65"/>
      <c r="JH592" s="65"/>
      <c r="JI592" s="65"/>
      <c r="JJ592" s="65"/>
      <c r="JK592" s="65"/>
      <c r="JL592" s="65"/>
      <c r="JM592" s="65"/>
      <c r="JN592" s="65"/>
      <c r="JO592" s="65"/>
      <c r="JP592" s="65"/>
      <c r="JQ592" s="65"/>
      <c r="JR592" s="65"/>
      <c r="JS592" s="65"/>
    </row>
    <row r="593" s="66" customFormat="true" ht="14.25" hidden="false" customHeight="true" outlineLevel="0" collapsed="false">
      <c r="A593" s="46"/>
      <c r="B593" s="47" t="n">
        <f aca="true">TODAY()</f>
        <v>46135</v>
      </c>
      <c r="C593" s="48" t="s">
        <v>37</v>
      </c>
      <c r="D593" s="49" t="s">
        <v>38</v>
      </c>
      <c r="E593" s="50" t="str">
        <f aca="false">IFERROR(VLOOKUP($J593,'Base 1'!A:S,19,0),"-")</f>
        <v>-</v>
      </c>
      <c r="F593" s="50" t="str">
        <f aca="false">IFERROR(VLOOKUP($J593,'Base 1'!$A:$N,14,0),"-")</f>
        <v>-</v>
      </c>
      <c r="G593" s="50" t="str">
        <f aca="false">IFERROR(VLOOKUP($J593,'Base 1'!$A:$O,15,0),"-")</f>
        <v>-</v>
      </c>
      <c r="H593" s="50" t="str">
        <f aca="false">IFERROR(VLOOKUP($J593,'Base 1'!$A:$T,20,0),"-")</f>
        <v>-</v>
      </c>
      <c r="I593" s="51" t="str">
        <f aca="false">IFERROR(VLOOKUP($J593,'Base 1'!$A:$C,3,0),"-")</f>
        <v>-</v>
      </c>
      <c r="J593" s="51"/>
      <c r="K593" s="50" t="str">
        <f aca="false">IFERROR(VLOOKUP($J593,'Base 1'!$A:$E,5,0),"-")</f>
        <v>-</v>
      </c>
      <c r="L593" s="52" t="str">
        <f aca="false">IFERROR(VLOOKUP($J593,'Base 1'!$A:$B,2,0),"-")</f>
        <v>-</v>
      </c>
      <c r="M593" s="50" t="str">
        <f aca="false">IFERROR(VLOOKUP($J593,'Base 1'!$A:$Q,17,0),"-")</f>
        <v>-</v>
      </c>
      <c r="N593" s="50" t="str">
        <f aca="false">IFERROR(VLOOKUP($J593,'Base 1'!$A:$R,18,0),"-")</f>
        <v>-</v>
      </c>
      <c r="O593" s="50" t="str">
        <f aca="false">IFERROR(VLOOKUP($J593,'Base 1'!$A:$F,6,0),"-")</f>
        <v>-</v>
      </c>
      <c r="P593" s="53" t="str">
        <f aca="false">IFERROR(VLOOKUP($J593,'Base 1'!$A:$G,7,0),"-")</f>
        <v>-</v>
      </c>
      <c r="Q593" s="54"/>
      <c r="R593" s="50" t="str">
        <f aca="false">IFERROR(VLOOKUP(J593,'Base 1'!$A:$L,12,0),"-")</f>
        <v>-</v>
      </c>
      <c r="S593" s="54"/>
      <c r="T593" s="55" t="str">
        <f aca="false">IFERROR(VLOOKUP(J593,'Base 1'!$A:$J,10,0),"-")</f>
        <v>-</v>
      </c>
      <c r="U593" s="56"/>
      <c r="V593" s="57"/>
      <c r="W593" s="58"/>
      <c r="X593" s="59" t="str">
        <f aca="false">IFERROR(VLOOKUP(J593,'Base 1'!$A:$I,9,0),"-")</f>
        <v>-</v>
      </c>
      <c r="Y593" s="58"/>
      <c r="Z593" s="60"/>
      <c r="AA593" s="61"/>
      <c r="AB593" s="62"/>
      <c r="AC593" s="63" t="str">
        <f aca="false">IFERROR(VLOOKUP($J593,'Base 1'!$A:$Q,16,0),"-")</f>
        <v>-</v>
      </c>
      <c r="AD593" s="63"/>
      <c r="AE593" s="64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  <c r="CO593" s="65"/>
      <c r="CP593" s="65"/>
      <c r="CQ593" s="65"/>
      <c r="CR593" s="65"/>
      <c r="CS593" s="65"/>
      <c r="CT593" s="65"/>
      <c r="CU593" s="65"/>
      <c r="CV593" s="65"/>
      <c r="CW593" s="65"/>
      <c r="CX593" s="65"/>
      <c r="CY593" s="65"/>
      <c r="CZ593" s="65"/>
      <c r="DA593" s="65"/>
      <c r="DB593" s="65"/>
      <c r="DC593" s="65"/>
      <c r="DD593" s="65"/>
      <c r="DE593" s="65"/>
      <c r="DF593" s="65"/>
      <c r="DG593" s="65"/>
      <c r="DH593" s="65"/>
      <c r="DI593" s="65"/>
      <c r="DJ593" s="65"/>
      <c r="DK593" s="65"/>
      <c r="DL593" s="65"/>
      <c r="DM593" s="65"/>
      <c r="DN593" s="65"/>
      <c r="DO593" s="65"/>
      <c r="DP593" s="65"/>
      <c r="DQ593" s="65"/>
      <c r="DR593" s="65"/>
      <c r="DS593" s="65"/>
      <c r="DT593" s="65"/>
      <c r="DU593" s="65"/>
      <c r="DV593" s="65"/>
      <c r="DW593" s="65"/>
      <c r="DX593" s="65"/>
      <c r="DY593" s="65"/>
      <c r="DZ593" s="65"/>
      <c r="EA593" s="65"/>
      <c r="EB593" s="65"/>
      <c r="EC593" s="65"/>
      <c r="ED593" s="65"/>
      <c r="EE593" s="65"/>
      <c r="EF593" s="65"/>
      <c r="EG593" s="65"/>
      <c r="EH593" s="65"/>
      <c r="EI593" s="65"/>
      <c r="EJ593" s="65"/>
      <c r="EK593" s="65"/>
      <c r="EL593" s="65"/>
      <c r="EM593" s="65"/>
      <c r="EN593" s="65"/>
      <c r="EO593" s="65"/>
      <c r="EP593" s="65"/>
      <c r="EQ593" s="65"/>
      <c r="ER593" s="65"/>
      <c r="ES593" s="65"/>
      <c r="ET593" s="65"/>
      <c r="EU593" s="65"/>
      <c r="EV593" s="65"/>
      <c r="EW593" s="65"/>
      <c r="EX593" s="65"/>
      <c r="EY593" s="65"/>
      <c r="EZ593" s="65"/>
      <c r="FA593" s="65"/>
      <c r="FB593" s="65"/>
      <c r="FC593" s="65"/>
      <c r="FD593" s="65"/>
      <c r="FE593" s="65"/>
      <c r="FF593" s="65"/>
      <c r="FG593" s="65"/>
      <c r="FH593" s="65"/>
      <c r="FI593" s="65"/>
      <c r="FJ593" s="65"/>
      <c r="FK593" s="65"/>
      <c r="FL593" s="65"/>
      <c r="FM593" s="65"/>
      <c r="FN593" s="65"/>
      <c r="FO593" s="65"/>
      <c r="FP593" s="65"/>
      <c r="FQ593" s="65"/>
      <c r="FR593" s="65"/>
      <c r="FS593" s="65"/>
      <c r="FT593" s="65"/>
      <c r="FU593" s="65"/>
      <c r="FV593" s="65"/>
      <c r="FW593" s="65"/>
      <c r="FX593" s="65"/>
      <c r="FY593" s="65"/>
      <c r="FZ593" s="65"/>
      <c r="GA593" s="65"/>
      <c r="GB593" s="65"/>
      <c r="GC593" s="65"/>
      <c r="GD593" s="65"/>
      <c r="GE593" s="65"/>
      <c r="GF593" s="65"/>
      <c r="GG593" s="65"/>
      <c r="GH593" s="65"/>
      <c r="GI593" s="65"/>
      <c r="GJ593" s="65"/>
      <c r="GK593" s="65"/>
      <c r="GL593" s="65"/>
      <c r="GM593" s="65"/>
      <c r="GN593" s="65"/>
      <c r="GO593" s="65"/>
      <c r="GP593" s="65"/>
      <c r="GQ593" s="65"/>
      <c r="GR593" s="65"/>
      <c r="GS593" s="65"/>
      <c r="GT593" s="65"/>
      <c r="GU593" s="65"/>
      <c r="GV593" s="65"/>
      <c r="GW593" s="65"/>
      <c r="GX593" s="65"/>
      <c r="GY593" s="65"/>
      <c r="GZ593" s="65"/>
      <c r="HA593" s="65"/>
      <c r="HB593" s="65"/>
      <c r="HC593" s="65"/>
      <c r="HD593" s="65"/>
      <c r="HE593" s="65"/>
      <c r="HF593" s="65"/>
      <c r="HG593" s="65"/>
      <c r="HH593" s="65"/>
      <c r="HI593" s="65"/>
      <c r="HJ593" s="65"/>
      <c r="HK593" s="65"/>
      <c r="HL593" s="65"/>
      <c r="HM593" s="65"/>
      <c r="HN593" s="65"/>
      <c r="HO593" s="65"/>
      <c r="HP593" s="65"/>
      <c r="HQ593" s="65"/>
      <c r="HR593" s="65"/>
      <c r="HS593" s="65"/>
      <c r="HT593" s="65"/>
      <c r="HU593" s="65"/>
      <c r="HV593" s="65"/>
      <c r="HW593" s="65"/>
      <c r="HX593" s="65"/>
      <c r="HY593" s="65"/>
      <c r="HZ593" s="65"/>
      <c r="IA593" s="65"/>
      <c r="IB593" s="65"/>
      <c r="IC593" s="65"/>
      <c r="ID593" s="65"/>
      <c r="IE593" s="65"/>
      <c r="IF593" s="65"/>
      <c r="IG593" s="65"/>
      <c r="IH593" s="65"/>
      <c r="II593" s="65"/>
      <c r="IJ593" s="65"/>
      <c r="IK593" s="65"/>
      <c r="IL593" s="65"/>
      <c r="IM593" s="65"/>
      <c r="IN593" s="65"/>
      <c r="IO593" s="65"/>
      <c r="IP593" s="65"/>
      <c r="IQ593" s="65"/>
      <c r="IR593" s="65"/>
      <c r="IS593" s="65"/>
      <c r="IT593" s="65"/>
      <c r="IU593" s="65"/>
      <c r="IV593" s="65"/>
      <c r="IW593" s="65"/>
      <c r="IX593" s="65"/>
      <c r="IY593" s="65"/>
      <c r="IZ593" s="65"/>
      <c r="JA593" s="65"/>
      <c r="JB593" s="65"/>
      <c r="JC593" s="65"/>
      <c r="JD593" s="65"/>
      <c r="JE593" s="65"/>
      <c r="JF593" s="65"/>
      <c r="JG593" s="65"/>
      <c r="JH593" s="65"/>
      <c r="JI593" s="65"/>
      <c r="JJ593" s="65"/>
      <c r="JK593" s="65"/>
      <c r="JL593" s="65"/>
      <c r="JM593" s="65"/>
      <c r="JN593" s="65"/>
      <c r="JO593" s="65"/>
      <c r="JP593" s="65"/>
      <c r="JQ593" s="65"/>
      <c r="JR593" s="65"/>
      <c r="JS593" s="65"/>
    </row>
    <row r="594" s="66" customFormat="true" ht="14.25" hidden="false" customHeight="true" outlineLevel="0" collapsed="false">
      <c r="A594" s="46"/>
      <c r="B594" s="47" t="n">
        <f aca="true">TODAY()</f>
        <v>46135</v>
      </c>
      <c r="C594" s="48" t="s">
        <v>37</v>
      </c>
      <c r="D594" s="49" t="s">
        <v>38</v>
      </c>
      <c r="E594" s="50" t="str">
        <f aca="false">IFERROR(VLOOKUP($J594,'Base 1'!A:S,19,0),"-")</f>
        <v>-</v>
      </c>
      <c r="F594" s="50" t="str">
        <f aca="false">IFERROR(VLOOKUP($J594,'Base 1'!$A:$N,14,0),"-")</f>
        <v>-</v>
      </c>
      <c r="G594" s="50" t="str">
        <f aca="false">IFERROR(VLOOKUP($J594,'Base 1'!$A:$O,15,0),"-")</f>
        <v>-</v>
      </c>
      <c r="H594" s="50" t="str">
        <f aca="false">IFERROR(VLOOKUP($J594,'Base 1'!$A:$T,20,0),"-")</f>
        <v>-</v>
      </c>
      <c r="I594" s="51" t="str">
        <f aca="false">IFERROR(VLOOKUP($J594,'Base 1'!$A:$C,3,0),"-")</f>
        <v>-</v>
      </c>
      <c r="J594" s="51"/>
      <c r="K594" s="50" t="str">
        <f aca="false">IFERROR(VLOOKUP($J594,'Base 1'!$A:$E,5,0),"-")</f>
        <v>-</v>
      </c>
      <c r="L594" s="52" t="str">
        <f aca="false">IFERROR(VLOOKUP($J594,'Base 1'!$A:$B,2,0),"-")</f>
        <v>-</v>
      </c>
      <c r="M594" s="50" t="str">
        <f aca="false">IFERROR(VLOOKUP($J594,'Base 1'!$A:$Q,17,0),"-")</f>
        <v>-</v>
      </c>
      <c r="N594" s="50" t="str">
        <f aca="false">IFERROR(VLOOKUP($J594,'Base 1'!$A:$R,18,0),"-")</f>
        <v>-</v>
      </c>
      <c r="O594" s="50" t="str">
        <f aca="false">IFERROR(VLOOKUP($J594,'Base 1'!$A:$F,6,0),"-")</f>
        <v>-</v>
      </c>
      <c r="P594" s="53" t="str">
        <f aca="false">IFERROR(VLOOKUP($J594,'Base 1'!$A:$G,7,0),"-")</f>
        <v>-</v>
      </c>
      <c r="Q594" s="54"/>
      <c r="R594" s="50" t="str">
        <f aca="false">IFERROR(VLOOKUP(J594,'Base 1'!$A:$L,12,0),"-")</f>
        <v>-</v>
      </c>
      <c r="S594" s="54"/>
      <c r="T594" s="55" t="str">
        <f aca="false">IFERROR(VLOOKUP(J594,'Base 1'!$A:$J,10,0),"-")</f>
        <v>-</v>
      </c>
      <c r="U594" s="56"/>
      <c r="V594" s="57"/>
      <c r="W594" s="58"/>
      <c r="X594" s="59" t="str">
        <f aca="false">IFERROR(VLOOKUP(J594,'Base 1'!$A:$I,9,0),"-")</f>
        <v>-</v>
      </c>
      <c r="Y594" s="58"/>
      <c r="Z594" s="60"/>
      <c r="AA594" s="61"/>
      <c r="AB594" s="62"/>
      <c r="AC594" s="63" t="str">
        <f aca="false">IFERROR(VLOOKUP($J594,'Base 1'!$A:$Q,16,0),"-")</f>
        <v>-</v>
      </c>
      <c r="AD594" s="63"/>
      <c r="AE594" s="64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  <c r="CO594" s="65"/>
      <c r="CP594" s="65"/>
      <c r="CQ594" s="65"/>
      <c r="CR594" s="65"/>
      <c r="CS594" s="65"/>
      <c r="CT594" s="65"/>
      <c r="CU594" s="65"/>
      <c r="CV594" s="65"/>
      <c r="CW594" s="65"/>
      <c r="CX594" s="65"/>
      <c r="CY594" s="65"/>
      <c r="CZ594" s="65"/>
      <c r="DA594" s="65"/>
      <c r="DB594" s="65"/>
      <c r="DC594" s="65"/>
      <c r="DD594" s="65"/>
      <c r="DE594" s="65"/>
      <c r="DF594" s="65"/>
      <c r="DG594" s="65"/>
      <c r="DH594" s="65"/>
      <c r="DI594" s="65"/>
      <c r="DJ594" s="65"/>
      <c r="DK594" s="65"/>
      <c r="DL594" s="65"/>
      <c r="DM594" s="65"/>
      <c r="DN594" s="65"/>
      <c r="DO594" s="65"/>
      <c r="DP594" s="65"/>
      <c r="DQ594" s="65"/>
      <c r="DR594" s="65"/>
      <c r="DS594" s="65"/>
      <c r="DT594" s="65"/>
      <c r="DU594" s="65"/>
      <c r="DV594" s="65"/>
      <c r="DW594" s="65"/>
      <c r="DX594" s="65"/>
      <c r="DY594" s="65"/>
      <c r="DZ594" s="65"/>
      <c r="EA594" s="65"/>
      <c r="EB594" s="65"/>
      <c r="EC594" s="65"/>
      <c r="ED594" s="65"/>
      <c r="EE594" s="65"/>
      <c r="EF594" s="65"/>
      <c r="EG594" s="65"/>
      <c r="EH594" s="65"/>
      <c r="EI594" s="65"/>
      <c r="EJ594" s="65"/>
      <c r="EK594" s="65"/>
      <c r="EL594" s="65"/>
      <c r="EM594" s="65"/>
      <c r="EN594" s="65"/>
      <c r="EO594" s="65"/>
      <c r="EP594" s="65"/>
      <c r="EQ594" s="65"/>
      <c r="ER594" s="65"/>
      <c r="ES594" s="65"/>
      <c r="ET594" s="65"/>
      <c r="EU594" s="65"/>
      <c r="EV594" s="65"/>
      <c r="EW594" s="65"/>
      <c r="EX594" s="65"/>
      <c r="EY594" s="65"/>
      <c r="EZ594" s="65"/>
      <c r="FA594" s="65"/>
      <c r="FB594" s="65"/>
      <c r="FC594" s="65"/>
      <c r="FD594" s="65"/>
      <c r="FE594" s="65"/>
      <c r="FF594" s="65"/>
      <c r="FG594" s="65"/>
      <c r="FH594" s="65"/>
      <c r="FI594" s="65"/>
      <c r="FJ594" s="65"/>
      <c r="FK594" s="65"/>
      <c r="FL594" s="65"/>
      <c r="FM594" s="65"/>
      <c r="FN594" s="65"/>
      <c r="FO594" s="65"/>
      <c r="FP594" s="65"/>
      <c r="FQ594" s="65"/>
      <c r="FR594" s="65"/>
      <c r="FS594" s="65"/>
      <c r="FT594" s="65"/>
      <c r="FU594" s="65"/>
      <c r="FV594" s="65"/>
      <c r="FW594" s="65"/>
      <c r="FX594" s="65"/>
      <c r="FY594" s="65"/>
      <c r="FZ594" s="65"/>
      <c r="GA594" s="65"/>
      <c r="GB594" s="65"/>
      <c r="GC594" s="65"/>
      <c r="GD594" s="65"/>
      <c r="GE594" s="65"/>
      <c r="GF594" s="65"/>
      <c r="GG594" s="65"/>
      <c r="GH594" s="65"/>
      <c r="GI594" s="65"/>
      <c r="GJ594" s="65"/>
      <c r="GK594" s="65"/>
      <c r="GL594" s="65"/>
      <c r="GM594" s="65"/>
      <c r="GN594" s="65"/>
      <c r="GO594" s="65"/>
      <c r="GP594" s="65"/>
      <c r="GQ594" s="65"/>
      <c r="GR594" s="65"/>
      <c r="GS594" s="65"/>
      <c r="GT594" s="65"/>
      <c r="GU594" s="65"/>
      <c r="GV594" s="65"/>
      <c r="GW594" s="65"/>
      <c r="GX594" s="65"/>
      <c r="GY594" s="65"/>
      <c r="GZ594" s="65"/>
      <c r="HA594" s="65"/>
      <c r="HB594" s="65"/>
      <c r="HC594" s="65"/>
      <c r="HD594" s="65"/>
      <c r="HE594" s="65"/>
      <c r="HF594" s="65"/>
      <c r="HG594" s="65"/>
      <c r="HH594" s="65"/>
      <c r="HI594" s="65"/>
      <c r="HJ594" s="65"/>
      <c r="HK594" s="65"/>
      <c r="HL594" s="65"/>
      <c r="HM594" s="65"/>
      <c r="HN594" s="65"/>
      <c r="HO594" s="65"/>
      <c r="HP594" s="65"/>
      <c r="HQ594" s="65"/>
      <c r="HR594" s="65"/>
      <c r="HS594" s="65"/>
      <c r="HT594" s="65"/>
      <c r="HU594" s="65"/>
      <c r="HV594" s="65"/>
      <c r="HW594" s="65"/>
      <c r="HX594" s="65"/>
      <c r="HY594" s="65"/>
      <c r="HZ594" s="65"/>
      <c r="IA594" s="65"/>
      <c r="IB594" s="65"/>
      <c r="IC594" s="65"/>
      <c r="ID594" s="65"/>
      <c r="IE594" s="65"/>
      <c r="IF594" s="65"/>
      <c r="IG594" s="65"/>
      <c r="IH594" s="65"/>
      <c r="II594" s="65"/>
      <c r="IJ594" s="65"/>
      <c r="IK594" s="65"/>
      <c r="IL594" s="65"/>
      <c r="IM594" s="65"/>
      <c r="IN594" s="65"/>
      <c r="IO594" s="65"/>
      <c r="IP594" s="65"/>
      <c r="IQ594" s="65"/>
      <c r="IR594" s="65"/>
      <c r="IS594" s="65"/>
      <c r="IT594" s="65"/>
      <c r="IU594" s="65"/>
      <c r="IV594" s="65"/>
      <c r="IW594" s="65"/>
      <c r="IX594" s="65"/>
      <c r="IY594" s="65"/>
      <c r="IZ594" s="65"/>
      <c r="JA594" s="65"/>
      <c r="JB594" s="65"/>
      <c r="JC594" s="65"/>
      <c r="JD594" s="65"/>
      <c r="JE594" s="65"/>
      <c r="JF594" s="65"/>
      <c r="JG594" s="65"/>
      <c r="JH594" s="65"/>
      <c r="JI594" s="65"/>
      <c r="JJ594" s="65"/>
      <c r="JK594" s="65"/>
      <c r="JL594" s="65"/>
      <c r="JM594" s="65"/>
      <c r="JN594" s="65"/>
      <c r="JO594" s="65"/>
      <c r="JP594" s="65"/>
      <c r="JQ594" s="65"/>
      <c r="JR594" s="65"/>
      <c r="JS594" s="65"/>
    </row>
    <row r="595" s="66" customFormat="true" ht="14.25" hidden="false" customHeight="true" outlineLevel="0" collapsed="false">
      <c r="A595" s="46"/>
      <c r="B595" s="47" t="n">
        <f aca="true">TODAY()</f>
        <v>46135</v>
      </c>
      <c r="C595" s="48" t="s">
        <v>37</v>
      </c>
      <c r="D595" s="49" t="s">
        <v>38</v>
      </c>
      <c r="E595" s="50" t="str">
        <f aca="false">IFERROR(VLOOKUP($J595,'Base 1'!A:S,19,0),"-")</f>
        <v>-</v>
      </c>
      <c r="F595" s="50" t="str">
        <f aca="false">IFERROR(VLOOKUP($J595,'Base 1'!$A:$N,14,0),"-")</f>
        <v>-</v>
      </c>
      <c r="G595" s="50" t="str">
        <f aca="false">IFERROR(VLOOKUP($J595,'Base 1'!$A:$O,15,0),"-")</f>
        <v>-</v>
      </c>
      <c r="H595" s="50" t="str">
        <f aca="false">IFERROR(VLOOKUP($J595,'Base 1'!$A:$T,20,0),"-")</f>
        <v>-</v>
      </c>
      <c r="I595" s="51" t="str">
        <f aca="false">IFERROR(VLOOKUP($J595,'Base 1'!$A:$C,3,0),"-")</f>
        <v>-</v>
      </c>
      <c r="J595" s="51"/>
      <c r="K595" s="50" t="str">
        <f aca="false">IFERROR(VLOOKUP($J595,'Base 1'!$A:$E,5,0),"-")</f>
        <v>-</v>
      </c>
      <c r="L595" s="52" t="str">
        <f aca="false">IFERROR(VLOOKUP($J595,'Base 1'!$A:$B,2,0),"-")</f>
        <v>-</v>
      </c>
      <c r="M595" s="50" t="str">
        <f aca="false">IFERROR(VLOOKUP($J595,'Base 1'!$A:$Q,17,0),"-")</f>
        <v>-</v>
      </c>
      <c r="N595" s="50" t="str">
        <f aca="false">IFERROR(VLOOKUP($J595,'Base 1'!$A:$R,18,0),"-")</f>
        <v>-</v>
      </c>
      <c r="O595" s="50" t="str">
        <f aca="false">IFERROR(VLOOKUP($J595,'Base 1'!$A:$F,6,0),"-")</f>
        <v>-</v>
      </c>
      <c r="P595" s="53" t="str">
        <f aca="false">IFERROR(VLOOKUP($J595,'Base 1'!$A:$G,7,0),"-")</f>
        <v>-</v>
      </c>
      <c r="Q595" s="54"/>
      <c r="R595" s="50" t="str">
        <f aca="false">IFERROR(VLOOKUP(J595,'Base 1'!$A:$L,12,0),"-")</f>
        <v>-</v>
      </c>
      <c r="S595" s="54"/>
      <c r="T595" s="55" t="str">
        <f aca="false">IFERROR(VLOOKUP(J595,'Base 1'!$A:$J,10,0),"-")</f>
        <v>-</v>
      </c>
      <c r="U595" s="56"/>
      <c r="V595" s="57"/>
      <c r="W595" s="58"/>
      <c r="X595" s="59" t="str">
        <f aca="false">IFERROR(VLOOKUP(J595,'Base 1'!$A:$I,9,0),"-")</f>
        <v>-</v>
      </c>
      <c r="Y595" s="58"/>
      <c r="Z595" s="60"/>
      <c r="AA595" s="61"/>
      <c r="AB595" s="62"/>
      <c r="AC595" s="63" t="str">
        <f aca="false">IFERROR(VLOOKUP($J595,'Base 1'!$A:$Q,16,0),"-")</f>
        <v>-</v>
      </c>
      <c r="AD595" s="63"/>
      <c r="AE595" s="64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/>
      <c r="CB595" s="65"/>
      <c r="CC595" s="65"/>
      <c r="CD595" s="65"/>
      <c r="CE595" s="65"/>
      <c r="CF595" s="65"/>
      <c r="CG595" s="65"/>
      <c r="CH595" s="65"/>
      <c r="CI595" s="65"/>
      <c r="CJ595" s="65"/>
      <c r="CK595" s="65"/>
      <c r="CL595" s="65"/>
      <c r="CM595" s="65"/>
      <c r="CN595" s="65"/>
      <c r="CO595" s="65"/>
      <c r="CP595" s="65"/>
      <c r="CQ595" s="65"/>
      <c r="CR595" s="65"/>
      <c r="CS595" s="65"/>
      <c r="CT595" s="65"/>
      <c r="CU595" s="65"/>
      <c r="CV595" s="65"/>
      <c r="CW595" s="65"/>
      <c r="CX595" s="65"/>
      <c r="CY595" s="65"/>
      <c r="CZ595" s="65"/>
      <c r="DA595" s="65"/>
      <c r="DB595" s="65"/>
      <c r="DC595" s="65"/>
      <c r="DD595" s="65"/>
      <c r="DE595" s="65"/>
      <c r="DF595" s="65"/>
      <c r="DG595" s="65"/>
      <c r="DH595" s="65"/>
      <c r="DI595" s="65"/>
      <c r="DJ595" s="65"/>
      <c r="DK595" s="65"/>
      <c r="DL595" s="65"/>
      <c r="DM595" s="65"/>
      <c r="DN595" s="65"/>
      <c r="DO595" s="65"/>
      <c r="DP595" s="65"/>
      <c r="DQ595" s="65"/>
      <c r="DR595" s="65"/>
      <c r="DS595" s="65"/>
      <c r="DT595" s="65"/>
      <c r="DU595" s="65"/>
      <c r="DV595" s="65"/>
      <c r="DW595" s="65"/>
      <c r="DX595" s="65"/>
      <c r="DY595" s="65"/>
      <c r="DZ595" s="65"/>
      <c r="EA595" s="65"/>
      <c r="EB595" s="65"/>
      <c r="EC595" s="65"/>
      <c r="ED595" s="65"/>
      <c r="EE595" s="65"/>
      <c r="EF595" s="65"/>
      <c r="EG595" s="65"/>
      <c r="EH595" s="65"/>
      <c r="EI595" s="65"/>
      <c r="EJ595" s="65"/>
      <c r="EK595" s="65"/>
      <c r="EL595" s="65"/>
      <c r="EM595" s="65"/>
      <c r="EN595" s="65"/>
      <c r="EO595" s="65"/>
      <c r="EP595" s="65"/>
      <c r="EQ595" s="65"/>
      <c r="ER595" s="65"/>
      <c r="ES595" s="65"/>
      <c r="ET595" s="65"/>
      <c r="EU595" s="65"/>
      <c r="EV595" s="65"/>
      <c r="EW595" s="65"/>
      <c r="EX595" s="65"/>
      <c r="EY595" s="65"/>
      <c r="EZ595" s="65"/>
      <c r="FA595" s="65"/>
      <c r="FB595" s="65"/>
      <c r="FC595" s="65"/>
      <c r="FD595" s="65"/>
      <c r="FE595" s="65"/>
      <c r="FF595" s="65"/>
      <c r="FG595" s="65"/>
      <c r="FH595" s="65"/>
      <c r="FI595" s="65"/>
      <c r="FJ595" s="65"/>
      <c r="FK595" s="65"/>
      <c r="FL595" s="65"/>
      <c r="FM595" s="65"/>
      <c r="FN595" s="65"/>
      <c r="FO595" s="65"/>
      <c r="FP595" s="65"/>
      <c r="FQ595" s="65"/>
      <c r="FR595" s="65"/>
      <c r="FS595" s="65"/>
      <c r="FT595" s="65"/>
      <c r="FU595" s="65"/>
      <c r="FV595" s="65"/>
      <c r="FW595" s="65"/>
      <c r="FX595" s="65"/>
      <c r="FY595" s="65"/>
      <c r="FZ595" s="65"/>
      <c r="GA595" s="65"/>
      <c r="GB595" s="65"/>
      <c r="GC595" s="65"/>
      <c r="GD595" s="65"/>
      <c r="GE595" s="65"/>
      <c r="GF595" s="65"/>
      <c r="GG595" s="65"/>
      <c r="GH595" s="65"/>
      <c r="GI595" s="65"/>
      <c r="GJ595" s="65"/>
      <c r="GK595" s="65"/>
      <c r="GL595" s="65"/>
      <c r="GM595" s="65"/>
      <c r="GN595" s="65"/>
      <c r="GO595" s="65"/>
      <c r="GP595" s="65"/>
      <c r="GQ595" s="65"/>
      <c r="GR595" s="65"/>
      <c r="GS595" s="65"/>
      <c r="GT595" s="65"/>
      <c r="GU595" s="65"/>
      <c r="GV595" s="65"/>
      <c r="GW595" s="65"/>
      <c r="GX595" s="65"/>
      <c r="GY595" s="65"/>
      <c r="GZ595" s="65"/>
      <c r="HA595" s="65"/>
      <c r="HB595" s="65"/>
      <c r="HC595" s="65"/>
      <c r="HD595" s="65"/>
      <c r="HE595" s="65"/>
      <c r="HF595" s="65"/>
      <c r="HG595" s="65"/>
      <c r="HH595" s="65"/>
      <c r="HI595" s="65"/>
      <c r="HJ595" s="65"/>
      <c r="HK595" s="65"/>
      <c r="HL595" s="65"/>
      <c r="HM595" s="65"/>
      <c r="HN595" s="65"/>
      <c r="HO595" s="65"/>
      <c r="HP595" s="65"/>
      <c r="HQ595" s="65"/>
      <c r="HR595" s="65"/>
      <c r="HS595" s="65"/>
      <c r="HT595" s="65"/>
      <c r="HU595" s="65"/>
      <c r="HV595" s="65"/>
      <c r="HW595" s="65"/>
      <c r="HX595" s="65"/>
      <c r="HY595" s="65"/>
      <c r="HZ595" s="65"/>
      <c r="IA595" s="65"/>
      <c r="IB595" s="65"/>
      <c r="IC595" s="65"/>
      <c r="ID595" s="65"/>
      <c r="IE595" s="65"/>
      <c r="IF595" s="65"/>
      <c r="IG595" s="65"/>
      <c r="IH595" s="65"/>
      <c r="II595" s="65"/>
      <c r="IJ595" s="65"/>
      <c r="IK595" s="65"/>
      <c r="IL595" s="65"/>
      <c r="IM595" s="65"/>
      <c r="IN595" s="65"/>
      <c r="IO595" s="65"/>
      <c r="IP595" s="65"/>
      <c r="IQ595" s="65"/>
      <c r="IR595" s="65"/>
      <c r="IS595" s="65"/>
      <c r="IT595" s="65"/>
      <c r="IU595" s="65"/>
      <c r="IV595" s="65"/>
      <c r="IW595" s="65"/>
      <c r="IX595" s="65"/>
      <c r="IY595" s="65"/>
      <c r="IZ595" s="65"/>
      <c r="JA595" s="65"/>
      <c r="JB595" s="65"/>
      <c r="JC595" s="65"/>
      <c r="JD595" s="65"/>
      <c r="JE595" s="65"/>
      <c r="JF595" s="65"/>
      <c r="JG595" s="65"/>
      <c r="JH595" s="65"/>
      <c r="JI595" s="65"/>
      <c r="JJ595" s="65"/>
      <c r="JK595" s="65"/>
      <c r="JL595" s="65"/>
      <c r="JM595" s="65"/>
      <c r="JN595" s="65"/>
      <c r="JO595" s="65"/>
      <c r="JP595" s="65"/>
      <c r="JQ595" s="65"/>
      <c r="JR595" s="65"/>
      <c r="JS595" s="65"/>
    </row>
    <row r="596" s="66" customFormat="true" ht="14.25" hidden="false" customHeight="true" outlineLevel="0" collapsed="false">
      <c r="A596" s="46"/>
      <c r="B596" s="47" t="n">
        <f aca="true">TODAY()</f>
        <v>46135</v>
      </c>
      <c r="C596" s="48" t="s">
        <v>37</v>
      </c>
      <c r="D596" s="49" t="s">
        <v>38</v>
      </c>
      <c r="E596" s="50" t="str">
        <f aca="false">IFERROR(VLOOKUP($J596,'Base 1'!A:S,19,0),"-")</f>
        <v>-</v>
      </c>
      <c r="F596" s="50" t="str">
        <f aca="false">IFERROR(VLOOKUP($J596,'Base 1'!$A:$N,14,0),"-")</f>
        <v>-</v>
      </c>
      <c r="G596" s="50" t="str">
        <f aca="false">IFERROR(VLOOKUP($J596,'Base 1'!$A:$O,15,0),"-")</f>
        <v>-</v>
      </c>
      <c r="H596" s="50" t="str">
        <f aca="false">IFERROR(VLOOKUP($J596,'Base 1'!$A:$T,20,0),"-")</f>
        <v>-</v>
      </c>
      <c r="I596" s="51" t="str">
        <f aca="false">IFERROR(VLOOKUP($J596,'Base 1'!$A:$C,3,0),"-")</f>
        <v>-</v>
      </c>
      <c r="J596" s="51"/>
      <c r="K596" s="50" t="str">
        <f aca="false">IFERROR(VLOOKUP($J596,'Base 1'!$A:$E,5,0),"-")</f>
        <v>-</v>
      </c>
      <c r="L596" s="52" t="str">
        <f aca="false">IFERROR(VLOOKUP($J596,'Base 1'!$A:$B,2,0),"-")</f>
        <v>-</v>
      </c>
      <c r="M596" s="50" t="str">
        <f aca="false">IFERROR(VLOOKUP($J596,'Base 1'!$A:$Q,17,0),"-")</f>
        <v>-</v>
      </c>
      <c r="N596" s="50" t="str">
        <f aca="false">IFERROR(VLOOKUP($J596,'Base 1'!$A:$R,18,0),"-")</f>
        <v>-</v>
      </c>
      <c r="O596" s="50" t="str">
        <f aca="false">IFERROR(VLOOKUP($J596,'Base 1'!$A:$F,6,0),"-")</f>
        <v>-</v>
      </c>
      <c r="P596" s="53" t="str">
        <f aca="false">IFERROR(VLOOKUP($J596,'Base 1'!$A:$G,7,0),"-")</f>
        <v>-</v>
      </c>
      <c r="Q596" s="54"/>
      <c r="R596" s="50" t="str">
        <f aca="false">IFERROR(VLOOKUP(J596,'Base 1'!$A:$L,12,0),"-")</f>
        <v>-</v>
      </c>
      <c r="S596" s="54"/>
      <c r="T596" s="55" t="str">
        <f aca="false">IFERROR(VLOOKUP(J596,'Base 1'!$A:$J,10,0),"-")</f>
        <v>-</v>
      </c>
      <c r="U596" s="56"/>
      <c r="V596" s="57"/>
      <c r="W596" s="58"/>
      <c r="X596" s="59" t="str">
        <f aca="false">IFERROR(VLOOKUP(J596,'Base 1'!$A:$I,9,0),"-")</f>
        <v>-</v>
      </c>
      <c r="Y596" s="58"/>
      <c r="Z596" s="60"/>
      <c r="AA596" s="61"/>
      <c r="AB596" s="62"/>
      <c r="AC596" s="63" t="str">
        <f aca="false">IFERROR(VLOOKUP($J596,'Base 1'!$A:$Q,16,0),"-")</f>
        <v>-</v>
      </c>
      <c r="AD596" s="63"/>
      <c r="AE596" s="64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5"/>
      <c r="BU596" s="65"/>
      <c r="BV596" s="65"/>
      <c r="BW596" s="65"/>
      <c r="BX596" s="65"/>
      <c r="BY596" s="65"/>
      <c r="BZ596" s="65"/>
      <c r="CA596" s="65"/>
      <c r="CB596" s="65"/>
      <c r="CC596" s="65"/>
      <c r="CD596" s="65"/>
      <c r="CE596" s="65"/>
      <c r="CF596" s="65"/>
      <c r="CG596" s="65"/>
      <c r="CH596" s="65"/>
      <c r="CI596" s="65"/>
      <c r="CJ596" s="65"/>
      <c r="CK596" s="65"/>
      <c r="CL596" s="65"/>
      <c r="CM596" s="65"/>
      <c r="CN596" s="65"/>
      <c r="CO596" s="65"/>
      <c r="CP596" s="65"/>
      <c r="CQ596" s="65"/>
      <c r="CR596" s="65"/>
      <c r="CS596" s="65"/>
      <c r="CT596" s="65"/>
      <c r="CU596" s="65"/>
      <c r="CV596" s="65"/>
      <c r="CW596" s="65"/>
      <c r="CX596" s="65"/>
      <c r="CY596" s="65"/>
      <c r="CZ596" s="65"/>
      <c r="DA596" s="65"/>
      <c r="DB596" s="65"/>
      <c r="DC596" s="65"/>
      <c r="DD596" s="65"/>
      <c r="DE596" s="65"/>
      <c r="DF596" s="65"/>
      <c r="DG596" s="65"/>
      <c r="DH596" s="65"/>
      <c r="DI596" s="65"/>
      <c r="DJ596" s="65"/>
      <c r="DK596" s="65"/>
      <c r="DL596" s="65"/>
      <c r="DM596" s="65"/>
      <c r="DN596" s="65"/>
      <c r="DO596" s="65"/>
      <c r="DP596" s="65"/>
      <c r="DQ596" s="65"/>
      <c r="DR596" s="65"/>
      <c r="DS596" s="65"/>
      <c r="DT596" s="65"/>
      <c r="DU596" s="65"/>
      <c r="DV596" s="65"/>
      <c r="DW596" s="65"/>
      <c r="DX596" s="65"/>
      <c r="DY596" s="65"/>
      <c r="DZ596" s="65"/>
      <c r="EA596" s="65"/>
      <c r="EB596" s="65"/>
      <c r="EC596" s="65"/>
      <c r="ED596" s="65"/>
      <c r="EE596" s="65"/>
      <c r="EF596" s="65"/>
      <c r="EG596" s="65"/>
      <c r="EH596" s="65"/>
      <c r="EI596" s="65"/>
      <c r="EJ596" s="65"/>
      <c r="EK596" s="65"/>
      <c r="EL596" s="65"/>
      <c r="EM596" s="65"/>
      <c r="EN596" s="65"/>
      <c r="EO596" s="65"/>
      <c r="EP596" s="65"/>
      <c r="EQ596" s="65"/>
      <c r="ER596" s="65"/>
      <c r="ES596" s="65"/>
      <c r="ET596" s="65"/>
      <c r="EU596" s="65"/>
      <c r="EV596" s="65"/>
      <c r="EW596" s="65"/>
      <c r="EX596" s="65"/>
      <c r="EY596" s="65"/>
      <c r="EZ596" s="65"/>
      <c r="FA596" s="65"/>
      <c r="FB596" s="65"/>
      <c r="FC596" s="65"/>
      <c r="FD596" s="65"/>
      <c r="FE596" s="65"/>
      <c r="FF596" s="65"/>
      <c r="FG596" s="65"/>
      <c r="FH596" s="65"/>
      <c r="FI596" s="65"/>
      <c r="FJ596" s="65"/>
      <c r="FK596" s="65"/>
      <c r="FL596" s="65"/>
      <c r="FM596" s="65"/>
      <c r="FN596" s="65"/>
      <c r="FO596" s="65"/>
      <c r="FP596" s="65"/>
      <c r="FQ596" s="65"/>
      <c r="FR596" s="65"/>
      <c r="FS596" s="65"/>
      <c r="FT596" s="65"/>
      <c r="FU596" s="65"/>
      <c r="FV596" s="65"/>
      <c r="FW596" s="65"/>
      <c r="FX596" s="65"/>
      <c r="FY596" s="65"/>
      <c r="FZ596" s="65"/>
      <c r="GA596" s="65"/>
      <c r="GB596" s="65"/>
      <c r="GC596" s="65"/>
      <c r="GD596" s="65"/>
      <c r="GE596" s="65"/>
      <c r="GF596" s="65"/>
      <c r="GG596" s="65"/>
      <c r="GH596" s="65"/>
      <c r="GI596" s="65"/>
      <c r="GJ596" s="65"/>
      <c r="GK596" s="65"/>
      <c r="GL596" s="65"/>
      <c r="GM596" s="65"/>
      <c r="GN596" s="65"/>
      <c r="GO596" s="65"/>
      <c r="GP596" s="65"/>
      <c r="GQ596" s="65"/>
      <c r="GR596" s="65"/>
      <c r="GS596" s="65"/>
      <c r="GT596" s="65"/>
      <c r="GU596" s="65"/>
      <c r="GV596" s="65"/>
      <c r="GW596" s="65"/>
      <c r="GX596" s="65"/>
      <c r="GY596" s="65"/>
      <c r="GZ596" s="65"/>
      <c r="HA596" s="65"/>
      <c r="HB596" s="65"/>
      <c r="HC596" s="65"/>
      <c r="HD596" s="65"/>
      <c r="HE596" s="65"/>
      <c r="HF596" s="65"/>
      <c r="HG596" s="65"/>
      <c r="HH596" s="65"/>
      <c r="HI596" s="65"/>
      <c r="HJ596" s="65"/>
      <c r="HK596" s="65"/>
      <c r="HL596" s="65"/>
      <c r="HM596" s="65"/>
      <c r="HN596" s="65"/>
      <c r="HO596" s="65"/>
      <c r="HP596" s="65"/>
      <c r="HQ596" s="65"/>
      <c r="HR596" s="65"/>
      <c r="HS596" s="65"/>
      <c r="HT596" s="65"/>
      <c r="HU596" s="65"/>
      <c r="HV596" s="65"/>
      <c r="HW596" s="65"/>
      <c r="HX596" s="65"/>
      <c r="HY596" s="65"/>
      <c r="HZ596" s="65"/>
      <c r="IA596" s="65"/>
      <c r="IB596" s="65"/>
      <c r="IC596" s="65"/>
      <c r="ID596" s="65"/>
      <c r="IE596" s="65"/>
      <c r="IF596" s="65"/>
      <c r="IG596" s="65"/>
      <c r="IH596" s="65"/>
      <c r="II596" s="65"/>
      <c r="IJ596" s="65"/>
      <c r="IK596" s="65"/>
      <c r="IL596" s="65"/>
      <c r="IM596" s="65"/>
      <c r="IN596" s="65"/>
      <c r="IO596" s="65"/>
      <c r="IP596" s="65"/>
      <c r="IQ596" s="65"/>
      <c r="IR596" s="65"/>
      <c r="IS596" s="65"/>
      <c r="IT596" s="65"/>
      <c r="IU596" s="65"/>
      <c r="IV596" s="65"/>
      <c r="IW596" s="65"/>
      <c r="IX596" s="65"/>
      <c r="IY596" s="65"/>
      <c r="IZ596" s="65"/>
      <c r="JA596" s="65"/>
      <c r="JB596" s="65"/>
      <c r="JC596" s="65"/>
      <c r="JD596" s="65"/>
      <c r="JE596" s="65"/>
      <c r="JF596" s="65"/>
      <c r="JG596" s="65"/>
      <c r="JH596" s="65"/>
      <c r="JI596" s="65"/>
      <c r="JJ596" s="65"/>
      <c r="JK596" s="65"/>
      <c r="JL596" s="65"/>
      <c r="JM596" s="65"/>
      <c r="JN596" s="65"/>
      <c r="JO596" s="65"/>
      <c r="JP596" s="65"/>
      <c r="JQ596" s="65"/>
      <c r="JR596" s="65"/>
      <c r="JS596" s="65"/>
    </row>
    <row r="597" s="66" customFormat="true" ht="14.25" hidden="false" customHeight="true" outlineLevel="0" collapsed="false">
      <c r="A597" s="46"/>
      <c r="B597" s="47" t="n">
        <f aca="true">TODAY()</f>
        <v>46135</v>
      </c>
      <c r="C597" s="48" t="s">
        <v>37</v>
      </c>
      <c r="D597" s="49" t="s">
        <v>38</v>
      </c>
      <c r="E597" s="50" t="str">
        <f aca="false">IFERROR(VLOOKUP($J597,'Base 1'!A:S,19,0),"-")</f>
        <v>-</v>
      </c>
      <c r="F597" s="50" t="str">
        <f aca="false">IFERROR(VLOOKUP($J597,'Base 1'!$A:$N,14,0),"-")</f>
        <v>-</v>
      </c>
      <c r="G597" s="50" t="str">
        <f aca="false">IFERROR(VLOOKUP($J597,'Base 1'!$A:$O,15,0),"-")</f>
        <v>-</v>
      </c>
      <c r="H597" s="50" t="str">
        <f aca="false">IFERROR(VLOOKUP($J597,'Base 1'!$A:$T,20,0),"-")</f>
        <v>-</v>
      </c>
      <c r="I597" s="51" t="str">
        <f aca="false">IFERROR(VLOOKUP($J597,'Base 1'!$A:$C,3,0),"-")</f>
        <v>-</v>
      </c>
      <c r="J597" s="51"/>
      <c r="K597" s="50" t="str">
        <f aca="false">IFERROR(VLOOKUP($J597,'Base 1'!$A:$E,5,0),"-")</f>
        <v>-</v>
      </c>
      <c r="L597" s="52" t="str">
        <f aca="false">IFERROR(VLOOKUP($J597,'Base 1'!$A:$B,2,0),"-")</f>
        <v>-</v>
      </c>
      <c r="M597" s="50" t="str">
        <f aca="false">IFERROR(VLOOKUP($J597,'Base 1'!$A:$Q,17,0),"-")</f>
        <v>-</v>
      </c>
      <c r="N597" s="50" t="str">
        <f aca="false">IFERROR(VLOOKUP($J597,'Base 1'!$A:$R,18,0),"-")</f>
        <v>-</v>
      </c>
      <c r="O597" s="50" t="str">
        <f aca="false">IFERROR(VLOOKUP($J597,'Base 1'!$A:$F,6,0),"-")</f>
        <v>-</v>
      </c>
      <c r="P597" s="53" t="str">
        <f aca="false">IFERROR(VLOOKUP($J597,'Base 1'!$A:$G,7,0),"-")</f>
        <v>-</v>
      </c>
      <c r="Q597" s="54"/>
      <c r="R597" s="50" t="str">
        <f aca="false">IFERROR(VLOOKUP(J597,'Base 1'!$A:$L,12,0),"-")</f>
        <v>-</v>
      </c>
      <c r="S597" s="54"/>
      <c r="T597" s="55" t="str">
        <f aca="false">IFERROR(VLOOKUP(J597,'Base 1'!$A:$J,10,0),"-")</f>
        <v>-</v>
      </c>
      <c r="U597" s="56"/>
      <c r="V597" s="57"/>
      <c r="W597" s="58"/>
      <c r="X597" s="59" t="str">
        <f aca="false">IFERROR(VLOOKUP(J597,'Base 1'!$A:$I,9,0),"-")</f>
        <v>-</v>
      </c>
      <c r="Y597" s="58"/>
      <c r="Z597" s="60"/>
      <c r="AA597" s="61"/>
      <c r="AB597" s="62"/>
      <c r="AC597" s="63" t="str">
        <f aca="false">IFERROR(VLOOKUP($J597,'Base 1'!$A:$Q,16,0),"-")</f>
        <v>-</v>
      </c>
      <c r="AD597" s="63"/>
      <c r="AE597" s="64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  <c r="CO597" s="65"/>
      <c r="CP597" s="65"/>
      <c r="CQ597" s="65"/>
      <c r="CR597" s="65"/>
      <c r="CS597" s="65"/>
      <c r="CT597" s="65"/>
      <c r="CU597" s="65"/>
      <c r="CV597" s="65"/>
      <c r="CW597" s="65"/>
      <c r="CX597" s="65"/>
      <c r="CY597" s="65"/>
      <c r="CZ597" s="65"/>
      <c r="DA597" s="65"/>
      <c r="DB597" s="65"/>
      <c r="DC597" s="65"/>
      <c r="DD597" s="65"/>
      <c r="DE597" s="65"/>
      <c r="DF597" s="65"/>
      <c r="DG597" s="65"/>
      <c r="DH597" s="65"/>
      <c r="DI597" s="65"/>
      <c r="DJ597" s="65"/>
      <c r="DK597" s="65"/>
      <c r="DL597" s="65"/>
      <c r="DM597" s="65"/>
      <c r="DN597" s="65"/>
      <c r="DO597" s="65"/>
      <c r="DP597" s="65"/>
      <c r="DQ597" s="65"/>
      <c r="DR597" s="65"/>
      <c r="DS597" s="65"/>
      <c r="DT597" s="65"/>
      <c r="DU597" s="65"/>
      <c r="DV597" s="65"/>
      <c r="DW597" s="65"/>
      <c r="DX597" s="65"/>
      <c r="DY597" s="65"/>
      <c r="DZ597" s="65"/>
      <c r="EA597" s="65"/>
      <c r="EB597" s="65"/>
      <c r="EC597" s="65"/>
      <c r="ED597" s="65"/>
      <c r="EE597" s="65"/>
      <c r="EF597" s="65"/>
      <c r="EG597" s="65"/>
      <c r="EH597" s="65"/>
      <c r="EI597" s="65"/>
      <c r="EJ597" s="65"/>
      <c r="EK597" s="65"/>
      <c r="EL597" s="65"/>
      <c r="EM597" s="65"/>
      <c r="EN597" s="65"/>
      <c r="EO597" s="65"/>
      <c r="EP597" s="65"/>
      <c r="EQ597" s="65"/>
      <c r="ER597" s="65"/>
      <c r="ES597" s="65"/>
      <c r="ET597" s="65"/>
      <c r="EU597" s="65"/>
      <c r="EV597" s="65"/>
      <c r="EW597" s="65"/>
      <c r="EX597" s="65"/>
      <c r="EY597" s="65"/>
      <c r="EZ597" s="65"/>
      <c r="FA597" s="65"/>
      <c r="FB597" s="65"/>
      <c r="FC597" s="65"/>
      <c r="FD597" s="65"/>
      <c r="FE597" s="65"/>
      <c r="FF597" s="65"/>
      <c r="FG597" s="65"/>
      <c r="FH597" s="65"/>
      <c r="FI597" s="65"/>
      <c r="FJ597" s="65"/>
      <c r="FK597" s="65"/>
      <c r="FL597" s="65"/>
      <c r="FM597" s="65"/>
      <c r="FN597" s="65"/>
      <c r="FO597" s="65"/>
      <c r="FP597" s="65"/>
      <c r="FQ597" s="65"/>
      <c r="FR597" s="65"/>
      <c r="FS597" s="65"/>
      <c r="FT597" s="65"/>
      <c r="FU597" s="65"/>
      <c r="FV597" s="65"/>
      <c r="FW597" s="65"/>
      <c r="FX597" s="65"/>
      <c r="FY597" s="65"/>
      <c r="FZ597" s="65"/>
      <c r="GA597" s="65"/>
      <c r="GB597" s="65"/>
      <c r="GC597" s="65"/>
      <c r="GD597" s="65"/>
      <c r="GE597" s="65"/>
      <c r="GF597" s="65"/>
      <c r="GG597" s="65"/>
      <c r="GH597" s="65"/>
      <c r="GI597" s="65"/>
      <c r="GJ597" s="65"/>
      <c r="GK597" s="65"/>
      <c r="GL597" s="65"/>
      <c r="GM597" s="65"/>
      <c r="GN597" s="65"/>
      <c r="GO597" s="65"/>
      <c r="GP597" s="65"/>
      <c r="GQ597" s="65"/>
      <c r="GR597" s="65"/>
      <c r="GS597" s="65"/>
      <c r="GT597" s="65"/>
      <c r="GU597" s="65"/>
      <c r="GV597" s="65"/>
      <c r="GW597" s="65"/>
      <c r="GX597" s="65"/>
      <c r="GY597" s="65"/>
      <c r="GZ597" s="65"/>
      <c r="HA597" s="65"/>
      <c r="HB597" s="65"/>
      <c r="HC597" s="65"/>
      <c r="HD597" s="65"/>
      <c r="HE597" s="65"/>
      <c r="HF597" s="65"/>
      <c r="HG597" s="65"/>
      <c r="HH597" s="65"/>
      <c r="HI597" s="65"/>
      <c r="HJ597" s="65"/>
      <c r="HK597" s="65"/>
      <c r="HL597" s="65"/>
      <c r="HM597" s="65"/>
      <c r="HN597" s="65"/>
      <c r="HO597" s="65"/>
      <c r="HP597" s="65"/>
      <c r="HQ597" s="65"/>
      <c r="HR597" s="65"/>
      <c r="HS597" s="65"/>
      <c r="HT597" s="65"/>
      <c r="HU597" s="65"/>
      <c r="HV597" s="65"/>
      <c r="HW597" s="65"/>
      <c r="HX597" s="65"/>
      <c r="HY597" s="65"/>
      <c r="HZ597" s="65"/>
      <c r="IA597" s="65"/>
      <c r="IB597" s="65"/>
      <c r="IC597" s="65"/>
      <c r="ID597" s="65"/>
      <c r="IE597" s="65"/>
      <c r="IF597" s="65"/>
      <c r="IG597" s="65"/>
      <c r="IH597" s="65"/>
      <c r="II597" s="65"/>
      <c r="IJ597" s="65"/>
      <c r="IK597" s="65"/>
      <c r="IL597" s="65"/>
      <c r="IM597" s="65"/>
      <c r="IN597" s="65"/>
      <c r="IO597" s="65"/>
      <c r="IP597" s="65"/>
      <c r="IQ597" s="65"/>
      <c r="IR597" s="65"/>
      <c r="IS597" s="65"/>
      <c r="IT597" s="65"/>
      <c r="IU597" s="65"/>
      <c r="IV597" s="65"/>
      <c r="IW597" s="65"/>
      <c r="IX597" s="65"/>
      <c r="IY597" s="65"/>
      <c r="IZ597" s="65"/>
      <c r="JA597" s="65"/>
      <c r="JB597" s="65"/>
      <c r="JC597" s="65"/>
      <c r="JD597" s="65"/>
      <c r="JE597" s="65"/>
      <c r="JF597" s="65"/>
      <c r="JG597" s="65"/>
      <c r="JH597" s="65"/>
      <c r="JI597" s="65"/>
      <c r="JJ597" s="65"/>
      <c r="JK597" s="65"/>
      <c r="JL597" s="65"/>
      <c r="JM597" s="65"/>
      <c r="JN597" s="65"/>
      <c r="JO597" s="65"/>
      <c r="JP597" s="65"/>
      <c r="JQ597" s="65"/>
      <c r="JR597" s="65"/>
      <c r="JS597" s="65"/>
    </row>
    <row r="598" s="66" customFormat="true" ht="14.25" hidden="false" customHeight="true" outlineLevel="0" collapsed="false">
      <c r="A598" s="46"/>
      <c r="B598" s="47" t="n">
        <f aca="true">TODAY()</f>
        <v>46135</v>
      </c>
      <c r="C598" s="48" t="s">
        <v>37</v>
      </c>
      <c r="D598" s="49" t="s">
        <v>38</v>
      </c>
      <c r="E598" s="50" t="str">
        <f aca="false">IFERROR(VLOOKUP($J598,'Base 1'!A:S,19,0),"-")</f>
        <v>-</v>
      </c>
      <c r="F598" s="50" t="str">
        <f aca="false">IFERROR(VLOOKUP($J598,'Base 1'!$A:$N,14,0),"-")</f>
        <v>-</v>
      </c>
      <c r="G598" s="50" t="str">
        <f aca="false">IFERROR(VLOOKUP($J598,'Base 1'!$A:$O,15,0),"-")</f>
        <v>-</v>
      </c>
      <c r="H598" s="50" t="str">
        <f aca="false">IFERROR(VLOOKUP($J598,'Base 1'!$A:$T,20,0),"-")</f>
        <v>-</v>
      </c>
      <c r="I598" s="51" t="str">
        <f aca="false">IFERROR(VLOOKUP($J598,'Base 1'!$A:$C,3,0),"-")</f>
        <v>-</v>
      </c>
      <c r="J598" s="51"/>
      <c r="K598" s="50" t="str">
        <f aca="false">IFERROR(VLOOKUP($J598,'Base 1'!$A:$E,5,0),"-")</f>
        <v>-</v>
      </c>
      <c r="L598" s="52" t="str">
        <f aca="false">IFERROR(VLOOKUP($J598,'Base 1'!$A:$B,2,0),"-")</f>
        <v>-</v>
      </c>
      <c r="M598" s="50" t="str">
        <f aca="false">IFERROR(VLOOKUP($J598,'Base 1'!$A:$Q,17,0),"-")</f>
        <v>-</v>
      </c>
      <c r="N598" s="50" t="str">
        <f aca="false">IFERROR(VLOOKUP($J598,'Base 1'!$A:$R,18,0),"-")</f>
        <v>-</v>
      </c>
      <c r="O598" s="50" t="str">
        <f aca="false">IFERROR(VLOOKUP($J598,'Base 1'!$A:$F,6,0),"-")</f>
        <v>-</v>
      </c>
      <c r="P598" s="53" t="str">
        <f aca="false">IFERROR(VLOOKUP($J598,'Base 1'!$A:$G,7,0),"-")</f>
        <v>-</v>
      </c>
      <c r="Q598" s="54"/>
      <c r="R598" s="50" t="str">
        <f aca="false">IFERROR(VLOOKUP(J598,'Base 1'!$A:$L,12,0),"-")</f>
        <v>-</v>
      </c>
      <c r="S598" s="54"/>
      <c r="T598" s="55" t="str">
        <f aca="false">IFERROR(VLOOKUP(J598,'Base 1'!$A:$J,10,0),"-")</f>
        <v>-</v>
      </c>
      <c r="U598" s="56"/>
      <c r="V598" s="57"/>
      <c r="W598" s="58"/>
      <c r="X598" s="59" t="str">
        <f aca="false">IFERROR(VLOOKUP(J598,'Base 1'!$A:$I,9,0),"-")</f>
        <v>-</v>
      </c>
      <c r="Y598" s="58"/>
      <c r="Z598" s="60"/>
      <c r="AA598" s="61"/>
      <c r="AB598" s="62"/>
      <c r="AC598" s="63" t="str">
        <f aca="false">IFERROR(VLOOKUP($J598,'Base 1'!$A:$Q,16,0),"-")</f>
        <v>-</v>
      </c>
      <c r="AD598" s="63"/>
      <c r="AE598" s="64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  <c r="CO598" s="65"/>
      <c r="CP598" s="65"/>
      <c r="CQ598" s="65"/>
      <c r="CR598" s="65"/>
      <c r="CS598" s="65"/>
      <c r="CT598" s="65"/>
      <c r="CU598" s="65"/>
      <c r="CV598" s="65"/>
      <c r="CW598" s="65"/>
      <c r="CX598" s="65"/>
      <c r="CY598" s="65"/>
      <c r="CZ598" s="65"/>
      <c r="DA598" s="65"/>
      <c r="DB598" s="65"/>
      <c r="DC598" s="65"/>
      <c r="DD598" s="65"/>
      <c r="DE598" s="65"/>
      <c r="DF598" s="65"/>
      <c r="DG598" s="65"/>
      <c r="DH598" s="65"/>
      <c r="DI598" s="65"/>
      <c r="DJ598" s="65"/>
      <c r="DK598" s="65"/>
      <c r="DL598" s="65"/>
      <c r="DM598" s="65"/>
      <c r="DN598" s="65"/>
      <c r="DO598" s="65"/>
      <c r="DP598" s="65"/>
      <c r="DQ598" s="65"/>
      <c r="DR598" s="65"/>
      <c r="DS598" s="65"/>
      <c r="DT598" s="65"/>
      <c r="DU598" s="65"/>
      <c r="DV598" s="65"/>
      <c r="DW598" s="65"/>
      <c r="DX598" s="65"/>
      <c r="DY598" s="65"/>
      <c r="DZ598" s="65"/>
      <c r="EA598" s="65"/>
      <c r="EB598" s="65"/>
      <c r="EC598" s="65"/>
      <c r="ED598" s="65"/>
      <c r="EE598" s="65"/>
      <c r="EF598" s="65"/>
      <c r="EG598" s="65"/>
      <c r="EH598" s="65"/>
      <c r="EI598" s="65"/>
      <c r="EJ598" s="65"/>
      <c r="EK598" s="65"/>
      <c r="EL598" s="65"/>
      <c r="EM598" s="65"/>
      <c r="EN598" s="65"/>
      <c r="EO598" s="65"/>
      <c r="EP598" s="65"/>
      <c r="EQ598" s="65"/>
      <c r="ER598" s="65"/>
      <c r="ES598" s="65"/>
      <c r="ET598" s="65"/>
      <c r="EU598" s="65"/>
      <c r="EV598" s="65"/>
      <c r="EW598" s="65"/>
      <c r="EX598" s="65"/>
      <c r="EY598" s="65"/>
      <c r="EZ598" s="65"/>
      <c r="FA598" s="65"/>
      <c r="FB598" s="65"/>
      <c r="FC598" s="65"/>
      <c r="FD598" s="65"/>
      <c r="FE598" s="65"/>
      <c r="FF598" s="65"/>
      <c r="FG598" s="65"/>
      <c r="FH598" s="65"/>
      <c r="FI598" s="65"/>
      <c r="FJ598" s="65"/>
      <c r="FK598" s="65"/>
      <c r="FL598" s="65"/>
      <c r="FM598" s="65"/>
      <c r="FN598" s="65"/>
      <c r="FO598" s="65"/>
      <c r="FP598" s="65"/>
      <c r="FQ598" s="65"/>
      <c r="FR598" s="65"/>
      <c r="FS598" s="65"/>
      <c r="FT598" s="65"/>
      <c r="FU598" s="65"/>
      <c r="FV598" s="65"/>
      <c r="FW598" s="65"/>
      <c r="FX598" s="65"/>
      <c r="FY598" s="65"/>
      <c r="FZ598" s="65"/>
      <c r="GA598" s="65"/>
      <c r="GB598" s="65"/>
      <c r="GC598" s="65"/>
      <c r="GD598" s="65"/>
      <c r="GE598" s="65"/>
      <c r="GF598" s="65"/>
      <c r="GG598" s="65"/>
      <c r="GH598" s="65"/>
      <c r="GI598" s="65"/>
      <c r="GJ598" s="65"/>
      <c r="GK598" s="65"/>
      <c r="GL598" s="65"/>
      <c r="GM598" s="65"/>
      <c r="GN598" s="65"/>
      <c r="GO598" s="65"/>
      <c r="GP598" s="65"/>
      <c r="GQ598" s="65"/>
      <c r="GR598" s="65"/>
      <c r="GS598" s="65"/>
      <c r="GT598" s="65"/>
      <c r="GU598" s="65"/>
      <c r="GV598" s="65"/>
      <c r="GW598" s="65"/>
      <c r="GX598" s="65"/>
      <c r="GY598" s="65"/>
      <c r="GZ598" s="65"/>
      <c r="HA598" s="65"/>
      <c r="HB598" s="65"/>
      <c r="HC598" s="65"/>
      <c r="HD598" s="65"/>
      <c r="HE598" s="65"/>
      <c r="HF598" s="65"/>
      <c r="HG598" s="65"/>
      <c r="HH598" s="65"/>
      <c r="HI598" s="65"/>
      <c r="HJ598" s="65"/>
      <c r="HK598" s="65"/>
      <c r="HL598" s="65"/>
      <c r="HM598" s="65"/>
      <c r="HN598" s="65"/>
      <c r="HO598" s="65"/>
      <c r="HP598" s="65"/>
      <c r="HQ598" s="65"/>
      <c r="HR598" s="65"/>
      <c r="HS598" s="65"/>
      <c r="HT598" s="65"/>
      <c r="HU598" s="65"/>
      <c r="HV598" s="65"/>
      <c r="HW598" s="65"/>
      <c r="HX598" s="65"/>
      <c r="HY598" s="65"/>
      <c r="HZ598" s="65"/>
      <c r="IA598" s="65"/>
      <c r="IB598" s="65"/>
      <c r="IC598" s="65"/>
      <c r="ID598" s="65"/>
      <c r="IE598" s="65"/>
      <c r="IF598" s="65"/>
      <c r="IG598" s="65"/>
      <c r="IH598" s="65"/>
      <c r="II598" s="65"/>
      <c r="IJ598" s="65"/>
      <c r="IK598" s="65"/>
      <c r="IL598" s="65"/>
      <c r="IM598" s="65"/>
      <c r="IN598" s="65"/>
      <c r="IO598" s="65"/>
      <c r="IP598" s="65"/>
      <c r="IQ598" s="65"/>
      <c r="IR598" s="65"/>
      <c r="IS598" s="65"/>
      <c r="IT598" s="65"/>
      <c r="IU598" s="65"/>
      <c r="IV598" s="65"/>
      <c r="IW598" s="65"/>
      <c r="IX598" s="65"/>
      <c r="IY598" s="65"/>
      <c r="IZ598" s="65"/>
      <c r="JA598" s="65"/>
      <c r="JB598" s="65"/>
      <c r="JC598" s="65"/>
      <c r="JD598" s="65"/>
      <c r="JE598" s="65"/>
      <c r="JF598" s="65"/>
      <c r="JG598" s="65"/>
      <c r="JH598" s="65"/>
      <c r="JI598" s="65"/>
      <c r="JJ598" s="65"/>
      <c r="JK598" s="65"/>
      <c r="JL598" s="65"/>
      <c r="JM598" s="65"/>
      <c r="JN598" s="65"/>
      <c r="JO598" s="65"/>
      <c r="JP598" s="65"/>
      <c r="JQ598" s="65"/>
      <c r="JR598" s="65"/>
      <c r="JS598" s="65"/>
    </row>
    <row r="599" s="66" customFormat="true" ht="14.25" hidden="false" customHeight="true" outlineLevel="0" collapsed="false">
      <c r="A599" s="46"/>
      <c r="B599" s="47" t="n">
        <f aca="true">TODAY()</f>
        <v>46135</v>
      </c>
      <c r="C599" s="48" t="s">
        <v>37</v>
      </c>
      <c r="D599" s="49" t="s">
        <v>38</v>
      </c>
      <c r="E599" s="50" t="str">
        <f aca="false">IFERROR(VLOOKUP($J599,'Base 1'!A:S,19,0),"-")</f>
        <v>-</v>
      </c>
      <c r="F599" s="50" t="str">
        <f aca="false">IFERROR(VLOOKUP($J599,'Base 1'!$A:$N,14,0),"-")</f>
        <v>-</v>
      </c>
      <c r="G599" s="50" t="str">
        <f aca="false">IFERROR(VLOOKUP($J599,'Base 1'!$A:$O,15,0),"-")</f>
        <v>-</v>
      </c>
      <c r="H599" s="50" t="str">
        <f aca="false">IFERROR(VLOOKUP($J599,'Base 1'!$A:$T,20,0),"-")</f>
        <v>-</v>
      </c>
      <c r="I599" s="51" t="str">
        <f aca="false">IFERROR(VLOOKUP($J599,'Base 1'!$A:$C,3,0),"-")</f>
        <v>-</v>
      </c>
      <c r="J599" s="51"/>
      <c r="K599" s="50" t="str">
        <f aca="false">IFERROR(VLOOKUP($J599,'Base 1'!$A:$E,5,0),"-")</f>
        <v>-</v>
      </c>
      <c r="L599" s="52" t="str">
        <f aca="false">IFERROR(VLOOKUP($J599,'Base 1'!$A:$B,2,0),"-")</f>
        <v>-</v>
      </c>
      <c r="M599" s="50" t="str">
        <f aca="false">IFERROR(VLOOKUP($J599,'Base 1'!$A:$Q,17,0),"-")</f>
        <v>-</v>
      </c>
      <c r="N599" s="50" t="str">
        <f aca="false">IFERROR(VLOOKUP($J599,'Base 1'!$A:$R,18,0),"-")</f>
        <v>-</v>
      </c>
      <c r="O599" s="50" t="str">
        <f aca="false">IFERROR(VLOOKUP($J599,'Base 1'!$A:$F,6,0),"-")</f>
        <v>-</v>
      </c>
      <c r="P599" s="53" t="str">
        <f aca="false">IFERROR(VLOOKUP($J599,'Base 1'!$A:$G,7,0),"-")</f>
        <v>-</v>
      </c>
      <c r="Q599" s="54"/>
      <c r="R599" s="50" t="str">
        <f aca="false">IFERROR(VLOOKUP(J599,'Base 1'!$A:$L,12,0),"-")</f>
        <v>-</v>
      </c>
      <c r="S599" s="54"/>
      <c r="T599" s="55" t="str">
        <f aca="false">IFERROR(VLOOKUP(J599,'Base 1'!$A:$J,10,0),"-")</f>
        <v>-</v>
      </c>
      <c r="U599" s="56"/>
      <c r="V599" s="57"/>
      <c r="W599" s="58"/>
      <c r="X599" s="59" t="str">
        <f aca="false">IFERROR(VLOOKUP(J599,'Base 1'!$A:$I,9,0),"-")</f>
        <v>-</v>
      </c>
      <c r="Y599" s="58"/>
      <c r="Z599" s="60"/>
      <c r="AA599" s="61"/>
      <c r="AB599" s="62"/>
      <c r="AC599" s="63" t="str">
        <f aca="false">IFERROR(VLOOKUP($J599,'Base 1'!$A:$Q,16,0),"-")</f>
        <v>-</v>
      </c>
      <c r="AD599" s="63"/>
      <c r="AE599" s="64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  <c r="CO599" s="65"/>
      <c r="CP599" s="65"/>
      <c r="CQ599" s="65"/>
      <c r="CR599" s="65"/>
      <c r="CS599" s="65"/>
      <c r="CT599" s="65"/>
      <c r="CU599" s="65"/>
      <c r="CV599" s="65"/>
      <c r="CW599" s="65"/>
      <c r="CX599" s="65"/>
      <c r="CY599" s="65"/>
      <c r="CZ599" s="65"/>
      <c r="DA599" s="65"/>
      <c r="DB599" s="65"/>
      <c r="DC599" s="65"/>
      <c r="DD599" s="65"/>
      <c r="DE599" s="65"/>
      <c r="DF599" s="65"/>
      <c r="DG599" s="65"/>
      <c r="DH599" s="65"/>
      <c r="DI599" s="65"/>
      <c r="DJ599" s="65"/>
      <c r="DK599" s="65"/>
      <c r="DL599" s="65"/>
      <c r="DM599" s="65"/>
      <c r="DN599" s="65"/>
      <c r="DO599" s="65"/>
      <c r="DP599" s="65"/>
      <c r="DQ599" s="65"/>
      <c r="DR599" s="65"/>
      <c r="DS599" s="65"/>
      <c r="DT599" s="65"/>
      <c r="DU599" s="65"/>
      <c r="DV599" s="65"/>
      <c r="DW599" s="65"/>
      <c r="DX599" s="65"/>
      <c r="DY599" s="65"/>
      <c r="DZ599" s="65"/>
      <c r="EA599" s="65"/>
      <c r="EB599" s="65"/>
      <c r="EC599" s="65"/>
      <c r="ED599" s="65"/>
      <c r="EE599" s="65"/>
      <c r="EF599" s="65"/>
      <c r="EG599" s="65"/>
      <c r="EH599" s="65"/>
      <c r="EI599" s="65"/>
      <c r="EJ599" s="65"/>
      <c r="EK599" s="65"/>
      <c r="EL599" s="65"/>
      <c r="EM599" s="65"/>
      <c r="EN599" s="65"/>
      <c r="EO599" s="65"/>
      <c r="EP599" s="65"/>
      <c r="EQ599" s="65"/>
      <c r="ER599" s="65"/>
      <c r="ES599" s="65"/>
      <c r="ET599" s="65"/>
      <c r="EU599" s="65"/>
      <c r="EV599" s="65"/>
      <c r="EW599" s="65"/>
      <c r="EX599" s="65"/>
      <c r="EY599" s="65"/>
      <c r="EZ599" s="65"/>
      <c r="FA599" s="65"/>
      <c r="FB599" s="65"/>
      <c r="FC599" s="65"/>
      <c r="FD599" s="65"/>
      <c r="FE599" s="65"/>
      <c r="FF599" s="65"/>
      <c r="FG599" s="65"/>
      <c r="FH599" s="65"/>
      <c r="FI599" s="65"/>
      <c r="FJ599" s="65"/>
      <c r="FK599" s="65"/>
      <c r="FL599" s="65"/>
      <c r="FM599" s="65"/>
      <c r="FN599" s="65"/>
      <c r="FO599" s="65"/>
      <c r="FP599" s="65"/>
      <c r="FQ599" s="65"/>
      <c r="FR599" s="65"/>
      <c r="FS599" s="65"/>
      <c r="FT599" s="65"/>
      <c r="FU599" s="65"/>
      <c r="FV599" s="65"/>
      <c r="FW599" s="65"/>
      <c r="FX599" s="65"/>
      <c r="FY599" s="65"/>
      <c r="FZ599" s="65"/>
      <c r="GA599" s="65"/>
      <c r="GB599" s="65"/>
      <c r="GC599" s="65"/>
      <c r="GD599" s="65"/>
      <c r="GE599" s="65"/>
      <c r="GF599" s="65"/>
      <c r="GG599" s="65"/>
      <c r="GH599" s="65"/>
      <c r="GI599" s="65"/>
      <c r="GJ599" s="65"/>
      <c r="GK599" s="65"/>
      <c r="GL599" s="65"/>
      <c r="GM599" s="65"/>
      <c r="GN599" s="65"/>
      <c r="GO599" s="65"/>
      <c r="GP599" s="65"/>
      <c r="GQ599" s="65"/>
      <c r="GR599" s="65"/>
      <c r="GS599" s="65"/>
      <c r="GT599" s="65"/>
      <c r="GU599" s="65"/>
      <c r="GV599" s="65"/>
      <c r="GW599" s="65"/>
      <c r="GX599" s="65"/>
      <c r="GY599" s="65"/>
      <c r="GZ599" s="65"/>
      <c r="HA599" s="65"/>
      <c r="HB599" s="65"/>
      <c r="HC599" s="65"/>
      <c r="HD599" s="65"/>
      <c r="HE599" s="65"/>
      <c r="HF599" s="65"/>
      <c r="HG599" s="65"/>
      <c r="HH599" s="65"/>
      <c r="HI599" s="65"/>
      <c r="HJ599" s="65"/>
      <c r="HK599" s="65"/>
      <c r="HL599" s="65"/>
      <c r="HM599" s="65"/>
      <c r="HN599" s="65"/>
      <c r="HO599" s="65"/>
      <c r="HP599" s="65"/>
      <c r="HQ599" s="65"/>
      <c r="HR599" s="65"/>
      <c r="HS599" s="65"/>
      <c r="HT599" s="65"/>
      <c r="HU599" s="65"/>
      <c r="HV599" s="65"/>
      <c r="HW599" s="65"/>
      <c r="HX599" s="65"/>
      <c r="HY599" s="65"/>
      <c r="HZ599" s="65"/>
      <c r="IA599" s="65"/>
      <c r="IB599" s="65"/>
      <c r="IC599" s="65"/>
      <c r="ID599" s="65"/>
      <c r="IE599" s="65"/>
      <c r="IF599" s="65"/>
      <c r="IG599" s="65"/>
      <c r="IH599" s="65"/>
      <c r="II599" s="65"/>
      <c r="IJ599" s="65"/>
      <c r="IK599" s="65"/>
      <c r="IL599" s="65"/>
      <c r="IM599" s="65"/>
      <c r="IN599" s="65"/>
      <c r="IO599" s="65"/>
      <c r="IP599" s="65"/>
      <c r="IQ599" s="65"/>
      <c r="IR599" s="65"/>
      <c r="IS599" s="65"/>
      <c r="IT599" s="65"/>
      <c r="IU599" s="65"/>
      <c r="IV599" s="65"/>
      <c r="IW599" s="65"/>
      <c r="IX599" s="65"/>
      <c r="IY599" s="65"/>
      <c r="IZ599" s="65"/>
      <c r="JA599" s="65"/>
      <c r="JB599" s="65"/>
      <c r="JC599" s="65"/>
      <c r="JD599" s="65"/>
      <c r="JE599" s="65"/>
      <c r="JF599" s="65"/>
      <c r="JG599" s="65"/>
      <c r="JH599" s="65"/>
      <c r="JI599" s="65"/>
      <c r="JJ599" s="65"/>
      <c r="JK599" s="65"/>
      <c r="JL599" s="65"/>
      <c r="JM599" s="65"/>
      <c r="JN599" s="65"/>
      <c r="JO599" s="65"/>
      <c r="JP599" s="65"/>
      <c r="JQ599" s="65"/>
      <c r="JR599" s="65"/>
      <c r="JS599" s="65"/>
    </row>
    <row r="600" s="66" customFormat="true" ht="14.25" hidden="false" customHeight="true" outlineLevel="0" collapsed="false">
      <c r="A600" s="46"/>
      <c r="B600" s="47" t="n">
        <f aca="true">TODAY()</f>
        <v>46135</v>
      </c>
      <c r="C600" s="48" t="s">
        <v>37</v>
      </c>
      <c r="D600" s="49" t="s">
        <v>38</v>
      </c>
      <c r="E600" s="50" t="str">
        <f aca="false">IFERROR(VLOOKUP($J600,'Base 1'!A:S,19,0),"-")</f>
        <v>-</v>
      </c>
      <c r="F600" s="50" t="str">
        <f aca="false">IFERROR(VLOOKUP($J600,'Base 1'!$A:$N,14,0),"-")</f>
        <v>-</v>
      </c>
      <c r="G600" s="50" t="str">
        <f aca="false">IFERROR(VLOOKUP($J600,'Base 1'!$A:$O,15,0),"-")</f>
        <v>-</v>
      </c>
      <c r="H600" s="50" t="str">
        <f aca="false">IFERROR(VLOOKUP($J600,'Base 1'!$A:$T,20,0),"-")</f>
        <v>-</v>
      </c>
      <c r="I600" s="51" t="str">
        <f aca="false">IFERROR(VLOOKUP($J600,'Base 1'!$A:$C,3,0),"-")</f>
        <v>-</v>
      </c>
      <c r="J600" s="51"/>
      <c r="K600" s="50" t="str">
        <f aca="false">IFERROR(VLOOKUP($J600,'Base 1'!$A:$E,5,0),"-")</f>
        <v>-</v>
      </c>
      <c r="L600" s="52" t="str">
        <f aca="false">IFERROR(VLOOKUP($J600,'Base 1'!$A:$B,2,0),"-")</f>
        <v>-</v>
      </c>
      <c r="M600" s="50" t="str">
        <f aca="false">IFERROR(VLOOKUP($J600,'Base 1'!$A:$Q,17,0),"-")</f>
        <v>-</v>
      </c>
      <c r="N600" s="50" t="str">
        <f aca="false">IFERROR(VLOOKUP($J600,'Base 1'!$A:$R,18,0),"-")</f>
        <v>-</v>
      </c>
      <c r="O600" s="50" t="str">
        <f aca="false">IFERROR(VLOOKUP($J600,'Base 1'!$A:$F,6,0),"-")</f>
        <v>-</v>
      </c>
      <c r="P600" s="53" t="str">
        <f aca="false">IFERROR(VLOOKUP($J600,'Base 1'!$A:$G,7,0),"-")</f>
        <v>-</v>
      </c>
      <c r="Q600" s="54"/>
      <c r="R600" s="50" t="str">
        <f aca="false">IFERROR(VLOOKUP(J600,'Base 1'!$A:$L,12,0),"-")</f>
        <v>-</v>
      </c>
      <c r="S600" s="54"/>
      <c r="T600" s="55" t="str">
        <f aca="false">IFERROR(VLOOKUP(J600,'Base 1'!$A:$J,10,0),"-")</f>
        <v>-</v>
      </c>
      <c r="U600" s="56"/>
      <c r="V600" s="57"/>
      <c r="W600" s="58"/>
      <c r="X600" s="59" t="str">
        <f aca="false">IFERROR(VLOOKUP(J600,'Base 1'!$A:$I,9,0),"-")</f>
        <v>-</v>
      </c>
      <c r="Y600" s="58"/>
      <c r="Z600" s="60"/>
      <c r="AA600" s="61"/>
      <c r="AB600" s="62"/>
      <c r="AC600" s="63" t="str">
        <f aca="false">IFERROR(VLOOKUP($J600,'Base 1'!$A:$Q,16,0),"-")</f>
        <v>-</v>
      </c>
      <c r="AD600" s="63"/>
      <c r="AE600" s="64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  <c r="CO600" s="65"/>
      <c r="CP600" s="65"/>
      <c r="CQ600" s="65"/>
      <c r="CR600" s="65"/>
      <c r="CS600" s="65"/>
      <c r="CT600" s="65"/>
      <c r="CU600" s="65"/>
      <c r="CV600" s="65"/>
      <c r="CW600" s="65"/>
      <c r="CX600" s="65"/>
      <c r="CY600" s="65"/>
      <c r="CZ600" s="65"/>
      <c r="DA600" s="65"/>
      <c r="DB600" s="65"/>
      <c r="DC600" s="65"/>
      <c r="DD600" s="65"/>
      <c r="DE600" s="65"/>
      <c r="DF600" s="65"/>
      <c r="DG600" s="65"/>
      <c r="DH600" s="65"/>
      <c r="DI600" s="65"/>
      <c r="DJ600" s="65"/>
      <c r="DK600" s="65"/>
      <c r="DL600" s="65"/>
      <c r="DM600" s="65"/>
      <c r="DN600" s="65"/>
      <c r="DO600" s="65"/>
      <c r="DP600" s="65"/>
      <c r="DQ600" s="65"/>
      <c r="DR600" s="65"/>
      <c r="DS600" s="65"/>
      <c r="DT600" s="65"/>
      <c r="DU600" s="65"/>
      <c r="DV600" s="65"/>
      <c r="DW600" s="65"/>
      <c r="DX600" s="65"/>
      <c r="DY600" s="65"/>
      <c r="DZ600" s="65"/>
      <c r="EA600" s="65"/>
      <c r="EB600" s="65"/>
      <c r="EC600" s="65"/>
      <c r="ED600" s="65"/>
      <c r="EE600" s="65"/>
      <c r="EF600" s="65"/>
      <c r="EG600" s="65"/>
      <c r="EH600" s="65"/>
      <c r="EI600" s="65"/>
      <c r="EJ600" s="65"/>
      <c r="EK600" s="65"/>
      <c r="EL600" s="65"/>
      <c r="EM600" s="65"/>
      <c r="EN600" s="65"/>
      <c r="EO600" s="65"/>
      <c r="EP600" s="65"/>
      <c r="EQ600" s="65"/>
      <c r="ER600" s="65"/>
      <c r="ES600" s="65"/>
      <c r="ET600" s="65"/>
      <c r="EU600" s="65"/>
      <c r="EV600" s="65"/>
      <c r="EW600" s="65"/>
      <c r="EX600" s="65"/>
      <c r="EY600" s="65"/>
      <c r="EZ600" s="65"/>
      <c r="FA600" s="65"/>
      <c r="FB600" s="65"/>
      <c r="FC600" s="65"/>
      <c r="FD600" s="65"/>
      <c r="FE600" s="65"/>
      <c r="FF600" s="65"/>
      <c r="FG600" s="65"/>
      <c r="FH600" s="65"/>
      <c r="FI600" s="65"/>
      <c r="FJ600" s="65"/>
      <c r="FK600" s="65"/>
      <c r="FL600" s="65"/>
      <c r="FM600" s="65"/>
      <c r="FN600" s="65"/>
      <c r="FO600" s="65"/>
      <c r="FP600" s="65"/>
      <c r="FQ600" s="65"/>
      <c r="FR600" s="65"/>
      <c r="FS600" s="65"/>
      <c r="FT600" s="65"/>
      <c r="FU600" s="65"/>
      <c r="FV600" s="65"/>
      <c r="FW600" s="65"/>
      <c r="FX600" s="65"/>
      <c r="FY600" s="65"/>
      <c r="FZ600" s="65"/>
      <c r="GA600" s="65"/>
      <c r="GB600" s="65"/>
      <c r="GC600" s="65"/>
      <c r="GD600" s="65"/>
      <c r="GE600" s="65"/>
      <c r="GF600" s="65"/>
      <c r="GG600" s="65"/>
      <c r="GH600" s="65"/>
      <c r="GI600" s="65"/>
      <c r="GJ600" s="65"/>
      <c r="GK600" s="65"/>
      <c r="GL600" s="65"/>
      <c r="GM600" s="65"/>
      <c r="GN600" s="65"/>
      <c r="GO600" s="65"/>
      <c r="GP600" s="65"/>
      <c r="GQ600" s="65"/>
      <c r="GR600" s="65"/>
      <c r="GS600" s="65"/>
      <c r="GT600" s="65"/>
      <c r="GU600" s="65"/>
      <c r="GV600" s="65"/>
      <c r="GW600" s="65"/>
      <c r="GX600" s="65"/>
      <c r="GY600" s="65"/>
      <c r="GZ600" s="65"/>
      <c r="HA600" s="65"/>
      <c r="HB600" s="65"/>
      <c r="HC600" s="65"/>
      <c r="HD600" s="65"/>
      <c r="HE600" s="65"/>
      <c r="HF600" s="65"/>
      <c r="HG600" s="65"/>
      <c r="HH600" s="65"/>
      <c r="HI600" s="65"/>
      <c r="HJ600" s="65"/>
      <c r="HK600" s="65"/>
      <c r="HL600" s="65"/>
      <c r="HM600" s="65"/>
      <c r="HN600" s="65"/>
      <c r="HO600" s="65"/>
      <c r="HP600" s="65"/>
      <c r="HQ600" s="65"/>
      <c r="HR600" s="65"/>
      <c r="HS600" s="65"/>
      <c r="HT600" s="65"/>
      <c r="HU600" s="65"/>
      <c r="HV600" s="65"/>
      <c r="HW600" s="65"/>
      <c r="HX600" s="65"/>
      <c r="HY600" s="65"/>
      <c r="HZ600" s="65"/>
      <c r="IA600" s="65"/>
      <c r="IB600" s="65"/>
      <c r="IC600" s="65"/>
      <c r="ID600" s="65"/>
      <c r="IE600" s="65"/>
      <c r="IF600" s="65"/>
      <c r="IG600" s="65"/>
      <c r="IH600" s="65"/>
      <c r="II600" s="65"/>
      <c r="IJ600" s="65"/>
      <c r="IK600" s="65"/>
      <c r="IL600" s="65"/>
      <c r="IM600" s="65"/>
      <c r="IN600" s="65"/>
      <c r="IO600" s="65"/>
      <c r="IP600" s="65"/>
      <c r="IQ600" s="65"/>
      <c r="IR600" s="65"/>
      <c r="IS600" s="65"/>
      <c r="IT600" s="65"/>
      <c r="IU600" s="65"/>
      <c r="IV600" s="65"/>
      <c r="IW600" s="65"/>
      <c r="IX600" s="65"/>
      <c r="IY600" s="65"/>
      <c r="IZ600" s="65"/>
      <c r="JA600" s="65"/>
      <c r="JB600" s="65"/>
      <c r="JC600" s="65"/>
      <c r="JD600" s="65"/>
      <c r="JE600" s="65"/>
      <c r="JF600" s="65"/>
      <c r="JG600" s="65"/>
      <c r="JH600" s="65"/>
      <c r="JI600" s="65"/>
      <c r="JJ600" s="65"/>
      <c r="JK600" s="65"/>
      <c r="JL600" s="65"/>
      <c r="JM600" s="65"/>
      <c r="JN600" s="65"/>
      <c r="JO600" s="65"/>
      <c r="JP600" s="65"/>
      <c r="JQ600" s="65"/>
      <c r="JR600" s="65"/>
      <c r="JS600" s="65"/>
    </row>
    <row r="601" s="66" customFormat="true" ht="14.25" hidden="false" customHeight="true" outlineLevel="0" collapsed="false">
      <c r="A601" s="46"/>
      <c r="B601" s="47" t="n">
        <f aca="true">TODAY()</f>
        <v>46135</v>
      </c>
      <c r="C601" s="48" t="s">
        <v>37</v>
      </c>
      <c r="D601" s="49" t="s">
        <v>38</v>
      </c>
      <c r="E601" s="50" t="str">
        <f aca="false">IFERROR(VLOOKUP($J601,'Base 1'!A:S,19,0),"-")</f>
        <v>-</v>
      </c>
      <c r="F601" s="50" t="str">
        <f aca="false">IFERROR(VLOOKUP($J601,'Base 1'!$A:$N,14,0),"-")</f>
        <v>-</v>
      </c>
      <c r="G601" s="50" t="str">
        <f aca="false">IFERROR(VLOOKUP($J601,'Base 1'!$A:$O,15,0),"-")</f>
        <v>-</v>
      </c>
      <c r="H601" s="50" t="str">
        <f aca="false">IFERROR(VLOOKUP($J601,'Base 1'!$A:$T,20,0),"-")</f>
        <v>-</v>
      </c>
      <c r="I601" s="51" t="str">
        <f aca="false">IFERROR(VLOOKUP($J601,'Base 1'!$A:$C,3,0),"-")</f>
        <v>-</v>
      </c>
      <c r="J601" s="51"/>
      <c r="K601" s="50" t="str">
        <f aca="false">IFERROR(VLOOKUP($J601,'Base 1'!$A:$E,5,0),"-")</f>
        <v>-</v>
      </c>
      <c r="L601" s="52" t="str">
        <f aca="false">IFERROR(VLOOKUP($J601,'Base 1'!$A:$B,2,0),"-")</f>
        <v>-</v>
      </c>
      <c r="M601" s="50" t="str">
        <f aca="false">IFERROR(VLOOKUP($J601,'Base 1'!$A:$Q,17,0),"-")</f>
        <v>-</v>
      </c>
      <c r="N601" s="50" t="str">
        <f aca="false">IFERROR(VLOOKUP($J601,'Base 1'!$A:$R,18,0),"-")</f>
        <v>-</v>
      </c>
      <c r="O601" s="50" t="str">
        <f aca="false">IFERROR(VLOOKUP($J601,'Base 1'!$A:$F,6,0),"-")</f>
        <v>-</v>
      </c>
      <c r="P601" s="53" t="str">
        <f aca="false">IFERROR(VLOOKUP($J601,'Base 1'!$A:$G,7,0),"-")</f>
        <v>-</v>
      </c>
      <c r="Q601" s="54"/>
      <c r="R601" s="50" t="str">
        <f aca="false">IFERROR(VLOOKUP(J601,'Base 1'!$A:$L,12,0),"-")</f>
        <v>-</v>
      </c>
      <c r="S601" s="54"/>
      <c r="T601" s="55" t="str">
        <f aca="false">IFERROR(VLOOKUP(J601,'Base 1'!$A:$J,10,0),"-")</f>
        <v>-</v>
      </c>
      <c r="U601" s="56"/>
      <c r="V601" s="57"/>
      <c r="W601" s="58"/>
      <c r="X601" s="59" t="str">
        <f aca="false">IFERROR(VLOOKUP(J601,'Base 1'!$A:$I,9,0),"-")</f>
        <v>-</v>
      </c>
      <c r="Y601" s="58"/>
      <c r="Z601" s="60"/>
      <c r="AA601" s="61"/>
      <c r="AB601" s="62"/>
      <c r="AC601" s="63" t="str">
        <f aca="false">IFERROR(VLOOKUP($J601,'Base 1'!$A:$Q,16,0),"-")</f>
        <v>-</v>
      </c>
      <c r="AD601" s="63"/>
      <c r="AE601" s="64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  <c r="CO601" s="65"/>
      <c r="CP601" s="65"/>
      <c r="CQ601" s="65"/>
      <c r="CR601" s="65"/>
      <c r="CS601" s="65"/>
      <c r="CT601" s="65"/>
      <c r="CU601" s="65"/>
      <c r="CV601" s="65"/>
      <c r="CW601" s="65"/>
      <c r="CX601" s="65"/>
      <c r="CY601" s="65"/>
      <c r="CZ601" s="65"/>
      <c r="DA601" s="65"/>
      <c r="DB601" s="65"/>
      <c r="DC601" s="65"/>
      <c r="DD601" s="65"/>
      <c r="DE601" s="65"/>
      <c r="DF601" s="65"/>
      <c r="DG601" s="65"/>
      <c r="DH601" s="65"/>
      <c r="DI601" s="65"/>
      <c r="DJ601" s="65"/>
      <c r="DK601" s="65"/>
      <c r="DL601" s="65"/>
      <c r="DM601" s="65"/>
      <c r="DN601" s="65"/>
      <c r="DO601" s="65"/>
      <c r="DP601" s="65"/>
      <c r="DQ601" s="65"/>
      <c r="DR601" s="65"/>
      <c r="DS601" s="65"/>
      <c r="DT601" s="65"/>
      <c r="DU601" s="65"/>
      <c r="DV601" s="65"/>
      <c r="DW601" s="65"/>
      <c r="DX601" s="65"/>
      <c r="DY601" s="65"/>
      <c r="DZ601" s="65"/>
      <c r="EA601" s="65"/>
      <c r="EB601" s="65"/>
      <c r="EC601" s="65"/>
      <c r="ED601" s="65"/>
      <c r="EE601" s="65"/>
      <c r="EF601" s="65"/>
      <c r="EG601" s="65"/>
      <c r="EH601" s="65"/>
      <c r="EI601" s="65"/>
      <c r="EJ601" s="65"/>
      <c r="EK601" s="65"/>
      <c r="EL601" s="65"/>
      <c r="EM601" s="65"/>
      <c r="EN601" s="65"/>
      <c r="EO601" s="65"/>
      <c r="EP601" s="65"/>
      <c r="EQ601" s="65"/>
      <c r="ER601" s="65"/>
      <c r="ES601" s="65"/>
      <c r="ET601" s="65"/>
      <c r="EU601" s="65"/>
      <c r="EV601" s="65"/>
      <c r="EW601" s="65"/>
      <c r="EX601" s="65"/>
      <c r="EY601" s="65"/>
      <c r="EZ601" s="65"/>
      <c r="FA601" s="65"/>
      <c r="FB601" s="65"/>
      <c r="FC601" s="65"/>
      <c r="FD601" s="65"/>
      <c r="FE601" s="65"/>
      <c r="FF601" s="65"/>
      <c r="FG601" s="65"/>
      <c r="FH601" s="65"/>
      <c r="FI601" s="65"/>
      <c r="FJ601" s="65"/>
      <c r="FK601" s="65"/>
      <c r="FL601" s="65"/>
      <c r="FM601" s="65"/>
      <c r="FN601" s="65"/>
      <c r="FO601" s="65"/>
      <c r="FP601" s="65"/>
      <c r="FQ601" s="65"/>
      <c r="FR601" s="65"/>
      <c r="FS601" s="65"/>
      <c r="FT601" s="65"/>
      <c r="FU601" s="65"/>
      <c r="FV601" s="65"/>
      <c r="FW601" s="65"/>
      <c r="FX601" s="65"/>
      <c r="FY601" s="65"/>
      <c r="FZ601" s="65"/>
      <c r="GA601" s="65"/>
      <c r="GB601" s="65"/>
      <c r="GC601" s="65"/>
      <c r="GD601" s="65"/>
      <c r="GE601" s="65"/>
      <c r="GF601" s="65"/>
      <c r="GG601" s="65"/>
      <c r="GH601" s="65"/>
      <c r="GI601" s="65"/>
      <c r="GJ601" s="65"/>
      <c r="GK601" s="65"/>
      <c r="GL601" s="65"/>
      <c r="GM601" s="65"/>
      <c r="GN601" s="65"/>
      <c r="GO601" s="65"/>
      <c r="GP601" s="65"/>
      <c r="GQ601" s="65"/>
      <c r="GR601" s="65"/>
      <c r="GS601" s="65"/>
      <c r="GT601" s="65"/>
      <c r="GU601" s="65"/>
      <c r="GV601" s="65"/>
      <c r="GW601" s="65"/>
      <c r="GX601" s="65"/>
      <c r="GY601" s="65"/>
      <c r="GZ601" s="65"/>
      <c r="HA601" s="65"/>
      <c r="HB601" s="65"/>
      <c r="HC601" s="65"/>
      <c r="HD601" s="65"/>
      <c r="HE601" s="65"/>
      <c r="HF601" s="65"/>
      <c r="HG601" s="65"/>
      <c r="HH601" s="65"/>
      <c r="HI601" s="65"/>
      <c r="HJ601" s="65"/>
      <c r="HK601" s="65"/>
      <c r="HL601" s="65"/>
      <c r="HM601" s="65"/>
      <c r="HN601" s="65"/>
      <c r="HO601" s="65"/>
      <c r="HP601" s="65"/>
      <c r="HQ601" s="65"/>
      <c r="HR601" s="65"/>
      <c r="HS601" s="65"/>
      <c r="HT601" s="65"/>
      <c r="HU601" s="65"/>
      <c r="HV601" s="65"/>
      <c r="HW601" s="65"/>
      <c r="HX601" s="65"/>
      <c r="HY601" s="65"/>
      <c r="HZ601" s="65"/>
      <c r="IA601" s="65"/>
      <c r="IB601" s="65"/>
      <c r="IC601" s="65"/>
      <c r="ID601" s="65"/>
      <c r="IE601" s="65"/>
      <c r="IF601" s="65"/>
      <c r="IG601" s="65"/>
      <c r="IH601" s="65"/>
      <c r="II601" s="65"/>
      <c r="IJ601" s="65"/>
      <c r="IK601" s="65"/>
      <c r="IL601" s="65"/>
      <c r="IM601" s="65"/>
      <c r="IN601" s="65"/>
      <c r="IO601" s="65"/>
      <c r="IP601" s="65"/>
      <c r="IQ601" s="65"/>
      <c r="IR601" s="65"/>
      <c r="IS601" s="65"/>
      <c r="IT601" s="65"/>
      <c r="IU601" s="65"/>
      <c r="IV601" s="65"/>
      <c r="IW601" s="65"/>
      <c r="IX601" s="65"/>
      <c r="IY601" s="65"/>
      <c r="IZ601" s="65"/>
      <c r="JA601" s="65"/>
      <c r="JB601" s="65"/>
      <c r="JC601" s="65"/>
      <c r="JD601" s="65"/>
      <c r="JE601" s="65"/>
      <c r="JF601" s="65"/>
      <c r="JG601" s="65"/>
      <c r="JH601" s="65"/>
      <c r="JI601" s="65"/>
      <c r="JJ601" s="65"/>
      <c r="JK601" s="65"/>
      <c r="JL601" s="65"/>
      <c r="JM601" s="65"/>
      <c r="JN601" s="65"/>
      <c r="JO601" s="65"/>
      <c r="JP601" s="65"/>
      <c r="JQ601" s="65"/>
      <c r="JR601" s="65"/>
      <c r="JS601" s="65"/>
    </row>
    <row r="602" s="66" customFormat="true" ht="14.25" hidden="false" customHeight="true" outlineLevel="0" collapsed="false">
      <c r="A602" s="46"/>
      <c r="B602" s="47" t="n">
        <f aca="true">TODAY()</f>
        <v>46135</v>
      </c>
      <c r="C602" s="48" t="s">
        <v>37</v>
      </c>
      <c r="D602" s="49" t="s">
        <v>38</v>
      </c>
      <c r="E602" s="50" t="str">
        <f aca="false">IFERROR(VLOOKUP($J602,'Base 1'!A:S,19,0),"-")</f>
        <v>-</v>
      </c>
      <c r="F602" s="50" t="str">
        <f aca="false">IFERROR(VLOOKUP($J602,'Base 1'!$A:$N,14,0),"-")</f>
        <v>-</v>
      </c>
      <c r="G602" s="50" t="str">
        <f aca="false">IFERROR(VLOOKUP($J602,'Base 1'!$A:$O,15,0),"-")</f>
        <v>-</v>
      </c>
      <c r="H602" s="50" t="str">
        <f aca="false">IFERROR(VLOOKUP($J602,'Base 1'!$A:$T,20,0),"-")</f>
        <v>-</v>
      </c>
      <c r="I602" s="51" t="str">
        <f aca="false">IFERROR(VLOOKUP($J602,'Base 1'!$A:$C,3,0),"-")</f>
        <v>-</v>
      </c>
      <c r="J602" s="51"/>
      <c r="K602" s="50" t="str">
        <f aca="false">IFERROR(VLOOKUP($J602,'Base 1'!$A:$E,5,0),"-")</f>
        <v>-</v>
      </c>
      <c r="L602" s="52" t="str">
        <f aca="false">IFERROR(VLOOKUP($J602,'Base 1'!$A:$B,2,0),"-")</f>
        <v>-</v>
      </c>
      <c r="M602" s="50" t="str">
        <f aca="false">IFERROR(VLOOKUP($J602,'Base 1'!$A:$Q,17,0),"-")</f>
        <v>-</v>
      </c>
      <c r="N602" s="50" t="str">
        <f aca="false">IFERROR(VLOOKUP($J602,'Base 1'!$A:$R,18,0),"-")</f>
        <v>-</v>
      </c>
      <c r="O602" s="50" t="str">
        <f aca="false">IFERROR(VLOOKUP($J602,'Base 1'!$A:$F,6,0),"-")</f>
        <v>-</v>
      </c>
      <c r="P602" s="53" t="str">
        <f aca="false">IFERROR(VLOOKUP($J602,'Base 1'!$A:$G,7,0),"-")</f>
        <v>-</v>
      </c>
      <c r="Q602" s="54"/>
      <c r="R602" s="50" t="str">
        <f aca="false">IFERROR(VLOOKUP(J602,'Base 1'!$A:$L,12,0),"-")</f>
        <v>-</v>
      </c>
      <c r="S602" s="54"/>
      <c r="T602" s="55" t="str">
        <f aca="false">IFERROR(VLOOKUP(J602,'Base 1'!$A:$J,10,0),"-")</f>
        <v>-</v>
      </c>
      <c r="U602" s="56"/>
      <c r="V602" s="57"/>
      <c r="W602" s="58"/>
      <c r="X602" s="59" t="str">
        <f aca="false">IFERROR(VLOOKUP(J602,'Base 1'!$A:$I,9,0),"-")</f>
        <v>-</v>
      </c>
      <c r="Y602" s="58"/>
      <c r="Z602" s="60"/>
      <c r="AA602" s="61"/>
      <c r="AB602" s="62"/>
      <c r="AC602" s="63" t="str">
        <f aca="false">IFERROR(VLOOKUP($J602,'Base 1'!$A:$Q,16,0),"-")</f>
        <v>-</v>
      </c>
      <c r="AD602" s="63"/>
      <c r="AE602" s="64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  <c r="CO602" s="65"/>
      <c r="CP602" s="65"/>
      <c r="CQ602" s="65"/>
      <c r="CR602" s="65"/>
      <c r="CS602" s="65"/>
      <c r="CT602" s="65"/>
      <c r="CU602" s="65"/>
      <c r="CV602" s="65"/>
      <c r="CW602" s="65"/>
      <c r="CX602" s="65"/>
      <c r="CY602" s="65"/>
      <c r="CZ602" s="65"/>
      <c r="DA602" s="65"/>
      <c r="DB602" s="65"/>
      <c r="DC602" s="65"/>
      <c r="DD602" s="65"/>
      <c r="DE602" s="65"/>
      <c r="DF602" s="65"/>
      <c r="DG602" s="65"/>
      <c r="DH602" s="65"/>
      <c r="DI602" s="65"/>
      <c r="DJ602" s="65"/>
      <c r="DK602" s="65"/>
      <c r="DL602" s="65"/>
      <c r="DM602" s="65"/>
      <c r="DN602" s="65"/>
      <c r="DO602" s="65"/>
      <c r="DP602" s="65"/>
      <c r="DQ602" s="65"/>
      <c r="DR602" s="65"/>
      <c r="DS602" s="65"/>
      <c r="DT602" s="65"/>
      <c r="DU602" s="65"/>
      <c r="DV602" s="65"/>
      <c r="DW602" s="65"/>
      <c r="DX602" s="65"/>
      <c r="DY602" s="65"/>
      <c r="DZ602" s="65"/>
      <c r="EA602" s="65"/>
      <c r="EB602" s="65"/>
      <c r="EC602" s="65"/>
      <c r="ED602" s="65"/>
      <c r="EE602" s="65"/>
      <c r="EF602" s="65"/>
      <c r="EG602" s="65"/>
      <c r="EH602" s="65"/>
      <c r="EI602" s="65"/>
      <c r="EJ602" s="65"/>
      <c r="EK602" s="65"/>
      <c r="EL602" s="65"/>
      <c r="EM602" s="65"/>
      <c r="EN602" s="65"/>
      <c r="EO602" s="65"/>
      <c r="EP602" s="65"/>
      <c r="EQ602" s="65"/>
      <c r="ER602" s="65"/>
      <c r="ES602" s="65"/>
      <c r="ET602" s="65"/>
      <c r="EU602" s="65"/>
      <c r="EV602" s="65"/>
      <c r="EW602" s="65"/>
      <c r="EX602" s="65"/>
      <c r="EY602" s="65"/>
      <c r="EZ602" s="65"/>
      <c r="FA602" s="65"/>
      <c r="FB602" s="65"/>
      <c r="FC602" s="65"/>
      <c r="FD602" s="65"/>
      <c r="FE602" s="65"/>
      <c r="FF602" s="65"/>
      <c r="FG602" s="65"/>
      <c r="FH602" s="65"/>
      <c r="FI602" s="65"/>
      <c r="FJ602" s="65"/>
      <c r="FK602" s="65"/>
      <c r="FL602" s="65"/>
      <c r="FM602" s="65"/>
      <c r="FN602" s="65"/>
      <c r="FO602" s="65"/>
      <c r="FP602" s="65"/>
      <c r="FQ602" s="65"/>
      <c r="FR602" s="65"/>
      <c r="FS602" s="65"/>
      <c r="FT602" s="65"/>
      <c r="FU602" s="65"/>
      <c r="FV602" s="65"/>
      <c r="FW602" s="65"/>
      <c r="FX602" s="65"/>
      <c r="FY602" s="65"/>
      <c r="FZ602" s="65"/>
      <c r="GA602" s="65"/>
      <c r="GB602" s="65"/>
      <c r="GC602" s="65"/>
      <c r="GD602" s="65"/>
      <c r="GE602" s="65"/>
      <c r="GF602" s="65"/>
      <c r="GG602" s="65"/>
      <c r="GH602" s="65"/>
      <c r="GI602" s="65"/>
      <c r="GJ602" s="65"/>
      <c r="GK602" s="65"/>
      <c r="GL602" s="65"/>
      <c r="GM602" s="65"/>
      <c r="GN602" s="65"/>
      <c r="GO602" s="65"/>
      <c r="GP602" s="65"/>
      <c r="GQ602" s="65"/>
      <c r="GR602" s="65"/>
      <c r="GS602" s="65"/>
      <c r="GT602" s="65"/>
      <c r="GU602" s="65"/>
      <c r="GV602" s="65"/>
      <c r="GW602" s="65"/>
      <c r="GX602" s="65"/>
      <c r="GY602" s="65"/>
      <c r="GZ602" s="65"/>
      <c r="HA602" s="65"/>
      <c r="HB602" s="65"/>
      <c r="HC602" s="65"/>
      <c r="HD602" s="65"/>
      <c r="HE602" s="65"/>
      <c r="HF602" s="65"/>
      <c r="HG602" s="65"/>
      <c r="HH602" s="65"/>
      <c r="HI602" s="65"/>
      <c r="HJ602" s="65"/>
      <c r="HK602" s="65"/>
      <c r="HL602" s="65"/>
      <c r="HM602" s="65"/>
      <c r="HN602" s="65"/>
      <c r="HO602" s="65"/>
      <c r="HP602" s="65"/>
      <c r="HQ602" s="65"/>
      <c r="HR602" s="65"/>
      <c r="HS602" s="65"/>
      <c r="HT602" s="65"/>
      <c r="HU602" s="65"/>
      <c r="HV602" s="65"/>
      <c r="HW602" s="65"/>
      <c r="HX602" s="65"/>
      <c r="HY602" s="65"/>
      <c r="HZ602" s="65"/>
      <c r="IA602" s="65"/>
      <c r="IB602" s="65"/>
      <c r="IC602" s="65"/>
      <c r="ID602" s="65"/>
      <c r="IE602" s="65"/>
      <c r="IF602" s="65"/>
      <c r="IG602" s="65"/>
      <c r="IH602" s="65"/>
      <c r="II602" s="65"/>
      <c r="IJ602" s="65"/>
      <c r="IK602" s="65"/>
      <c r="IL602" s="65"/>
      <c r="IM602" s="65"/>
      <c r="IN602" s="65"/>
      <c r="IO602" s="65"/>
      <c r="IP602" s="65"/>
      <c r="IQ602" s="65"/>
      <c r="IR602" s="65"/>
      <c r="IS602" s="65"/>
      <c r="IT602" s="65"/>
      <c r="IU602" s="65"/>
      <c r="IV602" s="65"/>
      <c r="IW602" s="65"/>
      <c r="IX602" s="65"/>
      <c r="IY602" s="65"/>
      <c r="IZ602" s="65"/>
      <c r="JA602" s="65"/>
      <c r="JB602" s="65"/>
      <c r="JC602" s="65"/>
      <c r="JD602" s="65"/>
      <c r="JE602" s="65"/>
      <c r="JF602" s="65"/>
      <c r="JG602" s="65"/>
      <c r="JH602" s="65"/>
      <c r="JI602" s="65"/>
      <c r="JJ602" s="65"/>
      <c r="JK602" s="65"/>
      <c r="JL602" s="65"/>
      <c r="JM602" s="65"/>
      <c r="JN602" s="65"/>
      <c r="JO602" s="65"/>
      <c r="JP602" s="65"/>
      <c r="JQ602" s="65"/>
      <c r="JR602" s="65"/>
      <c r="JS602" s="65"/>
    </row>
    <row r="603" s="66" customFormat="true" ht="14.25" hidden="false" customHeight="true" outlineLevel="0" collapsed="false">
      <c r="A603" s="46"/>
      <c r="B603" s="47" t="n">
        <f aca="true">TODAY()</f>
        <v>46135</v>
      </c>
      <c r="C603" s="48" t="s">
        <v>37</v>
      </c>
      <c r="D603" s="49" t="s">
        <v>38</v>
      </c>
      <c r="E603" s="50" t="str">
        <f aca="false">IFERROR(VLOOKUP($J603,'Base 1'!A:S,19,0),"-")</f>
        <v>-</v>
      </c>
      <c r="F603" s="50" t="str">
        <f aca="false">IFERROR(VLOOKUP($J603,'Base 1'!$A:$N,14,0),"-")</f>
        <v>-</v>
      </c>
      <c r="G603" s="50" t="str">
        <f aca="false">IFERROR(VLOOKUP($J603,'Base 1'!$A:$O,15,0),"-")</f>
        <v>-</v>
      </c>
      <c r="H603" s="50" t="str">
        <f aca="false">IFERROR(VLOOKUP($J603,'Base 1'!$A:$T,20,0),"-")</f>
        <v>-</v>
      </c>
      <c r="I603" s="51" t="str">
        <f aca="false">IFERROR(VLOOKUP($J603,'Base 1'!$A:$C,3,0),"-")</f>
        <v>-</v>
      </c>
      <c r="J603" s="51"/>
      <c r="K603" s="50" t="str">
        <f aca="false">IFERROR(VLOOKUP($J603,'Base 1'!$A:$E,5,0),"-")</f>
        <v>-</v>
      </c>
      <c r="L603" s="52" t="str">
        <f aca="false">IFERROR(VLOOKUP($J603,'Base 1'!$A:$B,2,0),"-")</f>
        <v>-</v>
      </c>
      <c r="M603" s="50" t="str">
        <f aca="false">IFERROR(VLOOKUP($J603,'Base 1'!$A:$Q,17,0),"-")</f>
        <v>-</v>
      </c>
      <c r="N603" s="50" t="str">
        <f aca="false">IFERROR(VLOOKUP($J603,'Base 1'!$A:$R,18,0),"-")</f>
        <v>-</v>
      </c>
      <c r="O603" s="50" t="str">
        <f aca="false">IFERROR(VLOOKUP($J603,'Base 1'!$A:$F,6,0),"-")</f>
        <v>-</v>
      </c>
      <c r="P603" s="53" t="str">
        <f aca="false">IFERROR(VLOOKUP($J603,'Base 1'!$A:$G,7,0),"-")</f>
        <v>-</v>
      </c>
      <c r="Q603" s="54"/>
      <c r="R603" s="50" t="str">
        <f aca="false">IFERROR(VLOOKUP(J603,'Base 1'!$A:$L,12,0),"-")</f>
        <v>-</v>
      </c>
      <c r="S603" s="54"/>
      <c r="T603" s="55" t="str">
        <f aca="false">IFERROR(VLOOKUP(J603,'Base 1'!$A:$J,10,0),"-")</f>
        <v>-</v>
      </c>
      <c r="U603" s="56"/>
      <c r="V603" s="57"/>
      <c r="W603" s="58"/>
      <c r="X603" s="59" t="str">
        <f aca="false">IFERROR(VLOOKUP(J603,'Base 1'!$A:$I,9,0),"-")</f>
        <v>-</v>
      </c>
      <c r="Y603" s="58"/>
      <c r="Z603" s="60"/>
      <c r="AA603" s="61"/>
      <c r="AB603" s="62"/>
      <c r="AC603" s="63" t="str">
        <f aca="false">IFERROR(VLOOKUP($J603,'Base 1'!$A:$Q,16,0),"-")</f>
        <v>-</v>
      </c>
      <c r="AD603" s="63"/>
      <c r="AE603" s="64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  <c r="CO603" s="65"/>
      <c r="CP603" s="65"/>
      <c r="CQ603" s="65"/>
      <c r="CR603" s="65"/>
      <c r="CS603" s="65"/>
      <c r="CT603" s="65"/>
      <c r="CU603" s="65"/>
      <c r="CV603" s="65"/>
      <c r="CW603" s="65"/>
      <c r="CX603" s="65"/>
      <c r="CY603" s="65"/>
      <c r="CZ603" s="65"/>
      <c r="DA603" s="65"/>
      <c r="DB603" s="65"/>
      <c r="DC603" s="65"/>
      <c r="DD603" s="65"/>
      <c r="DE603" s="65"/>
      <c r="DF603" s="65"/>
      <c r="DG603" s="65"/>
      <c r="DH603" s="65"/>
      <c r="DI603" s="65"/>
      <c r="DJ603" s="65"/>
      <c r="DK603" s="65"/>
      <c r="DL603" s="65"/>
      <c r="DM603" s="65"/>
      <c r="DN603" s="65"/>
      <c r="DO603" s="65"/>
      <c r="DP603" s="65"/>
      <c r="DQ603" s="65"/>
      <c r="DR603" s="65"/>
      <c r="DS603" s="65"/>
      <c r="DT603" s="65"/>
      <c r="DU603" s="65"/>
      <c r="DV603" s="65"/>
      <c r="DW603" s="65"/>
      <c r="DX603" s="65"/>
      <c r="DY603" s="65"/>
      <c r="DZ603" s="65"/>
      <c r="EA603" s="65"/>
      <c r="EB603" s="65"/>
      <c r="EC603" s="65"/>
      <c r="ED603" s="65"/>
      <c r="EE603" s="65"/>
      <c r="EF603" s="65"/>
      <c r="EG603" s="65"/>
      <c r="EH603" s="65"/>
      <c r="EI603" s="65"/>
      <c r="EJ603" s="65"/>
      <c r="EK603" s="65"/>
      <c r="EL603" s="65"/>
      <c r="EM603" s="65"/>
      <c r="EN603" s="65"/>
      <c r="EO603" s="65"/>
      <c r="EP603" s="65"/>
      <c r="EQ603" s="65"/>
      <c r="ER603" s="65"/>
      <c r="ES603" s="65"/>
      <c r="ET603" s="65"/>
      <c r="EU603" s="65"/>
      <c r="EV603" s="65"/>
      <c r="EW603" s="65"/>
      <c r="EX603" s="65"/>
      <c r="EY603" s="65"/>
      <c r="EZ603" s="65"/>
      <c r="FA603" s="65"/>
      <c r="FB603" s="65"/>
      <c r="FC603" s="65"/>
      <c r="FD603" s="65"/>
      <c r="FE603" s="65"/>
      <c r="FF603" s="65"/>
      <c r="FG603" s="65"/>
      <c r="FH603" s="65"/>
      <c r="FI603" s="65"/>
      <c r="FJ603" s="65"/>
      <c r="FK603" s="65"/>
      <c r="FL603" s="65"/>
      <c r="FM603" s="65"/>
      <c r="FN603" s="65"/>
      <c r="FO603" s="65"/>
      <c r="FP603" s="65"/>
      <c r="FQ603" s="65"/>
      <c r="FR603" s="65"/>
      <c r="FS603" s="65"/>
      <c r="FT603" s="65"/>
      <c r="FU603" s="65"/>
      <c r="FV603" s="65"/>
      <c r="FW603" s="65"/>
      <c r="FX603" s="65"/>
      <c r="FY603" s="65"/>
      <c r="FZ603" s="65"/>
      <c r="GA603" s="65"/>
      <c r="GB603" s="65"/>
      <c r="GC603" s="65"/>
      <c r="GD603" s="65"/>
      <c r="GE603" s="65"/>
      <c r="GF603" s="65"/>
      <c r="GG603" s="65"/>
      <c r="GH603" s="65"/>
      <c r="GI603" s="65"/>
      <c r="GJ603" s="65"/>
      <c r="GK603" s="65"/>
      <c r="GL603" s="65"/>
      <c r="GM603" s="65"/>
      <c r="GN603" s="65"/>
      <c r="GO603" s="65"/>
      <c r="GP603" s="65"/>
      <c r="GQ603" s="65"/>
      <c r="GR603" s="65"/>
      <c r="GS603" s="65"/>
      <c r="GT603" s="65"/>
      <c r="GU603" s="65"/>
      <c r="GV603" s="65"/>
      <c r="GW603" s="65"/>
      <c r="GX603" s="65"/>
      <c r="GY603" s="65"/>
      <c r="GZ603" s="65"/>
      <c r="HA603" s="65"/>
      <c r="HB603" s="65"/>
      <c r="HC603" s="65"/>
      <c r="HD603" s="65"/>
      <c r="HE603" s="65"/>
      <c r="HF603" s="65"/>
      <c r="HG603" s="65"/>
      <c r="HH603" s="65"/>
      <c r="HI603" s="65"/>
      <c r="HJ603" s="65"/>
      <c r="HK603" s="65"/>
      <c r="HL603" s="65"/>
      <c r="HM603" s="65"/>
      <c r="HN603" s="65"/>
      <c r="HO603" s="65"/>
      <c r="HP603" s="65"/>
      <c r="HQ603" s="65"/>
      <c r="HR603" s="65"/>
      <c r="HS603" s="65"/>
      <c r="HT603" s="65"/>
      <c r="HU603" s="65"/>
      <c r="HV603" s="65"/>
      <c r="HW603" s="65"/>
      <c r="HX603" s="65"/>
      <c r="HY603" s="65"/>
      <c r="HZ603" s="65"/>
      <c r="IA603" s="65"/>
      <c r="IB603" s="65"/>
      <c r="IC603" s="65"/>
      <c r="ID603" s="65"/>
      <c r="IE603" s="65"/>
      <c r="IF603" s="65"/>
      <c r="IG603" s="65"/>
      <c r="IH603" s="65"/>
      <c r="II603" s="65"/>
      <c r="IJ603" s="65"/>
      <c r="IK603" s="65"/>
      <c r="IL603" s="65"/>
      <c r="IM603" s="65"/>
      <c r="IN603" s="65"/>
      <c r="IO603" s="65"/>
      <c r="IP603" s="65"/>
      <c r="IQ603" s="65"/>
      <c r="IR603" s="65"/>
      <c r="IS603" s="65"/>
      <c r="IT603" s="65"/>
      <c r="IU603" s="65"/>
      <c r="IV603" s="65"/>
      <c r="IW603" s="65"/>
      <c r="IX603" s="65"/>
      <c r="IY603" s="65"/>
      <c r="IZ603" s="65"/>
      <c r="JA603" s="65"/>
      <c r="JB603" s="65"/>
      <c r="JC603" s="65"/>
      <c r="JD603" s="65"/>
      <c r="JE603" s="65"/>
      <c r="JF603" s="65"/>
      <c r="JG603" s="65"/>
      <c r="JH603" s="65"/>
      <c r="JI603" s="65"/>
      <c r="JJ603" s="65"/>
      <c r="JK603" s="65"/>
      <c r="JL603" s="65"/>
      <c r="JM603" s="65"/>
      <c r="JN603" s="65"/>
      <c r="JO603" s="65"/>
      <c r="JP603" s="65"/>
      <c r="JQ603" s="65"/>
      <c r="JR603" s="65"/>
      <c r="JS603" s="65"/>
    </row>
    <row r="604" s="66" customFormat="true" ht="14.25" hidden="false" customHeight="true" outlineLevel="0" collapsed="false">
      <c r="A604" s="46"/>
      <c r="B604" s="47" t="n">
        <f aca="true">TODAY()</f>
        <v>46135</v>
      </c>
      <c r="C604" s="48" t="s">
        <v>37</v>
      </c>
      <c r="D604" s="49" t="s">
        <v>38</v>
      </c>
      <c r="E604" s="50" t="str">
        <f aca="false">IFERROR(VLOOKUP($J604,'Base 1'!A:S,19,0),"-")</f>
        <v>-</v>
      </c>
      <c r="F604" s="50" t="str">
        <f aca="false">IFERROR(VLOOKUP($J604,'Base 1'!$A:$N,14,0),"-")</f>
        <v>-</v>
      </c>
      <c r="G604" s="50" t="str">
        <f aca="false">IFERROR(VLOOKUP($J604,'Base 1'!$A:$O,15,0),"-")</f>
        <v>-</v>
      </c>
      <c r="H604" s="50" t="str">
        <f aca="false">IFERROR(VLOOKUP($J604,'Base 1'!$A:$T,20,0),"-")</f>
        <v>-</v>
      </c>
      <c r="I604" s="51" t="str">
        <f aca="false">IFERROR(VLOOKUP($J604,'Base 1'!$A:$C,3,0),"-")</f>
        <v>-</v>
      </c>
      <c r="J604" s="51"/>
      <c r="K604" s="50" t="str">
        <f aca="false">IFERROR(VLOOKUP($J604,'Base 1'!$A:$E,5,0),"-")</f>
        <v>-</v>
      </c>
      <c r="L604" s="52" t="str">
        <f aca="false">IFERROR(VLOOKUP($J604,'Base 1'!$A:$B,2,0),"-")</f>
        <v>-</v>
      </c>
      <c r="M604" s="50" t="str">
        <f aca="false">IFERROR(VLOOKUP($J604,'Base 1'!$A:$Q,17,0),"-")</f>
        <v>-</v>
      </c>
      <c r="N604" s="50" t="str">
        <f aca="false">IFERROR(VLOOKUP($J604,'Base 1'!$A:$R,18,0),"-")</f>
        <v>-</v>
      </c>
      <c r="O604" s="50" t="str">
        <f aca="false">IFERROR(VLOOKUP($J604,'Base 1'!$A:$F,6,0),"-")</f>
        <v>-</v>
      </c>
      <c r="P604" s="53" t="str">
        <f aca="false">IFERROR(VLOOKUP($J604,'Base 1'!$A:$G,7,0),"-")</f>
        <v>-</v>
      </c>
      <c r="Q604" s="54"/>
      <c r="R604" s="50" t="str">
        <f aca="false">IFERROR(VLOOKUP(J604,'Base 1'!$A:$L,12,0),"-")</f>
        <v>-</v>
      </c>
      <c r="S604" s="54"/>
      <c r="T604" s="55" t="str">
        <f aca="false">IFERROR(VLOOKUP(J604,'Base 1'!$A:$J,10,0),"-")</f>
        <v>-</v>
      </c>
      <c r="U604" s="56"/>
      <c r="V604" s="57"/>
      <c r="W604" s="58"/>
      <c r="X604" s="59" t="str">
        <f aca="false">IFERROR(VLOOKUP(J604,'Base 1'!$A:$I,9,0),"-")</f>
        <v>-</v>
      </c>
      <c r="Y604" s="58"/>
      <c r="Z604" s="60"/>
      <c r="AA604" s="61"/>
      <c r="AB604" s="62"/>
      <c r="AC604" s="63" t="str">
        <f aca="false">IFERROR(VLOOKUP($J604,'Base 1'!$A:$Q,16,0),"-")</f>
        <v>-</v>
      </c>
      <c r="AD604" s="63"/>
      <c r="AE604" s="64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  <c r="CO604" s="65"/>
      <c r="CP604" s="65"/>
      <c r="CQ604" s="65"/>
      <c r="CR604" s="65"/>
      <c r="CS604" s="65"/>
      <c r="CT604" s="65"/>
      <c r="CU604" s="65"/>
      <c r="CV604" s="65"/>
      <c r="CW604" s="65"/>
      <c r="CX604" s="65"/>
      <c r="CY604" s="65"/>
      <c r="CZ604" s="65"/>
      <c r="DA604" s="65"/>
      <c r="DB604" s="65"/>
      <c r="DC604" s="65"/>
      <c r="DD604" s="65"/>
      <c r="DE604" s="65"/>
      <c r="DF604" s="65"/>
      <c r="DG604" s="65"/>
      <c r="DH604" s="65"/>
      <c r="DI604" s="65"/>
      <c r="DJ604" s="65"/>
      <c r="DK604" s="65"/>
      <c r="DL604" s="65"/>
      <c r="DM604" s="65"/>
      <c r="DN604" s="65"/>
      <c r="DO604" s="65"/>
      <c r="DP604" s="65"/>
      <c r="DQ604" s="65"/>
      <c r="DR604" s="65"/>
      <c r="DS604" s="65"/>
      <c r="DT604" s="65"/>
      <c r="DU604" s="65"/>
      <c r="DV604" s="65"/>
      <c r="DW604" s="65"/>
      <c r="DX604" s="65"/>
      <c r="DY604" s="65"/>
      <c r="DZ604" s="65"/>
      <c r="EA604" s="65"/>
      <c r="EB604" s="65"/>
      <c r="EC604" s="65"/>
      <c r="ED604" s="65"/>
      <c r="EE604" s="65"/>
      <c r="EF604" s="65"/>
      <c r="EG604" s="65"/>
      <c r="EH604" s="65"/>
      <c r="EI604" s="65"/>
      <c r="EJ604" s="65"/>
      <c r="EK604" s="65"/>
      <c r="EL604" s="65"/>
      <c r="EM604" s="65"/>
      <c r="EN604" s="65"/>
      <c r="EO604" s="65"/>
      <c r="EP604" s="65"/>
      <c r="EQ604" s="65"/>
      <c r="ER604" s="65"/>
      <c r="ES604" s="65"/>
      <c r="ET604" s="65"/>
      <c r="EU604" s="65"/>
      <c r="EV604" s="65"/>
      <c r="EW604" s="65"/>
      <c r="EX604" s="65"/>
      <c r="EY604" s="65"/>
      <c r="EZ604" s="65"/>
      <c r="FA604" s="65"/>
      <c r="FB604" s="65"/>
      <c r="FC604" s="65"/>
      <c r="FD604" s="65"/>
      <c r="FE604" s="65"/>
      <c r="FF604" s="65"/>
      <c r="FG604" s="65"/>
      <c r="FH604" s="65"/>
      <c r="FI604" s="65"/>
      <c r="FJ604" s="65"/>
      <c r="FK604" s="65"/>
      <c r="FL604" s="65"/>
      <c r="FM604" s="65"/>
      <c r="FN604" s="65"/>
      <c r="FO604" s="65"/>
      <c r="FP604" s="65"/>
      <c r="FQ604" s="65"/>
      <c r="FR604" s="65"/>
      <c r="FS604" s="65"/>
      <c r="FT604" s="65"/>
      <c r="FU604" s="65"/>
      <c r="FV604" s="65"/>
      <c r="FW604" s="65"/>
      <c r="FX604" s="65"/>
      <c r="FY604" s="65"/>
      <c r="FZ604" s="65"/>
      <c r="GA604" s="65"/>
      <c r="GB604" s="65"/>
      <c r="GC604" s="65"/>
      <c r="GD604" s="65"/>
      <c r="GE604" s="65"/>
      <c r="GF604" s="65"/>
      <c r="GG604" s="65"/>
      <c r="GH604" s="65"/>
      <c r="GI604" s="65"/>
      <c r="GJ604" s="65"/>
      <c r="GK604" s="65"/>
      <c r="GL604" s="65"/>
      <c r="GM604" s="65"/>
      <c r="GN604" s="65"/>
      <c r="GO604" s="65"/>
      <c r="GP604" s="65"/>
      <c r="GQ604" s="65"/>
      <c r="GR604" s="65"/>
      <c r="GS604" s="65"/>
      <c r="GT604" s="65"/>
      <c r="GU604" s="65"/>
      <c r="GV604" s="65"/>
      <c r="GW604" s="65"/>
      <c r="GX604" s="65"/>
      <c r="GY604" s="65"/>
      <c r="GZ604" s="65"/>
      <c r="HA604" s="65"/>
      <c r="HB604" s="65"/>
      <c r="HC604" s="65"/>
      <c r="HD604" s="65"/>
      <c r="HE604" s="65"/>
      <c r="HF604" s="65"/>
      <c r="HG604" s="65"/>
      <c r="HH604" s="65"/>
      <c r="HI604" s="65"/>
      <c r="HJ604" s="65"/>
      <c r="HK604" s="65"/>
      <c r="HL604" s="65"/>
      <c r="HM604" s="65"/>
      <c r="HN604" s="65"/>
      <c r="HO604" s="65"/>
      <c r="HP604" s="65"/>
      <c r="HQ604" s="65"/>
      <c r="HR604" s="65"/>
      <c r="HS604" s="65"/>
      <c r="HT604" s="65"/>
      <c r="HU604" s="65"/>
      <c r="HV604" s="65"/>
      <c r="HW604" s="65"/>
      <c r="HX604" s="65"/>
      <c r="HY604" s="65"/>
      <c r="HZ604" s="65"/>
      <c r="IA604" s="65"/>
      <c r="IB604" s="65"/>
      <c r="IC604" s="65"/>
      <c r="ID604" s="65"/>
      <c r="IE604" s="65"/>
      <c r="IF604" s="65"/>
      <c r="IG604" s="65"/>
      <c r="IH604" s="65"/>
      <c r="II604" s="65"/>
      <c r="IJ604" s="65"/>
      <c r="IK604" s="65"/>
      <c r="IL604" s="65"/>
      <c r="IM604" s="65"/>
      <c r="IN604" s="65"/>
      <c r="IO604" s="65"/>
      <c r="IP604" s="65"/>
      <c r="IQ604" s="65"/>
      <c r="IR604" s="65"/>
      <c r="IS604" s="65"/>
      <c r="IT604" s="65"/>
      <c r="IU604" s="65"/>
      <c r="IV604" s="65"/>
      <c r="IW604" s="65"/>
      <c r="IX604" s="65"/>
      <c r="IY604" s="65"/>
      <c r="IZ604" s="65"/>
      <c r="JA604" s="65"/>
      <c r="JB604" s="65"/>
      <c r="JC604" s="65"/>
      <c r="JD604" s="65"/>
      <c r="JE604" s="65"/>
      <c r="JF604" s="65"/>
      <c r="JG604" s="65"/>
      <c r="JH604" s="65"/>
      <c r="JI604" s="65"/>
      <c r="JJ604" s="65"/>
      <c r="JK604" s="65"/>
      <c r="JL604" s="65"/>
      <c r="JM604" s="65"/>
      <c r="JN604" s="65"/>
      <c r="JO604" s="65"/>
      <c r="JP604" s="65"/>
      <c r="JQ604" s="65"/>
      <c r="JR604" s="65"/>
      <c r="JS604" s="65"/>
    </row>
    <row r="605" s="66" customFormat="true" ht="14.25" hidden="false" customHeight="true" outlineLevel="0" collapsed="false">
      <c r="A605" s="46"/>
      <c r="B605" s="47" t="n">
        <f aca="true">TODAY()</f>
        <v>46135</v>
      </c>
      <c r="C605" s="48" t="s">
        <v>37</v>
      </c>
      <c r="D605" s="49" t="s">
        <v>38</v>
      </c>
      <c r="E605" s="50" t="str">
        <f aca="false">IFERROR(VLOOKUP($J605,'Base 1'!A:S,19,0),"-")</f>
        <v>-</v>
      </c>
      <c r="F605" s="50" t="str">
        <f aca="false">IFERROR(VLOOKUP($J605,'Base 1'!$A:$N,14,0),"-")</f>
        <v>-</v>
      </c>
      <c r="G605" s="50" t="str">
        <f aca="false">IFERROR(VLOOKUP($J605,'Base 1'!$A:$O,15,0),"-")</f>
        <v>-</v>
      </c>
      <c r="H605" s="50" t="str">
        <f aca="false">IFERROR(VLOOKUP($J605,'Base 1'!$A:$T,20,0),"-")</f>
        <v>-</v>
      </c>
      <c r="I605" s="51" t="str">
        <f aca="false">IFERROR(VLOOKUP($J605,'Base 1'!$A:$C,3,0),"-")</f>
        <v>-</v>
      </c>
      <c r="J605" s="51"/>
      <c r="K605" s="50" t="str">
        <f aca="false">IFERROR(VLOOKUP($J605,'Base 1'!$A:$E,5,0),"-")</f>
        <v>-</v>
      </c>
      <c r="L605" s="52" t="str">
        <f aca="false">IFERROR(VLOOKUP($J605,'Base 1'!$A:$B,2,0),"-")</f>
        <v>-</v>
      </c>
      <c r="M605" s="50" t="str">
        <f aca="false">IFERROR(VLOOKUP($J605,'Base 1'!$A:$Q,17,0),"-")</f>
        <v>-</v>
      </c>
      <c r="N605" s="50" t="str">
        <f aca="false">IFERROR(VLOOKUP($J605,'Base 1'!$A:$R,18,0),"-")</f>
        <v>-</v>
      </c>
      <c r="O605" s="50" t="str">
        <f aca="false">IFERROR(VLOOKUP($J605,'Base 1'!$A:$F,6,0),"-")</f>
        <v>-</v>
      </c>
      <c r="P605" s="53" t="str">
        <f aca="false">IFERROR(VLOOKUP($J605,'Base 1'!$A:$G,7,0),"-")</f>
        <v>-</v>
      </c>
      <c r="Q605" s="54"/>
      <c r="R605" s="50" t="str">
        <f aca="false">IFERROR(VLOOKUP(J605,'Base 1'!$A:$L,12,0),"-")</f>
        <v>-</v>
      </c>
      <c r="S605" s="54"/>
      <c r="T605" s="55" t="str">
        <f aca="false">IFERROR(VLOOKUP(J605,'Base 1'!$A:$J,10,0),"-")</f>
        <v>-</v>
      </c>
      <c r="U605" s="56"/>
      <c r="V605" s="57"/>
      <c r="W605" s="58"/>
      <c r="X605" s="59" t="str">
        <f aca="false">IFERROR(VLOOKUP(J605,'Base 1'!$A:$I,9,0),"-")</f>
        <v>-</v>
      </c>
      <c r="Y605" s="58"/>
      <c r="Z605" s="60"/>
      <c r="AA605" s="61"/>
      <c r="AB605" s="62"/>
      <c r="AC605" s="63" t="str">
        <f aca="false">IFERROR(VLOOKUP($J605,'Base 1'!$A:$Q,16,0),"-")</f>
        <v>-</v>
      </c>
      <c r="AD605" s="63"/>
      <c r="AE605" s="64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  <c r="CO605" s="65"/>
      <c r="CP605" s="65"/>
      <c r="CQ605" s="65"/>
      <c r="CR605" s="65"/>
      <c r="CS605" s="65"/>
      <c r="CT605" s="65"/>
      <c r="CU605" s="65"/>
      <c r="CV605" s="65"/>
      <c r="CW605" s="65"/>
      <c r="CX605" s="65"/>
      <c r="CY605" s="65"/>
      <c r="CZ605" s="65"/>
      <c r="DA605" s="65"/>
      <c r="DB605" s="65"/>
      <c r="DC605" s="65"/>
      <c r="DD605" s="65"/>
      <c r="DE605" s="65"/>
      <c r="DF605" s="65"/>
      <c r="DG605" s="65"/>
      <c r="DH605" s="65"/>
      <c r="DI605" s="65"/>
      <c r="DJ605" s="65"/>
      <c r="DK605" s="65"/>
      <c r="DL605" s="65"/>
      <c r="DM605" s="65"/>
      <c r="DN605" s="65"/>
      <c r="DO605" s="65"/>
      <c r="DP605" s="65"/>
      <c r="DQ605" s="65"/>
      <c r="DR605" s="65"/>
      <c r="DS605" s="65"/>
      <c r="DT605" s="65"/>
      <c r="DU605" s="65"/>
      <c r="DV605" s="65"/>
      <c r="DW605" s="65"/>
      <c r="DX605" s="65"/>
      <c r="DY605" s="65"/>
      <c r="DZ605" s="65"/>
      <c r="EA605" s="65"/>
      <c r="EB605" s="65"/>
      <c r="EC605" s="65"/>
      <c r="ED605" s="65"/>
      <c r="EE605" s="65"/>
      <c r="EF605" s="65"/>
      <c r="EG605" s="65"/>
      <c r="EH605" s="65"/>
      <c r="EI605" s="65"/>
      <c r="EJ605" s="65"/>
      <c r="EK605" s="65"/>
      <c r="EL605" s="65"/>
      <c r="EM605" s="65"/>
      <c r="EN605" s="65"/>
      <c r="EO605" s="65"/>
      <c r="EP605" s="65"/>
      <c r="EQ605" s="65"/>
      <c r="ER605" s="65"/>
      <c r="ES605" s="65"/>
      <c r="ET605" s="65"/>
      <c r="EU605" s="65"/>
      <c r="EV605" s="65"/>
      <c r="EW605" s="65"/>
      <c r="EX605" s="65"/>
      <c r="EY605" s="65"/>
      <c r="EZ605" s="65"/>
      <c r="FA605" s="65"/>
      <c r="FB605" s="65"/>
      <c r="FC605" s="65"/>
      <c r="FD605" s="65"/>
      <c r="FE605" s="65"/>
      <c r="FF605" s="65"/>
      <c r="FG605" s="65"/>
      <c r="FH605" s="65"/>
      <c r="FI605" s="65"/>
      <c r="FJ605" s="65"/>
      <c r="FK605" s="65"/>
      <c r="FL605" s="65"/>
      <c r="FM605" s="65"/>
      <c r="FN605" s="65"/>
      <c r="FO605" s="65"/>
      <c r="FP605" s="65"/>
      <c r="FQ605" s="65"/>
      <c r="FR605" s="65"/>
      <c r="FS605" s="65"/>
      <c r="FT605" s="65"/>
      <c r="FU605" s="65"/>
      <c r="FV605" s="65"/>
      <c r="FW605" s="65"/>
      <c r="FX605" s="65"/>
      <c r="FY605" s="65"/>
      <c r="FZ605" s="65"/>
      <c r="GA605" s="65"/>
      <c r="GB605" s="65"/>
      <c r="GC605" s="65"/>
      <c r="GD605" s="65"/>
      <c r="GE605" s="65"/>
      <c r="GF605" s="65"/>
      <c r="GG605" s="65"/>
      <c r="GH605" s="65"/>
      <c r="GI605" s="65"/>
      <c r="GJ605" s="65"/>
      <c r="GK605" s="65"/>
      <c r="GL605" s="65"/>
      <c r="GM605" s="65"/>
      <c r="GN605" s="65"/>
      <c r="GO605" s="65"/>
      <c r="GP605" s="65"/>
      <c r="GQ605" s="65"/>
      <c r="GR605" s="65"/>
      <c r="GS605" s="65"/>
      <c r="GT605" s="65"/>
      <c r="GU605" s="65"/>
      <c r="GV605" s="65"/>
      <c r="GW605" s="65"/>
      <c r="GX605" s="65"/>
      <c r="GY605" s="65"/>
      <c r="GZ605" s="65"/>
      <c r="HA605" s="65"/>
      <c r="HB605" s="65"/>
      <c r="HC605" s="65"/>
      <c r="HD605" s="65"/>
      <c r="HE605" s="65"/>
      <c r="HF605" s="65"/>
      <c r="HG605" s="65"/>
      <c r="HH605" s="65"/>
      <c r="HI605" s="65"/>
      <c r="HJ605" s="65"/>
      <c r="HK605" s="65"/>
      <c r="HL605" s="65"/>
      <c r="HM605" s="65"/>
      <c r="HN605" s="65"/>
      <c r="HO605" s="65"/>
      <c r="HP605" s="65"/>
      <c r="HQ605" s="65"/>
      <c r="HR605" s="65"/>
      <c r="HS605" s="65"/>
      <c r="HT605" s="65"/>
      <c r="HU605" s="65"/>
      <c r="HV605" s="65"/>
      <c r="HW605" s="65"/>
      <c r="HX605" s="65"/>
      <c r="HY605" s="65"/>
      <c r="HZ605" s="65"/>
      <c r="IA605" s="65"/>
      <c r="IB605" s="65"/>
      <c r="IC605" s="65"/>
      <c r="ID605" s="65"/>
      <c r="IE605" s="65"/>
      <c r="IF605" s="65"/>
      <c r="IG605" s="65"/>
      <c r="IH605" s="65"/>
      <c r="II605" s="65"/>
      <c r="IJ605" s="65"/>
      <c r="IK605" s="65"/>
      <c r="IL605" s="65"/>
      <c r="IM605" s="65"/>
      <c r="IN605" s="65"/>
      <c r="IO605" s="65"/>
      <c r="IP605" s="65"/>
      <c r="IQ605" s="65"/>
      <c r="IR605" s="65"/>
      <c r="IS605" s="65"/>
      <c r="IT605" s="65"/>
      <c r="IU605" s="65"/>
      <c r="IV605" s="65"/>
      <c r="IW605" s="65"/>
      <c r="IX605" s="65"/>
      <c r="IY605" s="65"/>
      <c r="IZ605" s="65"/>
      <c r="JA605" s="65"/>
      <c r="JB605" s="65"/>
      <c r="JC605" s="65"/>
      <c r="JD605" s="65"/>
      <c r="JE605" s="65"/>
      <c r="JF605" s="65"/>
      <c r="JG605" s="65"/>
      <c r="JH605" s="65"/>
      <c r="JI605" s="65"/>
      <c r="JJ605" s="65"/>
      <c r="JK605" s="65"/>
      <c r="JL605" s="65"/>
      <c r="JM605" s="65"/>
      <c r="JN605" s="65"/>
      <c r="JO605" s="65"/>
      <c r="JP605" s="65"/>
      <c r="JQ605" s="65"/>
      <c r="JR605" s="65"/>
      <c r="JS605" s="65"/>
    </row>
    <row r="606" s="66" customFormat="true" ht="14.25" hidden="false" customHeight="true" outlineLevel="0" collapsed="false">
      <c r="A606" s="46"/>
      <c r="B606" s="47" t="n">
        <f aca="true">TODAY()</f>
        <v>46135</v>
      </c>
      <c r="C606" s="48" t="s">
        <v>37</v>
      </c>
      <c r="D606" s="49" t="s">
        <v>38</v>
      </c>
      <c r="E606" s="50" t="str">
        <f aca="false">IFERROR(VLOOKUP($J606,'Base 1'!A:S,19,0),"-")</f>
        <v>-</v>
      </c>
      <c r="F606" s="50" t="str">
        <f aca="false">IFERROR(VLOOKUP($J606,'Base 1'!$A:$N,14,0),"-")</f>
        <v>-</v>
      </c>
      <c r="G606" s="50" t="str">
        <f aca="false">IFERROR(VLOOKUP($J606,'Base 1'!$A:$O,15,0),"-")</f>
        <v>-</v>
      </c>
      <c r="H606" s="50" t="str">
        <f aca="false">IFERROR(VLOOKUP($J606,'Base 1'!$A:$T,20,0),"-")</f>
        <v>-</v>
      </c>
      <c r="I606" s="51" t="str">
        <f aca="false">IFERROR(VLOOKUP($J606,'Base 1'!$A:$C,3,0),"-")</f>
        <v>-</v>
      </c>
      <c r="J606" s="51"/>
      <c r="K606" s="50" t="str">
        <f aca="false">IFERROR(VLOOKUP($J606,'Base 1'!$A:$E,5,0),"-")</f>
        <v>-</v>
      </c>
      <c r="L606" s="52" t="str">
        <f aca="false">IFERROR(VLOOKUP($J606,'Base 1'!$A:$B,2,0),"-")</f>
        <v>-</v>
      </c>
      <c r="M606" s="50" t="str">
        <f aca="false">IFERROR(VLOOKUP($J606,'Base 1'!$A:$Q,17,0),"-")</f>
        <v>-</v>
      </c>
      <c r="N606" s="50" t="str">
        <f aca="false">IFERROR(VLOOKUP($J606,'Base 1'!$A:$R,18,0),"-")</f>
        <v>-</v>
      </c>
      <c r="O606" s="50" t="str">
        <f aca="false">IFERROR(VLOOKUP($J606,'Base 1'!$A:$F,6,0),"-")</f>
        <v>-</v>
      </c>
      <c r="P606" s="53" t="str">
        <f aca="false">IFERROR(VLOOKUP($J606,'Base 1'!$A:$G,7,0),"-")</f>
        <v>-</v>
      </c>
      <c r="Q606" s="54"/>
      <c r="R606" s="50" t="str">
        <f aca="false">IFERROR(VLOOKUP(J606,'Base 1'!$A:$L,12,0),"-")</f>
        <v>-</v>
      </c>
      <c r="S606" s="54"/>
      <c r="T606" s="55" t="str">
        <f aca="false">IFERROR(VLOOKUP(J606,'Base 1'!$A:$J,10,0),"-")</f>
        <v>-</v>
      </c>
      <c r="U606" s="56"/>
      <c r="V606" s="57"/>
      <c r="W606" s="58"/>
      <c r="X606" s="59" t="str">
        <f aca="false">IFERROR(VLOOKUP(J606,'Base 1'!$A:$I,9,0),"-")</f>
        <v>-</v>
      </c>
      <c r="Y606" s="58"/>
      <c r="Z606" s="60"/>
      <c r="AA606" s="61"/>
      <c r="AB606" s="62"/>
      <c r="AC606" s="63" t="str">
        <f aca="false">IFERROR(VLOOKUP($J606,'Base 1'!$A:$Q,16,0),"-")</f>
        <v>-</v>
      </c>
      <c r="AD606" s="63"/>
      <c r="AE606" s="64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  <c r="CO606" s="65"/>
      <c r="CP606" s="65"/>
      <c r="CQ606" s="65"/>
      <c r="CR606" s="65"/>
      <c r="CS606" s="65"/>
      <c r="CT606" s="65"/>
      <c r="CU606" s="65"/>
      <c r="CV606" s="65"/>
      <c r="CW606" s="65"/>
      <c r="CX606" s="65"/>
      <c r="CY606" s="65"/>
      <c r="CZ606" s="65"/>
      <c r="DA606" s="65"/>
      <c r="DB606" s="65"/>
      <c r="DC606" s="65"/>
      <c r="DD606" s="65"/>
      <c r="DE606" s="65"/>
      <c r="DF606" s="65"/>
      <c r="DG606" s="65"/>
      <c r="DH606" s="65"/>
      <c r="DI606" s="65"/>
      <c r="DJ606" s="65"/>
      <c r="DK606" s="65"/>
      <c r="DL606" s="65"/>
      <c r="DM606" s="65"/>
      <c r="DN606" s="65"/>
      <c r="DO606" s="65"/>
      <c r="DP606" s="65"/>
      <c r="DQ606" s="65"/>
      <c r="DR606" s="65"/>
      <c r="DS606" s="65"/>
      <c r="DT606" s="65"/>
      <c r="DU606" s="65"/>
      <c r="DV606" s="65"/>
      <c r="DW606" s="65"/>
      <c r="DX606" s="65"/>
      <c r="DY606" s="65"/>
      <c r="DZ606" s="65"/>
      <c r="EA606" s="65"/>
      <c r="EB606" s="65"/>
      <c r="EC606" s="65"/>
      <c r="ED606" s="65"/>
      <c r="EE606" s="65"/>
      <c r="EF606" s="65"/>
      <c r="EG606" s="65"/>
      <c r="EH606" s="65"/>
      <c r="EI606" s="65"/>
      <c r="EJ606" s="65"/>
      <c r="EK606" s="65"/>
      <c r="EL606" s="65"/>
      <c r="EM606" s="65"/>
      <c r="EN606" s="65"/>
      <c r="EO606" s="65"/>
      <c r="EP606" s="65"/>
      <c r="EQ606" s="65"/>
      <c r="ER606" s="65"/>
      <c r="ES606" s="65"/>
      <c r="ET606" s="65"/>
      <c r="EU606" s="65"/>
      <c r="EV606" s="65"/>
      <c r="EW606" s="65"/>
      <c r="EX606" s="65"/>
      <c r="EY606" s="65"/>
      <c r="EZ606" s="65"/>
      <c r="FA606" s="65"/>
      <c r="FB606" s="65"/>
      <c r="FC606" s="65"/>
      <c r="FD606" s="65"/>
      <c r="FE606" s="65"/>
      <c r="FF606" s="65"/>
      <c r="FG606" s="65"/>
      <c r="FH606" s="65"/>
      <c r="FI606" s="65"/>
      <c r="FJ606" s="65"/>
      <c r="FK606" s="65"/>
      <c r="FL606" s="65"/>
      <c r="FM606" s="65"/>
      <c r="FN606" s="65"/>
      <c r="FO606" s="65"/>
      <c r="FP606" s="65"/>
      <c r="FQ606" s="65"/>
      <c r="FR606" s="65"/>
      <c r="FS606" s="65"/>
      <c r="FT606" s="65"/>
      <c r="FU606" s="65"/>
      <c r="FV606" s="65"/>
      <c r="FW606" s="65"/>
      <c r="FX606" s="65"/>
      <c r="FY606" s="65"/>
      <c r="FZ606" s="65"/>
      <c r="GA606" s="65"/>
      <c r="GB606" s="65"/>
      <c r="GC606" s="65"/>
      <c r="GD606" s="65"/>
      <c r="GE606" s="65"/>
      <c r="GF606" s="65"/>
      <c r="GG606" s="65"/>
      <c r="GH606" s="65"/>
      <c r="GI606" s="65"/>
      <c r="GJ606" s="65"/>
      <c r="GK606" s="65"/>
      <c r="GL606" s="65"/>
      <c r="GM606" s="65"/>
      <c r="GN606" s="65"/>
      <c r="GO606" s="65"/>
      <c r="GP606" s="65"/>
      <c r="GQ606" s="65"/>
      <c r="GR606" s="65"/>
      <c r="GS606" s="65"/>
      <c r="GT606" s="65"/>
      <c r="GU606" s="65"/>
      <c r="GV606" s="65"/>
      <c r="GW606" s="65"/>
      <c r="GX606" s="65"/>
      <c r="GY606" s="65"/>
      <c r="GZ606" s="65"/>
      <c r="HA606" s="65"/>
      <c r="HB606" s="65"/>
      <c r="HC606" s="65"/>
      <c r="HD606" s="65"/>
      <c r="HE606" s="65"/>
      <c r="HF606" s="65"/>
      <c r="HG606" s="65"/>
      <c r="HH606" s="65"/>
      <c r="HI606" s="65"/>
      <c r="HJ606" s="65"/>
      <c r="HK606" s="65"/>
      <c r="HL606" s="65"/>
      <c r="HM606" s="65"/>
      <c r="HN606" s="65"/>
      <c r="HO606" s="65"/>
      <c r="HP606" s="65"/>
      <c r="HQ606" s="65"/>
      <c r="HR606" s="65"/>
      <c r="HS606" s="65"/>
      <c r="HT606" s="65"/>
      <c r="HU606" s="65"/>
      <c r="HV606" s="65"/>
      <c r="HW606" s="65"/>
      <c r="HX606" s="65"/>
      <c r="HY606" s="65"/>
      <c r="HZ606" s="65"/>
      <c r="IA606" s="65"/>
      <c r="IB606" s="65"/>
      <c r="IC606" s="65"/>
      <c r="ID606" s="65"/>
      <c r="IE606" s="65"/>
      <c r="IF606" s="65"/>
      <c r="IG606" s="65"/>
      <c r="IH606" s="65"/>
      <c r="II606" s="65"/>
      <c r="IJ606" s="65"/>
      <c r="IK606" s="65"/>
      <c r="IL606" s="65"/>
      <c r="IM606" s="65"/>
      <c r="IN606" s="65"/>
      <c r="IO606" s="65"/>
      <c r="IP606" s="65"/>
      <c r="IQ606" s="65"/>
      <c r="IR606" s="65"/>
      <c r="IS606" s="65"/>
      <c r="IT606" s="65"/>
      <c r="IU606" s="65"/>
      <c r="IV606" s="65"/>
      <c r="IW606" s="65"/>
      <c r="IX606" s="65"/>
      <c r="IY606" s="65"/>
      <c r="IZ606" s="65"/>
      <c r="JA606" s="65"/>
      <c r="JB606" s="65"/>
      <c r="JC606" s="65"/>
      <c r="JD606" s="65"/>
      <c r="JE606" s="65"/>
      <c r="JF606" s="65"/>
      <c r="JG606" s="65"/>
      <c r="JH606" s="65"/>
      <c r="JI606" s="65"/>
      <c r="JJ606" s="65"/>
      <c r="JK606" s="65"/>
      <c r="JL606" s="65"/>
      <c r="JM606" s="65"/>
      <c r="JN606" s="65"/>
      <c r="JO606" s="65"/>
      <c r="JP606" s="65"/>
      <c r="JQ606" s="65"/>
      <c r="JR606" s="65"/>
      <c r="JS606" s="65"/>
    </row>
    <row r="607" s="66" customFormat="true" ht="14.25" hidden="false" customHeight="true" outlineLevel="0" collapsed="false">
      <c r="A607" s="46"/>
      <c r="B607" s="47" t="n">
        <f aca="true">TODAY()</f>
        <v>46135</v>
      </c>
      <c r="C607" s="48" t="s">
        <v>37</v>
      </c>
      <c r="D607" s="49" t="s">
        <v>38</v>
      </c>
      <c r="E607" s="50" t="str">
        <f aca="false">IFERROR(VLOOKUP($J607,'Base 1'!A:S,19,0),"-")</f>
        <v>-</v>
      </c>
      <c r="F607" s="50" t="str">
        <f aca="false">IFERROR(VLOOKUP($J607,'Base 1'!$A:$N,14,0),"-")</f>
        <v>-</v>
      </c>
      <c r="G607" s="50" t="str">
        <f aca="false">IFERROR(VLOOKUP($J607,'Base 1'!$A:$O,15,0),"-")</f>
        <v>-</v>
      </c>
      <c r="H607" s="50" t="str">
        <f aca="false">IFERROR(VLOOKUP($J607,'Base 1'!$A:$T,20,0),"-")</f>
        <v>-</v>
      </c>
      <c r="I607" s="51" t="str">
        <f aca="false">IFERROR(VLOOKUP($J607,'Base 1'!$A:$C,3,0),"-")</f>
        <v>-</v>
      </c>
      <c r="J607" s="51"/>
      <c r="K607" s="50" t="str">
        <f aca="false">IFERROR(VLOOKUP($J607,'Base 1'!$A:$E,5,0),"-")</f>
        <v>-</v>
      </c>
      <c r="L607" s="52" t="str">
        <f aca="false">IFERROR(VLOOKUP($J607,'Base 1'!$A:$B,2,0),"-")</f>
        <v>-</v>
      </c>
      <c r="M607" s="50" t="str">
        <f aca="false">IFERROR(VLOOKUP($J607,'Base 1'!$A:$Q,17,0),"-")</f>
        <v>-</v>
      </c>
      <c r="N607" s="50" t="str">
        <f aca="false">IFERROR(VLOOKUP($J607,'Base 1'!$A:$R,18,0),"-")</f>
        <v>-</v>
      </c>
      <c r="O607" s="50" t="str">
        <f aca="false">IFERROR(VLOOKUP($J607,'Base 1'!$A:$F,6,0),"-")</f>
        <v>-</v>
      </c>
      <c r="P607" s="53" t="str">
        <f aca="false">IFERROR(VLOOKUP($J607,'Base 1'!$A:$G,7,0),"-")</f>
        <v>-</v>
      </c>
      <c r="Q607" s="54"/>
      <c r="R607" s="50" t="str">
        <f aca="false">IFERROR(VLOOKUP(J607,'Base 1'!$A:$L,12,0),"-")</f>
        <v>-</v>
      </c>
      <c r="S607" s="54"/>
      <c r="T607" s="55" t="str">
        <f aca="false">IFERROR(VLOOKUP(J607,'Base 1'!$A:$J,10,0),"-")</f>
        <v>-</v>
      </c>
      <c r="U607" s="56"/>
      <c r="V607" s="57"/>
      <c r="W607" s="58"/>
      <c r="X607" s="59" t="str">
        <f aca="false">IFERROR(VLOOKUP(J607,'Base 1'!$A:$I,9,0),"-")</f>
        <v>-</v>
      </c>
      <c r="Y607" s="58"/>
      <c r="Z607" s="60"/>
      <c r="AA607" s="61"/>
      <c r="AB607" s="62"/>
      <c r="AC607" s="63" t="str">
        <f aca="false">IFERROR(VLOOKUP($J607,'Base 1'!$A:$Q,16,0),"-")</f>
        <v>-</v>
      </c>
      <c r="AD607" s="63"/>
      <c r="AE607" s="64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  <c r="CO607" s="65"/>
      <c r="CP607" s="65"/>
      <c r="CQ607" s="65"/>
      <c r="CR607" s="65"/>
      <c r="CS607" s="65"/>
      <c r="CT607" s="65"/>
      <c r="CU607" s="65"/>
      <c r="CV607" s="65"/>
      <c r="CW607" s="65"/>
      <c r="CX607" s="65"/>
      <c r="CY607" s="65"/>
      <c r="CZ607" s="65"/>
      <c r="DA607" s="65"/>
      <c r="DB607" s="65"/>
      <c r="DC607" s="65"/>
      <c r="DD607" s="65"/>
      <c r="DE607" s="65"/>
      <c r="DF607" s="65"/>
      <c r="DG607" s="65"/>
      <c r="DH607" s="65"/>
      <c r="DI607" s="65"/>
      <c r="DJ607" s="65"/>
      <c r="DK607" s="65"/>
      <c r="DL607" s="65"/>
      <c r="DM607" s="65"/>
      <c r="DN607" s="65"/>
      <c r="DO607" s="65"/>
      <c r="DP607" s="65"/>
      <c r="DQ607" s="65"/>
      <c r="DR607" s="65"/>
      <c r="DS607" s="65"/>
      <c r="DT607" s="65"/>
      <c r="DU607" s="65"/>
      <c r="DV607" s="65"/>
      <c r="DW607" s="65"/>
      <c r="DX607" s="65"/>
      <c r="DY607" s="65"/>
      <c r="DZ607" s="65"/>
      <c r="EA607" s="65"/>
      <c r="EB607" s="65"/>
      <c r="EC607" s="65"/>
      <c r="ED607" s="65"/>
      <c r="EE607" s="65"/>
      <c r="EF607" s="65"/>
      <c r="EG607" s="65"/>
      <c r="EH607" s="65"/>
      <c r="EI607" s="65"/>
      <c r="EJ607" s="65"/>
      <c r="EK607" s="65"/>
      <c r="EL607" s="65"/>
      <c r="EM607" s="65"/>
      <c r="EN607" s="65"/>
      <c r="EO607" s="65"/>
      <c r="EP607" s="65"/>
      <c r="EQ607" s="65"/>
      <c r="ER607" s="65"/>
      <c r="ES607" s="65"/>
      <c r="ET607" s="65"/>
      <c r="EU607" s="65"/>
      <c r="EV607" s="65"/>
      <c r="EW607" s="65"/>
      <c r="EX607" s="65"/>
      <c r="EY607" s="65"/>
      <c r="EZ607" s="65"/>
      <c r="FA607" s="65"/>
      <c r="FB607" s="65"/>
      <c r="FC607" s="65"/>
      <c r="FD607" s="65"/>
      <c r="FE607" s="65"/>
      <c r="FF607" s="65"/>
      <c r="FG607" s="65"/>
      <c r="FH607" s="65"/>
      <c r="FI607" s="65"/>
      <c r="FJ607" s="65"/>
      <c r="FK607" s="65"/>
      <c r="FL607" s="65"/>
      <c r="FM607" s="65"/>
      <c r="FN607" s="65"/>
      <c r="FO607" s="65"/>
      <c r="FP607" s="65"/>
      <c r="FQ607" s="65"/>
      <c r="FR607" s="65"/>
      <c r="FS607" s="65"/>
      <c r="FT607" s="65"/>
      <c r="FU607" s="65"/>
      <c r="FV607" s="65"/>
      <c r="FW607" s="65"/>
      <c r="FX607" s="65"/>
      <c r="FY607" s="65"/>
      <c r="FZ607" s="65"/>
      <c r="GA607" s="65"/>
      <c r="GB607" s="65"/>
      <c r="GC607" s="65"/>
      <c r="GD607" s="65"/>
      <c r="GE607" s="65"/>
      <c r="GF607" s="65"/>
      <c r="GG607" s="65"/>
      <c r="GH607" s="65"/>
      <c r="GI607" s="65"/>
      <c r="GJ607" s="65"/>
      <c r="GK607" s="65"/>
      <c r="GL607" s="65"/>
      <c r="GM607" s="65"/>
      <c r="GN607" s="65"/>
      <c r="GO607" s="65"/>
      <c r="GP607" s="65"/>
      <c r="GQ607" s="65"/>
      <c r="GR607" s="65"/>
      <c r="GS607" s="65"/>
      <c r="GT607" s="65"/>
      <c r="GU607" s="65"/>
      <c r="GV607" s="65"/>
      <c r="GW607" s="65"/>
      <c r="GX607" s="65"/>
      <c r="GY607" s="65"/>
      <c r="GZ607" s="65"/>
      <c r="HA607" s="65"/>
      <c r="HB607" s="65"/>
      <c r="HC607" s="65"/>
      <c r="HD607" s="65"/>
      <c r="HE607" s="65"/>
      <c r="HF607" s="65"/>
      <c r="HG607" s="65"/>
      <c r="HH607" s="65"/>
      <c r="HI607" s="65"/>
      <c r="HJ607" s="65"/>
      <c r="HK607" s="65"/>
      <c r="HL607" s="65"/>
      <c r="HM607" s="65"/>
      <c r="HN607" s="65"/>
      <c r="HO607" s="65"/>
      <c r="HP607" s="65"/>
      <c r="HQ607" s="65"/>
      <c r="HR607" s="65"/>
      <c r="HS607" s="65"/>
      <c r="HT607" s="65"/>
      <c r="HU607" s="65"/>
      <c r="HV607" s="65"/>
      <c r="HW607" s="65"/>
      <c r="HX607" s="65"/>
      <c r="HY607" s="65"/>
      <c r="HZ607" s="65"/>
      <c r="IA607" s="65"/>
      <c r="IB607" s="65"/>
      <c r="IC607" s="65"/>
      <c r="ID607" s="65"/>
      <c r="IE607" s="65"/>
      <c r="IF607" s="65"/>
      <c r="IG607" s="65"/>
      <c r="IH607" s="65"/>
      <c r="II607" s="65"/>
      <c r="IJ607" s="65"/>
      <c r="IK607" s="65"/>
      <c r="IL607" s="65"/>
      <c r="IM607" s="65"/>
      <c r="IN607" s="65"/>
      <c r="IO607" s="65"/>
      <c r="IP607" s="65"/>
      <c r="IQ607" s="65"/>
      <c r="IR607" s="65"/>
      <c r="IS607" s="65"/>
      <c r="IT607" s="65"/>
      <c r="IU607" s="65"/>
      <c r="IV607" s="65"/>
      <c r="IW607" s="65"/>
      <c r="IX607" s="65"/>
      <c r="IY607" s="65"/>
      <c r="IZ607" s="65"/>
      <c r="JA607" s="65"/>
      <c r="JB607" s="65"/>
      <c r="JC607" s="65"/>
      <c r="JD607" s="65"/>
      <c r="JE607" s="65"/>
      <c r="JF607" s="65"/>
      <c r="JG607" s="65"/>
      <c r="JH607" s="65"/>
      <c r="JI607" s="65"/>
      <c r="JJ607" s="65"/>
      <c r="JK607" s="65"/>
      <c r="JL607" s="65"/>
      <c r="JM607" s="65"/>
      <c r="JN607" s="65"/>
      <c r="JO607" s="65"/>
      <c r="JP607" s="65"/>
      <c r="JQ607" s="65"/>
      <c r="JR607" s="65"/>
      <c r="JS607" s="65"/>
    </row>
    <row r="608" s="66" customFormat="true" ht="14.25" hidden="false" customHeight="true" outlineLevel="0" collapsed="false">
      <c r="A608" s="46"/>
      <c r="B608" s="47" t="n">
        <f aca="true">TODAY()</f>
        <v>46135</v>
      </c>
      <c r="C608" s="48" t="s">
        <v>37</v>
      </c>
      <c r="D608" s="49" t="s">
        <v>38</v>
      </c>
      <c r="E608" s="50" t="str">
        <f aca="false">IFERROR(VLOOKUP($J608,'Base 1'!A:S,19,0),"-")</f>
        <v>-</v>
      </c>
      <c r="F608" s="50" t="str">
        <f aca="false">IFERROR(VLOOKUP($J608,'Base 1'!$A:$N,14,0),"-")</f>
        <v>-</v>
      </c>
      <c r="G608" s="50" t="str">
        <f aca="false">IFERROR(VLOOKUP($J608,'Base 1'!$A:$O,15,0),"-")</f>
        <v>-</v>
      </c>
      <c r="H608" s="50" t="str">
        <f aca="false">IFERROR(VLOOKUP($J608,'Base 1'!$A:$T,20,0),"-")</f>
        <v>-</v>
      </c>
      <c r="I608" s="51" t="str">
        <f aca="false">IFERROR(VLOOKUP($J608,'Base 1'!$A:$C,3,0),"-")</f>
        <v>-</v>
      </c>
      <c r="J608" s="51"/>
      <c r="K608" s="50" t="str">
        <f aca="false">IFERROR(VLOOKUP($J608,'Base 1'!$A:$E,5,0),"-")</f>
        <v>-</v>
      </c>
      <c r="L608" s="52" t="str">
        <f aca="false">IFERROR(VLOOKUP($J608,'Base 1'!$A:$B,2,0),"-")</f>
        <v>-</v>
      </c>
      <c r="M608" s="50" t="str">
        <f aca="false">IFERROR(VLOOKUP($J608,'Base 1'!$A:$Q,17,0),"-")</f>
        <v>-</v>
      </c>
      <c r="N608" s="50" t="str">
        <f aca="false">IFERROR(VLOOKUP($J608,'Base 1'!$A:$R,18,0),"-")</f>
        <v>-</v>
      </c>
      <c r="O608" s="50" t="str">
        <f aca="false">IFERROR(VLOOKUP($J608,'Base 1'!$A:$F,6,0),"-")</f>
        <v>-</v>
      </c>
      <c r="P608" s="53" t="str">
        <f aca="false">IFERROR(VLOOKUP($J608,'Base 1'!$A:$G,7,0),"-")</f>
        <v>-</v>
      </c>
      <c r="Q608" s="54"/>
      <c r="R608" s="50" t="str">
        <f aca="false">IFERROR(VLOOKUP(J608,'Base 1'!$A:$L,12,0),"-")</f>
        <v>-</v>
      </c>
      <c r="S608" s="54"/>
      <c r="T608" s="55" t="str">
        <f aca="false">IFERROR(VLOOKUP(J608,'Base 1'!$A:$J,10,0),"-")</f>
        <v>-</v>
      </c>
      <c r="U608" s="56"/>
      <c r="V608" s="57"/>
      <c r="W608" s="58"/>
      <c r="X608" s="59" t="str">
        <f aca="false">IFERROR(VLOOKUP(J608,'Base 1'!$A:$I,9,0),"-")</f>
        <v>-</v>
      </c>
      <c r="Y608" s="58"/>
      <c r="Z608" s="60"/>
      <c r="AA608" s="61"/>
      <c r="AB608" s="62"/>
      <c r="AC608" s="63" t="str">
        <f aca="false">IFERROR(VLOOKUP($J608,'Base 1'!$A:$Q,16,0),"-")</f>
        <v>-</v>
      </c>
      <c r="AD608" s="63"/>
      <c r="AE608" s="64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  <c r="CO608" s="65"/>
      <c r="CP608" s="65"/>
      <c r="CQ608" s="65"/>
      <c r="CR608" s="65"/>
      <c r="CS608" s="65"/>
      <c r="CT608" s="65"/>
      <c r="CU608" s="65"/>
      <c r="CV608" s="65"/>
      <c r="CW608" s="65"/>
      <c r="CX608" s="65"/>
      <c r="CY608" s="65"/>
      <c r="CZ608" s="65"/>
      <c r="DA608" s="65"/>
      <c r="DB608" s="65"/>
      <c r="DC608" s="65"/>
      <c r="DD608" s="65"/>
      <c r="DE608" s="65"/>
      <c r="DF608" s="65"/>
      <c r="DG608" s="65"/>
      <c r="DH608" s="65"/>
      <c r="DI608" s="65"/>
      <c r="DJ608" s="65"/>
      <c r="DK608" s="65"/>
      <c r="DL608" s="65"/>
      <c r="DM608" s="65"/>
      <c r="DN608" s="65"/>
      <c r="DO608" s="65"/>
      <c r="DP608" s="65"/>
      <c r="DQ608" s="65"/>
      <c r="DR608" s="65"/>
      <c r="DS608" s="65"/>
      <c r="DT608" s="65"/>
      <c r="DU608" s="65"/>
      <c r="DV608" s="65"/>
      <c r="DW608" s="65"/>
      <c r="DX608" s="65"/>
      <c r="DY608" s="65"/>
      <c r="DZ608" s="65"/>
      <c r="EA608" s="65"/>
      <c r="EB608" s="65"/>
      <c r="EC608" s="65"/>
      <c r="ED608" s="65"/>
      <c r="EE608" s="65"/>
      <c r="EF608" s="65"/>
      <c r="EG608" s="65"/>
      <c r="EH608" s="65"/>
      <c r="EI608" s="65"/>
      <c r="EJ608" s="65"/>
      <c r="EK608" s="65"/>
      <c r="EL608" s="65"/>
      <c r="EM608" s="65"/>
      <c r="EN608" s="65"/>
      <c r="EO608" s="65"/>
      <c r="EP608" s="65"/>
      <c r="EQ608" s="65"/>
      <c r="ER608" s="65"/>
      <c r="ES608" s="65"/>
      <c r="ET608" s="65"/>
      <c r="EU608" s="65"/>
      <c r="EV608" s="65"/>
      <c r="EW608" s="65"/>
      <c r="EX608" s="65"/>
      <c r="EY608" s="65"/>
      <c r="EZ608" s="65"/>
      <c r="FA608" s="65"/>
      <c r="FB608" s="65"/>
      <c r="FC608" s="65"/>
      <c r="FD608" s="65"/>
      <c r="FE608" s="65"/>
      <c r="FF608" s="65"/>
      <c r="FG608" s="65"/>
      <c r="FH608" s="65"/>
      <c r="FI608" s="65"/>
      <c r="FJ608" s="65"/>
      <c r="FK608" s="65"/>
      <c r="FL608" s="65"/>
      <c r="FM608" s="65"/>
      <c r="FN608" s="65"/>
      <c r="FO608" s="65"/>
      <c r="FP608" s="65"/>
      <c r="FQ608" s="65"/>
      <c r="FR608" s="65"/>
      <c r="FS608" s="65"/>
      <c r="FT608" s="65"/>
      <c r="FU608" s="65"/>
      <c r="FV608" s="65"/>
      <c r="FW608" s="65"/>
      <c r="FX608" s="65"/>
      <c r="FY608" s="65"/>
      <c r="FZ608" s="65"/>
      <c r="GA608" s="65"/>
      <c r="GB608" s="65"/>
      <c r="GC608" s="65"/>
      <c r="GD608" s="65"/>
      <c r="GE608" s="65"/>
      <c r="GF608" s="65"/>
      <c r="GG608" s="65"/>
      <c r="GH608" s="65"/>
      <c r="GI608" s="65"/>
      <c r="GJ608" s="65"/>
      <c r="GK608" s="65"/>
      <c r="GL608" s="65"/>
      <c r="GM608" s="65"/>
      <c r="GN608" s="65"/>
      <c r="GO608" s="65"/>
      <c r="GP608" s="65"/>
      <c r="GQ608" s="65"/>
      <c r="GR608" s="65"/>
      <c r="GS608" s="65"/>
      <c r="GT608" s="65"/>
      <c r="GU608" s="65"/>
      <c r="GV608" s="65"/>
      <c r="GW608" s="65"/>
      <c r="GX608" s="65"/>
      <c r="GY608" s="65"/>
      <c r="GZ608" s="65"/>
      <c r="HA608" s="65"/>
      <c r="HB608" s="65"/>
      <c r="HC608" s="65"/>
      <c r="HD608" s="65"/>
      <c r="HE608" s="65"/>
      <c r="HF608" s="65"/>
      <c r="HG608" s="65"/>
      <c r="HH608" s="65"/>
      <c r="HI608" s="65"/>
      <c r="HJ608" s="65"/>
      <c r="HK608" s="65"/>
      <c r="HL608" s="65"/>
      <c r="HM608" s="65"/>
      <c r="HN608" s="65"/>
      <c r="HO608" s="65"/>
      <c r="HP608" s="65"/>
      <c r="HQ608" s="65"/>
      <c r="HR608" s="65"/>
      <c r="HS608" s="65"/>
      <c r="HT608" s="65"/>
      <c r="HU608" s="65"/>
      <c r="HV608" s="65"/>
      <c r="HW608" s="65"/>
      <c r="HX608" s="65"/>
      <c r="HY608" s="65"/>
      <c r="HZ608" s="65"/>
      <c r="IA608" s="65"/>
      <c r="IB608" s="65"/>
      <c r="IC608" s="65"/>
      <c r="ID608" s="65"/>
      <c r="IE608" s="65"/>
      <c r="IF608" s="65"/>
      <c r="IG608" s="65"/>
      <c r="IH608" s="65"/>
      <c r="II608" s="65"/>
      <c r="IJ608" s="65"/>
      <c r="IK608" s="65"/>
      <c r="IL608" s="65"/>
      <c r="IM608" s="65"/>
      <c r="IN608" s="65"/>
      <c r="IO608" s="65"/>
      <c r="IP608" s="65"/>
      <c r="IQ608" s="65"/>
      <c r="IR608" s="65"/>
      <c r="IS608" s="65"/>
      <c r="IT608" s="65"/>
      <c r="IU608" s="65"/>
      <c r="IV608" s="65"/>
      <c r="IW608" s="65"/>
      <c r="IX608" s="65"/>
      <c r="IY608" s="65"/>
      <c r="IZ608" s="65"/>
      <c r="JA608" s="65"/>
      <c r="JB608" s="65"/>
      <c r="JC608" s="65"/>
      <c r="JD608" s="65"/>
      <c r="JE608" s="65"/>
      <c r="JF608" s="65"/>
      <c r="JG608" s="65"/>
      <c r="JH608" s="65"/>
      <c r="JI608" s="65"/>
      <c r="JJ608" s="65"/>
      <c r="JK608" s="65"/>
      <c r="JL608" s="65"/>
      <c r="JM608" s="65"/>
      <c r="JN608" s="65"/>
      <c r="JO608" s="65"/>
      <c r="JP608" s="65"/>
      <c r="JQ608" s="65"/>
      <c r="JR608" s="65"/>
      <c r="JS608" s="65"/>
    </row>
    <row r="609" s="66" customFormat="true" ht="14.25" hidden="false" customHeight="true" outlineLevel="0" collapsed="false">
      <c r="A609" s="46"/>
      <c r="B609" s="47" t="n">
        <f aca="true">TODAY()</f>
        <v>46135</v>
      </c>
      <c r="C609" s="48" t="s">
        <v>37</v>
      </c>
      <c r="D609" s="49" t="s">
        <v>38</v>
      </c>
      <c r="E609" s="50" t="str">
        <f aca="false">IFERROR(VLOOKUP($J609,'Base 1'!A:S,19,0),"-")</f>
        <v>-</v>
      </c>
      <c r="F609" s="50" t="str">
        <f aca="false">IFERROR(VLOOKUP($J609,'Base 1'!$A:$N,14,0),"-")</f>
        <v>-</v>
      </c>
      <c r="G609" s="50" t="str">
        <f aca="false">IFERROR(VLOOKUP($J609,'Base 1'!$A:$O,15,0),"-")</f>
        <v>-</v>
      </c>
      <c r="H609" s="50" t="str">
        <f aca="false">IFERROR(VLOOKUP($J609,'Base 1'!$A:$T,20,0),"-")</f>
        <v>-</v>
      </c>
      <c r="I609" s="51" t="str">
        <f aca="false">IFERROR(VLOOKUP($J609,'Base 1'!$A:$C,3,0),"-")</f>
        <v>-</v>
      </c>
      <c r="J609" s="51"/>
      <c r="K609" s="50" t="str">
        <f aca="false">IFERROR(VLOOKUP($J609,'Base 1'!$A:$E,5,0),"-")</f>
        <v>-</v>
      </c>
      <c r="L609" s="52" t="str">
        <f aca="false">IFERROR(VLOOKUP($J609,'Base 1'!$A:$B,2,0),"-")</f>
        <v>-</v>
      </c>
      <c r="M609" s="50" t="str">
        <f aca="false">IFERROR(VLOOKUP($J609,'Base 1'!$A:$Q,17,0),"-")</f>
        <v>-</v>
      </c>
      <c r="N609" s="50" t="str">
        <f aca="false">IFERROR(VLOOKUP($J609,'Base 1'!$A:$R,18,0),"-")</f>
        <v>-</v>
      </c>
      <c r="O609" s="50" t="str">
        <f aca="false">IFERROR(VLOOKUP($J609,'Base 1'!$A:$F,6,0),"-")</f>
        <v>-</v>
      </c>
      <c r="P609" s="53" t="str">
        <f aca="false">IFERROR(VLOOKUP($J609,'Base 1'!$A:$G,7,0),"-")</f>
        <v>-</v>
      </c>
      <c r="Q609" s="54"/>
      <c r="R609" s="50" t="str">
        <f aca="false">IFERROR(VLOOKUP(J609,'Base 1'!$A:$L,12,0),"-")</f>
        <v>-</v>
      </c>
      <c r="S609" s="54"/>
      <c r="T609" s="55" t="str">
        <f aca="false">IFERROR(VLOOKUP(J609,'Base 1'!$A:$J,10,0),"-")</f>
        <v>-</v>
      </c>
      <c r="U609" s="56"/>
      <c r="V609" s="57"/>
      <c r="W609" s="58"/>
      <c r="X609" s="59" t="str">
        <f aca="false">IFERROR(VLOOKUP(J609,'Base 1'!$A:$I,9,0),"-")</f>
        <v>-</v>
      </c>
      <c r="Y609" s="58"/>
      <c r="Z609" s="60"/>
      <c r="AA609" s="61"/>
      <c r="AB609" s="62"/>
      <c r="AC609" s="63" t="str">
        <f aca="false">IFERROR(VLOOKUP($J609,'Base 1'!$A:$Q,16,0),"-")</f>
        <v>-</v>
      </c>
      <c r="AD609" s="63"/>
      <c r="AE609" s="64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  <c r="CO609" s="65"/>
      <c r="CP609" s="65"/>
      <c r="CQ609" s="65"/>
      <c r="CR609" s="65"/>
      <c r="CS609" s="65"/>
      <c r="CT609" s="65"/>
      <c r="CU609" s="65"/>
      <c r="CV609" s="65"/>
      <c r="CW609" s="65"/>
      <c r="CX609" s="65"/>
      <c r="CY609" s="65"/>
      <c r="CZ609" s="65"/>
      <c r="DA609" s="65"/>
      <c r="DB609" s="65"/>
      <c r="DC609" s="65"/>
      <c r="DD609" s="65"/>
      <c r="DE609" s="65"/>
      <c r="DF609" s="65"/>
      <c r="DG609" s="65"/>
      <c r="DH609" s="65"/>
      <c r="DI609" s="65"/>
      <c r="DJ609" s="65"/>
      <c r="DK609" s="65"/>
      <c r="DL609" s="65"/>
      <c r="DM609" s="65"/>
      <c r="DN609" s="65"/>
      <c r="DO609" s="65"/>
      <c r="DP609" s="65"/>
      <c r="DQ609" s="65"/>
      <c r="DR609" s="65"/>
      <c r="DS609" s="65"/>
      <c r="DT609" s="65"/>
      <c r="DU609" s="65"/>
      <c r="DV609" s="65"/>
      <c r="DW609" s="65"/>
      <c r="DX609" s="65"/>
      <c r="DY609" s="65"/>
      <c r="DZ609" s="65"/>
      <c r="EA609" s="65"/>
      <c r="EB609" s="65"/>
      <c r="EC609" s="65"/>
      <c r="ED609" s="65"/>
      <c r="EE609" s="65"/>
      <c r="EF609" s="65"/>
      <c r="EG609" s="65"/>
      <c r="EH609" s="65"/>
      <c r="EI609" s="65"/>
      <c r="EJ609" s="65"/>
      <c r="EK609" s="65"/>
      <c r="EL609" s="65"/>
      <c r="EM609" s="65"/>
      <c r="EN609" s="65"/>
      <c r="EO609" s="65"/>
      <c r="EP609" s="65"/>
      <c r="EQ609" s="65"/>
      <c r="ER609" s="65"/>
      <c r="ES609" s="65"/>
      <c r="ET609" s="65"/>
      <c r="EU609" s="65"/>
      <c r="EV609" s="65"/>
      <c r="EW609" s="65"/>
      <c r="EX609" s="65"/>
      <c r="EY609" s="65"/>
      <c r="EZ609" s="65"/>
      <c r="FA609" s="65"/>
      <c r="FB609" s="65"/>
      <c r="FC609" s="65"/>
      <c r="FD609" s="65"/>
      <c r="FE609" s="65"/>
      <c r="FF609" s="65"/>
      <c r="FG609" s="65"/>
      <c r="FH609" s="65"/>
      <c r="FI609" s="65"/>
      <c r="FJ609" s="65"/>
      <c r="FK609" s="65"/>
      <c r="FL609" s="65"/>
      <c r="FM609" s="65"/>
      <c r="FN609" s="65"/>
      <c r="FO609" s="65"/>
      <c r="FP609" s="65"/>
      <c r="FQ609" s="65"/>
      <c r="FR609" s="65"/>
      <c r="FS609" s="65"/>
      <c r="FT609" s="65"/>
      <c r="FU609" s="65"/>
      <c r="FV609" s="65"/>
      <c r="FW609" s="65"/>
      <c r="FX609" s="65"/>
      <c r="FY609" s="65"/>
      <c r="FZ609" s="65"/>
      <c r="GA609" s="65"/>
      <c r="GB609" s="65"/>
      <c r="GC609" s="65"/>
      <c r="GD609" s="65"/>
      <c r="GE609" s="65"/>
      <c r="GF609" s="65"/>
      <c r="GG609" s="65"/>
      <c r="GH609" s="65"/>
      <c r="GI609" s="65"/>
      <c r="GJ609" s="65"/>
      <c r="GK609" s="65"/>
      <c r="GL609" s="65"/>
      <c r="GM609" s="65"/>
      <c r="GN609" s="65"/>
      <c r="GO609" s="65"/>
      <c r="GP609" s="65"/>
      <c r="GQ609" s="65"/>
      <c r="GR609" s="65"/>
      <c r="GS609" s="65"/>
      <c r="GT609" s="65"/>
      <c r="GU609" s="65"/>
      <c r="GV609" s="65"/>
      <c r="GW609" s="65"/>
      <c r="GX609" s="65"/>
      <c r="GY609" s="65"/>
      <c r="GZ609" s="65"/>
      <c r="HA609" s="65"/>
      <c r="HB609" s="65"/>
      <c r="HC609" s="65"/>
      <c r="HD609" s="65"/>
      <c r="HE609" s="65"/>
      <c r="HF609" s="65"/>
      <c r="HG609" s="65"/>
      <c r="HH609" s="65"/>
      <c r="HI609" s="65"/>
      <c r="HJ609" s="65"/>
      <c r="HK609" s="65"/>
      <c r="HL609" s="65"/>
      <c r="HM609" s="65"/>
      <c r="HN609" s="65"/>
      <c r="HO609" s="65"/>
      <c r="HP609" s="65"/>
      <c r="HQ609" s="65"/>
      <c r="HR609" s="65"/>
      <c r="HS609" s="65"/>
      <c r="HT609" s="65"/>
      <c r="HU609" s="65"/>
      <c r="HV609" s="65"/>
      <c r="HW609" s="65"/>
      <c r="HX609" s="65"/>
      <c r="HY609" s="65"/>
      <c r="HZ609" s="65"/>
      <c r="IA609" s="65"/>
      <c r="IB609" s="65"/>
      <c r="IC609" s="65"/>
      <c r="ID609" s="65"/>
      <c r="IE609" s="65"/>
      <c r="IF609" s="65"/>
      <c r="IG609" s="65"/>
      <c r="IH609" s="65"/>
      <c r="II609" s="65"/>
      <c r="IJ609" s="65"/>
      <c r="IK609" s="65"/>
      <c r="IL609" s="65"/>
      <c r="IM609" s="65"/>
      <c r="IN609" s="65"/>
      <c r="IO609" s="65"/>
      <c r="IP609" s="65"/>
      <c r="IQ609" s="65"/>
      <c r="IR609" s="65"/>
      <c r="IS609" s="65"/>
      <c r="IT609" s="65"/>
      <c r="IU609" s="65"/>
      <c r="IV609" s="65"/>
      <c r="IW609" s="65"/>
      <c r="IX609" s="65"/>
      <c r="IY609" s="65"/>
      <c r="IZ609" s="65"/>
      <c r="JA609" s="65"/>
      <c r="JB609" s="65"/>
      <c r="JC609" s="65"/>
      <c r="JD609" s="65"/>
      <c r="JE609" s="65"/>
      <c r="JF609" s="65"/>
      <c r="JG609" s="65"/>
      <c r="JH609" s="65"/>
      <c r="JI609" s="65"/>
      <c r="JJ609" s="65"/>
      <c r="JK609" s="65"/>
      <c r="JL609" s="65"/>
      <c r="JM609" s="65"/>
      <c r="JN609" s="65"/>
      <c r="JO609" s="65"/>
      <c r="JP609" s="65"/>
      <c r="JQ609" s="65"/>
      <c r="JR609" s="65"/>
      <c r="JS609" s="65"/>
    </row>
    <row r="610" s="66" customFormat="true" ht="14.25" hidden="false" customHeight="true" outlineLevel="0" collapsed="false">
      <c r="A610" s="46"/>
      <c r="B610" s="47" t="n">
        <f aca="true">TODAY()</f>
        <v>46135</v>
      </c>
      <c r="C610" s="48" t="s">
        <v>37</v>
      </c>
      <c r="D610" s="49" t="s">
        <v>38</v>
      </c>
      <c r="E610" s="50" t="str">
        <f aca="false">IFERROR(VLOOKUP($J610,'Base 1'!A:S,19,0),"-")</f>
        <v>-</v>
      </c>
      <c r="F610" s="50" t="str">
        <f aca="false">IFERROR(VLOOKUP($J610,'Base 1'!$A:$N,14,0),"-")</f>
        <v>-</v>
      </c>
      <c r="G610" s="50" t="str">
        <f aca="false">IFERROR(VLOOKUP($J610,'Base 1'!$A:$O,15,0),"-")</f>
        <v>-</v>
      </c>
      <c r="H610" s="50" t="str">
        <f aca="false">IFERROR(VLOOKUP($J610,'Base 1'!$A:$T,20,0),"-")</f>
        <v>-</v>
      </c>
      <c r="I610" s="51" t="str">
        <f aca="false">IFERROR(VLOOKUP($J610,'Base 1'!$A:$C,3,0),"-")</f>
        <v>-</v>
      </c>
      <c r="J610" s="51"/>
      <c r="K610" s="50" t="str">
        <f aca="false">IFERROR(VLOOKUP($J610,'Base 1'!$A:$E,5,0),"-")</f>
        <v>-</v>
      </c>
      <c r="L610" s="52" t="str">
        <f aca="false">IFERROR(VLOOKUP($J610,'Base 1'!$A:$B,2,0),"-")</f>
        <v>-</v>
      </c>
      <c r="M610" s="50" t="str">
        <f aca="false">IFERROR(VLOOKUP($J610,'Base 1'!$A:$Q,17,0),"-")</f>
        <v>-</v>
      </c>
      <c r="N610" s="50" t="str">
        <f aca="false">IFERROR(VLOOKUP($J610,'Base 1'!$A:$R,18,0),"-")</f>
        <v>-</v>
      </c>
      <c r="O610" s="50" t="str">
        <f aca="false">IFERROR(VLOOKUP($J610,'Base 1'!$A:$F,6,0),"-")</f>
        <v>-</v>
      </c>
      <c r="P610" s="53" t="str">
        <f aca="false">IFERROR(VLOOKUP($J610,'Base 1'!$A:$G,7,0),"-")</f>
        <v>-</v>
      </c>
      <c r="Q610" s="54"/>
      <c r="R610" s="50" t="str">
        <f aca="false">IFERROR(VLOOKUP(J610,'Base 1'!$A:$L,12,0),"-")</f>
        <v>-</v>
      </c>
      <c r="S610" s="54"/>
      <c r="T610" s="55" t="str">
        <f aca="false">IFERROR(VLOOKUP(J610,'Base 1'!$A:$J,10,0),"-")</f>
        <v>-</v>
      </c>
      <c r="U610" s="56"/>
      <c r="V610" s="57"/>
      <c r="W610" s="58"/>
      <c r="X610" s="59" t="str">
        <f aca="false">IFERROR(VLOOKUP(J610,'Base 1'!$A:$I,9,0),"-")</f>
        <v>-</v>
      </c>
      <c r="Y610" s="58"/>
      <c r="Z610" s="60"/>
      <c r="AA610" s="61"/>
      <c r="AB610" s="62"/>
      <c r="AC610" s="63" t="str">
        <f aca="false">IFERROR(VLOOKUP($J610,'Base 1'!$A:$Q,16,0),"-")</f>
        <v>-</v>
      </c>
      <c r="AD610" s="63"/>
      <c r="AE610" s="64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  <c r="CO610" s="65"/>
      <c r="CP610" s="65"/>
      <c r="CQ610" s="65"/>
      <c r="CR610" s="65"/>
      <c r="CS610" s="65"/>
      <c r="CT610" s="65"/>
      <c r="CU610" s="65"/>
      <c r="CV610" s="65"/>
      <c r="CW610" s="65"/>
      <c r="CX610" s="65"/>
      <c r="CY610" s="65"/>
      <c r="CZ610" s="65"/>
      <c r="DA610" s="65"/>
      <c r="DB610" s="65"/>
      <c r="DC610" s="65"/>
      <c r="DD610" s="65"/>
      <c r="DE610" s="65"/>
      <c r="DF610" s="65"/>
      <c r="DG610" s="65"/>
      <c r="DH610" s="65"/>
      <c r="DI610" s="65"/>
      <c r="DJ610" s="65"/>
      <c r="DK610" s="65"/>
      <c r="DL610" s="65"/>
      <c r="DM610" s="65"/>
      <c r="DN610" s="65"/>
      <c r="DO610" s="65"/>
      <c r="DP610" s="65"/>
      <c r="DQ610" s="65"/>
      <c r="DR610" s="65"/>
      <c r="DS610" s="65"/>
      <c r="DT610" s="65"/>
      <c r="DU610" s="65"/>
      <c r="DV610" s="65"/>
      <c r="DW610" s="65"/>
      <c r="DX610" s="65"/>
      <c r="DY610" s="65"/>
      <c r="DZ610" s="65"/>
      <c r="EA610" s="65"/>
      <c r="EB610" s="65"/>
      <c r="EC610" s="65"/>
      <c r="ED610" s="65"/>
      <c r="EE610" s="65"/>
      <c r="EF610" s="65"/>
      <c r="EG610" s="65"/>
      <c r="EH610" s="65"/>
      <c r="EI610" s="65"/>
      <c r="EJ610" s="65"/>
      <c r="EK610" s="65"/>
      <c r="EL610" s="65"/>
      <c r="EM610" s="65"/>
      <c r="EN610" s="65"/>
      <c r="EO610" s="65"/>
      <c r="EP610" s="65"/>
      <c r="EQ610" s="65"/>
      <c r="ER610" s="65"/>
      <c r="ES610" s="65"/>
      <c r="ET610" s="65"/>
      <c r="EU610" s="65"/>
      <c r="EV610" s="65"/>
      <c r="EW610" s="65"/>
      <c r="EX610" s="65"/>
      <c r="EY610" s="65"/>
      <c r="EZ610" s="65"/>
      <c r="FA610" s="65"/>
      <c r="FB610" s="65"/>
      <c r="FC610" s="65"/>
      <c r="FD610" s="65"/>
      <c r="FE610" s="65"/>
      <c r="FF610" s="65"/>
      <c r="FG610" s="65"/>
      <c r="FH610" s="65"/>
      <c r="FI610" s="65"/>
      <c r="FJ610" s="65"/>
      <c r="FK610" s="65"/>
      <c r="FL610" s="65"/>
      <c r="FM610" s="65"/>
      <c r="FN610" s="65"/>
      <c r="FO610" s="65"/>
      <c r="FP610" s="65"/>
      <c r="FQ610" s="65"/>
      <c r="FR610" s="65"/>
      <c r="FS610" s="65"/>
      <c r="FT610" s="65"/>
      <c r="FU610" s="65"/>
      <c r="FV610" s="65"/>
      <c r="FW610" s="65"/>
      <c r="FX610" s="65"/>
      <c r="FY610" s="65"/>
      <c r="FZ610" s="65"/>
      <c r="GA610" s="65"/>
      <c r="GB610" s="65"/>
      <c r="GC610" s="65"/>
      <c r="GD610" s="65"/>
      <c r="GE610" s="65"/>
      <c r="GF610" s="65"/>
      <c r="GG610" s="65"/>
      <c r="GH610" s="65"/>
      <c r="GI610" s="65"/>
      <c r="GJ610" s="65"/>
      <c r="GK610" s="65"/>
      <c r="GL610" s="65"/>
      <c r="GM610" s="65"/>
      <c r="GN610" s="65"/>
      <c r="GO610" s="65"/>
      <c r="GP610" s="65"/>
      <c r="GQ610" s="65"/>
      <c r="GR610" s="65"/>
      <c r="GS610" s="65"/>
      <c r="GT610" s="65"/>
      <c r="GU610" s="65"/>
      <c r="GV610" s="65"/>
      <c r="GW610" s="65"/>
      <c r="GX610" s="65"/>
      <c r="GY610" s="65"/>
      <c r="GZ610" s="65"/>
      <c r="HA610" s="65"/>
      <c r="HB610" s="65"/>
      <c r="HC610" s="65"/>
      <c r="HD610" s="65"/>
      <c r="HE610" s="65"/>
      <c r="HF610" s="65"/>
      <c r="HG610" s="65"/>
      <c r="HH610" s="65"/>
      <c r="HI610" s="65"/>
      <c r="HJ610" s="65"/>
      <c r="HK610" s="65"/>
      <c r="HL610" s="65"/>
      <c r="HM610" s="65"/>
      <c r="HN610" s="65"/>
      <c r="HO610" s="65"/>
      <c r="HP610" s="65"/>
      <c r="HQ610" s="65"/>
      <c r="HR610" s="65"/>
      <c r="HS610" s="65"/>
      <c r="HT610" s="65"/>
      <c r="HU610" s="65"/>
      <c r="HV610" s="65"/>
      <c r="HW610" s="65"/>
      <c r="HX610" s="65"/>
      <c r="HY610" s="65"/>
      <c r="HZ610" s="65"/>
      <c r="IA610" s="65"/>
      <c r="IB610" s="65"/>
      <c r="IC610" s="65"/>
      <c r="ID610" s="65"/>
      <c r="IE610" s="65"/>
      <c r="IF610" s="65"/>
      <c r="IG610" s="65"/>
      <c r="IH610" s="65"/>
      <c r="II610" s="65"/>
      <c r="IJ610" s="65"/>
      <c r="IK610" s="65"/>
      <c r="IL610" s="65"/>
      <c r="IM610" s="65"/>
      <c r="IN610" s="65"/>
      <c r="IO610" s="65"/>
      <c r="IP610" s="65"/>
      <c r="IQ610" s="65"/>
      <c r="IR610" s="65"/>
      <c r="IS610" s="65"/>
      <c r="IT610" s="65"/>
      <c r="IU610" s="65"/>
      <c r="IV610" s="65"/>
      <c r="IW610" s="65"/>
      <c r="IX610" s="65"/>
      <c r="IY610" s="65"/>
      <c r="IZ610" s="65"/>
      <c r="JA610" s="65"/>
      <c r="JB610" s="65"/>
      <c r="JC610" s="65"/>
      <c r="JD610" s="65"/>
      <c r="JE610" s="65"/>
      <c r="JF610" s="65"/>
      <c r="JG610" s="65"/>
      <c r="JH610" s="65"/>
      <c r="JI610" s="65"/>
      <c r="JJ610" s="65"/>
      <c r="JK610" s="65"/>
      <c r="JL610" s="65"/>
      <c r="JM610" s="65"/>
      <c r="JN610" s="65"/>
      <c r="JO610" s="65"/>
      <c r="JP610" s="65"/>
      <c r="JQ610" s="65"/>
      <c r="JR610" s="65"/>
      <c r="JS610" s="65"/>
    </row>
    <row r="611" s="66" customFormat="true" ht="14.25" hidden="false" customHeight="true" outlineLevel="0" collapsed="false">
      <c r="A611" s="46"/>
      <c r="B611" s="47" t="n">
        <f aca="true">TODAY()</f>
        <v>46135</v>
      </c>
      <c r="C611" s="48" t="s">
        <v>37</v>
      </c>
      <c r="D611" s="49" t="s">
        <v>38</v>
      </c>
      <c r="E611" s="50" t="str">
        <f aca="false">IFERROR(VLOOKUP($J611,'Base 1'!A:S,19,0),"-")</f>
        <v>-</v>
      </c>
      <c r="F611" s="50" t="str">
        <f aca="false">IFERROR(VLOOKUP($J611,'Base 1'!$A:$N,14,0),"-")</f>
        <v>-</v>
      </c>
      <c r="G611" s="50" t="str">
        <f aca="false">IFERROR(VLOOKUP($J611,'Base 1'!$A:$O,15,0),"-")</f>
        <v>-</v>
      </c>
      <c r="H611" s="50" t="str">
        <f aca="false">IFERROR(VLOOKUP($J611,'Base 1'!$A:$T,20,0),"-")</f>
        <v>-</v>
      </c>
      <c r="I611" s="51" t="str">
        <f aca="false">IFERROR(VLOOKUP($J611,'Base 1'!$A:$C,3,0),"-")</f>
        <v>-</v>
      </c>
      <c r="J611" s="51"/>
      <c r="K611" s="50" t="str">
        <f aca="false">IFERROR(VLOOKUP($J611,'Base 1'!$A:$E,5,0),"-")</f>
        <v>-</v>
      </c>
      <c r="L611" s="52" t="str">
        <f aca="false">IFERROR(VLOOKUP($J611,'Base 1'!$A:$B,2,0),"-")</f>
        <v>-</v>
      </c>
      <c r="M611" s="50" t="str">
        <f aca="false">IFERROR(VLOOKUP($J611,'Base 1'!$A:$Q,17,0),"-")</f>
        <v>-</v>
      </c>
      <c r="N611" s="50" t="str">
        <f aca="false">IFERROR(VLOOKUP($J611,'Base 1'!$A:$R,18,0),"-")</f>
        <v>-</v>
      </c>
      <c r="O611" s="50" t="str">
        <f aca="false">IFERROR(VLOOKUP($J611,'Base 1'!$A:$F,6,0),"-")</f>
        <v>-</v>
      </c>
      <c r="P611" s="53" t="str">
        <f aca="false">IFERROR(VLOOKUP($J611,'Base 1'!$A:$G,7,0),"-")</f>
        <v>-</v>
      </c>
      <c r="Q611" s="54"/>
      <c r="R611" s="50" t="str">
        <f aca="false">IFERROR(VLOOKUP(J611,'Base 1'!$A:$L,12,0),"-")</f>
        <v>-</v>
      </c>
      <c r="S611" s="54"/>
      <c r="T611" s="55" t="str">
        <f aca="false">IFERROR(VLOOKUP(J611,'Base 1'!$A:$J,10,0),"-")</f>
        <v>-</v>
      </c>
      <c r="U611" s="56"/>
      <c r="V611" s="57"/>
      <c r="W611" s="58"/>
      <c r="X611" s="59" t="str">
        <f aca="false">IFERROR(VLOOKUP(J611,'Base 1'!$A:$I,9,0),"-")</f>
        <v>-</v>
      </c>
      <c r="Y611" s="58"/>
      <c r="Z611" s="60"/>
      <c r="AA611" s="61"/>
      <c r="AB611" s="62"/>
      <c r="AC611" s="63" t="str">
        <f aca="false">IFERROR(VLOOKUP($J611,'Base 1'!$A:$Q,16,0),"-")</f>
        <v>-</v>
      </c>
      <c r="AD611" s="63"/>
      <c r="AE611" s="64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  <c r="CO611" s="65"/>
      <c r="CP611" s="65"/>
      <c r="CQ611" s="65"/>
      <c r="CR611" s="65"/>
      <c r="CS611" s="65"/>
      <c r="CT611" s="65"/>
      <c r="CU611" s="65"/>
      <c r="CV611" s="65"/>
      <c r="CW611" s="65"/>
      <c r="CX611" s="65"/>
      <c r="CY611" s="65"/>
      <c r="CZ611" s="65"/>
      <c r="DA611" s="65"/>
      <c r="DB611" s="65"/>
      <c r="DC611" s="65"/>
      <c r="DD611" s="65"/>
      <c r="DE611" s="65"/>
      <c r="DF611" s="65"/>
      <c r="DG611" s="65"/>
      <c r="DH611" s="65"/>
      <c r="DI611" s="65"/>
      <c r="DJ611" s="65"/>
      <c r="DK611" s="65"/>
      <c r="DL611" s="65"/>
      <c r="DM611" s="65"/>
      <c r="DN611" s="65"/>
      <c r="DO611" s="65"/>
      <c r="DP611" s="65"/>
      <c r="DQ611" s="65"/>
      <c r="DR611" s="65"/>
      <c r="DS611" s="65"/>
      <c r="DT611" s="65"/>
      <c r="DU611" s="65"/>
      <c r="DV611" s="65"/>
      <c r="DW611" s="65"/>
      <c r="DX611" s="65"/>
      <c r="DY611" s="65"/>
      <c r="DZ611" s="65"/>
      <c r="EA611" s="65"/>
      <c r="EB611" s="65"/>
      <c r="EC611" s="65"/>
      <c r="ED611" s="65"/>
      <c r="EE611" s="65"/>
      <c r="EF611" s="65"/>
      <c r="EG611" s="65"/>
      <c r="EH611" s="65"/>
      <c r="EI611" s="65"/>
      <c r="EJ611" s="65"/>
      <c r="EK611" s="65"/>
      <c r="EL611" s="65"/>
      <c r="EM611" s="65"/>
      <c r="EN611" s="65"/>
      <c r="EO611" s="65"/>
      <c r="EP611" s="65"/>
      <c r="EQ611" s="65"/>
      <c r="ER611" s="65"/>
      <c r="ES611" s="65"/>
      <c r="ET611" s="65"/>
      <c r="EU611" s="65"/>
      <c r="EV611" s="65"/>
      <c r="EW611" s="65"/>
      <c r="EX611" s="65"/>
      <c r="EY611" s="65"/>
      <c r="EZ611" s="65"/>
      <c r="FA611" s="65"/>
      <c r="FB611" s="65"/>
      <c r="FC611" s="65"/>
      <c r="FD611" s="65"/>
      <c r="FE611" s="65"/>
      <c r="FF611" s="65"/>
      <c r="FG611" s="65"/>
      <c r="FH611" s="65"/>
      <c r="FI611" s="65"/>
      <c r="FJ611" s="65"/>
      <c r="FK611" s="65"/>
      <c r="FL611" s="65"/>
      <c r="FM611" s="65"/>
      <c r="FN611" s="65"/>
      <c r="FO611" s="65"/>
      <c r="FP611" s="65"/>
      <c r="FQ611" s="65"/>
      <c r="FR611" s="65"/>
      <c r="FS611" s="65"/>
      <c r="FT611" s="65"/>
      <c r="FU611" s="65"/>
      <c r="FV611" s="65"/>
      <c r="FW611" s="65"/>
      <c r="FX611" s="65"/>
      <c r="FY611" s="65"/>
      <c r="FZ611" s="65"/>
      <c r="GA611" s="65"/>
      <c r="GB611" s="65"/>
      <c r="GC611" s="65"/>
      <c r="GD611" s="65"/>
      <c r="GE611" s="65"/>
      <c r="GF611" s="65"/>
      <c r="GG611" s="65"/>
      <c r="GH611" s="65"/>
      <c r="GI611" s="65"/>
      <c r="GJ611" s="65"/>
      <c r="GK611" s="65"/>
      <c r="GL611" s="65"/>
      <c r="GM611" s="65"/>
      <c r="GN611" s="65"/>
      <c r="GO611" s="65"/>
      <c r="GP611" s="65"/>
      <c r="GQ611" s="65"/>
      <c r="GR611" s="65"/>
      <c r="GS611" s="65"/>
      <c r="GT611" s="65"/>
      <c r="GU611" s="65"/>
      <c r="GV611" s="65"/>
      <c r="GW611" s="65"/>
      <c r="GX611" s="65"/>
      <c r="GY611" s="65"/>
      <c r="GZ611" s="65"/>
      <c r="HA611" s="65"/>
      <c r="HB611" s="65"/>
      <c r="HC611" s="65"/>
      <c r="HD611" s="65"/>
      <c r="HE611" s="65"/>
      <c r="HF611" s="65"/>
      <c r="HG611" s="65"/>
      <c r="HH611" s="65"/>
      <c r="HI611" s="65"/>
      <c r="HJ611" s="65"/>
      <c r="HK611" s="65"/>
      <c r="HL611" s="65"/>
      <c r="HM611" s="65"/>
      <c r="HN611" s="65"/>
      <c r="HO611" s="65"/>
      <c r="HP611" s="65"/>
      <c r="HQ611" s="65"/>
      <c r="HR611" s="65"/>
      <c r="HS611" s="65"/>
      <c r="HT611" s="65"/>
      <c r="HU611" s="65"/>
      <c r="HV611" s="65"/>
      <c r="HW611" s="65"/>
      <c r="HX611" s="65"/>
      <c r="HY611" s="65"/>
      <c r="HZ611" s="65"/>
      <c r="IA611" s="65"/>
      <c r="IB611" s="65"/>
      <c r="IC611" s="65"/>
      <c r="ID611" s="65"/>
      <c r="IE611" s="65"/>
      <c r="IF611" s="65"/>
      <c r="IG611" s="65"/>
      <c r="IH611" s="65"/>
      <c r="II611" s="65"/>
      <c r="IJ611" s="65"/>
      <c r="IK611" s="65"/>
      <c r="IL611" s="65"/>
      <c r="IM611" s="65"/>
      <c r="IN611" s="65"/>
      <c r="IO611" s="65"/>
      <c r="IP611" s="65"/>
      <c r="IQ611" s="65"/>
      <c r="IR611" s="65"/>
      <c r="IS611" s="65"/>
      <c r="IT611" s="65"/>
      <c r="IU611" s="65"/>
      <c r="IV611" s="65"/>
      <c r="IW611" s="65"/>
      <c r="IX611" s="65"/>
      <c r="IY611" s="65"/>
      <c r="IZ611" s="65"/>
      <c r="JA611" s="65"/>
      <c r="JB611" s="65"/>
      <c r="JC611" s="65"/>
      <c r="JD611" s="65"/>
      <c r="JE611" s="65"/>
      <c r="JF611" s="65"/>
      <c r="JG611" s="65"/>
      <c r="JH611" s="65"/>
      <c r="JI611" s="65"/>
      <c r="JJ611" s="65"/>
      <c r="JK611" s="65"/>
      <c r="JL611" s="65"/>
      <c r="JM611" s="65"/>
      <c r="JN611" s="65"/>
      <c r="JO611" s="65"/>
      <c r="JP611" s="65"/>
      <c r="JQ611" s="65"/>
      <c r="JR611" s="65"/>
      <c r="JS611" s="65"/>
    </row>
    <row r="612" s="66" customFormat="true" ht="14.25" hidden="false" customHeight="true" outlineLevel="0" collapsed="false">
      <c r="A612" s="46"/>
      <c r="B612" s="47" t="n">
        <f aca="true">TODAY()</f>
        <v>46135</v>
      </c>
      <c r="C612" s="48" t="s">
        <v>37</v>
      </c>
      <c r="D612" s="49" t="s">
        <v>38</v>
      </c>
      <c r="E612" s="50" t="str">
        <f aca="false">IFERROR(VLOOKUP($J612,'Base 1'!A:S,19,0),"-")</f>
        <v>-</v>
      </c>
      <c r="F612" s="50" t="str">
        <f aca="false">IFERROR(VLOOKUP($J612,'Base 1'!$A:$N,14,0),"-")</f>
        <v>-</v>
      </c>
      <c r="G612" s="50" t="str">
        <f aca="false">IFERROR(VLOOKUP($J612,'Base 1'!$A:$O,15,0),"-")</f>
        <v>-</v>
      </c>
      <c r="H612" s="50" t="str">
        <f aca="false">IFERROR(VLOOKUP($J612,'Base 1'!$A:$T,20,0),"-")</f>
        <v>-</v>
      </c>
      <c r="I612" s="51" t="str">
        <f aca="false">IFERROR(VLOOKUP($J612,'Base 1'!$A:$C,3,0),"-")</f>
        <v>-</v>
      </c>
      <c r="J612" s="51"/>
      <c r="K612" s="50" t="str">
        <f aca="false">IFERROR(VLOOKUP($J612,'Base 1'!$A:$E,5,0),"-")</f>
        <v>-</v>
      </c>
      <c r="L612" s="52" t="str">
        <f aca="false">IFERROR(VLOOKUP($J612,'Base 1'!$A:$B,2,0),"-")</f>
        <v>-</v>
      </c>
      <c r="M612" s="50" t="str">
        <f aca="false">IFERROR(VLOOKUP($J612,'Base 1'!$A:$Q,17,0),"-")</f>
        <v>-</v>
      </c>
      <c r="N612" s="50" t="str">
        <f aca="false">IFERROR(VLOOKUP($J612,'Base 1'!$A:$R,18,0),"-")</f>
        <v>-</v>
      </c>
      <c r="O612" s="50" t="str">
        <f aca="false">IFERROR(VLOOKUP($J612,'Base 1'!$A:$F,6,0),"-")</f>
        <v>-</v>
      </c>
      <c r="P612" s="53" t="str">
        <f aca="false">IFERROR(VLOOKUP($J612,'Base 1'!$A:$G,7,0),"-")</f>
        <v>-</v>
      </c>
      <c r="Q612" s="54"/>
      <c r="R612" s="50" t="str">
        <f aca="false">IFERROR(VLOOKUP(J612,'Base 1'!$A:$L,12,0),"-")</f>
        <v>-</v>
      </c>
      <c r="S612" s="54"/>
      <c r="T612" s="55" t="str">
        <f aca="false">IFERROR(VLOOKUP(J612,'Base 1'!$A:$J,10,0),"-")</f>
        <v>-</v>
      </c>
      <c r="U612" s="56"/>
      <c r="V612" s="57"/>
      <c r="W612" s="58"/>
      <c r="X612" s="59" t="str">
        <f aca="false">IFERROR(VLOOKUP(J612,'Base 1'!$A:$I,9,0),"-")</f>
        <v>-</v>
      </c>
      <c r="Y612" s="58"/>
      <c r="Z612" s="60"/>
      <c r="AA612" s="61"/>
      <c r="AB612" s="62"/>
      <c r="AC612" s="63" t="str">
        <f aca="false">IFERROR(VLOOKUP($J612,'Base 1'!$A:$Q,16,0),"-")</f>
        <v>-</v>
      </c>
      <c r="AD612" s="63"/>
      <c r="AE612" s="64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  <c r="CO612" s="65"/>
      <c r="CP612" s="65"/>
      <c r="CQ612" s="65"/>
      <c r="CR612" s="65"/>
      <c r="CS612" s="65"/>
      <c r="CT612" s="65"/>
      <c r="CU612" s="65"/>
      <c r="CV612" s="65"/>
      <c r="CW612" s="65"/>
      <c r="CX612" s="65"/>
      <c r="CY612" s="65"/>
      <c r="CZ612" s="65"/>
      <c r="DA612" s="65"/>
      <c r="DB612" s="65"/>
      <c r="DC612" s="65"/>
      <c r="DD612" s="65"/>
      <c r="DE612" s="65"/>
      <c r="DF612" s="65"/>
      <c r="DG612" s="65"/>
      <c r="DH612" s="65"/>
      <c r="DI612" s="65"/>
      <c r="DJ612" s="65"/>
      <c r="DK612" s="65"/>
      <c r="DL612" s="65"/>
      <c r="DM612" s="65"/>
      <c r="DN612" s="65"/>
      <c r="DO612" s="65"/>
      <c r="DP612" s="65"/>
      <c r="DQ612" s="65"/>
      <c r="DR612" s="65"/>
      <c r="DS612" s="65"/>
      <c r="DT612" s="65"/>
      <c r="DU612" s="65"/>
      <c r="DV612" s="65"/>
      <c r="DW612" s="65"/>
      <c r="DX612" s="65"/>
      <c r="DY612" s="65"/>
      <c r="DZ612" s="65"/>
      <c r="EA612" s="65"/>
      <c r="EB612" s="65"/>
      <c r="EC612" s="65"/>
      <c r="ED612" s="65"/>
      <c r="EE612" s="65"/>
      <c r="EF612" s="65"/>
      <c r="EG612" s="65"/>
      <c r="EH612" s="65"/>
      <c r="EI612" s="65"/>
      <c r="EJ612" s="65"/>
      <c r="EK612" s="65"/>
      <c r="EL612" s="65"/>
      <c r="EM612" s="65"/>
      <c r="EN612" s="65"/>
      <c r="EO612" s="65"/>
      <c r="EP612" s="65"/>
      <c r="EQ612" s="65"/>
      <c r="ER612" s="65"/>
      <c r="ES612" s="65"/>
      <c r="ET612" s="65"/>
      <c r="EU612" s="65"/>
      <c r="EV612" s="65"/>
      <c r="EW612" s="65"/>
      <c r="EX612" s="65"/>
      <c r="EY612" s="65"/>
      <c r="EZ612" s="65"/>
      <c r="FA612" s="65"/>
      <c r="FB612" s="65"/>
      <c r="FC612" s="65"/>
      <c r="FD612" s="65"/>
      <c r="FE612" s="65"/>
      <c r="FF612" s="65"/>
      <c r="FG612" s="65"/>
      <c r="FH612" s="65"/>
      <c r="FI612" s="65"/>
      <c r="FJ612" s="65"/>
      <c r="FK612" s="65"/>
      <c r="FL612" s="65"/>
      <c r="FM612" s="65"/>
      <c r="FN612" s="65"/>
      <c r="FO612" s="65"/>
      <c r="FP612" s="65"/>
      <c r="FQ612" s="65"/>
      <c r="FR612" s="65"/>
      <c r="FS612" s="65"/>
      <c r="FT612" s="65"/>
      <c r="FU612" s="65"/>
      <c r="FV612" s="65"/>
      <c r="FW612" s="65"/>
      <c r="FX612" s="65"/>
      <c r="FY612" s="65"/>
      <c r="FZ612" s="65"/>
      <c r="GA612" s="65"/>
      <c r="GB612" s="65"/>
      <c r="GC612" s="65"/>
      <c r="GD612" s="65"/>
      <c r="GE612" s="65"/>
      <c r="GF612" s="65"/>
      <c r="GG612" s="65"/>
      <c r="GH612" s="65"/>
      <c r="GI612" s="65"/>
      <c r="GJ612" s="65"/>
      <c r="GK612" s="65"/>
      <c r="GL612" s="65"/>
      <c r="GM612" s="65"/>
      <c r="GN612" s="65"/>
      <c r="GO612" s="65"/>
      <c r="GP612" s="65"/>
      <c r="GQ612" s="65"/>
      <c r="GR612" s="65"/>
      <c r="GS612" s="65"/>
      <c r="GT612" s="65"/>
      <c r="GU612" s="65"/>
      <c r="GV612" s="65"/>
      <c r="GW612" s="65"/>
      <c r="GX612" s="65"/>
      <c r="GY612" s="65"/>
      <c r="GZ612" s="65"/>
      <c r="HA612" s="65"/>
      <c r="HB612" s="65"/>
      <c r="HC612" s="65"/>
      <c r="HD612" s="65"/>
      <c r="HE612" s="65"/>
      <c r="HF612" s="65"/>
      <c r="HG612" s="65"/>
      <c r="HH612" s="65"/>
      <c r="HI612" s="65"/>
      <c r="HJ612" s="65"/>
      <c r="HK612" s="65"/>
      <c r="HL612" s="65"/>
      <c r="HM612" s="65"/>
      <c r="HN612" s="65"/>
      <c r="HO612" s="65"/>
      <c r="HP612" s="65"/>
      <c r="HQ612" s="65"/>
      <c r="HR612" s="65"/>
      <c r="HS612" s="65"/>
      <c r="HT612" s="65"/>
      <c r="HU612" s="65"/>
      <c r="HV612" s="65"/>
      <c r="HW612" s="65"/>
      <c r="HX612" s="65"/>
      <c r="HY612" s="65"/>
      <c r="HZ612" s="65"/>
      <c r="IA612" s="65"/>
      <c r="IB612" s="65"/>
      <c r="IC612" s="65"/>
      <c r="ID612" s="65"/>
      <c r="IE612" s="65"/>
      <c r="IF612" s="65"/>
      <c r="IG612" s="65"/>
      <c r="IH612" s="65"/>
      <c r="II612" s="65"/>
      <c r="IJ612" s="65"/>
      <c r="IK612" s="65"/>
      <c r="IL612" s="65"/>
      <c r="IM612" s="65"/>
      <c r="IN612" s="65"/>
      <c r="IO612" s="65"/>
      <c r="IP612" s="65"/>
      <c r="IQ612" s="65"/>
      <c r="IR612" s="65"/>
      <c r="IS612" s="65"/>
      <c r="IT612" s="65"/>
      <c r="IU612" s="65"/>
      <c r="IV612" s="65"/>
      <c r="IW612" s="65"/>
      <c r="IX612" s="65"/>
      <c r="IY612" s="65"/>
      <c r="IZ612" s="65"/>
      <c r="JA612" s="65"/>
      <c r="JB612" s="65"/>
      <c r="JC612" s="65"/>
      <c r="JD612" s="65"/>
      <c r="JE612" s="65"/>
      <c r="JF612" s="65"/>
      <c r="JG612" s="65"/>
      <c r="JH612" s="65"/>
      <c r="JI612" s="65"/>
      <c r="JJ612" s="65"/>
      <c r="JK612" s="65"/>
      <c r="JL612" s="65"/>
      <c r="JM612" s="65"/>
      <c r="JN612" s="65"/>
      <c r="JO612" s="65"/>
      <c r="JP612" s="65"/>
      <c r="JQ612" s="65"/>
      <c r="JR612" s="65"/>
      <c r="JS612" s="65"/>
    </row>
    <row r="613" s="66" customFormat="true" ht="14.25" hidden="false" customHeight="true" outlineLevel="0" collapsed="false">
      <c r="A613" s="46"/>
      <c r="B613" s="47" t="n">
        <f aca="true">TODAY()</f>
        <v>46135</v>
      </c>
      <c r="C613" s="48" t="s">
        <v>37</v>
      </c>
      <c r="D613" s="49" t="s">
        <v>38</v>
      </c>
      <c r="E613" s="50" t="str">
        <f aca="false">IFERROR(VLOOKUP($J613,'Base 1'!A:S,19,0),"-")</f>
        <v>-</v>
      </c>
      <c r="F613" s="50" t="str">
        <f aca="false">IFERROR(VLOOKUP($J613,'Base 1'!$A:$N,14,0),"-")</f>
        <v>-</v>
      </c>
      <c r="G613" s="50" t="str">
        <f aca="false">IFERROR(VLOOKUP($J613,'Base 1'!$A:$O,15,0),"-")</f>
        <v>-</v>
      </c>
      <c r="H613" s="50" t="str">
        <f aca="false">IFERROR(VLOOKUP($J613,'Base 1'!$A:$T,20,0),"-")</f>
        <v>-</v>
      </c>
      <c r="I613" s="51" t="str">
        <f aca="false">IFERROR(VLOOKUP($J613,'Base 1'!$A:$C,3,0),"-")</f>
        <v>-</v>
      </c>
      <c r="J613" s="51"/>
      <c r="K613" s="50" t="str">
        <f aca="false">IFERROR(VLOOKUP($J613,'Base 1'!$A:$E,5,0),"-")</f>
        <v>-</v>
      </c>
      <c r="L613" s="52" t="str">
        <f aca="false">IFERROR(VLOOKUP($J613,'Base 1'!$A:$B,2,0),"-")</f>
        <v>-</v>
      </c>
      <c r="M613" s="50" t="str">
        <f aca="false">IFERROR(VLOOKUP($J613,'Base 1'!$A:$Q,17,0),"-")</f>
        <v>-</v>
      </c>
      <c r="N613" s="50" t="str">
        <f aca="false">IFERROR(VLOOKUP($J613,'Base 1'!$A:$R,18,0),"-")</f>
        <v>-</v>
      </c>
      <c r="O613" s="50" t="str">
        <f aca="false">IFERROR(VLOOKUP($J613,'Base 1'!$A:$F,6,0),"-")</f>
        <v>-</v>
      </c>
      <c r="P613" s="53" t="str">
        <f aca="false">IFERROR(VLOOKUP($J613,'Base 1'!$A:$G,7,0),"-")</f>
        <v>-</v>
      </c>
      <c r="Q613" s="54"/>
      <c r="R613" s="50" t="str">
        <f aca="false">IFERROR(VLOOKUP(J613,'Base 1'!$A:$L,12,0),"-")</f>
        <v>-</v>
      </c>
      <c r="S613" s="54"/>
      <c r="T613" s="55" t="str">
        <f aca="false">IFERROR(VLOOKUP(J613,'Base 1'!$A:$J,10,0),"-")</f>
        <v>-</v>
      </c>
      <c r="U613" s="56"/>
      <c r="V613" s="57"/>
      <c r="W613" s="58"/>
      <c r="X613" s="59" t="str">
        <f aca="false">IFERROR(VLOOKUP(J613,'Base 1'!$A:$I,9,0),"-")</f>
        <v>-</v>
      </c>
      <c r="Y613" s="58"/>
      <c r="Z613" s="60"/>
      <c r="AA613" s="61"/>
      <c r="AB613" s="62"/>
      <c r="AC613" s="63" t="str">
        <f aca="false">IFERROR(VLOOKUP($J613,'Base 1'!$A:$Q,16,0),"-")</f>
        <v>-</v>
      </c>
      <c r="AD613" s="63"/>
      <c r="AE613" s="64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  <c r="CO613" s="65"/>
      <c r="CP613" s="65"/>
      <c r="CQ613" s="65"/>
      <c r="CR613" s="65"/>
      <c r="CS613" s="65"/>
      <c r="CT613" s="65"/>
      <c r="CU613" s="65"/>
      <c r="CV613" s="65"/>
      <c r="CW613" s="65"/>
      <c r="CX613" s="65"/>
      <c r="CY613" s="65"/>
      <c r="CZ613" s="65"/>
      <c r="DA613" s="65"/>
      <c r="DB613" s="65"/>
      <c r="DC613" s="65"/>
      <c r="DD613" s="65"/>
      <c r="DE613" s="65"/>
      <c r="DF613" s="65"/>
      <c r="DG613" s="65"/>
      <c r="DH613" s="65"/>
      <c r="DI613" s="65"/>
      <c r="DJ613" s="65"/>
      <c r="DK613" s="65"/>
      <c r="DL613" s="65"/>
      <c r="DM613" s="65"/>
      <c r="DN613" s="65"/>
      <c r="DO613" s="65"/>
      <c r="DP613" s="65"/>
      <c r="DQ613" s="65"/>
      <c r="DR613" s="65"/>
      <c r="DS613" s="65"/>
      <c r="DT613" s="65"/>
      <c r="DU613" s="65"/>
      <c r="DV613" s="65"/>
      <c r="DW613" s="65"/>
      <c r="DX613" s="65"/>
      <c r="DY613" s="65"/>
      <c r="DZ613" s="65"/>
      <c r="EA613" s="65"/>
      <c r="EB613" s="65"/>
      <c r="EC613" s="65"/>
      <c r="ED613" s="65"/>
      <c r="EE613" s="65"/>
      <c r="EF613" s="65"/>
      <c r="EG613" s="65"/>
      <c r="EH613" s="65"/>
      <c r="EI613" s="65"/>
      <c r="EJ613" s="65"/>
      <c r="EK613" s="65"/>
      <c r="EL613" s="65"/>
      <c r="EM613" s="65"/>
      <c r="EN613" s="65"/>
      <c r="EO613" s="65"/>
      <c r="EP613" s="65"/>
      <c r="EQ613" s="65"/>
      <c r="ER613" s="65"/>
      <c r="ES613" s="65"/>
      <c r="ET613" s="65"/>
      <c r="EU613" s="65"/>
      <c r="EV613" s="65"/>
      <c r="EW613" s="65"/>
      <c r="EX613" s="65"/>
      <c r="EY613" s="65"/>
      <c r="EZ613" s="65"/>
      <c r="FA613" s="65"/>
      <c r="FB613" s="65"/>
      <c r="FC613" s="65"/>
      <c r="FD613" s="65"/>
      <c r="FE613" s="65"/>
      <c r="FF613" s="65"/>
      <c r="FG613" s="65"/>
      <c r="FH613" s="65"/>
      <c r="FI613" s="65"/>
      <c r="FJ613" s="65"/>
      <c r="FK613" s="65"/>
      <c r="FL613" s="65"/>
      <c r="FM613" s="65"/>
      <c r="FN613" s="65"/>
      <c r="FO613" s="65"/>
      <c r="FP613" s="65"/>
      <c r="FQ613" s="65"/>
      <c r="FR613" s="65"/>
      <c r="FS613" s="65"/>
      <c r="FT613" s="65"/>
      <c r="FU613" s="65"/>
      <c r="FV613" s="65"/>
      <c r="FW613" s="65"/>
      <c r="FX613" s="65"/>
      <c r="FY613" s="65"/>
      <c r="FZ613" s="65"/>
      <c r="GA613" s="65"/>
      <c r="GB613" s="65"/>
      <c r="GC613" s="65"/>
      <c r="GD613" s="65"/>
      <c r="GE613" s="65"/>
      <c r="GF613" s="65"/>
      <c r="GG613" s="65"/>
      <c r="GH613" s="65"/>
      <c r="GI613" s="65"/>
      <c r="GJ613" s="65"/>
      <c r="GK613" s="65"/>
      <c r="GL613" s="65"/>
      <c r="GM613" s="65"/>
      <c r="GN613" s="65"/>
      <c r="GO613" s="65"/>
      <c r="GP613" s="65"/>
      <c r="GQ613" s="65"/>
      <c r="GR613" s="65"/>
      <c r="GS613" s="65"/>
      <c r="GT613" s="65"/>
      <c r="GU613" s="65"/>
      <c r="GV613" s="65"/>
      <c r="GW613" s="65"/>
      <c r="GX613" s="65"/>
      <c r="GY613" s="65"/>
      <c r="GZ613" s="65"/>
      <c r="HA613" s="65"/>
      <c r="HB613" s="65"/>
      <c r="HC613" s="65"/>
      <c r="HD613" s="65"/>
      <c r="HE613" s="65"/>
      <c r="HF613" s="65"/>
      <c r="HG613" s="65"/>
      <c r="HH613" s="65"/>
      <c r="HI613" s="65"/>
      <c r="HJ613" s="65"/>
      <c r="HK613" s="65"/>
      <c r="HL613" s="65"/>
      <c r="HM613" s="65"/>
      <c r="HN613" s="65"/>
      <c r="HO613" s="65"/>
      <c r="HP613" s="65"/>
      <c r="HQ613" s="65"/>
      <c r="HR613" s="65"/>
      <c r="HS613" s="65"/>
      <c r="HT613" s="65"/>
      <c r="HU613" s="65"/>
      <c r="HV613" s="65"/>
      <c r="HW613" s="65"/>
      <c r="HX613" s="65"/>
      <c r="HY613" s="65"/>
      <c r="HZ613" s="65"/>
      <c r="IA613" s="65"/>
      <c r="IB613" s="65"/>
      <c r="IC613" s="65"/>
      <c r="ID613" s="65"/>
      <c r="IE613" s="65"/>
      <c r="IF613" s="65"/>
      <c r="IG613" s="65"/>
      <c r="IH613" s="65"/>
      <c r="II613" s="65"/>
      <c r="IJ613" s="65"/>
      <c r="IK613" s="65"/>
      <c r="IL613" s="65"/>
      <c r="IM613" s="65"/>
      <c r="IN613" s="65"/>
      <c r="IO613" s="65"/>
      <c r="IP613" s="65"/>
      <c r="IQ613" s="65"/>
      <c r="IR613" s="65"/>
      <c r="IS613" s="65"/>
      <c r="IT613" s="65"/>
      <c r="IU613" s="65"/>
      <c r="IV613" s="65"/>
      <c r="IW613" s="65"/>
      <c r="IX613" s="65"/>
      <c r="IY613" s="65"/>
      <c r="IZ613" s="65"/>
      <c r="JA613" s="65"/>
      <c r="JB613" s="65"/>
      <c r="JC613" s="65"/>
      <c r="JD613" s="65"/>
      <c r="JE613" s="65"/>
      <c r="JF613" s="65"/>
      <c r="JG613" s="65"/>
      <c r="JH613" s="65"/>
      <c r="JI613" s="65"/>
      <c r="JJ613" s="65"/>
      <c r="JK613" s="65"/>
      <c r="JL613" s="65"/>
      <c r="JM613" s="65"/>
      <c r="JN613" s="65"/>
      <c r="JO613" s="65"/>
      <c r="JP613" s="65"/>
      <c r="JQ613" s="65"/>
      <c r="JR613" s="65"/>
      <c r="JS613" s="65"/>
    </row>
    <row r="614" s="66" customFormat="true" ht="14.25" hidden="false" customHeight="true" outlineLevel="0" collapsed="false">
      <c r="A614" s="46"/>
      <c r="B614" s="47" t="n">
        <f aca="true">TODAY()</f>
        <v>46135</v>
      </c>
      <c r="C614" s="48" t="s">
        <v>37</v>
      </c>
      <c r="D614" s="49" t="s">
        <v>38</v>
      </c>
      <c r="E614" s="50" t="str">
        <f aca="false">IFERROR(VLOOKUP($J614,'Base 1'!A:S,19,0),"-")</f>
        <v>-</v>
      </c>
      <c r="F614" s="50" t="str">
        <f aca="false">IFERROR(VLOOKUP($J614,'Base 1'!$A:$N,14,0),"-")</f>
        <v>-</v>
      </c>
      <c r="G614" s="50" t="str">
        <f aca="false">IFERROR(VLOOKUP($J614,'Base 1'!$A:$O,15,0),"-")</f>
        <v>-</v>
      </c>
      <c r="H614" s="50" t="str">
        <f aca="false">IFERROR(VLOOKUP($J614,'Base 1'!$A:$T,20,0),"-")</f>
        <v>-</v>
      </c>
      <c r="I614" s="51" t="str">
        <f aca="false">IFERROR(VLOOKUP($J614,'Base 1'!$A:$C,3,0),"-")</f>
        <v>-</v>
      </c>
      <c r="J614" s="51"/>
      <c r="K614" s="50" t="str">
        <f aca="false">IFERROR(VLOOKUP($J614,'Base 1'!$A:$E,5,0),"-")</f>
        <v>-</v>
      </c>
      <c r="L614" s="52" t="str">
        <f aca="false">IFERROR(VLOOKUP($J614,'Base 1'!$A:$B,2,0),"-")</f>
        <v>-</v>
      </c>
      <c r="M614" s="50" t="str">
        <f aca="false">IFERROR(VLOOKUP($J614,'Base 1'!$A:$Q,17,0),"-")</f>
        <v>-</v>
      </c>
      <c r="N614" s="50" t="str">
        <f aca="false">IFERROR(VLOOKUP($J614,'Base 1'!$A:$R,18,0),"-")</f>
        <v>-</v>
      </c>
      <c r="O614" s="50" t="str">
        <f aca="false">IFERROR(VLOOKUP($J614,'Base 1'!$A:$F,6,0),"-")</f>
        <v>-</v>
      </c>
      <c r="P614" s="53" t="str">
        <f aca="false">IFERROR(VLOOKUP($J614,'Base 1'!$A:$G,7,0),"-")</f>
        <v>-</v>
      </c>
      <c r="Q614" s="54"/>
      <c r="R614" s="50" t="str">
        <f aca="false">IFERROR(VLOOKUP(J614,'Base 1'!$A:$L,12,0),"-")</f>
        <v>-</v>
      </c>
      <c r="S614" s="54"/>
      <c r="T614" s="55" t="str">
        <f aca="false">IFERROR(VLOOKUP(J614,'Base 1'!$A:$J,10,0),"-")</f>
        <v>-</v>
      </c>
      <c r="U614" s="56"/>
      <c r="V614" s="57"/>
      <c r="W614" s="58"/>
      <c r="X614" s="59" t="str">
        <f aca="false">IFERROR(VLOOKUP(J614,'Base 1'!$A:$I,9,0),"-")</f>
        <v>-</v>
      </c>
      <c r="Y614" s="58"/>
      <c r="Z614" s="60"/>
      <c r="AA614" s="61"/>
      <c r="AB614" s="62"/>
      <c r="AC614" s="63" t="str">
        <f aca="false">IFERROR(VLOOKUP($J614,'Base 1'!$A:$Q,16,0),"-")</f>
        <v>-</v>
      </c>
      <c r="AD614" s="63"/>
      <c r="AE614" s="64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  <c r="CO614" s="65"/>
      <c r="CP614" s="65"/>
      <c r="CQ614" s="65"/>
      <c r="CR614" s="65"/>
      <c r="CS614" s="65"/>
      <c r="CT614" s="65"/>
      <c r="CU614" s="65"/>
      <c r="CV614" s="65"/>
      <c r="CW614" s="65"/>
      <c r="CX614" s="65"/>
      <c r="CY614" s="65"/>
      <c r="CZ614" s="65"/>
      <c r="DA614" s="65"/>
      <c r="DB614" s="65"/>
      <c r="DC614" s="65"/>
      <c r="DD614" s="65"/>
      <c r="DE614" s="65"/>
      <c r="DF614" s="65"/>
      <c r="DG614" s="65"/>
      <c r="DH614" s="65"/>
      <c r="DI614" s="65"/>
      <c r="DJ614" s="65"/>
      <c r="DK614" s="65"/>
      <c r="DL614" s="65"/>
      <c r="DM614" s="65"/>
      <c r="DN614" s="65"/>
      <c r="DO614" s="65"/>
      <c r="DP614" s="65"/>
      <c r="DQ614" s="65"/>
      <c r="DR614" s="65"/>
      <c r="DS614" s="65"/>
      <c r="DT614" s="65"/>
      <c r="DU614" s="65"/>
      <c r="DV614" s="65"/>
      <c r="DW614" s="65"/>
      <c r="DX614" s="65"/>
      <c r="DY614" s="65"/>
      <c r="DZ614" s="65"/>
      <c r="EA614" s="65"/>
      <c r="EB614" s="65"/>
      <c r="EC614" s="65"/>
      <c r="ED614" s="65"/>
      <c r="EE614" s="65"/>
      <c r="EF614" s="65"/>
      <c r="EG614" s="65"/>
      <c r="EH614" s="65"/>
      <c r="EI614" s="65"/>
      <c r="EJ614" s="65"/>
      <c r="EK614" s="65"/>
      <c r="EL614" s="65"/>
      <c r="EM614" s="65"/>
      <c r="EN614" s="65"/>
      <c r="EO614" s="65"/>
      <c r="EP614" s="65"/>
      <c r="EQ614" s="65"/>
      <c r="ER614" s="65"/>
      <c r="ES614" s="65"/>
      <c r="ET614" s="65"/>
      <c r="EU614" s="65"/>
      <c r="EV614" s="65"/>
      <c r="EW614" s="65"/>
      <c r="EX614" s="65"/>
      <c r="EY614" s="65"/>
      <c r="EZ614" s="65"/>
      <c r="FA614" s="65"/>
      <c r="FB614" s="65"/>
      <c r="FC614" s="65"/>
      <c r="FD614" s="65"/>
      <c r="FE614" s="65"/>
      <c r="FF614" s="65"/>
      <c r="FG614" s="65"/>
      <c r="FH614" s="65"/>
      <c r="FI614" s="65"/>
      <c r="FJ614" s="65"/>
      <c r="FK614" s="65"/>
      <c r="FL614" s="65"/>
      <c r="FM614" s="65"/>
      <c r="FN614" s="65"/>
      <c r="FO614" s="65"/>
      <c r="FP614" s="65"/>
      <c r="FQ614" s="65"/>
      <c r="FR614" s="65"/>
      <c r="FS614" s="65"/>
      <c r="FT614" s="65"/>
      <c r="FU614" s="65"/>
      <c r="FV614" s="65"/>
      <c r="FW614" s="65"/>
      <c r="FX614" s="65"/>
      <c r="FY614" s="65"/>
      <c r="FZ614" s="65"/>
      <c r="GA614" s="65"/>
      <c r="GB614" s="65"/>
      <c r="GC614" s="65"/>
      <c r="GD614" s="65"/>
      <c r="GE614" s="65"/>
      <c r="GF614" s="65"/>
      <c r="GG614" s="65"/>
      <c r="GH614" s="65"/>
      <c r="GI614" s="65"/>
      <c r="GJ614" s="65"/>
      <c r="GK614" s="65"/>
      <c r="GL614" s="65"/>
      <c r="GM614" s="65"/>
      <c r="GN614" s="65"/>
      <c r="GO614" s="65"/>
      <c r="GP614" s="65"/>
      <c r="GQ614" s="65"/>
      <c r="GR614" s="65"/>
      <c r="GS614" s="65"/>
      <c r="GT614" s="65"/>
      <c r="GU614" s="65"/>
      <c r="GV614" s="65"/>
      <c r="GW614" s="65"/>
      <c r="GX614" s="65"/>
      <c r="GY614" s="65"/>
      <c r="GZ614" s="65"/>
      <c r="HA614" s="65"/>
      <c r="HB614" s="65"/>
      <c r="HC614" s="65"/>
      <c r="HD614" s="65"/>
      <c r="HE614" s="65"/>
      <c r="HF614" s="65"/>
      <c r="HG614" s="65"/>
      <c r="HH614" s="65"/>
      <c r="HI614" s="65"/>
      <c r="HJ614" s="65"/>
      <c r="HK614" s="65"/>
      <c r="HL614" s="65"/>
      <c r="HM614" s="65"/>
      <c r="HN614" s="65"/>
      <c r="HO614" s="65"/>
      <c r="HP614" s="65"/>
      <c r="HQ614" s="65"/>
      <c r="HR614" s="65"/>
      <c r="HS614" s="65"/>
      <c r="HT614" s="65"/>
      <c r="HU614" s="65"/>
      <c r="HV614" s="65"/>
      <c r="HW614" s="65"/>
      <c r="HX614" s="65"/>
      <c r="HY614" s="65"/>
      <c r="HZ614" s="65"/>
      <c r="IA614" s="65"/>
      <c r="IB614" s="65"/>
      <c r="IC614" s="65"/>
      <c r="ID614" s="65"/>
      <c r="IE614" s="65"/>
      <c r="IF614" s="65"/>
      <c r="IG614" s="65"/>
      <c r="IH614" s="65"/>
      <c r="II614" s="65"/>
      <c r="IJ614" s="65"/>
      <c r="IK614" s="65"/>
      <c r="IL614" s="65"/>
      <c r="IM614" s="65"/>
      <c r="IN614" s="65"/>
      <c r="IO614" s="65"/>
      <c r="IP614" s="65"/>
      <c r="IQ614" s="65"/>
      <c r="IR614" s="65"/>
      <c r="IS614" s="65"/>
      <c r="IT614" s="65"/>
      <c r="IU614" s="65"/>
      <c r="IV614" s="65"/>
      <c r="IW614" s="65"/>
      <c r="IX614" s="65"/>
      <c r="IY614" s="65"/>
      <c r="IZ614" s="65"/>
      <c r="JA614" s="65"/>
      <c r="JB614" s="65"/>
      <c r="JC614" s="65"/>
      <c r="JD614" s="65"/>
      <c r="JE614" s="65"/>
      <c r="JF614" s="65"/>
      <c r="JG614" s="65"/>
      <c r="JH614" s="65"/>
      <c r="JI614" s="65"/>
      <c r="JJ614" s="65"/>
      <c r="JK614" s="65"/>
      <c r="JL614" s="65"/>
      <c r="JM614" s="65"/>
      <c r="JN614" s="65"/>
      <c r="JO614" s="65"/>
      <c r="JP614" s="65"/>
      <c r="JQ614" s="65"/>
      <c r="JR614" s="65"/>
      <c r="JS614" s="65"/>
    </row>
    <row r="615" s="66" customFormat="true" ht="14.25" hidden="false" customHeight="true" outlineLevel="0" collapsed="false">
      <c r="A615" s="46"/>
      <c r="B615" s="47" t="n">
        <f aca="true">TODAY()</f>
        <v>46135</v>
      </c>
      <c r="C615" s="48" t="s">
        <v>37</v>
      </c>
      <c r="D615" s="49" t="s">
        <v>38</v>
      </c>
      <c r="E615" s="50" t="str">
        <f aca="false">IFERROR(VLOOKUP($J615,'Base 1'!A:S,19,0),"-")</f>
        <v>-</v>
      </c>
      <c r="F615" s="50" t="str">
        <f aca="false">IFERROR(VLOOKUP($J615,'Base 1'!$A:$N,14,0),"-")</f>
        <v>-</v>
      </c>
      <c r="G615" s="50" t="str">
        <f aca="false">IFERROR(VLOOKUP($J615,'Base 1'!$A:$O,15,0),"-")</f>
        <v>-</v>
      </c>
      <c r="H615" s="50" t="str">
        <f aca="false">IFERROR(VLOOKUP($J615,'Base 1'!$A:$T,20,0),"-")</f>
        <v>-</v>
      </c>
      <c r="I615" s="51" t="str">
        <f aca="false">IFERROR(VLOOKUP($J615,'Base 1'!$A:$C,3,0),"-")</f>
        <v>-</v>
      </c>
      <c r="J615" s="51"/>
      <c r="K615" s="50" t="str">
        <f aca="false">IFERROR(VLOOKUP($J615,'Base 1'!$A:$E,5,0),"-")</f>
        <v>-</v>
      </c>
      <c r="L615" s="52" t="str">
        <f aca="false">IFERROR(VLOOKUP($J615,'Base 1'!$A:$B,2,0),"-")</f>
        <v>-</v>
      </c>
      <c r="M615" s="50" t="str">
        <f aca="false">IFERROR(VLOOKUP($J615,'Base 1'!$A:$Q,17,0),"-")</f>
        <v>-</v>
      </c>
      <c r="N615" s="50" t="str">
        <f aca="false">IFERROR(VLOOKUP($J615,'Base 1'!$A:$R,18,0),"-")</f>
        <v>-</v>
      </c>
      <c r="O615" s="50" t="str">
        <f aca="false">IFERROR(VLOOKUP($J615,'Base 1'!$A:$F,6,0),"-")</f>
        <v>-</v>
      </c>
      <c r="P615" s="53" t="str">
        <f aca="false">IFERROR(VLOOKUP($J615,'Base 1'!$A:$G,7,0),"-")</f>
        <v>-</v>
      </c>
      <c r="Q615" s="54"/>
      <c r="R615" s="50" t="str">
        <f aca="false">IFERROR(VLOOKUP(J615,'Base 1'!$A:$L,12,0),"-")</f>
        <v>-</v>
      </c>
      <c r="S615" s="54"/>
      <c r="T615" s="55" t="str">
        <f aca="false">IFERROR(VLOOKUP(J615,'Base 1'!$A:$J,10,0),"-")</f>
        <v>-</v>
      </c>
      <c r="U615" s="56"/>
      <c r="V615" s="57"/>
      <c r="W615" s="58"/>
      <c r="X615" s="59" t="str">
        <f aca="false">IFERROR(VLOOKUP(J615,'Base 1'!$A:$I,9,0),"-")</f>
        <v>-</v>
      </c>
      <c r="Y615" s="58"/>
      <c r="Z615" s="60"/>
      <c r="AA615" s="61"/>
      <c r="AB615" s="62"/>
      <c r="AC615" s="63" t="str">
        <f aca="false">IFERROR(VLOOKUP($J615,'Base 1'!$A:$Q,16,0),"-")</f>
        <v>-</v>
      </c>
      <c r="AD615" s="63"/>
      <c r="AE615" s="64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  <c r="CO615" s="65"/>
      <c r="CP615" s="65"/>
      <c r="CQ615" s="65"/>
      <c r="CR615" s="65"/>
      <c r="CS615" s="65"/>
      <c r="CT615" s="65"/>
      <c r="CU615" s="65"/>
      <c r="CV615" s="65"/>
      <c r="CW615" s="65"/>
      <c r="CX615" s="65"/>
      <c r="CY615" s="65"/>
      <c r="CZ615" s="65"/>
      <c r="DA615" s="65"/>
      <c r="DB615" s="65"/>
      <c r="DC615" s="65"/>
      <c r="DD615" s="65"/>
      <c r="DE615" s="65"/>
      <c r="DF615" s="65"/>
      <c r="DG615" s="65"/>
      <c r="DH615" s="65"/>
      <c r="DI615" s="65"/>
      <c r="DJ615" s="65"/>
      <c r="DK615" s="65"/>
      <c r="DL615" s="65"/>
      <c r="DM615" s="65"/>
      <c r="DN615" s="65"/>
      <c r="DO615" s="65"/>
      <c r="DP615" s="65"/>
      <c r="DQ615" s="65"/>
      <c r="DR615" s="65"/>
      <c r="DS615" s="65"/>
      <c r="DT615" s="65"/>
      <c r="DU615" s="65"/>
      <c r="DV615" s="65"/>
      <c r="DW615" s="65"/>
      <c r="DX615" s="65"/>
      <c r="DY615" s="65"/>
      <c r="DZ615" s="65"/>
      <c r="EA615" s="65"/>
      <c r="EB615" s="65"/>
      <c r="EC615" s="65"/>
      <c r="ED615" s="65"/>
      <c r="EE615" s="65"/>
      <c r="EF615" s="65"/>
      <c r="EG615" s="65"/>
      <c r="EH615" s="65"/>
      <c r="EI615" s="65"/>
      <c r="EJ615" s="65"/>
      <c r="EK615" s="65"/>
      <c r="EL615" s="65"/>
      <c r="EM615" s="65"/>
      <c r="EN615" s="65"/>
      <c r="EO615" s="65"/>
      <c r="EP615" s="65"/>
      <c r="EQ615" s="65"/>
      <c r="ER615" s="65"/>
      <c r="ES615" s="65"/>
      <c r="ET615" s="65"/>
      <c r="EU615" s="65"/>
      <c r="EV615" s="65"/>
      <c r="EW615" s="65"/>
      <c r="EX615" s="65"/>
      <c r="EY615" s="65"/>
      <c r="EZ615" s="65"/>
      <c r="FA615" s="65"/>
      <c r="FB615" s="65"/>
      <c r="FC615" s="65"/>
      <c r="FD615" s="65"/>
      <c r="FE615" s="65"/>
      <c r="FF615" s="65"/>
      <c r="FG615" s="65"/>
      <c r="FH615" s="65"/>
      <c r="FI615" s="65"/>
      <c r="FJ615" s="65"/>
      <c r="FK615" s="65"/>
      <c r="FL615" s="65"/>
      <c r="FM615" s="65"/>
      <c r="FN615" s="65"/>
      <c r="FO615" s="65"/>
      <c r="FP615" s="65"/>
      <c r="FQ615" s="65"/>
      <c r="FR615" s="65"/>
      <c r="FS615" s="65"/>
      <c r="FT615" s="65"/>
      <c r="FU615" s="65"/>
      <c r="FV615" s="65"/>
      <c r="FW615" s="65"/>
      <c r="FX615" s="65"/>
      <c r="FY615" s="65"/>
      <c r="FZ615" s="65"/>
      <c r="GA615" s="65"/>
      <c r="GB615" s="65"/>
      <c r="GC615" s="65"/>
      <c r="GD615" s="65"/>
      <c r="GE615" s="65"/>
      <c r="GF615" s="65"/>
      <c r="GG615" s="65"/>
      <c r="GH615" s="65"/>
      <c r="GI615" s="65"/>
      <c r="GJ615" s="65"/>
      <c r="GK615" s="65"/>
      <c r="GL615" s="65"/>
      <c r="GM615" s="65"/>
      <c r="GN615" s="65"/>
      <c r="GO615" s="65"/>
      <c r="GP615" s="65"/>
      <c r="GQ615" s="65"/>
      <c r="GR615" s="65"/>
      <c r="GS615" s="65"/>
      <c r="GT615" s="65"/>
      <c r="GU615" s="65"/>
      <c r="GV615" s="65"/>
      <c r="GW615" s="65"/>
      <c r="GX615" s="65"/>
      <c r="GY615" s="65"/>
      <c r="GZ615" s="65"/>
      <c r="HA615" s="65"/>
      <c r="HB615" s="65"/>
      <c r="HC615" s="65"/>
      <c r="HD615" s="65"/>
      <c r="HE615" s="65"/>
      <c r="HF615" s="65"/>
      <c r="HG615" s="65"/>
      <c r="HH615" s="65"/>
      <c r="HI615" s="65"/>
      <c r="HJ615" s="65"/>
      <c r="HK615" s="65"/>
      <c r="HL615" s="65"/>
      <c r="HM615" s="65"/>
      <c r="HN615" s="65"/>
      <c r="HO615" s="65"/>
      <c r="HP615" s="65"/>
      <c r="HQ615" s="65"/>
      <c r="HR615" s="65"/>
      <c r="HS615" s="65"/>
      <c r="HT615" s="65"/>
      <c r="HU615" s="65"/>
      <c r="HV615" s="65"/>
      <c r="HW615" s="65"/>
      <c r="HX615" s="65"/>
      <c r="HY615" s="65"/>
      <c r="HZ615" s="65"/>
      <c r="IA615" s="65"/>
      <c r="IB615" s="65"/>
      <c r="IC615" s="65"/>
      <c r="ID615" s="65"/>
      <c r="IE615" s="65"/>
      <c r="IF615" s="65"/>
      <c r="IG615" s="65"/>
      <c r="IH615" s="65"/>
      <c r="II615" s="65"/>
      <c r="IJ615" s="65"/>
      <c r="IK615" s="65"/>
      <c r="IL615" s="65"/>
      <c r="IM615" s="65"/>
      <c r="IN615" s="65"/>
      <c r="IO615" s="65"/>
      <c r="IP615" s="65"/>
      <c r="IQ615" s="65"/>
      <c r="IR615" s="65"/>
      <c r="IS615" s="65"/>
      <c r="IT615" s="65"/>
      <c r="IU615" s="65"/>
      <c r="IV615" s="65"/>
      <c r="IW615" s="65"/>
      <c r="IX615" s="65"/>
      <c r="IY615" s="65"/>
      <c r="IZ615" s="65"/>
      <c r="JA615" s="65"/>
      <c r="JB615" s="65"/>
      <c r="JC615" s="65"/>
      <c r="JD615" s="65"/>
      <c r="JE615" s="65"/>
      <c r="JF615" s="65"/>
      <c r="JG615" s="65"/>
      <c r="JH615" s="65"/>
      <c r="JI615" s="65"/>
      <c r="JJ615" s="65"/>
      <c r="JK615" s="65"/>
      <c r="JL615" s="65"/>
      <c r="JM615" s="65"/>
      <c r="JN615" s="65"/>
      <c r="JO615" s="65"/>
      <c r="JP615" s="65"/>
      <c r="JQ615" s="65"/>
      <c r="JR615" s="65"/>
      <c r="JS615" s="65"/>
    </row>
    <row r="616" s="66" customFormat="true" ht="14.25" hidden="false" customHeight="true" outlineLevel="0" collapsed="false">
      <c r="A616" s="46"/>
      <c r="B616" s="47" t="n">
        <f aca="true">TODAY()</f>
        <v>46135</v>
      </c>
      <c r="C616" s="48" t="s">
        <v>37</v>
      </c>
      <c r="D616" s="49" t="s">
        <v>38</v>
      </c>
      <c r="E616" s="50" t="str">
        <f aca="false">IFERROR(VLOOKUP($J616,'Base 1'!A:S,19,0),"-")</f>
        <v>-</v>
      </c>
      <c r="F616" s="50" t="str">
        <f aca="false">IFERROR(VLOOKUP($J616,'Base 1'!$A:$N,14,0),"-")</f>
        <v>-</v>
      </c>
      <c r="G616" s="50" t="str">
        <f aca="false">IFERROR(VLOOKUP($J616,'Base 1'!$A:$O,15,0),"-")</f>
        <v>-</v>
      </c>
      <c r="H616" s="50" t="str">
        <f aca="false">IFERROR(VLOOKUP($J616,'Base 1'!$A:$T,20,0),"-")</f>
        <v>-</v>
      </c>
      <c r="I616" s="51" t="str">
        <f aca="false">IFERROR(VLOOKUP($J616,'Base 1'!$A:$C,3,0),"-")</f>
        <v>-</v>
      </c>
      <c r="J616" s="51"/>
      <c r="K616" s="50" t="str">
        <f aca="false">IFERROR(VLOOKUP($J616,'Base 1'!$A:$E,5,0),"-")</f>
        <v>-</v>
      </c>
      <c r="L616" s="52" t="str">
        <f aca="false">IFERROR(VLOOKUP($J616,'Base 1'!$A:$B,2,0),"-")</f>
        <v>-</v>
      </c>
      <c r="M616" s="50" t="str">
        <f aca="false">IFERROR(VLOOKUP($J616,'Base 1'!$A:$Q,17,0),"-")</f>
        <v>-</v>
      </c>
      <c r="N616" s="50" t="str">
        <f aca="false">IFERROR(VLOOKUP($J616,'Base 1'!$A:$R,18,0),"-")</f>
        <v>-</v>
      </c>
      <c r="O616" s="50" t="str">
        <f aca="false">IFERROR(VLOOKUP($J616,'Base 1'!$A:$F,6,0),"-")</f>
        <v>-</v>
      </c>
      <c r="P616" s="53" t="str">
        <f aca="false">IFERROR(VLOOKUP($J616,'Base 1'!$A:$G,7,0),"-")</f>
        <v>-</v>
      </c>
      <c r="Q616" s="54"/>
      <c r="R616" s="50" t="str">
        <f aca="false">IFERROR(VLOOKUP(J616,'Base 1'!$A:$L,12,0),"-")</f>
        <v>-</v>
      </c>
      <c r="S616" s="54"/>
      <c r="T616" s="55" t="str">
        <f aca="false">IFERROR(VLOOKUP(J616,'Base 1'!$A:$J,10,0),"-")</f>
        <v>-</v>
      </c>
      <c r="U616" s="56"/>
      <c r="V616" s="57"/>
      <c r="W616" s="58"/>
      <c r="X616" s="59" t="str">
        <f aca="false">IFERROR(VLOOKUP(J616,'Base 1'!$A:$I,9,0),"-")</f>
        <v>-</v>
      </c>
      <c r="Y616" s="58"/>
      <c r="Z616" s="60"/>
      <c r="AA616" s="61"/>
      <c r="AB616" s="62"/>
      <c r="AC616" s="63" t="str">
        <f aca="false">IFERROR(VLOOKUP($J616,'Base 1'!$A:$Q,16,0),"-")</f>
        <v>-</v>
      </c>
      <c r="AD616" s="63"/>
      <c r="AE616" s="64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  <c r="CO616" s="65"/>
      <c r="CP616" s="65"/>
      <c r="CQ616" s="65"/>
      <c r="CR616" s="65"/>
      <c r="CS616" s="65"/>
      <c r="CT616" s="65"/>
      <c r="CU616" s="65"/>
      <c r="CV616" s="65"/>
      <c r="CW616" s="65"/>
      <c r="CX616" s="65"/>
      <c r="CY616" s="65"/>
      <c r="CZ616" s="65"/>
      <c r="DA616" s="65"/>
      <c r="DB616" s="65"/>
      <c r="DC616" s="65"/>
      <c r="DD616" s="65"/>
      <c r="DE616" s="65"/>
      <c r="DF616" s="65"/>
      <c r="DG616" s="65"/>
      <c r="DH616" s="65"/>
      <c r="DI616" s="65"/>
      <c r="DJ616" s="65"/>
      <c r="DK616" s="65"/>
      <c r="DL616" s="65"/>
      <c r="DM616" s="65"/>
      <c r="DN616" s="65"/>
      <c r="DO616" s="65"/>
      <c r="DP616" s="65"/>
      <c r="DQ616" s="65"/>
      <c r="DR616" s="65"/>
      <c r="DS616" s="65"/>
      <c r="DT616" s="65"/>
      <c r="DU616" s="65"/>
      <c r="DV616" s="65"/>
      <c r="DW616" s="65"/>
      <c r="DX616" s="65"/>
      <c r="DY616" s="65"/>
      <c r="DZ616" s="65"/>
      <c r="EA616" s="65"/>
      <c r="EB616" s="65"/>
      <c r="EC616" s="65"/>
      <c r="ED616" s="65"/>
      <c r="EE616" s="65"/>
      <c r="EF616" s="65"/>
      <c r="EG616" s="65"/>
      <c r="EH616" s="65"/>
      <c r="EI616" s="65"/>
      <c r="EJ616" s="65"/>
      <c r="EK616" s="65"/>
      <c r="EL616" s="65"/>
      <c r="EM616" s="65"/>
      <c r="EN616" s="65"/>
      <c r="EO616" s="65"/>
      <c r="EP616" s="65"/>
      <c r="EQ616" s="65"/>
      <c r="ER616" s="65"/>
      <c r="ES616" s="65"/>
      <c r="ET616" s="65"/>
      <c r="EU616" s="65"/>
      <c r="EV616" s="65"/>
      <c r="EW616" s="65"/>
      <c r="EX616" s="65"/>
      <c r="EY616" s="65"/>
      <c r="EZ616" s="65"/>
      <c r="FA616" s="65"/>
      <c r="FB616" s="65"/>
      <c r="FC616" s="65"/>
      <c r="FD616" s="65"/>
      <c r="FE616" s="65"/>
      <c r="FF616" s="65"/>
      <c r="FG616" s="65"/>
      <c r="FH616" s="65"/>
      <c r="FI616" s="65"/>
      <c r="FJ616" s="65"/>
      <c r="FK616" s="65"/>
      <c r="FL616" s="65"/>
      <c r="FM616" s="65"/>
      <c r="FN616" s="65"/>
      <c r="FO616" s="65"/>
      <c r="FP616" s="65"/>
      <c r="FQ616" s="65"/>
      <c r="FR616" s="65"/>
      <c r="FS616" s="65"/>
      <c r="FT616" s="65"/>
      <c r="FU616" s="65"/>
      <c r="FV616" s="65"/>
      <c r="FW616" s="65"/>
      <c r="FX616" s="65"/>
      <c r="FY616" s="65"/>
      <c r="FZ616" s="65"/>
      <c r="GA616" s="65"/>
      <c r="GB616" s="65"/>
      <c r="GC616" s="65"/>
      <c r="GD616" s="65"/>
      <c r="GE616" s="65"/>
      <c r="GF616" s="65"/>
      <c r="GG616" s="65"/>
      <c r="GH616" s="65"/>
      <c r="GI616" s="65"/>
      <c r="GJ616" s="65"/>
      <c r="GK616" s="65"/>
      <c r="GL616" s="65"/>
      <c r="GM616" s="65"/>
      <c r="GN616" s="65"/>
      <c r="GO616" s="65"/>
      <c r="GP616" s="65"/>
      <c r="GQ616" s="65"/>
      <c r="GR616" s="65"/>
      <c r="GS616" s="65"/>
      <c r="GT616" s="65"/>
      <c r="GU616" s="65"/>
      <c r="GV616" s="65"/>
      <c r="GW616" s="65"/>
      <c r="GX616" s="65"/>
      <c r="GY616" s="65"/>
      <c r="GZ616" s="65"/>
      <c r="HA616" s="65"/>
      <c r="HB616" s="65"/>
      <c r="HC616" s="65"/>
      <c r="HD616" s="65"/>
      <c r="HE616" s="65"/>
      <c r="HF616" s="65"/>
      <c r="HG616" s="65"/>
      <c r="HH616" s="65"/>
      <c r="HI616" s="65"/>
      <c r="HJ616" s="65"/>
      <c r="HK616" s="65"/>
      <c r="HL616" s="65"/>
      <c r="HM616" s="65"/>
      <c r="HN616" s="65"/>
      <c r="HO616" s="65"/>
      <c r="HP616" s="65"/>
      <c r="HQ616" s="65"/>
      <c r="HR616" s="65"/>
      <c r="HS616" s="65"/>
      <c r="HT616" s="65"/>
      <c r="HU616" s="65"/>
      <c r="HV616" s="65"/>
      <c r="HW616" s="65"/>
      <c r="HX616" s="65"/>
      <c r="HY616" s="65"/>
      <c r="HZ616" s="65"/>
      <c r="IA616" s="65"/>
      <c r="IB616" s="65"/>
      <c r="IC616" s="65"/>
      <c r="ID616" s="65"/>
      <c r="IE616" s="65"/>
      <c r="IF616" s="65"/>
      <c r="IG616" s="65"/>
      <c r="IH616" s="65"/>
      <c r="II616" s="65"/>
      <c r="IJ616" s="65"/>
      <c r="IK616" s="65"/>
      <c r="IL616" s="65"/>
      <c r="IM616" s="65"/>
      <c r="IN616" s="65"/>
      <c r="IO616" s="65"/>
      <c r="IP616" s="65"/>
      <c r="IQ616" s="65"/>
      <c r="IR616" s="65"/>
      <c r="IS616" s="65"/>
      <c r="IT616" s="65"/>
      <c r="IU616" s="65"/>
      <c r="IV616" s="65"/>
      <c r="IW616" s="65"/>
      <c r="IX616" s="65"/>
      <c r="IY616" s="65"/>
      <c r="IZ616" s="65"/>
      <c r="JA616" s="65"/>
      <c r="JB616" s="65"/>
      <c r="JC616" s="65"/>
      <c r="JD616" s="65"/>
      <c r="JE616" s="65"/>
      <c r="JF616" s="65"/>
      <c r="JG616" s="65"/>
      <c r="JH616" s="65"/>
      <c r="JI616" s="65"/>
      <c r="JJ616" s="65"/>
      <c r="JK616" s="65"/>
      <c r="JL616" s="65"/>
      <c r="JM616" s="65"/>
      <c r="JN616" s="65"/>
      <c r="JO616" s="65"/>
      <c r="JP616" s="65"/>
      <c r="JQ616" s="65"/>
      <c r="JR616" s="65"/>
      <c r="JS616" s="65"/>
    </row>
    <row r="617" s="66" customFormat="true" ht="14.25" hidden="false" customHeight="true" outlineLevel="0" collapsed="false">
      <c r="A617" s="46"/>
      <c r="B617" s="47" t="n">
        <f aca="true">TODAY()</f>
        <v>46135</v>
      </c>
      <c r="C617" s="48" t="s">
        <v>37</v>
      </c>
      <c r="D617" s="49" t="s">
        <v>38</v>
      </c>
      <c r="E617" s="50" t="str">
        <f aca="false">IFERROR(VLOOKUP($J617,'Base 1'!A:S,19,0),"-")</f>
        <v>-</v>
      </c>
      <c r="F617" s="50" t="str">
        <f aca="false">IFERROR(VLOOKUP($J617,'Base 1'!$A:$N,14,0),"-")</f>
        <v>-</v>
      </c>
      <c r="G617" s="50" t="str">
        <f aca="false">IFERROR(VLOOKUP($J617,'Base 1'!$A:$O,15,0),"-")</f>
        <v>-</v>
      </c>
      <c r="H617" s="50" t="str">
        <f aca="false">IFERROR(VLOOKUP($J617,'Base 1'!$A:$T,20,0),"-")</f>
        <v>-</v>
      </c>
      <c r="I617" s="51" t="str">
        <f aca="false">IFERROR(VLOOKUP($J617,'Base 1'!$A:$C,3,0),"-")</f>
        <v>-</v>
      </c>
      <c r="J617" s="51"/>
      <c r="K617" s="50" t="str">
        <f aca="false">IFERROR(VLOOKUP($J617,'Base 1'!$A:$E,5,0),"-")</f>
        <v>-</v>
      </c>
      <c r="L617" s="52" t="str">
        <f aca="false">IFERROR(VLOOKUP($J617,'Base 1'!$A:$B,2,0),"-")</f>
        <v>-</v>
      </c>
      <c r="M617" s="50" t="str">
        <f aca="false">IFERROR(VLOOKUP($J617,'Base 1'!$A:$Q,17,0),"-")</f>
        <v>-</v>
      </c>
      <c r="N617" s="50" t="str">
        <f aca="false">IFERROR(VLOOKUP($J617,'Base 1'!$A:$R,18,0),"-")</f>
        <v>-</v>
      </c>
      <c r="O617" s="50" t="str">
        <f aca="false">IFERROR(VLOOKUP($J617,'Base 1'!$A:$F,6,0),"-")</f>
        <v>-</v>
      </c>
      <c r="P617" s="53" t="str">
        <f aca="false">IFERROR(VLOOKUP($J617,'Base 1'!$A:$G,7,0),"-")</f>
        <v>-</v>
      </c>
      <c r="Q617" s="54"/>
      <c r="R617" s="50" t="str">
        <f aca="false">IFERROR(VLOOKUP(J617,'Base 1'!$A:$L,12,0),"-")</f>
        <v>-</v>
      </c>
      <c r="S617" s="54"/>
      <c r="T617" s="55" t="str">
        <f aca="false">IFERROR(VLOOKUP(J617,'Base 1'!$A:$J,10,0),"-")</f>
        <v>-</v>
      </c>
      <c r="U617" s="56"/>
      <c r="V617" s="57"/>
      <c r="W617" s="58"/>
      <c r="X617" s="59" t="str">
        <f aca="false">IFERROR(VLOOKUP(J617,'Base 1'!$A:$I,9,0),"-")</f>
        <v>-</v>
      </c>
      <c r="Y617" s="58"/>
      <c r="Z617" s="60"/>
      <c r="AA617" s="61"/>
      <c r="AB617" s="62"/>
      <c r="AC617" s="63" t="str">
        <f aca="false">IFERROR(VLOOKUP($J617,'Base 1'!$A:$Q,16,0),"-")</f>
        <v>-</v>
      </c>
      <c r="AD617" s="63"/>
      <c r="AE617" s="64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65"/>
      <c r="CQ617" s="65"/>
      <c r="CR617" s="65"/>
      <c r="CS617" s="65"/>
      <c r="CT617" s="65"/>
      <c r="CU617" s="65"/>
      <c r="CV617" s="65"/>
      <c r="CW617" s="65"/>
      <c r="CX617" s="65"/>
      <c r="CY617" s="65"/>
      <c r="CZ617" s="65"/>
      <c r="DA617" s="65"/>
      <c r="DB617" s="65"/>
      <c r="DC617" s="65"/>
      <c r="DD617" s="65"/>
      <c r="DE617" s="65"/>
      <c r="DF617" s="65"/>
      <c r="DG617" s="65"/>
      <c r="DH617" s="65"/>
      <c r="DI617" s="65"/>
      <c r="DJ617" s="65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  <c r="EF617" s="65"/>
      <c r="EG617" s="65"/>
      <c r="EH617" s="65"/>
      <c r="EI617" s="65"/>
      <c r="EJ617" s="65"/>
      <c r="EK617" s="65"/>
      <c r="EL617" s="65"/>
      <c r="EM617" s="65"/>
      <c r="EN617" s="65"/>
      <c r="EO617" s="65"/>
      <c r="EP617" s="65"/>
      <c r="EQ617" s="65"/>
      <c r="ER617" s="65"/>
      <c r="ES617" s="65"/>
      <c r="ET617" s="65"/>
      <c r="EU617" s="65"/>
      <c r="EV617" s="65"/>
      <c r="EW617" s="65"/>
      <c r="EX617" s="65"/>
      <c r="EY617" s="65"/>
      <c r="EZ617" s="65"/>
      <c r="FA617" s="65"/>
      <c r="FB617" s="65"/>
      <c r="FC617" s="65"/>
      <c r="FD617" s="65"/>
      <c r="FE617" s="65"/>
      <c r="FF617" s="65"/>
      <c r="FG617" s="65"/>
      <c r="FH617" s="65"/>
      <c r="FI617" s="65"/>
      <c r="FJ617" s="65"/>
      <c r="FK617" s="65"/>
      <c r="FL617" s="65"/>
      <c r="FM617" s="65"/>
      <c r="FN617" s="65"/>
      <c r="FO617" s="65"/>
      <c r="FP617" s="65"/>
      <c r="FQ617" s="65"/>
      <c r="FR617" s="65"/>
      <c r="FS617" s="65"/>
      <c r="FT617" s="65"/>
      <c r="FU617" s="65"/>
      <c r="FV617" s="65"/>
      <c r="FW617" s="65"/>
      <c r="FX617" s="65"/>
      <c r="FY617" s="65"/>
      <c r="FZ617" s="65"/>
      <c r="GA617" s="65"/>
      <c r="GB617" s="65"/>
      <c r="GC617" s="65"/>
      <c r="GD617" s="65"/>
      <c r="GE617" s="65"/>
      <c r="GF617" s="65"/>
      <c r="GG617" s="65"/>
      <c r="GH617" s="65"/>
      <c r="GI617" s="65"/>
      <c r="GJ617" s="65"/>
      <c r="GK617" s="65"/>
      <c r="GL617" s="65"/>
      <c r="GM617" s="65"/>
      <c r="GN617" s="65"/>
      <c r="GO617" s="65"/>
      <c r="GP617" s="65"/>
      <c r="GQ617" s="65"/>
      <c r="GR617" s="65"/>
      <c r="GS617" s="65"/>
      <c r="GT617" s="65"/>
      <c r="GU617" s="65"/>
      <c r="GV617" s="65"/>
      <c r="GW617" s="65"/>
      <c r="GX617" s="65"/>
      <c r="GY617" s="65"/>
      <c r="GZ617" s="65"/>
      <c r="HA617" s="65"/>
      <c r="HB617" s="65"/>
      <c r="HC617" s="65"/>
      <c r="HD617" s="65"/>
      <c r="HE617" s="65"/>
      <c r="HF617" s="65"/>
      <c r="HG617" s="65"/>
      <c r="HH617" s="65"/>
      <c r="HI617" s="65"/>
      <c r="HJ617" s="65"/>
      <c r="HK617" s="65"/>
      <c r="HL617" s="65"/>
      <c r="HM617" s="65"/>
      <c r="HN617" s="65"/>
      <c r="HO617" s="65"/>
      <c r="HP617" s="65"/>
      <c r="HQ617" s="65"/>
      <c r="HR617" s="65"/>
      <c r="HS617" s="65"/>
      <c r="HT617" s="65"/>
      <c r="HU617" s="65"/>
      <c r="HV617" s="65"/>
      <c r="HW617" s="65"/>
      <c r="HX617" s="65"/>
      <c r="HY617" s="65"/>
      <c r="HZ617" s="65"/>
      <c r="IA617" s="65"/>
      <c r="IB617" s="65"/>
      <c r="IC617" s="65"/>
      <c r="ID617" s="65"/>
      <c r="IE617" s="65"/>
      <c r="IF617" s="65"/>
      <c r="IG617" s="65"/>
      <c r="IH617" s="65"/>
      <c r="II617" s="65"/>
      <c r="IJ617" s="65"/>
      <c r="IK617" s="65"/>
      <c r="IL617" s="65"/>
      <c r="IM617" s="65"/>
      <c r="IN617" s="65"/>
      <c r="IO617" s="65"/>
      <c r="IP617" s="65"/>
      <c r="IQ617" s="65"/>
      <c r="IR617" s="65"/>
      <c r="IS617" s="65"/>
      <c r="IT617" s="65"/>
      <c r="IU617" s="65"/>
      <c r="IV617" s="65"/>
      <c r="IW617" s="65"/>
      <c r="IX617" s="65"/>
      <c r="IY617" s="65"/>
      <c r="IZ617" s="65"/>
      <c r="JA617" s="65"/>
      <c r="JB617" s="65"/>
      <c r="JC617" s="65"/>
      <c r="JD617" s="65"/>
      <c r="JE617" s="65"/>
      <c r="JF617" s="65"/>
      <c r="JG617" s="65"/>
      <c r="JH617" s="65"/>
      <c r="JI617" s="65"/>
      <c r="JJ617" s="65"/>
      <c r="JK617" s="65"/>
      <c r="JL617" s="65"/>
      <c r="JM617" s="65"/>
      <c r="JN617" s="65"/>
      <c r="JO617" s="65"/>
      <c r="JP617" s="65"/>
      <c r="JQ617" s="65"/>
      <c r="JR617" s="65"/>
      <c r="JS617" s="65"/>
    </row>
    <row r="618" s="66" customFormat="true" ht="14.25" hidden="false" customHeight="true" outlineLevel="0" collapsed="false">
      <c r="A618" s="46"/>
      <c r="B618" s="47" t="n">
        <f aca="true">TODAY()</f>
        <v>46135</v>
      </c>
      <c r="C618" s="48" t="s">
        <v>37</v>
      </c>
      <c r="D618" s="49" t="s">
        <v>38</v>
      </c>
      <c r="E618" s="50" t="str">
        <f aca="false">IFERROR(VLOOKUP($J618,'Base 1'!A:S,19,0),"-")</f>
        <v>-</v>
      </c>
      <c r="F618" s="50" t="str">
        <f aca="false">IFERROR(VLOOKUP($J618,'Base 1'!$A:$N,14,0),"-")</f>
        <v>-</v>
      </c>
      <c r="G618" s="50" t="str">
        <f aca="false">IFERROR(VLOOKUP($J618,'Base 1'!$A:$O,15,0),"-")</f>
        <v>-</v>
      </c>
      <c r="H618" s="50" t="str">
        <f aca="false">IFERROR(VLOOKUP($J618,'Base 1'!$A:$T,20,0),"-")</f>
        <v>-</v>
      </c>
      <c r="I618" s="51" t="str">
        <f aca="false">IFERROR(VLOOKUP($J618,'Base 1'!$A:$C,3,0),"-")</f>
        <v>-</v>
      </c>
      <c r="J618" s="51"/>
      <c r="K618" s="50" t="str">
        <f aca="false">IFERROR(VLOOKUP($J618,'Base 1'!$A:$E,5,0),"-")</f>
        <v>-</v>
      </c>
      <c r="L618" s="52" t="str">
        <f aca="false">IFERROR(VLOOKUP($J618,'Base 1'!$A:$B,2,0),"-")</f>
        <v>-</v>
      </c>
      <c r="M618" s="50" t="str">
        <f aca="false">IFERROR(VLOOKUP($J618,'Base 1'!$A:$Q,17,0),"-")</f>
        <v>-</v>
      </c>
      <c r="N618" s="50" t="str">
        <f aca="false">IFERROR(VLOOKUP($J618,'Base 1'!$A:$R,18,0),"-")</f>
        <v>-</v>
      </c>
      <c r="O618" s="50" t="str">
        <f aca="false">IFERROR(VLOOKUP($J618,'Base 1'!$A:$F,6,0),"-")</f>
        <v>-</v>
      </c>
      <c r="P618" s="53" t="str">
        <f aca="false">IFERROR(VLOOKUP($J618,'Base 1'!$A:$G,7,0),"-")</f>
        <v>-</v>
      </c>
      <c r="Q618" s="54"/>
      <c r="R618" s="50" t="str">
        <f aca="false">IFERROR(VLOOKUP(J618,'Base 1'!$A:$L,12,0),"-")</f>
        <v>-</v>
      </c>
      <c r="S618" s="54"/>
      <c r="T618" s="55" t="str">
        <f aca="false">IFERROR(VLOOKUP(J618,'Base 1'!$A:$J,10,0),"-")</f>
        <v>-</v>
      </c>
      <c r="U618" s="56"/>
      <c r="V618" s="57"/>
      <c r="W618" s="58"/>
      <c r="X618" s="59" t="str">
        <f aca="false">IFERROR(VLOOKUP(J618,'Base 1'!$A:$I,9,0),"-")</f>
        <v>-</v>
      </c>
      <c r="Y618" s="58"/>
      <c r="Z618" s="60"/>
      <c r="AA618" s="61"/>
      <c r="AB618" s="62"/>
      <c r="AC618" s="63" t="str">
        <f aca="false">IFERROR(VLOOKUP($J618,'Base 1'!$A:$Q,16,0),"-")</f>
        <v>-</v>
      </c>
      <c r="AD618" s="63"/>
      <c r="AE618" s="64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65"/>
      <c r="CQ618" s="65"/>
      <c r="CR618" s="65"/>
      <c r="CS618" s="65"/>
      <c r="CT618" s="65"/>
      <c r="CU618" s="65"/>
      <c r="CV618" s="65"/>
      <c r="CW618" s="65"/>
      <c r="CX618" s="65"/>
      <c r="CY618" s="65"/>
      <c r="CZ618" s="65"/>
      <c r="DA618" s="65"/>
      <c r="DB618" s="65"/>
      <c r="DC618" s="65"/>
      <c r="DD618" s="65"/>
      <c r="DE618" s="65"/>
      <c r="DF618" s="65"/>
      <c r="DG618" s="65"/>
      <c r="DH618" s="65"/>
      <c r="DI618" s="65"/>
      <c r="DJ618" s="65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  <c r="EF618" s="65"/>
      <c r="EG618" s="65"/>
      <c r="EH618" s="65"/>
      <c r="EI618" s="65"/>
      <c r="EJ618" s="65"/>
      <c r="EK618" s="65"/>
      <c r="EL618" s="65"/>
      <c r="EM618" s="65"/>
      <c r="EN618" s="65"/>
      <c r="EO618" s="65"/>
      <c r="EP618" s="65"/>
      <c r="EQ618" s="65"/>
      <c r="ER618" s="65"/>
      <c r="ES618" s="65"/>
      <c r="ET618" s="65"/>
      <c r="EU618" s="65"/>
      <c r="EV618" s="65"/>
      <c r="EW618" s="65"/>
      <c r="EX618" s="65"/>
      <c r="EY618" s="65"/>
      <c r="EZ618" s="65"/>
      <c r="FA618" s="65"/>
      <c r="FB618" s="65"/>
      <c r="FC618" s="65"/>
      <c r="FD618" s="65"/>
      <c r="FE618" s="65"/>
      <c r="FF618" s="65"/>
      <c r="FG618" s="65"/>
      <c r="FH618" s="65"/>
      <c r="FI618" s="65"/>
      <c r="FJ618" s="65"/>
      <c r="FK618" s="65"/>
      <c r="FL618" s="65"/>
      <c r="FM618" s="65"/>
      <c r="FN618" s="65"/>
      <c r="FO618" s="65"/>
      <c r="FP618" s="65"/>
      <c r="FQ618" s="65"/>
      <c r="FR618" s="65"/>
      <c r="FS618" s="65"/>
      <c r="FT618" s="65"/>
      <c r="FU618" s="65"/>
      <c r="FV618" s="65"/>
      <c r="FW618" s="65"/>
      <c r="FX618" s="65"/>
      <c r="FY618" s="65"/>
      <c r="FZ618" s="65"/>
      <c r="GA618" s="65"/>
      <c r="GB618" s="65"/>
      <c r="GC618" s="65"/>
      <c r="GD618" s="65"/>
      <c r="GE618" s="65"/>
      <c r="GF618" s="65"/>
      <c r="GG618" s="65"/>
      <c r="GH618" s="65"/>
      <c r="GI618" s="65"/>
      <c r="GJ618" s="65"/>
      <c r="GK618" s="65"/>
      <c r="GL618" s="65"/>
      <c r="GM618" s="65"/>
      <c r="GN618" s="65"/>
      <c r="GO618" s="65"/>
      <c r="GP618" s="65"/>
      <c r="GQ618" s="65"/>
      <c r="GR618" s="65"/>
      <c r="GS618" s="65"/>
      <c r="GT618" s="65"/>
      <c r="GU618" s="65"/>
      <c r="GV618" s="65"/>
      <c r="GW618" s="65"/>
      <c r="GX618" s="65"/>
      <c r="GY618" s="65"/>
      <c r="GZ618" s="65"/>
      <c r="HA618" s="65"/>
      <c r="HB618" s="65"/>
      <c r="HC618" s="65"/>
      <c r="HD618" s="65"/>
      <c r="HE618" s="65"/>
      <c r="HF618" s="65"/>
      <c r="HG618" s="65"/>
      <c r="HH618" s="65"/>
      <c r="HI618" s="65"/>
      <c r="HJ618" s="65"/>
      <c r="HK618" s="65"/>
      <c r="HL618" s="65"/>
      <c r="HM618" s="65"/>
      <c r="HN618" s="65"/>
      <c r="HO618" s="65"/>
      <c r="HP618" s="65"/>
      <c r="HQ618" s="65"/>
      <c r="HR618" s="65"/>
      <c r="HS618" s="65"/>
      <c r="HT618" s="65"/>
      <c r="HU618" s="65"/>
      <c r="HV618" s="65"/>
      <c r="HW618" s="65"/>
      <c r="HX618" s="65"/>
      <c r="HY618" s="65"/>
      <c r="HZ618" s="65"/>
      <c r="IA618" s="65"/>
      <c r="IB618" s="65"/>
      <c r="IC618" s="65"/>
      <c r="ID618" s="65"/>
      <c r="IE618" s="65"/>
      <c r="IF618" s="65"/>
      <c r="IG618" s="65"/>
      <c r="IH618" s="65"/>
      <c r="II618" s="65"/>
      <c r="IJ618" s="65"/>
      <c r="IK618" s="65"/>
      <c r="IL618" s="65"/>
      <c r="IM618" s="65"/>
      <c r="IN618" s="65"/>
      <c r="IO618" s="65"/>
      <c r="IP618" s="65"/>
      <c r="IQ618" s="65"/>
      <c r="IR618" s="65"/>
      <c r="IS618" s="65"/>
      <c r="IT618" s="65"/>
      <c r="IU618" s="65"/>
      <c r="IV618" s="65"/>
      <c r="IW618" s="65"/>
      <c r="IX618" s="65"/>
      <c r="IY618" s="65"/>
      <c r="IZ618" s="65"/>
      <c r="JA618" s="65"/>
      <c r="JB618" s="65"/>
      <c r="JC618" s="65"/>
      <c r="JD618" s="65"/>
      <c r="JE618" s="65"/>
      <c r="JF618" s="65"/>
      <c r="JG618" s="65"/>
      <c r="JH618" s="65"/>
      <c r="JI618" s="65"/>
      <c r="JJ618" s="65"/>
      <c r="JK618" s="65"/>
      <c r="JL618" s="65"/>
      <c r="JM618" s="65"/>
      <c r="JN618" s="65"/>
      <c r="JO618" s="65"/>
      <c r="JP618" s="65"/>
      <c r="JQ618" s="65"/>
      <c r="JR618" s="65"/>
      <c r="JS618" s="65"/>
    </row>
    <row r="619" s="66" customFormat="true" ht="14.25" hidden="false" customHeight="true" outlineLevel="0" collapsed="false">
      <c r="A619" s="46"/>
      <c r="B619" s="47" t="n">
        <f aca="true">TODAY()</f>
        <v>46135</v>
      </c>
      <c r="C619" s="48" t="s">
        <v>37</v>
      </c>
      <c r="D619" s="49" t="s">
        <v>38</v>
      </c>
      <c r="E619" s="50" t="str">
        <f aca="false">IFERROR(VLOOKUP($J619,'Base 1'!A:S,19,0),"-")</f>
        <v>-</v>
      </c>
      <c r="F619" s="50" t="str">
        <f aca="false">IFERROR(VLOOKUP($J619,'Base 1'!$A:$N,14,0),"-")</f>
        <v>-</v>
      </c>
      <c r="G619" s="50" t="str">
        <f aca="false">IFERROR(VLOOKUP($J619,'Base 1'!$A:$O,15,0),"-")</f>
        <v>-</v>
      </c>
      <c r="H619" s="50" t="str">
        <f aca="false">IFERROR(VLOOKUP($J619,'Base 1'!$A:$T,20,0),"-")</f>
        <v>-</v>
      </c>
      <c r="I619" s="51" t="str">
        <f aca="false">IFERROR(VLOOKUP($J619,'Base 1'!$A:$C,3,0),"-")</f>
        <v>-</v>
      </c>
      <c r="J619" s="51"/>
      <c r="K619" s="50" t="str">
        <f aca="false">IFERROR(VLOOKUP($J619,'Base 1'!$A:$E,5,0),"-")</f>
        <v>-</v>
      </c>
      <c r="L619" s="52" t="str">
        <f aca="false">IFERROR(VLOOKUP($J619,'Base 1'!$A:$B,2,0),"-")</f>
        <v>-</v>
      </c>
      <c r="M619" s="50" t="str">
        <f aca="false">IFERROR(VLOOKUP($J619,'Base 1'!$A:$Q,17,0),"-")</f>
        <v>-</v>
      </c>
      <c r="N619" s="50" t="str">
        <f aca="false">IFERROR(VLOOKUP($J619,'Base 1'!$A:$R,18,0),"-")</f>
        <v>-</v>
      </c>
      <c r="O619" s="50" t="str">
        <f aca="false">IFERROR(VLOOKUP($J619,'Base 1'!$A:$F,6,0),"-")</f>
        <v>-</v>
      </c>
      <c r="P619" s="53" t="str">
        <f aca="false">IFERROR(VLOOKUP($J619,'Base 1'!$A:$G,7,0),"-")</f>
        <v>-</v>
      </c>
      <c r="Q619" s="54"/>
      <c r="R619" s="50" t="str">
        <f aca="false">IFERROR(VLOOKUP(J619,'Base 1'!$A:$L,12,0),"-")</f>
        <v>-</v>
      </c>
      <c r="S619" s="54"/>
      <c r="T619" s="55" t="str">
        <f aca="false">IFERROR(VLOOKUP(J619,'Base 1'!$A:$J,10,0),"-")</f>
        <v>-</v>
      </c>
      <c r="U619" s="56"/>
      <c r="V619" s="57"/>
      <c r="W619" s="58"/>
      <c r="X619" s="59" t="str">
        <f aca="false">IFERROR(VLOOKUP(J619,'Base 1'!$A:$I,9,0),"-")</f>
        <v>-</v>
      </c>
      <c r="Y619" s="58"/>
      <c r="Z619" s="60"/>
      <c r="AA619" s="61"/>
      <c r="AB619" s="62"/>
      <c r="AC619" s="63" t="str">
        <f aca="false">IFERROR(VLOOKUP($J619,'Base 1'!$A:$Q,16,0),"-")</f>
        <v>-</v>
      </c>
      <c r="AD619" s="63"/>
      <c r="AE619" s="64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  <c r="CO619" s="65"/>
      <c r="CP619" s="65"/>
      <c r="CQ619" s="65"/>
      <c r="CR619" s="65"/>
      <c r="CS619" s="65"/>
      <c r="CT619" s="65"/>
      <c r="CU619" s="65"/>
      <c r="CV619" s="65"/>
      <c r="CW619" s="65"/>
      <c r="CX619" s="65"/>
      <c r="CY619" s="65"/>
      <c r="CZ619" s="65"/>
      <c r="DA619" s="65"/>
      <c r="DB619" s="65"/>
      <c r="DC619" s="65"/>
      <c r="DD619" s="65"/>
      <c r="DE619" s="65"/>
      <c r="DF619" s="65"/>
      <c r="DG619" s="65"/>
      <c r="DH619" s="65"/>
      <c r="DI619" s="65"/>
      <c r="DJ619" s="65"/>
      <c r="DK619" s="65"/>
      <c r="DL619" s="65"/>
      <c r="DM619" s="65"/>
      <c r="DN619" s="65"/>
      <c r="DO619" s="65"/>
      <c r="DP619" s="65"/>
      <c r="DQ619" s="65"/>
      <c r="DR619" s="65"/>
      <c r="DS619" s="65"/>
      <c r="DT619" s="65"/>
      <c r="DU619" s="65"/>
      <c r="DV619" s="65"/>
      <c r="DW619" s="65"/>
      <c r="DX619" s="65"/>
      <c r="DY619" s="65"/>
      <c r="DZ619" s="65"/>
      <c r="EA619" s="65"/>
      <c r="EB619" s="65"/>
      <c r="EC619" s="65"/>
      <c r="ED619" s="65"/>
      <c r="EE619" s="65"/>
      <c r="EF619" s="65"/>
      <c r="EG619" s="65"/>
      <c r="EH619" s="65"/>
      <c r="EI619" s="65"/>
      <c r="EJ619" s="65"/>
      <c r="EK619" s="65"/>
      <c r="EL619" s="65"/>
      <c r="EM619" s="65"/>
      <c r="EN619" s="65"/>
      <c r="EO619" s="65"/>
      <c r="EP619" s="65"/>
      <c r="EQ619" s="65"/>
      <c r="ER619" s="65"/>
      <c r="ES619" s="65"/>
      <c r="ET619" s="65"/>
      <c r="EU619" s="65"/>
      <c r="EV619" s="65"/>
      <c r="EW619" s="65"/>
      <c r="EX619" s="65"/>
      <c r="EY619" s="65"/>
      <c r="EZ619" s="65"/>
      <c r="FA619" s="65"/>
      <c r="FB619" s="65"/>
      <c r="FC619" s="65"/>
      <c r="FD619" s="65"/>
      <c r="FE619" s="65"/>
      <c r="FF619" s="65"/>
      <c r="FG619" s="65"/>
      <c r="FH619" s="65"/>
      <c r="FI619" s="65"/>
      <c r="FJ619" s="65"/>
      <c r="FK619" s="65"/>
      <c r="FL619" s="65"/>
      <c r="FM619" s="65"/>
      <c r="FN619" s="65"/>
      <c r="FO619" s="65"/>
      <c r="FP619" s="65"/>
      <c r="FQ619" s="65"/>
      <c r="FR619" s="65"/>
      <c r="FS619" s="65"/>
      <c r="FT619" s="65"/>
      <c r="FU619" s="65"/>
      <c r="FV619" s="65"/>
      <c r="FW619" s="65"/>
      <c r="FX619" s="65"/>
      <c r="FY619" s="65"/>
      <c r="FZ619" s="65"/>
      <c r="GA619" s="65"/>
      <c r="GB619" s="65"/>
      <c r="GC619" s="65"/>
      <c r="GD619" s="65"/>
      <c r="GE619" s="65"/>
      <c r="GF619" s="65"/>
      <c r="GG619" s="65"/>
      <c r="GH619" s="65"/>
      <c r="GI619" s="65"/>
      <c r="GJ619" s="65"/>
      <c r="GK619" s="65"/>
      <c r="GL619" s="65"/>
      <c r="GM619" s="65"/>
      <c r="GN619" s="65"/>
      <c r="GO619" s="65"/>
      <c r="GP619" s="65"/>
      <c r="GQ619" s="65"/>
      <c r="GR619" s="65"/>
      <c r="GS619" s="65"/>
      <c r="GT619" s="65"/>
      <c r="GU619" s="65"/>
      <c r="GV619" s="65"/>
      <c r="GW619" s="65"/>
      <c r="GX619" s="65"/>
      <c r="GY619" s="65"/>
      <c r="GZ619" s="65"/>
      <c r="HA619" s="65"/>
      <c r="HB619" s="65"/>
      <c r="HC619" s="65"/>
      <c r="HD619" s="65"/>
      <c r="HE619" s="65"/>
      <c r="HF619" s="65"/>
      <c r="HG619" s="65"/>
      <c r="HH619" s="65"/>
      <c r="HI619" s="65"/>
      <c r="HJ619" s="65"/>
      <c r="HK619" s="65"/>
      <c r="HL619" s="65"/>
      <c r="HM619" s="65"/>
      <c r="HN619" s="65"/>
      <c r="HO619" s="65"/>
      <c r="HP619" s="65"/>
      <c r="HQ619" s="65"/>
      <c r="HR619" s="65"/>
      <c r="HS619" s="65"/>
      <c r="HT619" s="65"/>
      <c r="HU619" s="65"/>
      <c r="HV619" s="65"/>
      <c r="HW619" s="65"/>
      <c r="HX619" s="65"/>
      <c r="HY619" s="65"/>
      <c r="HZ619" s="65"/>
      <c r="IA619" s="65"/>
      <c r="IB619" s="65"/>
      <c r="IC619" s="65"/>
      <c r="ID619" s="65"/>
      <c r="IE619" s="65"/>
      <c r="IF619" s="65"/>
      <c r="IG619" s="65"/>
      <c r="IH619" s="65"/>
      <c r="II619" s="65"/>
      <c r="IJ619" s="65"/>
      <c r="IK619" s="65"/>
      <c r="IL619" s="65"/>
      <c r="IM619" s="65"/>
      <c r="IN619" s="65"/>
      <c r="IO619" s="65"/>
      <c r="IP619" s="65"/>
      <c r="IQ619" s="65"/>
      <c r="IR619" s="65"/>
      <c r="IS619" s="65"/>
      <c r="IT619" s="65"/>
      <c r="IU619" s="65"/>
      <c r="IV619" s="65"/>
      <c r="IW619" s="65"/>
      <c r="IX619" s="65"/>
      <c r="IY619" s="65"/>
      <c r="IZ619" s="65"/>
      <c r="JA619" s="65"/>
      <c r="JB619" s="65"/>
      <c r="JC619" s="65"/>
      <c r="JD619" s="65"/>
      <c r="JE619" s="65"/>
      <c r="JF619" s="65"/>
      <c r="JG619" s="65"/>
      <c r="JH619" s="65"/>
      <c r="JI619" s="65"/>
      <c r="JJ619" s="65"/>
      <c r="JK619" s="65"/>
      <c r="JL619" s="65"/>
      <c r="JM619" s="65"/>
      <c r="JN619" s="65"/>
      <c r="JO619" s="65"/>
      <c r="JP619" s="65"/>
      <c r="JQ619" s="65"/>
      <c r="JR619" s="65"/>
      <c r="JS619" s="65"/>
    </row>
    <row r="620" s="66" customFormat="true" ht="14.25" hidden="false" customHeight="true" outlineLevel="0" collapsed="false">
      <c r="A620" s="46"/>
      <c r="B620" s="47" t="n">
        <f aca="true">TODAY()</f>
        <v>46135</v>
      </c>
      <c r="C620" s="48" t="s">
        <v>37</v>
      </c>
      <c r="D620" s="49" t="s">
        <v>38</v>
      </c>
      <c r="E620" s="50" t="str">
        <f aca="false">IFERROR(VLOOKUP($J620,'Base 1'!A:S,19,0),"-")</f>
        <v>-</v>
      </c>
      <c r="F620" s="50" t="str">
        <f aca="false">IFERROR(VLOOKUP($J620,'Base 1'!$A:$N,14,0),"-")</f>
        <v>-</v>
      </c>
      <c r="G620" s="50" t="str">
        <f aca="false">IFERROR(VLOOKUP($J620,'Base 1'!$A:$O,15,0),"-")</f>
        <v>-</v>
      </c>
      <c r="H620" s="50" t="str">
        <f aca="false">IFERROR(VLOOKUP($J620,'Base 1'!$A:$T,20,0),"-")</f>
        <v>-</v>
      </c>
      <c r="I620" s="51" t="str">
        <f aca="false">IFERROR(VLOOKUP($J620,'Base 1'!$A:$C,3,0),"-")</f>
        <v>-</v>
      </c>
      <c r="J620" s="51"/>
      <c r="K620" s="50" t="str">
        <f aca="false">IFERROR(VLOOKUP($J620,'Base 1'!$A:$E,5,0),"-")</f>
        <v>-</v>
      </c>
      <c r="L620" s="52" t="str">
        <f aca="false">IFERROR(VLOOKUP($J620,'Base 1'!$A:$B,2,0),"-")</f>
        <v>-</v>
      </c>
      <c r="M620" s="50" t="str">
        <f aca="false">IFERROR(VLOOKUP($J620,'Base 1'!$A:$Q,17,0),"-")</f>
        <v>-</v>
      </c>
      <c r="N620" s="50" t="str">
        <f aca="false">IFERROR(VLOOKUP($J620,'Base 1'!$A:$R,18,0),"-")</f>
        <v>-</v>
      </c>
      <c r="O620" s="50" t="str">
        <f aca="false">IFERROR(VLOOKUP($J620,'Base 1'!$A:$F,6,0),"-")</f>
        <v>-</v>
      </c>
      <c r="P620" s="53" t="str">
        <f aca="false">IFERROR(VLOOKUP($J620,'Base 1'!$A:$G,7,0),"-")</f>
        <v>-</v>
      </c>
      <c r="Q620" s="54"/>
      <c r="R620" s="50" t="str">
        <f aca="false">IFERROR(VLOOKUP(J620,'Base 1'!$A:$L,12,0),"-")</f>
        <v>-</v>
      </c>
      <c r="S620" s="54"/>
      <c r="T620" s="55" t="str">
        <f aca="false">IFERROR(VLOOKUP(J620,'Base 1'!$A:$J,10,0),"-")</f>
        <v>-</v>
      </c>
      <c r="U620" s="56"/>
      <c r="V620" s="57"/>
      <c r="W620" s="58"/>
      <c r="X620" s="59" t="str">
        <f aca="false">IFERROR(VLOOKUP(J620,'Base 1'!$A:$I,9,0),"-")</f>
        <v>-</v>
      </c>
      <c r="Y620" s="58"/>
      <c r="Z620" s="60"/>
      <c r="AA620" s="61"/>
      <c r="AB620" s="62"/>
      <c r="AC620" s="63" t="str">
        <f aca="false">IFERROR(VLOOKUP($J620,'Base 1'!$A:$Q,16,0),"-")</f>
        <v>-</v>
      </c>
      <c r="AD620" s="63"/>
      <c r="AE620" s="64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5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  <c r="CO620" s="65"/>
      <c r="CP620" s="65"/>
      <c r="CQ620" s="65"/>
      <c r="CR620" s="65"/>
      <c r="CS620" s="65"/>
      <c r="CT620" s="65"/>
      <c r="CU620" s="65"/>
      <c r="CV620" s="65"/>
      <c r="CW620" s="65"/>
      <c r="CX620" s="65"/>
      <c r="CY620" s="65"/>
      <c r="CZ620" s="65"/>
      <c r="DA620" s="65"/>
      <c r="DB620" s="65"/>
      <c r="DC620" s="65"/>
      <c r="DD620" s="65"/>
      <c r="DE620" s="65"/>
      <c r="DF620" s="65"/>
      <c r="DG620" s="65"/>
      <c r="DH620" s="65"/>
      <c r="DI620" s="65"/>
      <c r="DJ620" s="65"/>
      <c r="DK620" s="65"/>
      <c r="DL620" s="65"/>
      <c r="DM620" s="65"/>
      <c r="DN620" s="65"/>
      <c r="DO620" s="65"/>
      <c r="DP620" s="65"/>
      <c r="DQ620" s="65"/>
      <c r="DR620" s="65"/>
      <c r="DS620" s="65"/>
      <c r="DT620" s="65"/>
      <c r="DU620" s="65"/>
      <c r="DV620" s="65"/>
      <c r="DW620" s="65"/>
      <c r="DX620" s="65"/>
      <c r="DY620" s="65"/>
      <c r="DZ620" s="65"/>
      <c r="EA620" s="65"/>
      <c r="EB620" s="65"/>
      <c r="EC620" s="65"/>
      <c r="ED620" s="65"/>
      <c r="EE620" s="65"/>
      <c r="EF620" s="65"/>
      <c r="EG620" s="65"/>
      <c r="EH620" s="65"/>
      <c r="EI620" s="65"/>
      <c r="EJ620" s="65"/>
      <c r="EK620" s="65"/>
      <c r="EL620" s="65"/>
      <c r="EM620" s="65"/>
      <c r="EN620" s="65"/>
      <c r="EO620" s="65"/>
      <c r="EP620" s="65"/>
      <c r="EQ620" s="65"/>
      <c r="ER620" s="65"/>
      <c r="ES620" s="65"/>
      <c r="ET620" s="65"/>
      <c r="EU620" s="65"/>
      <c r="EV620" s="65"/>
      <c r="EW620" s="65"/>
      <c r="EX620" s="65"/>
      <c r="EY620" s="65"/>
      <c r="EZ620" s="65"/>
      <c r="FA620" s="65"/>
      <c r="FB620" s="65"/>
      <c r="FC620" s="65"/>
      <c r="FD620" s="65"/>
      <c r="FE620" s="65"/>
      <c r="FF620" s="65"/>
      <c r="FG620" s="65"/>
      <c r="FH620" s="65"/>
      <c r="FI620" s="65"/>
      <c r="FJ620" s="65"/>
      <c r="FK620" s="65"/>
      <c r="FL620" s="65"/>
      <c r="FM620" s="65"/>
      <c r="FN620" s="65"/>
      <c r="FO620" s="65"/>
      <c r="FP620" s="65"/>
      <c r="FQ620" s="65"/>
      <c r="FR620" s="65"/>
      <c r="FS620" s="65"/>
      <c r="FT620" s="65"/>
      <c r="FU620" s="65"/>
      <c r="FV620" s="65"/>
      <c r="FW620" s="65"/>
      <c r="FX620" s="65"/>
      <c r="FY620" s="65"/>
      <c r="FZ620" s="65"/>
      <c r="GA620" s="65"/>
      <c r="GB620" s="65"/>
      <c r="GC620" s="65"/>
      <c r="GD620" s="65"/>
      <c r="GE620" s="65"/>
      <c r="GF620" s="65"/>
      <c r="GG620" s="65"/>
      <c r="GH620" s="65"/>
      <c r="GI620" s="65"/>
      <c r="GJ620" s="65"/>
      <c r="GK620" s="65"/>
      <c r="GL620" s="65"/>
      <c r="GM620" s="65"/>
      <c r="GN620" s="65"/>
      <c r="GO620" s="65"/>
      <c r="GP620" s="65"/>
      <c r="GQ620" s="65"/>
      <c r="GR620" s="65"/>
      <c r="GS620" s="65"/>
      <c r="GT620" s="65"/>
      <c r="GU620" s="65"/>
      <c r="GV620" s="65"/>
      <c r="GW620" s="65"/>
      <c r="GX620" s="65"/>
      <c r="GY620" s="65"/>
      <c r="GZ620" s="65"/>
      <c r="HA620" s="65"/>
      <c r="HB620" s="65"/>
      <c r="HC620" s="65"/>
      <c r="HD620" s="65"/>
      <c r="HE620" s="65"/>
      <c r="HF620" s="65"/>
      <c r="HG620" s="65"/>
      <c r="HH620" s="65"/>
      <c r="HI620" s="65"/>
      <c r="HJ620" s="65"/>
      <c r="HK620" s="65"/>
      <c r="HL620" s="65"/>
      <c r="HM620" s="65"/>
      <c r="HN620" s="65"/>
      <c r="HO620" s="65"/>
      <c r="HP620" s="65"/>
      <c r="HQ620" s="65"/>
      <c r="HR620" s="65"/>
      <c r="HS620" s="65"/>
      <c r="HT620" s="65"/>
      <c r="HU620" s="65"/>
      <c r="HV620" s="65"/>
      <c r="HW620" s="65"/>
      <c r="HX620" s="65"/>
      <c r="HY620" s="65"/>
      <c r="HZ620" s="65"/>
      <c r="IA620" s="65"/>
      <c r="IB620" s="65"/>
      <c r="IC620" s="65"/>
      <c r="ID620" s="65"/>
      <c r="IE620" s="65"/>
      <c r="IF620" s="65"/>
      <c r="IG620" s="65"/>
      <c r="IH620" s="65"/>
      <c r="II620" s="65"/>
      <c r="IJ620" s="65"/>
      <c r="IK620" s="65"/>
      <c r="IL620" s="65"/>
      <c r="IM620" s="65"/>
      <c r="IN620" s="65"/>
      <c r="IO620" s="65"/>
      <c r="IP620" s="65"/>
      <c r="IQ620" s="65"/>
      <c r="IR620" s="65"/>
      <c r="IS620" s="65"/>
      <c r="IT620" s="65"/>
      <c r="IU620" s="65"/>
      <c r="IV620" s="65"/>
      <c r="IW620" s="65"/>
      <c r="IX620" s="65"/>
      <c r="IY620" s="65"/>
      <c r="IZ620" s="65"/>
      <c r="JA620" s="65"/>
      <c r="JB620" s="65"/>
      <c r="JC620" s="65"/>
      <c r="JD620" s="65"/>
      <c r="JE620" s="65"/>
      <c r="JF620" s="65"/>
      <c r="JG620" s="65"/>
      <c r="JH620" s="65"/>
      <c r="JI620" s="65"/>
      <c r="JJ620" s="65"/>
      <c r="JK620" s="65"/>
      <c r="JL620" s="65"/>
      <c r="JM620" s="65"/>
      <c r="JN620" s="65"/>
      <c r="JO620" s="65"/>
      <c r="JP620" s="65"/>
      <c r="JQ620" s="65"/>
      <c r="JR620" s="65"/>
      <c r="JS620" s="65"/>
    </row>
    <row r="621" s="66" customFormat="true" ht="14.25" hidden="false" customHeight="true" outlineLevel="0" collapsed="false">
      <c r="A621" s="46"/>
      <c r="B621" s="47" t="n">
        <f aca="true">TODAY()</f>
        <v>46135</v>
      </c>
      <c r="C621" s="48" t="s">
        <v>37</v>
      </c>
      <c r="D621" s="49" t="s">
        <v>38</v>
      </c>
      <c r="E621" s="50" t="str">
        <f aca="false">IFERROR(VLOOKUP($J621,'Base 1'!A:S,19,0),"-")</f>
        <v>-</v>
      </c>
      <c r="F621" s="50" t="str">
        <f aca="false">IFERROR(VLOOKUP($J621,'Base 1'!$A:$N,14,0),"-")</f>
        <v>-</v>
      </c>
      <c r="G621" s="50" t="str">
        <f aca="false">IFERROR(VLOOKUP($J621,'Base 1'!$A:$O,15,0),"-")</f>
        <v>-</v>
      </c>
      <c r="H621" s="50" t="str">
        <f aca="false">IFERROR(VLOOKUP($J621,'Base 1'!$A:$T,20,0),"-")</f>
        <v>-</v>
      </c>
      <c r="I621" s="51" t="str">
        <f aca="false">IFERROR(VLOOKUP($J621,'Base 1'!$A:$C,3,0),"-")</f>
        <v>-</v>
      </c>
      <c r="J621" s="51"/>
      <c r="K621" s="50" t="str">
        <f aca="false">IFERROR(VLOOKUP($J621,'Base 1'!$A:$E,5,0),"-")</f>
        <v>-</v>
      </c>
      <c r="L621" s="52" t="str">
        <f aca="false">IFERROR(VLOOKUP($J621,'Base 1'!$A:$B,2,0),"-")</f>
        <v>-</v>
      </c>
      <c r="M621" s="50" t="str">
        <f aca="false">IFERROR(VLOOKUP($J621,'Base 1'!$A:$Q,17,0),"-")</f>
        <v>-</v>
      </c>
      <c r="N621" s="50" t="str">
        <f aca="false">IFERROR(VLOOKUP($J621,'Base 1'!$A:$R,18,0),"-")</f>
        <v>-</v>
      </c>
      <c r="O621" s="50" t="str">
        <f aca="false">IFERROR(VLOOKUP($J621,'Base 1'!$A:$F,6,0),"-")</f>
        <v>-</v>
      </c>
      <c r="P621" s="53" t="str">
        <f aca="false">IFERROR(VLOOKUP($J621,'Base 1'!$A:$G,7,0),"-")</f>
        <v>-</v>
      </c>
      <c r="Q621" s="54"/>
      <c r="R621" s="50" t="str">
        <f aca="false">IFERROR(VLOOKUP(J621,'Base 1'!$A:$L,12,0),"-")</f>
        <v>-</v>
      </c>
      <c r="S621" s="54"/>
      <c r="T621" s="55" t="str">
        <f aca="false">IFERROR(VLOOKUP(J621,'Base 1'!$A:$J,10,0),"-")</f>
        <v>-</v>
      </c>
      <c r="U621" s="56"/>
      <c r="V621" s="57"/>
      <c r="W621" s="58"/>
      <c r="X621" s="59" t="str">
        <f aca="false">IFERROR(VLOOKUP(J621,'Base 1'!$A:$I,9,0),"-")</f>
        <v>-</v>
      </c>
      <c r="Y621" s="58"/>
      <c r="Z621" s="60"/>
      <c r="AA621" s="61"/>
      <c r="AB621" s="62"/>
      <c r="AC621" s="63" t="str">
        <f aca="false">IFERROR(VLOOKUP($J621,'Base 1'!$A:$Q,16,0),"-")</f>
        <v>-</v>
      </c>
      <c r="AD621" s="63"/>
      <c r="AE621" s="64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  <c r="CO621" s="65"/>
      <c r="CP621" s="65"/>
      <c r="CQ621" s="65"/>
      <c r="CR621" s="65"/>
      <c r="CS621" s="65"/>
      <c r="CT621" s="65"/>
      <c r="CU621" s="65"/>
      <c r="CV621" s="65"/>
      <c r="CW621" s="65"/>
      <c r="CX621" s="65"/>
      <c r="CY621" s="65"/>
      <c r="CZ621" s="65"/>
      <c r="DA621" s="65"/>
      <c r="DB621" s="65"/>
      <c r="DC621" s="65"/>
      <c r="DD621" s="65"/>
      <c r="DE621" s="65"/>
      <c r="DF621" s="65"/>
      <c r="DG621" s="65"/>
      <c r="DH621" s="65"/>
      <c r="DI621" s="65"/>
      <c r="DJ621" s="65"/>
      <c r="DK621" s="65"/>
      <c r="DL621" s="65"/>
      <c r="DM621" s="65"/>
      <c r="DN621" s="65"/>
      <c r="DO621" s="65"/>
      <c r="DP621" s="65"/>
      <c r="DQ621" s="65"/>
      <c r="DR621" s="65"/>
      <c r="DS621" s="65"/>
      <c r="DT621" s="65"/>
      <c r="DU621" s="65"/>
      <c r="DV621" s="65"/>
      <c r="DW621" s="65"/>
      <c r="DX621" s="65"/>
      <c r="DY621" s="65"/>
      <c r="DZ621" s="65"/>
      <c r="EA621" s="65"/>
      <c r="EB621" s="65"/>
      <c r="EC621" s="65"/>
      <c r="ED621" s="65"/>
      <c r="EE621" s="65"/>
      <c r="EF621" s="65"/>
      <c r="EG621" s="65"/>
      <c r="EH621" s="65"/>
      <c r="EI621" s="65"/>
      <c r="EJ621" s="65"/>
      <c r="EK621" s="65"/>
      <c r="EL621" s="65"/>
      <c r="EM621" s="65"/>
      <c r="EN621" s="65"/>
      <c r="EO621" s="65"/>
      <c r="EP621" s="65"/>
      <c r="EQ621" s="65"/>
      <c r="ER621" s="65"/>
      <c r="ES621" s="65"/>
      <c r="ET621" s="65"/>
      <c r="EU621" s="65"/>
      <c r="EV621" s="65"/>
      <c r="EW621" s="65"/>
      <c r="EX621" s="65"/>
      <c r="EY621" s="65"/>
      <c r="EZ621" s="65"/>
      <c r="FA621" s="65"/>
      <c r="FB621" s="65"/>
      <c r="FC621" s="65"/>
      <c r="FD621" s="65"/>
      <c r="FE621" s="65"/>
      <c r="FF621" s="65"/>
      <c r="FG621" s="65"/>
      <c r="FH621" s="65"/>
      <c r="FI621" s="65"/>
      <c r="FJ621" s="65"/>
      <c r="FK621" s="65"/>
      <c r="FL621" s="65"/>
      <c r="FM621" s="65"/>
      <c r="FN621" s="65"/>
      <c r="FO621" s="65"/>
      <c r="FP621" s="65"/>
      <c r="FQ621" s="65"/>
      <c r="FR621" s="65"/>
      <c r="FS621" s="65"/>
      <c r="FT621" s="65"/>
      <c r="FU621" s="65"/>
      <c r="FV621" s="65"/>
      <c r="FW621" s="65"/>
      <c r="FX621" s="65"/>
      <c r="FY621" s="65"/>
      <c r="FZ621" s="65"/>
      <c r="GA621" s="65"/>
      <c r="GB621" s="65"/>
      <c r="GC621" s="65"/>
      <c r="GD621" s="65"/>
      <c r="GE621" s="65"/>
      <c r="GF621" s="65"/>
      <c r="GG621" s="65"/>
      <c r="GH621" s="65"/>
      <c r="GI621" s="65"/>
      <c r="GJ621" s="65"/>
      <c r="GK621" s="65"/>
      <c r="GL621" s="65"/>
      <c r="GM621" s="65"/>
      <c r="GN621" s="65"/>
      <c r="GO621" s="65"/>
      <c r="GP621" s="65"/>
      <c r="GQ621" s="65"/>
      <c r="GR621" s="65"/>
      <c r="GS621" s="65"/>
      <c r="GT621" s="65"/>
      <c r="GU621" s="65"/>
      <c r="GV621" s="65"/>
      <c r="GW621" s="65"/>
      <c r="GX621" s="65"/>
      <c r="GY621" s="65"/>
      <c r="GZ621" s="65"/>
      <c r="HA621" s="65"/>
      <c r="HB621" s="65"/>
      <c r="HC621" s="65"/>
      <c r="HD621" s="65"/>
      <c r="HE621" s="65"/>
      <c r="HF621" s="65"/>
      <c r="HG621" s="65"/>
      <c r="HH621" s="65"/>
      <c r="HI621" s="65"/>
      <c r="HJ621" s="65"/>
      <c r="HK621" s="65"/>
      <c r="HL621" s="65"/>
      <c r="HM621" s="65"/>
      <c r="HN621" s="65"/>
      <c r="HO621" s="65"/>
      <c r="HP621" s="65"/>
      <c r="HQ621" s="65"/>
      <c r="HR621" s="65"/>
      <c r="HS621" s="65"/>
      <c r="HT621" s="65"/>
      <c r="HU621" s="65"/>
      <c r="HV621" s="65"/>
      <c r="HW621" s="65"/>
      <c r="HX621" s="65"/>
      <c r="HY621" s="65"/>
      <c r="HZ621" s="65"/>
      <c r="IA621" s="65"/>
      <c r="IB621" s="65"/>
      <c r="IC621" s="65"/>
      <c r="ID621" s="65"/>
      <c r="IE621" s="65"/>
      <c r="IF621" s="65"/>
      <c r="IG621" s="65"/>
      <c r="IH621" s="65"/>
      <c r="II621" s="65"/>
      <c r="IJ621" s="65"/>
      <c r="IK621" s="65"/>
      <c r="IL621" s="65"/>
      <c r="IM621" s="65"/>
      <c r="IN621" s="65"/>
      <c r="IO621" s="65"/>
      <c r="IP621" s="65"/>
      <c r="IQ621" s="65"/>
      <c r="IR621" s="65"/>
      <c r="IS621" s="65"/>
      <c r="IT621" s="65"/>
      <c r="IU621" s="65"/>
      <c r="IV621" s="65"/>
      <c r="IW621" s="65"/>
      <c r="IX621" s="65"/>
      <c r="IY621" s="65"/>
      <c r="IZ621" s="65"/>
      <c r="JA621" s="65"/>
      <c r="JB621" s="65"/>
      <c r="JC621" s="65"/>
      <c r="JD621" s="65"/>
      <c r="JE621" s="65"/>
      <c r="JF621" s="65"/>
      <c r="JG621" s="65"/>
      <c r="JH621" s="65"/>
      <c r="JI621" s="65"/>
      <c r="JJ621" s="65"/>
      <c r="JK621" s="65"/>
      <c r="JL621" s="65"/>
      <c r="JM621" s="65"/>
      <c r="JN621" s="65"/>
      <c r="JO621" s="65"/>
      <c r="JP621" s="65"/>
      <c r="JQ621" s="65"/>
      <c r="JR621" s="65"/>
      <c r="JS621" s="65"/>
    </row>
    <row r="622" s="66" customFormat="true" ht="14.25" hidden="false" customHeight="true" outlineLevel="0" collapsed="false">
      <c r="A622" s="46"/>
      <c r="B622" s="47" t="n">
        <f aca="true">TODAY()</f>
        <v>46135</v>
      </c>
      <c r="C622" s="48" t="s">
        <v>37</v>
      </c>
      <c r="D622" s="49" t="s">
        <v>38</v>
      </c>
      <c r="E622" s="50" t="str">
        <f aca="false">IFERROR(VLOOKUP($J622,'Base 1'!A:S,19,0),"-")</f>
        <v>-</v>
      </c>
      <c r="F622" s="50" t="str">
        <f aca="false">IFERROR(VLOOKUP($J622,'Base 1'!$A:$N,14,0),"-")</f>
        <v>-</v>
      </c>
      <c r="G622" s="50" t="str">
        <f aca="false">IFERROR(VLOOKUP($J622,'Base 1'!$A:$O,15,0),"-")</f>
        <v>-</v>
      </c>
      <c r="H622" s="50" t="str">
        <f aca="false">IFERROR(VLOOKUP($J622,'Base 1'!$A:$T,20,0),"-")</f>
        <v>-</v>
      </c>
      <c r="I622" s="51" t="str">
        <f aca="false">IFERROR(VLOOKUP($J622,'Base 1'!$A:$C,3,0),"-")</f>
        <v>-</v>
      </c>
      <c r="J622" s="51"/>
      <c r="K622" s="50" t="str">
        <f aca="false">IFERROR(VLOOKUP($J622,'Base 1'!$A:$E,5,0),"-")</f>
        <v>-</v>
      </c>
      <c r="L622" s="52" t="str">
        <f aca="false">IFERROR(VLOOKUP($J622,'Base 1'!$A:$B,2,0),"-")</f>
        <v>-</v>
      </c>
      <c r="M622" s="50" t="str">
        <f aca="false">IFERROR(VLOOKUP($J622,'Base 1'!$A:$Q,17,0),"-")</f>
        <v>-</v>
      </c>
      <c r="N622" s="50" t="str">
        <f aca="false">IFERROR(VLOOKUP($J622,'Base 1'!$A:$R,18,0),"-")</f>
        <v>-</v>
      </c>
      <c r="O622" s="50" t="str">
        <f aca="false">IFERROR(VLOOKUP($J622,'Base 1'!$A:$F,6,0),"-")</f>
        <v>-</v>
      </c>
      <c r="P622" s="53" t="str">
        <f aca="false">IFERROR(VLOOKUP($J622,'Base 1'!$A:$G,7,0),"-")</f>
        <v>-</v>
      </c>
      <c r="Q622" s="54"/>
      <c r="R622" s="50" t="str">
        <f aca="false">IFERROR(VLOOKUP(J622,'Base 1'!$A:$L,12,0),"-")</f>
        <v>-</v>
      </c>
      <c r="S622" s="54"/>
      <c r="T622" s="55" t="str">
        <f aca="false">IFERROR(VLOOKUP(J622,'Base 1'!$A:$J,10,0),"-")</f>
        <v>-</v>
      </c>
      <c r="U622" s="56"/>
      <c r="V622" s="57"/>
      <c r="W622" s="58"/>
      <c r="X622" s="59" t="str">
        <f aca="false">IFERROR(VLOOKUP(J622,'Base 1'!$A:$I,9,0),"-")</f>
        <v>-</v>
      </c>
      <c r="Y622" s="58"/>
      <c r="Z622" s="60"/>
      <c r="AA622" s="61"/>
      <c r="AB622" s="62"/>
      <c r="AC622" s="63" t="str">
        <f aca="false">IFERROR(VLOOKUP($J622,'Base 1'!$A:$Q,16,0),"-")</f>
        <v>-</v>
      </c>
      <c r="AD622" s="63"/>
      <c r="AE622" s="64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  <c r="CO622" s="65"/>
      <c r="CP622" s="65"/>
      <c r="CQ622" s="65"/>
      <c r="CR622" s="65"/>
      <c r="CS622" s="65"/>
      <c r="CT622" s="65"/>
      <c r="CU622" s="65"/>
      <c r="CV622" s="65"/>
      <c r="CW622" s="65"/>
      <c r="CX622" s="65"/>
      <c r="CY622" s="65"/>
      <c r="CZ622" s="65"/>
      <c r="DA622" s="65"/>
      <c r="DB622" s="65"/>
      <c r="DC622" s="65"/>
      <c r="DD622" s="65"/>
      <c r="DE622" s="65"/>
      <c r="DF622" s="65"/>
      <c r="DG622" s="65"/>
      <c r="DH622" s="65"/>
      <c r="DI622" s="65"/>
      <c r="DJ622" s="65"/>
      <c r="DK622" s="65"/>
      <c r="DL622" s="65"/>
      <c r="DM622" s="65"/>
      <c r="DN622" s="65"/>
      <c r="DO622" s="65"/>
      <c r="DP622" s="65"/>
      <c r="DQ622" s="65"/>
      <c r="DR622" s="65"/>
      <c r="DS622" s="65"/>
      <c r="DT622" s="65"/>
      <c r="DU622" s="65"/>
      <c r="DV622" s="65"/>
      <c r="DW622" s="65"/>
      <c r="DX622" s="65"/>
      <c r="DY622" s="65"/>
      <c r="DZ622" s="65"/>
      <c r="EA622" s="65"/>
      <c r="EB622" s="65"/>
      <c r="EC622" s="65"/>
      <c r="ED622" s="65"/>
      <c r="EE622" s="65"/>
      <c r="EF622" s="65"/>
      <c r="EG622" s="65"/>
      <c r="EH622" s="65"/>
      <c r="EI622" s="65"/>
      <c r="EJ622" s="65"/>
      <c r="EK622" s="65"/>
      <c r="EL622" s="65"/>
      <c r="EM622" s="65"/>
      <c r="EN622" s="65"/>
      <c r="EO622" s="65"/>
      <c r="EP622" s="65"/>
      <c r="EQ622" s="65"/>
      <c r="ER622" s="65"/>
      <c r="ES622" s="65"/>
      <c r="ET622" s="65"/>
      <c r="EU622" s="65"/>
      <c r="EV622" s="65"/>
      <c r="EW622" s="65"/>
      <c r="EX622" s="65"/>
      <c r="EY622" s="65"/>
      <c r="EZ622" s="65"/>
      <c r="FA622" s="65"/>
      <c r="FB622" s="65"/>
      <c r="FC622" s="65"/>
      <c r="FD622" s="65"/>
      <c r="FE622" s="65"/>
      <c r="FF622" s="65"/>
      <c r="FG622" s="65"/>
      <c r="FH622" s="65"/>
      <c r="FI622" s="65"/>
      <c r="FJ622" s="65"/>
      <c r="FK622" s="65"/>
      <c r="FL622" s="65"/>
      <c r="FM622" s="65"/>
      <c r="FN622" s="65"/>
      <c r="FO622" s="65"/>
      <c r="FP622" s="65"/>
      <c r="FQ622" s="65"/>
      <c r="FR622" s="65"/>
      <c r="FS622" s="65"/>
      <c r="FT622" s="65"/>
      <c r="FU622" s="65"/>
      <c r="FV622" s="65"/>
      <c r="FW622" s="65"/>
      <c r="FX622" s="65"/>
      <c r="FY622" s="65"/>
      <c r="FZ622" s="65"/>
      <c r="GA622" s="65"/>
      <c r="GB622" s="65"/>
      <c r="GC622" s="65"/>
      <c r="GD622" s="65"/>
      <c r="GE622" s="65"/>
      <c r="GF622" s="65"/>
      <c r="GG622" s="65"/>
      <c r="GH622" s="65"/>
      <c r="GI622" s="65"/>
      <c r="GJ622" s="65"/>
      <c r="GK622" s="65"/>
      <c r="GL622" s="65"/>
      <c r="GM622" s="65"/>
      <c r="GN622" s="65"/>
      <c r="GO622" s="65"/>
      <c r="GP622" s="65"/>
      <c r="GQ622" s="65"/>
      <c r="GR622" s="65"/>
      <c r="GS622" s="65"/>
      <c r="GT622" s="65"/>
      <c r="GU622" s="65"/>
      <c r="GV622" s="65"/>
      <c r="GW622" s="65"/>
      <c r="GX622" s="65"/>
      <c r="GY622" s="65"/>
      <c r="GZ622" s="65"/>
      <c r="HA622" s="65"/>
      <c r="HB622" s="65"/>
      <c r="HC622" s="65"/>
      <c r="HD622" s="65"/>
      <c r="HE622" s="65"/>
      <c r="HF622" s="65"/>
      <c r="HG622" s="65"/>
      <c r="HH622" s="65"/>
      <c r="HI622" s="65"/>
      <c r="HJ622" s="65"/>
      <c r="HK622" s="65"/>
      <c r="HL622" s="65"/>
      <c r="HM622" s="65"/>
      <c r="HN622" s="65"/>
      <c r="HO622" s="65"/>
      <c r="HP622" s="65"/>
      <c r="HQ622" s="65"/>
      <c r="HR622" s="65"/>
      <c r="HS622" s="65"/>
      <c r="HT622" s="65"/>
      <c r="HU622" s="65"/>
      <c r="HV622" s="65"/>
      <c r="HW622" s="65"/>
      <c r="HX622" s="65"/>
      <c r="HY622" s="65"/>
      <c r="HZ622" s="65"/>
      <c r="IA622" s="65"/>
      <c r="IB622" s="65"/>
      <c r="IC622" s="65"/>
      <c r="ID622" s="65"/>
      <c r="IE622" s="65"/>
      <c r="IF622" s="65"/>
      <c r="IG622" s="65"/>
      <c r="IH622" s="65"/>
      <c r="II622" s="65"/>
      <c r="IJ622" s="65"/>
      <c r="IK622" s="65"/>
      <c r="IL622" s="65"/>
      <c r="IM622" s="65"/>
      <c r="IN622" s="65"/>
      <c r="IO622" s="65"/>
      <c r="IP622" s="65"/>
      <c r="IQ622" s="65"/>
      <c r="IR622" s="65"/>
      <c r="IS622" s="65"/>
      <c r="IT622" s="65"/>
      <c r="IU622" s="65"/>
      <c r="IV622" s="65"/>
      <c r="IW622" s="65"/>
      <c r="IX622" s="65"/>
      <c r="IY622" s="65"/>
      <c r="IZ622" s="65"/>
      <c r="JA622" s="65"/>
      <c r="JB622" s="65"/>
      <c r="JC622" s="65"/>
      <c r="JD622" s="65"/>
      <c r="JE622" s="65"/>
      <c r="JF622" s="65"/>
      <c r="JG622" s="65"/>
      <c r="JH622" s="65"/>
      <c r="JI622" s="65"/>
      <c r="JJ622" s="65"/>
      <c r="JK622" s="65"/>
      <c r="JL622" s="65"/>
      <c r="JM622" s="65"/>
      <c r="JN622" s="65"/>
      <c r="JO622" s="65"/>
      <c r="JP622" s="65"/>
      <c r="JQ622" s="65"/>
      <c r="JR622" s="65"/>
      <c r="JS622" s="65"/>
    </row>
    <row r="623" s="66" customFormat="true" ht="14.25" hidden="false" customHeight="true" outlineLevel="0" collapsed="false">
      <c r="A623" s="46"/>
      <c r="B623" s="47" t="n">
        <f aca="true">TODAY()</f>
        <v>46135</v>
      </c>
      <c r="C623" s="48" t="s">
        <v>37</v>
      </c>
      <c r="D623" s="49" t="s">
        <v>38</v>
      </c>
      <c r="E623" s="50" t="str">
        <f aca="false">IFERROR(VLOOKUP($J623,'Base 1'!A:S,19,0),"-")</f>
        <v>-</v>
      </c>
      <c r="F623" s="50" t="str">
        <f aca="false">IFERROR(VLOOKUP($J623,'Base 1'!$A:$N,14,0),"-")</f>
        <v>-</v>
      </c>
      <c r="G623" s="50" t="str">
        <f aca="false">IFERROR(VLOOKUP($J623,'Base 1'!$A:$O,15,0),"-")</f>
        <v>-</v>
      </c>
      <c r="H623" s="50" t="str">
        <f aca="false">IFERROR(VLOOKUP($J623,'Base 1'!$A:$T,20,0),"-")</f>
        <v>-</v>
      </c>
      <c r="I623" s="51" t="str">
        <f aca="false">IFERROR(VLOOKUP($J623,'Base 1'!$A:$C,3,0),"-")</f>
        <v>-</v>
      </c>
      <c r="J623" s="51"/>
      <c r="K623" s="50" t="str">
        <f aca="false">IFERROR(VLOOKUP($J623,'Base 1'!$A:$E,5,0),"-")</f>
        <v>-</v>
      </c>
      <c r="L623" s="52" t="str">
        <f aca="false">IFERROR(VLOOKUP($J623,'Base 1'!$A:$B,2,0),"-")</f>
        <v>-</v>
      </c>
      <c r="M623" s="50" t="str">
        <f aca="false">IFERROR(VLOOKUP($J623,'Base 1'!$A:$Q,17,0),"-")</f>
        <v>-</v>
      </c>
      <c r="N623" s="50" t="str">
        <f aca="false">IFERROR(VLOOKUP($J623,'Base 1'!$A:$R,18,0),"-")</f>
        <v>-</v>
      </c>
      <c r="O623" s="50" t="str">
        <f aca="false">IFERROR(VLOOKUP($J623,'Base 1'!$A:$F,6,0),"-")</f>
        <v>-</v>
      </c>
      <c r="P623" s="53" t="str">
        <f aca="false">IFERROR(VLOOKUP($J623,'Base 1'!$A:$G,7,0),"-")</f>
        <v>-</v>
      </c>
      <c r="Q623" s="54"/>
      <c r="R623" s="50" t="str">
        <f aca="false">IFERROR(VLOOKUP(J623,'Base 1'!$A:$L,12,0),"-")</f>
        <v>-</v>
      </c>
      <c r="S623" s="54"/>
      <c r="T623" s="55" t="str">
        <f aca="false">IFERROR(VLOOKUP(J623,'Base 1'!$A:$J,10,0),"-")</f>
        <v>-</v>
      </c>
      <c r="U623" s="56"/>
      <c r="V623" s="57"/>
      <c r="W623" s="58"/>
      <c r="X623" s="59" t="str">
        <f aca="false">IFERROR(VLOOKUP(J623,'Base 1'!$A:$I,9,0),"-")</f>
        <v>-</v>
      </c>
      <c r="Y623" s="58"/>
      <c r="Z623" s="60"/>
      <c r="AA623" s="61"/>
      <c r="AB623" s="62"/>
      <c r="AC623" s="63" t="str">
        <f aca="false">IFERROR(VLOOKUP($J623,'Base 1'!$A:$Q,16,0),"-")</f>
        <v>-</v>
      </c>
      <c r="AD623" s="63"/>
      <c r="AE623" s="64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  <c r="CO623" s="65"/>
      <c r="CP623" s="65"/>
      <c r="CQ623" s="65"/>
      <c r="CR623" s="65"/>
      <c r="CS623" s="65"/>
      <c r="CT623" s="65"/>
      <c r="CU623" s="65"/>
      <c r="CV623" s="65"/>
      <c r="CW623" s="65"/>
      <c r="CX623" s="65"/>
      <c r="CY623" s="65"/>
      <c r="CZ623" s="65"/>
      <c r="DA623" s="65"/>
      <c r="DB623" s="65"/>
      <c r="DC623" s="65"/>
      <c r="DD623" s="65"/>
      <c r="DE623" s="65"/>
      <c r="DF623" s="65"/>
      <c r="DG623" s="65"/>
      <c r="DH623" s="65"/>
      <c r="DI623" s="65"/>
      <c r="DJ623" s="65"/>
      <c r="DK623" s="65"/>
      <c r="DL623" s="65"/>
      <c r="DM623" s="65"/>
      <c r="DN623" s="65"/>
      <c r="DO623" s="65"/>
      <c r="DP623" s="65"/>
      <c r="DQ623" s="65"/>
      <c r="DR623" s="65"/>
      <c r="DS623" s="65"/>
      <c r="DT623" s="65"/>
      <c r="DU623" s="65"/>
      <c r="DV623" s="65"/>
      <c r="DW623" s="65"/>
      <c r="DX623" s="65"/>
      <c r="DY623" s="65"/>
      <c r="DZ623" s="65"/>
      <c r="EA623" s="65"/>
      <c r="EB623" s="65"/>
      <c r="EC623" s="65"/>
      <c r="ED623" s="65"/>
      <c r="EE623" s="65"/>
      <c r="EF623" s="65"/>
      <c r="EG623" s="65"/>
      <c r="EH623" s="65"/>
      <c r="EI623" s="65"/>
      <c r="EJ623" s="65"/>
      <c r="EK623" s="65"/>
      <c r="EL623" s="65"/>
      <c r="EM623" s="65"/>
      <c r="EN623" s="65"/>
      <c r="EO623" s="65"/>
      <c r="EP623" s="65"/>
      <c r="EQ623" s="65"/>
      <c r="ER623" s="65"/>
      <c r="ES623" s="65"/>
      <c r="ET623" s="65"/>
      <c r="EU623" s="65"/>
      <c r="EV623" s="65"/>
      <c r="EW623" s="65"/>
      <c r="EX623" s="65"/>
      <c r="EY623" s="65"/>
      <c r="EZ623" s="65"/>
      <c r="FA623" s="65"/>
      <c r="FB623" s="65"/>
      <c r="FC623" s="65"/>
      <c r="FD623" s="65"/>
      <c r="FE623" s="65"/>
      <c r="FF623" s="65"/>
      <c r="FG623" s="65"/>
      <c r="FH623" s="65"/>
      <c r="FI623" s="65"/>
      <c r="FJ623" s="65"/>
      <c r="FK623" s="65"/>
      <c r="FL623" s="65"/>
      <c r="FM623" s="65"/>
      <c r="FN623" s="65"/>
      <c r="FO623" s="65"/>
      <c r="FP623" s="65"/>
      <c r="FQ623" s="65"/>
      <c r="FR623" s="65"/>
      <c r="FS623" s="65"/>
      <c r="FT623" s="65"/>
      <c r="FU623" s="65"/>
      <c r="FV623" s="65"/>
      <c r="FW623" s="65"/>
      <c r="FX623" s="65"/>
      <c r="FY623" s="65"/>
      <c r="FZ623" s="65"/>
      <c r="GA623" s="65"/>
      <c r="GB623" s="65"/>
      <c r="GC623" s="65"/>
      <c r="GD623" s="65"/>
      <c r="GE623" s="65"/>
      <c r="GF623" s="65"/>
      <c r="GG623" s="65"/>
      <c r="GH623" s="65"/>
      <c r="GI623" s="65"/>
      <c r="GJ623" s="65"/>
      <c r="GK623" s="65"/>
      <c r="GL623" s="65"/>
      <c r="GM623" s="65"/>
      <c r="GN623" s="65"/>
      <c r="GO623" s="65"/>
      <c r="GP623" s="65"/>
      <c r="GQ623" s="65"/>
      <c r="GR623" s="65"/>
      <c r="GS623" s="65"/>
      <c r="GT623" s="65"/>
      <c r="GU623" s="65"/>
      <c r="GV623" s="65"/>
      <c r="GW623" s="65"/>
      <c r="GX623" s="65"/>
      <c r="GY623" s="65"/>
      <c r="GZ623" s="65"/>
      <c r="HA623" s="65"/>
      <c r="HB623" s="65"/>
      <c r="HC623" s="65"/>
      <c r="HD623" s="65"/>
      <c r="HE623" s="65"/>
      <c r="HF623" s="65"/>
      <c r="HG623" s="65"/>
      <c r="HH623" s="65"/>
      <c r="HI623" s="65"/>
      <c r="HJ623" s="65"/>
      <c r="HK623" s="65"/>
      <c r="HL623" s="65"/>
      <c r="HM623" s="65"/>
      <c r="HN623" s="65"/>
      <c r="HO623" s="65"/>
      <c r="HP623" s="65"/>
      <c r="HQ623" s="65"/>
      <c r="HR623" s="65"/>
      <c r="HS623" s="65"/>
      <c r="HT623" s="65"/>
      <c r="HU623" s="65"/>
      <c r="HV623" s="65"/>
      <c r="HW623" s="65"/>
      <c r="HX623" s="65"/>
      <c r="HY623" s="65"/>
      <c r="HZ623" s="65"/>
      <c r="IA623" s="65"/>
      <c r="IB623" s="65"/>
      <c r="IC623" s="65"/>
      <c r="ID623" s="65"/>
      <c r="IE623" s="65"/>
      <c r="IF623" s="65"/>
      <c r="IG623" s="65"/>
      <c r="IH623" s="65"/>
      <c r="II623" s="65"/>
      <c r="IJ623" s="65"/>
      <c r="IK623" s="65"/>
      <c r="IL623" s="65"/>
      <c r="IM623" s="65"/>
      <c r="IN623" s="65"/>
      <c r="IO623" s="65"/>
      <c r="IP623" s="65"/>
      <c r="IQ623" s="65"/>
      <c r="IR623" s="65"/>
      <c r="IS623" s="65"/>
      <c r="IT623" s="65"/>
      <c r="IU623" s="65"/>
      <c r="IV623" s="65"/>
      <c r="IW623" s="65"/>
      <c r="IX623" s="65"/>
      <c r="IY623" s="65"/>
      <c r="IZ623" s="65"/>
      <c r="JA623" s="65"/>
      <c r="JB623" s="65"/>
      <c r="JC623" s="65"/>
      <c r="JD623" s="65"/>
      <c r="JE623" s="65"/>
      <c r="JF623" s="65"/>
      <c r="JG623" s="65"/>
      <c r="JH623" s="65"/>
      <c r="JI623" s="65"/>
      <c r="JJ623" s="65"/>
      <c r="JK623" s="65"/>
      <c r="JL623" s="65"/>
      <c r="JM623" s="65"/>
      <c r="JN623" s="65"/>
      <c r="JO623" s="65"/>
      <c r="JP623" s="65"/>
      <c r="JQ623" s="65"/>
      <c r="JR623" s="65"/>
      <c r="JS623" s="65"/>
    </row>
    <row r="624" s="66" customFormat="true" ht="14.25" hidden="false" customHeight="true" outlineLevel="0" collapsed="false">
      <c r="A624" s="46"/>
      <c r="B624" s="47" t="n">
        <f aca="true">TODAY()</f>
        <v>46135</v>
      </c>
      <c r="C624" s="48" t="s">
        <v>37</v>
      </c>
      <c r="D624" s="49" t="s">
        <v>38</v>
      </c>
      <c r="E624" s="50" t="str">
        <f aca="false">IFERROR(VLOOKUP($J624,'Base 1'!A:S,19,0),"-")</f>
        <v>-</v>
      </c>
      <c r="F624" s="50" t="str">
        <f aca="false">IFERROR(VLOOKUP($J624,'Base 1'!$A:$N,14,0),"-")</f>
        <v>-</v>
      </c>
      <c r="G624" s="50" t="str">
        <f aca="false">IFERROR(VLOOKUP($J624,'Base 1'!$A:$O,15,0),"-")</f>
        <v>-</v>
      </c>
      <c r="H624" s="50" t="str">
        <f aca="false">IFERROR(VLOOKUP($J624,'Base 1'!$A:$T,20,0),"-")</f>
        <v>-</v>
      </c>
      <c r="I624" s="51" t="str">
        <f aca="false">IFERROR(VLOOKUP($J624,'Base 1'!$A:$C,3,0),"-")</f>
        <v>-</v>
      </c>
      <c r="J624" s="51"/>
      <c r="K624" s="50" t="str">
        <f aca="false">IFERROR(VLOOKUP($J624,'Base 1'!$A:$E,5,0),"-")</f>
        <v>-</v>
      </c>
      <c r="L624" s="52" t="str">
        <f aca="false">IFERROR(VLOOKUP($J624,'Base 1'!$A:$B,2,0),"-")</f>
        <v>-</v>
      </c>
      <c r="M624" s="50" t="str">
        <f aca="false">IFERROR(VLOOKUP($J624,'Base 1'!$A:$Q,17,0),"-")</f>
        <v>-</v>
      </c>
      <c r="N624" s="50" t="str">
        <f aca="false">IFERROR(VLOOKUP($J624,'Base 1'!$A:$R,18,0),"-")</f>
        <v>-</v>
      </c>
      <c r="O624" s="50" t="str">
        <f aca="false">IFERROR(VLOOKUP($J624,'Base 1'!$A:$F,6,0),"-")</f>
        <v>-</v>
      </c>
      <c r="P624" s="53" t="str">
        <f aca="false">IFERROR(VLOOKUP($J624,'Base 1'!$A:$G,7,0),"-")</f>
        <v>-</v>
      </c>
      <c r="Q624" s="54"/>
      <c r="R624" s="50" t="str">
        <f aca="false">IFERROR(VLOOKUP(J624,'Base 1'!$A:$L,12,0),"-")</f>
        <v>-</v>
      </c>
      <c r="S624" s="54"/>
      <c r="T624" s="55" t="str">
        <f aca="false">IFERROR(VLOOKUP(J624,'Base 1'!$A:$J,10,0),"-")</f>
        <v>-</v>
      </c>
      <c r="U624" s="56"/>
      <c r="V624" s="57"/>
      <c r="W624" s="58"/>
      <c r="X624" s="59" t="str">
        <f aca="false">IFERROR(VLOOKUP(J624,'Base 1'!$A:$I,9,0),"-")</f>
        <v>-</v>
      </c>
      <c r="Y624" s="58"/>
      <c r="Z624" s="60"/>
      <c r="AA624" s="61"/>
      <c r="AB624" s="62"/>
      <c r="AC624" s="63" t="str">
        <f aca="false">IFERROR(VLOOKUP($J624,'Base 1'!$A:$Q,16,0),"-")</f>
        <v>-</v>
      </c>
      <c r="AD624" s="63"/>
      <c r="AE624" s="64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  <c r="BS624" s="65"/>
      <c r="BT624" s="65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  <c r="CO624" s="65"/>
      <c r="CP624" s="65"/>
      <c r="CQ624" s="65"/>
      <c r="CR624" s="65"/>
      <c r="CS624" s="65"/>
      <c r="CT624" s="65"/>
      <c r="CU624" s="65"/>
      <c r="CV624" s="65"/>
      <c r="CW624" s="65"/>
      <c r="CX624" s="65"/>
      <c r="CY624" s="65"/>
      <c r="CZ624" s="65"/>
      <c r="DA624" s="65"/>
      <c r="DB624" s="65"/>
      <c r="DC624" s="65"/>
      <c r="DD624" s="65"/>
      <c r="DE624" s="65"/>
      <c r="DF624" s="65"/>
      <c r="DG624" s="65"/>
      <c r="DH624" s="65"/>
      <c r="DI624" s="65"/>
      <c r="DJ624" s="65"/>
      <c r="DK624" s="65"/>
      <c r="DL624" s="65"/>
      <c r="DM624" s="65"/>
      <c r="DN624" s="65"/>
      <c r="DO624" s="65"/>
      <c r="DP624" s="65"/>
      <c r="DQ624" s="65"/>
      <c r="DR624" s="65"/>
      <c r="DS624" s="65"/>
      <c r="DT624" s="65"/>
      <c r="DU624" s="65"/>
      <c r="DV624" s="65"/>
      <c r="DW624" s="65"/>
      <c r="DX624" s="65"/>
      <c r="DY624" s="65"/>
      <c r="DZ624" s="65"/>
      <c r="EA624" s="65"/>
      <c r="EB624" s="65"/>
      <c r="EC624" s="65"/>
      <c r="ED624" s="65"/>
      <c r="EE624" s="65"/>
      <c r="EF624" s="65"/>
      <c r="EG624" s="65"/>
      <c r="EH624" s="65"/>
      <c r="EI624" s="65"/>
      <c r="EJ624" s="65"/>
      <c r="EK624" s="65"/>
      <c r="EL624" s="65"/>
      <c r="EM624" s="65"/>
      <c r="EN624" s="65"/>
      <c r="EO624" s="65"/>
      <c r="EP624" s="65"/>
      <c r="EQ624" s="65"/>
      <c r="ER624" s="65"/>
      <c r="ES624" s="65"/>
      <c r="ET624" s="65"/>
      <c r="EU624" s="65"/>
      <c r="EV624" s="65"/>
      <c r="EW624" s="65"/>
      <c r="EX624" s="65"/>
      <c r="EY624" s="65"/>
      <c r="EZ624" s="65"/>
      <c r="FA624" s="65"/>
      <c r="FB624" s="65"/>
      <c r="FC624" s="65"/>
      <c r="FD624" s="65"/>
      <c r="FE624" s="65"/>
      <c r="FF624" s="65"/>
      <c r="FG624" s="65"/>
      <c r="FH624" s="65"/>
      <c r="FI624" s="65"/>
      <c r="FJ624" s="65"/>
      <c r="FK624" s="65"/>
      <c r="FL624" s="65"/>
      <c r="FM624" s="65"/>
      <c r="FN624" s="65"/>
      <c r="FO624" s="65"/>
      <c r="FP624" s="65"/>
      <c r="FQ624" s="65"/>
      <c r="FR624" s="65"/>
      <c r="FS624" s="65"/>
      <c r="FT624" s="65"/>
      <c r="FU624" s="65"/>
      <c r="FV624" s="65"/>
      <c r="FW624" s="65"/>
      <c r="FX624" s="65"/>
      <c r="FY624" s="65"/>
      <c r="FZ624" s="65"/>
      <c r="GA624" s="65"/>
      <c r="GB624" s="65"/>
      <c r="GC624" s="65"/>
      <c r="GD624" s="65"/>
      <c r="GE624" s="65"/>
      <c r="GF624" s="65"/>
      <c r="GG624" s="65"/>
      <c r="GH624" s="65"/>
      <c r="GI624" s="65"/>
      <c r="GJ624" s="65"/>
      <c r="GK624" s="65"/>
      <c r="GL624" s="65"/>
      <c r="GM624" s="65"/>
      <c r="GN624" s="65"/>
      <c r="GO624" s="65"/>
      <c r="GP624" s="65"/>
      <c r="GQ624" s="65"/>
      <c r="GR624" s="65"/>
      <c r="GS624" s="65"/>
      <c r="GT624" s="65"/>
      <c r="GU624" s="65"/>
      <c r="GV624" s="65"/>
      <c r="GW624" s="65"/>
      <c r="GX624" s="65"/>
      <c r="GY624" s="65"/>
      <c r="GZ624" s="65"/>
      <c r="HA624" s="65"/>
      <c r="HB624" s="65"/>
      <c r="HC624" s="65"/>
      <c r="HD624" s="65"/>
      <c r="HE624" s="65"/>
      <c r="HF624" s="65"/>
      <c r="HG624" s="65"/>
      <c r="HH624" s="65"/>
      <c r="HI624" s="65"/>
      <c r="HJ624" s="65"/>
      <c r="HK624" s="65"/>
      <c r="HL624" s="65"/>
      <c r="HM624" s="65"/>
      <c r="HN624" s="65"/>
      <c r="HO624" s="65"/>
      <c r="HP624" s="65"/>
      <c r="HQ624" s="65"/>
      <c r="HR624" s="65"/>
      <c r="HS624" s="65"/>
      <c r="HT624" s="65"/>
      <c r="HU624" s="65"/>
      <c r="HV624" s="65"/>
      <c r="HW624" s="65"/>
      <c r="HX624" s="65"/>
      <c r="HY624" s="65"/>
      <c r="HZ624" s="65"/>
      <c r="IA624" s="65"/>
      <c r="IB624" s="65"/>
      <c r="IC624" s="65"/>
      <c r="ID624" s="65"/>
      <c r="IE624" s="65"/>
      <c r="IF624" s="65"/>
      <c r="IG624" s="65"/>
      <c r="IH624" s="65"/>
      <c r="II624" s="65"/>
      <c r="IJ624" s="65"/>
      <c r="IK624" s="65"/>
      <c r="IL624" s="65"/>
      <c r="IM624" s="65"/>
      <c r="IN624" s="65"/>
      <c r="IO624" s="65"/>
      <c r="IP624" s="65"/>
      <c r="IQ624" s="65"/>
      <c r="IR624" s="65"/>
      <c r="IS624" s="65"/>
      <c r="IT624" s="65"/>
      <c r="IU624" s="65"/>
      <c r="IV624" s="65"/>
      <c r="IW624" s="65"/>
      <c r="IX624" s="65"/>
      <c r="IY624" s="65"/>
      <c r="IZ624" s="65"/>
      <c r="JA624" s="65"/>
      <c r="JB624" s="65"/>
      <c r="JC624" s="65"/>
      <c r="JD624" s="65"/>
      <c r="JE624" s="65"/>
      <c r="JF624" s="65"/>
      <c r="JG624" s="65"/>
      <c r="JH624" s="65"/>
      <c r="JI624" s="65"/>
      <c r="JJ624" s="65"/>
      <c r="JK624" s="65"/>
      <c r="JL624" s="65"/>
      <c r="JM624" s="65"/>
      <c r="JN624" s="65"/>
      <c r="JO624" s="65"/>
      <c r="JP624" s="65"/>
      <c r="JQ624" s="65"/>
      <c r="JR624" s="65"/>
      <c r="JS624" s="65"/>
    </row>
    <row r="625" s="66" customFormat="true" ht="14.25" hidden="false" customHeight="true" outlineLevel="0" collapsed="false">
      <c r="A625" s="46"/>
      <c r="B625" s="47" t="n">
        <f aca="true">TODAY()</f>
        <v>46135</v>
      </c>
      <c r="C625" s="48" t="s">
        <v>37</v>
      </c>
      <c r="D625" s="49" t="s">
        <v>38</v>
      </c>
      <c r="E625" s="50" t="str">
        <f aca="false">IFERROR(VLOOKUP($J625,'Base 1'!A:S,19,0),"-")</f>
        <v>-</v>
      </c>
      <c r="F625" s="50" t="str">
        <f aca="false">IFERROR(VLOOKUP($J625,'Base 1'!$A:$N,14,0),"-")</f>
        <v>-</v>
      </c>
      <c r="G625" s="50" t="str">
        <f aca="false">IFERROR(VLOOKUP($J625,'Base 1'!$A:$O,15,0),"-")</f>
        <v>-</v>
      </c>
      <c r="H625" s="50" t="str">
        <f aca="false">IFERROR(VLOOKUP($J625,'Base 1'!$A:$T,20,0),"-")</f>
        <v>-</v>
      </c>
      <c r="I625" s="51" t="str">
        <f aca="false">IFERROR(VLOOKUP($J625,'Base 1'!$A:$C,3,0),"-")</f>
        <v>-</v>
      </c>
      <c r="J625" s="51"/>
      <c r="K625" s="50" t="str">
        <f aca="false">IFERROR(VLOOKUP($J625,'Base 1'!$A:$E,5,0),"-")</f>
        <v>-</v>
      </c>
      <c r="L625" s="52" t="str">
        <f aca="false">IFERROR(VLOOKUP($J625,'Base 1'!$A:$B,2,0),"-")</f>
        <v>-</v>
      </c>
      <c r="M625" s="50" t="str">
        <f aca="false">IFERROR(VLOOKUP($J625,'Base 1'!$A:$Q,17,0),"-")</f>
        <v>-</v>
      </c>
      <c r="N625" s="50" t="str">
        <f aca="false">IFERROR(VLOOKUP($J625,'Base 1'!$A:$R,18,0),"-")</f>
        <v>-</v>
      </c>
      <c r="O625" s="50" t="str">
        <f aca="false">IFERROR(VLOOKUP($J625,'Base 1'!$A:$F,6,0),"-")</f>
        <v>-</v>
      </c>
      <c r="P625" s="53" t="str">
        <f aca="false">IFERROR(VLOOKUP($J625,'Base 1'!$A:$G,7,0),"-")</f>
        <v>-</v>
      </c>
      <c r="Q625" s="54"/>
      <c r="R625" s="50" t="str">
        <f aca="false">IFERROR(VLOOKUP(J625,'Base 1'!$A:$L,12,0),"-")</f>
        <v>-</v>
      </c>
      <c r="S625" s="54"/>
      <c r="T625" s="55" t="str">
        <f aca="false">IFERROR(VLOOKUP(J625,'Base 1'!$A:$J,10,0),"-")</f>
        <v>-</v>
      </c>
      <c r="U625" s="56"/>
      <c r="V625" s="57"/>
      <c r="W625" s="58"/>
      <c r="X625" s="59" t="str">
        <f aca="false">IFERROR(VLOOKUP(J625,'Base 1'!$A:$I,9,0),"-")</f>
        <v>-</v>
      </c>
      <c r="Y625" s="58"/>
      <c r="Z625" s="60"/>
      <c r="AA625" s="61"/>
      <c r="AB625" s="62"/>
      <c r="AC625" s="63" t="str">
        <f aca="false">IFERROR(VLOOKUP($J625,'Base 1'!$A:$Q,16,0),"-")</f>
        <v>-</v>
      </c>
      <c r="AD625" s="63"/>
      <c r="AE625" s="64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  <c r="CO625" s="65"/>
      <c r="CP625" s="65"/>
      <c r="CQ625" s="65"/>
      <c r="CR625" s="65"/>
      <c r="CS625" s="65"/>
      <c r="CT625" s="65"/>
      <c r="CU625" s="65"/>
      <c r="CV625" s="65"/>
      <c r="CW625" s="65"/>
      <c r="CX625" s="65"/>
      <c r="CY625" s="65"/>
      <c r="CZ625" s="65"/>
      <c r="DA625" s="65"/>
      <c r="DB625" s="65"/>
      <c r="DC625" s="65"/>
      <c r="DD625" s="65"/>
      <c r="DE625" s="65"/>
      <c r="DF625" s="65"/>
      <c r="DG625" s="65"/>
      <c r="DH625" s="65"/>
      <c r="DI625" s="65"/>
      <c r="DJ625" s="65"/>
      <c r="DK625" s="65"/>
      <c r="DL625" s="65"/>
      <c r="DM625" s="65"/>
      <c r="DN625" s="65"/>
      <c r="DO625" s="65"/>
      <c r="DP625" s="65"/>
      <c r="DQ625" s="65"/>
      <c r="DR625" s="65"/>
      <c r="DS625" s="65"/>
      <c r="DT625" s="65"/>
      <c r="DU625" s="65"/>
      <c r="DV625" s="65"/>
      <c r="DW625" s="65"/>
      <c r="DX625" s="65"/>
      <c r="DY625" s="65"/>
      <c r="DZ625" s="65"/>
      <c r="EA625" s="65"/>
      <c r="EB625" s="65"/>
      <c r="EC625" s="65"/>
      <c r="ED625" s="65"/>
      <c r="EE625" s="65"/>
      <c r="EF625" s="65"/>
      <c r="EG625" s="65"/>
      <c r="EH625" s="65"/>
      <c r="EI625" s="65"/>
      <c r="EJ625" s="65"/>
      <c r="EK625" s="65"/>
      <c r="EL625" s="65"/>
      <c r="EM625" s="65"/>
      <c r="EN625" s="65"/>
      <c r="EO625" s="65"/>
      <c r="EP625" s="65"/>
      <c r="EQ625" s="65"/>
      <c r="ER625" s="65"/>
      <c r="ES625" s="65"/>
      <c r="ET625" s="65"/>
      <c r="EU625" s="65"/>
      <c r="EV625" s="65"/>
      <c r="EW625" s="65"/>
      <c r="EX625" s="65"/>
      <c r="EY625" s="65"/>
      <c r="EZ625" s="65"/>
      <c r="FA625" s="65"/>
      <c r="FB625" s="65"/>
      <c r="FC625" s="65"/>
      <c r="FD625" s="65"/>
      <c r="FE625" s="65"/>
      <c r="FF625" s="65"/>
      <c r="FG625" s="65"/>
      <c r="FH625" s="65"/>
      <c r="FI625" s="65"/>
      <c r="FJ625" s="65"/>
      <c r="FK625" s="65"/>
      <c r="FL625" s="65"/>
      <c r="FM625" s="65"/>
      <c r="FN625" s="65"/>
      <c r="FO625" s="65"/>
      <c r="FP625" s="65"/>
      <c r="FQ625" s="65"/>
      <c r="FR625" s="65"/>
      <c r="FS625" s="65"/>
      <c r="FT625" s="65"/>
      <c r="FU625" s="65"/>
      <c r="FV625" s="65"/>
      <c r="FW625" s="65"/>
      <c r="FX625" s="65"/>
      <c r="FY625" s="65"/>
      <c r="FZ625" s="65"/>
      <c r="GA625" s="65"/>
      <c r="GB625" s="65"/>
      <c r="GC625" s="65"/>
      <c r="GD625" s="65"/>
      <c r="GE625" s="65"/>
      <c r="GF625" s="65"/>
      <c r="GG625" s="65"/>
      <c r="GH625" s="65"/>
      <c r="GI625" s="65"/>
      <c r="GJ625" s="65"/>
      <c r="GK625" s="65"/>
      <c r="GL625" s="65"/>
      <c r="GM625" s="65"/>
      <c r="GN625" s="65"/>
      <c r="GO625" s="65"/>
      <c r="GP625" s="65"/>
      <c r="GQ625" s="65"/>
      <c r="GR625" s="65"/>
      <c r="GS625" s="65"/>
      <c r="GT625" s="65"/>
      <c r="GU625" s="65"/>
      <c r="GV625" s="65"/>
      <c r="GW625" s="65"/>
      <c r="GX625" s="65"/>
      <c r="GY625" s="65"/>
      <c r="GZ625" s="65"/>
      <c r="HA625" s="65"/>
      <c r="HB625" s="65"/>
      <c r="HC625" s="65"/>
      <c r="HD625" s="65"/>
      <c r="HE625" s="65"/>
      <c r="HF625" s="65"/>
      <c r="HG625" s="65"/>
      <c r="HH625" s="65"/>
      <c r="HI625" s="65"/>
      <c r="HJ625" s="65"/>
      <c r="HK625" s="65"/>
      <c r="HL625" s="65"/>
      <c r="HM625" s="65"/>
      <c r="HN625" s="65"/>
      <c r="HO625" s="65"/>
      <c r="HP625" s="65"/>
      <c r="HQ625" s="65"/>
      <c r="HR625" s="65"/>
      <c r="HS625" s="65"/>
      <c r="HT625" s="65"/>
      <c r="HU625" s="65"/>
      <c r="HV625" s="65"/>
      <c r="HW625" s="65"/>
      <c r="HX625" s="65"/>
      <c r="HY625" s="65"/>
      <c r="HZ625" s="65"/>
      <c r="IA625" s="65"/>
      <c r="IB625" s="65"/>
      <c r="IC625" s="65"/>
      <c r="ID625" s="65"/>
      <c r="IE625" s="65"/>
      <c r="IF625" s="65"/>
      <c r="IG625" s="65"/>
      <c r="IH625" s="65"/>
      <c r="II625" s="65"/>
      <c r="IJ625" s="65"/>
      <c r="IK625" s="65"/>
      <c r="IL625" s="65"/>
      <c r="IM625" s="65"/>
      <c r="IN625" s="65"/>
      <c r="IO625" s="65"/>
      <c r="IP625" s="65"/>
      <c r="IQ625" s="65"/>
      <c r="IR625" s="65"/>
      <c r="IS625" s="65"/>
      <c r="IT625" s="65"/>
      <c r="IU625" s="65"/>
      <c r="IV625" s="65"/>
      <c r="IW625" s="65"/>
      <c r="IX625" s="65"/>
      <c r="IY625" s="65"/>
      <c r="IZ625" s="65"/>
      <c r="JA625" s="65"/>
      <c r="JB625" s="65"/>
      <c r="JC625" s="65"/>
      <c r="JD625" s="65"/>
      <c r="JE625" s="65"/>
      <c r="JF625" s="65"/>
      <c r="JG625" s="65"/>
      <c r="JH625" s="65"/>
      <c r="JI625" s="65"/>
      <c r="JJ625" s="65"/>
      <c r="JK625" s="65"/>
      <c r="JL625" s="65"/>
      <c r="JM625" s="65"/>
      <c r="JN625" s="65"/>
      <c r="JO625" s="65"/>
      <c r="JP625" s="65"/>
      <c r="JQ625" s="65"/>
      <c r="JR625" s="65"/>
      <c r="JS625" s="65"/>
    </row>
    <row r="626" s="66" customFormat="true" ht="14.25" hidden="false" customHeight="true" outlineLevel="0" collapsed="false">
      <c r="A626" s="46"/>
      <c r="B626" s="47" t="n">
        <f aca="true">TODAY()</f>
        <v>46135</v>
      </c>
      <c r="C626" s="48" t="s">
        <v>37</v>
      </c>
      <c r="D626" s="49" t="s">
        <v>38</v>
      </c>
      <c r="E626" s="50" t="str">
        <f aca="false">IFERROR(VLOOKUP($J626,'Base 1'!A:S,19,0),"-")</f>
        <v>-</v>
      </c>
      <c r="F626" s="50" t="str">
        <f aca="false">IFERROR(VLOOKUP($J626,'Base 1'!$A:$N,14,0),"-")</f>
        <v>-</v>
      </c>
      <c r="G626" s="50" t="str">
        <f aca="false">IFERROR(VLOOKUP($J626,'Base 1'!$A:$O,15,0),"-")</f>
        <v>-</v>
      </c>
      <c r="H626" s="50" t="str">
        <f aca="false">IFERROR(VLOOKUP($J626,'Base 1'!$A:$T,20,0),"-")</f>
        <v>-</v>
      </c>
      <c r="I626" s="51" t="str">
        <f aca="false">IFERROR(VLOOKUP($J626,'Base 1'!$A:$C,3,0),"-")</f>
        <v>-</v>
      </c>
      <c r="J626" s="51"/>
      <c r="K626" s="50" t="str">
        <f aca="false">IFERROR(VLOOKUP($J626,'Base 1'!$A:$E,5,0),"-")</f>
        <v>-</v>
      </c>
      <c r="L626" s="52" t="str">
        <f aca="false">IFERROR(VLOOKUP($J626,'Base 1'!$A:$B,2,0),"-")</f>
        <v>-</v>
      </c>
      <c r="M626" s="50" t="str">
        <f aca="false">IFERROR(VLOOKUP($J626,'Base 1'!$A:$Q,17,0),"-")</f>
        <v>-</v>
      </c>
      <c r="N626" s="50" t="str">
        <f aca="false">IFERROR(VLOOKUP($J626,'Base 1'!$A:$R,18,0),"-")</f>
        <v>-</v>
      </c>
      <c r="O626" s="50" t="str">
        <f aca="false">IFERROR(VLOOKUP($J626,'Base 1'!$A:$F,6,0),"-")</f>
        <v>-</v>
      </c>
      <c r="P626" s="53" t="str">
        <f aca="false">IFERROR(VLOOKUP($J626,'Base 1'!$A:$G,7,0),"-")</f>
        <v>-</v>
      </c>
      <c r="Q626" s="54"/>
      <c r="R626" s="50" t="str">
        <f aca="false">IFERROR(VLOOKUP(J626,'Base 1'!$A:$L,12,0),"-")</f>
        <v>-</v>
      </c>
      <c r="S626" s="54"/>
      <c r="T626" s="55" t="str">
        <f aca="false">IFERROR(VLOOKUP(J626,'Base 1'!$A:$J,10,0),"-")</f>
        <v>-</v>
      </c>
      <c r="U626" s="56"/>
      <c r="V626" s="57"/>
      <c r="W626" s="58"/>
      <c r="X626" s="59" t="str">
        <f aca="false">IFERROR(VLOOKUP(J626,'Base 1'!$A:$I,9,0),"-")</f>
        <v>-</v>
      </c>
      <c r="Y626" s="58"/>
      <c r="Z626" s="60"/>
      <c r="AA626" s="61"/>
      <c r="AB626" s="62"/>
      <c r="AC626" s="63" t="str">
        <f aca="false">IFERROR(VLOOKUP($J626,'Base 1'!$A:$Q,16,0),"-")</f>
        <v>-</v>
      </c>
      <c r="AD626" s="63"/>
      <c r="AE626" s="64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  <c r="CO626" s="65"/>
      <c r="CP626" s="65"/>
      <c r="CQ626" s="65"/>
      <c r="CR626" s="65"/>
      <c r="CS626" s="65"/>
      <c r="CT626" s="65"/>
      <c r="CU626" s="65"/>
      <c r="CV626" s="65"/>
      <c r="CW626" s="65"/>
      <c r="CX626" s="65"/>
      <c r="CY626" s="65"/>
      <c r="CZ626" s="65"/>
      <c r="DA626" s="65"/>
      <c r="DB626" s="65"/>
      <c r="DC626" s="65"/>
      <c r="DD626" s="65"/>
      <c r="DE626" s="65"/>
      <c r="DF626" s="65"/>
      <c r="DG626" s="65"/>
      <c r="DH626" s="65"/>
      <c r="DI626" s="65"/>
      <c r="DJ626" s="65"/>
      <c r="DK626" s="65"/>
      <c r="DL626" s="65"/>
      <c r="DM626" s="65"/>
      <c r="DN626" s="65"/>
      <c r="DO626" s="65"/>
      <c r="DP626" s="65"/>
      <c r="DQ626" s="65"/>
      <c r="DR626" s="65"/>
      <c r="DS626" s="65"/>
      <c r="DT626" s="65"/>
      <c r="DU626" s="65"/>
      <c r="DV626" s="65"/>
      <c r="DW626" s="65"/>
      <c r="DX626" s="65"/>
      <c r="DY626" s="65"/>
      <c r="DZ626" s="65"/>
      <c r="EA626" s="65"/>
      <c r="EB626" s="65"/>
      <c r="EC626" s="65"/>
      <c r="ED626" s="65"/>
      <c r="EE626" s="65"/>
      <c r="EF626" s="65"/>
      <c r="EG626" s="65"/>
      <c r="EH626" s="65"/>
      <c r="EI626" s="65"/>
      <c r="EJ626" s="65"/>
      <c r="EK626" s="65"/>
      <c r="EL626" s="65"/>
      <c r="EM626" s="65"/>
      <c r="EN626" s="65"/>
      <c r="EO626" s="65"/>
      <c r="EP626" s="65"/>
      <c r="EQ626" s="65"/>
      <c r="ER626" s="65"/>
      <c r="ES626" s="65"/>
      <c r="ET626" s="65"/>
      <c r="EU626" s="65"/>
      <c r="EV626" s="65"/>
      <c r="EW626" s="65"/>
      <c r="EX626" s="65"/>
      <c r="EY626" s="65"/>
      <c r="EZ626" s="65"/>
      <c r="FA626" s="65"/>
      <c r="FB626" s="65"/>
      <c r="FC626" s="65"/>
      <c r="FD626" s="65"/>
      <c r="FE626" s="65"/>
      <c r="FF626" s="65"/>
      <c r="FG626" s="65"/>
      <c r="FH626" s="65"/>
      <c r="FI626" s="65"/>
      <c r="FJ626" s="65"/>
      <c r="FK626" s="65"/>
      <c r="FL626" s="65"/>
      <c r="FM626" s="65"/>
      <c r="FN626" s="65"/>
      <c r="FO626" s="65"/>
      <c r="FP626" s="65"/>
      <c r="FQ626" s="65"/>
      <c r="FR626" s="65"/>
      <c r="FS626" s="65"/>
      <c r="FT626" s="65"/>
      <c r="FU626" s="65"/>
      <c r="FV626" s="65"/>
      <c r="FW626" s="65"/>
      <c r="FX626" s="65"/>
      <c r="FY626" s="65"/>
      <c r="FZ626" s="65"/>
      <c r="GA626" s="65"/>
      <c r="GB626" s="65"/>
      <c r="GC626" s="65"/>
      <c r="GD626" s="65"/>
      <c r="GE626" s="65"/>
      <c r="GF626" s="65"/>
      <c r="GG626" s="65"/>
      <c r="GH626" s="65"/>
      <c r="GI626" s="65"/>
      <c r="GJ626" s="65"/>
      <c r="GK626" s="65"/>
      <c r="GL626" s="65"/>
      <c r="GM626" s="65"/>
      <c r="GN626" s="65"/>
      <c r="GO626" s="65"/>
      <c r="GP626" s="65"/>
      <c r="GQ626" s="65"/>
      <c r="GR626" s="65"/>
      <c r="GS626" s="65"/>
      <c r="GT626" s="65"/>
      <c r="GU626" s="65"/>
      <c r="GV626" s="65"/>
      <c r="GW626" s="65"/>
      <c r="GX626" s="65"/>
      <c r="GY626" s="65"/>
      <c r="GZ626" s="65"/>
      <c r="HA626" s="65"/>
      <c r="HB626" s="65"/>
      <c r="HC626" s="65"/>
      <c r="HD626" s="65"/>
      <c r="HE626" s="65"/>
      <c r="HF626" s="65"/>
      <c r="HG626" s="65"/>
      <c r="HH626" s="65"/>
      <c r="HI626" s="65"/>
      <c r="HJ626" s="65"/>
      <c r="HK626" s="65"/>
      <c r="HL626" s="65"/>
      <c r="HM626" s="65"/>
      <c r="HN626" s="65"/>
      <c r="HO626" s="65"/>
      <c r="HP626" s="65"/>
      <c r="HQ626" s="65"/>
      <c r="HR626" s="65"/>
      <c r="HS626" s="65"/>
      <c r="HT626" s="65"/>
      <c r="HU626" s="65"/>
      <c r="HV626" s="65"/>
      <c r="HW626" s="65"/>
      <c r="HX626" s="65"/>
      <c r="HY626" s="65"/>
      <c r="HZ626" s="65"/>
      <c r="IA626" s="65"/>
      <c r="IB626" s="65"/>
      <c r="IC626" s="65"/>
      <c r="ID626" s="65"/>
      <c r="IE626" s="65"/>
      <c r="IF626" s="65"/>
      <c r="IG626" s="65"/>
      <c r="IH626" s="65"/>
      <c r="II626" s="65"/>
      <c r="IJ626" s="65"/>
      <c r="IK626" s="65"/>
      <c r="IL626" s="65"/>
      <c r="IM626" s="65"/>
      <c r="IN626" s="65"/>
      <c r="IO626" s="65"/>
      <c r="IP626" s="65"/>
      <c r="IQ626" s="65"/>
      <c r="IR626" s="65"/>
      <c r="IS626" s="65"/>
      <c r="IT626" s="65"/>
      <c r="IU626" s="65"/>
      <c r="IV626" s="65"/>
      <c r="IW626" s="65"/>
      <c r="IX626" s="65"/>
      <c r="IY626" s="65"/>
      <c r="IZ626" s="65"/>
      <c r="JA626" s="65"/>
      <c r="JB626" s="65"/>
      <c r="JC626" s="65"/>
      <c r="JD626" s="65"/>
      <c r="JE626" s="65"/>
      <c r="JF626" s="65"/>
      <c r="JG626" s="65"/>
      <c r="JH626" s="65"/>
      <c r="JI626" s="65"/>
      <c r="JJ626" s="65"/>
      <c r="JK626" s="65"/>
      <c r="JL626" s="65"/>
      <c r="JM626" s="65"/>
      <c r="JN626" s="65"/>
      <c r="JO626" s="65"/>
      <c r="JP626" s="65"/>
      <c r="JQ626" s="65"/>
      <c r="JR626" s="65"/>
      <c r="JS626" s="65"/>
    </row>
    <row r="627" s="66" customFormat="true" ht="14.25" hidden="false" customHeight="true" outlineLevel="0" collapsed="false">
      <c r="A627" s="46"/>
      <c r="B627" s="47" t="n">
        <f aca="true">TODAY()</f>
        <v>46135</v>
      </c>
      <c r="C627" s="48" t="s">
        <v>37</v>
      </c>
      <c r="D627" s="49" t="s">
        <v>38</v>
      </c>
      <c r="E627" s="50" t="str">
        <f aca="false">IFERROR(VLOOKUP($J627,'Base 1'!A:S,19,0),"-")</f>
        <v>-</v>
      </c>
      <c r="F627" s="50" t="str">
        <f aca="false">IFERROR(VLOOKUP($J627,'Base 1'!$A:$N,14,0),"-")</f>
        <v>-</v>
      </c>
      <c r="G627" s="50" t="str">
        <f aca="false">IFERROR(VLOOKUP($J627,'Base 1'!$A:$O,15,0),"-")</f>
        <v>-</v>
      </c>
      <c r="H627" s="50" t="str">
        <f aca="false">IFERROR(VLOOKUP($J627,'Base 1'!$A:$T,20,0),"-")</f>
        <v>-</v>
      </c>
      <c r="I627" s="51" t="str">
        <f aca="false">IFERROR(VLOOKUP($J627,'Base 1'!$A:$C,3,0),"-")</f>
        <v>-</v>
      </c>
      <c r="J627" s="51"/>
      <c r="K627" s="50" t="str">
        <f aca="false">IFERROR(VLOOKUP($J627,'Base 1'!$A:$E,5,0),"-")</f>
        <v>-</v>
      </c>
      <c r="L627" s="52" t="str">
        <f aca="false">IFERROR(VLOOKUP($J627,'Base 1'!$A:$B,2,0),"-")</f>
        <v>-</v>
      </c>
      <c r="M627" s="50" t="str">
        <f aca="false">IFERROR(VLOOKUP($J627,'Base 1'!$A:$Q,17,0),"-")</f>
        <v>-</v>
      </c>
      <c r="N627" s="50" t="str">
        <f aca="false">IFERROR(VLOOKUP($J627,'Base 1'!$A:$R,18,0),"-")</f>
        <v>-</v>
      </c>
      <c r="O627" s="50" t="str">
        <f aca="false">IFERROR(VLOOKUP($J627,'Base 1'!$A:$F,6,0),"-")</f>
        <v>-</v>
      </c>
      <c r="P627" s="53" t="str">
        <f aca="false">IFERROR(VLOOKUP($J627,'Base 1'!$A:$G,7,0),"-")</f>
        <v>-</v>
      </c>
      <c r="Q627" s="54"/>
      <c r="R627" s="50" t="str">
        <f aca="false">IFERROR(VLOOKUP(J627,'Base 1'!$A:$L,12,0),"-")</f>
        <v>-</v>
      </c>
      <c r="S627" s="54"/>
      <c r="T627" s="55" t="str">
        <f aca="false">IFERROR(VLOOKUP(J627,'Base 1'!$A:$J,10,0),"-")</f>
        <v>-</v>
      </c>
      <c r="U627" s="56"/>
      <c r="V627" s="57"/>
      <c r="W627" s="58"/>
      <c r="X627" s="59" t="str">
        <f aca="false">IFERROR(VLOOKUP(J627,'Base 1'!$A:$I,9,0),"-")</f>
        <v>-</v>
      </c>
      <c r="Y627" s="58"/>
      <c r="Z627" s="60"/>
      <c r="AA627" s="61"/>
      <c r="AB627" s="62"/>
      <c r="AC627" s="63" t="str">
        <f aca="false">IFERROR(VLOOKUP($J627,'Base 1'!$A:$Q,16,0),"-")</f>
        <v>-</v>
      </c>
      <c r="AD627" s="63"/>
      <c r="AE627" s="64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  <c r="CO627" s="65"/>
      <c r="CP627" s="65"/>
      <c r="CQ627" s="65"/>
      <c r="CR627" s="65"/>
      <c r="CS627" s="65"/>
      <c r="CT627" s="65"/>
      <c r="CU627" s="65"/>
      <c r="CV627" s="65"/>
      <c r="CW627" s="65"/>
      <c r="CX627" s="65"/>
      <c r="CY627" s="65"/>
      <c r="CZ627" s="65"/>
      <c r="DA627" s="65"/>
      <c r="DB627" s="65"/>
      <c r="DC627" s="65"/>
      <c r="DD627" s="65"/>
      <c r="DE627" s="65"/>
      <c r="DF627" s="65"/>
      <c r="DG627" s="65"/>
      <c r="DH627" s="65"/>
      <c r="DI627" s="65"/>
      <c r="DJ627" s="65"/>
      <c r="DK627" s="65"/>
      <c r="DL627" s="65"/>
      <c r="DM627" s="65"/>
      <c r="DN627" s="65"/>
      <c r="DO627" s="65"/>
      <c r="DP627" s="65"/>
      <c r="DQ627" s="65"/>
      <c r="DR627" s="65"/>
      <c r="DS627" s="65"/>
      <c r="DT627" s="65"/>
      <c r="DU627" s="65"/>
      <c r="DV627" s="65"/>
      <c r="DW627" s="65"/>
      <c r="DX627" s="65"/>
      <c r="DY627" s="65"/>
      <c r="DZ627" s="65"/>
      <c r="EA627" s="65"/>
      <c r="EB627" s="65"/>
      <c r="EC627" s="65"/>
      <c r="ED627" s="65"/>
      <c r="EE627" s="65"/>
      <c r="EF627" s="65"/>
      <c r="EG627" s="65"/>
      <c r="EH627" s="65"/>
      <c r="EI627" s="65"/>
      <c r="EJ627" s="65"/>
      <c r="EK627" s="65"/>
      <c r="EL627" s="65"/>
      <c r="EM627" s="65"/>
      <c r="EN627" s="65"/>
      <c r="EO627" s="65"/>
      <c r="EP627" s="65"/>
      <c r="EQ627" s="65"/>
      <c r="ER627" s="65"/>
      <c r="ES627" s="65"/>
      <c r="ET627" s="65"/>
      <c r="EU627" s="65"/>
      <c r="EV627" s="65"/>
      <c r="EW627" s="65"/>
      <c r="EX627" s="65"/>
      <c r="EY627" s="65"/>
      <c r="EZ627" s="65"/>
      <c r="FA627" s="65"/>
      <c r="FB627" s="65"/>
      <c r="FC627" s="65"/>
      <c r="FD627" s="65"/>
      <c r="FE627" s="65"/>
      <c r="FF627" s="65"/>
      <c r="FG627" s="65"/>
      <c r="FH627" s="65"/>
      <c r="FI627" s="65"/>
      <c r="FJ627" s="65"/>
      <c r="FK627" s="65"/>
      <c r="FL627" s="65"/>
      <c r="FM627" s="65"/>
      <c r="FN627" s="65"/>
      <c r="FO627" s="65"/>
      <c r="FP627" s="65"/>
      <c r="FQ627" s="65"/>
      <c r="FR627" s="65"/>
      <c r="FS627" s="65"/>
      <c r="FT627" s="65"/>
      <c r="FU627" s="65"/>
      <c r="FV627" s="65"/>
      <c r="FW627" s="65"/>
      <c r="FX627" s="65"/>
      <c r="FY627" s="65"/>
      <c r="FZ627" s="65"/>
      <c r="GA627" s="65"/>
      <c r="GB627" s="65"/>
      <c r="GC627" s="65"/>
      <c r="GD627" s="65"/>
      <c r="GE627" s="65"/>
      <c r="GF627" s="65"/>
      <c r="GG627" s="65"/>
      <c r="GH627" s="65"/>
      <c r="GI627" s="65"/>
      <c r="GJ627" s="65"/>
      <c r="GK627" s="65"/>
      <c r="GL627" s="65"/>
      <c r="GM627" s="65"/>
      <c r="GN627" s="65"/>
      <c r="GO627" s="65"/>
      <c r="GP627" s="65"/>
      <c r="GQ627" s="65"/>
      <c r="GR627" s="65"/>
      <c r="GS627" s="65"/>
      <c r="GT627" s="65"/>
      <c r="GU627" s="65"/>
      <c r="GV627" s="65"/>
      <c r="GW627" s="65"/>
      <c r="GX627" s="65"/>
      <c r="GY627" s="65"/>
      <c r="GZ627" s="65"/>
      <c r="HA627" s="65"/>
      <c r="HB627" s="65"/>
      <c r="HC627" s="65"/>
      <c r="HD627" s="65"/>
      <c r="HE627" s="65"/>
      <c r="HF627" s="65"/>
      <c r="HG627" s="65"/>
      <c r="HH627" s="65"/>
      <c r="HI627" s="65"/>
      <c r="HJ627" s="65"/>
      <c r="HK627" s="65"/>
      <c r="HL627" s="65"/>
      <c r="HM627" s="65"/>
      <c r="HN627" s="65"/>
      <c r="HO627" s="65"/>
      <c r="HP627" s="65"/>
      <c r="HQ627" s="65"/>
      <c r="HR627" s="65"/>
      <c r="HS627" s="65"/>
      <c r="HT627" s="65"/>
      <c r="HU627" s="65"/>
      <c r="HV627" s="65"/>
      <c r="HW627" s="65"/>
      <c r="HX627" s="65"/>
      <c r="HY627" s="65"/>
      <c r="HZ627" s="65"/>
      <c r="IA627" s="65"/>
      <c r="IB627" s="65"/>
      <c r="IC627" s="65"/>
      <c r="ID627" s="65"/>
      <c r="IE627" s="65"/>
      <c r="IF627" s="65"/>
      <c r="IG627" s="65"/>
      <c r="IH627" s="65"/>
      <c r="II627" s="65"/>
      <c r="IJ627" s="65"/>
      <c r="IK627" s="65"/>
      <c r="IL627" s="65"/>
      <c r="IM627" s="65"/>
      <c r="IN627" s="65"/>
      <c r="IO627" s="65"/>
      <c r="IP627" s="65"/>
      <c r="IQ627" s="65"/>
      <c r="IR627" s="65"/>
      <c r="IS627" s="65"/>
      <c r="IT627" s="65"/>
      <c r="IU627" s="65"/>
      <c r="IV627" s="65"/>
      <c r="IW627" s="65"/>
      <c r="IX627" s="65"/>
      <c r="IY627" s="65"/>
      <c r="IZ627" s="65"/>
      <c r="JA627" s="65"/>
      <c r="JB627" s="65"/>
      <c r="JC627" s="65"/>
      <c r="JD627" s="65"/>
      <c r="JE627" s="65"/>
      <c r="JF627" s="65"/>
      <c r="JG627" s="65"/>
      <c r="JH627" s="65"/>
      <c r="JI627" s="65"/>
      <c r="JJ627" s="65"/>
      <c r="JK627" s="65"/>
      <c r="JL627" s="65"/>
      <c r="JM627" s="65"/>
      <c r="JN627" s="65"/>
      <c r="JO627" s="65"/>
      <c r="JP627" s="65"/>
      <c r="JQ627" s="65"/>
      <c r="JR627" s="65"/>
      <c r="JS627" s="65"/>
    </row>
    <row r="628" s="66" customFormat="true" ht="14.25" hidden="false" customHeight="true" outlineLevel="0" collapsed="false">
      <c r="A628" s="46"/>
      <c r="B628" s="47" t="n">
        <f aca="true">TODAY()</f>
        <v>46135</v>
      </c>
      <c r="C628" s="48" t="s">
        <v>37</v>
      </c>
      <c r="D628" s="49" t="s">
        <v>38</v>
      </c>
      <c r="E628" s="50" t="str">
        <f aca="false">IFERROR(VLOOKUP($J628,'Base 1'!A:S,19,0),"-")</f>
        <v>-</v>
      </c>
      <c r="F628" s="50" t="str">
        <f aca="false">IFERROR(VLOOKUP($J628,'Base 1'!$A:$N,14,0),"-")</f>
        <v>-</v>
      </c>
      <c r="G628" s="50" t="str">
        <f aca="false">IFERROR(VLOOKUP($J628,'Base 1'!$A:$O,15,0),"-")</f>
        <v>-</v>
      </c>
      <c r="H628" s="50" t="str">
        <f aca="false">IFERROR(VLOOKUP($J628,'Base 1'!$A:$T,20,0),"-")</f>
        <v>-</v>
      </c>
      <c r="I628" s="51" t="str">
        <f aca="false">IFERROR(VLOOKUP($J628,'Base 1'!$A:$C,3,0),"-")</f>
        <v>-</v>
      </c>
      <c r="J628" s="51"/>
      <c r="K628" s="50" t="str">
        <f aca="false">IFERROR(VLOOKUP($J628,'Base 1'!$A:$E,5,0),"-")</f>
        <v>-</v>
      </c>
      <c r="L628" s="52" t="str">
        <f aca="false">IFERROR(VLOOKUP($J628,'Base 1'!$A:$B,2,0),"-")</f>
        <v>-</v>
      </c>
      <c r="M628" s="50" t="str">
        <f aca="false">IFERROR(VLOOKUP($J628,'Base 1'!$A:$Q,17,0),"-")</f>
        <v>-</v>
      </c>
      <c r="N628" s="50" t="str">
        <f aca="false">IFERROR(VLOOKUP($J628,'Base 1'!$A:$R,18,0),"-")</f>
        <v>-</v>
      </c>
      <c r="O628" s="50" t="str">
        <f aca="false">IFERROR(VLOOKUP($J628,'Base 1'!$A:$F,6,0),"-")</f>
        <v>-</v>
      </c>
      <c r="P628" s="53" t="str">
        <f aca="false">IFERROR(VLOOKUP($J628,'Base 1'!$A:$G,7,0),"-")</f>
        <v>-</v>
      </c>
      <c r="Q628" s="54"/>
      <c r="R628" s="50" t="str">
        <f aca="false">IFERROR(VLOOKUP(J628,'Base 1'!$A:$L,12,0),"-")</f>
        <v>-</v>
      </c>
      <c r="S628" s="54"/>
      <c r="T628" s="55" t="str">
        <f aca="false">IFERROR(VLOOKUP(J628,'Base 1'!$A:$J,10,0),"-")</f>
        <v>-</v>
      </c>
      <c r="U628" s="56"/>
      <c r="V628" s="57"/>
      <c r="W628" s="58"/>
      <c r="X628" s="59" t="str">
        <f aca="false">IFERROR(VLOOKUP(J628,'Base 1'!$A:$I,9,0),"-")</f>
        <v>-</v>
      </c>
      <c r="Y628" s="58"/>
      <c r="Z628" s="60"/>
      <c r="AA628" s="61"/>
      <c r="AB628" s="62"/>
      <c r="AC628" s="63" t="str">
        <f aca="false">IFERROR(VLOOKUP($J628,'Base 1'!$A:$Q,16,0),"-")</f>
        <v>-</v>
      </c>
      <c r="AD628" s="63"/>
      <c r="AE628" s="64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  <c r="CO628" s="65"/>
      <c r="CP628" s="65"/>
      <c r="CQ628" s="65"/>
      <c r="CR628" s="65"/>
      <c r="CS628" s="65"/>
      <c r="CT628" s="65"/>
      <c r="CU628" s="65"/>
      <c r="CV628" s="65"/>
      <c r="CW628" s="65"/>
      <c r="CX628" s="65"/>
      <c r="CY628" s="65"/>
      <c r="CZ628" s="65"/>
      <c r="DA628" s="65"/>
      <c r="DB628" s="65"/>
      <c r="DC628" s="65"/>
      <c r="DD628" s="65"/>
      <c r="DE628" s="65"/>
      <c r="DF628" s="65"/>
      <c r="DG628" s="65"/>
      <c r="DH628" s="65"/>
      <c r="DI628" s="65"/>
      <c r="DJ628" s="65"/>
      <c r="DK628" s="65"/>
      <c r="DL628" s="65"/>
      <c r="DM628" s="65"/>
      <c r="DN628" s="65"/>
      <c r="DO628" s="65"/>
      <c r="DP628" s="65"/>
      <c r="DQ628" s="65"/>
      <c r="DR628" s="65"/>
      <c r="DS628" s="65"/>
      <c r="DT628" s="65"/>
      <c r="DU628" s="65"/>
      <c r="DV628" s="65"/>
      <c r="DW628" s="65"/>
      <c r="DX628" s="65"/>
      <c r="DY628" s="65"/>
      <c r="DZ628" s="65"/>
      <c r="EA628" s="65"/>
      <c r="EB628" s="65"/>
      <c r="EC628" s="65"/>
      <c r="ED628" s="65"/>
      <c r="EE628" s="65"/>
      <c r="EF628" s="65"/>
      <c r="EG628" s="65"/>
      <c r="EH628" s="65"/>
      <c r="EI628" s="65"/>
      <c r="EJ628" s="65"/>
      <c r="EK628" s="65"/>
      <c r="EL628" s="65"/>
      <c r="EM628" s="65"/>
      <c r="EN628" s="65"/>
      <c r="EO628" s="65"/>
      <c r="EP628" s="65"/>
      <c r="EQ628" s="65"/>
      <c r="ER628" s="65"/>
      <c r="ES628" s="65"/>
      <c r="ET628" s="65"/>
      <c r="EU628" s="65"/>
      <c r="EV628" s="65"/>
      <c r="EW628" s="65"/>
      <c r="EX628" s="65"/>
      <c r="EY628" s="65"/>
      <c r="EZ628" s="65"/>
      <c r="FA628" s="65"/>
      <c r="FB628" s="65"/>
      <c r="FC628" s="65"/>
      <c r="FD628" s="65"/>
      <c r="FE628" s="65"/>
      <c r="FF628" s="65"/>
      <c r="FG628" s="65"/>
      <c r="FH628" s="65"/>
      <c r="FI628" s="65"/>
      <c r="FJ628" s="65"/>
      <c r="FK628" s="65"/>
      <c r="FL628" s="65"/>
      <c r="FM628" s="65"/>
      <c r="FN628" s="65"/>
      <c r="FO628" s="65"/>
      <c r="FP628" s="65"/>
      <c r="FQ628" s="65"/>
      <c r="FR628" s="65"/>
      <c r="FS628" s="65"/>
      <c r="FT628" s="65"/>
      <c r="FU628" s="65"/>
      <c r="FV628" s="65"/>
      <c r="FW628" s="65"/>
      <c r="FX628" s="65"/>
      <c r="FY628" s="65"/>
      <c r="FZ628" s="65"/>
      <c r="GA628" s="65"/>
      <c r="GB628" s="65"/>
      <c r="GC628" s="65"/>
      <c r="GD628" s="65"/>
      <c r="GE628" s="65"/>
      <c r="GF628" s="65"/>
      <c r="GG628" s="65"/>
      <c r="GH628" s="65"/>
      <c r="GI628" s="65"/>
      <c r="GJ628" s="65"/>
      <c r="GK628" s="65"/>
      <c r="GL628" s="65"/>
      <c r="GM628" s="65"/>
      <c r="GN628" s="65"/>
      <c r="GO628" s="65"/>
      <c r="GP628" s="65"/>
      <c r="GQ628" s="65"/>
      <c r="GR628" s="65"/>
      <c r="GS628" s="65"/>
      <c r="GT628" s="65"/>
      <c r="GU628" s="65"/>
      <c r="GV628" s="65"/>
      <c r="GW628" s="65"/>
      <c r="GX628" s="65"/>
      <c r="GY628" s="65"/>
      <c r="GZ628" s="65"/>
      <c r="HA628" s="65"/>
      <c r="HB628" s="65"/>
      <c r="HC628" s="65"/>
      <c r="HD628" s="65"/>
      <c r="HE628" s="65"/>
      <c r="HF628" s="65"/>
      <c r="HG628" s="65"/>
      <c r="HH628" s="65"/>
      <c r="HI628" s="65"/>
      <c r="HJ628" s="65"/>
      <c r="HK628" s="65"/>
      <c r="HL628" s="65"/>
      <c r="HM628" s="65"/>
      <c r="HN628" s="65"/>
      <c r="HO628" s="65"/>
      <c r="HP628" s="65"/>
      <c r="HQ628" s="65"/>
      <c r="HR628" s="65"/>
      <c r="HS628" s="65"/>
      <c r="HT628" s="65"/>
      <c r="HU628" s="65"/>
      <c r="HV628" s="65"/>
      <c r="HW628" s="65"/>
      <c r="HX628" s="65"/>
      <c r="HY628" s="65"/>
      <c r="HZ628" s="65"/>
      <c r="IA628" s="65"/>
      <c r="IB628" s="65"/>
      <c r="IC628" s="65"/>
      <c r="ID628" s="65"/>
      <c r="IE628" s="65"/>
      <c r="IF628" s="65"/>
      <c r="IG628" s="65"/>
      <c r="IH628" s="65"/>
      <c r="II628" s="65"/>
      <c r="IJ628" s="65"/>
      <c r="IK628" s="65"/>
      <c r="IL628" s="65"/>
      <c r="IM628" s="65"/>
      <c r="IN628" s="65"/>
      <c r="IO628" s="65"/>
      <c r="IP628" s="65"/>
      <c r="IQ628" s="65"/>
      <c r="IR628" s="65"/>
      <c r="IS628" s="65"/>
      <c r="IT628" s="65"/>
      <c r="IU628" s="65"/>
      <c r="IV628" s="65"/>
      <c r="IW628" s="65"/>
      <c r="IX628" s="65"/>
      <c r="IY628" s="65"/>
      <c r="IZ628" s="65"/>
      <c r="JA628" s="65"/>
      <c r="JB628" s="65"/>
      <c r="JC628" s="65"/>
      <c r="JD628" s="65"/>
      <c r="JE628" s="65"/>
      <c r="JF628" s="65"/>
      <c r="JG628" s="65"/>
      <c r="JH628" s="65"/>
      <c r="JI628" s="65"/>
      <c r="JJ628" s="65"/>
      <c r="JK628" s="65"/>
      <c r="JL628" s="65"/>
      <c r="JM628" s="65"/>
      <c r="JN628" s="65"/>
      <c r="JO628" s="65"/>
      <c r="JP628" s="65"/>
      <c r="JQ628" s="65"/>
      <c r="JR628" s="65"/>
      <c r="JS628" s="65"/>
    </row>
    <row r="629" s="66" customFormat="true" ht="14.25" hidden="false" customHeight="true" outlineLevel="0" collapsed="false">
      <c r="A629" s="46"/>
      <c r="B629" s="47" t="n">
        <f aca="true">TODAY()</f>
        <v>46135</v>
      </c>
      <c r="C629" s="48" t="s">
        <v>37</v>
      </c>
      <c r="D629" s="49" t="s">
        <v>38</v>
      </c>
      <c r="E629" s="50" t="str">
        <f aca="false">IFERROR(VLOOKUP($J629,'Base 1'!A:S,19,0),"-")</f>
        <v>-</v>
      </c>
      <c r="F629" s="50" t="str">
        <f aca="false">IFERROR(VLOOKUP($J629,'Base 1'!$A:$N,14,0),"-")</f>
        <v>-</v>
      </c>
      <c r="G629" s="50" t="str">
        <f aca="false">IFERROR(VLOOKUP($J629,'Base 1'!$A:$O,15,0),"-")</f>
        <v>-</v>
      </c>
      <c r="H629" s="50" t="str">
        <f aca="false">IFERROR(VLOOKUP($J629,'Base 1'!$A:$T,20,0),"-")</f>
        <v>-</v>
      </c>
      <c r="I629" s="51" t="str">
        <f aca="false">IFERROR(VLOOKUP($J629,'Base 1'!$A:$C,3,0),"-")</f>
        <v>-</v>
      </c>
      <c r="J629" s="51"/>
      <c r="K629" s="50" t="str">
        <f aca="false">IFERROR(VLOOKUP($J629,'Base 1'!$A:$E,5,0),"-")</f>
        <v>-</v>
      </c>
      <c r="L629" s="52" t="str">
        <f aca="false">IFERROR(VLOOKUP($J629,'Base 1'!$A:$B,2,0),"-")</f>
        <v>-</v>
      </c>
      <c r="M629" s="50" t="str">
        <f aca="false">IFERROR(VLOOKUP($J629,'Base 1'!$A:$Q,17,0),"-")</f>
        <v>-</v>
      </c>
      <c r="N629" s="50" t="str">
        <f aca="false">IFERROR(VLOOKUP($J629,'Base 1'!$A:$R,18,0),"-")</f>
        <v>-</v>
      </c>
      <c r="O629" s="50" t="str">
        <f aca="false">IFERROR(VLOOKUP($J629,'Base 1'!$A:$F,6,0),"-")</f>
        <v>-</v>
      </c>
      <c r="P629" s="53" t="str">
        <f aca="false">IFERROR(VLOOKUP($J629,'Base 1'!$A:$G,7,0),"-")</f>
        <v>-</v>
      </c>
      <c r="Q629" s="54"/>
      <c r="R629" s="50" t="str">
        <f aca="false">IFERROR(VLOOKUP(J629,'Base 1'!$A:$L,12,0),"-")</f>
        <v>-</v>
      </c>
      <c r="S629" s="54"/>
      <c r="T629" s="55" t="str">
        <f aca="false">IFERROR(VLOOKUP(J629,'Base 1'!$A:$J,10,0),"-")</f>
        <v>-</v>
      </c>
      <c r="U629" s="56"/>
      <c r="V629" s="57"/>
      <c r="W629" s="58"/>
      <c r="X629" s="59" t="str">
        <f aca="false">IFERROR(VLOOKUP(J629,'Base 1'!$A:$I,9,0),"-")</f>
        <v>-</v>
      </c>
      <c r="Y629" s="58"/>
      <c r="Z629" s="60"/>
      <c r="AA629" s="61"/>
      <c r="AB629" s="62"/>
      <c r="AC629" s="63" t="str">
        <f aca="false">IFERROR(VLOOKUP($J629,'Base 1'!$A:$Q,16,0),"-")</f>
        <v>-</v>
      </c>
      <c r="AD629" s="63"/>
      <c r="AE629" s="64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  <c r="CO629" s="65"/>
      <c r="CP629" s="65"/>
      <c r="CQ629" s="65"/>
      <c r="CR629" s="65"/>
      <c r="CS629" s="65"/>
      <c r="CT629" s="65"/>
      <c r="CU629" s="65"/>
      <c r="CV629" s="65"/>
      <c r="CW629" s="65"/>
      <c r="CX629" s="65"/>
      <c r="CY629" s="65"/>
      <c r="CZ629" s="65"/>
      <c r="DA629" s="65"/>
      <c r="DB629" s="65"/>
      <c r="DC629" s="65"/>
      <c r="DD629" s="65"/>
      <c r="DE629" s="65"/>
      <c r="DF629" s="65"/>
      <c r="DG629" s="65"/>
      <c r="DH629" s="65"/>
      <c r="DI629" s="65"/>
      <c r="DJ629" s="65"/>
      <c r="DK629" s="65"/>
      <c r="DL629" s="65"/>
      <c r="DM629" s="65"/>
      <c r="DN629" s="65"/>
      <c r="DO629" s="65"/>
      <c r="DP629" s="65"/>
      <c r="DQ629" s="65"/>
      <c r="DR629" s="65"/>
      <c r="DS629" s="65"/>
      <c r="DT629" s="65"/>
      <c r="DU629" s="65"/>
      <c r="DV629" s="65"/>
      <c r="DW629" s="65"/>
      <c r="DX629" s="65"/>
      <c r="DY629" s="65"/>
      <c r="DZ629" s="65"/>
      <c r="EA629" s="65"/>
      <c r="EB629" s="65"/>
      <c r="EC629" s="65"/>
      <c r="ED629" s="65"/>
      <c r="EE629" s="65"/>
      <c r="EF629" s="65"/>
      <c r="EG629" s="65"/>
      <c r="EH629" s="65"/>
      <c r="EI629" s="65"/>
      <c r="EJ629" s="65"/>
      <c r="EK629" s="65"/>
      <c r="EL629" s="65"/>
      <c r="EM629" s="65"/>
      <c r="EN629" s="65"/>
      <c r="EO629" s="65"/>
      <c r="EP629" s="65"/>
      <c r="EQ629" s="65"/>
      <c r="ER629" s="65"/>
      <c r="ES629" s="65"/>
      <c r="ET629" s="65"/>
      <c r="EU629" s="65"/>
      <c r="EV629" s="65"/>
      <c r="EW629" s="65"/>
      <c r="EX629" s="65"/>
      <c r="EY629" s="65"/>
      <c r="EZ629" s="65"/>
      <c r="FA629" s="65"/>
      <c r="FB629" s="65"/>
      <c r="FC629" s="65"/>
      <c r="FD629" s="65"/>
      <c r="FE629" s="65"/>
      <c r="FF629" s="65"/>
      <c r="FG629" s="65"/>
      <c r="FH629" s="65"/>
      <c r="FI629" s="65"/>
      <c r="FJ629" s="65"/>
      <c r="FK629" s="65"/>
      <c r="FL629" s="65"/>
      <c r="FM629" s="65"/>
      <c r="FN629" s="65"/>
      <c r="FO629" s="65"/>
      <c r="FP629" s="65"/>
      <c r="FQ629" s="65"/>
      <c r="FR629" s="65"/>
      <c r="FS629" s="65"/>
      <c r="FT629" s="65"/>
      <c r="FU629" s="65"/>
      <c r="FV629" s="65"/>
      <c r="FW629" s="65"/>
      <c r="FX629" s="65"/>
      <c r="FY629" s="65"/>
      <c r="FZ629" s="65"/>
      <c r="GA629" s="65"/>
      <c r="GB629" s="65"/>
      <c r="GC629" s="65"/>
      <c r="GD629" s="65"/>
      <c r="GE629" s="65"/>
      <c r="GF629" s="65"/>
      <c r="GG629" s="65"/>
      <c r="GH629" s="65"/>
      <c r="GI629" s="65"/>
      <c r="GJ629" s="65"/>
      <c r="GK629" s="65"/>
      <c r="GL629" s="65"/>
      <c r="GM629" s="65"/>
      <c r="GN629" s="65"/>
      <c r="GO629" s="65"/>
      <c r="GP629" s="65"/>
      <c r="GQ629" s="65"/>
      <c r="GR629" s="65"/>
      <c r="GS629" s="65"/>
      <c r="GT629" s="65"/>
      <c r="GU629" s="65"/>
      <c r="GV629" s="65"/>
      <c r="GW629" s="65"/>
      <c r="GX629" s="65"/>
      <c r="GY629" s="65"/>
      <c r="GZ629" s="65"/>
      <c r="HA629" s="65"/>
      <c r="HB629" s="65"/>
      <c r="HC629" s="65"/>
      <c r="HD629" s="65"/>
      <c r="HE629" s="65"/>
      <c r="HF629" s="65"/>
      <c r="HG629" s="65"/>
      <c r="HH629" s="65"/>
      <c r="HI629" s="65"/>
      <c r="HJ629" s="65"/>
      <c r="HK629" s="65"/>
      <c r="HL629" s="65"/>
      <c r="HM629" s="65"/>
      <c r="HN629" s="65"/>
      <c r="HO629" s="65"/>
      <c r="HP629" s="65"/>
      <c r="HQ629" s="65"/>
      <c r="HR629" s="65"/>
      <c r="HS629" s="65"/>
      <c r="HT629" s="65"/>
      <c r="HU629" s="65"/>
      <c r="HV629" s="65"/>
      <c r="HW629" s="65"/>
      <c r="HX629" s="65"/>
      <c r="HY629" s="65"/>
      <c r="HZ629" s="65"/>
      <c r="IA629" s="65"/>
      <c r="IB629" s="65"/>
      <c r="IC629" s="65"/>
      <c r="ID629" s="65"/>
      <c r="IE629" s="65"/>
      <c r="IF629" s="65"/>
      <c r="IG629" s="65"/>
      <c r="IH629" s="65"/>
      <c r="II629" s="65"/>
      <c r="IJ629" s="65"/>
      <c r="IK629" s="65"/>
      <c r="IL629" s="65"/>
      <c r="IM629" s="65"/>
      <c r="IN629" s="65"/>
      <c r="IO629" s="65"/>
      <c r="IP629" s="65"/>
      <c r="IQ629" s="65"/>
      <c r="IR629" s="65"/>
      <c r="IS629" s="65"/>
      <c r="IT629" s="65"/>
      <c r="IU629" s="65"/>
      <c r="IV629" s="65"/>
      <c r="IW629" s="65"/>
      <c r="IX629" s="65"/>
      <c r="IY629" s="65"/>
      <c r="IZ629" s="65"/>
      <c r="JA629" s="65"/>
      <c r="JB629" s="65"/>
      <c r="JC629" s="65"/>
      <c r="JD629" s="65"/>
      <c r="JE629" s="65"/>
      <c r="JF629" s="65"/>
      <c r="JG629" s="65"/>
      <c r="JH629" s="65"/>
      <c r="JI629" s="65"/>
      <c r="JJ629" s="65"/>
      <c r="JK629" s="65"/>
      <c r="JL629" s="65"/>
      <c r="JM629" s="65"/>
      <c r="JN629" s="65"/>
      <c r="JO629" s="65"/>
      <c r="JP629" s="65"/>
      <c r="JQ629" s="65"/>
      <c r="JR629" s="65"/>
      <c r="JS629" s="65"/>
    </row>
    <row r="630" s="66" customFormat="true" ht="14.25" hidden="false" customHeight="true" outlineLevel="0" collapsed="false">
      <c r="A630" s="46"/>
      <c r="B630" s="47" t="n">
        <f aca="true">TODAY()</f>
        <v>46135</v>
      </c>
      <c r="C630" s="48" t="s">
        <v>37</v>
      </c>
      <c r="D630" s="49" t="s">
        <v>38</v>
      </c>
      <c r="E630" s="50" t="str">
        <f aca="false">IFERROR(VLOOKUP($J630,'Base 1'!A:S,19,0),"-")</f>
        <v>-</v>
      </c>
      <c r="F630" s="50" t="str">
        <f aca="false">IFERROR(VLOOKUP($J630,'Base 1'!$A:$N,14,0),"-")</f>
        <v>-</v>
      </c>
      <c r="G630" s="50" t="str">
        <f aca="false">IFERROR(VLOOKUP($J630,'Base 1'!$A:$O,15,0),"-")</f>
        <v>-</v>
      </c>
      <c r="H630" s="50" t="str">
        <f aca="false">IFERROR(VLOOKUP($J630,'Base 1'!$A:$T,20,0),"-")</f>
        <v>-</v>
      </c>
      <c r="I630" s="51" t="str">
        <f aca="false">IFERROR(VLOOKUP($J630,'Base 1'!$A:$C,3,0),"-")</f>
        <v>-</v>
      </c>
      <c r="J630" s="51"/>
      <c r="K630" s="50" t="str">
        <f aca="false">IFERROR(VLOOKUP($J630,'Base 1'!$A:$E,5,0),"-")</f>
        <v>-</v>
      </c>
      <c r="L630" s="52" t="str">
        <f aca="false">IFERROR(VLOOKUP($J630,'Base 1'!$A:$B,2,0),"-")</f>
        <v>-</v>
      </c>
      <c r="M630" s="50" t="str">
        <f aca="false">IFERROR(VLOOKUP($J630,'Base 1'!$A:$Q,17,0),"-")</f>
        <v>-</v>
      </c>
      <c r="N630" s="50" t="str">
        <f aca="false">IFERROR(VLOOKUP($J630,'Base 1'!$A:$R,18,0),"-")</f>
        <v>-</v>
      </c>
      <c r="O630" s="50" t="str">
        <f aca="false">IFERROR(VLOOKUP($J630,'Base 1'!$A:$F,6,0),"-")</f>
        <v>-</v>
      </c>
      <c r="P630" s="53" t="str">
        <f aca="false">IFERROR(VLOOKUP($J630,'Base 1'!$A:$G,7,0),"-")</f>
        <v>-</v>
      </c>
      <c r="Q630" s="54"/>
      <c r="R630" s="50" t="str">
        <f aca="false">IFERROR(VLOOKUP(J630,'Base 1'!$A:$L,12,0),"-")</f>
        <v>-</v>
      </c>
      <c r="S630" s="54"/>
      <c r="T630" s="55" t="str">
        <f aca="false">IFERROR(VLOOKUP(J630,'Base 1'!$A:$J,10,0),"-")</f>
        <v>-</v>
      </c>
      <c r="U630" s="56"/>
      <c r="V630" s="57"/>
      <c r="W630" s="58"/>
      <c r="X630" s="59" t="str">
        <f aca="false">IFERROR(VLOOKUP(J630,'Base 1'!$A:$I,9,0),"-")</f>
        <v>-</v>
      </c>
      <c r="Y630" s="58"/>
      <c r="Z630" s="60"/>
      <c r="AA630" s="61"/>
      <c r="AB630" s="62"/>
      <c r="AC630" s="63" t="str">
        <f aca="false">IFERROR(VLOOKUP($J630,'Base 1'!$A:$Q,16,0),"-")</f>
        <v>-</v>
      </c>
      <c r="AD630" s="63"/>
      <c r="AE630" s="64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/>
      <c r="CB630" s="65"/>
      <c r="CC630" s="65"/>
      <c r="CD630" s="65"/>
      <c r="CE630" s="65"/>
      <c r="CF630" s="65"/>
      <c r="CG630" s="65"/>
      <c r="CH630" s="65"/>
      <c r="CI630" s="65"/>
      <c r="CJ630" s="65"/>
      <c r="CK630" s="65"/>
      <c r="CL630" s="65"/>
      <c r="CM630" s="65"/>
      <c r="CN630" s="65"/>
      <c r="CO630" s="65"/>
      <c r="CP630" s="65"/>
      <c r="CQ630" s="65"/>
      <c r="CR630" s="65"/>
      <c r="CS630" s="65"/>
      <c r="CT630" s="65"/>
      <c r="CU630" s="65"/>
      <c r="CV630" s="65"/>
      <c r="CW630" s="65"/>
      <c r="CX630" s="65"/>
      <c r="CY630" s="65"/>
      <c r="CZ630" s="65"/>
      <c r="DA630" s="65"/>
      <c r="DB630" s="65"/>
      <c r="DC630" s="65"/>
      <c r="DD630" s="65"/>
      <c r="DE630" s="65"/>
      <c r="DF630" s="65"/>
      <c r="DG630" s="65"/>
      <c r="DH630" s="65"/>
      <c r="DI630" s="65"/>
      <c r="DJ630" s="65"/>
      <c r="DK630" s="65"/>
      <c r="DL630" s="65"/>
      <c r="DM630" s="65"/>
      <c r="DN630" s="65"/>
      <c r="DO630" s="65"/>
      <c r="DP630" s="65"/>
      <c r="DQ630" s="65"/>
      <c r="DR630" s="65"/>
      <c r="DS630" s="65"/>
      <c r="DT630" s="65"/>
      <c r="DU630" s="65"/>
      <c r="DV630" s="65"/>
      <c r="DW630" s="65"/>
      <c r="DX630" s="65"/>
      <c r="DY630" s="65"/>
      <c r="DZ630" s="65"/>
      <c r="EA630" s="65"/>
      <c r="EB630" s="65"/>
      <c r="EC630" s="65"/>
      <c r="ED630" s="65"/>
      <c r="EE630" s="65"/>
      <c r="EF630" s="65"/>
      <c r="EG630" s="65"/>
      <c r="EH630" s="65"/>
      <c r="EI630" s="65"/>
      <c r="EJ630" s="65"/>
      <c r="EK630" s="65"/>
      <c r="EL630" s="65"/>
      <c r="EM630" s="65"/>
      <c r="EN630" s="65"/>
      <c r="EO630" s="65"/>
      <c r="EP630" s="65"/>
      <c r="EQ630" s="65"/>
      <c r="ER630" s="65"/>
      <c r="ES630" s="65"/>
      <c r="ET630" s="65"/>
      <c r="EU630" s="65"/>
      <c r="EV630" s="65"/>
      <c r="EW630" s="65"/>
      <c r="EX630" s="65"/>
      <c r="EY630" s="65"/>
      <c r="EZ630" s="65"/>
      <c r="FA630" s="65"/>
      <c r="FB630" s="65"/>
      <c r="FC630" s="65"/>
      <c r="FD630" s="65"/>
      <c r="FE630" s="65"/>
      <c r="FF630" s="65"/>
      <c r="FG630" s="65"/>
      <c r="FH630" s="65"/>
      <c r="FI630" s="65"/>
      <c r="FJ630" s="65"/>
      <c r="FK630" s="65"/>
      <c r="FL630" s="65"/>
      <c r="FM630" s="65"/>
      <c r="FN630" s="65"/>
      <c r="FO630" s="65"/>
      <c r="FP630" s="65"/>
      <c r="FQ630" s="65"/>
      <c r="FR630" s="65"/>
      <c r="FS630" s="65"/>
      <c r="FT630" s="65"/>
      <c r="FU630" s="65"/>
      <c r="FV630" s="65"/>
      <c r="FW630" s="65"/>
      <c r="FX630" s="65"/>
      <c r="FY630" s="65"/>
      <c r="FZ630" s="65"/>
      <c r="GA630" s="65"/>
      <c r="GB630" s="65"/>
      <c r="GC630" s="65"/>
      <c r="GD630" s="65"/>
      <c r="GE630" s="65"/>
      <c r="GF630" s="65"/>
      <c r="GG630" s="65"/>
      <c r="GH630" s="65"/>
      <c r="GI630" s="65"/>
      <c r="GJ630" s="65"/>
      <c r="GK630" s="65"/>
      <c r="GL630" s="65"/>
      <c r="GM630" s="65"/>
      <c r="GN630" s="65"/>
      <c r="GO630" s="65"/>
      <c r="GP630" s="65"/>
      <c r="GQ630" s="65"/>
      <c r="GR630" s="65"/>
      <c r="GS630" s="65"/>
      <c r="GT630" s="65"/>
      <c r="GU630" s="65"/>
      <c r="GV630" s="65"/>
      <c r="GW630" s="65"/>
      <c r="GX630" s="65"/>
      <c r="GY630" s="65"/>
      <c r="GZ630" s="65"/>
      <c r="HA630" s="65"/>
      <c r="HB630" s="65"/>
      <c r="HC630" s="65"/>
      <c r="HD630" s="65"/>
      <c r="HE630" s="65"/>
      <c r="HF630" s="65"/>
      <c r="HG630" s="65"/>
      <c r="HH630" s="65"/>
      <c r="HI630" s="65"/>
      <c r="HJ630" s="65"/>
      <c r="HK630" s="65"/>
      <c r="HL630" s="65"/>
      <c r="HM630" s="65"/>
      <c r="HN630" s="65"/>
      <c r="HO630" s="65"/>
      <c r="HP630" s="65"/>
      <c r="HQ630" s="65"/>
      <c r="HR630" s="65"/>
      <c r="HS630" s="65"/>
      <c r="HT630" s="65"/>
      <c r="HU630" s="65"/>
      <c r="HV630" s="65"/>
      <c r="HW630" s="65"/>
      <c r="HX630" s="65"/>
      <c r="HY630" s="65"/>
      <c r="HZ630" s="65"/>
      <c r="IA630" s="65"/>
      <c r="IB630" s="65"/>
      <c r="IC630" s="65"/>
      <c r="ID630" s="65"/>
      <c r="IE630" s="65"/>
      <c r="IF630" s="65"/>
      <c r="IG630" s="65"/>
      <c r="IH630" s="65"/>
      <c r="II630" s="65"/>
      <c r="IJ630" s="65"/>
      <c r="IK630" s="65"/>
      <c r="IL630" s="65"/>
      <c r="IM630" s="65"/>
      <c r="IN630" s="65"/>
      <c r="IO630" s="65"/>
      <c r="IP630" s="65"/>
      <c r="IQ630" s="65"/>
      <c r="IR630" s="65"/>
      <c r="IS630" s="65"/>
      <c r="IT630" s="65"/>
      <c r="IU630" s="65"/>
      <c r="IV630" s="65"/>
      <c r="IW630" s="65"/>
      <c r="IX630" s="65"/>
      <c r="IY630" s="65"/>
      <c r="IZ630" s="65"/>
      <c r="JA630" s="65"/>
      <c r="JB630" s="65"/>
      <c r="JC630" s="65"/>
      <c r="JD630" s="65"/>
      <c r="JE630" s="65"/>
      <c r="JF630" s="65"/>
      <c r="JG630" s="65"/>
      <c r="JH630" s="65"/>
      <c r="JI630" s="65"/>
      <c r="JJ630" s="65"/>
      <c r="JK630" s="65"/>
      <c r="JL630" s="65"/>
      <c r="JM630" s="65"/>
      <c r="JN630" s="65"/>
      <c r="JO630" s="65"/>
      <c r="JP630" s="65"/>
      <c r="JQ630" s="65"/>
      <c r="JR630" s="65"/>
      <c r="JS630" s="65"/>
    </row>
    <row r="631" s="66" customFormat="true" ht="14.25" hidden="false" customHeight="true" outlineLevel="0" collapsed="false">
      <c r="A631" s="46"/>
      <c r="B631" s="47" t="n">
        <f aca="true">TODAY()</f>
        <v>46135</v>
      </c>
      <c r="C631" s="48" t="s">
        <v>37</v>
      </c>
      <c r="D631" s="49" t="s">
        <v>38</v>
      </c>
      <c r="E631" s="50" t="str">
        <f aca="false">IFERROR(VLOOKUP($J631,'Base 1'!A:S,19,0),"-")</f>
        <v>-</v>
      </c>
      <c r="F631" s="50" t="str">
        <f aca="false">IFERROR(VLOOKUP($J631,'Base 1'!$A:$N,14,0),"-")</f>
        <v>-</v>
      </c>
      <c r="G631" s="50" t="str">
        <f aca="false">IFERROR(VLOOKUP($J631,'Base 1'!$A:$O,15,0),"-")</f>
        <v>-</v>
      </c>
      <c r="H631" s="50" t="str">
        <f aca="false">IFERROR(VLOOKUP($J631,'Base 1'!$A:$T,20,0),"-")</f>
        <v>-</v>
      </c>
      <c r="I631" s="51" t="str">
        <f aca="false">IFERROR(VLOOKUP($J631,'Base 1'!$A:$C,3,0),"-")</f>
        <v>-</v>
      </c>
      <c r="J631" s="51"/>
      <c r="K631" s="50" t="str">
        <f aca="false">IFERROR(VLOOKUP($J631,'Base 1'!$A:$E,5,0),"-")</f>
        <v>-</v>
      </c>
      <c r="L631" s="52" t="str">
        <f aca="false">IFERROR(VLOOKUP($J631,'Base 1'!$A:$B,2,0),"-")</f>
        <v>-</v>
      </c>
      <c r="M631" s="50" t="str">
        <f aca="false">IFERROR(VLOOKUP($J631,'Base 1'!$A:$Q,17,0),"-")</f>
        <v>-</v>
      </c>
      <c r="N631" s="50" t="str">
        <f aca="false">IFERROR(VLOOKUP($J631,'Base 1'!$A:$R,18,0),"-")</f>
        <v>-</v>
      </c>
      <c r="O631" s="50" t="str">
        <f aca="false">IFERROR(VLOOKUP($J631,'Base 1'!$A:$F,6,0),"-")</f>
        <v>-</v>
      </c>
      <c r="P631" s="53" t="str">
        <f aca="false">IFERROR(VLOOKUP($J631,'Base 1'!$A:$G,7,0),"-")</f>
        <v>-</v>
      </c>
      <c r="Q631" s="54"/>
      <c r="R631" s="50" t="str">
        <f aca="false">IFERROR(VLOOKUP(J631,'Base 1'!$A:$L,12,0),"-")</f>
        <v>-</v>
      </c>
      <c r="S631" s="54"/>
      <c r="T631" s="55" t="str">
        <f aca="false">IFERROR(VLOOKUP(J631,'Base 1'!$A:$J,10,0),"-")</f>
        <v>-</v>
      </c>
      <c r="U631" s="56"/>
      <c r="V631" s="57"/>
      <c r="W631" s="58"/>
      <c r="X631" s="59" t="str">
        <f aca="false">IFERROR(VLOOKUP(J631,'Base 1'!$A:$I,9,0),"-")</f>
        <v>-</v>
      </c>
      <c r="Y631" s="58"/>
      <c r="Z631" s="60"/>
      <c r="AA631" s="61"/>
      <c r="AB631" s="62"/>
      <c r="AC631" s="63" t="str">
        <f aca="false">IFERROR(VLOOKUP($J631,'Base 1'!$A:$Q,16,0),"-")</f>
        <v>-</v>
      </c>
      <c r="AD631" s="63"/>
      <c r="AE631" s="64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/>
      <c r="CB631" s="65"/>
      <c r="CC631" s="65"/>
      <c r="CD631" s="65"/>
      <c r="CE631" s="65"/>
      <c r="CF631" s="65"/>
      <c r="CG631" s="65"/>
      <c r="CH631" s="65"/>
      <c r="CI631" s="65"/>
      <c r="CJ631" s="65"/>
      <c r="CK631" s="65"/>
      <c r="CL631" s="65"/>
      <c r="CM631" s="65"/>
      <c r="CN631" s="65"/>
      <c r="CO631" s="65"/>
      <c r="CP631" s="65"/>
      <c r="CQ631" s="65"/>
      <c r="CR631" s="65"/>
      <c r="CS631" s="65"/>
      <c r="CT631" s="65"/>
      <c r="CU631" s="65"/>
      <c r="CV631" s="65"/>
      <c r="CW631" s="65"/>
      <c r="CX631" s="65"/>
      <c r="CY631" s="65"/>
      <c r="CZ631" s="65"/>
      <c r="DA631" s="65"/>
      <c r="DB631" s="65"/>
      <c r="DC631" s="65"/>
      <c r="DD631" s="65"/>
      <c r="DE631" s="65"/>
      <c r="DF631" s="65"/>
      <c r="DG631" s="65"/>
      <c r="DH631" s="65"/>
      <c r="DI631" s="65"/>
      <c r="DJ631" s="65"/>
      <c r="DK631" s="65"/>
      <c r="DL631" s="65"/>
      <c r="DM631" s="65"/>
      <c r="DN631" s="65"/>
      <c r="DO631" s="65"/>
      <c r="DP631" s="65"/>
      <c r="DQ631" s="65"/>
      <c r="DR631" s="65"/>
      <c r="DS631" s="65"/>
      <c r="DT631" s="65"/>
      <c r="DU631" s="65"/>
      <c r="DV631" s="65"/>
      <c r="DW631" s="65"/>
      <c r="DX631" s="65"/>
      <c r="DY631" s="65"/>
      <c r="DZ631" s="65"/>
      <c r="EA631" s="65"/>
      <c r="EB631" s="65"/>
      <c r="EC631" s="65"/>
      <c r="ED631" s="65"/>
      <c r="EE631" s="65"/>
      <c r="EF631" s="65"/>
      <c r="EG631" s="65"/>
      <c r="EH631" s="65"/>
      <c r="EI631" s="65"/>
      <c r="EJ631" s="65"/>
      <c r="EK631" s="65"/>
      <c r="EL631" s="65"/>
      <c r="EM631" s="65"/>
      <c r="EN631" s="65"/>
      <c r="EO631" s="65"/>
      <c r="EP631" s="65"/>
      <c r="EQ631" s="65"/>
      <c r="ER631" s="65"/>
      <c r="ES631" s="65"/>
      <c r="ET631" s="65"/>
      <c r="EU631" s="65"/>
      <c r="EV631" s="65"/>
      <c r="EW631" s="65"/>
      <c r="EX631" s="65"/>
      <c r="EY631" s="65"/>
      <c r="EZ631" s="65"/>
      <c r="FA631" s="65"/>
      <c r="FB631" s="65"/>
      <c r="FC631" s="65"/>
      <c r="FD631" s="65"/>
      <c r="FE631" s="65"/>
      <c r="FF631" s="65"/>
      <c r="FG631" s="65"/>
      <c r="FH631" s="65"/>
      <c r="FI631" s="65"/>
      <c r="FJ631" s="65"/>
      <c r="FK631" s="65"/>
      <c r="FL631" s="65"/>
      <c r="FM631" s="65"/>
      <c r="FN631" s="65"/>
      <c r="FO631" s="65"/>
      <c r="FP631" s="65"/>
      <c r="FQ631" s="65"/>
      <c r="FR631" s="65"/>
      <c r="FS631" s="65"/>
      <c r="FT631" s="65"/>
      <c r="FU631" s="65"/>
      <c r="FV631" s="65"/>
      <c r="FW631" s="65"/>
      <c r="FX631" s="65"/>
      <c r="FY631" s="65"/>
      <c r="FZ631" s="65"/>
      <c r="GA631" s="65"/>
      <c r="GB631" s="65"/>
      <c r="GC631" s="65"/>
      <c r="GD631" s="65"/>
      <c r="GE631" s="65"/>
      <c r="GF631" s="65"/>
      <c r="GG631" s="65"/>
      <c r="GH631" s="65"/>
      <c r="GI631" s="65"/>
      <c r="GJ631" s="65"/>
      <c r="GK631" s="65"/>
      <c r="GL631" s="65"/>
      <c r="GM631" s="65"/>
      <c r="GN631" s="65"/>
      <c r="GO631" s="65"/>
      <c r="GP631" s="65"/>
      <c r="GQ631" s="65"/>
      <c r="GR631" s="65"/>
      <c r="GS631" s="65"/>
      <c r="GT631" s="65"/>
      <c r="GU631" s="65"/>
      <c r="GV631" s="65"/>
      <c r="GW631" s="65"/>
      <c r="GX631" s="65"/>
      <c r="GY631" s="65"/>
      <c r="GZ631" s="65"/>
      <c r="HA631" s="65"/>
      <c r="HB631" s="65"/>
      <c r="HC631" s="65"/>
      <c r="HD631" s="65"/>
      <c r="HE631" s="65"/>
      <c r="HF631" s="65"/>
      <c r="HG631" s="65"/>
      <c r="HH631" s="65"/>
      <c r="HI631" s="65"/>
      <c r="HJ631" s="65"/>
      <c r="HK631" s="65"/>
      <c r="HL631" s="65"/>
      <c r="HM631" s="65"/>
      <c r="HN631" s="65"/>
      <c r="HO631" s="65"/>
      <c r="HP631" s="65"/>
      <c r="HQ631" s="65"/>
      <c r="HR631" s="65"/>
      <c r="HS631" s="65"/>
      <c r="HT631" s="65"/>
      <c r="HU631" s="65"/>
      <c r="HV631" s="65"/>
      <c r="HW631" s="65"/>
      <c r="HX631" s="65"/>
      <c r="HY631" s="65"/>
      <c r="HZ631" s="65"/>
      <c r="IA631" s="65"/>
      <c r="IB631" s="65"/>
      <c r="IC631" s="65"/>
      <c r="ID631" s="65"/>
      <c r="IE631" s="65"/>
      <c r="IF631" s="65"/>
      <c r="IG631" s="65"/>
      <c r="IH631" s="65"/>
      <c r="II631" s="65"/>
      <c r="IJ631" s="65"/>
      <c r="IK631" s="65"/>
      <c r="IL631" s="65"/>
      <c r="IM631" s="65"/>
      <c r="IN631" s="65"/>
      <c r="IO631" s="65"/>
      <c r="IP631" s="65"/>
      <c r="IQ631" s="65"/>
      <c r="IR631" s="65"/>
      <c r="IS631" s="65"/>
      <c r="IT631" s="65"/>
      <c r="IU631" s="65"/>
      <c r="IV631" s="65"/>
      <c r="IW631" s="65"/>
      <c r="IX631" s="65"/>
      <c r="IY631" s="65"/>
      <c r="IZ631" s="65"/>
      <c r="JA631" s="65"/>
      <c r="JB631" s="65"/>
      <c r="JC631" s="65"/>
      <c r="JD631" s="65"/>
      <c r="JE631" s="65"/>
      <c r="JF631" s="65"/>
      <c r="JG631" s="65"/>
      <c r="JH631" s="65"/>
      <c r="JI631" s="65"/>
      <c r="JJ631" s="65"/>
      <c r="JK631" s="65"/>
      <c r="JL631" s="65"/>
      <c r="JM631" s="65"/>
      <c r="JN631" s="65"/>
      <c r="JO631" s="65"/>
      <c r="JP631" s="65"/>
      <c r="JQ631" s="65"/>
      <c r="JR631" s="65"/>
      <c r="JS631" s="65"/>
    </row>
    <row r="632" s="66" customFormat="true" ht="14.25" hidden="false" customHeight="true" outlineLevel="0" collapsed="false">
      <c r="A632" s="46"/>
      <c r="B632" s="47" t="n">
        <f aca="true">TODAY()</f>
        <v>46135</v>
      </c>
      <c r="C632" s="48" t="s">
        <v>37</v>
      </c>
      <c r="D632" s="49" t="s">
        <v>38</v>
      </c>
      <c r="E632" s="50" t="str">
        <f aca="false">IFERROR(VLOOKUP($J632,'Base 1'!A:S,19,0),"-")</f>
        <v>-</v>
      </c>
      <c r="F632" s="50" t="str">
        <f aca="false">IFERROR(VLOOKUP($J632,'Base 1'!$A:$N,14,0),"-")</f>
        <v>-</v>
      </c>
      <c r="G632" s="50" t="str">
        <f aca="false">IFERROR(VLOOKUP($J632,'Base 1'!$A:$O,15,0),"-")</f>
        <v>-</v>
      </c>
      <c r="H632" s="50" t="str">
        <f aca="false">IFERROR(VLOOKUP($J632,'Base 1'!$A:$T,20,0),"-")</f>
        <v>-</v>
      </c>
      <c r="I632" s="51" t="str">
        <f aca="false">IFERROR(VLOOKUP($J632,'Base 1'!$A:$C,3,0),"-")</f>
        <v>-</v>
      </c>
      <c r="J632" s="51"/>
      <c r="K632" s="50" t="str">
        <f aca="false">IFERROR(VLOOKUP($J632,'Base 1'!$A:$E,5,0),"-")</f>
        <v>-</v>
      </c>
      <c r="L632" s="52" t="str">
        <f aca="false">IFERROR(VLOOKUP($J632,'Base 1'!$A:$B,2,0),"-")</f>
        <v>-</v>
      </c>
      <c r="M632" s="50" t="str">
        <f aca="false">IFERROR(VLOOKUP($J632,'Base 1'!$A:$Q,17,0),"-")</f>
        <v>-</v>
      </c>
      <c r="N632" s="50" t="str">
        <f aca="false">IFERROR(VLOOKUP($J632,'Base 1'!$A:$R,18,0),"-")</f>
        <v>-</v>
      </c>
      <c r="O632" s="50" t="str">
        <f aca="false">IFERROR(VLOOKUP($J632,'Base 1'!$A:$F,6,0),"-")</f>
        <v>-</v>
      </c>
      <c r="P632" s="53" t="str">
        <f aca="false">IFERROR(VLOOKUP($J632,'Base 1'!$A:$G,7,0),"-")</f>
        <v>-</v>
      </c>
      <c r="Q632" s="54"/>
      <c r="R632" s="50" t="str">
        <f aca="false">IFERROR(VLOOKUP(J632,'Base 1'!$A:$L,12,0),"-")</f>
        <v>-</v>
      </c>
      <c r="S632" s="54"/>
      <c r="T632" s="55" t="str">
        <f aca="false">IFERROR(VLOOKUP(J632,'Base 1'!$A:$J,10,0),"-")</f>
        <v>-</v>
      </c>
      <c r="U632" s="56"/>
      <c r="V632" s="57"/>
      <c r="W632" s="58"/>
      <c r="X632" s="59" t="str">
        <f aca="false">IFERROR(VLOOKUP(J632,'Base 1'!$A:$I,9,0),"-")</f>
        <v>-</v>
      </c>
      <c r="Y632" s="58"/>
      <c r="Z632" s="60"/>
      <c r="AA632" s="61"/>
      <c r="AB632" s="62"/>
      <c r="AC632" s="63" t="str">
        <f aca="false">IFERROR(VLOOKUP($J632,'Base 1'!$A:$Q,16,0),"-")</f>
        <v>-</v>
      </c>
      <c r="AD632" s="63"/>
      <c r="AE632" s="64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/>
      <c r="CB632" s="65"/>
      <c r="CC632" s="65"/>
      <c r="CD632" s="65"/>
      <c r="CE632" s="65"/>
      <c r="CF632" s="65"/>
      <c r="CG632" s="65"/>
      <c r="CH632" s="65"/>
      <c r="CI632" s="65"/>
      <c r="CJ632" s="65"/>
      <c r="CK632" s="65"/>
      <c r="CL632" s="65"/>
      <c r="CM632" s="65"/>
      <c r="CN632" s="65"/>
      <c r="CO632" s="65"/>
      <c r="CP632" s="65"/>
      <c r="CQ632" s="65"/>
      <c r="CR632" s="65"/>
      <c r="CS632" s="65"/>
      <c r="CT632" s="65"/>
      <c r="CU632" s="65"/>
      <c r="CV632" s="65"/>
      <c r="CW632" s="65"/>
      <c r="CX632" s="65"/>
      <c r="CY632" s="65"/>
      <c r="CZ632" s="65"/>
      <c r="DA632" s="65"/>
      <c r="DB632" s="65"/>
      <c r="DC632" s="65"/>
      <c r="DD632" s="65"/>
      <c r="DE632" s="65"/>
      <c r="DF632" s="65"/>
      <c r="DG632" s="65"/>
      <c r="DH632" s="65"/>
      <c r="DI632" s="65"/>
      <c r="DJ632" s="65"/>
      <c r="DK632" s="65"/>
      <c r="DL632" s="65"/>
      <c r="DM632" s="65"/>
      <c r="DN632" s="65"/>
      <c r="DO632" s="65"/>
      <c r="DP632" s="65"/>
      <c r="DQ632" s="65"/>
      <c r="DR632" s="65"/>
      <c r="DS632" s="65"/>
      <c r="DT632" s="65"/>
      <c r="DU632" s="65"/>
      <c r="DV632" s="65"/>
      <c r="DW632" s="65"/>
      <c r="DX632" s="65"/>
      <c r="DY632" s="65"/>
      <c r="DZ632" s="65"/>
      <c r="EA632" s="65"/>
      <c r="EB632" s="65"/>
      <c r="EC632" s="65"/>
      <c r="ED632" s="65"/>
      <c r="EE632" s="65"/>
      <c r="EF632" s="65"/>
      <c r="EG632" s="65"/>
      <c r="EH632" s="65"/>
      <c r="EI632" s="65"/>
      <c r="EJ632" s="65"/>
      <c r="EK632" s="65"/>
      <c r="EL632" s="65"/>
      <c r="EM632" s="65"/>
      <c r="EN632" s="65"/>
      <c r="EO632" s="65"/>
      <c r="EP632" s="65"/>
      <c r="EQ632" s="65"/>
      <c r="ER632" s="65"/>
      <c r="ES632" s="65"/>
      <c r="ET632" s="65"/>
      <c r="EU632" s="65"/>
      <c r="EV632" s="65"/>
      <c r="EW632" s="65"/>
      <c r="EX632" s="65"/>
      <c r="EY632" s="65"/>
      <c r="EZ632" s="65"/>
      <c r="FA632" s="65"/>
      <c r="FB632" s="65"/>
      <c r="FC632" s="65"/>
      <c r="FD632" s="65"/>
      <c r="FE632" s="65"/>
      <c r="FF632" s="65"/>
      <c r="FG632" s="65"/>
      <c r="FH632" s="65"/>
      <c r="FI632" s="65"/>
      <c r="FJ632" s="65"/>
      <c r="FK632" s="65"/>
      <c r="FL632" s="65"/>
      <c r="FM632" s="65"/>
      <c r="FN632" s="65"/>
      <c r="FO632" s="65"/>
      <c r="FP632" s="65"/>
      <c r="FQ632" s="65"/>
      <c r="FR632" s="65"/>
      <c r="FS632" s="65"/>
      <c r="FT632" s="65"/>
      <c r="FU632" s="65"/>
      <c r="FV632" s="65"/>
      <c r="FW632" s="65"/>
      <c r="FX632" s="65"/>
      <c r="FY632" s="65"/>
      <c r="FZ632" s="65"/>
      <c r="GA632" s="65"/>
      <c r="GB632" s="65"/>
      <c r="GC632" s="65"/>
      <c r="GD632" s="65"/>
      <c r="GE632" s="65"/>
      <c r="GF632" s="65"/>
      <c r="GG632" s="65"/>
      <c r="GH632" s="65"/>
      <c r="GI632" s="65"/>
      <c r="GJ632" s="65"/>
      <c r="GK632" s="65"/>
      <c r="GL632" s="65"/>
      <c r="GM632" s="65"/>
      <c r="GN632" s="65"/>
      <c r="GO632" s="65"/>
      <c r="GP632" s="65"/>
      <c r="GQ632" s="65"/>
      <c r="GR632" s="65"/>
      <c r="GS632" s="65"/>
      <c r="GT632" s="65"/>
      <c r="GU632" s="65"/>
      <c r="GV632" s="65"/>
      <c r="GW632" s="65"/>
      <c r="GX632" s="65"/>
      <c r="GY632" s="65"/>
      <c r="GZ632" s="65"/>
      <c r="HA632" s="65"/>
      <c r="HB632" s="65"/>
      <c r="HC632" s="65"/>
      <c r="HD632" s="65"/>
      <c r="HE632" s="65"/>
      <c r="HF632" s="65"/>
      <c r="HG632" s="65"/>
      <c r="HH632" s="65"/>
      <c r="HI632" s="65"/>
      <c r="HJ632" s="65"/>
      <c r="HK632" s="65"/>
      <c r="HL632" s="65"/>
      <c r="HM632" s="65"/>
      <c r="HN632" s="65"/>
      <c r="HO632" s="65"/>
      <c r="HP632" s="65"/>
      <c r="HQ632" s="65"/>
      <c r="HR632" s="65"/>
      <c r="HS632" s="65"/>
      <c r="HT632" s="65"/>
      <c r="HU632" s="65"/>
      <c r="HV632" s="65"/>
      <c r="HW632" s="65"/>
      <c r="HX632" s="65"/>
      <c r="HY632" s="65"/>
      <c r="HZ632" s="65"/>
      <c r="IA632" s="65"/>
      <c r="IB632" s="65"/>
      <c r="IC632" s="65"/>
      <c r="ID632" s="65"/>
      <c r="IE632" s="65"/>
      <c r="IF632" s="65"/>
      <c r="IG632" s="65"/>
      <c r="IH632" s="65"/>
      <c r="II632" s="65"/>
      <c r="IJ632" s="65"/>
      <c r="IK632" s="65"/>
      <c r="IL632" s="65"/>
      <c r="IM632" s="65"/>
      <c r="IN632" s="65"/>
      <c r="IO632" s="65"/>
      <c r="IP632" s="65"/>
      <c r="IQ632" s="65"/>
      <c r="IR632" s="65"/>
      <c r="IS632" s="65"/>
      <c r="IT632" s="65"/>
      <c r="IU632" s="65"/>
      <c r="IV632" s="65"/>
      <c r="IW632" s="65"/>
      <c r="IX632" s="65"/>
      <c r="IY632" s="65"/>
      <c r="IZ632" s="65"/>
      <c r="JA632" s="65"/>
      <c r="JB632" s="65"/>
      <c r="JC632" s="65"/>
      <c r="JD632" s="65"/>
      <c r="JE632" s="65"/>
      <c r="JF632" s="65"/>
      <c r="JG632" s="65"/>
      <c r="JH632" s="65"/>
      <c r="JI632" s="65"/>
      <c r="JJ632" s="65"/>
      <c r="JK632" s="65"/>
      <c r="JL632" s="65"/>
      <c r="JM632" s="65"/>
      <c r="JN632" s="65"/>
      <c r="JO632" s="65"/>
      <c r="JP632" s="65"/>
      <c r="JQ632" s="65"/>
      <c r="JR632" s="65"/>
      <c r="JS632" s="65"/>
    </row>
    <row r="633" s="66" customFormat="true" ht="14.25" hidden="false" customHeight="true" outlineLevel="0" collapsed="false">
      <c r="A633" s="46"/>
      <c r="B633" s="47" t="n">
        <f aca="true">TODAY()</f>
        <v>46135</v>
      </c>
      <c r="C633" s="48" t="s">
        <v>37</v>
      </c>
      <c r="D633" s="49" t="s">
        <v>38</v>
      </c>
      <c r="E633" s="50" t="str">
        <f aca="false">IFERROR(VLOOKUP($J633,'Base 1'!A:S,19,0),"-")</f>
        <v>-</v>
      </c>
      <c r="F633" s="50" t="str">
        <f aca="false">IFERROR(VLOOKUP($J633,'Base 1'!$A:$N,14,0),"-")</f>
        <v>-</v>
      </c>
      <c r="G633" s="50" t="str">
        <f aca="false">IFERROR(VLOOKUP($J633,'Base 1'!$A:$O,15,0),"-")</f>
        <v>-</v>
      </c>
      <c r="H633" s="50" t="str">
        <f aca="false">IFERROR(VLOOKUP($J633,'Base 1'!$A:$T,20,0),"-")</f>
        <v>-</v>
      </c>
      <c r="I633" s="51" t="str">
        <f aca="false">IFERROR(VLOOKUP($J633,'Base 1'!$A:$C,3,0),"-")</f>
        <v>-</v>
      </c>
      <c r="J633" s="51"/>
      <c r="K633" s="50" t="str">
        <f aca="false">IFERROR(VLOOKUP($J633,'Base 1'!$A:$E,5,0),"-")</f>
        <v>-</v>
      </c>
      <c r="L633" s="52" t="str">
        <f aca="false">IFERROR(VLOOKUP($J633,'Base 1'!$A:$B,2,0),"-")</f>
        <v>-</v>
      </c>
      <c r="M633" s="50" t="str">
        <f aca="false">IFERROR(VLOOKUP($J633,'Base 1'!$A:$Q,17,0),"-")</f>
        <v>-</v>
      </c>
      <c r="N633" s="50" t="str">
        <f aca="false">IFERROR(VLOOKUP($J633,'Base 1'!$A:$R,18,0),"-")</f>
        <v>-</v>
      </c>
      <c r="O633" s="50" t="str">
        <f aca="false">IFERROR(VLOOKUP($J633,'Base 1'!$A:$F,6,0),"-")</f>
        <v>-</v>
      </c>
      <c r="P633" s="53" t="str">
        <f aca="false">IFERROR(VLOOKUP($J633,'Base 1'!$A:$G,7,0),"-")</f>
        <v>-</v>
      </c>
      <c r="Q633" s="54"/>
      <c r="R633" s="50" t="str">
        <f aca="false">IFERROR(VLOOKUP(J633,'Base 1'!$A:$L,12,0),"-")</f>
        <v>-</v>
      </c>
      <c r="S633" s="54"/>
      <c r="T633" s="55" t="str">
        <f aca="false">IFERROR(VLOOKUP(J633,'Base 1'!$A:$J,10,0),"-")</f>
        <v>-</v>
      </c>
      <c r="U633" s="56"/>
      <c r="V633" s="57"/>
      <c r="W633" s="58"/>
      <c r="X633" s="59" t="str">
        <f aca="false">IFERROR(VLOOKUP(J633,'Base 1'!$A:$I,9,0),"-")</f>
        <v>-</v>
      </c>
      <c r="Y633" s="58"/>
      <c r="Z633" s="60"/>
      <c r="AA633" s="61"/>
      <c r="AB633" s="62"/>
      <c r="AC633" s="63" t="str">
        <f aca="false">IFERROR(VLOOKUP($J633,'Base 1'!$A:$Q,16,0),"-")</f>
        <v>-</v>
      </c>
      <c r="AD633" s="63"/>
      <c r="AE633" s="64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/>
      <c r="CB633" s="65"/>
      <c r="CC633" s="65"/>
      <c r="CD633" s="65"/>
      <c r="CE633" s="65"/>
      <c r="CF633" s="65"/>
      <c r="CG633" s="65"/>
      <c r="CH633" s="65"/>
      <c r="CI633" s="65"/>
      <c r="CJ633" s="65"/>
      <c r="CK633" s="65"/>
      <c r="CL633" s="65"/>
      <c r="CM633" s="65"/>
      <c r="CN633" s="65"/>
      <c r="CO633" s="65"/>
      <c r="CP633" s="65"/>
      <c r="CQ633" s="65"/>
      <c r="CR633" s="65"/>
      <c r="CS633" s="65"/>
      <c r="CT633" s="65"/>
      <c r="CU633" s="65"/>
      <c r="CV633" s="65"/>
      <c r="CW633" s="65"/>
      <c r="CX633" s="65"/>
      <c r="CY633" s="65"/>
      <c r="CZ633" s="65"/>
      <c r="DA633" s="65"/>
      <c r="DB633" s="65"/>
      <c r="DC633" s="65"/>
      <c r="DD633" s="65"/>
      <c r="DE633" s="65"/>
      <c r="DF633" s="65"/>
      <c r="DG633" s="65"/>
      <c r="DH633" s="65"/>
      <c r="DI633" s="65"/>
      <c r="DJ633" s="65"/>
      <c r="DK633" s="65"/>
      <c r="DL633" s="65"/>
      <c r="DM633" s="65"/>
      <c r="DN633" s="65"/>
      <c r="DO633" s="65"/>
      <c r="DP633" s="65"/>
      <c r="DQ633" s="65"/>
      <c r="DR633" s="65"/>
      <c r="DS633" s="65"/>
      <c r="DT633" s="65"/>
      <c r="DU633" s="65"/>
      <c r="DV633" s="65"/>
      <c r="DW633" s="65"/>
      <c r="DX633" s="65"/>
      <c r="DY633" s="65"/>
      <c r="DZ633" s="65"/>
      <c r="EA633" s="65"/>
      <c r="EB633" s="65"/>
      <c r="EC633" s="65"/>
      <c r="ED633" s="65"/>
      <c r="EE633" s="65"/>
      <c r="EF633" s="65"/>
      <c r="EG633" s="65"/>
      <c r="EH633" s="65"/>
      <c r="EI633" s="65"/>
      <c r="EJ633" s="65"/>
      <c r="EK633" s="65"/>
      <c r="EL633" s="65"/>
      <c r="EM633" s="65"/>
      <c r="EN633" s="65"/>
      <c r="EO633" s="65"/>
      <c r="EP633" s="65"/>
      <c r="EQ633" s="65"/>
      <c r="ER633" s="65"/>
      <c r="ES633" s="65"/>
      <c r="ET633" s="65"/>
      <c r="EU633" s="65"/>
      <c r="EV633" s="65"/>
      <c r="EW633" s="65"/>
      <c r="EX633" s="65"/>
      <c r="EY633" s="65"/>
      <c r="EZ633" s="65"/>
      <c r="FA633" s="65"/>
      <c r="FB633" s="65"/>
      <c r="FC633" s="65"/>
      <c r="FD633" s="65"/>
      <c r="FE633" s="65"/>
      <c r="FF633" s="65"/>
      <c r="FG633" s="65"/>
      <c r="FH633" s="65"/>
      <c r="FI633" s="65"/>
      <c r="FJ633" s="65"/>
      <c r="FK633" s="65"/>
      <c r="FL633" s="65"/>
      <c r="FM633" s="65"/>
      <c r="FN633" s="65"/>
      <c r="FO633" s="65"/>
      <c r="FP633" s="65"/>
      <c r="FQ633" s="65"/>
      <c r="FR633" s="65"/>
      <c r="FS633" s="65"/>
      <c r="FT633" s="65"/>
      <c r="FU633" s="65"/>
      <c r="FV633" s="65"/>
      <c r="FW633" s="65"/>
      <c r="FX633" s="65"/>
      <c r="FY633" s="65"/>
      <c r="FZ633" s="65"/>
      <c r="GA633" s="65"/>
      <c r="GB633" s="65"/>
      <c r="GC633" s="65"/>
      <c r="GD633" s="65"/>
      <c r="GE633" s="65"/>
      <c r="GF633" s="65"/>
      <c r="GG633" s="65"/>
      <c r="GH633" s="65"/>
      <c r="GI633" s="65"/>
      <c r="GJ633" s="65"/>
      <c r="GK633" s="65"/>
      <c r="GL633" s="65"/>
      <c r="GM633" s="65"/>
      <c r="GN633" s="65"/>
      <c r="GO633" s="65"/>
      <c r="GP633" s="65"/>
      <c r="GQ633" s="65"/>
      <c r="GR633" s="65"/>
      <c r="GS633" s="65"/>
      <c r="GT633" s="65"/>
      <c r="GU633" s="65"/>
      <c r="GV633" s="65"/>
      <c r="GW633" s="65"/>
      <c r="GX633" s="65"/>
      <c r="GY633" s="65"/>
      <c r="GZ633" s="65"/>
      <c r="HA633" s="65"/>
      <c r="HB633" s="65"/>
      <c r="HC633" s="65"/>
      <c r="HD633" s="65"/>
      <c r="HE633" s="65"/>
      <c r="HF633" s="65"/>
      <c r="HG633" s="65"/>
      <c r="HH633" s="65"/>
      <c r="HI633" s="65"/>
      <c r="HJ633" s="65"/>
      <c r="HK633" s="65"/>
      <c r="HL633" s="65"/>
      <c r="HM633" s="65"/>
      <c r="HN633" s="65"/>
      <c r="HO633" s="65"/>
      <c r="HP633" s="65"/>
      <c r="HQ633" s="65"/>
      <c r="HR633" s="65"/>
      <c r="HS633" s="65"/>
      <c r="HT633" s="65"/>
      <c r="HU633" s="65"/>
      <c r="HV633" s="65"/>
      <c r="HW633" s="65"/>
      <c r="HX633" s="65"/>
      <c r="HY633" s="65"/>
      <c r="HZ633" s="65"/>
      <c r="IA633" s="65"/>
      <c r="IB633" s="65"/>
      <c r="IC633" s="65"/>
      <c r="ID633" s="65"/>
      <c r="IE633" s="65"/>
      <c r="IF633" s="65"/>
      <c r="IG633" s="65"/>
      <c r="IH633" s="65"/>
      <c r="II633" s="65"/>
      <c r="IJ633" s="65"/>
      <c r="IK633" s="65"/>
      <c r="IL633" s="65"/>
      <c r="IM633" s="65"/>
      <c r="IN633" s="65"/>
      <c r="IO633" s="65"/>
      <c r="IP633" s="65"/>
      <c r="IQ633" s="65"/>
      <c r="IR633" s="65"/>
      <c r="IS633" s="65"/>
      <c r="IT633" s="65"/>
      <c r="IU633" s="65"/>
      <c r="IV633" s="65"/>
      <c r="IW633" s="65"/>
      <c r="IX633" s="65"/>
      <c r="IY633" s="65"/>
      <c r="IZ633" s="65"/>
      <c r="JA633" s="65"/>
      <c r="JB633" s="65"/>
      <c r="JC633" s="65"/>
      <c r="JD633" s="65"/>
      <c r="JE633" s="65"/>
      <c r="JF633" s="65"/>
      <c r="JG633" s="65"/>
      <c r="JH633" s="65"/>
      <c r="JI633" s="65"/>
      <c r="JJ633" s="65"/>
      <c r="JK633" s="65"/>
      <c r="JL633" s="65"/>
      <c r="JM633" s="65"/>
      <c r="JN633" s="65"/>
      <c r="JO633" s="65"/>
      <c r="JP633" s="65"/>
      <c r="JQ633" s="65"/>
      <c r="JR633" s="65"/>
      <c r="JS633" s="65"/>
    </row>
    <row r="634" s="66" customFormat="true" ht="14.25" hidden="false" customHeight="true" outlineLevel="0" collapsed="false">
      <c r="A634" s="46"/>
      <c r="B634" s="47" t="n">
        <f aca="true">TODAY()</f>
        <v>46135</v>
      </c>
      <c r="C634" s="48" t="s">
        <v>37</v>
      </c>
      <c r="D634" s="49" t="s">
        <v>38</v>
      </c>
      <c r="E634" s="50" t="str">
        <f aca="false">IFERROR(VLOOKUP($J634,'Base 1'!A:S,19,0),"-")</f>
        <v>-</v>
      </c>
      <c r="F634" s="50" t="str">
        <f aca="false">IFERROR(VLOOKUP($J634,'Base 1'!$A:$N,14,0),"-")</f>
        <v>-</v>
      </c>
      <c r="G634" s="50" t="str">
        <f aca="false">IFERROR(VLOOKUP($J634,'Base 1'!$A:$O,15,0),"-")</f>
        <v>-</v>
      </c>
      <c r="H634" s="50" t="str">
        <f aca="false">IFERROR(VLOOKUP($J634,'Base 1'!$A:$T,20,0),"-")</f>
        <v>-</v>
      </c>
      <c r="I634" s="51" t="str">
        <f aca="false">IFERROR(VLOOKUP($J634,'Base 1'!$A:$C,3,0),"-")</f>
        <v>-</v>
      </c>
      <c r="J634" s="51"/>
      <c r="K634" s="50" t="str">
        <f aca="false">IFERROR(VLOOKUP($J634,'Base 1'!$A:$E,5,0),"-")</f>
        <v>-</v>
      </c>
      <c r="L634" s="52" t="str">
        <f aca="false">IFERROR(VLOOKUP($J634,'Base 1'!$A:$B,2,0),"-")</f>
        <v>-</v>
      </c>
      <c r="M634" s="50" t="str">
        <f aca="false">IFERROR(VLOOKUP($J634,'Base 1'!$A:$Q,17,0),"-")</f>
        <v>-</v>
      </c>
      <c r="N634" s="50" t="str">
        <f aca="false">IFERROR(VLOOKUP($J634,'Base 1'!$A:$R,18,0),"-")</f>
        <v>-</v>
      </c>
      <c r="O634" s="50" t="str">
        <f aca="false">IFERROR(VLOOKUP($J634,'Base 1'!$A:$F,6,0),"-")</f>
        <v>-</v>
      </c>
      <c r="P634" s="53" t="str">
        <f aca="false">IFERROR(VLOOKUP($J634,'Base 1'!$A:$G,7,0),"-")</f>
        <v>-</v>
      </c>
      <c r="Q634" s="54"/>
      <c r="R634" s="50" t="str">
        <f aca="false">IFERROR(VLOOKUP(J634,'Base 1'!$A:$L,12,0),"-")</f>
        <v>-</v>
      </c>
      <c r="S634" s="54"/>
      <c r="T634" s="55" t="str">
        <f aca="false">IFERROR(VLOOKUP(J634,'Base 1'!$A:$J,10,0),"-")</f>
        <v>-</v>
      </c>
      <c r="U634" s="56"/>
      <c r="V634" s="57"/>
      <c r="W634" s="58"/>
      <c r="X634" s="59" t="str">
        <f aca="false">IFERROR(VLOOKUP(J634,'Base 1'!$A:$I,9,0),"-")</f>
        <v>-</v>
      </c>
      <c r="Y634" s="58"/>
      <c r="Z634" s="60"/>
      <c r="AA634" s="61"/>
      <c r="AB634" s="62"/>
      <c r="AC634" s="63" t="str">
        <f aca="false">IFERROR(VLOOKUP($J634,'Base 1'!$A:$Q,16,0),"-")</f>
        <v>-</v>
      </c>
      <c r="AD634" s="63"/>
      <c r="AE634" s="64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  <c r="CO634" s="65"/>
      <c r="CP634" s="65"/>
      <c r="CQ634" s="65"/>
      <c r="CR634" s="65"/>
      <c r="CS634" s="65"/>
      <c r="CT634" s="65"/>
      <c r="CU634" s="65"/>
      <c r="CV634" s="65"/>
      <c r="CW634" s="65"/>
      <c r="CX634" s="65"/>
      <c r="CY634" s="65"/>
      <c r="CZ634" s="65"/>
      <c r="DA634" s="65"/>
      <c r="DB634" s="65"/>
      <c r="DC634" s="65"/>
      <c r="DD634" s="65"/>
      <c r="DE634" s="65"/>
      <c r="DF634" s="65"/>
      <c r="DG634" s="65"/>
      <c r="DH634" s="65"/>
      <c r="DI634" s="65"/>
      <c r="DJ634" s="65"/>
      <c r="DK634" s="65"/>
      <c r="DL634" s="65"/>
      <c r="DM634" s="65"/>
      <c r="DN634" s="65"/>
      <c r="DO634" s="65"/>
      <c r="DP634" s="65"/>
      <c r="DQ634" s="65"/>
      <c r="DR634" s="65"/>
      <c r="DS634" s="65"/>
      <c r="DT634" s="65"/>
      <c r="DU634" s="65"/>
      <c r="DV634" s="65"/>
      <c r="DW634" s="65"/>
      <c r="DX634" s="65"/>
      <c r="DY634" s="65"/>
      <c r="DZ634" s="65"/>
      <c r="EA634" s="65"/>
      <c r="EB634" s="65"/>
      <c r="EC634" s="65"/>
      <c r="ED634" s="65"/>
      <c r="EE634" s="65"/>
      <c r="EF634" s="65"/>
      <c r="EG634" s="65"/>
      <c r="EH634" s="65"/>
      <c r="EI634" s="65"/>
      <c r="EJ634" s="65"/>
      <c r="EK634" s="65"/>
      <c r="EL634" s="65"/>
      <c r="EM634" s="65"/>
      <c r="EN634" s="65"/>
      <c r="EO634" s="65"/>
      <c r="EP634" s="65"/>
      <c r="EQ634" s="65"/>
      <c r="ER634" s="65"/>
      <c r="ES634" s="65"/>
      <c r="ET634" s="65"/>
      <c r="EU634" s="65"/>
      <c r="EV634" s="65"/>
      <c r="EW634" s="65"/>
      <c r="EX634" s="65"/>
      <c r="EY634" s="65"/>
      <c r="EZ634" s="65"/>
      <c r="FA634" s="65"/>
      <c r="FB634" s="65"/>
      <c r="FC634" s="65"/>
      <c r="FD634" s="65"/>
      <c r="FE634" s="65"/>
      <c r="FF634" s="65"/>
      <c r="FG634" s="65"/>
      <c r="FH634" s="65"/>
      <c r="FI634" s="65"/>
      <c r="FJ634" s="65"/>
      <c r="FK634" s="65"/>
      <c r="FL634" s="65"/>
      <c r="FM634" s="65"/>
      <c r="FN634" s="65"/>
      <c r="FO634" s="65"/>
      <c r="FP634" s="65"/>
      <c r="FQ634" s="65"/>
      <c r="FR634" s="65"/>
      <c r="FS634" s="65"/>
      <c r="FT634" s="65"/>
      <c r="FU634" s="65"/>
      <c r="FV634" s="65"/>
      <c r="FW634" s="65"/>
      <c r="FX634" s="65"/>
      <c r="FY634" s="65"/>
      <c r="FZ634" s="65"/>
      <c r="GA634" s="65"/>
      <c r="GB634" s="65"/>
      <c r="GC634" s="65"/>
      <c r="GD634" s="65"/>
      <c r="GE634" s="65"/>
      <c r="GF634" s="65"/>
      <c r="GG634" s="65"/>
      <c r="GH634" s="65"/>
      <c r="GI634" s="65"/>
      <c r="GJ634" s="65"/>
      <c r="GK634" s="65"/>
      <c r="GL634" s="65"/>
      <c r="GM634" s="65"/>
      <c r="GN634" s="65"/>
      <c r="GO634" s="65"/>
      <c r="GP634" s="65"/>
      <c r="GQ634" s="65"/>
      <c r="GR634" s="65"/>
      <c r="GS634" s="65"/>
      <c r="GT634" s="65"/>
      <c r="GU634" s="65"/>
      <c r="GV634" s="65"/>
      <c r="GW634" s="65"/>
      <c r="GX634" s="65"/>
      <c r="GY634" s="65"/>
      <c r="GZ634" s="65"/>
      <c r="HA634" s="65"/>
      <c r="HB634" s="65"/>
      <c r="HC634" s="65"/>
      <c r="HD634" s="65"/>
      <c r="HE634" s="65"/>
      <c r="HF634" s="65"/>
      <c r="HG634" s="65"/>
      <c r="HH634" s="65"/>
      <c r="HI634" s="65"/>
      <c r="HJ634" s="65"/>
      <c r="HK634" s="65"/>
      <c r="HL634" s="65"/>
      <c r="HM634" s="65"/>
      <c r="HN634" s="65"/>
      <c r="HO634" s="65"/>
      <c r="HP634" s="65"/>
      <c r="HQ634" s="65"/>
      <c r="HR634" s="65"/>
      <c r="HS634" s="65"/>
      <c r="HT634" s="65"/>
      <c r="HU634" s="65"/>
      <c r="HV634" s="65"/>
      <c r="HW634" s="65"/>
      <c r="HX634" s="65"/>
      <c r="HY634" s="65"/>
      <c r="HZ634" s="65"/>
      <c r="IA634" s="65"/>
      <c r="IB634" s="65"/>
      <c r="IC634" s="65"/>
      <c r="ID634" s="65"/>
      <c r="IE634" s="65"/>
      <c r="IF634" s="65"/>
      <c r="IG634" s="65"/>
      <c r="IH634" s="65"/>
      <c r="II634" s="65"/>
      <c r="IJ634" s="65"/>
      <c r="IK634" s="65"/>
      <c r="IL634" s="65"/>
      <c r="IM634" s="65"/>
      <c r="IN634" s="65"/>
      <c r="IO634" s="65"/>
      <c r="IP634" s="65"/>
      <c r="IQ634" s="65"/>
      <c r="IR634" s="65"/>
      <c r="IS634" s="65"/>
      <c r="IT634" s="65"/>
      <c r="IU634" s="65"/>
      <c r="IV634" s="65"/>
      <c r="IW634" s="65"/>
      <c r="IX634" s="65"/>
      <c r="IY634" s="65"/>
      <c r="IZ634" s="65"/>
      <c r="JA634" s="65"/>
      <c r="JB634" s="65"/>
      <c r="JC634" s="65"/>
      <c r="JD634" s="65"/>
      <c r="JE634" s="65"/>
      <c r="JF634" s="65"/>
      <c r="JG634" s="65"/>
      <c r="JH634" s="65"/>
      <c r="JI634" s="65"/>
      <c r="JJ634" s="65"/>
      <c r="JK634" s="65"/>
      <c r="JL634" s="65"/>
      <c r="JM634" s="65"/>
      <c r="JN634" s="65"/>
      <c r="JO634" s="65"/>
      <c r="JP634" s="65"/>
      <c r="JQ634" s="65"/>
      <c r="JR634" s="65"/>
      <c r="JS634" s="65"/>
    </row>
    <row r="635" s="66" customFormat="true" ht="14.25" hidden="false" customHeight="true" outlineLevel="0" collapsed="false">
      <c r="A635" s="46"/>
      <c r="B635" s="47" t="n">
        <f aca="true">TODAY()</f>
        <v>46135</v>
      </c>
      <c r="C635" s="48" t="s">
        <v>37</v>
      </c>
      <c r="D635" s="49" t="s">
        <v>38</v>
      </c>
      <c r="E635" s="50" t="str">
        <f aca="false">IFERROR(VLOOKUP($J635,'Base 1'!A:S,19,0),"-")</f>
        <v>-</v>
      </c>
      <c r="F635" s="50" t="str">
        <f aca="false">IFERROR(VLOOKUP($J635,'Base 1'!$A:$N,14,0),"-")</f>
        <v>-</v>
      </c>
      <c r="G635" s="50" t="str">
        <f aca="false">IFERROR(VLOOKUP($J635,'Base 1'!$A:$O,15,0),"-")</f>
        <v>-</v>
      </c>
      <c r="H635" s="50" t="str">
        <f aca="false">IFERROR(VLOOKUP($J635,'Base 1'!$A:$T,20,0),"-")</f>
        <v>-</v>
      </c>
      <c r="I635" s="51" t="str">
        <f aca="false">IFERROR(VLOOKUP($J635,'Base 1'!$A:$C,3,0),"-")</f>
        <v>-</v>
      </c>
      <c r="J635" s="51"/>
      <c r="K635" s="50" t="str">
        <f aca="false">IFERROR(VLOOKUP($J635,'Base 1'!$A:$E,5,0),"-")</f>
        <v>-</v>
      </c>
      <c r="L635" s="52" t="str">
        <f aca="false">IFERROR(VLOOKUP($J635,'Base 1'!$A:$B,2,0),"-")</f>
        <v>-</v>
      </c>
      <c r="M635" s="50" t="str">
        <f aca="false">IFERROR(VLOOKUP($J635,'Base 1'!$A:$Q,17,0),"-")</f>
        <v>-</v>
      </c>
      <c r="N635" s="50" t="str">
        <f aca="false">IFERROR(VLOOKUP($J635,'Base 1'!$A:$R,18,0),"-")</f>
        <v>-</v>
      </c>
      <c r="O635" s="50" t="str">
        <f aca="false">IFERROR(VLOOKUP($J635,'Base 1'!$A:$F,6,0),"-")</f>
        <v>-</v>
      </c>
      <c r="P635" s="53" t="str">
        <f aca="false">IFERROR(VLOOKUP($J635,'Base 1'!$A:$G,7,0),"-")</f>
        <v>-</v>
      </c>
      <c r="Q635" s="54"/>
      <c r="R635" s="50" t="str">
        <f aca="false">IFERROR(VLOOKUP(J635,'Base 1'!$A:$L,12,0),"-")</f>
        <v>-</v>
      </c>
      <c r="S635" s="54"/>
      <c r="T635" s="55" t="str">
        <f aca="false">IFERROR(VLOOKUP(J635,'Base 1'!$A:$J,10,0),"-")</f>
        <v>-</v>
      </c>
      <c r="U635" s="56"/>
      <c r="V635" s="57"/>
      <c r="W635" s="58"/>
      <c r="X635" s="59" t="str">
        <f aca="false">IFERROR(VLOOKUP(J635,'Base 1'!$A:$I,9,0),"-")</f>
        <v>-</v>
      </c>
      <c r="Y635" s="58"/>
      <c r="Z635" s="60"/>
      <c r="AA635" s="61"/>
      <c r="AB635" s="62"/>
      <c r="AC635" s="63" t="str">
        <f aca="false">IFERROR(VLOOKUP($J635,'Base 1'!$A:$Q,16,0),"-")</f>
        <v>-</v>
      </c>
      <c r="AD635" s="63"/>
      <c r="AE635" s="64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  <c r="CO635" s="65"/>
      <c r="CP635" s="65"/>
      <c r="CQ635" s="65"/>
      <c r="CR635" s="65"/>
      <c r="CS635" s="65"/>
      <c r="CT635" s="65"/>
      <c r="CU635" s="65"/>
      <c r="CV635" s="65"/>
      <c r="CW635" s="65"/>
      <c r="CX635" s="65"/>
      <c r="CY635" s="65"/>
      <c r="CZ635" s="65"/>
      <c r="DA635" s="65"/>
      <c r="DB635" s="65"/>
      <c r="DC635" s="65"/>
      <c r="DD635" s="65"/>
      <c r="DE635" s="65"/>
      <c r="DF635" s="65"/>
      <c r="DG635" s="65"/>
      <c r="DH635" s="65"/>
      <c r="DI635" s="65"/>
      <c r="DJ635" s="65"/>
      <c r="DK635" s="65"/>
      <c r="DL635" s="65"/>
      <c r="DM635" s="65"/>
      <c r="DN635" s="65"/>
      <c r="DO635" s="65"/>
      <c r="DP635" s="65"/>
      <c r="DQ635" s="65"/>
      <c r="DR635" s="65"/>
      <c r="DS635" s="65"/>
      <c r="DT635" s="65"/>
      <c r="DU635" s="65"/>
      <c r="DV635" s="65"/>
      <c r="DW635" s="65"/>
      <c r="DX635" s="65"/>
      <c r="DY635" s="65"/>
      <c r="DZ635" s="65"/>
      <c r="EA635" s="65"/>
      <c r="EB635" s="65"/>
      <c r="EC635" s="65"/>
      <c r="ED635" s="65"/>
      <c r="EE635" s="65"/>
      <c r="EF635" s="65"/>
      <c r="EG635" s="65"/>
      <c r="EH635" s="65"/>
      <c r="EI635" s="65"/>
      <c r="EJ635" s="65"/>
      <c r="EK635" s="65"/>
      <c r="EL635" s="65"/>
      <c r="EM635" s="65"/>
      <c r="EN635" s="65"/>
      <c r="EO635" s="65"/>
      <c r="EP635" s="65"/>
      <c r="EQ635" s="65"/>
      <c r="ER635" s="65"/>
      <c r="ES635" s="65"/>
      <c r="ET635" s="65"/>
      <c r="EU635" s="65"/>
      <c r="EV635" s="65"/>
      <c r="EW635" s="65"/>
      <c r="EX635" s="65"/>
      <c r="EY635" s="65"/>
      <c r="EZ635" s="65"/>
      <c r="FA635" s="65"/>
      <c r="FB635" s="65"/>
      <c r="FC635" s="65"/>
      <c r="FD635" s="65"/>
      <c r="FE635" s="65"/>
      <c r="FF635" s="65"/>
      <c r="FG635" s="65"/>
      <c r="FH635" s="65"/>
      <c r="FI635" s="65"/>
      <c r="FJ635" s="65"/>
      <c r="FK635" s="65"/>
      <c r="FL635" s="65"/>
      <c r="FM635" s="65"/>
      <c r="FN635" s="65"/>
      <c r="FO635" s="65"/>
      <c r="FP635" s="65"/>
      <c r="FQ635" s="65"/>
      <c r="FR635" s="65"/>
      <c r="FS635" s="65"/>
      <c r="FT635" s="65"/>
      <c r="FU635" s="65"/>
      <c r="FV635" s="65"/>
      <c r="FW635" s="65"/>
      <c r="FX635" s="65"/>
      <c r="FY635" s="65"/>
      <c r="FZ635" s="65"/>
      <c r="GA635" s="65"/>
      <c r="GB635" s="65"/>
      <c r="GC635" s="65"/>
      <c r="GD635" s="65"/>
      <c r="GE635" s="65"/>
      <c r="GF635" s="65"/>
      <c r="GG635" s="65"/>
      <c r="GH635" s="65"/>
      <c r="GI635" s="65"/>
      <c r="GJ635" s="65"/>
      <c r="GK635" s="65"/>
      <c r="GL635" s="65"/>
      <c r="GM635" s="65"/>
      <c r="GN635" s="65"/>
      <c r="GO635" s="65"/>
      <c r="GP635" s="65"/>
      <c r="GQ635" s="65"/>
      <c r="GR635" s="65"/>
      <c r="GS635" s="65"/>
      <c r="GT635" s="65"/>
      <c r="GU635" s="65"/>
      <c r="GV635" s="65"/>
      <c r="GW635" s="65"/>
      <c r="GX635" s="65"/>
      <c r="GY635" s="65"/>
      <c r="GZ635" s="65"/>
      <c r="HA635" s="65"/>
      <c r="HB635" s="65"/>
      <c r="HC635" s="65"/>
      <c r="HD635" s="65"/>
      <c r="HE635" s="65"/>
      <c r="HF635" s="65"/>
      <c r="HG635" s="65"/>
      <c r="HH635" s="65"/>
      <c r="HI635" s="65"/>
      <c r="HJ635" s="65"/>
      <c r="HK635" s="65"/>
      <c r="HL635" s="65"/>
      <c r="HM635" s="65"/>
      <c r="HN635" s="65"/>
      <c r="HO635" s="65"/>
      <c r="HP635" s="65"/>
      <c r="HQ635" s="65"/>
      <c r="HR635" s="65"/>
      <c r="HS635" s="65"/>
      <c r="HT635" s="65"/>
      <c r="HU635" s="65"/>
      <c r="HV635" s="65"/>
      <c r="HW635" s="65"/>
      <c r="HX635" s="65"/>
      <c r="HY635" s="65"/>
      <c r="HZ635" s="65"/>
      <c r="IA635" s="65"/>
      <c r="IB635" s="65"/>
      <c r="IC635" s="65"/>
      <c r="ID635" s="65"/>
      <c r="IE635" s="65"/>
      <c r="IF635" s="65"/>
      <c r="IG635" s="65"/>
      <c r="IH635" s="65"/>
      <c r="II635" s="65"/>
      <c r="IJ635" s="65"/>
      <c r="IK635" s="65"/>
      <c r="IL635" s="65"/>
      <c r="IM635" s="65"/>
      <c r="IN635" s="65"/>
      <c r="IO635" s="65"/>
      <c r="IP635" s="65"/>
      <c r="IQ635" s="65"/>
      <c r="IR635" s="65"/>
      <c r="IS635" s="65"/>
      <c r="IT635" s="65"/>
      <c r="IU635" s="65"/>
      <c r="IV635" s="65"/>
      <c r="IW635" s="65"/>
      <c r="IX635" s="65"/>
      <c r="IY635" s="65"/>
      <c r="IZ635" s="65"/>
      <c r="JA635" s="65"/>
      <c r="JB635" s="65"/>
      <c r="JC635" s="65"/>
      <c r="JD635" s="65"/>
      <c r="JE635" s="65"/>
      <c r="JF635" s="65"/>
      <c r="JG635" s="65"/>
      <c r="JH635" s="65"/>
      <c r="JI635" s="65"/>
      <c r="JJ635" s="65"/>
      <c r="JK635" s="65"/>
      <c r="JL635" s="65"/>
      <c r="JM635" s="65"/>
      <c r="JN635" s="65"/>
      <c r="JO635" s="65"/>
      <c r="JP635" s="65"/>
      <c r="JQ635" s="65"/>
      <c r="JR635" s="65"/>
      <c r="JS635" s="65"/>
    </row>
    <row r="636" s="66" customFormat="true" ht="14.25" hidden="false" customHeight="true" outlineLevel="0" collapsed="false">
      <c r="A636" s="46"/>
      <c r="B636" s="47" t="n">
        <f aca="true">TODAY()</f>
        <v>46135</v>
      </c>
      <c r="C636" s="48" t="s">
        <v>37</v>
      </c>
      <c r="D636" s="49" t="s">
        <v>38</v>
      </c>
      <c r="E636" s="50" t="str">
        <f aca="false">IFERROR(VLOOKUP($J636,'Base 1'!A:S,19,0),"-")</f>
        <v>-</v>
      </c>
      <c r="F636" s="50" t="str">
        <f aca="false">IFERROR(VLOOKUP($J636,'Base 1'!$A:$N,14,0),"-")</f>
        <v>-</v>
      </c>
      <c r="G636" s="50" t="str">
        <f aca="false">IFERROR(VLOOKUP($J636,'Base 1'!$A:$O,15,0),"-")</f>
        <v>-</v>
      </c>
      <c r="H636" s="50" t="str">
        <f aca="false">IFERROR(VLOOKUP($J636,'Base 1'!$A:$T,20,0),"-")</f>
        <v>-</v>
      </c>
      <c r="I636" s="51" t="str">
        <f aca="false">IFERROR(VLOOKUP($J636,'Base 1'!$A:$C,3,0),"-")</f>
        <v>-</v>
      </c>
      <c r="J636" s="51"/>
      <c r="K636" s="50" t="str">
        <f aca="false">IFERROR(VLOOKUP($J636,'Base 1'!$A:$E,5,0),"-")</f>
        <v>-</v>
      </c>
      <c r="L636" s="52" t="str">
        <f aca="false">IFERROR(VLOOKUP($J636,'Base 1'!$A:$B,2,0),"-")</f>
        <v>-</v>
      </c>
      <c r="M636" s="50" t="str">
        <f aca="false">IFERROR(VLOOKUP($J636,'Base 1'!$A:$Q,17,0),"-")</f>
        <v>-</v>
      </c>
      <c r="N636" s="50" t="str">
        <f aca="false">IFERROR(VLOOKUP($J636,'Base 1'!$A:$R,18,0),"-")</f>
        <v>-</v>
      </c>
      <c r="O636" s="50" t="str">
        <f aca="false">IFERROR(VLOOKUP($J636,'Base 1'!$A:$F,6,0),"-")</f>
        <v>-</v>
      </c>
      <c r="P636" s="53" t="str">
        <f aca="false">IFERROR(VLOOKUP($J636,'Base 1'!$A:$G,7,0),"-")</f>
        <v>-</v>
      </c>
      <c r="Q636" s="54"/>
      <c r="R636" s="50" t="str">
        <f aca="false">IFERROR(VLOOKUP(J636,'Base 1'!$A:$L,12,0),"-")</f>
        <v>-</v>
      </c>
      <c r="S636" s="54"/>
      <c r="T636" s="55" t="str">
        <f aca="false">IFERROR(VLOOKUP(J636,'Base 1'!$A:$J,10,0),"-")</f>
        <v>-</v>
      </c>
      <c r="U636" s="56"/>
      <c r="V636" s="57"/>
      <c r="W636" s="58"/>
      <c r="X636" s="59" t="str">
        <f aca="false">IFERROR(VLOOKUP(J636,'Base 1'!$A:$I,9,0),"-")</f>
        <v>-</v>
      </c>
      <c r="Y636" s="58"/>
      <c r="Z636" s="60"/>
      <c r="AA636" s="61"/>
      <c r="AB636" s="62"/>
      <c r="AC636" s="63" t="str">
        <f aca="false">IFERROR(VLOOKUP($J636,'Base 1'!$A:$Q,16,0),"-")</f>
        <v>-</v>
      </c>
      <c r="AD636" s="63"/>
      <c r="AE636" s="64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  <c r="CO636" s="65"/>
      <c r="CP636" s="65"/>
      <c r="CQ636" s="65"/>
      <c r="CR636" s="65"/>
      <c r="CS636" s="65"/>
      <c r="CT636" s="65"/>
      <c r="CU636" s="65"/>
      <c r="CV636" s="65"/>
      <c r="CW636" s="65"/>
      <c r="CX636" s="65"/>
      <c r="CY636" s="65"/>
      <c r="CZ636" s="65"/>
      <c r="DA636" s="65"/>
      <c r="DB636" s="65"/>
      <c r="DC636" s="65"/>
      <c r="DD636" s="65"/>
      <c r="DE636" s="65"/>
      <c r="DF636" s="65"/>
      <c r="DG636" s="65"/>
      <c r="DH636" s="65"/>
      <c r="DI636" s="65"/>
      <c r="DJ636" s="65"/>
      <c r="DK636" s="65"/>
      <c r="DL636" s="65"/>
      <c r="DM636" s="65"/>
      <c r="DN636" s="65"/>
      <c r="DO636" s="65"/>
      <c r="DP636" s="65"/>
      <c r="DQ636" s="65"/>
      <c r="DR636" s="65"/>
      <c r="DS636" s="65"/>
      <c r="DT636" s="65"/>
      <c r="DU636" s="65"/>
      <c r="DV636" s="65"/>
      <c r="DW636" s="65"/>
      <c r="DX636" s="65"/>
      <c r="DY636" s="65"/>
      <c r="DZ636" s="65"/>
      <c r="EA636" s="65"/>
      <c r="EB636" s="65"/>
      <c r="EC636" s="65"/>
      <c r="ED636" s="65"/>
      <c r="EE636" s="65"/>
      <c r="EF636" s="65"/>
      <c r="EG636" s="65"/>
      <c r="EH636" s="65"/>
      <c r="EI636" s="65"/>
      <c r="EJ636" s="65"/>
      <c r="EK636" s="65"/>
      <c r="EL636" s="65"/>
      <c r="EM636" s="65"/>
      <c r="EN636" s="65"/>
      <c r="EO636" s="65"/>
      <c r="EP636" s="65"/>
      <c r="EQ636" s="65"/>
      <c r="ER636" s="65"/>
      <c r="ES636" s="65"/>
      <c r="ET636" s="65"/>
      <c r="EU636" s="65"/>
      <c r="EV636" s="65"/>
      <c r="EW636" s="65"/>
      <c r="EX636" s="65"/>
      <c r="EY636" s="65"/>
      <c r="EZ636" s="65"/>
      <c r="FA636" s="65"/>
      <c r="FB636" s="65"/>
      <c r="FC636" s="65"/>
      <c r="FD636" s="65"/>
      <c r="FE636" s="65"/>
      <c r="FF636" s="65"/>
      <c r="FG636" s="65"/>
      <c r="FH636" s="65"/>
      <c r="FI636" s="65"/>
      <c r="FJ636" s="65"/>
      <c r="FK636" s="65"/>
      <c r="FL636" s="65"/>
      <c r="FM636" s="65"/>
      <c r="FN636" s="65"/>
      <c r="FO636" s="65"/>
      <c r="FP636" s="65"/>
      <c r="FQ636" s="65"/>
      <c r="FR636" s="65"/>
      <c r="FS636" s="65"/>
      <c r="FT636" s="65"/>
      <c r="FU636" s="65"/>
      <c r="FV636" s="65"/>
      <c r="FW636" s="65"/>
      <c r="FX636" s="65"/>
      <c r="FY636" s="65"/>
      <c r="FZ636" s="65"/>
      <c r="GA636" s="65"/>
      <c r="GB636" s="65"/>
      <c r="GC636" s="65"/>
      <c r="GD636" s="65"/>
      <c r="GE636" s="65"/>
      <c r="GF636" s="65"/>
      <c r="GG636" s="65"/>
      <c r="GH636" s="65"/>
      <c r="GI636" s="65"/>
      <c r="GJ636" s="65"/>
      <c r="GK636" s="65"/>
      <c r="GL636" s="65"/>
      <c r="GM636" s="65"/>
      <c r="GN636" s="65"/>
      <c r="GO636" s="65"/>
      <c r="GP636" s="65"/>
      <c r="GQ636" s="65"/>
      <c r="GR636" s="65"/>
      <c r="GS636" s="65"/>
      <c r="GT636" s="65"/>
      <c r="GU636" s="65"/>
      <c r="GV636" s="65"/>
      <c r="GW636" s="65"/>
      <c r="GX636" s="65"/>
      <c r="GY636" s="65"/>
      <c r="GZ636" s="65"/>
      <c r="HA636" s="65"/>
      <c r="HB636" s="65"/>
      <c r="HC636" s="65"/>
      <c r="HD636" s="65"/>
      <c r="HE636" s="65"/>
      <c r="HF636" s="65"/>
      <c r="HG636" s="65"/>
      <c r="HH636" s="65"/>
      <c r="HI636" s="65"/>
      <c r="HJ636" s="65"/>
      <c r="HK636" s="65"/>
      <c r="HL636" s="65"/>
      <c r="HM636" s="65"/>
      <c r="HN636" s="65"/>
      <c r="HO636" s="65"/>
      <c r="HP636" s="65"/>
      <c r="HQ636" s="65"/>
      <c r="HR636" s="65"/>
      <c r="HS636" s="65"/>
      <c r="HT636" s="65"/>
      <c r="HU636" s="65"/>
      <c r="HV636" s="65"/>
      <c r="HW636" s="65"/>
      <c r="HX636" s="65"/>
      <c r="HY636" s="65"/>
      <c r="HZ636" s="65"/>
      <c r="IA636" s="65"/>
      <c r="IB636" s="65"/>
      <c r="IC636" s="65"/>
      <c r="ID636" s="65"/>
      <c r="IE636" s="65"/>
      <c r="IF636" s="65"/>
      <c r="IG636" s="65"/>
      <c r="IH636" s="65"/>
      <c r="II636" s="65"/>
      <c r="IJ636" s="65"/>
      <c r="IK636" s="65"/>
      <c r="IL636" s="65"/>
      <c r="IM636" s="65"/>
      <c r="IN636" s="65"/>
      <c r="IO636" s="65"/>
      <c r="IP636" s="65"/>
      <c r="IQ636" s="65"/>
      <c r="IR636" s="65"/>
      <c r="IS636" s="65"/>
      <c r="IT636" s="65"/>
      <c r="IU636" s="65"/>
      <c r="IV636" s="65"/>
      <c r="IW636" s="65"/>
      <c r="IX636" s="65"/>
      <c r="IY636" s="65"/>
      <c r="IZ636" s="65"/>
      <c r="JA636" s="65"/>
      <c r="JB636" s="65"/>
      <c r="JC636" s="65"/>
      <c r="JD636" s="65"/>
      <c r="JE636" s="65"/>
      <c r="JF636" s="65"/>
      <c r="JG636" s="65"/>
      <c r="JH636" s="65"/>
      <c r="JI636" s="65"/>
      <c r="JJ636" s="65"/>
      <c r="JK636" s="65"/>
      <c r="JL636" s="65"/>
      <c r="JM636" s="65"/>
      <c r="JN636" s="65"/>
      <c r="JO636" s="65"/>
      <c r="JP636" s="65"/>
      <c r="JQ636" s="65"/>
      <c r="JR636" s="65"/>
      <c r="JS636" s="65"/>
    </row>
    <row r="637" s="66" customFormat="true" ht="14.25" hidden="false" customHeight="true" outlineLevel="0" collapsed="false">
      <c r="A637" s="46"/>
      <c r="B637" s="47" t="n">
        <f aca="true">TODAY()</f>
        <v>46135</v>
      </c>
      <c r="C637" s="48" t="s">
        <v>37</v>
      </c>
      <c r="D637" s="49" t="s">
        <v>38</v>
      </c>
      <c r="E637" s="50" t="str">
        <f aca="false">IFERROR(VLOOKUP($J637,'Base 1'!A:S,19,0),"-")</f>
        <v>-</v>
      </c>
      <c r="F637" s="50" t="str">
        <f aca="false">IFERROR(VLOOKUP($J637,'Base 1'!$A:$N,14,0),"-")</f>
        <v>-</v>
      </c>
      <c r="G637" s="50" t="str">
        <f aca="false">IFERROR(VLOOKUP($J637,'Base 1'!$A:$O,15,0),"-")</f>
        <v>-</v>
      </c>
      <c r="H637" s="50" t="str">
        <f aca="false">IFERROR(VLOOKUP($J637,'Base 1'!$A:$T,20,0),"-")</f>
        <v>-</v>
      </c>
      <c r="I637" s="51" t="str">
        <f aca="false">IFERROR(VLOOKUP($J637,'Base 1'!$A:$C,3,0),"-")</f>
        <v>-</v>
      </c>
      <c r="J637" s="51"/>
      <c r="K637" s="50" t="str">
        <f aca="false">IFERROR(VLOOKUP($J637,'Base 1'!$A:$E,5,0),"-")</f>
        <v>-</v>
      </c>
      <c r="L637" s="52" t="str">
        <f aca="false">IFERROR(VLOOKUP($J637,'Base 1'!$A:$B,2,0),"-")</f>
        <v>-</v>
      </c>
      <c r="M637" s="50" t="str">
        <f aca="false">IFERROR(VLOOKUP($J637,'Base 1'!$A:$Q,17,0),"-")</f>
        <v>-</v>
      </c>
      <c r="N637" s="50" t="str">
        <f aca="false">IFERROR(VLOOKUP($J637,'Base 1'!$A:$R,18,0),"-")</f>
        <v>-</v>
      </c>
      <c r="O637" s="50" t="str">
        <f aca="false">IFERROR(VLOOKUP($J637,'Base 1'!$A:$F,6,0),"-")</f>
        <v>-</v>
      </c>
      <c r="P637" s="53" t="str">
        <f aca="false">IFERROR(VLOOKUP($J637,'Base 1'!$A:$G,7,0),"-")</f>
        <v>-</v>
      </c>
      <c r="Q637" s="54"/>
      <c r="R637" s="50" t="str">
        <f aca="false">IFERROR(VLOOKUP(J637,'Base 1'!$A:$L,12,0),"-")</f>
        <v>-</v>
      </c>
      <c r="S637" s="54"/>
      <c r="T637" s="55" t="str">
        <f aca="false">IFERROR(VLOOKUP(J637,'Base 1'!$A:$J,10,0),"-")</f>
        <v>-</v>
      </c>
      <c r="U637" s="56"/>
      <c r="V637" s="57"/>
      <c r="W637" s="58"/>
      <c r="X637" s="59" t="str">
        <f aca="false">IFERROR(VLOOKUP(J637,'Base 1'!$A:$I,9,0),"-")</f>
        <v>-</v>
      </c>
      <c r="Y637" s="58"/>
      <c r="Z637" s="60"/>
      <c r="AA637" s="61"/>
      <c r="AB637" s="62"/>
      <c r="AC637" s="63" t="str">
        <f aca="false">IFERROR(VLOOKUP($J637,'Base 1'!$A:$Q,16,0),"-")</f>
        <v>-</v>
      </c>
      <c r="AD637" s="63"/>
      <c r="AE637" s="64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  <c r="CO637" s="65"/>
      <c r="CP637" s="65"/>
      <c r="CQ637" s="65"/>
      <c r="CR637" s="65"/>
      <c r="CS637" s="65"/>
      <c r="CT637" s="65"/>
      <c r="CU637" s="65"/>
      <c r="CV637" s="65"/>
      <c r="CW637" s="65"/>
      <c r="CX637" s="65"/>
      <c r="CY637" s="65"/>
      <c r="CZ637" s="65"/>
      <c r="DA637" s="65"/>
      <c r="DB637" s="65"/>
      <c r="DC637" s="65"/>
      <c r="DD637" s="65"/>
      <c r="DE637" s="65"/>
      <c r="DF637" s="65"/>
      <c r="DG637" s="65"/>
      <c r="DH637" s="65"/>
      <c r="DI637" s="65"/>
      <c r="DJ637" s="65"/>
      <c r="DK637" s="65"/>
      <c r="DL637" s="65"/>
      <c r="DM637" s="65"/>
      <c r="DN637" s="65"/>
      <c r="DO637" s="65"/>
      <c r="DP637" s="65"/>
      <c r="DQ637" s="65"/>
      <c r="DR637" s="65"/>
      <c r="DS637" s="65"/>
      <c r="DT637" s="65"/>
      <c r="DU637" s="65"/>
      <c r="DV637" s="65"/>
      <c r="DW637" s="65"/>
      <c r="DX637" s="65"/>
      <c r="DY637" s="65"/>
      <c r="DZ637" s="65"/>
      <c r="EA637" s="65"/>
      <c r="EB637" s="65"/>
      <c r="EC637" s="65"/>
      <c r="ED637" s="65"/>
      <c r="EE637" s="65"/>
      <c r="EF637" s="65"/>
      <c r="EG637" s="65"/>
      <c r="EH637" s="65"/>
      <c r="EI637" s="65"/>
      <c r="EJ637" s="65"/>
      <c r="EK637" s="65"/>
      <c r="EL637" s="65"/>
      <c r="EM637" s="65"/>
      <c r="EN637" s="65"/>
      <c r="EO637" s="65"/>
      <c r="EP637" s="65"/>
      <c r="EQ637" s="65"/>
      <c r="ER637" s="65"/>
      <c r="ES637" s="65"/>
      <c r="ET637" s="65"/>
      <c r="EU637" s="65"/>
      <c r="EV637" s="65"/>
      <c r="EW637" s="65"/>
      <c r="EX637" s="65"/>
      <c r="EY637" s="65"/>
      <c r="EZ637" s="65"/>
      <c r="FA637" s="65"/>
      <c r="FB637" s="65"/>
      <c r="FC637" s="65"/>
      <c r="FD637" s="65"/>
      <c r="FE637" s="65"/>
      <c r="FF637" s="65"/>
      <c r="FG637" s="65"/>
      <c r="FH637" s="65"/>
      <c r="FI637" s="65"/>
      <c r="FJ637" s="65"/>
      <c r="FK637" s="65"/>
      <c r="FL637" s="65"/>
      <c r="FM637" s="65"/>
      <c r="FN637" s="65"/>
      <c r="FO637" s="65"/>
      <c r="FP637" s="65"/>
      <c r="FQ637" s="65"/>
      <c r="FR637" s="65"/>
      <c r="FS637" s="65"/>
      <c r="FT637" s="65"/>
      <c r="FU637" s="65"/>
      <c r="FV637" s="65"/>
      <c r="FW637" s="65"/>
      <c r="FX637" s="65"/>
      <c r="FY637" s="65"/>
      <c r="FZ637" s="65"/>
      <c r="GA637" s="65"/>
      <c r="GB637" s="65"/>
      <c r="GC637" s="65"/>
      <c r="GD637" s="65"/>
      <c r="GE637" s="65"/>
      <c r="GF637" s="65"/>
      <c r="GG637" s="65"/>
      <c r="GH637" s="65"/>
      <c r="GI637" s="65"/>
      <c r="GJ637" s="65"/>
      <c r="GK637" s="65"/>
      <c r="GL637" s="65"/>
      <c r="GM637" s="65"/>
      <c r="GN637" s="65"/>
      <c r="GO637" s="65"/>
      <c r="GP637" s="65"/>
      <c r="GQ637" s="65"/>
      <c r="GR637" s="65"/>
      <c r="GS637" s="65"/>
      <c r="GT637" s="65"/>
      <c r="GU637" s="65"/>
      <c r="GV637" s="65"/>
      <c r="GW637" s="65"/>
      <c r="GX637" s="65"/>
      <c r="GY637" s="65"/>
      <c r="GZ637" s="65"/>
      <c r="HA637" s="65"/>
      <c r="HB637" s="65"/>
      <c r="HC637" s="65"/>
      <c r="HD637" s="65"/>
      <c r="HE637" s="65"/>
      <c r="HF637" s="65"/>
      <c r="HG637" s="65"/>
      <c r="HH637" s="65"/>
      <c r="HI637" s="65"/>
      <c r="HJ637" s="65"/>
      <c r="HK637" s="65"/>
      <c r="HL637" s="65"/>
      <c r="HM637" s="65"/>
      <c r="HN637" s="65"/>
      <c r="HO637" s="65"/>
      <c r="HP637" s="65"/>
      <c r="HQ637" s="65"/>
      <c r="HR637" s="65"/>
      <c r="HS637" s="65"/>
      <c r="HT637" s="65"/>
      <c r="HU637" s="65"/>
      <c r="HV637" s="65"/>
      <c r="HW637" s="65"/>
      <c r="HX637" s="65"/>
      <c r="HY637" s="65"/>
      <c r="HZ637" s="65"/>
      <c r="IA637" s="65"/>
      <c r="IB637" s="65"/>
      <c r="IC637" s="65"/>
      <c r="ID637" s="65"/>
      <c r="IE637" s="65"/>
      <c r="IF637" s="65"/>
      <c r="IG637" s="65"/>
      <c r="IH637" s="65"/>
      <c r="II637" s="65"/>
      <c r="IJ637" s="65"/>
      <c r="IK637" s="65"/>
      <c r="IL637" s="65"/>
      <c r="IM637" s="65"/>
      <c r="IN637" s="65"/>
      <c r="IO637" s="65"/>
      <c r="IP637" s="65"/>
      <c r="IQ637" s="65"/>
      <c r="IR637" s="65"/>
      <c r="IS637" s="65"/>
      <c r="IT637" s="65"/>
      <c r="IU637" s="65"/>
      <c r="IV637" s="65"/>
      <c r="IW637" s="65"/>
      <c r="IX637" s="65"/>
      <c r="IY637" s="65"/>
      <c r="IZ637" s="65"/>
      <c r="JA637" s="65"/>
      <c r="JB637" s="65"/>
      <c r="JC637" s="65"/>
      <c r="JD637" s="65"/>
      <c r="JE637" s="65"/>
      <c r="JF637" s="65"/>
      <c r="JG637" s="65"/>
      <c r="JH637" s="65"/>
      <c r="JI637" s="65"/>
      <c r="JJ637" s="65"/>
      <c r="JK637" s="65"/>
      <c r="JL637" s="65"/>
      <c r="JM637" s="65"/>
      <c r="JN637" s="65"/>
      <c r="JO637" s="65"/>
      <c r="JP637" s="65"/>
      <c r="JQ637" s="65"/>
      <c r="JR637" s="65"/>
      <c r="JS637" s="65"/>
    </row>
    <row r="638" s="66" customFormat="true" ht="14.25" hidden="false" customHeight="true" outlineLevel="0" collapsed="false">
      <c r="A638" s="46"/>
      <c r="B638" s="47" t="n">
        <f aca="true">TODAY()</f>
        <v>46135</v>
      </c>
      <c r="C638" s="48" t="s">
        <v>37</v>
      </c>
      <c r="D638" s="49" t="s">
        <v>38</v>
      </c>
      <c r="E638" s="50" t="str">
        <f aca="false">IFERROR(VLOOKUP($J638,'Base 1'!A:S,19,0),"-")</f>
        <v>-</v>
      </c>
      <c r="F638" s="50" t="str">
        <f aca="false">IFERROR(VLOOKUP($J638,'Base 1'!$A:$N,14,0),"-")</f>
        <v>-</v>
      </c>
      <c r="G638" s="50" t="str">
        <f aca="false">IFERROR(VLOOKUP($J638,'Base 1'!$A:$O,15,0),"-")</f>
        <v>-</v>
      </c>
      <c r="H638" s="50" t="str">
        <f aca="false">IFERROR(VLOOKUP($J638,'Base 1'!$A:$T,20,0),"-")</f>
        <v>-</v>
      </c>
      <c r="I638" s="51" t="str">
        <f aca="false">IFERROR(VLOOKUP($J638,'Base 1'!$A:$C,3,0),"-")</f>
        <v>-</v>
      </c>
      <c r="J638" s="51"/>
      <c r="K638" s="50" t="str">
        <f aca="false">IFERROR(VLOOKUP($J638,'Base 1'!$A:$E,5,0),"-")</f>
        <v>-</v>
      </c>
      <c r="L638" s="52" t="str">
        <f aca="false">IFERROR(VLOOKUP($J638,'Base 1'!$A:$B,2,0),"-")</f>
        <v>-</v>
      </c>
      <c r="M638" s="50" t="str">
        <f aca="false">IFERROR(VLOOKUP($J638,'Base 1'!$A:$Q,17,0),"-")</f>
        <v>-</v>
      </c>
      <c r="N638" s="50" t="str">
        <f aca="false">IFERROR(VLOOKUP($J638,'Base 1'!$A:$R,18,0),"-")</f>
        <v>-</v>
      </c>
      <c r="O638" s="50" t="str">
        <f aca="false">IFERROR(VLOOKUP($J638,'Base 1'!$A:$F,6,0),"-")</f>
        <v>-</v>
      </c>
      <c r="P638" s="53" t="str">
        <f aca="false">IFERROR(VLOOKUP($J638,'Base 1'!$A:$G,7,0),"-")</f>
        <v>-</v>
      </c>
      <c r="Q638" s="54"/>
      <c r="R638" s="50" t="str">
        <f aca="false">IFERROR(VLOOKUP(J638,'Base 1'!$A:$L,12,0),"-")</f>
        <v>-</v>
      </c>
      <c r="S638" s="54"/>
      <c r="T638" s="55" t="str">
        <f aca="false">IFERROR(VLOOKUP(J638,'Base 1'!$A:$J,10,0),"-")</f>
        <v>-</v>
      </c>
      <c r="U638" s="56"/>
      <c r="V638" s="57"/>
      <c r="W638" s="58"/>
      <c r="X638" s="59" t="str">
        <f aca="false">IFERROR(VLOOKUP(J638,'Base 1'!$A:$I,9,0),"-")</f>
        <v>-</v>
      </c>
      <c r="Y638" s="58"/>
      <c r="Z638" s="60"/>
      <c r="AA638" s="61"/>
      <c r="AB638" s="62"/>
      <c r="AC638" s="63" t="str">
        <f aca="false">IFERROR(VLOOKUP($J638,'Base 1'!$A:$Q,16,0),"-")</f>
        <v>-</v>
      </c>
      <c r="AD638" s="63"/>
      <c r="AE638" s="64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  <c r="CO638" s="65"/>
      <c r="CP638" s="65"/>
      <c r="CQ638" s="65"/>
      <c r="CR638" s="65"/>
      <c r="CS638" s="65"/>
      <c r="CT638" s="65"/>
      <c r="CU638" s="65"/>
      <c r="CV638" s="65"/>
      <c r="CW638" s="65"/>
      <c r="CX638" s="65"/>
      <c r="CY638" s="65"/>
      <c r="CZ638" s="65"/>
      <c r="DA638" s="65"/>
      <c r="DB638" s="65"/>
      <c r="DC638" s="65"/>
      <c r="DD638" s="65"/>
      <c r="DE638" s="65"/>
      <c r="DF638" s="65"/>
      <c r="DG638" s="65"/>
      <c r="DH638" s="65"/>
      <c r="DI638" s="65"/>
      <c r="DJ638" s="65"/>
      <c r="DK638" s="65"/>
      <c r="DL638" s="65"/>
      <c r="DM638" s="65"/>
      <c r="DN638" s="65"/>
      <c r="DO638" s="65"/>
      <c r="DP638" s="65"/>
      <c r="DQ638" s="65"/>
      <c r="DR638" s="65"/>
      <c r="DS638" s="65"/>
      <c r="DT638" s="65"/>
      <c r="DU638" s="65"/>
      <c r="DV638" s="65"/>
      <c r="DW638" s="65"/>
      <c r="DX638" s="65"/>
      <c r="DY638" s="65"/>
      <c r="DZ638" s="65"/>
      <c r="EA638" s="65"/>
      <c r="EB638" s="65"/>
      <c r="EC638" s="65"/>
      <c r="ED638" s="65"/>
      <c r="EE638" s="65"/>
      <c r="EF638" s="65"/>
      <c r="EG638" s="65"/>
      <c r="EH638" s="65"/>
      <c r="EI638" s="65"/>
      <c r="EJ638" s="65"/>
      <c r="EK638" s="65"/>
      <c r="EL638" s="65"/>
      <c r="EM638" s="65"/>
      <c r="EN638" s="65"/>
      <c r="EO638" s="65"/>
      <c r="EP638" s="65"/>
      <c r="EQ638" s="65"/>
      <c r="ER638" s="65"/>
      <c r="ES638" s="65"/>
      <c r="ET638" s="65"/>
      <c r="EU638" s="65"/>
      <c r="EV638" s="65"/>
      <c r="EW638" s="65"/>
      <c r="EX638" s="65"/>
      <c r="EY638" s="65"/>
      <c r="EZ638" s="65"/>
      <c r="FA638" s="65"/>
      <c r="FB638" s="65"/>
      <c r="FC638" s="65"/>
      <c r="FD638" s="65"/>
      <c r="FE638" s="65"/>
      <c r="FF638" s="65"/>
      <c r="FG638" s="65"/>
      <c r="FH638" s="65"/>
      <c r="FI638" s="65"/>
      <c r="FJ638" s="65"/>
      <c r="FK638" s="65"/>
      <c r="FL638" s="65"/>
      <c r="FM638" s="65"/>
      <c r="FN638" s="65"/>
      <c r="FO638" s="65"/>
      <c r="FP638" s="65"/>
      <c r="FQ638" s="65"/>
      <c r="FR638" s="65"/>
      <c r="FS638" s="65"/>
      <c r="FT638" s="65"/>
      <c r="FU638" s="65"/>
      <c r="FV638" s="65"/>
      <c r="FW638" s="65"/>
      <c r="FX638" s="65"/>
      <c r="FY638" s="65"/>
      <c r="FZ638" s="65"/>
      <c r="GA638" s="65"/>
      <c r="GB638" s="65"/>
      <c r="GC638" s="65"/>
      <c r="GD638" s="65"/>
      <c r="GE638" s="65"/>
      <c r="GF638" s="65"/>
      <c r="GG638" s="65"/>
      <c r="GH638" s="65"/>
      <c r="GI638" s="65"/>
      <c r="GJ638" s="65"/>
      <c r="GK638" s="65"/>
      <c r="GL638" s="65"/>
      <c r="GM638" s="65"/>
      <c r="GN638" s="65"/>
      <c r="GO638" s="65"/>
      <c r="GP638" s="65"/>
      <c r="GQ638" s="65"/>
      <c r="GR638" s="65"/>
      <c r="GS638" s="65"/>
      <c r="GT638" s="65"/>
      <c r="GU638" s="65"/>
      <c r="GV638" s="65"/>
      <c r="GW638" s="65"/>
      <c r="GX638" s="65"/>
      <c r="GY638" s="65"/>
      <c r="GZ638" s="65"/>
      <c r="HA638" s="65"/>
      <c r="HB638" s="65"/>
      <c r="HC638" s="65"/>
      <c r="HD638" s="65"/>
      <c r="HE638" s="65"/>
      <c r="HF638" s="65"/>
      <c r="HG638" s="65"/>
      <c r="HH638" s="65"/>
      <c r="HI638" s="65"/>
      <c r="HJ638" s="65"/>
      <c r="HK638" s="65"/>
      <c r="HL638" s="65"/>
      <c r="HM638" s="65"/>
      <c r="HN638" s="65"/>
      <c r="HO638" s="65"/>
      <c r="HP638" s="65"/>
      <c r="HQ638" s="65"/>
      <c r="HR638" s="65"/>
      <c r="HS638" s="65"/>
      <c r="HT638" s="65"/>
      <c r="HU638" s="65"/>
      <c r="HV638" s="65"/>
      <c r="HW638" s="65"/>
      <c r="HX638" s="65"/>
      <c r="HY638" s="65"/>
      <c r="HZ638" s="65"/>
      <c r="IA638" s="65"/>
      <c r="IB638" s="65"/>
      <c r="IC638" s="65"/>
      <c r="ID638" s="65"/>
      <c r="IE638" s="65"/>
      <c r="IF638" s="65"/>
      <c r="IG638" s="65"/>
      <c r="IH638" s="65"/>
      <c r="II638" s="65"/>
      <c r="IJ638" s="65"/>
      <c r="IK638" s="65"/>
      <c r="IL638" s="65"/>
      <c r="IM638" s="65"/>
      <c r="IN638" s="65"/>
      <c r="IO638" s="65"/>
      <c r="IP638" s="65"/>
      <c r="IQ638" s="65"/>
      <c r="IR638" s="65"/>
      <c r="IS638" s="65"/>
      <c r="IT638" s="65"/>
      <c r="IU638" s="65"/>
      <c r="IV638" s="65"/>
      <c r="IW638" s="65"/>
      <c r="IX638" s="65"/>
      <c r="IY638" s="65"/>
      <c r="IZ638" s="65"/>
      <c r="JA638" s="65"/>
      <c r="JB638" s="65"/>
      <c r="JC638" s="65"/>
      <c r="JD638" s="65"/>
      <c r="JE638" s="65"/>
      <c r="JF638" s="65"/>
      <c r="JG638" s="65"/>
      <c r="JH638" s="65"/>
      <c r="JI638" s="65"/>
      <c r="JJ638" s="65"/>
      <c r="JK638" s="65"/>
      <c r="JL638" s="65"/>
      <c r="JM638" s="65"/>
      <c r="JN638" s="65"/>
      <c r="JO638" s="65"/>
      <c r="JP638" s="65"/>
      <c r="JQ638" s="65"/>
      <c r="JR638" s="65"/>
      <c r="JS638" s="65"/>
    </row>
    <row r="639" s="66" customFormat="true" ht="14.25" hidden="false" customHeight="true" outlineLevel="0" collapsed="false">
      <c r="A639" s="46"/>
      <c r="B639" s="47" t="n">
        <f aca="true">TODAY()</f>
        <v>46135</v>
      </c>
      <c r="C639" s="48" t="s">
        <v>37</v>
      </c>
      <c r="D639" s="49" t="s">
        <v>38</v>
      </c>
      <c r="E639" s="50" t="str">
        <f aca="false">IFERROR(VLOOKUP($J639,'Base 1'!A:S,19,0),"-")</f>
        <v>-</v>
      </c>
      <c r="F639" s="50" t="str">
        <f aca="false">IFERROR(VLOOKUP($J639,'Base 1'!$A:$N,14,0),"-")</f>
        <v>-</v>
      </c>
      <c r="G639" s="50" t="str">
        <f aca="false">IFERROR(VLOOKUP($J639,'Base 1'!$A:$O,15,0),"-")</f>
        <v>-</v>
      </c>
      <c r="H639" s="50" t="str">
        <f aca="false">IFERROR(VLOOKUP($J639,'Base 1'!$A:$T,20,0),"-")</f>
        <v>-</v>
      </c>
      <c r="I639" s="51" t="str">
        <f aca="false">IFERROR(VLOOKUP($J639,'Base 1'!$A:$C,3,0),"-")</f>
        <v>-</v>
      </c>
      <c r="J639" s="51"/>
      <c r="K639" s="50" t="str">
        <f aca="false">IFERROR(VLOOKUP($J639,'Base 1'!$A:$E,5,0),"-")</f>
        <v>-</v>
      </c>
      <c r="L639" s="52" t="str">
        <f aca="false">IFERROR(VLOOKUP($J639,'Base 1'!$A:$B,2,0),"-")</f>
        <v>-</v>
      </c>
      <c r="M639" s="50" t="str">
        <f aca="false">IFERROR(VLOOKUP($J639,'Base 1'!$A:$Q,17,0),"-")</f>
        <v>-</v>
      </c>
      <c r="N639" s="50" t="str">
        <f aca="false">IFERROR(VLOOKUP($J639,'Base 1'!$A:$R,18,0),"-")</f>
        <v>-</v>
      </c>
      <c r="O639" s="50" t="str">
        <f aca="false">IFERROR(VLOOKUP($J639,'Base 1'!$A:$F,6,0),"-")</f>
        <v>-</v>
      </c>
      <c r="P639" s="53" t="str">
        <f aca="false">IFERROR(VLOOKUP($J639,'Base 1'!$A:$G,7,0),"-")</f>
        <v>-</v>
      </c>
      <c r="Q639" s="54"/>
      <c r="R639" s="50" t="str">
        <f aca="false">IFERROR(VLOOKUP(J639,'Base 1'!$A:$L,12,0),"-")</f>
        <v>-</v>
      </c>
      <c r="S639" s="54"/>
      <c r="T639" s="55" t="str">
        <f aca="false">IFERROR(VLOOKUP(J639,'Base 1'!$A:$J,10,0),"-")</f>
        <v>-</v>
      </c>
      <c r="U639" s="56"/>
      <c r="V639" s="57"/>
      <c r="W639" s="58"/>
      <c r="X639" s="59" t="str">
        <f aca="false">IFERROR(VLOOKUP(J639,'Base 1'!$A:$I,9,0),"-")</f>
        <v>-</v>
      </c>
      <c r="Y639" s="58"/>
      <c r="Z639" s="60"/>
      <c r="AA639" s="61"/>
      <c r="AB639" s="62"/>
      <c r="AC639" s="63" t="str">
        <f aca="false">IFERROR(VLOOKUP($J639,'Base 1'!$A:$Q,16,0),"-")</f>
        <v>-</v>
      </c>
      <c r="AD639" s="63"/>
      <c r="AE639" s="64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  <c r="CO639" s="65"/>
      <c r="CP639" s="65"/>
      <c r="CQ639" s="65"/>
      <c r="CR639" s="65"/>
      <c r="CS639" s="65"/>
      <c r="CT639" s="65"/>
      <c r="CU639" s="65"/>
      <c r="CV639" s="65"/>
      <c r="CW639" s="65"/>
      <c r="CX639" s="65"/>
      <c r="CY639" s="65"/>
      <c r="CZ639" s="65"/>
      <c r="DA639" s="65"/>
      <c r="DB639" s="65"/>
      <c r="DC639" s="65"/>
      <c r="DD639" s="65"/>
      <c r="DE639" s="65"/>
      <c r="DF639" s="65"/>
      <c r="DG639" s="65"/>
      <c r="DH639" s="65"/>
      <c r="DI639" s="65"/>
      <c r="DJ639" s="65"/>
      <c r="DK639" s="65"/>
      <c r="DL639" s="65"/>
      <c r="DM639" s="65"/>
      <c r="DN639" s="65"/>
      <c r="DO639" s="65"/>
      <c r="DP639" s="65"/>
      <c r="DQ639" s="65"/>
      <c r="DR639" s="65"/>
      <c r="DS639" s="65"/>
      <c r="DT639" s="65"/>
      <c r="DU639" s="65"/>
      <c r="DV639" s="65"/>
      <c r="DW639" s="65"/>
      <c r="DX639" s="65"/>
      <c r="DY639" s="65"/>
      <c r="DZ639" s="65"/>
      <c r="EA639" s="65"/>
      <c r="EB639" s="65"/>
      <c r="EC639" s="65"/>
      <c r="ED639" s="65"/>
      <c r="EE639" s="65"/>
      <c r="EF639" s="65"/>
      <c r="EG639" s="65"/>
      <c r="EH639" s="65"/>
      <c r="EI639" s="65"/>
      <c r="EJ639" s="65"/>
      <c r="EK639" s="65"/>
      <c r="EL639" s="65"/>
      <c r="EM639" s="65"/>
      <c r="EN639" s="65"/>
      <c r="EO639" s="65"/>
      <c r="EP639" s="65"/>
      <c r="EQ639" s="65"/>
      <c r="ER639" s="65"/>
      <c r="ES639" s="65"/>
      <c r="ET639" s="65"/>
      <c r="EU639" s="65"/>
      <c r="EV639" s="65"/>
      <c r="EW639" s="65"/>
      <c r="EX639" s="65"/>
      <c r="EY639" s="65"/>
      <c r="EZ639" s="65"/>
      <c r="FA639" s="65"/>
      <c r="FB639" s="65"/>
      <c r="FC639" s="65"/>
      <c r="FD639" s="65"/>
      <c r="FE639" s="65"/>
      <c r="FF639" s="65"/>
      <c r="FG639" s="65"/>
      <c r="FH639" s="65"/>
      <c r="FI639" s="65"/>
      <c r="FJ639" s="65"/>
      <c r="FK639" s="65"/>
      <c r="FL639" s="65"/>
      <c r="FM639" s="65"/>
      <c r="FN639" s="65"/>
      <c r="FO639" s="65"/>
      <c r="FP639" s="65"/>
      <c r="FQ639" s="65"/>
      <c r="FR639" s="65"/>
      <c r="FS639" s="65"/>
      <c r="FT639" s="65"/>
      <c r="FU639" s="65"/>
      <c r="FV639" s="65"/>
      <c r="FW639" s="65"/>
      <c r="FX639" s="65"/>
      <c r="FY639" s="65"/>
      <c r="FZ639" s="65"/>
      <c r="GA639" s="65"/>
      <c r="GB639" s="65"/>
      <c r="GC639" s="65"/>
      <c r="GD639" s="65"/>
      <c r="GE639" s="65"/>
      <c r="GF639" s="65"/>
      <c r="GG639" s="65"/>
      <c r="GH639" s="65"/>
      <c r="GI639" s="65"/>
      <c r="GJ639" s="65"/>
      <c r="GK639" s="65"/>
      <c r="GL639" s="65"/>
      <c r="GM639" s="65"/>
      <c r="GN639" s="65"/>
      <c r="GO639" s="65"/>
      <c r="GP639" s="65"/>
      <c r="GQ639" s="65"/>
      <c r="GR639" s="65"/>
      <c r="GS639" s="65"/>
      <c r="GT639" s="65"/>
      <c r="GU639" s="65"/>
      <c r="GV639" s="65"/>
      <c r="GW639" s="65"/>
      <c r="GX639" s="65"/>
      <c r="GY639" s="65"/>
      <c r="GZ639" s="65"/>
      <c r="HA639" s="65"/>
      <c r="HB639" s="65"/>
      <c r="HC639" s="65"/>
      <c r="HD639" s="65"/>
      <c r="HE639" s="65"/>
      <c r="HF639" s="65"/>
      <c r="HG639" s="65"/>
      <c r="HH639" s="65"/>
      <c r="HI639" s="65"/>
      <c r="HJ639" s="65"/>
      <c r="HK639" s="65"/>
      <c r="HL639" s="65"/>
      <c r="HM639" s="65"/>
      <c r="HN639" s="65"/>
      <c r="HO639" s="65"/>
      <c r="HP639" s="65"/>
      <c r="HQ639" s="65"/>
      <c r="HR639" s="65"/>
      <c r="HS639" s="65"/>
      <c r="HT639" s="65"/>
      <c r="HU639" s="65"/>
      <c r="HV639" s="65"/>
      <c r="HW639" s="65"/>
      <c r="HX639" s="65"/>
      <c r="HY639" s="65"/>
      <c r="HZ639" s="65"/>
      <c r="IA639" s="65"/>
      <c r="IB639" s="65"/>
      <c r="IC639" s="65"/>
      <c r="ID639" s="65"/>
      <c r="IE639" s="65"/>
      <c r="IF639" s="65"/>
      <c r="IG639" s="65"/>
      <c r="IH639" s="65"/>
      <c r="II639" s="65"/>
      <c r="IJ639" s="65"/>
      <c r="IK639" s="65"/>
      <c r="IL639" s="65"/>
      <c r="IM639" s="65"/>
      <c r="IN639" s="65"/>
      <c r="IO639" s="65"/>
      <c r="IP639" s="65"/>
      <c r="IQ639" s="65"/>
      <c r="IR639" s="65"/>
      <c r="IS639" s="65"/>
      <c r="IT639" s="65"/>
      <c r="IU639" s="65"/>
      <c r="IV639" s="65"/>
      <c r="IW639" s="65"/>
      <c r="IX639" s="65"/>
      <c r="IY639" s="65"/>
      <c r="IZ639" s="65"/>
      <c r="JA639" s="65"/>
      <c r="JB639" s="65"/>
      <c r="JC639" s="65"/>
      <c r="JD639" s="65"/>
      <c r="JE639" s="65"/>
      <c r="JF639" s="65"/>
      <c r="JG639" s="65"/>
      <c r="JH639" s="65"/>
      <c r="JI639" s="65"/>
      <c r="JJ639" s="65"/>
      <c r="JK639" s="65"/>
      <c r="JL639" s="65"/>
      <c r="JM639" s="65"/>
      <c r="JN639" s="65"/>
      <c r="JO639" s="65"/>
      <c r="JP639" s="65"/>
      <c r="JQ639" s="65"/>
      <c r="JR639" s="65"/>
      <c r="JS639" s="65"/>
    </row>
    <row r="640" s="66" customFormat="true" ht="14.25" hidden="false" customHeight="true" outlineLevel="0" collapsed="false">
      <c r="A640" s="46"/>
      <c r="B640" s="47" t="n">
        <f aca="true">TODAY()</f>
        <v>46135</v>
      </c>
      <c r="C640" s="48" t="s">
        <v>37</v>
      </c>
      <c r="D640" s="49" t="s">
        <v>38</v>
      </c>
      <c r="E640" s="50" t="str">
        <f aca="false">IFERROR(VLOOKUP($J640,'Base 1'!A:S,19,0),"-")</f>
        <v>-</v>
      </c>
      <c r="F640" s="50" t="str">
        <f aca="false">IFERROR(VLOOKUP($J640,'Base 1'!$A:$N,14,0),"-")</f>
        <v>-</v>
      </c>
      <c r="G640" s="50" t="str">
        <f aca="false">IFERROR(VLOOKUP($J640,'Base 1'!$A:$O,15,0),"-")</f>
        <v>-</v>
      </c>
      <c r="H640" s="50" t="str">
        <f aca="false">IFERROR(VLOOKUP($J640,'Base 1'!$A:$T,20,0),"-")</f>
        <v>-</v>
      </c>
      <c r="I640" s="51" t="str">
        <f aca="false">IFERROR(VLOOKUP($J640,'Base 1'!$A:$C,3,0),"-")</f>
        <v>-</v>
      </c>
      <c r="J640" s="51"/>
      <c r="K640" s="50" t="str">
        <f aca="false">IFERROR(VLOOKUP($J640,'Base 1'!$A:$E,5,0),"-")</f>
        <v>-</v>
      </c>
      <c r="L640" s="52" t="str">
        <f aca="false">IFERROR(VLOOKUP($J640,'Base 1'!$A:$B,2,0),"-")</f>
        <v>-</v>
      </c>
      <c r="M640" s="50" t="str">
        <f aca="false">IFERROR(VLOOKUP($J640,'Base 1'!$A:$Q,17,0),"-")</f>
        <v>-</v>
      </c>
      <c r="N640" s="50" t="str">
        <f aca="false">IFERROR(VLOOKUP($J640,'Base 1'!$A:$R,18,0),"-")</f>
        <v>-</v>
      </c>
      <c r="O640" s="50" t="str">
        <f aca="false">IFERROR(VLOOKUP($J640,'Base 1'!$A:$F,6,0),"-")</f>
        <v>-</v>
      </c>
      <c r="P640" s="53" t="str">
        <f aca="false">IFERROR(VLOOKUP($J640,'Base 1'!$A:$G,7,0),"-")</f>
        <v>-</v>
      </c>
      <c r="Q640" s="54"/>
      <c r="R640" s="50" t="str">
        <f aca="false">IFERROR(VLOOKUP(J640,'Base 1'!$A:$L,12,0),"-")</f>
        <v>-</v>
      </c>
      <c r="S640" s="54"/>
      <c r="T640" s="55" t="str">
        <f aca="false">IFERROR(VLOOKUP(J640,'Base 1'!$A:$J,10,0),"-")</f>
        <v>-</v>
      </c>
      <c r="U640" s="56"/>
      <c r="V640" s="57"/>
      <c r="W640" s="58"/>
      <c r="X640" s="59" t="str">
        <f aca="false">IFERROR(VLOOKUP(J640,'Base 1'!$A:$I,9,0),"-")</f>
        <v>-</v>
      </c>
      <c r="Y640" s="58"/>
      <c r="Z640" s="60"/>
      <c r="AA640" s="61"/>
      <c r="AB640" s="62"/>
      <c r="AC640" s="63" t="str">
        <f aca="false">IFERROR(VLOOKUP($J640,'Base 1'!$A:$Q,16,0),"-")</f>
        <v>-</v>
      </c>
      <c r="AD640" s="63"/>
      <c r="AE640" s="64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  <c r="CO640" s="65"/>
      <c r="CP640" s="65"/>
      <c r="CQ640" s="65"/>
      <c r="CR640" s="65"/>
      <c r="CS640" s="65"/>
      <c r="CT640" s="65"/>
      <c r="CU640" s="65"/>
      <c r="CV640" s="65"/>
      <c r="CW640" s="65"/>
      <c r="CX640" s="65"/>
      <c r="CY640" s="65"/>
      <c r="CZ640" s="65"/>
      <c r="DA640" s="65"/>
      <c r="DB640" s="65"/>
      <c r="DC640" s="65"/>
      <c r="DD640" s="65"/>
      <c r="DE640" s="65"/>
      <c r="DF640" s="65"/>
      <c r="DG640" s="65"/>
      <c r="DH640" s="65"/>
      <c r="DI640" s="65"/>
      <c r="DJ640" s="65"/>
      <c r="DK640" s="65"/>
      <c r="DL640" s="65"/>
      <c r="DM640" s="65"/>
      <c r="DN640" s="65"/>
      <c r="DO640" s="65"/>
      <c r="DP640" s="65"/>
      <c r="DQ640" s="65"/>
      <c r="DR640" s="65"/>
      <c r="DS640" s="65"/>
      <c r="DT640" s="65"/>
      <c r="DU640" s="65"/>
      <c r="DV640" s="65"/>
      <c r="DW640" s="65"/>
      <c r="DX640" s="65"/>
      <c r="DY640" s="65"/>
      <c r="DZ640" s="65"/>
      <c r="EA640" s="65"/>
      <c r="EB640" s="65"/>
      <c r="EC640" s="65"/>
      <c r="ED640" s="65"/>
      <c r="EE640" s="65"/>
      <c r="EF640" s="65"/>
      <c r="EG640" s="65"/>
      <c r="EH640" s="65"/>
      <c r="EI640" s="65"/>
      <c r="EJ640" s="65"/>
      <c r="EK640" s="65"/>
      <c r="EL640" s="65"/>
      <c r="EM640" s="65"/>
      <c r="EN640" s="65"/>
      <c r="EO640" s="65"/>
      <c r="EP640" s="65"/>
      <c r="EQ640" s="65"/>
      <c r="ER640" s="65"/>
      <c r="ES640" s="65"/>
      <c r="ET640" s="65"/>
      <c r="EU640" s="65"/>
      <c r="EV640" s="65"/>
      <c r="EW640" s="65"/>
      <c r="EX640" s="65"/>
      <c r="EY640" s="65"/>
      <c r="EZ640" s="65"/>
      <c r="FA640" s="65"/>
      <c r="FB640" s="65"/>
      <c r="FC640" s="65"/>
      <c r="FD640" s="65"/>
      <c r="FE640" s="65"/>
      <c r="FF640" s="65"/>
      <c r="FG640" s="65"/>
      <c r="FH640" s="65"/>
      <c r="FI640" s="65"/>
      <c r="FJ640" s="65"/>
      <c r="FK640" s="65"/>
      <c r="FL640" s="65"/>
      <c r="FM640" s="65"/>
      <c r="FN640" s="65"/>
      <c r="FO640" s="65"/>
      <c r="FP640" s="65"/>
      <c r="FQ640" s="65"/>
      <c r="FR640" s="65"/>
      <c r="FS640" s="65"/>
      <c r="FT640" s="65"/>
      <c r="FU640" s="65"/>
      <c r="FV640" s="65"/>
      <c r="FW640" s="65"/>
      <c r="FX640" s="65"/>
      <c r="FY640" s="65"/>
      <c r="FZ640" s="65"/>
      <c r="GA640" s="65"/>
      <c r="GB640" s="65"/>
      <c r="GC640" s="65"/>
      <c r="GD640" s="65"/>
      <c r="GE640" s="65"/>
      <c r="GF640" s="65"/>
      <c r="GG640" s="65"/>
      <c r="GH640" s="65"/>
      <c r="GI640" s="65"/>
      <c r="GJ640" s="65"/>
      <c r="GK640" s="65"/>
      <c r="GL640" s="65"/>
      <c r="GM640" s="65"/>
      <c r="GN640" s="65"/>
      <c r="GO640" s="65"/>
      <c r="GP640" s="65"/>
      <c r="GQ640" s="65"/>
      <c r="GR640" s="65"/>
      <c r="GS640" s="65"/>
      <c r="GT640" s="65"/>
      <c r="GU640" s="65"/>
      <c r="GV640" s="65"/>
      <c r="GW640" s="65"/>
      <c r="GX640" s="65"/>
      <c r="GY640" s="65"/>
      <c r="GZ640" s="65"/>
      <c r="HA640" s="65"/>
      <c r="HB640" s="65"/>
      <c r="HC640" s="65"/>
      <c r="HD640" s="65"/>
      <c r="HE640" s="65"/>
      <c r="HF640" s="65"/>
      <c r="HG640" s="65"/>
      <c r="HH640" s="65"/>
      <c r="HI640" s="65"/>
      <c r="HJ640" s="65"/>
      <c r="HK640" s="65"/>
      <c r="HL640" s="65"/>
      <c r="HM640" s="65"/>
      <c r="HN640" s="65"/>
      <c r="HO640" s="65"/>
      <c r="HP640" s="65"/>
      <c r="HQ640" s="65"/>
      <c r="HR640" s="65"/>
      <c r="HS640" s="65"/>
      <c r="HT640" s="65"/>
      <c r="HU640" s="65"/>
      <c r="HV640" s="65"/>
      <c r="HW640" s="65"/>
      <c r="HX640" s="65"/>
      <c r="HY640" s="65"/>
      <c r="HZ640" s="65"/>
      <c r="IA640" s="65"/>
      <c r="IB640" s="65"/>
      <c r="IC640" s="65"/>
      <c r="ID640" s="65"/>
      <c r="IE640" s="65"/>
      <c r="IF640" s="65"/>
      <c r="IG640" s="65"/>
      <c r="IH640" s="65"/>
      <c r="II640" s="65"/>
      <c r="IJ640" s="65"/>
      <c r="IK640" s="65"/>
      <c r="IL640" s="65"/>
      <c r="IM640" s="65"/>
      <c r="IN640" s="65"/>
      <c r="IO640" s="65"/>
      <c r="IP640" s="65"/>
      <c r="IQ640" s="65"/>
      <c r="IR640" s="65"/>
      <c r="IS640" s="65"/>
      <c r="IT640" s="65"/>
      <c r="IU640" s="65"/>
      <c r="IV640" s="65"/>
      <c r="IW640" s="65"/>
      <c r="IX640" s="65"/>
      <c r="IY640" s="65"/>
      <c r="IZ640" s="65"/>
      <c r="JA640" s="65"/>
      <c r="JB640" s="65"/>
      <c r="JC640" s="65"/>
      <c r="JD640" s="65"/>
      <c r="JE640" s="65"/>
      <c r="JF640" s="65"/>
      <c r="JG640" s="65"/>
      <c r="JH640" s="65"/>
      <c r="JI640" s="65"/>
      <c r="JJ640" s="65"/>
      <c r="JK640" s="65"/>
      <c r="JL640" s="65"/>
      <c r="JM640" s="65"/>
      <c r="JN640" s="65"/>
      <c r="JO640" s="65"/>
      <c r="JP640" s="65"/>
      <c r="JQ640" s="65"/>
      <c r="JR640" s="65"/>
      <c r="JS640" s="65"/>
    </row>
    <row r="641" s="66" customFormat="true" ht="14.25" hidden="false" customHeight="true" outlineLevel="0" collapsed="false">
      <c r="A641" s="46"/>
      <c r="B641" s="47" t="n">
        <f aca="true">TODAY()</f>
        <v>46135</v>
      </c>
      <c r="C641" s="48" t="s">
        <v>37</v>
      </c>
      <c r="D641" s="49" t="s">
        <v>38</v>
      </c>
      <c r="E641" s="50" t="str">
        <f aca="false">IFERROR(VLOOKUP($J641,'Base 1'!A:S,19,0),"-")</f>
        <v>-</v>
      </c>
      <c r="F641" s="50" t="str">
        <f aca="false">IFERROR(VLOOKUP($J641,'Base 1'!$A:$N,14,0),"-")</f>
        <v>-</v>
      </c>
      <c r="G641" s="50" t="str">
        <f aca="false">IFERROR(VLOOKUP($J641,'Base 1'!$A:$O,15,0),"-")</f>
        <v>-</v>
      </c>
      <c r="H641" s="50" t="str">
        <f aca="false">IFERROR(VLOOKUP($J641,'Base 1'!$A:$T,20,0),"-")</f>
        <v>-</v>
      </c>
      <c r="I641" s="51" t="str">
        <f aca="false">IFERROR(VLOOKUP($J641,'Base 1'!$A:$C,3,0),"-")</f>
        <v>-</v>
      </c>
      <c r="J641" s="51"/>
      <c r="K641" s="50" t="str">
        <f aca="false">IFERROR(VLOOKUP($J641,'Base 1'!$A:$E,5,0),"-")</f>
        <v>-</v>
      </c>
      <c r="L641" s="52" t="str">
        <f aca="false">IFERROR(VLOOKUP($J641,'Base 1'!$A:$B,2,0),"-")</f>
        <v>-</v>
      </c>
      <c r="M641" s="50" t="str">
        <f aca="false">IFERROR(VLOOKUP($J641,'Base 1'!$A:$Q,17,0),"-")</f>
        <v>-</v>
      </c>
      <c r="N641" s="50" t="str">
        <f aca="false">IFERROR(VLOOKUP($J641,'Base 1'!$A:$R,18,0),"-")</f>
        <v>-</v>
      </c>
      <c r="O641" s="50" t="str">
        <f aca="false">IFERROR(VLOOKUP($J641,'Base 1'!$A:$F,6,0),"-")</f>
        <v>-</v>
      </c>
      <c r="P641" s="53" t="str">
        <f aca="false">IFERROR(VLOOKUP($J641,'Base 1'!$A:$G,7,0),"-")</f>
        <v>-</v>
      </c>
      <c r="Q641" s="54"/>
      <c r="R641" s="50" t="str">
        <f aca="false">IFERROR(VLOOKUP(J641,'Base 1'!$A:$L,12,0),"-")</f>
        <v>-</v>
      </c>
      <c r="S641" s="54"/>
      <c r="T641" s="55" t="str">
        <f aca="false">IFERROR(VLOOKUP(J641,'Base 1'!$A:$J,10,0),"-")</f>
        <v>-</v>
      </c>
      <c r="U641" s="56"/>
      <c r="V641" s="57"/>
      <c r="W641" s="58"/>
      <c r="X641" s="59" t="str">
        <f aca="false">IFERROR(VLOOKUP(J641,'Base 1'!$A:$I,9,0),"-")</f>
        <v>-</v>
      </c>
      <c r="Y641" s="58"/>
      <c r="Z641" s="60"/>
      <c r="AA641" s="61"/>
      <c r="AB641" s="62"/>
      <c r="AC641" s="63" t="str">
        <f aca="false">IFERROR(VLOOKUP($J641,'Base 1'!$A:$Q,16,0),"-")</f>
        <v>-</v>
      </c>
      <c r="AD641" s="63"/>
      <c r="AE641" s="64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65"/>
      <c r="CQ641" s="65"/>
      <c r="CR641" s="65"/>
      <c r="CS641" s="65"/>
      <c r="CT641" s="65"/>
      <c r="CU641" s="65"/>
      <c r="CV641" s="65"/>
      <c r="CW641" s="65"/>
      <c r="CX641" s="65"/>
      <c r="CY641" s="65"/>
      <c r="CZ641" s="65"/>
      <c r="DA641" s="65"/>
      <c r="DB641" s="65"/>
      <c r="DC641" s="65"/>
      <c r="DD641" s="65"/>
      <c r="DE641" s="65"/>
      <c r="DF641" s="65"/>
      <c r="DG641" s="65"/>
      <c r="DH641" s="65"/>
      <c r="DI641" s="65"/>
      <c r="DJ641" s="65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  <c r="EF641" s="65"/>
      <c r="EG641" s="65"/>
      <c r="EH641" s="65"/>
      <c r="EI641" s="65"/>
      <c r="EJ641" s="65"/>
      <c r="EK641" s="65"/>
      <c r="EL641" s="65"/>
      <c r="EM641" s="65"/>
      <c r="EN641" s="65"/>
      <c r="EO641" s="65"/>
      <c r="EP641" s="65"/>
      <c r="EQ641" s="65"/>
      <c r="ER641" s="65"/>
      <c r="ES641" s="65"/>
      <c r="ET641" s="65"/>
      <c r="EU641" s="65"/>
      <c r="EV641" s="65"/>
      <c r="EW641" s="65"/>
      <c r="EX641" s="65"/>
      <c r="EY641" s="65"/>
      <c r="EZ641" s="65"/>
      <c r="FA641" s="65"/>
      <c r="FB641" s="65"/>
      <c r="FC641" s="65"/>
      <c r="FD641" s="65"/>
      <c r="FE641" s="65"/>
      <c r="FF641" s="65"/>
      <c r="FG641" s="65"/>
      <c r="FH641" s="65"/>
      <c r="FI641" s="65"/>
      <c r="FJ641" s="65"/>
      <c r="FK641" s="65"/>
      <c r="FL641" s="65"/>
      <c r="FM641" s="65"/>
      <c r="FN641" s="65"/>
      <c r="FO641" s="65"/>
      <c r="FP641" s="65"/>
      <c r="FQ641" s="65"/>
      <c r="FR641" s="65"/>
      <c r="FS641" s="65"/>
      <c r="FT641" s="65"/>
      <c r="FU641" s="65"/>
      <c r="FV641" s="65"/>
      <c r="FW641" s="65"/>
      <c r="FX641" s="65"/>
      <c r="FY641" s="65"/>
      <c r="FZ641" s="65"/>
      <c r="GA641" s="65"/>
      <c r="GB641" s="65"/>
      <c r="GC641" s="65"/>
      <c r="GD641" s="65"/>
      <c r="GE641" s="65"/>
      <c r="GF641" s="65"/>
      <c r="GG641" s="65"/>
      <c r="GH641" s="65"/>
      <c r="GI641" s="65"/>
      <c r="GJ641" s="65"/>
      <c r="GK641" s="65"/>
      <c r="GL641" s="65"/>
      <c r="GM641" s="65"/>
      <c r="GN641" s="65"/>
      <c r="GO641" s="65"/>
      <c r="GP641" s="65"/>
      <c r="GQ641" s="65"/>
      <c r="GR641" s="65"/>
      <c r="GS641" s="65"/>
      <c r="GT641" s="65"/>
      <c r="GU641" s="65"/>
      <c r="GV641" s="65"/>
      <c r="GW641" s="65"/>
      <c r="GX641" s="65"/>
      <c r="GY641" s="65"/>
      <c r="GZ641" s="65"/>
      <c r="HA641" s="65"/>
      <c r="HB641" s="65"/>
      <c r="HC641" s="65"/>
      <c r="HD641" s="65"/>
      <c r="HE641" s="65"/>
      <c r="HF641" s="65"/>
      <c r="HG641" s="65"/>
      <c r="HH641" s="65"/>
      <c r="HI641" s="65"/>
      <c r="HJ641" s="65"/>
      <c r="HK641" s="65"/>
      <c r="HL641" s="65"/>
      <c r="HM641" s="65"/>
      <c r="HN641" s="65"/>
      <c r="HO641" s="65"/>
      <c r="HP641" s="65"/>
      <c r="HQ641" s="65"/>
      <c r="HR641" s="65"/>
      <c r="HS641" s="65"/>
      <c r="HT641" s="65"/>
      <c r="HU641" s="65"/>
      <c r="HV641" s="65"/>
      <c r="HW641" s="65"/>
      <c r="HX641" s="65"/>
      <c r="HY641" s="65"/>
      <c r="HZ641" s="65"/>
      <c r="IA641" s="65"/>
      <c r="IB641" s="65"/>
      <c r="IC641" s="65"/>
      <c r="ID641" s="65"/>
      <c r="IE641" s="65"/>
      <c r="IF641" s="65"/>
      <c r="IG641" s="65"/>
      <c r="IH641" s="65"/>
      <c r="II641" s="65"/>
      <c r="IJ641" s="65"/>
      <c r="IK641" s="65"/>
      <c r="IL641" s="65"/>
      <c r="IM641" s="65"/>
      <c r="IN641" s="65"/>
      <c r="IO641" s="65"/>
      <c r="IP641" s="65"/>
      <c r="IQ641" s="65"/>
      <c r="IR641" s="65"/>
      <c r="IS641" s="65"/>
      <c r="IT641" s="65"/>
      <c r="IU641" s="65"/>
      <c r="IV641" s="65"/>
      <c r="IW641" s="65"/>
      <c r="IX641" s="65"/>
      <c r="IY641" s="65"/>
      <c r="IZ641" s="65"/>
      <c r="JA641" s="65"/>
      <c r="JB641" s="65"/>
      <c r="JC641" s="65"/>
      <c r="JD641" s="65"/>
      <c r="JE641" s="65"/>
      <c r="JF641" s="65"/>
      <c r="JG641" s="65"/>
      <c r="JH641" s="65"/>
      <c r="JI641" s="65"/>
      <c r="JJ641" s="65"/>
      <c r="JK641" s="65"/>
      <c r="JL641" s="65"/>
      <c r="JM641" s="65"/>
      <c r="JN641" s="65"/>
      <c r="JO641" s="65"/>
      <c r="JP641" s="65"/>
      <c r="JQ641" s="65"/>
      <c r="JR641" s="65"/>
      <c r="JS641" s="65"/>
    </row>
    <row r="642" s="66" customFormat="true" ht="14.25" hidden="false" customHeight="true" outlineLevel="0" collapsed="false">
      <c r="A642" s="46"/>
      <c r="B642" s="47" t="n">
        <f aca="true">TODAY()</f>
        <v>46135</v>
      </c>
      <c r="C642" s="48" t="s">
        <v>37</v>
      </c>
      <c r="D642" s="49" t="s">
        <v>38</v>
      </c>
      <c r="E642" s="50" t="str">
        <f aca="false">IFERROR(VLOOKUP($J642,'Base 1'!A:S,19,0),"-")</f>
        <v>-</v>
      </c>
      <c r="F642" s="50" t="str">
        <f aca="false">IFERROR(VLOOKUP($J642,'Base 1'!$A:$N,14,0),"-")</f>
        <v>-</v>
      </c>
      <c r="G642" s="50" t="str">
        <f aca="false">IFERROR(VLOOKUP($J642,'Base 1'!$A:$O,15,0),"-")</f>
        <v>-</v>
      </c>
      <c r="H642" s="50" t="str">
        <f aca="false">IFERROR(VLOOKUP($J642,'Base 1'!$A:$T,20,0),"-")</f>
        <v>-</v>
      </c>
      <c r="I642" s="51" t="str">
        <f aca="false">IFERROR(VLOOKUP($J642,'Base 1'!$A:$C,3,0),"-")</f>
        <v>-</v>
      </c>
      <c r="J642" s="51"/>
      <c r="K642" s="50" t="str">
        <f aca="false">IFERROR(VLOOKUP($J642,'Base 1'!$A:$E,5,0),"-")</f>
        <v>-</v>
      </c>
      <c r="L642" s="52" t="str">
        <f aca="false">IFERROR(VLOOKUP($J642,'Base 1'!$A:$B,2,0),"-")</f>
        <v>-</v>
      </c>
      <c r="M642" s="50" t="str">
        <f aca="false">IFERROR(VLOOKUP($J642,'Base 1'!$A:$Q,17,0),"-")</f>
        <v>-</v>
      </c>
      <c r="N642" s="50" t="str">
        <f aca="false">IFERROR(VLOOKUP($J642,'Base 1'!$A:$R,18,0),"-")</f>
        <v>-</v>
      </c>
      <c r="O642" s="50" t="str">
        <f aca="false">IFERROR(VLOOKUP($J642,'Base 1'!$A:$F,6,0),"-")</f>
        <v>-</v>
      </c>
      <c r="P642" s="53" t="str">
        <f aca="false">IFERROR(VLOOKUP($J642,'Base 1'!$A:$G,7,0),"-")</f>
        <v>-</v>
      </c>
      <c r="Q642" s="54"/>
      <c r="R642" s="50" t="str">
        <f aca="false">IFERROR(VLOOKUP(J642,'Base 1'!$A:$L,12,0),"-")</f>
        <v>-</v>
      </c>
      <c r="S642" s="54"/>
      <c r="T642" s="55" t="str">
        <f aca="false">IFERROR(VLOOKUP(J642,'Base 1'!$A:$J,10,0),"-")</f>
        <v>-</v>
      </c>
      <c r="U642" s="56"/>
      <c r="V642" s="57"/>
      <c r="W642" s="58"/>
      <c r="X642" s="59" t="str">
        <f aca="false">IFERROR(VLOOKUP(J642,'Base 1'!$A:$I,9,0),"-")</f>
        <v>-</v>
      </c>
      <c r="Y642" s="58"/>
      <c r="Z642" s="60"/>
      <c r="AA642" s="61"/>
      <c r="AB642" s="62"/>
      <c r="AC642" s="63" t="str">
        <f aca="false">IFERROR(VLOOKUP($J642,'Base 1'!$A:$Q,16,0),"-")</f>
        <v>-</v>
      </c>
      <c r="AD642" s="63"/>
      <c r="AE642" s="64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65"/>
      <c r="CQ642" s="65"/>
      <c r="CR642" s="65"/>
      <c r="CS642" s="65"/>
      <c r="CT642" s="65"/>
      <c r="CU642" s="65"/>
      <c r="CV642" s="65"/>
      <c r="CW642" s="65"/>
      <c r="CX642" s="65"/>
      <c r="CY642" s="65"/>
      <c r="CZ642" s="65"/>
      <c r="DA642" s="65"/>
      <c r="DB642" s="65"/>
      <c r="DC642" s="65"/>
      <c r="DD642" s="65"/>
      <c r="DE642" s="65"/>
      <c r="DF642" s="65"/>
      <c r="DG642" s="65"/>
      <c r="DH642" s="65"/>
      <c r="DI642" s="65"/>
      <c r="DJ642" s="65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  <c r="EF642" s="65"/>
      <c r="EG642" s="65"/>
      <c r="EH642" s="65"/>
      <c r="EI642" s="65"/>
      <c r="EJ642" s="65"/>
      <c r="EK642" s="65"/>
      <c r="EL642" s="65"/>
      <c r="EM642" s="65"/>
      <c r="EN642" s="65"/>
      <c r="EO642" s="65"/>
      <c r="EP642" s="65"/>
      <c r="EQ642" s="65"/>
      <c r="ER642" s="65"/>
      <c r="ES642" s="65"/>
      <c r="ET642" s="65"/>
      <c r="EU642" s="65"/>
      <c r="EV642" s="65"/>
      <c r="EW642" s="65"/>
      <c r="EX642" s="65"/>
      <c r="EY642" s="65"/>
      <c r="EZ642" s="65"/>
      <c r="FA642" s="65"/>
      <c r="FB642" s="65"/>
      <c r="FC642" s="65"/>
      <c r="FD642" s="65"/>
      <c r="FE642" s="65"/>
      <c r="FF642" s="65"/>
      <c r="FG642" s="65"/>
      <c r="FH642" s="65"/>
      <c r="FI642" s="65"/>
      <c r="FJ642" s="65"/>
      <c r="FK642" s="65"/>
      <c r="FL642" s="65"/>
      <c r="FM642" s="65"/>
      <c r="FN642" s="65"/>
      <c r="FO642" s="65"/>
      <c r="FP642" s="65"/>
      <c r="FQ642" s="65"/>
      <c r="FR642" s="65"/>
      <c r="FS642" s="65"/>
      <c r="FT642" s="65"/>
      <c r="FU642" s="65"/>
      <c r="FV642" s="65"/>
      <c r="FW642" s="65"/>
      <c r="FX642" s="65"/>
      <c r="FY642" s="65"/>
      <c r="FZ642" s="65"/>
      <c r="GA642" s="65"/>
      <c r="GB642" s="65"/>
      <c r="GC642" s="65"/>
      <c r="GD642" s="65"/>
      <c r="GE642" s="65"/>
      <c r="GF642" s="65"/>
      <c r="GG642" s="65"/>
      <c r="GH642" s="65"/>
      <c r="GI642" s="65"/>
      <c r="GJ642" s="65"/>
      <c r="GK642" s="65"/>
      <c r="GL642" s="65"/>
      <c r="GM642" s="65"/>
      <c r="GN642" s="65"/>
      <c r="GO642" s="65"/>
      <c r="GP642" s="65"/>
      <c r="GQ642" s="65"/>
      <c r="GR642" s="65"/>
      <c r="GS642" s="65"/>
      <c r="GT642" s="65"/>
      <c r="GU642" s="65"/>
      <c r="GV642" s="65"/>
      <c r="GW642" s="65"/>
      <c r="GX642" s="65"/>
      <c r="GY642" s="65"/>
      <c r="GZ642" s="65"/>
      <c r="HA642" s="65"/>
      <c r="HB642" s="65"/>
      <c r="HC642" s="65"/>
      <c r="HD642" s="65"/>
      <c r="HE642" s="65"/>
      <c r="HF642" s="65"/>
      <c r="HG642" s="65"/>
      <c r="HH642" s="65"/>
      <c r="HI642" s="65"/>
      <c r="HJ642" s="65"/>
      <c r="HK642" s="65"/>
      <c r="HL642" s="65"/>
      <c r="HM642" s="65"/>
      <c r="HN642" s="65"/>
      <c r="HO642" s="65"/>
      <c r="HP642" s="65"/>
      <c r="HQ642" s="65"/>
      <c r="HR642" s="65"/>
      <c r="HS642" s="65"/>
      <c r="HT642" s="65"/>
      <c r="HU642" s="65"/>
      <c r="HV642" s="65"/>
      <c r="HW642" s="65"/>
      <c r="HX642" s="65"/>
      <c r="HY642" s="65"/>
      <c r="HZ642" s="65"/>
      <c r="IA642" s="65"/>
      <c r="IB642" s="65"/>
      <c r="IC642" s="65"/>
      <c r="ID642" s="65"/>
      <c r="IE642" s="65"/>
      <c r="IF642" s="65"/>
      <c r="IG642" s="65"/>
      <c r="IH642" s="65"/>
      <c r="II642" s="65"/>
      <c r="IJ642" s="65"/>
      <c r="IK642" s="65"/>
      <c r="IL642" s="65"/>
      <c r="IM642" s="65"/>
      <c r="IN642" s="65"/>
      <c r="IO642" s="65"/>
      <c r="IP642" s="65"/>
      <c r="IQ642" s="65"/>
      <c r="IR642" s="65"/>
      <c r="IS642" s="65"/>
      <c r="IT642" s="65"/>
      <c r="IU642" s="65"/>
      <c r="IV642" s="65"/>
      <c r="IW642" s="65"/>
      <c r="IX642" s="65"/>
      <c r="IY642" s="65"/>
      <c r="IZ642" s="65"/>
      <c r="JA642" s="65"/>
      <c r="JB642" s="65"/>
      <c r="JC642" s="65"/>
      <c r="JD642" s="65"/>
      <c r="JE642" s="65"/>
      <c r="JF642" s="65"/>
      <c r="JG642" s="65"/>
      <c r="JH642" s="65"/>
      <c r="JI642" s="65"/>
      <c r="JJ642" s="65"/>
      <c r="JK642" s="65"/>
      <c r="JL642" s="65"/>
      <c r="JM642" s="65"/>
      <c r="JN642" s="65"/>
      <c r="JO642" s="65"/>
      <c r="JP642" s="65"/>
      <c r="JQ642" s="65"/>
      <c r="JR642" s="65"/>
      <c r="JS642" s="65"/>
    </row>
    <row r="643" s="66" customFormat="true" ht="14.25" hidden="false" customHeight="true" outlineLevel="0" collapsed="false">
      <c r="A643" s="46"/>
      <c r="B643" s="47" t="n">
        <f aca="true">TODAY()</f>
        <v>46135</v>
      </c>
      <c r="C643" s="48" t="s">
        <v>37</v>
      </c>
      <c r="D643" s="49" t="s">
        <v>38</v>
      </c>
      <c r="E643" s="50" t="str">
        <f aca="false">IFERROR(VLOOKUP($J643,'Base 1'!A:S,19,0),"-")</f>
        <v>-</v>
      </c>
      <c r="F643" s="50" t="str">
        <f aca="false">IFERROR(VLOOKUP($J643,'Base 1'!$A:$N,14,0),"-")</f>
        <v>-</v>
      </c>
      <c r="G643" s="50" t="str">
        <f aca="false">IFERROR(VLOOKUP($J643,'Base 1'!$A:$O,15,0),"-")</f>
        <v>-</v>
      </c>
      <c r="H643" s="50" t="str">
        <f aca="false">IFERROR(VLOOKUP($J643,'Base 1'!$A:$T,20,0),"-")</f>
        <v>-</v>
      </c>
      <c r="I643" s="51" t="str">
        <f aca="false">IFERROR(VLOOKUP($J643,'Base 1'!$A:$C,3,0),"-")</f>
        <v>-</v>
      </c>
      <c r="J643" s="51"/>
      <c r="K643" s="50" t="str">
        <f aca="false">IFERROR(VLOOKUP($J643,'Base 1'!$A:$E,5,0),"-")</f>
        <v>-</v>
      </c>
      <c r="L643" s="52" t="str">
        <f aca="false">IFERROR(VLOOKUP($J643,'Base 1'!$A:$B,2,0),"-")</f>
        <v>-</v>
      </c>
      <c r="M643" s="50" t="str">
        <f aca="false">IFERROR(VLOOKUP($J643,'Base 1'!$A:$Q,17,0),"-")</f>
        <v>-</v>
      </c>
      <c r="N643" s="50" t="str">
        <f aca="false">IFERROR(VLOOKUP($J643,'Base 1'!$A:$R,18,0),"-")</f>
        <v>-</v>
      </c>
      <c r="O643" s="50" t="str">
        <f aca="false">IFERROR(VLOOKUP($J643,'Base 1'!$A:$F,6,0),"-")</f>
        <v>-</v>
      </c>
      <c r="P643" s="53" t="str">
        <f aca="false">IFERROR(VLOOKUP($J643,'Base 1'!$A:$G,7,0),"-")</f>
        <v>-</v>
      </c>
      <c r="Q643" s="54"/>
      <c r="R643" s="50" t="str">
        <f aca="false">IFERROR(VLOOKUP(J643,'Base 1'!$A:$L,12,0),"-")</f>
        <v>-</v>
      </c>
      <c r="S643" s="54"/>
      <c r="T643" s="55" t="str">
        <f aca="false">IFERROR(VLOOKUP(J643,'Base 1'!$A:$J,10,0),"-")</f>
        <v>-</v>
      </c>
      <c r="U643" s="56"/>
      <c r="V643" s="57"/>
      <c r="W643" s="58"/>
      <c r="X643" s="59" t="str">
        <f aca="false">IFERROR(VLOOKUP(J643,'Base 1'!$A:$I,9,0),"-")</f>
        <v>-</v>
      </c>
      <c r="Y643" s="58"/>
      <c r="Z643" s="60"/>
      <c r="AA643" s="61"/>
      <c r="AB643" s="62"/>
      <c r="AC643" s="63" t="str">
        <f aca="false">IFERROR(VLOOKUP($J643,'Base 1'!$A:$Q,16,0),"-")</f>
        <v>-</v>
      </c>
      <c r="AD643" s="63"/>
      <c r="AE643" s="64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  <c r="CO643" s="65"/>
      <c r="CP643" s="65"/>
      <c r="CQ643" s="65"/>
      <c r="CR643" s="65"/>
      <c r="CS643" s="65"/>
      <c r="CT643" s="65"/>
      <c r="CU643" s="65"/>
      <c r="CV643" s="65"/>
      <c r="CW643" s="65"/>
      <c r="CX643" s="65"/>
      <c r="CY643" s="65"/>
      <c r="CZ643" s="65"/>
      <c r="DA643" s="65"/>
      <c r="DB643" s="65"/>
      <c r="DC643" s="65"/>
      <c r="DD643" s="65"/>
      <c r="DE643" s="65"/>
      <c r="DF643" s="65"/>
      <c r="DG643" s="65"/>
      <c r="DH643" s="65"/>
      <c r="DI643" s="65"/>
      <c r="DJ643" s="65"/>
      <c r="DK643" s="65"/>
      <c r="DL643" s="65"/>
      <c r="DM643" s="65"/>
      <c r="DN643" s="65"/>
      <c r="DO643" s="65"/>
      <c r="DP643" s="65"/>
      <c r="DQ643" s="65"/>
      <c r="DR643" s="65"/>
      <c r="DS643" s="65"/>
      <c r="DT643" s="65"/>
      <c r="DU643" s="65"/>
      <c r="DV643" s="65"/>
      <c r="DW643" s="65"/>
      <c r="DX643" s="65"/>
      <c r="DY643" s="65"/>
      <c r="DZ643" s="65"/>
      <c r="EA643" s="65"/>
      <c r="EB643" s="65"/>
      <c r="EC643" s="65"/>
      <c r="ED643" s="65"/>
      <c r="EE643" s="65"/>
      <c r="EF643" s="65"/>
      <c r="EG643" s="65"/>
      <c r="EH643" s="65"/>
      <c r="EI643" s="65"/>
      <c r="EJ643" s="65"/>
      <c r="EK643" s="65"/>
      <c r="EL643" s="65"/>
      <c r="EM643" s="65"/>
      <c r="EN643" s="65"/>
      <c r="EO643" s="65"/>
      <c r="EP643" s="65"/>
      <c r="EQ643" s="65"/>
      <c r="ER643" s="65"/>
      <c r="ES643" s="65"/>
      <c r="ET643" s="65"/>
      <c r="EU643" s="65"/>
      <c r="EV643" s="65"/>
      <c r="EW643" s="65"/>
      <c r="EX643" s="65"/>
      <c r="EY643" s="65"/>
      <c r="EZ643" s="65"/>
      <c r="FA643" s="65"/>
      <c r="FB643" s="65"/>
      <c r="FC643" s="65"/>
      <c r="FD643" s="65"/>
      <c r="FE643" s="65"/>
      <c r="FF643" s="65"/>
      <c r="FG643" s="65"/>
      <c r="FH643" s="65"/>
      <c r="FI643" s="65"/>
      <c r="FJ643" s="65"/>
      <c r="FK643" s="65"/>
      <c r="FL643" s="65"/>
      <c r="FM643" s="65"/>
      <c r="FN643" s="65"/>
      <c r="FO643" s="65"/>
      <c r="FP643" s="65"/>
      <c r="FQ643" s="65"/>
      <c r="FR643" s="65"/>
      <c r="FS643" s="65"/>
      <c r="FT643" s="65"/>
      <c r="FU643" s="65"/>
      <c r="FV643" s="65"/>
      <c r="FW643" s="65"/>
      <c r="FX643" s="65"/>
      <c r="FY643" s="65"/>
      <c r="FZ643" s="65"/>
      <c r="GA643" s="65"/>
      <c r="GB643" s="65"/>
      <c r="GC643" s="65"/>
      <c r="GD643" s="65"/>
      <c r="GE643" s="65"/>
      <c r="GF643" s="65"/>
      <c r="GG643" s="65"/>
      <c r="GH643" s="65"/>
      <c r="GI643" s="65"/>
      <c r="GJ643" s="65"/>
      <c r="GK643" s="65"/>
      <c r="GL643" s="65"/>
      <c r="GM643" s="65"/>
      <c r="GN643" s="65"/>
      <c r="GO643" s="65"/>
      <c r="GP643" s="65"/>
      <c r="GQ643" s="65"/>
      <c r="GR643" s="65"/>
      <c r="GS643" s="65"/>
      <c r="GT643" s="65"/>
      <c r="GU643" s="65"/>
      <c r="GV643" s="65"/>
      <c r="GW643" s="65"/>
      <c r="GX643" s="65"/>
      <c r="GY643" s="65"/>
      <c r="GZ643" s="65"/>
      <c r="HA643" s="65"/>
      <c r="HB643" s="65"/>
      <c r="HC643" s="65"/>
      <c r="HD643" s="65"/>
      <c r="HE643" s="65"/>
      <c r="HF643" s="65"/>
      <c r="HG643" s="65"/>
      <c r="HH643" s="65"/>
      <c r="HI643" s="65"/>
      <c r="HJ643" s="65"/>
      <c r="HK643" s="65"/>
      <c r="HL643" s="65"/>
      <c r="HM643" s="65"/>
      <c r="HN643" s="65"/>
      <c r="HO643" s="65"/>
      <c r="HP643" s="65"/>
      <c r="HQ643" s="65"/>
      <c r="HR643" s="65"/>
      <c r="HS643" s="65"/>
      <c r="HT643" s="65"/>
      <c r="HU643" s="65"/>
      <c r="HV643" s="65"/>
      <c r="HW643" s="65"/>
      <c r="HX643" s="65"/>
      <c r="HY643" s="65"/>
      <c r="HZ643" s="65"/>
      <c r="IA643" s="65"/>
      <c r="IB643" s="65"/>
      <c r="IC643" s="65"/>
      <c r="ID643" s="65"/>
      <c r="IE643" s="65"/>
      <c r="IF643" s="65"/>
      <c r="IG643" s="65"/>
      <c r="IH643" s="65"/>
      <c r="II643" s="65"/>
      <c r="IJ643" s="65"/>
      <c r="IK643" s="65"/>
      <c r="IL643" s="65"/>
      <c r="IM643" s="65"/>
      <c r="IN643" s="65"/>
      <c r="IO643" s="65"/>
      <c r="IP643" s="65"/>
      <c r="IQ643" s="65"/>
      <c r="IR643" s="65"/>
      <c r="IS643" s="65"/>
      <c r="IT643" s="65"/>
      <c r="IU643" s="65"/>
      <c r="IV643" s="65"/>
      <c r="IW643" s="65"/>
      <c r="IX643" s="65"/>
      <c r="IY643" s="65"/>
      <c r="IZ643" s="65"/>
      <c r="JA643" s="65"/>
      <c r="JB643" s="65"/>
      <c r="JC643" s="65"/>
      <c r="JD643" s="65"/>
      <c r="JE643" s="65"/>
      <c r="JF643" s="65"/>
      <c r="JG643" s="65"/>
      <c r="JH643" s="65"/>
      <c r="JI643" s="65"/>
      <c r="JJ643" s="65"/>
      <c r="JK643" s="65"/>
      <c r="JL643" s="65"/>
      <c r="JM643" s="65"/>
      <c r="JN643" s="65"/>
      <c r="JO643" s="65"/>
      <c r="JP643" s="65"/>
      <c r="JQ643" s="65"/>
      <c r="JR643" s="65"/>
      <c r="JS643" s="65"/>
    </row>
    <row r="644" s="66" customFormat="true" ht="14.25" hidden="false" customHeight="true" outlineLevel="0" collapsed="false">
      <c r="A644" s="46"/>
      <c r="B644" s="47" t="n">
        <f aca="true">TODAY()</f>
        <v>46135</v>
      </c>
      <c r="C644" s="48" t="s">
        <v>37</v>
      </c>
      <c r="D644" s="49" t="s">
        <v>38</v>
      </c>
      <c r="E644" s="50" t="str">
        <f aca="false">IFERROR(VLOOKUP($J644,'Base 1'!A:S,19,0),"-")</f>
        <v>-</v>
      </c>
      <c r="F644" s="50" t="str">
        <f aca="false">IFERROR(VLOOKUP($J644,'Base 1'!$A:$N,14,0),"-")</f>
        <v>-</v>
      </c>
      <c r="G644" s="50" t="str">
        <f aca="false">IFERROR(VLOOKUP($J644,'Base 1'!$A:$O,15,0),"-")</f>
        <v>-</v>
      </c>
      <c r="H644" s="50" t="str">
        <f aca="false">IFERROR(VLOOKUP($J644,'Base 1'!$A:$T,20,0),"-")</f>
        <v>-</v>
      </c>
      <c r="I644" s="51" t="str">
        <f aca="false">IFERROR(VLOOKUP($J644,'Base 1'!$A:$C,3,0),"-")</f>
        <v>-</v>
      </c>
      <c r="J644" s="51"/>
      <c r="K644" s="50" t="str">
        <f aca="false">IFERROR(VLOOKUP($J644,'Base 1'!$A:$E,5,0),"-")</f>
        <v>-</v>
      </c>
      <c r="L644" s="52" t="str">
        <f aca="false">IFERROR(VLOOKUP($J644,'Base 1'!$A:$B,2,0),"-")</f>
        <v>-</v>
      </c>
      <c r="M644" s="50" t="str">
        <f aca="false">IFERROR(VLOOKUP($J644,'Base 1'!$A:$Q,17,0),"-")</f>
        <v>-</v>
      </c>
      <c r="N644" s="50" t="str">
        <f aca="false">IFERROR(VLOOKUP($J644,'Base 1'!$A:$R,18,0),"-")</f>
        <v>-</v>
      </c>
      <c r="O644" s="50" t="str">
        <f aca="false">IFERROR(VLOOKUP($J644,'Base 1'!$A:$F,6,0),"-")</f>
        <v>-</v>
      </c>
      <c r="P644" s="53" t="str">
        <f aca="false">IFERROR(VLOOKUP($J644,'Base 1'!$A:$G,7,0),"-")</f>
        <v>-</v>
      </c>
      <c r="Q644" s="54"/>
      <c r="R644" s="50" t="str">
        <f aca="false">IFERROR(VLOOKUP(J644,'Base 1'!$A:$L,12,0),"-")</f>
        <v>-</v>
      </c>
      <c r="S644" s="54"/>
      <c r="T644" s="55" t="str">
        <f aca="false">IFERROR(VLOOKUP(J644,'Base 1'!$A:$J,10,0),"-")</f>
        <v>-</v>
      </c>
      <c r="U644" s="56"/>
      <c r="V644" s="57"/>
      <c r="W644" s="58"/>
      <c r="X644" s="59" t="str">
        <f aca="false">IFERROR(VLOOKUP(J644,'Base 1'!$A:$I,9,0),"-")</f>
        <v>-</v>
      </c>
      <c r="Y644" s="58"/>
      <c r="Z644" s="60"/>
      <c r="AA644" s="61"/>
      <c r="AB644" s="62"/>
      <c r="AC644" s="63" t="str">
        <f aca="false">IFERROR(VLOOKUP($J644,'Base 1'!$A:$Q,16,0),"-")</f>
        <v>-</v>
      </c>
      <c r="AD644" s="63"/>
      <c r="AE644" s="64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  <c r="CO644" s="65"/>
      <c r="CP644" s="65"/>
      <c r="CQ644" s="65"/>
      <c r="CR644" s="65"/>
      <c r="CS644" s="65"/>
      <c r="CT644" s="65"/>
      <c r="CU644" s="65"/>
      <c r="CV644" s="65"/>
      <c r="CW644" s="65"/>
      <c r="CX644" s="65"/>
      <c r="CY644" s="65"/>
      <c r="CZ644" s="65"/>
      <c r="DA644" s="65"/>
      <c r="DB644" s="65"/>
      <c r="DC644" s="65"/>
      <c r="DD644" s="65"/>
      <c r="DE644" s="65"/>
      <c r="DF644" s="65"/>
      <c r="DG644" s="65"/>
      <c r="DH644" s="65"/>
      <c r="DI644" s="65"/>
      <c r="DJ644" s="65"/>
      <c r="DK644" s="65"/>
      <c r="DL644" s="65"/>
      <c r="DM644" s="65"/>
      <c r="DN644" s="65"/>
      <c r="DO644" s="65"/>
      <c r="DP644" s="65"/>
      <c r="DQ644" s="65"/>
      <c r="DR644" s="65"/>
      <c r="DS644" s="65"/>
      <c r="DT644" s="65"/>
      <c r="DU644" s="65"/>
      <c r="DV644" s="65"/>
      <c r="DW644" s="65"/>
      <c r="DX644" s="65"/>
      <c r="DY644" s="65"/>
      <c r="DZ644" s="65"/>
      <c r="EA644" s="65"/>
      <c r="EB644" s="65"/>
      <c r="EC644" s="65"/>
      <c r="ED644" s="65"/>
      <c r="EE644" s="65"/>
      <c r="EF644" s="65"/>
      <c r="EG644" s="65"/>
      <c r="EH644" s="65"/>
      <c r="EI644" s="65"/>
      <c r="EJ644" s="65"/>
      <c r="EK644" s="65"/>
      <c r="EL644" s="65"/>
      <c r="EM644" s="65"/>
      <c r="EN644" s="65"/>
      <c r="EO644" s="65"/>
      <c r="EP644" s="65"/>
      <c r="EQ644" s="65"/>
      <c r="ER644" s="65"/>
      <c r="ES644" s="65"/>
      <c r="ET644" s="65"/>
      <c r="EU644" s="65"/>
      <c r="EV644" s="65"/>
      <c r="EW644" s="65"/>
      <c r="EX644" s="65"/>
      <c r="EY644" s="65"/>
      <c r="EZ644" s="65"/>
      <c r="FA644" s="65"/>
      <c r="FB644" s="65"/>
      <c r="FC644" s="65"/>
      <c r="FD644" s="65"/>
      <c r="FE644" s="65"/>
      <c r="FF644" s="65"/>
      <c r="FG644" s="65"/>
      <c r="FH644" s="65"/>
      <c r="FI644" s="65"/>
      <c r="FJ644" s="65"/>
      <c r="FK644" s="65"/>
      <c r="FL644" s="65"/>
      <c r="FM644" s="65"/>
      <c r="FN644" s="65"/>
      <c r="FO644" s="65"/>
      <c r="FP644" s="65"/>
      <c r="FQ644" s="65"/>
      <c r="FR644" s="65"/>
      <c r="FS644" s="65"/>
      <c r="FT644" s="65"/>
      <c r="FU644" s="65"/>
      <c r="FV644" s="65"/>
      <c r="FW644" s="65"/>
      <c r="FX644" s="65"/>
      <c r="FY644" s="65"/>
      <c r="FZ644" s="65"/>
      <c r="GA644" s="65"/>
      <c r="GB644" s="65"/>
      <c r="GC644" s="65"/>
      <c r="GD644" s="65"/>
      <c r="GE644" s="65"/>
      <c r="GF644" s="65"/>
      <c r="GG644" s="65"/>
      <c r="GH644" s="65"/>
      <c r="GI644" s="65"/>
      <c r="GJ644" s="65"/>
      <c r="GK644" s="65"/>
      <c r="GL644" s="65"/>
      <c r="GM644" s="65"/>
      <c r="GN644" s="65"/>
      <c r="GO644" s="65"/>
      <c r="GP644" s="65"/>
      <c r="GQ644" s="65"/>
      <c r="GR644" s="65"/>
      <c r="GS644" s="65"/>
      <c r="GT644" s="65"/>
      <c r="GU644" s="65"/>
      <c r="GV644" s="65"/>
      <c r="GW644" s="65"/>
      <c r="GX644" s="65"/>
      <c r="GY644" s="65"/>
      <c r="GZ644" s="65"/>
      <c r="HA644" s="65"/>
      <c r="HB644" s="65"/>
      <c r="HC644" s="65"/>
      <c r="HD644" s="65"/>
      <c r="HE644" s="65"/>
      <c r="HF644" s="65"/>
      <c r="HG644" s="65"/>
      <c r="HH644" s="65"/>
      <c r="HI644" s="65"/>
      <c r="HJ644" s="65"/>
      <c r="HK644" s="65"/>
      <c r="HL644" s="65"/>
      <c r="HM644" s="65"/>
      <c r="HN644" s="65"/>
      <c r="HO644" s="65"/>
      <c r="HP644" s="65"/>
      <c r="HQ644" s="65"/>
      <c r="HR644" s="65"/>
      <c r="HS644" s="65"/>
      <c r="HT644" s="65"/>
      <c r="HU644" s="65"/>
      <c r="HV644" s="65"/>
      <c r="HW644" s="65"/>
      <c r="HX644" s="65"/>
      <c r="HY644" s="65"/>
      <c r="HZ644" s="65"/>
      <c r="IA644" s="65"/>
      <c r="IB644" s="65"/>
      <c r="IC644" s="65"/>
      <c r="ID644" s="65"/>
      <c r="IE644" s="65"/>
      <c r="IF644" s="65"/>
      <c r="IG644" s="65"/>
      <c r="IH644" s="65"/>
      <c r="II644" s="65"/>
      <c r="IJ644" s="65"/>
      <c r="IK644" s="65"/>
      <c r="IL644" s="65"/>
      <c r="IM644" s="65"/>
      <c r="IN644" s="65"/>
      <c r="IO644" s="65"/>
      <c r="IP644" s="65"/>
      <c r="IQ644" s="65"/>
      <c r="IR644" s="65"/>
      <c r="IS644" s="65"/>
      <c r="IT644" s="65"/>
      <c r="IU644" s="65"/>
      <c r="IV644" s="65"/>
      <c r="IW644" s="65"/>
      <c r="IX644" s="65"/>
      <c r="IY644" s="65"/>
      <c r="IZ644" s="65"/>
      <c r="JA644" s="65"/>
      <c r="JB644" s="65"/>
      <c r="JC644" s="65"/>
      <c r="JD644" s="65"/>
      <c r="JE644" s="65"/>
      <c r="JF644" s="65"/>
      <c r="JG644" s="65"/>
      <c r="JH644" s="65"/>
      <c r="JI644" s="65"/>
      <c r="JJ644" s="65"/>
      <c r="JK644" s="65"/>
      <c r="JL644" s="65"/>
      <c r="JM644" s="65"/>
      <c r="JN644" s="65"/>
      <c r="JO644" s="65"/>
      <c r="JP644" s="65"/>
      <c r="JQ644" s="65"/>
      <c r="JR644" s="65"/>
      <c r="JS644" s="65"/>
    </row>
    <row r="645" s="66" customFormat="true" ht="14.25" hidden="false" customHeight="true" outlineLevel="0" collapsed="false">
      <c r="A645" s="46"/>
      <c r="B645" s="47" t="n">
        <f aca="true">TODAY()</f>
        <v>46135</v>
      </c>
      <c r="C645" s="48" t="s">
        <v>37</v>
      </c>
      <c r="D645" s="49" t="s">
        <v>38</v>
      </c>
      <c r="E645" s="50" t="str">
        <f aca="false">IFERROR(VLOOKUP($J645,'Base 1'!A:S,19,0),"-")</f>
        <v>-</v>
      </c>
      <c r="F645" s="50" t="str">
        <f aca="false">IFERROR(VLOOKUP($J645,'Base 1'!$A:$N,14,0),"-")</f>
        <v>-</v>
      </c>
      <c r="G645" s="50" t="str">
        <f aca="false">IFERROR(VLOOKUP($J645,'Base 1'!$A:$O,15,0),"-")</f>
        <v>-</v>
      </c>
      <c r="H645" s="50" t="str">
        <f aca="false">IFERROR(VLOOKUP($J645,'Base 1'!$A:$T,20,0),"-")</f>
        <v>-</v>
      </c>
      <c r="I645" s="51" t="str">
        <f aca="false">IFERROR(VLOOKUP($J645,'Base 1'!$A:$C,3,0),"-")</f>
        <v>-</v>
      </c>
      <c r="J645" s="51"/>
      <c r="K645" s="50" t="str">
        <f aca="false">IFERROR(VLOOKUP($J645,'Base 1'!$A:$E,5,0),"-")</f>
        <v>-</v>
      </c>
      <c r="L645" s="52" t="str">
        <f aca="false">IFERROR(VLOOKUP($J645,'Base 1'!$A:$B,2,0),"-")</f>
        <v>-</v>
      </c>
      <c r="M645" s="50" t="str">
        <f aca="false">IFERROR(VLOOKUP($J645,'Base 1'!$A:$Q,17,0),"-")</f>
        <v>-</v>
      </c>
      <c r="N645" s="50" t="str">
        <f aca="false">IFERROR(VLOOKUP($J645,'Base 1'!$A:$R,18,0),"-")</f>
        <v>-</v>
      </c>
      <c r="O645" s="50" t="str">
        <f aca="false">IFERROR(VLOOKUP($J645,'Base 1'!$A:$F,6,0),"-")</f>
        <v>-</v>
      </c>
      <c r="P645" s="53" t="str">
        <f aca="false">IFERROR(VLOOKUP($J645,'Base 1'!$A:$G,7,0),"-")</f>
        <v>-</v>
      </c>
      <c r="Q645" s="54"/>
      <c r="R645" s="50" t="str">
        <f aca="false">IFERROR(VLOOKUP(J645,'Base 1'!$A:$L,12,0),"-")</f>
        <v>-</v>
      </c>
      <c r="S645" s="54"/>
      <c r="T645" s="55" t="str">
        <f aca="false">IFERROR(VLOOKUP(J645,'Base 1'!$A:$J,10,0),"-")</f>
        <v>-</v>
      </c>
      <c r="U645" s="56"/>
      <c r="V645" s="57"/>
      <c r="W645" s="58"/>
      <c r="X645" s="59" t="str">
        <f aca="false">IFERROR(VLOOKUP(J645,'Base 1'!$A:$I,9,0),"-")</f>
        <v>-</v>
      </c>
      <c r="Y645" s="58"/>
      <c r="Z645" s="60"/>
      <c r="AA645" s="61"/>
      <c r="AB645" s="62"/>
      <c r="AC645" s="63" t="str">
        <f aca="false">IFERROR(VLOOKUP($J645,'Base 1'!$A:$Q,16,0),"-")</f>
        <v>-</v>
      </c>
      <c r="AD645" s="63"/>
      <c r="AE645" s="64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  <c r="CO645" s="65"/>
      <c r="CP645" s="65"/>
      <c r="CQ645" s="65"/>
      <c r="CR645" s="65"/>
      <c r="CS645" s="65"/>
      <c r="CT645" s="65"/>
      <c r="CU645" s="65"/>
      <c r="CV645" s="65"/>
      <c r="CW645" s="65"/>
      <c r="CX645" s="65"/>
      <c r="CY645" s="65"/>
      <c r="CZ645" s="65"/>
      <c r="DA645" s="65"/>
      <c r="DB645" s="65"/>
      <c r="DC645" s="65"/>
      <c r="DD645" s="65"/>
      <c r="DE645" s="65"/>
      <c r="DF645" s="65"/>
      <c r="DG645" s="65"/>
      <c r="DH645" s="65"/>
      <c r="DI645" s="65"/>
      <c r="DJ645" s="65"/>
      <c r="DK645" s="65"/>
      <c r="DL645" s="65"/>
      <c r="DM645" s="65"/>
      <c r="DN645" s="65"/>
      <c r="DO645" s="65"/>
      <c r="DP645" s="65"/>
      <c r="DQ645" s="65"/>
      <c r="DR645" s="65"/>
      <c r="DS645" s="65"/>
      <c r="DT645" s="65"/>
      <c r="DU645" s="65"/>
      <c r="DV645" s="65"/>
      <c r="DW645" s="65"/>
      <c r="DX645" s="65"/>
      <c r="DY645" s="65"/>
      <c r="DZ645" s="65"/>
      <c r="EA645" s="65"/>
      <c r="EB645" s="65"/>
      <c r="EC645" s="65"/>
      <c r="ED645" s="65"/>
      <c r="EE645" s="65"/>
      <c r="EF645" s="65"/>
      <c r="EG645" s="65"/>
      <c r="EH645" s="65"/>
      <c r="EI645" s="65"/>
      <c r="EJ645" s="65"/>
      <c r="EK645" s="65"/>
      <c r="EL645" s="65"/>
      <c r="EM645" s="65"/>
      <c r="EN645" s="65"/>
      <c r="EO645" s="65"/>
      <c r="EP645" s="65"/>
      <c r="EQ645" s="65"/>
      <c r="ER645" s="65"/>
      <c r="ES645" s="65"/>
      <c r="ET645" s="65"/>
      <c r="EU645" s="65"/>
      <c r="EV645" s="65"/>
      <c r="EW645" s="65"/>
      <c r="EX645" s="65"/>
      <c r="EY645" s="65"/>
      <c r="EZ645" s="65"/>
      <c r="FA645" s="65"/>
      <c r="FB645" s="65"/>
      <c r="FC645" s="65"/>
      <c r="FD645" s="65"/>
      <c r="FE645" s="65"/>
      <c r="FF645" s="65"/>
      <c r="FG645" s="65"/>
      <c r="FH645" s="65"/>
      <c r="FI645" s="65"/>
      <c r="FJ645" s="65"/>
      <c r="FK645" s="65"/>
      <c r="FL645" s="65"/>
      <c r="FM645" s="65"/>
      <c r="FN645" s="65"/>
      <c r="FO645" s="65"/>
      <c r="FP645" s="65"/>
      <c r="FQ645" s="65"/>
      <c r="FR645" s="65"/>
      <c r="FS645" s="65"/>
      <c r="FT645" s="65"/>
      <c r="FU645" s="65"/>
      <c r="FV645" s="65"/>
      <c r="FW645" s="65"/>
      <c r="FX645" s="65"/>
      <c r="FY645" s="65"/>
      <c r="FZ645" s="65"/>
      <c r="GA645" s="65"/>
      <c r="GB645" s="65"/>
      <c r="GC645" s="65"/>
      <c r="GD645" s="65"/>
      <c r="GE645" s="65"/>
      <c r="GF645" s="65"/>
      <c r="GG645" s="65"/>
      <c r="GH645" s="65"/>
      <c r="GI645" s="65"/>
      <c r="GJ645" s="65"/>
      <c r="GK645" s="65"/>
      <c r="GL645" s="65"/>
      <c r="GM645" s="65"/>
      <c r="GN645" s="65"/>
      <c r="GO645" s="65"/>
      <c r="GP645" s="65"/>
      <c r="GQ645" s="65"/>
      <c r="GR645" s="65"/>
      <c r="GS645" s="65"/>
      <c r="GT645" s="65"/>
      <c r="GU645" s="65"/>
      <c r="GV645" s="65"/>
      <c r="GW645" s="65"/>
      <c r="GX645" s="65"/>
      <c r="GY645" s="65"/>
      <c r="GZ645" s="65"/>
      <c r="HA645" s="65"/>
      <c r="HB645" s="65"/>
      <c r="HC645" s="65"/>
      <c r="HD645" s="65"/>
      <c r="HE645" s="65"/>
      <c r="HF645" s="65"/>
      <c r="HG645" s="65"/>
      <c r="HH645" s="65"/>
      <c r="HI645" s="65"/>
      <c r="HJ645" s="65"/>
      <c r="HK645" s="65"/>
      <c r="HL645" s="65"/>
      <c r="HM645" s="65"/>
      <c r="HN645" s="65"/>
      <c r="HO645" s="65"/>
      <c r="HP645" s="65"/>
      <c r="HQ645" s="65"/>
      <c r="HR645" s="65"/>
      <c r="HS645" s="65"/>
      <c r="HT645" s="65"/>
      <c r="HU645" s="65"/>
      <c r="HV645" s="65"/>
      <c r="HW645" s="65"/>
      <c r="HX645" s="65"/>
      <c r="HY645" s="65"/>
      <c r="HZ645" s="65"/>
      <c r="IA645" s="65"/>
      <c r="IB645" s="65"/>
      <c r="IC645" s="65"/>
      <c r="ID645" s="65"/>
      <c r="IE645" s="65"/>
      <c r="IF645" s="65"/>
      <c r="IG645" s="65"/>
      <c r="IH645" s="65"/>
      <c r="II645" s="65"/>
      <c r="IJ645" s="65"/>
      <c r="IK645" s="65"/>
      <c r="IL645" s="65"/>
      <c r="IM645" s="65"/>
      <c r="IN645" s="65"/>
      <c r="IO645" s="65"/>
      <c r="IP645" s="65"/>
      <c r="IQ645" s="65"/>
      <c r="IR645" s="65"/>
      <c r="IS645" s="65"/>
      <c r="IT645" s="65"/>
      <c r="IU645" s="65"/>
      <c r="IV645" s="65"/>
      <c r="IW645" s="65"/>
      <c r="IX645" s="65"/>
      <c r="IY645" s="65"/>
      <c r="IZ645" s="65"/>
      <c r="JA645" s="65"/>
      <c r="JB645" s="65"/>
      <c r="JC645" s="65"/>
      <c r="JD645" s="65"/>
      <c r="JE645" s="65"/>
      <c r="JF645" s="65"/>
      <c r="JG645" s="65"/>
      <c r="JH645" s="65"/>
      <c r="JI645" s="65"/>
      <c r="JJ645" s="65"/>
      <c r="JK645" s="65"/>
      <c r="JL645" s="65"/>
      <c r="JM645" s="65"/>
      <c r="JN645" s="65"/>
      <c r="JO645" s="65"/>
      <c r="JP645" s="65"/>
      <c r="JQ645" s="65"/>
      <c r="JR645" s="65"/>
      <c r="JS645" s="65"/>
    </row>
    <row r="646" s="66" customFormat="true" ht="14.25" hidden="false" customHeight="true" outlineLevel="0" collapsed="false">
      <c r="A646" s="46"/>
      <c r="B646" s="47" t="n">
        <f aca="true">TODAY()</f>
        <v>46135</v>
      </c>
      <c r="C646" s="48" t="s">
        <v>37</v>
      </c>
      <c r="D646" s="49" t="s">
        <v>38</v>
      </c>
      <c r="E646" s="50" t="str">
        <f aca="false">IFERROR(VLOOKUP($J646,'Base 1'!A:S,19,0),"-")</f>
        <v>-</v>
      </c>
      <c r="F646" s="50" t="str">
        <f aca="false">IFERROR(VLOOKUP($J646,'Base 1'!$A:$N,14,0),"-")</f>
        <v>-</v>
      </c>
      <c r="G646" s="50" t="str">
        <f aca="false">IFERROR(VLOOKUP($J646,'Base 1'!$A:$O,15,0),"-")</f>
        <v>-</v>
      </c>
      <c r="H646" s="50" t="str">
        <f aca="false">IFERROR(VLOOKUP($J646,'Base 1'!$A:$T,20,0),"-")</f>
        <v>-</v>
      </c>
      <c r="I646" s="51" t="str">
        <f aca="false">IFERROR(VLOOKUP($J646,'Base 1'!$A:$C,3,0),"-")</f>
        <v>-</v>
      </c>
      <c r="J646" s="51"/>
      <c r="K646" s="50" t="str">
        <f aca="false">IFERROR(VLOOKUP($J646,'Base 1'!$A:$E,5,0),"-")</f>
        <v>-</v>
      </c>
      <c r="L646" s="52" t="str">
        <f aca="false">IFERROR(VLOOKUP($J646,'Base 1'!$A:$B,2,0),"-")</f>
        <v>-</v>
      </c>
      <c r="M646" s="50" t="str">
        <f aca="false">IFERROR(VLOOKUP($J646,'Base 1'!$A:$Q,17,0),"-")</f>
        <v>-</v>
      </c>
      <c r="N646" s="50" t="str">
        <f aca="false">IFERROR(VLOOKUP($J646,'Base 1'!$A:$R,18,0),"-")</f>
        <v>-</v>
      </c>
      <c r="O646" s="50" t="str">
        <f aca="false">IFERROR(VLOOKUP($J646,'Base 1'!$A:$F,6,0),"-")</f>
        <v>-</v>
      </c>
      <c r="P646" s="53" t="str">
        <f aca="false">IFERROR(VLOOKUP($J646,'Base 1'!$A:$G,7,0),"-")</f>
        <v>-</v>
      </c>
      <c r="Q646" s="54"/>
      <c r="R646" s="50" t="str">
        <f aca="false">IFERROR(VLOOKUP(J646,'Base 1'!$A:$L,12,0),"-")</f>
        <v>-</v>
      </c>
      <c r="S646" s="54"/>
      <c r="T646" s="55" t="str">
        <f aca="false">IFERROR(VLOOKUP(J646,'Base 1'!$A:$J,10,0),"-")</f>
        <v>-</v>
      </c>
      <c r="U646" s="56"/>
      <c r="V646" s="57"/>
      <c r="W646" s="58"/>
      <c r="X646" s="59" t="str">
        <f aca="false">IFERROR(VLOOKUP(J646,'Base 1'!$A:$I,9,0),"-")</f>
        <v>-</v>
      </c>
      <c r="Y646" s="58"/>
      <c r="Z646" s="60"/>
      <c r="AA646" s="61"/>
      <c r="AB646" s="62"/>
      <c r="AC646" s="63" t="str">
        <f aca="false">IFERROR(VLOOKUP($J646,'Base 1'!$A:$Q,16,0),"-")</f>
        <v>-</v>
      </c>
      <c r="AD646" s="63"/>
      <c r="AE646" s="64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  <c r="CO646" s="65"/>
      <c r="CP646" s="65"/>
      <c r="CQ646" s="65"/>
      <c r="CR646" s="65"/>
      <c r="CS646" s="65"/>
      <c r="CT646" s="65"/>
      <c r="CU646" s="65"/>
      <c r="CV646" s="65"/>
      <c r="CW646" s="65"/>
      <c r="CX646" s="65"/>
      <c r="CY646" s="65"/>
      <c r="CZ646" s="65"/>
      <c r="DA646" s="65"/>
      <c r="DB646" s="65"/>
      <c r="DC646" s="65"/>
      <c r="DD646" s="65"/>
      <c r="DE646" s="65"/>
      <c r="DF646" s="65"/>
      <c r="DG646" s="65"/>
      <c r="DH646" s="65"/>
      <c r="DI646" s="65"/>
      <c r="DJ646" s="65"/>
      <c r="DK646" s="65"/>
      <c r="DL646" s="65"/>
      <c r="DM646" s="65"/>
      <c r="DN646" s="65"/>
      <c r="DO646" s="65"/>
      <c r="DP646" s="65"/>
      <c r="DQ646" s="65"/>
      <c r="DR646" s="65"/>
      <c r="DS646" s="65"/>
      <c r="DT646" s="65"/>
      <c r="DU646" s="65"/>
      <c r="DV646" s="65"/>
      <c r="DW646" s="65"/>
      <c r="DX646" s="65"/>
      <c r="DY646" s="65"/>
      <c r="DZ646" s="65"/>
      <c r="EA646" s="65"/>
      <c r="EB646" s="65"/>
      <c r="EC646" s="65"/>
      <c r="ED646" s="65"/>
      <c r="EE646" s="65"/>
      <c r="EF646" s="65"/>
      <c r="EG646" s="65"/>
      <c r="EH646" s="65"/>
      <c r="EI646" s="65"/>
      <c r="EJ646" s="65"/>
      <c r="EK646" s="65"/>
      <c r="EL646" s="65"/>
      <c r="EM646" s="65"/>
      <c r="EN646" s="65"/>
      <c r="EO646" s="65"/>
      <c r="EP646" s="65"/>
      <c r="EQ646" s="65"/>
      <c r="ER646" s="65"/>
      <c r="ES646" s="65"/>
      <c r="ET646" s="65"/>
      <c r="EU646" s="65"/>
      <c r="EV646" s="65"/>
      <c r="EW646" s="65"/>
      <c r="EX646" s="65"/>
      <c r="EY646" s="65"/>
      <c r="EZ646" s="65"/>
      <c r="FA646" s="65"/>
      <c r="FB646" s="65"/>
      <c r="FC646" s="65"/>
      <c r="FD646" s="65"/>
      <c r="FE646" s="65"/>
      <c r="FF646" s="65"/>
      <c r="FG646" s="65"/>
      <c r="FH646" s="65"/>
      <c r="FI646" s="65"/>
      <c r="FJ646" s="65"/>
      <c r="FK646" s="65"/>
      <c r="FL646" s="65"/>
      <c r="FM646" s="65"/>
      <c r="FN646" s="65"/>
      <c r="FO646" s="65"/>
      <c r="FP646" s="65"/>
      <c r="FQ646" s="65"/>
      <c r="FR646" s="65"/>
      <c r="FS646" s="65"/>
      <c r="FT646" s="65"/>
      <c r="FU646" s="65"/>
      <c r="FV646" s="65"/>
      <c r="FW646" s="65"/>
      <c r="FX646" s="65"/>
      <c r="FY646" s="65"/>
      <c r="FZ646" s="65"/>
      <c r="GA646" s="65"/>
      <c r="GB646" s="65"/>
      <c r="GC646" s="65"/>
      <c r="GD646" s="65"/>
      <c r="GE646" s="65"/>
      <c r="GF646" s="65"/>
      <c r="GG646" s="65"/>
      <c r="GH646" s="65"/>
      <c r="GI646" s="65"/>
      <c r="GJ646" s="65"/>
      <c r="GK646" s="65"/>
      <c r="GL646" s="65"/>
      <c r="GM646" s="65"/>
      <c r="GN646" s="65"/>
      <c r="GO646" s="65"/>
      <c r="GP646" s="65"/>
      <c r="GQ646" s="65"/>
      <c r="GR646" s="65"/>
      <c r="GS646" s="65"/>
      <c r="GT646" s="65"/>
      <c r="GU646" s="65"/>
      <c r="GV646" s="65"/>
      <c r="GW646" s="65"/>
      <c r="GX646" s="65"/>
      <c r="GY646" s="65"/>
      <c r="GZ646" s="65"/>
      <c r="HA646" s="65"/>
      <c r="HB646" s="65"/>
      <c r="HC646" s="65"/>
      <c r="HD646" s="65"/>
      <c r="HE646" s="65"/>
      <c r="HF646" s="65"/>
      <c r="HG646" s="65"/>
      <c r="HH646" s="65"/>
      <c r="HI646" s="65"/>
      <c r="HJ646" s="65"/>
      <c r="HK646" s="65"/>
      <c r="HL646" s="65"/>
      <c r="HM646" s="65"/>
      <c r="HN646" s="65"/>
      <c r="HO646" s="65"/>
      <c r="HP646" s="65"/>
      <c r="HQ646" s="65"/>
      <c r="HR646" s="65"/>
      <c r="HS646" s="65"/>
      <c r="HT646" s="65"/>
      <c r="HU646" s="65"/>
      <c r="HV646" s="65"/>
      <c r="HW646" s="65"/>
      <c r="HX646" s="65"/>
      <c r="HY646" s="65"/>
      <c r="HZ646" s="65"/>
      <c r="IA646" s="65"/>
      <c r="IB646" s="65"/>
      <c r="IC646" s="65"/>
      <c r="ID646" s="65"/>
      <c r="IE646" s="65"/>
      <c r="IF646" s="65"/>
      <c r="IG646" s="65"/>
      <c r="IH646" s="65"/>
      <c r="II646" s="65"/>
      <c r="IJ646" s="65"/>
      <c r="IK646" s="65"/>
      <c r="IL646" s="65"/>
      <c r="IM646" s="65"/>
      <c r="IN646" s="65"/>
      <c r="IO646" s="65"/>
      <c r="IP646" s="65"/>
      <c r="IQ646" s="65"/>
      <c r="IR646" s="65"/>
      <c r="IS646" s="65"/>
      <c r="IT646" s="65"/>
      <c r="IU646" s="65"/>
      <c r="IV646" s="65"/>
      <c r="IW646" s="65"/>
      <c r="IX646" s="65"/>
      <c r="IY646" s="65"/>
      <c r="IZ646" s="65"/>
      <c r="JA646" s="65"/>
      <c r="JB646" s="65"/>
      <c r="JC646" s="65"/>
      <c r="JD646" s="65"/>
      <c r="JE646" s="65"/>
      <c r="JF646" s="65"/>
      <c r="JG646" s="65"/>
      <c r="JH646" s="65"/>
      <c r="JI646" s="65"/>
      <c r="JJ646" s="65"/>
      <c r="JK646" s="65"/>
      <c r="JL646" s="65"/>
      <c r="JM646" s="65"/>
      <c r="JN646" s="65"/>
      <c r="JO646" s="65"/>
      <c r="JP646" s="65"/>
      <c r="JQ646" s="65"/>
      <c r="JR646" s="65"/>
      <c r="JS646" s="65"/>
    </row>
    <row r="647" s="66" customFormat="true" ht="14.25" hidden="false" customHeight="true" outlineLevel="0" collapsed="false">
      <c r="A647" s="46"/>
      <c r="B647" s="47" t="n">
        <f aca="true">TODAY()</f>
        <v>46135</v>
      </c>
      <c r="C647" s="48" t="s">
        <v>37</v>
      </c>
      <c r="D647" s="49" t="s">
        <v>38</v>
      </c>
      <c r="E647" s="50" t="str">
        <f aca="false">IFERROR(VLOOKUP($J647,'Base 1'!A:S,19,0),"-")</f>
        <v>-</v>
      </c>
      <c r="F647" s="50" t="str">
        <f aca="false">IFERROR(VLOOKUP($J647,'Base 1'!$A:$N,14,0),"-")</f>
        <v>-</v>
      </c>
      <c r="G647" s="50" t="str">
        <f aca="false">IFERROR(VLOOKUP($J647,'Base 1'!$A:$O,15,0),"-")</f>
        <v>-</v>
      </c>
      <c r="H647" s="50" t="str">
        <f aca="false">IFERROR(VLOOKUP($J647,'Base 1'!$A:$T,20,0),"-")</f>
        <v>-</v>
      </c>
      <c r="I647" s="51" t="str">
        <f aca="false">IFERROR(VLOOKUP($J647,'Base 1'!$A:$C,3,0),"-")</f>
        <v>-</v>
      </c>
      <c r="J647" s="51"/>
      <c r="K647" s="50" t="str">
        <f aca="false">IFERROR(VLOOKUP($J647,'Base 1'!$A:$E,5,0),"-")</f>
        <v>-</v>
      </c>
      <c r="L647" s="52" t="str">
        <f aca="false">IFERROR(VLOOKUP($J647,'Base 1'!$A:$B,2,0),"-")</f>
        <v>-</v>
      </c>
      <c r="M647" s="50" t="str">
        <f aca="false">IFERROR(VLOOKUP($J647,'Base 1'!$A:$Q,17,0),"-")</f>
        <v>-</v>
      </c>
      <c r="N647" s="50" t="str">
        <f aca="false">IFERROR(VLOOKUP($J647,'Base 1'!$A:$R,18,0),"-")</f>
        <v>-</v>
      </c>
      <c r="O647" s="50" t="str">
        <f aca="false">IFERROR(VLOOKUP($J647,'Base 1'!$A:$F,6,0),"-")</f>
        <v>-</v>
      </c>
      <c r="P647" s="53" t="str">
        <f aca="false">IFERROR(VLOOKUP($J647,'Base 1'!$A:$G,7,0),"-")</f>
        <v>-</v>
      </c>
      <c r="Q647" s="54"/>
      <c r="R647" s="50" t="str">
        <f aca="false">IFERROR(VLOOKUP(J647,'Base 1'!$A:$L,12,0),"-")</f>
        <v>-</v>
      </c>
      <c r="S647" s="54"/>
      <c r="T647" s="55" t="str">
        <f aca="false">IFERROR(VLOOKUP(J647,'Base 1'!$A:$J,10,0),"-")</f>
        <v>-</v>
      </c>
      <c r="U647" s="56"/>
      <c r="V647" s="57"/>
      <c r="W647" s="58"/>
      <c r="X647" s="59" t="str">
        <f aca="false">IFERROR(VLOOKUP(J647,'Base 1'!$A:$I,9,0),"-")</f>
        <v>-</v>
      </c>
      <c r="Y647" s="58"/>
      <c r="Z647" s="60"/>
      <c r="AA647" s="61"/>
      <c r="AB647" s="62"/>
      <c r="AC647" s="63" t="str">
        <f aca="false">IFERROR(VLOOKUP($J647,'Base 1'!$A:$Q,16,0),"-")</f>
        <v>-</v>
      </c>
      <c r="AD647" s="63"/>
      <c r="AE647" s="64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  <c r="CO647" s="65"/>
      <c r="CP647" s="65"/>
      <c r="CQ647" s="65"/>
      <c r="CR647" s="65"/>
      <c r="CS647" s="65"/>
      <c r="CT647" s="65"/>
      <c r="CU647" s="65"/>
      <c r="CV647" s="65"/>
      <c r="CW647" s="65"/>
      <c r="CX647" s="65"/>
      <c r="CY647" s="65"/>
      <c r="CZ647" s="65"/>
      <c r="DA647" s="65"/>
      <c r="DB647" s="65"/>
      <c r="DC647" s="65"/>
      <c r="DD647" s="65"/>
      <c r="DE647" s="65"/>
      <c r="DF647" s="65"/>
      <c r="DG647" s="65"/>
      <c r="DH647" s="65"/>
      <c r="DI647" s="65"/>
      <c r="DJ647" s="65"/>
      <c r="DK647" s="65"/>
      <c r="DL647" s="65"/>
      <c r="DM647" s="65"/>
      <c r="DN647" s="65"/>
      <c r="DO647" s="65"/>
      <c r="DP647" s="65"/>
      <c r="DQ647" s="65"/>
      <c r="DR647" s="65"/>
      <c r="DS647" s="65"/>
      <c r="DT647" s="65"/>
      <c r="DU647" s="65"/>
      <c r="DV647" s="65"/>
      <c r="DW647" s="65"/>
      <c r="DX647" s="65"/>
      <c r="DY647" s="65"/>
      <c r="DZ647" s="65"/>
      <c r="EA647" s="65"/>
      <c r="EB647" s="65"/>
      <c r="EC647" s="65"/>
      <c r="ED647" s="65"/>
      <c r="EE647" s="65"/>
      <c r="EF647" s="65"/>
      <c r="EG647" s="65"/>
      <c r="EH647" s="65"/>
      <c r="EI647" s="65"/>
      <c r="EJ647" s="65"/>
      <c r="EK647" s="65"/>
      <c r="EL647" s="65"/>
      <c r="EM647" s="65"/>
      <c r="EN647" s="65"/>
      <c r="EO647" s="65"/>
      <c r="EP647" s="65"/>
      <c r="EQ647" s="65"/>
      <c r="ER647" s="65"/>
      <c r="ES647" s="65"/>
      <c r="ET647" s="65"/>
      <c r="EU647" s="65"/>
      <c r="EV647" s="65"/>
      <c r="EW647" s="65"/>
      <c r="EX647" s="65"/>
      <c r="EY647" s="65"/>
      <c r="EZ647" s="65"/>
      <c r="FA647" s="65"/>
      <c r="FB647" s="65"/>
      <c r="FC647" s="65"/>
      <c r="FD647" s="65"/>
      <c r="FE647" s="65"/>
      <c r="FF647" s="65"/>
      <c r="FG647" s="65"/>
      <c r="FH647" s="65"/>
      <c r="FI647" s="65"/>
      <c r="FJ647" s="65"/>
      <c r="FK647" s="65"/>
      <c r="FL647" s="65"/>
      <c r="FM647" s="65"/>
      <c r="FN647" s="65"/>
      <c r="FO647" s="65"/>
      <c r="FP647" s="65"/>
      <c r="FQ647" s="65"/>
      <c r="FR647" s="65"/>
      <c r="FS647" s="65"/>
      <c r="FT647" s="65"/>
      <c r="FU647" s="65"/>
      <c r="FV647" s="65"/>
      <c r="FW647" s="65"/>
      <c r="FX647" s="65"/>
      <c r="FY647" s="65"/>
      <c r="FZ647" s="65"/>
      <c r="GA647" s="65"/>
      <c r="GB647" s="65"/>
      <c r="GC647" s="65"/>
      <c r="GD647" s="65"/>
      <c r="GE647" s="65"/>
      <c r="GF647" s="65"/>
      <c r="GG647" s="65"/>
      <c r="GH647" s="65"/>
      <c r="GI647" s="65"/>
      <c r="GJ647" s="65"/>
      <c r="GK647" s="65"/>
      <c r="GL647" s="65"/>
      <c r="GM647" s="65"/>
      <c r="GN647" s="65"/>
      <c r="GO647" s="65"/>
      <c r="GP647" s="65"/>
      <c r="GQ647" s="65"/>
      <c r="GR647" s="65"/>
      <c r="GS647" s="65"/>
      <c r="GT647" s="65"/>
      <c r="GU647" s="65"/>
      <c r="GV647" s="65"/>
      <c r="GW647" s="65"/>
      <c r="GX647" s="65"/>
      <c r="GY647" s="65"/>
      <c r="GZ647" s="65"/>
      <c r="HA647" s="65"/>
      <c r="HB647" s="65"/>
      <c r="HC647" s="65"/>
      <c r="HD647" s="65"/>
      <c r="HE647" s="65"/>
      <c r="HF647" s="65"/>
      <c r="HG647" s="65"/>
      <c r="HH647" s="65"/>
      <c r="HI647" s="65"/>
      <c r="HJ647" s="65"/>
      <c r="HK647" s="65"/>
      <c r="HL647" s="65"/>
      <c r="HM647" s="65"/>
      <c r="HN647" s="65"/>
      <c r="HO647" s="65"/>
      <c r="HP647" s="65"/>
      <c r="HQ647" s="65"/>
      <c r="HR647" s="65"/>
      <c r="HS647" s="65"/>
      <c r="HT647" s="65"/>
      <c r="HU647" s="65"/>
      <c r="HV647" s="65"/>
      <c r="HW647" s="65"/>
      <c r="HX647" s="65"/>
      <c r="HY647" s="65"/>
      <c r="HZ647" s="65"/>
      <c r="IA647" s="65"/>
      <c r="IB647" s="65"/>
      <c r="IC647" s="65"/>
      <c r="ID647" s="65"/>
      <c r="IE647" s="65"/>
      <c r="IF647" s="65"/>
      <c r="IG647" s="65"/>
      <c r="IH647" s="65"/>
      <c r="II647" s="65"/>
      <c r="IJ647" s="65"/>
      <c r="IK647" s="65"/>
      <c r="IL647" s="65"/>
      <c r="IM647" s="65"/>
      <c r="IN647" s="65"/>
      <c r="IO647" s="65"/>
      <c r="IP647" s="65"/>
      <c r="IQ647" s="65"/>
      <c r="IR647" s="65"/>
      <c r="IS647" s="65"/>
      <c r="IT647" s="65"/>
      <c r="IU647" s="65"/>
      <c r="IV647" s="65"/>
      <c r="IW647" s="65"/>
      <c r="IX647" s="65"/>
      <c r="IY647" s="65"/>
      <c r="IZ647" s="65"/>
      <c r="JA647" s="65"/>
      <c r="JB647" s="65"/>
      <c r="JC647" s="65"/>
      <c r="JD647" s="65"/>
      <c r="JE647" s="65"/>
      <c r="JF647" s="65"/>
      <c r="JG647" s="65"/>
      <c r="JH647" s="65"/>
      <c r="JI647" s="65"/>
      <c r="JJ647" s="65"/>
      <c r="JK647" s="65"/>
      <c r="JL647" s="65"/>
      <c r="JM647" s="65"/>
      <c r="JN647" s="65"/>
      <c r="JO647" s="65"/>
      <c r="JP647" s="65"/>
      <c r="JQ647" s="65"/>
      <c r="JR647" s="65"/>
      <c r="JS647" s="65"/>
    </row>
    <row r="648" s="66" customFormat="true" ht="14.25" hidden="false" customHeight="true" outlineLevel="0" collapsed="false">
      <c r="A648" s="46"/>
      <c r="B648" s="47" t="n">
        <f aca="true">TODAY()</f>
        <v>46135</v>
      </c>
      <c r="C648" s="48" t="s">
        <v>37</v>
      </c>
      <c r="D648" s="49" t="s">
        <v>38</v>
      </c>
      <c r="E648" s="50" t="str">
        <f aca="false">IFERROR(VLOOKUP($J648,'Base 1'!A:S,19,0),"-")</f>
        <v>-</v>
      </c>
      <c r="F648" s="50" t="str">
        <f aca="false">IFERROR(VLOOKUP($J648,'Base 1'!$A:$N,14,0),"-")</f>
        <v>-</v>
      </c>
      <c r="G648" s="50" t="str">
        <f aca="false">IFERROR(VLOOKUP($J648,'Base 1'!$A:$O,15,0),"-")</f>
        <v>-</v>
      </c>
      <c r="H648" s="50" t="str">
        <f aca="false">IFERROR(VLOOKUP($J648,'Base 1'!$A:$T,20,0),"-")</f>
        <v>-</v>
      </c>
      <c r="I648" s="51" t="str">
        <f aca="false">IFERROR(VLOOKUP($J648,'Base 1'!$A:$C,3,0),"-")</f>
        <v>-</v>
      </c>
      <c r="J648" s="51"/>
      <c r="K648" s="50" t="str">
        <f aca="false">IFERROR(VLOOKUP($J648,'Base 1'!$A:$E,5,0),"-")</f>
        <v>-</v>
      </c>
      <c r="L648" s="52" t="str">
        <f aca="false">IFERROR(VLOOKUP($J648,'Base 1'!$A:$B,2,0),"-")</f>
        <v>-</v>
      </c>
      <c r="M648" s="50" t="str">
        <f aca="false">IFERROR(VLOOKUP($J648,'Base 1'!$A:$Q,17,0),"-")</f>
        <v>-</v>
      </c>
      <c r="N648" s="50" t="str">
        <f aca="false">IFERROR(VLOOKUP($J648,'Base 1'!$A:$R,18,0),"-")</f>
        <v>-</v>
      </c>
      <c r="O648" s="50" t="str">
        <f aca="false">IFERROR(VLOOKUP($J648,'Base 1'!$A:$F,6,0),"-")</f>
        <v>-</v>
      </c>
      <c r="P648" s="53" t="str">
        <f aca="false">IFERROR(VLOOKUP($J648,'Base 1'!$A:$G,7,0),"-")</f>
        <v>-</v>
      </c>
      <c r="Q648" s="54"/>
      <c r="R648" s="50" t="str">
        <f aca="false">IFERROR(VLOOKUP(J648,'Base 1'!$A:$L,12,0),"-")</f>
        <v>-</v>
      </c>
      <c r="S648" s="54"/>
      <c r="T648" s="55" t="str">
        <f aca="false">IFERROR(VLOOKUP(J648,'Base 1'!$A:$J,10,0),"-")</f>
        <v>-</v>
      </c>
      <c r="U648" s="56"/>
      <c r="V648" s="57"/>
      <c r="W648" s="58"/>
      <c r="X648" s="59" t="str">
        <f aca="false">IFERROR(VLOOKUP(J648,'Base 1'!$A:$I,9,0),"-")</f>
        <v>-</v>
      </c>
      <c r="Y648" s="58"/>
      <c r="Z648" s="60"/>
      <c r="AA648" s="61"/>
      <c r="AB648" s="62"/>
      <c r="AC648" s="63" t="str">
        <f aca="false">IFERROR(VLOOKUP($J648,'Base 1'!$A:$Q,16,0),"-")</f>
        <v>-</v>
      </c>
      <c r="AD648" s="63"/>
      <c r="AE648" s="64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  <c r="CO648" s="65"/>
      <c r="CP648" s="65"/>
      <c r="CQ648" s="65"/>
      <c r="CR648" s="65"/>
      <c r="CS648" s="65"/>
      <c r="CT648" s="65"/>
      <c r="CU648" s="65"/>
      <c r="CV648" s="65"/>
      <c r="CW648" s="65"/>
      <c r="CX648" s="65"/>
      <c r="CY648" s="65"/>
      <c r="CZ648" s="65"/>
      <c r="DA648" s="65"/>
      <c r="DB648" s="65"/>
      <c r="DC648" s="65"/>
      <c r="DD648" s="65"/>
      <c r="DE648" s="65"/>
      <c r="DF648" s="65"/>
      <c r="DG648" s="65"/>
      <c r="DH648" s="65"/>
      <c r="DI648" s="65"/>
      <c r="DJ648" s="65"/>
      <c r="DK648" s="65"/>
      <c r="DL648" s="65"/>
      <c r="DM648" s="65"/>
      <c r="DN648" s="65"/>
      <c r="DO648" s="65"/>
      <c r="DP648" s="65"/>
      <c r="DQ648" s="65"/>
      <c r="DR648" s="65"/>
      <c r="DS648" s="65"/>
      <c r="DT648" s="65"/>
      <c r="DU648" s="65"/>
      <c r="DV648" s="65"/>
      <c r="DW648" s="65"/>
      <c r="DX648" s="65"/>
      <c r="DY648" s="65"/>
      <c r="DZ648" s="65"/>
      <c r="EA648" s="65"/>
      <c r="EB648" s="65"/>
      <c r="EC648" s="65"/>
      <c r="ED648" s="65"/>
      <c r="EE648" s="65"/>
      <c r="EF648" s="65"/>
      <c r="EG648" s="65"/>
      <c r="EH648" s="65"/>
      <c r="EI648" s="65"/>
      <c r="EJ648" s="65"/>
      <c r="EK648" s="65"/>
      <c r="EL648" s="65"/>
      <c r="EM648" s="65"/>
      <c r="EN648" s="65"/>
      <c r="EO648" s="65"/>
      <c r="EP648" s="65"/>
      <c r="EQ648" s="65"/>
      <c r="ER648" s="65"/>
      <c r="ES648" s="65"/>
      <c r="ET648" s="65"/>
      <c r="EU648" s="65"/>
      <c r="EV648" s="65"/>
      <c r="EW648" s="65"/>
      <c r="EX648" s="65"/>
      <c r="EY648" s="65"/>
      <c r="EZ648" s="65"/>
      <c r="FA648" s="65"/>
      <c r="FB648" s="65"/>
      <c r="FC648" s="65"/>
      <c r="FD648" s="65"/>
      <c r="FE648" s="65"/>
      <c r="FF648" s="65"/>
      <c r="FG648" s="65"/>
      <c r="FH648" s="65"/>
      <c r="FI648" s="65"/>
      <c r="FJ648" s="65"/>
      <c r="FK648" s="65"/>
      <c r="FL648" s="65"/>
      <c r="FM648" s="65"/>
      <c r="FN648" s="65"/>
      <c r="FO648" s="65"/>
      <c r="FP648" s="65"/>
      <c r="FQ648" s="65"/>
      <c r="FR648" s="65"/>
      <c r="FS648" s="65"/>
      <c r="FT648" s="65"/>
      <c r="FU648" s="65"/>
      <c r="FV648" s="65"/>
      <c r="FW648" s="65"/>
      <c r="FX648" s="65"/>
      <c r="FY648" s="65"/>
      <c r="FZ648" s="65"/>
      <c r="GA648" s="65"/>
      <c r="GB648" s="65"/>
      <c r="GC648" s="65"/>
      <c r="GD648" s="65"/>
      <c r="GE648" s="65"/>
      <c r="GF648" s="65"/>
      <c r="GG648" s="65"/>
      <c r="GH648" s="65"/>
      <c r="GI648" s="65"/>
      <c r="GJ648" s="65"/>
      <c r="GK648" s="65"/>
      <c r="GL648" s="65"/>
      <c r="GM648" s="65"/>
      <c r="GN648" s="65"/>
      <c r="GO648" s="65"/>
      <c r="GP648" s="65"/>
      <c r="GQ648" s="65"/>
      <c r="GR648" s="65"/>
      <c r="GS648" s="65"/>
      <c r="GT648" s="65"/>
      <c r="GU648" s="65"/>
      <c r="GV648" s="65"/>
      <c r="GW648" s="65"/>
      <c r="GX648" s="65"/>
      <c r="GY648" s="65"/>
      <c r="GZ648" s="65"/>
      <c r="HA648" s="65"/>
      <c r="HB648" s="65"/>
      <c r="HC648" s="65"/>
      <c r="HD648" s="65"/>
      <c r="HE648" s="65"/>
      <c r="HF648" s="65"/>
      <c r="HG648" s="65"/>
      <c r="HH648" s="65"/>
      <c r="HI648" s="65"/>
      <c r="HJ648" s="65"/>
      <c r="HK648" s="65"/>
      <c r="HL648" s="65"/>
      <c r="HM648" s="65"/>
      <c r="HN648" s="65"/>
      <c r="HO648" s="65"/>
      <c r="HP648" s="65"/>
      <c r="HQ648" s="65"/>
      <c r="HR648" s="65"/>
      <c r="HS648" s="65"/>
      <c r="HT648" s="65"/>
      <c r="HU648" s="65"/>
      <c r="HV648" s="65"/>
      <c r="HW648" s="65"/>
      <c r="HX648" s="65"/>
      <c r="HY648" s="65"/>
      <c r="HZ648" s="65"/>
      <c r="IA648" s="65"/>
      <c r="IB648" s="65"/>
      <c r="IC648" s="65"/>
      <c r="ID648" s="65"/>
      <c r="IE648" s="65"/>
      <c r="IF648" s="65"/>
      <c r="IG648" s="65"/>
      <c r="IH648" s="65"/>
      <c r="II648" s="65"/>
      <c r="IJ648" s="65"/>
      <c r="IK648" s="65"/>
      <c r="IL648" s="65"/>
      <c r="IM648" s="65"/>
      <c r="IN648" s="65"/>
      <c r="IO648" s="65"/>
      <c r="IP648" s="65"/>
      <c r="IQ648" s="65"/>
      <c r="IR648" s="65"/>
      <c r="IS648" s="65"/>
      <c r="IT648" s="65"/>
      <c r="IU648" s="65"/>
      <c r="IV648" s="65"/>
      <c r="IW648" s="65"/>
      <c r="IX648" s="65"/>
      <c r="IY648" s="65"/>
      <c r="IZ648" s="65"/>
      <c r="JA648" s="65"/>
      <c r="JB648" s="65"/>
      <c r="JC648" s="65"/>
      <c r="JD648" s="65"/>
      <c r="JE648" s="65"/>
      <c r="JF648" s="65"/>
      <c r="JG648" s="65"/>
      <c r="JH648" s="65"/>
      <c r="JI648" s="65"/>
      <c r="JJ648" s="65"/>
      <c r="JK648" s="65"/>
      <c r="JL648" s="65"/>
      <c r="JM648" s="65"/>
      <c r="JN648" s="65"/>
      <c r="JO648" s="65"/>
      <c r="JP648" s="65"/>
      <c r="JQ648" s="65"/>
      <c r="JR648" s="65"/>
      <c r="JS648" s="65"/>
    </row>
    <row r="649" s="66" customFormat="true" ht="14.25" hidden="false" customHeight="true" outlineLevel="0" collapsed="false">
      <c r="A649" s="46"/>
      <c r="B649" s="47" t="n">
        <f aca="true">TODAY()</f>
        <v>46135</v>
      </c>
      <c r="C649" s="48" t="s">
        <v>37</v>
      </c>
      <c r="D649" s="49" t="s">
        <v>38</v>
      </c>
      <c r="E649" s="50" t="str">
        <f aca="false">IFERROR(VLOOKUP($J649,'Base 1'!A:S,19,0),"-")</f>
        <v>-</v>
      </c>
      <c r="F649" s="50" t="str">
        <f aca="false">IFERROR(VLOOKUP($J649,'Base 1'!$A:$N,14,0),"-")</f>
        <v>-</v>
      </c>
      <c r="G649" s="50" t="str">
        <f aca="false">IFERROR(VLOOKUP($J649,'Base 1'!$A:$O,15,0),"-")</f>
        <v>-</v>
      </c>
      <c r="H649" s="50" t="str">
        <f aca="false">IFERROR(VLOOKUP($J649,'Base 1'!$A:$T,20,0),"-")</f>
        <v>-</v>
      </c>
      <c r="I649" s="51" t="str">
        <f aca="false">IFERROR(VLOOKUP($J649,'Base 1'!$A:$C,3,0),"-")</f>
        <v>-</v>
      </c>
      <c r="J649" s="51"/>
      <c r="K649" s="50" t="str">
        <f aca="false">IFERROR(VLOOKUP($J649,'Base 1'!$A:$E,5,0),"-")</f>
        <v>-</v>
      </c>
      <c r="L649" s="52" t="str">
        <f aca="false">IFERROR(VLOOKUP($J649,'Base 1'!$A:$B,2,0),"-")</f>
        <v>-</v>
      </c>
      <c r="M649" s="50" t="str">
        <f aca="false">IFERROR(VLOOKUP($J649,'Base 1'!$A:$Q,17,0),"-")</f>
        <v>-</v>
      </c>
      <c r="N649" s="50" t="str">
        <f aca="false">IFERROR(VLOOKUP($J649,'Base 1'!$A:$R,18,0),"-")</f>
        <v>-</v>
      </c>
      <c r="O649" s="50" t="str">
        <f aca="false">IFERROR(VLOOKUP($J649,'Base 1'!$A:$F,6,0),"-")</f>
        <v>-</v>
      </c>
      <c r="P649" s="53" t="str">
        <f aca="false">IFERROR(VLOOKUP($J649,'Base 1'!$A:$G,7,0),"-")</f>
        <v>-</v>
      </c>
      <c r="Q649" s="54"/>
      <c r="R649" s="50" t="str">
        <f aca="false">IFERROR(VLOOKUP(J649,'Base 1'!$A:$L,12,0),"-")</f>
        <v>-</v>
      </c>
      <c r="S649" s="54"/>
      <c r="T649" s="55" t="str">
        <f aca="false">IFERROR(VLOOKUP(J649,'Base 1'!$A:$J,10,0),"-")</f>
        <v>-</v>
      </c>
      <c r="U649" s="56"/>
      <c r="V649" s="57"/>
      <c r="W649" s="58"/>
      <c r="X649" s="59" t="str">
        <f aca="false">IFERROR(VLOOKUP(J649,'Base 1'!$A:$I,9,0),"-")</f>
        <v>-</v>
      </c>
      <c r="Y649" s="58"/>
      <c r="Z649" s="60"/>
      <c r="AA649" s="61"/>
      <c r="AB649" s="62"/>
      <c r="AC649" s="63" t="str">
        <f aca="false">IFERROR(VLOOKUP($J649,'Base 1'!$A:$Q,16,0),"-")</f>
        <v>-</v>
      </c>
      <c r="AD649" s="63"/>
      <c r="AE649" s="64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  <c r="CO649" s="65"/>
      <c r="CP649" s="65"/>
      <c r="CQ649" s="65"/>
      <c r="CR649" s="65"/>
      <c r="CS649" s="65"/>
      <c r="CT649" s="65"/>
      <c r="CU649" s="65"/>
      <c r="CV649" s="65"/>
      <c r="CW649" s="65"/>
      <c r="CX649" s="65"/>
      <c r="CY649" s="65"/>
      <c r="CZ649" s="65"/>
      <c r="DA649" s="65"/>
      <c r="DB649" s="65"/>
      <c r="DC649" s="65"/>
      <c r="DD649" s="65"/>
      <c r="DE649" s="65"/>
      <c r="DF649" s="65"/>
      <c r="DG649" s="65"/>
      <c r="DH649" s="65"/>
      <c r="DI649" s="65"/>
      <c r="DJ649" s="65"/>
      <c r="DK649" s="65"/>
      <c r="DL649" s="65"/>
      <c r="DM649" s="65"/>
      <c r="DN649" s="65"/>
      <c r="DO649" s="65"/>
      <c r="DP649" s="65"/>
      <c r="DQ649" s="65"/>
      <c r="DR649" s="65"/>
      <c r="DS649" s="65"/>
      <c r="DT649" s="65"/>
      <c r="DU649" s="65"/>
      <c r="DV649" s="65"/>
      <c r="DW649" s="65"/>
      <c r="DX649" s="65"/>
      <c r="DY649" s="65"/>
      <c r="DZ649" s="65"/>
      <c r="EA649" s="65"/>
      <c r="EB649" s="65"/>
      <c r="EC649" s="65"/>
      <c r="ED649" s="65"/>
      <c r="EE649" s="65"/>
      <c r="EF649" s="65"/>
      <c r="EG649" s="65"/>
      <c r="EH649" s="65"/>
      <c r="EI649" s="65"/>
      <c r="EJ649" s="65"/>
      <c r="EK649" s="65"/>
      <c r="EL649" s="65"/>
      <c r="EM649" s="65"/>
      <c r="EN649" s="65"/>
      <c r="EO649" s="65"/>
      <c r="EP649" s="65"/>
      <c r="EQ649" s="65"/>
      <c r="ER649" s="65"/>
      <c r="ES649" s="65"/>
      <c r="ET649" s="65"/>
      <c r="EU649" s="65"/>
      <c r="EV649" s="65"/>
      <c r="EW649" s="65"/>
      <c r="EX649" s="65"/>
      <c r="EY649" s="65"/>
      <c r="EZ649" s="65"/>
      <c r="FA649" s="65"/>
      <c r="FB649" s="65"/>
      <c r="FC649" s="65"/>
      <c r="FD649" s="65"/>
      <c r="FE649" s="65"/>
      <c r="FF649" s="65"/>
      <c r="FG649" s="65"/>
      <c r="FH649" s="65"/>
      <c r="FI649" s="65"/>
      <c r="FJ649" s="65"/>
      <c r="FK649" s="65"/>
      <c r="FL649" s="65"/>
      <c r="FM649" s="65"/>
      <c r="FN649" s="65"/>
      <c r="FO649" s="65"/>
      <c r="FP649" s="65"/>
      <c r="FQ649" s="65"/>
      <c r="FR649" s="65"/>
      <c r="FS649" s="65"/>
      <c r="FT649" s="65"/>
      <c r="FU649" s="65"/>
      <c r="FV649" s="65"/>
      <c r="FW649" s="65"/>
      <c r="FX649" s="65"/>
      <c r="FY649" s="65"/>
      <c r="FZ649" s="65"/>
      <c r="GA649" s="65"/>
      <c r="GB649" s="65"/>
      <c r="GC649" s="65"/>
      <c r="GD649" s="65"/>
      <c r="GE649" s="65"/>
      <c r="GF649" s="65"/>
      <c r="GG649" s="65"/>
      <c r="GH649" s="65"/>
      <c r="GI649" s="65"/>
      <c r="GJ649" s="65"/>
      <c r="GK649" s="65"/>
      <c r="GL649" s="65"/>
      <c r="GM649" s="65"/>
      <c r="GN649" s="65"/>
      <c r="GO649" s="65"/>
      <c r="GP649" s="65"/>
      <c r="GQ649" s="65"/>
      <c r="GR649" s="65"/>
      <c r="GS649" s="65"/>
      <c r="GT649" s="65"/>
      <c r="GU649" s="65"/>
      <c r="GV649" s="65"/>
      <c r="GW649" s="65"/>
      <c r="GX649" s="65"/>
      <c r="GY649" s="65"/>
      <c r="GZ649" s="65"/>
      <c r="HA649" s="65"/>
      <c r="HB649" s="65"/>
      <c r="HC649" s="65"/>
      <c r="HD649" s="65"/>
      <c r="HE649" s="65"/>
      <c r="HF649" s="65"/>
      <c r="HG649" s="65"/>
      <c r="HH649" s="65"/>
      <c r="HI649" s="65"/>
      <c r="HJ649" s="65"/>
      <c r="HK649" s="65"/>
      <c r="HL649" s="65"/>
      <c r="HM649" s="65"/>
      <c r="HN649" s="65"/>
      <c r="HO649" s="65"/>
      <c r="HP649" s="65"/>
      <c r="HQ649" s="65"/>
      <c r="HR649" s="65"/>
      <c r="HS649" s="65"/>
      <c r="HT649" s="65"/>
      <c r="HU649" s="65"/>
      <c r="HV649" s="65"/>
      <c r="HW649" s="65"/>
      <c r="HX649" s="65"/>
      <c r="HY649" s="65"/>
      <c r="HZ649" s="65"/>
      <c r="IA649" s="65"/>
      <c r="IB649" s="65"/>
      <c r="IC649" s="65"/>
      <c r="ID649" s="65"/>
      <c r="IE649" s="65"/>
      <c r="IF649" s="65"/>
      <c r="IG649" s="65"/>
      <c r="IH649" s="65"/>
      <c r="II649" s="65"/>
      <c r="IJ649" s="65"/>
      <c r="IK649" s="65"/>
      <c r="IL649" s="65"/>
      <c r="IM649" s="65"/>
      <c r="IN649" s="65"/>
      <c r="IO649" s="65"/>
      <c r="IP649" s="65"/>
      <c r="IQ649" s="65"/>
      <c r="IR649" s="65"/>
      <c r="IS649" s="65"/>
      <c r="IT649" s="65"/>
      <c r="IU649" s="65"/>
      <c r="IV649" s="65"/>
      <c r="IW649" s="65"/>
      <c r="IX649" s="65"/>
      <c r="IY649" s="65"/>
      <c r="IZ649" s="65"/>
      <c r="JA649" s="65"/>
      <c r="JB649" s="65"/>
      <c r="JC649" s="65"/>
      <c r="JD649" s="65"/>
      <c r="JE649" s="65"/>
      <c r="JF649" s="65"/>
      <c r="JG649" s="65"/>
      <c r="JH649" s="65"/>
      <c r="JI649" s="65"/>
      <c r="JJ649" s="65"/>
      <c r="JK649" s="65"/>
      <c r="JL649" s="65"/>
      <c r="JM649" s="65"/>
      <c r="JN649" s="65"/>
      <c r="JO649" s="65"/>
      <c r="JP649" s="65"/>
      <c r="JQ649" s="65"/>
      <c r="JR649" s="65"/>
      <c r="JS649" s="65"/>
    </row>
    <row r="650" s="66" customFormat="true" ht="14.25" hidden="false" customHeight="true" outlineLevel="0" collapsed="false">
      <c r="A650" s="46"/>
      <c r="B650" s="47" t="n">
        <f aca="true">TODAY()</f>
        <v>46135</v>
      </c>
      <c r="C650" s="48" t="s">
        <v>37</v>
      </c>
      <c r="D650" s="49" t="s">
        <v>38</v>
      </c>
      <c r="E650" s="50" t="str">
        <f aca="false">IFERROR(VLOOKUP($J650,'Base 1'!A:S,19,0),"-")</f>
        <v>-</v>
      </c>
      <c r="F650" s="50" t="str">
        <f aca="false">IFERROR(VLOOKUP($J650,'Base 1'!$A:$N,14,0),"-")</f>
        <v>-</v>
      </c>
      <c r="G650" s="50" t="str">
        <f aca="false">IFERROR(VLOOKUP($J650,'Base 1'!$A:$O,15,0),"-")</f>
        <v>-</v>
      </c>
      <c r="H650" s="50" t="str">
        <f aca="false">IFERROR(VLOOKUP($J650,'Base 1'!$A:$T,20,0),"-")</f>
        <v>-</v>
      </c>
      <c r="I650" s="51" t="str">
        <f aca="false">IFERROR(VLOOKUP($J650,'Base 1'!$A:$C,3,0),"-")</f>
        <v>-</v>
      </c>
      <c r="J650" s="51"/>
      <c r="K650" s="50" t="str">
        <f aca="false">IFERROR(VLOOKUP($J650,'Base 1'!$A:$E,5,0),"-")</f>
        <v>-</v>
      </c>
      <c r="L650" s="52" t="str">
        <f aca="false">IFERROR(VLOOKUP($J650,'Base 1'!$A:$B,2,0),"-")</f>
        <v>-</v>
      </c>
      <c r="M650" s="50" t="str">
        <f aca="false">IFERROR(VLOOKUP($J650,'Base 1'!$A:$Q,17,0),"-")</f>
        <v>-</v>
      </c>
      <c r="N650" s="50" t="str">
        <f aca="false">IFERROR(VLOOKUP($J650,'Base 1'!$A:$R,18,0),"-")</f>
        <v>-</v>
      </c>
      <c r="O650" s="50" t="str">
        <f aca="false">IFERROR(VLOOKUP($J650,'Base 1'!$A:$F,6,0),"-")</f>
        <v>-</v>
      </c>
      <c r="P650" s="53" t="str">
        <f aca="false">IFERROR(VLOOKUP($J650,'Base 1'!$A:$G,7,0),"-")</f>
        <v>-</v>
      </c>
      <c r="Q650" s="54"/>
      <c r="R650" s="50" t="str">
        <f aca="false">IFERROR(VLOOKUP(J650,'Base 1'!$A:$L,12,0),"-")</f>
        <v>-</v>
      </c>
      <c r="S650" s="54"/>
      <c r="T650" s="55" t="str">
        <f aca="false">IFERROR(VLOOKUP(J650,'Base 1'!$A:$J,10,0),"-")</f>
        <v>-</v>
      </c>
      <c r="U650" s="56"/>
      <c r="V650" s="57"/>
      <c r="W650" s="58"/>
      <c r="X650" s="59" t="str">
        <f aca="false">IFERROR(VLOOKUP(J650,'Base 1'!$A:$I,9,0),"-")</f>
        <v>-</v>
      </c>
      <c r="Y650" s="58"/>
      <c r="Z650" s="60"/>
      <c r="AA650" s="61"/>
      <c r="AB650" s="62"/>
      <c r="AC650" s="63" t="str">
        <f aca="false">IFERROR(VLOOKUP($J650,'Base 1'!$A:$Q,16,0),"-")</f>
        <v>-</v>
      </c>
      <c r="AD650" s="63"/>
      <c r="AE650" s="64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  <c r="CO650" s="65"/>
      <c r="CP650" s="65"/>
      <c r="CQ650" s="65"/>
      <c r="CR650" s="65"/>
      <c r="CS650" s="65"/>
      <c r="CT650" s="65"/>
      <c r="CU650" s="65"/>
      <c r="CV650" s="65"/>
      <c r="CW650" s="65"/>
      <c r="CX650" s="65"/>
      <c r="CY650" s="65"/>
      <c r="CZ650" s="65"/>
      <c r="DA650" s="65"/>
      <c r="DB650" s="65"/>
      <c r="DC650" s="65"/>
      <c r="DD650" s="65"/>
      <c r="DE650" s="65"/>
      <c r="DF650" s="65"/>
      <c r="DG650" s="65"/>
      <c r="DH650" s="65"/>
      <c r="DI650" s="65"/>
      <c r="DJ650" s="65"/>
      <c r="DK650" s="65"/>
      <c r="DL650" s="65"/>
      <c r="DM650" s="65"/>
      <c r="DN650" s="65"/>
      <c r="DO650" s="65"/>
      <c r="DP650" s="65"/>
      <c r="DQ650" s="65"/>
      <c r="DR650" s="65"/>
      <c r="DS650" s="65"/>
      <c r="DT650" s="65"/>
      <c r="DU650" s="65"/>
      <c r="DV650" s="65"/>
      <c r="DW650" s="65"/>
      <c r="DX650" s="65"/>
      <c r="DY650" s="65"/>
      <c r="DZ650" s="65"/>
      <c r="EA650" s="65"/>
      <c r="EB650" s="65"/>
      <c r="EC650" s="65"/>
      <c r="ED650" s="65"/>
      <c r="EE650" s="65"/>
      <c r="EF650" s="65"/>
      <c r="EG650" s="65"/>
      <c r="EH650" s="65"/>
      <c r="EI650" s="65"/>
      <c r="EJ650" s="65"/>
      <c r="EK650" s="65"/>
      <c r="EL650" s="65"/>
      <c r="EM650" s="65"/>
      <c r="EN650" s="65"/>
      <c r="EO650" s="65"/>
      <c r="EP650" s="65"/>
      <c r="EQ650" s="65"/>
      <c r="ER650" s="65"/>
      <c r="ES650" s="65"/>
      <c r="ET650" s="65"/>
      <c r="EU650" s="65"/>
      <c r="EV650" s="65"/>
      <c r="EW650" s="65"/>
      <c r="EX650" s="65"/>
      <c r="EY650" s="65"/>
      <c r="EZ650" s="65"/>
      <c r="FA650" s="65"/>
      <c r="FB650" s="65"/>
      <c r="FC650" s="65"/>
      <c r="FD650" s="65"/>
      <c r="FE650" s="65"/>
      <c r="FF650" s="65"/>
      <c r="FG650" s="65"/>
      <c r="FH650" s="65"/>
      <c r="FI650" s="65"/>
      <c r="FJ650" s="65"/>
      <c r="FK650" s="65"/>
      <c r="FL650" s="65"/>
      <c r="FM650" s="65"/>
      <c r="FN650" s="65"/>
      <c r="FO650" s="65"/>
      <c r="FP650" s="65"/>
      <c r="FQ650" s="65"/>
      <c r="FR650" s="65"/>
      <c r="FS650" s="65"/>
      <c r="FT650" s="65"/>
      <c r="FU650" s="65"/>
      <c r="FV650" s="65"/>
      <c r="FW650" s="65"/>
      <c r="FX650" s="65"/>
      <c r="FY650" s="65"/>
      <c r="FZ650" s="65"/>
      <c r="GA650" s="65"/>
      <c r="GB650" s="65"/>
      <c r="GC650" s="65"/>
      <c r="GD650" s="65"/>
      <c r="GE650" s="65"/>
      <c r="GF650" s="65"/>
      <c r="GG650" s="65"/>
      <c r="GH650" s="65"/>
      <c r="GI650" s="65"/>
      <c r="GJ650" s="65"/>
      <c r="GK650" s="65"/>
      <c r="GL650" s="65"/>
      <c r="GM650" s="65"/>
      <c r="GN650" s="65"/>
      <c r="GO650" s="65"/>
      <c r="GP650" s="65"/>
      <c r="GQ650" s="65"/>
      <c r="GR650" s="65"/>
      <c r="GS650" s="65"/>
      <c r="GT650" s="65"/>
      <c r="GU650" s="65"/>
      <c r="GV650" s="65"/>
      <c r="GW650" s="65"/>
      <c r="GX650" s="65"/>
      <c r="GY650" s="65"/>
      <c r="GZ650" s="65"/>
      <c r="HA650" s="65"/>
      <c r="HB650" s="65"/>
      <c r="HC650" s="65"/>
      <c r="HD650" s="65"/>
      <c r="HE650" s="65"/>
      <c r="HF650" s="65"/>
      <c r="HG650" s="65"/>
      <c r="HH650" s="65"/>
      <c r="HI650" s="65"/>
      <c r="HJ650" s="65"/>
      <c r="HK650" s="65"/>
      <c r="HL650" s="65"/>
      <c r="HM650" s="65"/>
      <c r="HN650" s="65"/>
      <c r="HO650" s="65"/>
      <c r="HP650" s="65"/>
      <c r="HQ650" s="65"/>
      <c r="HR650" s="65"/>
      <c r="HS650" s="65"/>
      <c r="HT650" s="65"/>
      <c r="HU650" s="65"/>
      <c r="HV650" s="65"/>
      <c r="HW650" s="65"/>
      <c r="HX650" s="65"/>
      <c r="HY650" s="65"/>
      <c r="HZ650" s="65"/>
      <c r="IA650" s="65"/>
      <c r="IB650" s="65"/>
      <c r="IC650" s="65"/>
      <c r="ID650" s="65"/>
      <c r="IE650" s="65"/>
      <c r="IF650" s="65"/>
      <c r="IG650" s="65"/>
      <c r="IH650" s="65"/>
      <c r="II650" s="65"/>
      <c r="IJ650" s="65"/>
      <c r="IK650" s="65"/>
      <c r="IL650" s="65"/>
      <c r="IM650" s="65"/>
      <c r="IN650" s="65"/>
      <c r="IO650" s="65"/>
      <c r="IP650" s="65"/>
      <c r="IQ650" s="65"/>
      <c r="IR650" s="65"/>
      <c r="IS650" s="65"/>
      <c r="IT650" s="65"/>
      <c r="IU650" s="65"/>
      <c r="IV650" s="65"/>
      <c r="IW650" s="65"/>
      <c r="IX650" s="65"/>
      <c r="IY650" s="65"/>
      <c r="IZ650" s="65"/>
      <c r="JA650" s="65"/>
      <c r="JB650" s="65"/>
      <c r="JC650" s="65"/>
      <c r="JD650" s="65"/>
      <c r="JE650" s="65"/>
      <c r="JF650" s="65"/>
      <c r="JG650" s="65"/>
      <c r="JH650" s="65"/>
      <c r="JI650" s="65"/>
      <c r="JJ650" s="65"/>
      <c r="JK650" s="65"/>
      <c r="JL650" s="65"/>
      <c r="JM650" s="65"/>
      <c r="JN650" s="65"/>
      <c r="JO650" s="65"/>
      <c r="JP650" s="65"/>
      <c r="JQ650" s="65"/>
      <c r="JR650" s="65"/>
      <c r="JS650" s="65"/>
    </row>
    <row r="651" s="66" customFormat="true" ht="14.25" hidden="false" customHeight="true" outlineLevel="0" collapsed="false">
      <c r="A651" s="46"/>
      <c r="B651" s="47" t="n">
        <f aca="true">TODAY()</f>
        <v>46135</v>
      </c>
      <c r="C651" s="48" t="s">
        <v>37</v>
      </c>
      <c r="D651" s="49" t="s">
        <v>38</v>
      </c>
      <c r="E651" s="50" t="str">
        <f aca="false">IFERROR(VLOOKUP($J651,'Base 1'!A:S,19,0),"-")</f>
        <v>-</v>
      </c>
      <c r="F651" s="50" t="str">
        <f aca="false">IFERROR(VLOOKUP($J651,'Base 1'!$A:$N,14,0),"-")</f>
        <v>-</v>
      </c>
      <c r="G651" s="50" t="str">
        <f aca="false">IFERROR(VLOOKUP($J651,'Base 1'!$A:$O,15,0),"-")</f>
        <v>-</v>
      </c>
      <c r="H651" s="50" t="str">
        <f aca="false">IFERROR(VLOOKUP($J651,'Base 1'!$A:$T,20,0),"-")</f>
        <v>-</v>
      </c>
      <c r="I651" s="51" t="str">
        <f aca="false">IFERROR(VLOOKUP($J651,'Base 1'!$A:$C,3,0),"-")</f>
        <v>-</v>
      </c>
      <c r="J651" s="51"/>
      <c r="K651" s="50" t="str">
        <f aca="false">IFERROR(VLOOKUP($J651,'Base 1'!$A:$E,5,0),"-")</f>
        <v>-</v>
      </c>
      <c r="L651" s="52" t="str">
        <f aca="false">IFERROR(VLOOKUP($J651,'Base 1'!$A:$B,2,0),"-")</f>
        <v>-</v>
      </c>
      <c r="M651" s="50" t="str">
        <f aca="false">IFERROR(VLOOKUP($J651,'Base 1'!$A:$Q,17,0),"-")</f>
        <v>-</v>
      </c>
      <c r="N651" s="50" t="str">
        <f aca="false">IFERROR(VLOOKUP($J651,'Base 1'!$A:$R,18,0),"-")</f>
        <v>-</v>
      </c>
      <c r="O651" s="50" t="str">
        <f aca="false">IFERROR(VLOOKUP($J651,'Base 1'!$A:$F,6,0),"-")</f>
        <v>-</v>
      </c>
      <c r="P651" s="53" t="str">
        <f aca="false">IFERROR(VLOOKUP($J651,'Base 1'!$A:$G,7,0),"-")</f>
        <v>-</v>
      </c>
      <c r="Q651" s="54"/>
      <c r="R651" s="50" t="str">
        <f aca="false">IFERROR(VLOOKUP(J651,'Base 1'!$A:$L,12,0),"-")</f>
        <v>-</v>
      </c>
      <c r="S651" s="54"/>
      <c r="T651" s="55" t="str">
        <f aca="false">IFERROR(VLOOKUP(J651,'Base 1'!$A:$J,10,0),"-")</f>
        <v>-</v>
      </c>
      <c r="U651" s="56"/>
      <c r="V651" s="57"/>
      <c r="W651" s="58"/>
      <c r="X651" s="59" t="str">
        <f aca="false">IFERROR(VLOOKUP(J651,'Base 1'!$A:$I,9,0),"-")</f>
        <v>-</v>
      </c>
      <c r="Y651" s="58"/>
      <c r="Z651" s="60"/>
      <c r="AA651" s="61"/>
      <c r="AB651" s="62"/>
      <c r="AC651" s="63" t="str">
        <f aca="false">IFERROR(VLOOKUP($J651,'Base 1'!$A:$Q,16,0),"-")</f>
        <v>-</v>
      </c>
      <c r="AD651" s="63"/>
      <c r="AE651" s="64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  <c r="CO651" s="65"/>
      <c r="CP651" s="65"/>
      <c r="CQ651" s="65"/>
      <c r="CR651" s="65"/>
      <c r="CS651" s="65"/>
      <c r="CT651" s="65"/>
      <c r="CU651" s="65"/>
      <c r="CV651" s="65"/>
      <c r="CW651" s="65"/>
      <c r="CX651" s="65"/>
      <c r="CY651" s="65"/>
      <c r="CZ651" s="65"/>
      <c r="DA651" s="65"/>
      <c r="DB651" s="65"/>
      <c r="DC651" s="65"/>
      <c r="DD651" s="65"/>
      <c r="DE651" s="65"/>
      <c r="DF651" s="65"/>
      <c r="DG651" s="65"/>
      <c r="DH651" s="65"/>
      <c r="DI651" s="65"/>
      <c r="DJ651" s="65"/>
      <c r="DK651" s="65"/>
      <c r="DL651" s="65"/>
      <c r="DM651" s="65"/>
      <c r="DN651" s="65"/>
      <c r="DO651" s="65"/>
      <c r="DP651" s="65"/>
      <c r="DQ651" s="65"/>
      <c r="DR651" s="65"/>
      <c r="DS651" s="65"/>
      <c r="DT651" s="65"/>
      <c r="DU651" s="65"/>
      <c r="DV651" s="65"/>
      <c r="DW651" s="65"/>
      <c r="DX651" s="65"/>
      <c r="DY651" s="65"/>
      <c r="DZ651" s="65"/>
      <c r="EA651" s="65"/>
      <c r="EB651" s="65"/>
      <c r="EC651" s="65"/>
      <c r="ED651" s="65"/>
      <c r="EE651" s="65"/>
      <c r="EF651" s="65"/>
      <c r="EG651" s="65"/>
      <c r="EH651" s="65"/>
      <c r="EI651" s="65"/>
      <c r="EJ651" s="65"/>
      <c r="EK651" s="65"/>
      <c r="EL651" s="65"/>
      <c r="EM651" s="65"/>
      <c r="EN651" s="65"/>
      <c r="EO651" s="65"/>
      <c r="EP651" s="65"/>
      <c r="EQ651" s="65"/>
      <c r="ER651" s="65"/>
      <c r="ES651" s="65"/>
      <c r="ET651" s="65"/>
      <c r="EU651" s="65"/>
      <c r="EV651" s="65"/>
      <c r="EW651" s="65"/>
      <c r="EX651" s="65"/>
      <c r="EY651" s="65"/>
      <c r="EZ651" s="65"/>
      <c r="FA651" s="65"/>
      <c r="FB651" s="65"/>
      <c r="FC651" s="65"/>
      <c r="FD651" s="65"/>
      <c r="FE651" s="65"/>
      <c r="FF651" s="65"/>
      <c r="FG651" s="65"/>
      <c r="FH651" s="65"/>
      <c r="FI651" s="65"/>
      <c r="FJ651" s="65"/>
      <c r="FK651" s="65"/>
      <c r="FL651" s="65"/>
      <c r="FM651" s="65"/>
      <c r="FN651" s="65"/>
      <c r="FO651" s="65"/>
      <c r="FP651" s="65"/>
      <c r="FQ651" s="65"/>
      <c r="FR651" s="65"/>
      <c r="FS651" s="65"/>
      <c r="FT651" s="65"/>
      <c r="FU651" s="65"/>
      <c r="FV651" s="65"/>
      <c r="FW651" s="65"/>
      <c r="FX651" s="65"/>
      <c r="FY651" s="65"/>
      <c r="FZ651" s="65"/>
      <c r="GA651" s="65"/>
      <c r="GB651" s="65"/>
      <c r="GC651" s="65"/>
      <c r="GD651" s="65"/>
      <c r="GE651" s="65"/>
      <c r="GF651" s="65"/>
      <c r="GG651" s="65"/>
      <c r="GH651" s="65"/>
      <c r="GI651" s="65"/>
      <c r="GJ651" s="65"/>
      <c r="GK651" s="65"/>
      <c r="GL651" s="65"/>
      <c r="GM651" s="65"/>
      <c r="GN651" s="65"/>
      <c r="GO651" s="65"/>
      <c r="GP651" s="65"/>
      <c r="GQ651" s="65"/>
      <c r="GR651" s="65"/>
      <c r="GS651" s="65"/>
      <c r="GT651" s="65"/>
      <c r="GU651" s="65"/>
      <c r="GV651" s="65"/>
      <c r="GW651" s="65"/>
      <c r="GX651" s="65"/>
      <c r="GY651" s="65"/>
      <c r="GZ651" s="65"/>
      <c r="HA651" s="65"/>
      <c r="HB651" s="65"/>
      <c r="HC651" s="65"/>
      <c r="HD651" s="65"/>
      <c r="HE651" s="65"/>
      <c r="HF651" s="65"/>
      <c r="HG651" s="65"/>
      <c r="HH651" s="65"/>
      <c r="HI651" s="65"/>
      <c r="HJ651" s="65"/>
      <c r="HK651" s="65"/>
      <c r="HL651" s="65"/>
      <c r="HM651" s="65"/>
      <c r="HN651" s="65"/>
      <c r="HO651" s="65"/>
      <c r="HP651" s="65"/>
      <c r="HQ651" s="65"/>
      <c r="HR651" s="65"/>
      <c r="HS651" s="65"/>
      <c r="HT651" s="65"/>
      <c r="HU651" s="65"/>
      <c r="HV651" s="65"/>
      <c r="HW651" s="65"/>
      <c r="HX651" s="65"/>
      <c r="HY651" s="65"/>
      <c r="HZ651" s="65"/>
      <c r="IA651" s="65"/>
      <c r="IB651" s="65"/>
      <c r="IC651" s="65"/>
      <c r="ID651" s="65"/>
      <c r="IE651" s="65"/>
      <c r="IF651" s="65"/>
      <c r="IG651" s="65"/>
      <c r="IH651" s="65"/>
      <c r="II651" s="65"/>
      <c r="IJ651" s="65"/>
      <c r="IK651" s="65"/>
      <c r="IL651" s="65"/>
      <c r="IM651" s="65"/>
      <c r="IN651" s="65"/>
      <c r="IO651" s="65"/>
      <c r="IP651" s="65"/>
      <c r="IQ651" s="65"/>
      <c r="IR651" s="65"/>
      <c r="IS651" s="65"/>
      <c r="IT651" s="65"/>
      <c r="IU651" s="65"/>
      <c r="IV651" s="65"/>
      <c r="IW651" s="65"/>
      <c r="IX651" s="65"/>
      <c r="IY651" s="65"/>
      <c r="IZ651" s="65"/>
      <c r="JA651" s="65"/>
      <c r="JB651" s="65"/>
      <c r="JC651" s="65"/>
      <c r="JD651" s="65"/>
      <c r="JE651" s="65"/>
      <c r="JF651" s="65"/>
      <c r="JG651" s="65"/>
      <c r="JH651" s="65"/>
      <c r="JI651" s="65"/>
      <c r="JJ651" s="65"/>
      <c r="JK651" s="65"/>
      <c r="JL651" s="65"/>
      <c r="JM651" s="65"/>
      <c r="JN651" s="65"/>
      <c r="JO651" s="65"/>
      <c r="JP651" s="65"/>
      <c r="JQ651" s="65"/>
      <c r="JR651" s="65"/>
      <c r="JS651" s="65"/>
    </row>
    <row r="652" s="66" customFormat="true" ht="14.25" hidden="false" customHeight="true" outlineLevel="0" collapsed="false">
      <c r="A652" s="46"/>
      <c r="B652" s="47" t="n">
        <f aca="true">TODAY()</f>
        <v>46135</v>
      </c>
      <c r="C652" s="48" t="s">
        <v>37</v>
      </c>
      <c r="D652" s="49" t="s">
        <v>38</v>
      </c>
      <c r="E652" s="50" t="str">
        <f aca="false">IFERROR(VLOOKUP($J652,'Base 1'!A:S,19,0),"-")</f>
        <v>-</v>
      </c>
      <c r="F652" s="50" t="str">
        <f aca="false">IFERROR(VLOOKUP($J652,'Base 1'!$A:$N,14,0),"-")</f>
        <v>-</v>
      </c>
      <c r="G652" s="50" t="str">
        <f aca="false">IFERROR(VLOOKUP($J652,'Base 1'!$A:$O,15,0),"-")</f>
        <v>-</v>
      </c>
      <c r="H652" s="50" t="str">
        <f aca="false">IFERROR(VLOOKUP($J652,'Base 1'!$A:$T,20,0),"-")</f>
        <v>-</v>
      </c>
      <c r="I652" s="51" t="str">
        <f aca="false">IFERROR(VLOOKUP($J652,'Base 1'!$A:$C,3,0),"-")</f>
        <v>-</v>
      </c>
      <c r="J652" s="51"/>
      <c r="K652" s="50" t="str">
        <f aca="false">IFERROR(VLOOKUP($J652,'Base 1'!$A:$E,5,0),"-")</f>
        <v>-</v>
      </c>
      <c r="L652" s="52" t="str">
        <f aca="false">IFERROR(VLOOKUP($J652,'Base 1'!$A:$B,2,0),"-")</f>
        <v>-</v>
      </c>
      <c r="M652" s="50" t="str">
        <f aca="false">IFERROR(VLOOKUP($J652,'Base 1'!$A:$Q,17,0),"-")</f>
        <v>-</v>
      </c>
      <c r="N652" s="50" t="str">
        <f aca="false">IFERROR(VLOOKUP($J652,'Base 1'!$A:$R,18,0),"-")</f>
        <v>-</v>
      </c>
      <c r="O652" s="50" t="str">
        <f aca="false">IFERROR(VLOOKUP($J652,'Base 1'!$A:$F,6,0),"-")</f>
        <v>-</v>
      </c>
      <c r="P652" s="53" t="str">
        <f aca="false">IFERROR(VLOOKUP($J652,'Base 1'!$A:$G,7,0),"-")</f>
        <v>-</v>
      </c>
      <c r="Q652" s="54"/>
      <c r="R652" s="50" t="str">
        <f aca="false">IFERROR(VLOOKUP(J652,'Base 1'!$A:$L,12,0),"-")</f>
        <v>-</v>
      </c>
      <c r="S652" s="54"/>
      <c r="T652" s="55" t="str">
        <f aca="false">IFERROR(VLOOKUP(J652,'Base 1'!$A:$J,10,0),"-")</f>
        <v>-</v>
      </c>
      <c r="U652" s="56"/>
      <c r="V652" s="57"/>
      <c r="W652" s="58"/>
      <c r="X652" s="59" t="str">
        <f aca="false">IFERROR(VLOOKUP(J652,'Base 1'!$A:$I,9,0),"-")</f>
        <v>-</v>
      </c>
      <c r="Y652" s="58"/>
      <c r="Z652" s="60"/>
      <c r="AA652" s="61"/>
      <c r="AB652" s="62"/>
      <c r="AC652" s="63" t="str">
        <f aca="false">IFERROR(VLOOKUP($J652,'Base 1'!$A:$Q,16,0),"-")</f>
        <v>-</v>
      </c>
      <c r="AD652" s="63"/>
      <c r="AE652" s="64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  <c r="CO652" s="65"/>
      <c r="CP652" s="65"/>
      <c r="CQ652" s="65"/>
      <c r="CR652" s="65"/>
      <c r="CS652" s="65"/>
      <c r="CT652" s="65"/>
      <c r="CU652" s="65"/>
      <c r="CV652" s="65"/>
      <c r="CW652" s="65"/>
      <c r="CX652" s="65"/>
      <c r="CY652" s="65"/>
      <c r="CZ652" s="65"/>
      <c r="DA652" s="65"/>
      <c r="DB652" s="65"/>
      <c r="DC652" s="65"/>
      <c r="DD652" s="65"/>
      <c r="DE652" s="65"/>
      <c r="DF652" s="65"/>
      <c r="DG652" s="65"/>
      <c r="DH652" s="65"/>
      <c r="DI652" s="65"/>
      <c r="DJ652" s="65"/>
      <c r="DK652" s="65"/>
      <c r="DL652" s="65"/>
      <c r="DM652" s="65"/>
      <c r="DN652" s="65"/>
      <c r="DO652" s="65"/>
      <c r="DP652" s="65"/>
      <c r="DQ652" s="65"/>
      <c r="DR652" s="65"/>
      <c r="DS652" s="65"/>
      <c r="DT652" s="65"/>
      <c r="DU652" s="65"/>
      <c r="DV652" s="65"/>
      <c r="DW652" s="65"/>
      <c r="DX652" s="65"/>
      <c r="DY652" s="65"/>
      <c r="DZ652" s="65"/>
      <c r="EA652" s="65"/>
      <c r="EB652" s="65"/>
      <c r="EC652" s="65"/>
      <c r="ED652" s="65"/>
      <c r="EE652" s="65"/>
      <c r="EF652" s="65"/>
      <c r="EG652" s="65"/>
      <c r="EH652" s="65"/>
      <c r="EI652" s="65"/>
      <c r="EJ652" s="65"/>
      <c r="EK652" s="65"/>
      <c r="EL652" s="65"/>
      <c r="EM652" s="65"/>
      <c r="EN652" s="65"/>
      <c r="EO652" s="65"/>
      <c r="EP652" s="65"/>
      <c r="EQ652" s="65"/>
      <c r="ER652" s="65"/>
      <c r="ES652" s="65"/>
      <c r="ET652" s="65"/>
      <c r="EU652" s="65"/>
      <c r="EV652" s="65"/>
      <c r="EW652" s="65"/>
      <c r="EX652" s="65"/>
      <c r="EY652" s="65"/>
      <c r="EZ652" s="65"/>
      <c r="FA652" s="65"/>
      <c r="FB652" s="65"/>
      <c r="FC652" s="65"/>
      <c r="FD652" s="65"/>
      <c r="FE652" s="65"/>
      <c r="FF652" s="65"/>
      <c r="FG652" s="65"/>
      <c r="FH652" s="65"/>
      <c r="FI652" s="65"/>
      <c r="FJ652" s="65"/>
      <c r="FK652" s="65"/>
      <c r="FL652" s="65"/>
      <c r="FM652" s="65"/>
      <c r="FN652" s="65"/>
      <c r="FO652" s="65"/>
      <c r="FP652" s="65"/>
      <c r="FQ652" s="65"/>
      <c r="FR652" s="65"/>
      <c r="FS652" s="65"/>
      <c r="FT652" s="65"/>
      <c r="FU652" s="65"/>
      <c r="FV652" s="65"/>
      <c r="FW652" s="65"/>
      <c r="FX652" s="65"/>
      <c r="FY652" s="65"/>
      <c r="FZ652" s="65"/>
      <c r="GA652" s="65"/>
      <c r="GB652" s="65"/>
      <c r="GC652" s="65"/>
      <c r="GD652" s="65"/>
      <c r="GE652" s="65"/>
      <c r="GF652" s="65"/>
      <c r="GG652" s="65"/>
      <c r="GH652" s="65"/>
      <c r="GI652" s="65"/>
      <c r="GJ652" s="65"/>
      <c r="GK652" s="65"/>
      <c r="GL652" s="65"/>
      <c r="GM652" s="65"/>
      <c r="GN652" s="65"/>
      <c r="GO652" s="65"/>
      <c r="GP652" s="65"/>
      <c r="GQ652" s="65"/>
      <c r="GR652" s="65"/>
      <c r="GS652" s="65"/>
      <c r="GT652" s="65"/>
      <c r="GU652" s="65"/>
      <c r="GV652" s="65"/>
      <c r="GW652" s="65"/>
      <c r="GX652" s="65"/>
      <c r="GY652" s="65"/>
      <c r="GZ652" s="65"/>
      <c r="HA652" s="65"/>
      <c r="HB652" s="65"/>
      <c r="HC652" s="65"/>
      <c r="HD652" s="65"/>
      <c r="HE652" s="65"/>
      <c r="HF652" s="65"/>
      <c r="HG652" s="65"/>
      <c r="HH652" s="65"/>
      <c r="HI652" s="65"/>
      <c r="HJ652" s="65"/>
      <c r="HK652" s="65"/>
      <c r="HL652" s="65"/>
      <c r="HM652" s="65"/>
      <c r="HN652" s="65"/>
      <c r="HO652" s="65"/>
      <c r="HP652" s="65"/>
      <c r="HQ652" s="65"/>
      <c r="HR652" s="65"/>
      <c r="HS652" s="65"/>
      <c r="HT652" s="65"/>
      <c r="HU652" s="65"/>
      <c r="HV652" s="65"/>
      <c r="HW652" s="65"/>
      <c r="HX652" s="65"/>
      <c r="HY652" s="65"/>
      <c r="HZ652" s="65"/>
      <c r="IA652" s="65"/>
      <c r="IB652" s="65"/>
      <c r="IC652" s="65"/>
      <c r="ID652" s="65"/>
      <c r="IE652" s="65"/>
      <c r="IF652" s="65"/>
      <c r="IG652" s="65"/>
      <c r="IH652" s="65"/>
      <c r="II652" s="65"/>
      <c r="IJ652" s="65"/>
      <c r="IK652" s="65"/>
      <c r="IL652" s="65"/>
      <c r="IM652" s="65"/>
      <c r="IN652" s="65"/>
      <c r="IO652" s="65"/>
      <c r="IP652" s="65"/>
      <c r="IQ652" s="65"/>
      <c r="IR652" s="65"/>
      <c r="IS652" s="65"/>
      <c r="IT652" s="65"/>
      <c r="IU652" s="65"/>
      <c r="IV652" s="65"/>
      <c r="IW652" s="65"/>
      <c r="IX652" s="65"/>
      <c r="IY652" s="65"/>
      <c r="IZ652" s="65"/>
      <c r="JA652" s="65"/>
      <c r="JB652" s="65"/>
      <c r="JC652" s="65"/>
      <c r="JD652" s="65"/>
      <c r="JE652" s="65"/>
      <c r="JF652" s="65"/>
      <c r="JG652" s="65"/>
      <c r="JH652" s="65"/>
      <c r="JI652" s="65"/>
      <c r="JJ652" s="65"/>
      <c r="JK652" s="65"/>
      <c r="JL652" s="65"/>
      <c r="JM652" s="65"/>
      <c r="JN652" s="65"/>
      <c r="JO652" s="65"/>
      <c r="JP652" s="65"/>
      <c r="JQ652" s="65"/>
      <c r="JR652" s="65"/>
      <c r="JS652" s="65"/>
    </row>
    <row r="653" s="66" customFormat="true" ht="14.25" hidden="false" customHeight="true" outlineLevel="0" collapsed="false">
      <c r="A653" s="46"/>
      <c r="B653" s="47" t="n">
        <f aca="true">TODAY()</f>
        <v>46135</v>
      </c>
      <c r="C653" s="48" t="s">
        <v>37</v>
      </c>
      <c r="D653" s="49" t="s">
        <v>38</v>
      </c>
      <c r="E653" s="50" t="str">
        <f aca="false">IFERROR(VLOOKUP($J653,'Base 1'!A:S,19,0),"-")</f>
        <v>-</v>
      </c>
      <c r="F653" s="50" t="str">
        <f aca="false">IFERROR(VLOOKUP($J653,'Base 1'!$A:$N,14,0),"-")</f>
        <v>-</v>
      </c>
      <c r="G653" s="50" t="str">
        <f aca="false">IFERROR(VLOOKUP($J653,'Base 1'!$A:$O,15,0),"-")</f>
        <v>-</v>
      </c>
      <c r="H653" s="50" t="str">
        <f aca="false">IFERROR(VLOOKUP($J653,'Base 1'!$A:$T,20,0),"-")</f>
        <v>-</v>
      </c>
      <c r="I653" s="51" t="str">
        <f aca="false">IFERROR(VLOOKUP($J653,'Base 1'!$A:$C,3,0),"-")</f>
        <v>-</v>
      </c>
      <c r="J653" s="51"/>
      <c r="K653" s="50" t="str">
        <f aca="false">IFERROR(VLOOKUP($J653,'Base 1'!$A:$E,5,0),"-")</f>
        <v>-</v>
      </c>
      <c r="L653" s="52" t="str">
        <f aca="false">IFERROR(VLOOKUP($J653,'Base 1'!$A:$B,2,0),"-")</f>
        <v>-</v>
      </c>
      <c r="M653" s="50" t="str">
        <f aca="false">IFERROR(VLOOKUP($J653,'Base 1'!$A:$Q,17,0),"-")</f>
        <v>-</v>
      </c>
      <c r="N653" s="50" t="str">
        <f aca="false">IFERROR(VLOOKUP($J653,'Base 1'!$A:$R,18,0),"-")</f>
        <v>-</v>
      </c>
      <c r="O653" s="50" t="str">
        <f aca="false">IFERROR(VLOOKUP($J653,'Base 1'!$A:$F,6,0),"-")</f>
        <v>-</v>
      </c>
      <c r="P653" s="53" t="str">
        <f aca="false">IFERROR(VLOOKUP($J653,'Base 1'!$A:$G,7,0),"-")</f>
        <v>-</v>
      </c>
      <c r="Q653" s="54"/>
      <c r="R653" s="50" t="str">
        <f aca="false">IFERROR(VLOOKUP(J653,'Base 1'!$A:$L,12,0),"-")</f>
        <v>-</v>
      </c>
      <c r="S653" s="54"/>
      <c r="T653" s="55" t="str">
        <f aca="false">IFERROR(VLOOKUP(J653,'Base 1'!$A:$J,10,0),"-")</f>
        <v>-</v>
      </c>
      <c r="U653" s="56"/>
      <c r="V653" s="57"/>
      <c r="W653" s="58"/>
      <c r="X653" s="59" t="str">
        <f aca="false">IFERROR(VLOOKUP(J653,'Base 1'!$A:$I,9,0),"-")</f>
        <v>-</v>
      </c>
      <c r="Y653" s="58"/>
      <c r="Z653" s="60"/>
      <c r="AA653" s="61"/>
      <c r="AB653" s="62"/>
      <c r="AC653" s="63" t="str">
        <f aca="false">IFERROR(VLOOKUP($J653,'Base 1'!$A:$Q,16,0),"-")</f>
        <v>-</v>
      </c>
      <c r="AD653" s="63"/>
      <c r="AE653" s="64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  <c r="CO653" s="65"/>
      <c r="CP653" s="65"/>
      <c r="CQ653" s="65"/>
      <c r="CR653" s="65"/>
      <c r="CS653" s="65"/>
      <c r="CT653" s="65"/>
      <c r="CU653" s="65"/>
      <c r="CV653" s="65"/>
      <c r="CW653" s="65"/>
      <c r="CX653" s="65"/>
      <c r="CY653" s="65"/>
      <c r="CZ653" s="65"/>
      <c r="DA653" s="65"/>
      <c r="DB653" s="65"/>
      <c r="DC653" s="65"/>
      <c r="DD653" s="65"/>
      <c r="DE653" s="65"/>
      <c r="DF653" s="65"/>
      <c r="DG653" s="65"/>
      <c r="DH653" s="65"/>
      <c r="DI653" s="65"/>
      <c r="DJ653" s="65"/>
      <c r="DK653" s="65"/>
      <c r="DL653" s="65"/>
      <c r="DM653" s="65"/>
      <c r="DN653" s="65"/>
      <c r="DO653" s="65"/>
      <c r="DP653" s="65"/>
      <c r="DQ653" s="65"/>
      <c r="DR653" s="65"/>
      <c r="DS653" s="65"/>
      <c r="DT653" s="65"/>
      <c r="DU653" s="65"/>
      <c r="DV653" s="65"/>
      <c r="DW653" s="65"/>
      <c r="DX653" s="65"/>
      <c r="DY653" s="65"/>
      <c r="DZ653" s="65"/>
      <c r="EA653" s="65"/>
      <c r="EB653" s="65"/>
      <c r="EC653" s="65"/>
      <c r="ED653" s="65"/>
      <c r="EE653" s="65"/>
      <c r="EF653" s="65"/>
      <c r="EG653" s="65"/>
      <c r="EH653" s="65"/>
      <c r="EI653" s="65"/>
      <c r="EJ653" s="65"/>
      <c r="EK653" s="65"/>
      <c r="EL653" s="65"/>
      <c r="EM653" s="65"/>
      <c r="EN653" s="65"/>
      <c r="EO653" s="65"/>
      <c r="EP653" s="65"/>
      <c r="EQ653" s="65"/>
      <c r="ER653" s="65"/>
      <c r="ES653" s="65"/>
      <c r="ET653" s="65"/>
      <c r="EU653" s="65"/>
      <c r="EV653" s="65"/>
      <c r="EW653" s="65"/>
      <c r="EX653" s="65"/>
      <c r="EY653" s="65"/>
      <c r="EZ653" s="65"/>
      <c r="FA653" s="65"/>
      <c r="FB653" s="65"/>
      <c r="FC653" s="65"/>
      <c r="FD653" s="65"/>
      <c r="FE653" s="65"/>
      <c r="FF653" s="65"/>
      <c r="FG653" s="65"/>
      <c r="FH653" s="65"/>
      <c r="FI653" s="65"/>
      <c r="FJ653" s="65"/>
      <c r="FK653" s="65"/>
      <c r="FL653" s="65"/>
      <c r="FM653" s="65"/>
      <c r="FN653" s="65"/>
      <c r="FO653" s="65"/>
      <c r="FP653" s="65"/>
      <c r="FQ653" s="65"/>
      <c r="FR653" s="65"/>
      <c r="FS653" s="65"/>
      <c r="FT653" s="65"/>
      <c r="FU653" s="65"/>
      <c r="FV653" s="65"/>
      <c r="FW653" s="65"/>
      <c r="FX653" s="65"/>
      <c r="FY653" s="65"/>
      <c r="FZ653" s="65"/>
      <c r="GA653" s="65"/>
      <c r="GB653" s="65"/>
      <c r="GC653" s="65"/>
      <c r="GD653" s="65"/>
      <c r="GE653" s="65"/>
      <c r="GF653" s="65"/>
      <c r="GG653" s="65"/>
      <c r="GH653" s="65"/>
      <c r="GI653" s="65"/>
      <c r="GJ653" s="65"/>
      <c r="GK653" s="65"/>
      <c r="GL653" s="65"/>
      <c r="GM653" s="65"/>
      <c r="GN653" s="65"/>
      <c r="GO653" s="65"/>
      <c r="GP653" s="65"/>
      <c r="GQ653" s="65"/>
      <c r="GR653" s="65"/>
      <c r="GS653" s="65"/>
      <c r="GT653" s="65"/>
      <c r="GU653" s="65"/>
      <c r="GV653" s="65"/>
      <c r="GW653" s="65"/>
      <c r="GX653" s="65"/>
      <c r="GY653" s="65"/>
      <c r="GZ653" s="65"/>
      <c r="HA653" s="65"/>
      <c r="HB653" s="65"/>
      <c r="HC653" s="65"/>
      <c r="HD653" s="65"/>
      <c r="HE653" s="65"/>
      <c r="HF653" s="65"/>
      <c r="HG653" s="65"/>
      <c r="HH653" s="65"/>
      <c r="HI653" s="65"/>
      <c r="HJ653" s="65"/>
      <c r="HK653" s="65"/>
      <c r="HL653" s="65"/>
      <c r="HM653" s="65"/>
      <c r="HN653" s="65"/>
      <c r="HO653" s="65"/>
      <c r="HP653" s="65"/>
      <c r="HQ653" s="65"/>
      <c r="HR653" s="65"/>
      <c r="HS653" s="65"/>
      <c r="HT653" s="65"/>
      <c r="HU653" s="65"/>
      <c r="HV653" s="65"/>
      <c r="HW653" s="65"/>
      <c r="HX653" s="65"/>
      <c r="HY653" s="65"/>
      <c r="HZ653" s="65"/>
      <c r="IA653" s="65"/>
      <c r="IB653" s="65"/>
      <c r="IC653" s="65"/>
      <c r="ID653" s="65"/>
      <c r="IE653" s="65"/>
      <c r="IF653" s="65"/>
      <c r="IG653" s="65"/>
      <c r="IH653" s="65"/>
      <c r="II653" s="65"/>
      <c r="IJ653" s="65"/>
      <c r="IK653" s="65"/>
      <c r="IL653" s="65"/>
      <c r="IM653" s="65"/>
      <c r="IN653" s="65"/>
      <c r="IO653" s="65"/>
      <c r="IP653" s="65"/>
      <c r="IQ653" s="65"/>
      <c r="IR653" s="65"/>
      <c r="IS653" s="65"/>
      <c r="IT653" s="65"/>
      <c r="IU653" s="65"/>
      <c r="IV653" s="65"/>
      <c r="IW653" s="65"/>
      <c r="IX653" s="65"/>
      <c r="IY653" s="65"/>
      <c r="IZ653" s="65"/>
      <c r="JA653" s="65"/>
      <c r="JB653" s="65"/>
      <c r="JC653" s="65"/>
      <c r="JD653" s="65"/>
      <c r="JE653" s="65"/>
      <c r="JF653" s="65"/>
      <c r="JG653" s="65"/>
      <c r="JH653" s="65"/>
      <c r="JI653" s="65"/>
      <c r="JJ653" s="65"/>
      <c r="JK653" s="65"/>
      <c r="JL653" s="65"/>
      <c r="JM653" s="65"/>
      <c r="JN653" s="65"/>
      <c r="JO653" s="65"/>
      <c r="JP653" s="65"/>
      <c r="JQ653" s="65"/>
      <c r="JR653" s="65"/>
      <c r="JS653" s="65"/>
    </row>
    <row r="654" s="66" customFormat="true" ht="14.25" hidden="false" customHeight="true" outlineLevel="0" collapsed="false">
      <c r="A654" s="46"/>
      <c r="B654" s="47" t="n">
        <f aca="true">TODAY()</f>
        <v>46135</v>
      </c>
      <c r="C654" s="48" t="s">
        <v>37</v>
      </c>
      <c r="D654" s="49" t="s">
        <v>38</v>
      </c>
      <c r="E654" s="50" t="str">
        <f aca="false">IFERROR(VLOOKUP($J654,'Base 1'!A:S,19,0),"-")</f>
        <v>-</v>
      </c>
      <c r="F654" s="50" t="str">
        <f aca="false">IFERROR(VLOOKUP($J654,'Base 1'!$A:$N,14,0),"-")</f>
        <v>-</v>
      </c>
      <c r="G654" s="50" t="str">
        <f aca="false">IFERROR(VLOOKUP($J654,'Base 1'!$A:$O,15,0),"-")</f>
        <v>-</v>
      </c>
      <c r="H654" s="50" t="str">
        <f aca="false">IFERROR(VLOOKUP($J654,'Base 1'!$A:$T,20,0),"-")</f>
        <v>-</v>
      </c>
      <c r="I654" s="51" t="str">
        <f aca="false">IFERROR(VLOOKUP($J654,'Base 1'!$A:$C,3,0),"-")</f>
        <v>-</v>
      </c>
      <c r="J654" s="51"/>
      <c r="K654" s="50" t="str">
        <f aca="false">IFERROR(VLOOKUP($J654,'Base 1'!$A:$E,5,0),"-")</f>
        <v>-</v>
      </c>
      <c r="L654" s="52" t="str">
        <f aca="false">IFERROR(VLOOKUP($J654,'Base 1'!$A:$B,2,0),"-")</f>
        <v>-</v>
      </c>
      <c r="M654" s="50" t="str">
        <f aca="false">IFERROR(VLOOKUP($J654,'Base 1'!$A:$Q,17,0),"-")</f>
        <v>-</v>
      </c>
      <c r="N654" s="50" t="str">
        <f aca="false">IFERROR(VLOOKUP($J654,'Base 1'!$A:$R,18,0),"-")</f>
        <v>-</v>
      </c>
      <c r="O654" s="50" t="str">
        <f aca="false">IFERROR(VLOOKUP($J654,'Base 1'!$A:$F,6,0),"-")</f>
        <v>-</v>
      </c>
      <c r="P654" s="53" t="str">
        <f aca="false">IFERROR(VLOOKUP($J654,'Base 1'!$A:$G,7,0),"-")</f>
        <v>-</v>
      </c>
      <c r="Q654" s="54"/>
      <c r="R654" s="50" t="str">
        <f aca="false">IFERROR(VLOOKUP(J654,'Base 1'!$A:$L,12,0),"-")</f>
        <v>-</v>
      </c>
      <c r="S654" s="54"/>
      <c r="T654" s="55" t="str">
        <f aca="false">IFERROR(VLOOKUP(J654,'Base 1'!$A:$J,10,0),"-")</f>
        <v>-</v>
      </c>
      <c r="U654" s="56"/>
      <c r="V654" s="57"/>
      <c r="W654" s="58"/>
      <c r="X654" s="59" t="str">
        <f aca="false">IFERROR(VLOOKUP(J654,'Base 1'!$A:$I,9,0),"-")</f>
        <v>-</v>
      </c>
      <c r="Y654" s="58"/>
      <c r="Z654" s="60"/>
      <c r="AA654" s="61"/>
      <c r="AB654" s="62"/>
      <c r="AC654" s="63" t="str">
        <f aca="false">IFERROR(VLOOKUP($J654,'Base 1'!$A:$Q,16,0),"-")</f>
        <v>-</v>
      </c>
      <c r="AD654" s="63"/>
      <c r="AE654" s="64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  <c r="CO654" s="65"/>
      <c r="CP654" s="65"/>
      <c r="CQ654" s="65"/>
      <c r="CR654" s="65"/>
      <c r="CS654" s="65"/>
      <c r="CT654" s="65"/>
      <c r="CU654" s="65"/>
      <c r="CV654" s="65"/>
      <c r="CW654" s="65"/>
      <c r="CX654" s="65"/>
      <c r="CY654" s="65"/>
      <c r="CZ654" s="65"/>
      <c r="DA654" s="65"/>
      <c r="DB654" s="65"/>
      <c r="DC654" s="65"/>
      <c r="DD654" s="65"/>
      <c r="DE654" s="65"/>
      <c r="DF654" s="65"/>
      <c r="DG654" s="65"/>
      <c r="DH654" s="65"/>
      <c r="DI654" s="65"/>
      <c r="DJ654" s="65"/>
      <c r="DK654" s="65"/>
      <c r="DL654" s="65"/>
      <c r="DM654" s="65"/>
      <c r="DN654" s="65"/>
      <c r="DO654" s="65"/>
      <c r="DP654" s="65"/>
      <c r="DQ654" s="65"/>
      <c r="DR654" s="65"/>
      <c r="DS654" s="65"/>
      <c r="DT654" s="65"/>
      <c r="DU654" s="65"/>
      <c r="DV654" s="65"/>
      <c r="DW654" s="65"/>
      <c r="DX654" s="65"/>
      <c r="DY654" s="65"/>
      <c r="DZ654" s="65"/>
      <c r="EA654" s="65"/>
      <c r="EB654" s="65"/>
      <c r="EC654" s="65"/>
      <c r="ED654" s="65"/>
      <c r="EE654" s="65"/>
      <c r="EF654" s="65"/>
      <c r="EG654" s="65"/>
      <c r="EH654" s="65"/>
      <c r="EI654" s="65"/>
      <c r="EJ654" s="65"/>
      <c r="EK654" s="65"/>
      <c r="EL654" s="65"/>
      <c r="EM654" s="65"/>
      <c r="EN654" s="65"/>
      <c r="EO654" s="65"/>
      <c r="EP654" s="65"/>
      <c r="EQ654" s="65"/>
      <c r="ER654" s="65"/>
      <c r="ES654" s="65"/>
      <c r="ET654" s="65"/>
      <c r="EU654" s="65"/>
      <c r="EV654" s="65"/>
      <c r="EW654" s="65"/>
      <c r="EX654" s="65"/>
      <c r="EY654" s="65"/>
      <c r="EZ654" s="65"/>
      <c r="FA654" s="65"/>
      <c r="FB654" s="65"/>
      <c r="FC654" s="65"/>
      <c r="FD654" s="65"/>
      <c r="FE654" s="65"/>
      <c r="FF654" s="65"/>
      <c r="FG654" s="65"/>
      <c r="FH654" s="65"/>
      <c r="FI654" s="65"/>
      <c r="FJ654" s="65"/>
      <c r="FK654" s="65"/>
      <c r="FL654" s="65"/>
      <c r="FM654" s="65"/>
      <c r="FN654" s="65"/>
      <c r="FO654" s="65"/>
      <c r="FP654" s="65"/>
      <c r="FQ654" s="65"/>
      <c r="FR654" s="65"/>
      <c r="FS654" s="65"/>
      <c r="FT654" s="65"/>
      <c r="FU654" s="65"/>
      <c r="FV654" s="65"/>
      <c r="FW654" s="65"/>
      <c r="FX654" s="65"/>
      <c r="FY654" s="65"/>
      <c r="FZ654" s="65"/>
      <c r="GA654" s="65"/>
      <c r="GB654" s="65"/>
      <c r="GC654" s="65"/>
      <c r="GD654" s="65"/>
      <c r="GE654" s="65"/>
      <c r="GF654" s="65"/>
      <c r="GG654" s="65"/>
      <c r="GH654" s="65"/>
      <c r="GI654" s="65"/>
      <c r="GJ654" s="65"/>
      <c r="GK654" s="65"/>
      <c r="GL654" s="65"/>
      <c r="GM654" s="65"/>
      <c r="GN654" s="65"/>
      <c r="GO654" s="65"/>
      <c r="GP654" s="65"/>
      <c r="GQ654" s="65"/>
      <c r="GR654" s="65"/>
      <c r="GS654" s="65"/>
      <c r="GT654" s="65"/>
      <c r="GU654" s="65"/>
      <c r="GV654" s="65"/>
      <c r="GW654" s="65"/>
      <c r="GX654" s="65"/>
      <c r="GY654" s="65"/>
      <c r="GZ654" s="65"/>
      <c r="HA654" s="65"/>
      <c r="HB654" s="65"/>
      <c r="HC654" s="65"/>
      <c r="HD654" s="65"/>
      <c r="HE654" s="65"/>
      <c r="HF654" s="65"/>
      <c r="HG654" s="65"/>
      <c r="HH654" s="65"/>
      <c r="HI654" s="65"/>
      <c r="HJ654" s="65"/>
      <c r="HK654" s="65"/>
      <c r="HL654" s="65"/>
      <c r="HM654" s="65"/>
      <c r="HN654" s="65"/>
      <c r="HO654" s="65"/>
      <c r="HP654" s="65"/>
      <c r="HQ654" s="65"/>
      <c r="HR654" s="65"/>
      <c r="HS654" s="65"/>
      <c r="HT654" s="65"/>
      <c r="HU654" s="65"/>
      <c r="HV654" s="65"/>
      <c r="HW654" s="65"/>
      <c r="HX654" s="65"/>
      <c r="HY654" s="65"/>
      <c r="HZ654" s="65"/>
      <c r="IA654" s="65"/>
      <c r="IB654" s="65"/>
      <c r="IC654" s="65"/>
      <c r="ID654" s="65"/>
      <c r="IE654" s="65"/>
      <c r="IF654" s="65"/>
      <c r="IG654" s="65"/>
      <c r="IH654" s="65"/>
      <c r="II654" s="65"/>
      <c r="IJ654" s="65"/>
      <c r="IK654" s="65"/>
      <c r="IL654" s="65"/>
      <c r="IM654" s="65"/>
      <c r="IN654" s="65"/>
      <c r="IO654" s="65"/>
      <c r="IP654" s="65"/>
      <c r="IQ654" s="65"/>
      <c r="IR654" s="65"/>
      <c r="IS654" s="65"/>
      <c r="IT654" s="65"/>
      <c r="IU654" s="65"/>
      <c r="IV654" s="65"/>
      <c r="IW654" s="65"/>
      <c r="IX654" s="65"/>
      <c r="IY654" s="65"/>
      <c r="IZ654" s="65"/>
      <c r="JA654" s="65"/>
      <c r="JB654" s="65"/>
      <c r="JC654" s="65"/>
      <c r="JD654" s="65"/>
      <c r="JE654" s="65"/>
      <c r="JF654" s="65"/>
      <c r="JG654" s="65"/>
      <c r="JH654" s="65"/>
      <c r="JI654" s="65"/>
      <c r="JJ654" s="65"/>
      <c r="JK654" s="65"/>
      <c r="JL654" s="65"/>
      <c r="JM654" s="65"/>
      <c r="JN654" s="65"/>
      <c r="JO654" s="65"/>
      <c r="JP654" s="65"/>
      <c r="JQ654" s="65"/>
      <c r="JR654" s="65"/>
      <c r="JS654" s="65"/>
    </row>
    <row r="655" s="66" customFormat="true" ht="14.25" hidden="false" customHeight="true" outlineLevel="0" collapsed="false">
      <c r="A655" s="46"/>
      <c r="B655" s="47" t="n">
        <f aca="true">TODAY()</f>
        <v>46135</v>
      </c>
      <c r="C655" s="48" t="s">
        <v>37</v>
      </c>
      <c r="D655" s="49" t="s">
        <v>38</v>
      </c>
      <c r="E655" s="50" t="str">
        <f aca="false">IFERROR(VLOOKUP($J655,'Base 1'!A:S,19,0),"-")</f>
        <v>-</v>
      </c>
      <c r="F655" s="50" t="str">
        <f aca="false">IFERROR(VLOOKUP($J655,'Base 1'!$A:$N,14,0),"-")</f>
        <v>-</v>
      </c>
      <c r="G655" s="50" t="str">
        <f aca="false">IFERROR(VLOOKUP($J655,'Base 1'!$A:$O,15,0),"-")</f>
        <v>-</v>
      </c>
      <c r="H655" s="50" t="str">
        <f aca="false">IFERROR(VLOOKUP($J655,'Base 1'!$A:$T,20,0),"-")</f>
        <v>-</v>
      </c>
      <c r="I655" s="51" t="str">
        <f aca="false">IFERROR(VLOOKUP($J655,'Base 1'!$A:$C,3,0),"-")</f>
        <v>-</v>
      </c>
      <c r="J655" s="51"/>
      <c r="K655" s="50" t="str">
        <f aca="false">IFERROR(VLOOKUP($J655,'Base 1'!$A:$E,5,0),"-")</f>
        <v>-</v>
      </c>
      <c r="L655" s="52" t="str">
        <f aca="false">IFERROR(VLOOKUP($J655,'Base 1'!$A:$B,2,0),"-")</f>
        <v>-</v>
      </c>
      <c r="M655" s="50" t="str">
        <f aca="false">IFERROR(VLOOKUP($J655,'Base 1'!$A:$Q,17,0),"-")</f>
        <v>-</v>
      </c>
      <c r="N655" s="50" t="str">
        <f aca="false">IFERROR(VLOOKUP($J655,'Base 1'!$A:$R,18,0),"-")</f>
        <v>-</v>
      </c>
      <c r="O655" s="50" t="str">
        <f aca="false">IFERROR(VLOOKUP($J655,'Base 1'!$A:$F,6,0),"-")</f>
        <v>-</v>
      </c>
      <c r="P655" s="53" t="str">
        <f aca="false">IFERROR(VLOOKUP($J655,'Base 1'!$A:$G,7,0),"-")</f>
        <v>-</v>
      </c>
      <c r="Q655" s="54"/>
      <c r="R655" s="50" t="str">
        <f aca="false">IFERROR(VLOOKUP(J655,'Base 1'!$A:$L,12,0),"-")</f>
        <v>-</v>
      </c>
      <c r="S655" s="54"/>
      <c r="T655" s="55" t="str">
        <f aca="false">IFERROR(VLOOKUP(J655,'Base 1'!$A:$J,10,0),"-")</f>
        <v>-</v>
      </c>
      <c r="U655" s="56"/>
      <c r="V655" s="57"/>
      <c r="W655" s="58"/>
      <c r="X655" s="59" t="str">
        <f aca="false">IFERROR(VLOOKUP(J655,'Base 1'!$A:$I,9,0),"-")</f>
        <v>-</v>
      </c>
      <c r="Y655" s="58"/>
      <c r="Z655" s="60"/>
      <c r="AA655" s="61"/>
      <c r="AB655" s="62"/>
      <c r="AC655" s="63" t="str">
        <f aca="false">IFERROR(VLOOKUP($J655,'Base 1'!$A:$Q,16,0),"-")</f>
        <v>-</v>
      </c>
      <c r="AD655" s="63"/>
      <c r="AE655" s="64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  <c r="CO655" s="65"/>
      <c r="CP655" s="65"/>
      <c r="CQ655" s="65"/>
      <c r="CR655" s="65"/>
      <c r="CS655" s="65"/>
      <c r="CT655" s="65"/>
      <c r="CU655" s="65"/>
      <c r="CV655" s="65"/>
      <c r="CW655" s="65"/>
      <c r="CX655" s="65"/>
      <c r="CY655" s="65"/>
      <c r="CZ655" s="65"/>
      <c r="DA655" s="65"/>
      <c r="DB655" s="65"/>
      <c r="DC655" s="65"/>
      <c r="DD655" s="65"/>
      <c r="DE655" s="65"/>
      <c r="DF655" s="65"/>
      <c r="DG655" s="65"/>
      <c r="DH655" s="65"/>
      <c r="DI655" s="65"/>
      <c r="DJ655" s="65"/>
      <c r="DK655" s="65"/>
      <c r="DL655" s="65"/>
      <c r="DM655" s="65"/>
      <c r="DN655" s="65"/>
      <c r="DO655" s="65"/>
      <c r="DP655" s="65"/>
      <c r="DQ655" s="65"/>
      <c r="DR655" s="65"/>
      <c r="DS655" s="65"/>
      <c r="DT655" s="65"/>
      <c r="DU655" s="65"/>
      <c r="DV655" s="65"/>
      <c r="DW655" s="65"/>
      <c r="DX655" s="65"/>
      <c r="DY655" s="65"/>
      <c r="DZ655" s="65"/>
      <c r="EA655" s="65"/>
      <c r="EB655" s="65"/>
      <c r="EC655" s="65"/>
      <c r="ED655" s="65"/>
      <c r="EE655" s="65"/>
      <c r="EF655" s="65"/>
      <c r="EG655" s="65"/>
      <c r="EH655" s="65"/>
      <c r="EI655" s="65"/>
      <c r="EJ655" s="65"/>
      <c r="EK655" s="65"/>
      <c r="EL655" s="65"/>
      <c r="EM655" s="65"/>
      <c r="EN655" s="65"/>
      <c r="EO655" s="65"/>
      <c r="EP655" s="65"/>
      <c r="EQ655" s="65"/>
      <c r="ER655" s="65"/>
      <c r="ES655" s="65"/>
      <c r="ET655" s="65"/>
      <c r="EU655" s="65"/>
      <c r="EV655" s="65"/>
      <c r="EW655" s="65"/>
      <c r="EX655" s="65"/>
      <c r="EY655" s="65"/>
      <c r="EZ655" s="65"/>
      <c r="FA655" s="65"/>
      <c r="FB655" s="65"/>
      <c r="FC655" s="65"/>
      <c r="FD655" s="65"/>
      <c r="FE655" s="65"/>
      <c r="FF655" s="65"/>
      <c r="FG655" s="65"/>
      <c r="FH655" s="65"/>
      <c r="FI655" s="65"/>
      <c r="FJ655" s="65"/>
      <c r="FK655" s="65"/>
      <c r="FL655" s="65"/>
      <c r="FM655" s="65"/>
      <c r="FN655" s="65"/>
      <c r="FO655" s="65"/>
      <c r="FP655" s="65"/>
      <c r="FQ655" s="65"/>
      <c r="FR655" s="65"/>
      <c r="FS655" s="65"/>
      <c r="FT655" s="65"/>
      <c r="FU655" s="65"/>
      <c r="FV655" s="65"/>
      <c r="FW655" s="65"/>
      <c r="FX655" s="65"/>
      <c r="FY655" s="65"/>
      <c r="FZ655" s="65"/>
      <c r="GA655" s="65"/>
      <c r="GB655" s="65"/>
      <c r="GC655" s="65"/>
      <c r="GD655" s="65"/>
      <c r="GE655" s="65"/>
      <c r="GF655" s="65"/>
      <c r="GG655" s="65"/>
      <c r="GH655" s="65"/>
      <c r="GI655" s="65"/>
      <c r="GJ655" s="65"/>
      <c r="GK655" s="65"/>
      <c r="GL655" s="65"/>
      <c r="GM655" s="65"/>
      <c r="GN655" s="65"/>
      <c r="GO655" s="65"/>
      <c r="GP655" s="65"/>
      <c r="GQ655" s="65"/>
      <c r="GR655" s="65"/>
      <c r="GS655" s="65"/>
      <c r="GT655" s="65"/>
      <c r="GU655" s="65"/>
      <c r="GV655" s="65"/>
      <c r="GW655" s="65"/>
      <c r="GX655" s="65"/>
      <c r="GY655" s="65"/>
      <c r="GZ655" s="65"/>
      <c r="HA655" s="65"/>
      <c r="HB655" s="65"/>
      <c r="HC655" s="65"/>
      <c r="HD655" s="65"/>
      <c r="HE655" s="65"/>
      <c r="HF655" s="65"/>
      <c r="HG655" s="65"/>
      <c r="HH655" s="65"/>
      <c r="HI655" s="65"/>
      <c r="HJ655" s="65"/>
      <c r="HK655" s="65"/>
      <c r="HL655" s="65"/>
      <c r="HM655" s="65"/>
      <c r="HN655" s="65"/>
      <c r="HO655" s="65"/>
      <c r="HP655" s="65"/>
      <c r="HQ655" s="65"/>
      <c r="HR655" s="65"/>
      <c r="HS655" s="65"/>
      <c r="HT655" s="65"/>
      <c r="HU655" s="65"/>
      <c r="HV655" s="65"/>
      <c r="HW655" s="65"/>
      <c r="HX655" s="65"/>
      <c r="HY655" s="65"/>
      <c r="HZ655" s="65"/>
      <c r="IA655" s="65"/>
      <c r="IB655" s="65"/>
      <c r="IC655" s="65"/>
      <c r="ID655" s="65"/>
      <c r="IE655" s="65"/>
      <c r="IF655" s="65"/>
      <c r="IG655" s="65"/>
      <c r="IH655" s="65"/>
      <c r="II655" s="65"/>
      <c r="IJ655" s="65"/>
      <c r="IK655" s="65"/>
      <c r="IL655" s="65"/>
      <c r="IM655" s="65"/>
      <c r="IN655" s="65"/>
      <c r="IO655" s="65"/>
      <c r="IP655" s="65"/>
      <c r="IQ655" s="65"/>
      <c r="IR655" s="65"/>
      <c r="IS655" s="65"/>
      <c r="IT655" s="65"/>
      <c r="IU655" s="65"/>
      <c r="IV655" s="65"/>
      <c r="IW655" s="65"/>
      <c r="IX655" s="65"/>
      <c r="IY655" s="65"/>
      <c r="IZ655" s="65"/>
      <c r="JA655" s="65"/>
      <c r="JB655" s="65"/>
      <c r="JC655" s="65"/>
      <c r="JD655" s="65"/>
      <c r="JE655" s="65"/>
      <c r="JF655" s="65"/>
      <c r="JG655" s="65"/>
      <c r="JH655" s="65"/>
      <c r="JI655" s="65"/>
      <c r="JJ655" s="65"/>
      <c r="JK655" s="65"/>
      <c r="JL655" s="65"/>
      <c r="JM655" s="65"/>
      <c r="JN655" s="65"/>
      <c r="JO655" s="65"/>
      <c r="JP655" s="65"/>
      <c r="JQ655" s="65"/>
      <c r="JR655" s="65"/>
      <c r="JS655" s="65"/>
    </row>
    <row r="656" s="66" customFormat="true" ht="14.25" hidden="false" customHeight="true" outlineLevel="0" collapsed="false">
      <c r="A656" s="46"/>
      <c r="B656" s="47" t="n">
        <f aca="true">TODAY()</f>
        <v>46135</v>
      </c>
      <c r="C656" s="48" t="s">
        <v>37</v>
      </c>
      <c r="D656" s="49" t="s">
        <v>38</v>
      </c>
      <c r="E656" s="50" t="str">
        <f aca="false">IFERROR(VLOOKUP($J656,'Base 1'!A:S,19,0),"-")</f>
        <v>-</v>
      </c>
      <c r="F656" s="50" t="str">
        <f aca="false">IFERROR(VLOOKUP($J656,'Base 1'!$A:$N,14,0),"-")</f>
        <v>-</v>
      </c>
      <c r="G656" s="50" t="str">
        <f aca="false">IFERROR(VLOOKUP($J656,'Base 1'!$A:$O,15,0),"-")</f>
        <v>-</v>
      </c>
      <c r="H656" s="50" t="str">
        <f aca="false">IFERROR(VLOOKUP($J656,'Base 1'!$A:$T,20,0),"-")</f>
        <v>-</v>
      </c>
      <c r="I656" s="51" t="str">
        <f aca="false">IFERROR(VLOOKUP($J656,'Base 1'!$A:$C,3,0),"-")</f>
        <v>-</v>
      </c>
      <c r="J656" s="51"/>
      <c r="K656" s="50" t="str">
        <f aca="false">IFERROR(VLOOKUP($J656,'Base 1'!$A:$E,5,0),"-")</f>
        <v>-</v>
      </c>
      <c r="L656" s="52" t="str">
        <f aca="false">IFERROR(VLOOKUP($J656,'Base 1'!$A:$B,2,0),"-")</f>
        <v>-</v>
      </c>
      <c r="M656" s="50" t="str">
        <f aca="false">IFERROR(VLOOKUP($J656,'Base 1'!$A:$Q,17,0),"-")</f>
        <v>-</v>
      </c>
      <c r="N656" s="50" t="str">
        <f aca="false">IFERROR(VLOOKUP($J656,'Base 1'!$A:$R,18,0),"-")</f>
        <v>-</v>
      </c>
      <c r="O656" s="50" t="str">
        <f aca="false">IFERROR(VLOOKUP($J656,'Base 1'!$A:$F,6,0),"-")</f>
        <v>-</v>
      </c>
      <c r="P656" s="53" t="str">
        <f aca="false">IFERROR(VLOOKUP($J656,'Base 1'!$A:$G,7,0),"-")</f>
        <v>-</v>
      </c>
      <c r="Q656" s="54"/>
      <c r="R656" s="50" t="str">
        <f aca="false">IFERROR(VLOOKUP(J656,'Base 1'!$A:$L,12,0),"-")</f>
        <v>-</v>
      </c>
      <c r="S656" s="54"/>
      <c r="T656" s="55" t="str">
        <f aca="false">IFERROR(VLOOKUP(J656,'Base 1'!$A:$J,10,0),"-")</f>
        <v>-</v>
      </c>
      <c r="U656" s="56"/>
      <c r="V656" s="57"/>
      <c r="W656" s="58"/>
      <c r="X656" s="59" t="str">
        <f aca="false">IFERROR(VLOOKUP(J656,'Base 1'!$A:$I,9,0),"-")</f>
        <v>-</v>
      </c>
      <c r="Y656" s="58"/>
      <c r="Z656" s="60"/>
      <c r="AA656" s="61"/>
      <c r="AB656" s="62"/>
      <c r="AC656" s="63" t="str">
        <f aca="false">IFERROR(VLOOKUP($J656,'Base 1'!$A:$Q,16,0),"-")</f>
        <v>-</v>
      </c>
      <c r="AD656" s="63"/>
      <c r="AE656" s="64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  <c r="CO656" s="65"/>
      <c r="CP656" s="65"/>
      <c r="CQ656" s="65"/>
      <c r="CR656" s="65"/>
      <c r="CS656" s="65"/>
      <c r="CT656" s="65"/>
      <c r="CU656" s="65"/>
      <c r="CV656" s="65"/>
      <c r="CW656" s="65"/>
      <c r="CX656" s="65"/>
      <c r="CY656" s="65"/>
      <c r="CZ656" s="65"/>
      <c r="DA656" s="65"/>
      <c r="DB656" s="65"/>
      <c r="DC656" s="65"/>
      <c r="DD656" s="65"/>
      <c r="DE656" s="65"/>
      <c r="DF656" s="65"/>
      <c r="DG656" s="65"/>
      <c r="DH656" s="65"/>
      <c r="DI656" s="65"/>
      <c r="DJ656" s="65"/>
      <c r="DK656" s="65"/>
      <c r="DL656" s="65"/>
      <c r="DM656" s="65"/>
      <c r="DN656" s="65"/>
      <c r="DO656" s="65"/>
      <c r="DP656" s="65"/>
      <c r="DQ656" s="65"/>
      <c r="DR656" s="65"/>
      <c r="DS656" s="65"/>
      <c r="DT656" s="65"/>
      <c r="DU656" s="65"/>
      <c r="DV656" s="65"/>
      <c r="DW656" s="65"/>
      <c r="DX656" s="65"/>
      <c r="DY656" s="65"/>
      <c r="DZ656" s="65"/>
      <c r="EA656" s="65"/>
      <c r="EB656" s="65"/>
      <c r="EC656" s="65"/>
      <c r="ED656" s="65"/>
      <c r="EE656" s="65"/>
      <c r="EF656" s="65"/>
      <c r="EG656" s="65"/>
      <c r="EH656" s="65"/>
      <c r="EI656" s="65"/>
      <c r="EJ656" s="65"/>
      <c r="EK656" s="65"/>
      <c r="EL656" s="65"/>
      <c r="EM656" s="65"/>
      <c r="EN656" s="65"/>
      <c r="EO656" s="65"/>
      <c r="EP656" s="65"/>
      <c r="EQ656" s="65"/>
      <c r="ER656" s="65"/>
      <c r="ES656" s="65"/>
      <c r="ET656" s="65"/>
      <c r="EU656" s="65"/>
      <c r="EV656" s="65"/>
      <c r="EW656" s="65"/>
      <c r="EX656" s="65"/>
      <c r="EY656" s="65"/>
      <c r="EZ656" s="65"/>
      <c r="FA656" s="65"/>
      <c r="FB656" s="65"/>
      <c r="FC656" s="65"/>
      <c r="FD656" s="65"/>
      <c r="FE656" s="65"/>
      <c r="FF656" s="65"/>
      <c r="FG656" s="65"/>
      <c r="FH656" s="65"/>
      <c r="FI656" s="65"/>
      <c r="FJ656" s="65"/>
      <c r="FK656" s="65"/>
      <c r="FL656" s="65"/>
      <c r="FM656" s="65"/>
      <c r="FN656" s="65"/>
      <c r="FO656" s="65"/>
      <c r="FP656" s="65"/>
      <c r="FQ656" s="65"/>
      <c r="FR656" s="65"/>
      <c r="FS656" s="65"/>
      <c r="FT656" s="65"/>
      <c r="FU656" s="65"/>
      <c r="FV656" s="65"/>
      <c r="FW656" s="65"/>
      <c r="FX656" s="65"/>
      <c r="FY656" s="65"/>
      <c r="FZ656" s="65"/>
      <c r="GA656" s="65"/>
      <c r="GB656" s="65"/>
      <c r="GC656" s="65"/>
      <c r="GD656" s="65"/>
      <c r="GE656" s="65"/>
      <c r="GF656" s="65"/>
      <c r="GG656" s="65"/>
      <c r="GH656" s="65"/>
      <c r="GI656" s="65"/>
      <c r="GJ656" s="65"/>
      <c r="GK656" s="65"/>
      <c r="GL656" s="65"/>
      <c r="GM656" s="65"/>
      <c r="GN656" s="65"/>
      <c r="GO656" s="65"/>
      <c r="GP656" s="65"/>
      <c r="GQ656" s="65"/>
      <c r="GR656" s="65"/>
      <c r="GS656" s="65"/>
      <c r="GT656" s="65"/>
      <c r="GU656" s="65"/>
      <c r="GV656" s="65"/>
      <c r="GW656" s="65"/>
      <c r="GX656" s="65"/>
      <c r="GY656" s="65"/>
      <c r="GZ656" s="65"/>
      <c r="HA656" s="65"/>
      <c r="HB656" s="65"/>
      <c r="HC656" s="65"/>
      <c r="HD656" s="65"/>
      <c r="HE656" s="65"/>
      <c r="HF656" s="65"/>
      <c r="HG656" s="65"/>
      <c r="HH656" s="65"/>
      <c r="HI656" s="65"/>
      <c r="HJ656" s="65"/>
      <c r="HK656" s="65"/>
      <c r="HL656" s="65"/>
      <c r="HM656" s="65"/>
      <c r="HN656" s="65"/>
      <c r="HO656" s="65"/>
      <c r="HP656" s="65"/>
      <c r="HQ656" s="65"/>
      <c r="HR656" s="65"/>
      <c r="HS656" s="65"/>
      <c r="HT656" s="65"/>
      <c r="HU656" s="65"/>
      <c r="HV656" s="65"/>
      <c r="HW656" s="65"/>
      <c r="HX656" s="65"/>
      <c r="HY656" s="65"/>
      <c r="HZ656" s="65"/>
      <c r="IA656" s="65"/>
      <c r="IB656" s="65"/>
      <c r="IC656" s="65"/>
      <c r="ID656" s="65"/>
      <c r="IE656" s="65"/>
      <c r="IF656" s="65"/>
      <c r="IG656" s="65"/>
      <c r="IH656" s="65"/>
      <c r="II656" s="65"/>
      <c r="IJ656" s="65"/>
      <c r="IK656" s="65"/>
      <c r="IL656" s="65"/>
      <c r="IM656" s="65"/>
      <c r="IN656" s="65"/>
      <c r="IO656" s="65"/>
      <c r="IP656" s="65"/>
      <c r="IQ656" s="65"/>
      <c r="IR656" s="65"/>
      <c r="IS656" s="65"/>
      <c r="IT656" s="65"/>
      <c r="IU656" s="65"/>
      <c r="IV656" s="65"/>
      <c r="IW656" s="65"/>
      <c r="IX656" s="65"/>
      <c r="IY656" s="65"/>
      <c r="IZ656" s="65"/>
      <c r="JA656" s="65"/>
      <c r="JB656" s="65"/>
      <c r="JC656" s="65"/>
      <c r="JD656" s="65"/>
      <c r="JE656" s="65"/>
      <c r="JF656" s="65"/>
      <c r="JG656" s="65"/>
      <c r="JH656" s="65"/>
      <c r="JI656" s="65"/>
      <c r="JJ656" s="65"/>
      <c r="JK656" s="65"/>
      <c r="JL656" s="65"/>
      <c r="JM656" s="65"/>
      <c r="JN656" s="65"/>
      <c r="JO656" s="65"/>
      <c r="JP656" s="65"/>
      <c r="JQ656" s="65"/>
      <c r="JR656" s="65"/>
      <c r="JS656" s="65"/>
    </row>
    <row r="657" s="66" customFormat="true" ht="14.25" hidden="false" customHeight="true" outlineLevel="0" collapsed="false">
      <c r="A657" s="46"/>
      <c r="B657" s="47" t="n">
        <f aca="true">TODAY()</f>
        <v>46135</v>
      </c>
      <c r="C657" s="48" t="s">
        <v>37</v>
      </c>
      <c r="D657" s="49" t="s">
        <v>38</v>
      </c>
      <c r="E657" s="50" t="str">
        <f aca="false">IFERROR(VLOOKUP($J657,'Base 1'!A:S,19,0),"-")</f>
        <v>-</v>
      </c>
      <c r="F657" s="50" t="str">
        <f aca="false">IFERROR(VLOOKUP($J657,'Base 1'!$A:$N,14,0),"-")</f>
        <v>-</v>
      </c>
      <c r="G657" s="50" t="str">
        <f aca="false">IFERROR(VLOOKUP($J657,'Base 1'!$A:$O,15,0),"-")</f>
        <v>-</v>
      </c>
      <c r="H657" s="50" t="str">
        <f aca="false">IFERROR(VLOOKUP($J657,'Base 1'!$A:$T,20,0),"-")</f>
        <v>-</v>
      </c>
      <c r="I657" s="51" t="str">
        <f aca="false">IFERROR(VLOOKUP($J657,'Base 1'!$A:$C,3,0),"-")</f>
        <v>-</v>
      </c>
      <c r="J657" s="51"/>
      <c r="K657" s="50" t="str">
        <f aca="false">IFERROR(VLOOKUP($J657,'Base 1'!$A:$E,5,0),"-")</f>
        <v>-</v>
      </c>
      <c r="L657" s="52" t="str">
        <f aca="false">IFERROR(VLOOKUP($J657,'Base 1'!$A:$B,2,0),"-")</f>
        <v>-</v>
      </c>
      <c r="M657" s="50" t="str">
        <f aca="false">IFERROR(VLOOKUP($J657,'Base 1'!$A:$Q,17,0),"-")</f>
        <v>-</v>
      </c>
      <c r="N657" s="50" t="str">
        <f aca="false">IFERROR(VLOOKUP($J657,'Base 1'!$A:$R,18,0),"-")</f>
        <v>-</v>
      </c>
      <c r="O657" s="50" t="str">
        <f aca="false">IFERROR(VLOOKUP($J657,'Base 1'!$A:$F,6,0),"-")</f>
        <v>-</v>
      </c>
      <c r="P657" s="53" t="str">
        <f aca="false">IFERROR(VLOOKUP($J657,'Base 1'!$A:$G,7,0),"-")</f>
        <v>-</v>
      </c>
      <c r="Q657" s="54"/>
      <c r="R657" s="50" t="str">
        <f aca="false">IFERROR(VLOOKUP(J657,'Base 1'!$A:$L,12,0),"-")</f>
        <v>-</v>
      </c>
      <c r="S657" s="54"/>
      <c r="T657" s="55" t="str">
        <f aca="false">IFERROR(VLOOKUP(J657,'Base 1'!$A:$J,10,0),"-")</f>
        <v>-</v>
      </c>
      <c r="U657" s="56"/>
      <c r="V657" s="57"/>
      <c r="W657" s="58"/>
      <c r="X657" s="59" t="str">
        <f aca="false">IFERROR(VLOOKUP(J657,'Base 1'!$A:$I,9,0),"-")</f>
        <v>-</v>
      </c>
      <c r="Y657" s="58"/>
      <c r="Z657" s="60"/>
      <c r="AA657" s="61"/>
      <c r="AB657" s="62"/>
      <c r="AC657" s="63" t="str">
        <f aca="false">IFERROR(VLOOKUP($J657,'Base 1'!$A:$Q,16,0),"-")</f>
        <v>-</v>
      </c>
      <c r="AD657" s="63"/>
      <c r="AE657" s="64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  <c r="CO657" s="65"/>
      <c r="CP657" s="65"/>
      <c r="CQ657" s="65"/>
      <c r="CR657" s="65"/>
      <c r="CS657" s="65"/>
      <c r="CT657" s="65"/>
      <c r="CU657" s="65"/>
      <c r="CV657" s="65"/>
      <c r="CW657" s="65"/>
      <c r="CX657" s="65"/>
      <c r="CY657" s="65"/>
      <c r="CZ657" s="65"/>
      <c r="DA657" s="65"/>
      <c r="DB657" s="65"/>
      <c r="DC657" s="65"/>
      <c r="DD657" s="65"/>
      <c r="DE657" s="65"/>
      <c r="DF657" s="65"/>
      <c r="DG657" s="65"/>
      <c r="DH657" s="65"/>
      <c r="DI657" s="65"/>
      <c r="DJ657" s="65"/>
      <c r="DK657" s="65"/>
      <c r="DL657" s="65"/>
      <c r="DM657" s="65"/>
      <c r="DN657" s="65"/>
      <c r="DO657" s="65"/>
      <c r="DP657" s="65"/>
      <c r="DQ657" s="65"/>
      <c r="DR657" s="65"/>
      <c r="DS657" s="65"/>
      <c r="DT657" s="65"/>
      <c r="DU657" s="65"/>
      <c r="DV657" s="65"/>
      <c r="DW657" s="65"/>
      <c r="DX657" s="65"/>
      <c r="DY657" s="65"/>
      <c r="DZ657" s="65"/>
      <c r="EA657" s="65"/>
      <c r="EB657" s="65"/>
      <c r="EC657" s="65"/>
      <c r="ED657" s="65"/>
      <c r="EE657" s="65"/>
      <c r="EF657" s="65"/>
      <c r="EG657" s="65"/>
      <c r="EH657" s="65"/>
      <c r="EI657" s="65"/>
      <c r="EJ657" s="65"/>
      <c r="EK657" s="65"/>
      <c r="EL657" s="65"/>
      <c r="EM657" s="65"/>
      <c r="EN657" s="65"/>
      <c r="EO657" s="65"/>
      <c r="EP657" s="65"/>
      <c r="EQ657" s="65"/>
      <c r="ER657" s="65"/>
      <c r="ES657" s="65"/>
      <c r="ET657" s="65"/>
      <c r="EU657" s="65"/>
      <c r="EV657" s="65"/>
      <c r="EW657" s="65"/>
      <c r="EX657" s="65"/>
      <c r="EY657" s="65"/>
      <c r="EZ657" s="65"/>
      <c r="FA657" s="65"/>
      <c r="FB657" s="65"/>
      <c r="FC657" s="65"/>
      <c r="FD657" s="65"/>
      <c r="FE657" s="65"/>
      <c r="FF657" s="65"/>
      <c r="FG657" s="65"/>
      <c r="FH657" s="65"/>
      <c r="FI657" s="65"/>
      <c r="FJ657" s="65"/>
      <c r="FK657" s="65"/>
      <c r="FL657" s="65"/>
      <c r="FM657" s="65"/>
      <c r="FN657" s="65"/>
      <c r="FO657" s="65"/>
      <c r="FP657" s="65"/>
      <c r="FQ657" s="65"/>
      <c r="FR657" s="65"/>
      <c r="FS657" s="65"/>
      <c r="FT657" s="65"/>
      <c r="FU657" s="65"/>
      <c r="FV657" s="65"/>
      <c r="FW657" s="65"/>
      <c r="FX657" s="65"/>
      <c r="FY657" s="65"/>
      <c r="FZ657" s="65"/>
      <c r="GA657" s="65"/>
      <c r="GB657" s="65"/>
      <c r="GC657" s="65"/>
      <c r="GD657" s="65"/>
      <c r="GE657" s="65"/>
      <c r="GF657" s="65"/>
      <c r="GG657" s="65"/>
      <c r="GH657" s="65"/>
      <c r="GI657" s="65"/>
      <c r="GJ657" s="65"/>
      <c r="GK657" s="65"/>
      <c r="GL657" s="65"/>
      <c r="GM657" s="65"/>
      <c r="GN657" s="65"/>
      <c r="GO657" s="65"/>
      <c r="GP657" s="65"/>
      <c r="GQ657" s="65"/>
      <c r="GR657" s="65"/>
      <c r="GS657" s="65"/>
      <c r="GT657" s="65"/>
      <c r="GU657" s="65"/>
      <c r="GV657" s="65"/>
      <c r="GW657" s="65"/>
      <c r="GX657" s="65"/>
      <c r="GY657" s="65"/>
      <c r="GZ657" s="65"/>
      <c r="HA657" s="65"/>
      <c r="HB657" s="65"/>
      <c r="HC657" s="65"/>
      <c r="HD657" s="65"/>
      <c r="HE657" s="65"/>
      <c r="HF657" s="65"/>
      <c r="HG657" s="65"/>
      <c r="HH657" s="65"/>
      <c r="HI657" s="65"/>
      <c r="HJ657" s="65"/>
      <c r="HK657" s="65"/>
      <c r="HL657" s="65"/>
      <c r="HM657" s="65"/>
      <c r="HN657" s="65"/>
      <c r="HO657" s="65"/>
      <c r="HP657" s="65"/>
      <c r="HQ657" s="65"/>
      <c r="HR657" s="65"/>
      <c r="HS657" s="65"/>
      <c r="HT657" s="65"/>
      <c r="HU657" s="65"/>
      <c r="HV657" s="65"/>
      <c r="HW657" s="65"/>
      <c r="HX657" s="65"/>
      <c r="HY657" s="65"/>
      <c r="HZ657" s="65"/>
      <c r="IA657" s="65"/>
      <c r="IB657" s="65"/>
      <c r="IC657" s="65"/>
      <c r="ID657" s="65"/>
      <c r="IE657" s="65"/>
      <c r="IF657" s="65"/>
      <c r="IG657" s="65"/>
      <c r="IH657" s="65"/>
      <c r="II657" s="65"/>
      <c r="IJ657" s="65"/>
      <c r="IK657" s="65"/>
      <c r="IL657" s="65"/>
      <c r="IM657" s="65"/>
      <c r="IN657" s="65"/>
      <c r="IO657" s="65"/>
      <c r="IP657" s="65"/>
      <c r="IQ657" s="65"/>
      <c r="IR657" s="65"/>
      <c r="IS657" s="65"/>
      <c r="IT657" s="65"/>
      <c r="IU657" s="65"/>
      <c r="IV657" s="65"/>
      <c r="IW657" s="65"/>
      <c r="IX657" s="65"/>
      <c r="IY657" s="65"/>
      <c r="IZ657" s="65"/>
      <c r="JA657" s="65"/>
      <c r="JB657" s="65"/>
      <c r="JC657" s="65"/>
      <c r="JD657" s="65"/>
      <c r="JE657" s="65"/>
      <c r="JF657" s="65"/>
      <c r="JG657" s="65"/>
      <c r="JH657" s="65"/>
      <c r="JI657" s="65"/>
      <c r="JJ657" s="65"/>
      <c r="JK657" s="65"/>
      <c r="JL657" s="65"/>
      <c r="JM657" s="65"/>
      <c r="JN657" s="65"/>
      <c r="JO657" s="65"/>
      <c r="JP657" s="65"/>
      <c r="JQ657" s="65"/>
      <c r="JR657" s="65"/>
      <c r="JS657" s="65"/>
    </row>
    <row r="658" s="66" customFormat="true" ht="14.25" hidden="false" customHeight="true" outlineLevel="0" collapsed="false">
      <c r="A658" s="46"/>
      <c r="B658" s="47" t="n">
        <f aca="true">TODAY()</f>
        <v>46135</v>
      </c>
      <c r="C658" s="48" t="s">
        <v>37</v>
      </c>
      <c r="D658" s="49" t="s">
        <v>38</v>
      </c>
      <c r="E658" s="50" t="str">
        <f aca="false">IFERROR(VLOOKUP($J658,'Base 1'!A:S,19,0),"-")</f>
        <v>-</v>
      </c>
      <c r="F658" s="50" t="str">
        <f aca="false">IFERROR(VLOOKUP($J658,'Base 1'!$A:$N,14,0),"-")</f>
        <v>-</v>
      </c>
      <c r="G658" s="50" t="str">
        <f aca="false">IFERROR(VLOOKUP($J658,'Base 1'!$A:$O,15,0),"-")</f>
        <v>-</v>
      </c>
      <c r="H658" s="50" t="str">
        <f aca="false">IFERROR(VLOOKUP($J658,'Base 1'!$A:$T,20,0),"-")</f>
        <v>-</v>
      </c>
      <c r="I658" s="51" t="str">
        <f aca="false">IFERROR(VLOOKUP($J658,'Base 1'!$A:$C,3,0),"-")</f>
        <v>-</v>
      </c>
      <c r="J658" s="51"/>
      <c r="K658" s="50" t="str">
        <f aca="false">IFERROR(VLOOKUP($J658,'Base 1'!$A:$E,5,0),"-")</f>
        <v>-</v>
      </c>
      <c r="L658" s="52" t="str">
        <f aca="false">IFERROR(VLOOKUP($J658,'Base 1'!$A:$B,2,0),"-")</f>
        <v>-</v>
      </c>
      <c r="M658" s="50" t="str">
        <f aca="false">IFERROR(VLOOKUP($J658,'Base 1'!$A:$Q,17,0),"-")</f>
        <v>-</v>
      </c>
      <c r="N658" s="50" t="str">
        <f aca="false">IFERROR(VLOOKUP($J658,'Base 1'!$A:$R,18,0),"-")</f>
        <v>-</v>
      </c>
      <c r="O658" s="50" t="str">
        <f aca="false">IFERROR(VLOOKUP($J658,'Base 1'!$A:$F,6,0),"-")</f>
        <v>-</v>
      </c>
      <c r="P658" s="53" t="str">
        <f aca="false">IFERROR(VLOOKUP($J658,'Base 1'!$A:$G,7,0),"-")</f>
        <v>-</v>
      </c>
      <c r="Q658" s="54"/>
      <c r="R658" s="50" t="str">
        <f aca="false">IFERROR(VLOOKUP(J658,'Base 1'!$A:$L,12,0),"-")</f>
        <v>-</v>
      </c>
      <c r="S658" s="54"/>
      <c r="T658" s="55" t="str">
        <f aca="false">IFERROR(VLOOKUP(J658,'Base 1'!$A:$J,10,0),"-")</f>
        <v>-</v>
      </c>
      <c r="U658" s="56"/>
      <c r="V658" s="57"/>
      <c r="W658" s="58"/>
      <c r="X658" s="59" t="str">
        <f aca="false">IFERROR(VLOOKUP(J658,'Base 1'!$A:$I,9,0),"-")</f>
        <v>-</v>
      </c>
      <c r="Y658" s="58"/>
      <c r="Z658" s="60"/>
      <c r="AA658" s="61"/>
      <c r="AB658" s="62"/>
      <c r="AC658" s="63" t="str">
        <f aca="false">IFERROR(VLOOKUP($J658,'Base 1'!$A:$Q,16,0),"-")</f>
        <v>-</v>
      </c>
      <c r="AD658" s="63"/>
      <c r="AE658" s="64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  <c r="CO658" s="65"/>
      <c r="CP658" s="65"/>
      <c r="CQ658" s="65"/>
      <c r="CR658" s="65"/>
      <c r="CS658" s="65"/>
      <c r="CT658" s="65"/>
      <c r="CU658" s="65"/>
      <c r="CV658" s="65"/>
      <c r="CW658" s="65"/>
      <c r="CX658" s="65"/>
      <c r="CY658" s="65"/>
      <c r="CZ658" s="65"/>
      <c r="DA658" s="65"/>
      <c r="DB658" s="65"/>
      <c r="DC658" s="65"/>
      <c r="DD658" s="65"/>
      <c r="DE658" s="65"/>
      <c r="DF658" s="65"/>
      <c r="DG658" s="65"/>
      <c r="DH658" s="65"/>
      <c r="DI658" s="65"/>
      <c r="DJ658" s="65"/>
      <c r="DK658" s="65"/>
      <c r="DL658" s="65"/>
      <c r="DM658" s="65"/>
      <c r="DN658" s="65"/>
      <c r="DO658" s="65"/>
      <c r="DP658" s="65"/>
      <c r="DQ658" s="65"/>
      <c r="DR658" s="65"/>
      <c r="DS658" s="65"/>
      <c r="DT658" s="65"/>
      <c r="DU658" s="65"/>
      <c r="DV658" s="65"/>
      <c r="DW658" s="65"/>
      <c r="DX658" s="65"/>
      <c r="DY658" s="65"/>
      <c r="DZ658" s="65"/>
      <c r="EA658" s="65"/>
      <c r="EB658" s="65"/>
      <c r="EC658" s="65"/>
      <c r="ED658" s="65"/>
      <c r="EE658" s="65"/>
      <c r="EF658" s="65"/>
      <c r="EG658" s="65"/>
      <c r="EH658" s="65"/>
      <c r="EI658" s="65"/>
      <c r="EJ658" s="65"/>
      <c r="EK658" s="65"/>
      <c r="EL658" s="65"/>
      <c r="EM658" s="65"/>
      <c r="EN658" s="65"/>
      <c r="EO658" s="65"/>
      <c r="EP658" s="65"/>
      <c r="EQ658" s="65"/>
      <c r="ER658" s="65"/>
      <c r="ES658" s="65"/>
      <c r="ET658" s="65"/>
      <c r="EU658" s="65"/>
      <c r="EV658" s="65"/>
      <c r="EW658" s="65"/>
      <c r="EX658" s="65"/>
      <c r="EY658" s="65"/>
      <c r="EZ658" s="65"/>
      <c r="FA658" s="65"/>
      <c r="FB658" s="65"/>
      <c r="FC658" s="65"/>
      <c r="FD658" s="65"/>
      <c r="FE658" s="65"/>
      <c r="FF658" s="65"/>
      <c r="FG658" s="65"/>
      <c r="FH658" s="65"/>
      <c r="FI658" s="65"/>
      <c r="FJ658" s="65"/>
      <c r="FK658" s="65"/>
      <c r="FL658" s="65"/>
      <c r="FM658" s="65"/>
      <c r="FN658" s="65"/>
      <c r="FO658" s="65"/>
      <c r="FP658" s="65"/>
      <c r="FQ658" s="65"/>
      <c r="FR658" s="65"/>
      <c r="FS658" s="65"/>
      <c r="FT658" s="65"/>
      <c r="FU658" s="65"/>
      <c r="FV658" s="65"/>
      <c r="FW658" s="65"/>
      <c r="FX658" s="65"/>
      <c r="FY658" s="65"/>
      <c r="FZ658" s="65"/>
      <c r="GA658" s="65"/>
      <c r="GB658" s="65"/>
      <c r="GC658" s="65"/>
      <c r="GD658" s="65"/>
      <c r="GE658" s="65"/>
      <c r="GF658" s="65"/>
      <c r="GG658" s="65"/>
      <c r="GH658" s="65"/>
      <c r="GI658" s="65"/>
      <c r="GJ658" s="65"/>
      <c r="GK658" s="65"/>
      <c r="GL658" s="65"/>
      <c r="GM658" s="65"/>
      <c r="GN658" s="65"/>
      <c r="GO658" s="65"/>
      <c r="GP658" s="65"/>
      <c r="GQ658" s="65"/>
      <c r="GR658" s="65"/>
      <c r="GS658" s="65"/>
      <c r="GT658" s="65"/>
      <c r="GU658" s="65"/>
      <c r="GV658" s="65"/>
      <c r="GW658" s="65"/>
      <c r="GX658" s="65"/>
      <c r="GY658" s="65"/>
      <c r="GZ658" s="65"/>
      <c r="HA658" s="65"/>
      <c r="HB658" s="65"/>
      <c r="HC658" s="65"/>
      <c r="HD658" s="65"/>
      <c r="HE658" s="65"/>
      <c r="HF658" s="65"/>
      <c r="HG658" s="65"/>
      <c r="HH658" s="65"/>
      <c r="HI658" s="65"/>
      <c r="HJ658" s="65"/>
      <c r="HK658" s="65"/>
      <c r="HL658" s="65"/>
      <c r="HM658" s="65"/>
      <c r="HN658" s="65"/>
      <c r="HO658" s="65"/>
      <c r="HP658" s="65"/>
      <c r="HQ658" s="65"/>
      <c r="HR658" s="65"/>
      <c r="HS658" s="65"/>
      <c r="HT658" s="65"/>
      <c r="HU658" s="65"/>
      <c r="HV658" s="65"/>
      <c r="HW658" s="65"/>
      <c r="HX658" s="65"/>
      <c r="HY658" s="65"/>
      <c r="HZ658" s="65"/>
      <c r="IA658" s="65"/>
      <c r="IB658" s="65"/>
      <c r="IC658" s="65"/>
      <c r="ID658" s="65"/>
      <c r="IE658" s="65"/>
      <c r="IF658" s="65"/>
      <c r="IG658" s="65"/>
      <c r="IH658" s="65"/>
      <c r="II658" s="65"/>
      <c r="IJ658" s="65"/>
      <c r="IK658" s="65"/>
      <c r="IL658" s="65"/>
      <c r="IM658" s="65"/>
      <c r="IN658" s="65"/>
      <c r="IO658" s="65"/>
      <c r="IP658" s="65"/>
      <c r="IQ658" s="65"/>
      <c r="IR658" s="65"/>
      <c r="IS658" s="65"/>
      <c r="IT658" s="65"/>
      <c r="IU658" s="65"/>
      <c r="IV658" s="65"/>
      <c r="IW658" s="65"/>
      <c r="IX658" s="65"/>
      <c r="IY658" s="65"/>
      <c r="IZ658" s="65"/>
      <c r="JA658" s="65"/>
      <c r="JB658" s="65"/>
      <c r="JC658" s="65"/>
      <c r="JD658" s="65"/>
      <c r="JE658" s="65"/>
      <c r="JF658" s="65"/>
      <c r="JG658" s="65"/>
      <c r="JH658" s="65"/>
      <c r="JI658" s="65"/>
      <c r="JJ658" s="65"/>
      <c r="JK658" s="65"/>
      <c r="JL658" s="65"/>
      <c r="JM658" s="65"/>
      <c r="JN658" s="65"/>
      <c r="JO658" s="65"/>
      <c r="JP658" s="65"/>
      <c r="JQ658" s="65"/>
      <c r="JR658" s="65"/>
      <c r="JS658" s="65"/>
    </row>
    <row r="659" s="66" customFormat="true" ht="14.25" hidden="false" customHeight="true" outlineLevel="0" collapsed="false">
      <c r="A659" s="46"/>
      <c r="B659" s="47" t="n">
        <f aca="true">TODAY()</f>
        <v>46135</v>
      </c>
      <c r="C659" s="48" t="s">
        <v>37</v>
      </c>
      <c r="D659" s="49" t="s">
        <v>38</v>
      </c>
      <c r="E659" s="50" t="str">
        <f aca="false">IFERROR(VLOOKUP($J659,'Base 1'!A:S,19,0),"-")</f>
        <v>-</v>
      </c>
      <c r="F659" s="50" t="str">
        <f aca="false">IFERROR(VLOOKUP($J659,'Base 1'!$A:$N,14,0),"-")</f>
        <v>-</v>
      </c>
      <c r="G659" s="50" t="str">
        <f aca="false">IFERROR(VLOOKUP($J659,'Base 1'!$A:$O,15,0),"-")</f>
        <v>-</v>
      </c>
      <c r="H659" s="50" t="str">
        <f aca="false">IFERROR(VLOOKUP($J659,'Base 1'!$A:$T,20,0),"-")</f>
        <v>-</v>
      </c>
      <c r="I659" s="51" t="str">
        <f aca="false">IFERROR(VLOOKUP($J659,'Base 1'!$A:$C,3,0),"-")</f>
        <v>-</v>
      </c>
      <c r="J659" s="51"/>
      <c r="K659" s="50" t="str">
        <f aca="false">IFERROR(VLOOKUP($J659,'Base 1'!$A:$E,5,0),"-")</f>
        <v>-</v>
      </c>
      <c r="L659" s="52" t="str">
        <f aca="false">IFERROR(VLOOKUP($J659,'Base 1'!$A:$B,2,0),"-")</f>
        <v>-</v>
      </c>
      <c r="M659" s="50" t="str">
        <f aca="false">IFERROR(VLOOKUP($J659,'Base 1'!$A:$Q,17,0),"-")</f>
        <v>-</v>
      </c>
      <c r="N659" s="50" t="str">
        <f aca="false">IFERROR(VLOOKUP($J659,'Base 1'!$A:$R,18,0),"-")</f>
        <v>-</v>
      </c>
      <c r="O659" s="50" t="str">
        <f aca="false">IFERROR(VLOOKUP($J659,'Base 1'!$A:$F,6,0),"-")</f>
        <v>-</v>
      </c>
      <c r="P659" s="53" t="str">
        <f aca="false">IFERROR(VLOOKUP($J659,'Base 1'!$A:$G,7,0),"-")</f>
        <v>-</v>
      </c>
      <c r="Q659" s="54"/>
      <c r="R659" s="50" t="str">
        <f aca="false">IFERROR(VLOOKUP(J659,'Base 1'!$A:$L,12,0),"-")</f>
        <v>-</v>
      </c>
      <c r="S659" s="54"/>
      <c r="T659" s="55" t="str">
        <f aca="false">IFERROR(VLOOKUP(J659,'Base 1'!$A:$J,10,0),"-")</f>
        <v>-</v>
      </c>
      <c r="U659" s="56"/>
      <c r="V659" s="57"/>
      <c r="W659" s="58"/>
      <c r="X659" s="59" t="str">
        <f aca="false">IFERROR(VLOOKUP(J659,'Base 1'!$A:$I,9,0),"-")</f>
        <v>-</v>
      </c>
      <c r="Y659" s="58"/>
      <c r="Z659" s="60"/>
      <c r="AA659" s="61"/>
      <c r="AB659" s="62"/>
      <c r="AC659" s="63" t="str">
        <f aca="false">IFERROR(VLOOKUP($J659,'Base 1'!$A:$Q,16,0),"-")</f>
        <v>-</v>
      </c>
      <c r="AD659" s="63"/>
      <c r="AE659" s="64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  <c r="CO659" s="65"/>
      <c r="CP659" s="65"/>
      <c r="CQ659" s="65"/>
      <c r="CR659" s="65"/>
      <c r="CS659" s="65"/>
      <c r="CT659" s="65"/>
      <c r="CU659" s="65"/>
      <c r="CV659" s="65"/>
      <c r="CW659" s="65"/>
      <c r="CX659" s="65"/>
      <c r="CY659" s="65"/>
      <c r="CZ659" s="65"/>
      <c r="DA659" s="65"/>
      <c r="DB659" s="65"/>
      <c r="DC659" s="65"/>
      <c r="DD659" s="65"/>
      <c r="DE659" s="65"/>
      <c r="DF659" s="65"/>
      <c r="DG659" s="65"/>
      <c r="DH659" s="65"/>
      <c r="DI659" s="65"/>
      <c r="DJ659" s="65"/>
      <c r="DK659" s="65"/>
      <c r="DL659" s="65"/>
      <c r="DM659" s="65"/>
      <c r="DN659" s="65"/>
      <c r="DO659" s="65"/>
      <c r="DP659" s="65"/>
      <c r="DQ659" s="65"/>
      <c r="DR659" s="65"/>
      <c r="DS659" s="65"/>
      <c r="DT659" s="65"/>
      <c r="DU659" s="65"/>
      <c r="DV659" s="65"/>
      <c r="DW659" s="65"/>
      <c r="DX659" s="65"/>
      <c r="DY659" s="65"/>
      <c r="DZ659" s="65"/>
      <c r="EA659" s="65"/>
      <c r="EB659" s="65"/>
      <c r="EC659" s="65"/>
      <c r="ED659" s="65"/>
      <c r="EE659" s="65"/>
      <c r="EF659" s="65"/>
      <c r="EG659" s="65"/>
      <c r="EH659" s="65"/>
      <c r="EI659" s="65"/>
      <c r="EJ659" s="65"/>
      <c r="EK659" s="65"/>
      <c r="EL659" s="65"/>
      <c r="EM659" s="65"/>
      <c r="EN659" s="65"/>
      <c r="EO659" s="65"/>
      <c r="EP659" s="65"/>
      <c r="EQ659" s="65"/>
      <c r="ER659" s="65"/>
      <c r="ES659" s="65"/>
      <c r="ET659" s="65"/>
      <c r="EU659" s="65"/>
      <c r="EV659" s="65"/>
      <c r="EW659" s="65"/>
      <c r="EX659" s="65"/>
      <c r="EY659" s="65"/>
      <c r="EZ659" s="65"/>
      <c r="FA659" s="65"/>
      <c r="FB659" s="65"/>
      <c r="FC659" s="65"/>
      <c r="FD659" s="65"/>
      <c r="FE659" s="65"/>
      <c r="FF659" s="65"/>
      <c r="FG659" s="65"/>
      <c r="FH659" s="65"/>
      <c r="FI659" s="65"/>
      <c r="FJ659" s="65"/>
      <c r="FK659" s="65"/>
      <c r="FL659" s="65"/>
      <c r="FM659" s="65"/>
      <c r="FN659" s="65"/>
      <c r="FO659" s="65"/>
      <c r="FP659" s="65"/>
      <c r="FQ659" s="65"/>
      <c r="FR659" s="65"/>
      <c r="FS659" s="65"/>
      <c r="FT659" s="65"/>
      <c r="FU659" s="65"/>
      <c r="FV659" s="65"/>
      <c r="FW659" s="65"/>
      <c r="FX659" s="65"/>
      <c r="FY659" s="65"/>
      <c r="FZ659" s="65"/>
      <c r="GA659" s="65"/>
      <c r="GB659" s="65"/>
      <c r="GC659" s="65"/>
      <c r="GD659" s="65"/>
      <c r="GE659" s="65"/>
      <c r="GF659" s="65"/>
      <c r="GG659" s="65"/>
      <c r="GH659" s="65"/>
      <c r="GI659" s="65"/>
      <c r="GJ659" s="65"/>
      <c r="GK659" s="65"/>
      <c r="GL659" s="65"/>
      <c r="GM659" s="65"/>
      <c r="GN659" s="65"/>
      <c r="GO659" s="65"/>
      <c r="GP659" s="65"/>
      <c r="GQ659" s="65"/>
      <c r="GR659" s="65"/>
      <c r="GS659" s="65"/>
      <c r="GT659" s="65"/>
      <c r="GU659" s="65"/>
      <c r="GV659" s="65"/>
      <c r="GW659" s="65"/>
      <c r="GX659" s="65"/>
      <c r="GY659" s="65"/>
      <c r="GZ659" s="65"/>
      <c r="HA659" s="65"/>
      <c r="HB659" s="65"/>
      <c r="HC659" s="65"/>
      <c r="HD659" s="65"/>
      <c r="HE659" s="65"/>
      <c r="HF659" s="65"/>
      <c r="HG659" s="65"/>
      <c r="HH659" s="65"/>
      <c r="HI659" s="65"/>
      <c r="HJ659" s="65"/>
      <c r="HK659" s="65"/>
      <c r="HL659" s="65"/>
      <c r="HM659" s="65"/>
      <c r="HN659" s="65"/>
      <c r="HO659" s="65"/>
      <c r="HP659" s="65"/>
      <c r="HQ659" s="65"/>
      <c r="HR659" s="65"/>
      <c r="HS659" s="65"/>
      <c r="HT659" s="65"/>
      <c r="HU659" s="65"/>
      <c r="HV659" s="65"/>
      <c r="HW659" s="65"/>
      <c r="HX659" s="65"/>
      <c r="HY659" s="65"/>
      <c r="HZ659" s="65"/>
      <c r="IA659" s="65"/>
      <c r="IB659" s="65"/>
      <c r="IC659" s="65"/>
      <c r="ID659" s="65"/>
      <c r="IE659" s="65"/>
      <c r="IF659" s="65"/>
      <c r="IG659" s="65"/>
      <c r="IH659" s="65"/>
      <c r="II659" s="65"/>
      <c r="IJ659" s="65"/>
      <c r="IK659" s="65"/>
      <c r="IL659" s="65"/>
      <c r="IM659" s="65"/>
      <c r="IN659" s="65"/>
      <c r="IO659" s="65"/>
      <c r="IP659" s="65"/>
      <c r="IQ659" s="65"/>
      <c r="IR659" s="65"/>
      <c r="IS659" s="65"/>
      <c r="IT659" s="65"/>
      <c r="IU659" s="65"/>
      <c r="IV659" s="65"/>
      <c r="IW659" s="65"/>
      <c r="IX659" s="65"/>
      <c r="IY659" s="65"/>
      <c r="IZ659" s="65"/>
      <c r="JA659" s="65"/>
      <c r="JB659" s="65"/>
      <c r="JC659" s="65"/>
      <c r="JD659" s="65"/>
      <c r="JE659" s="65"/>
      <c r="JF659" s="65"/>
      <c r="JG659" s="65"/>
      <c r="JH659" s="65"/>
      <c r="JI659" s="65"/>
      <c r="JJ659" s="65"/>
      <c r="JK659" s="65"/>
      <c r="JL659" s="65"/>
      <c r="JM659" s="65"/>
      <c r="JN659" s="65"/>
      <c r="JO659" s="65"/>
      <c r="JP659" s="65"/>
      <c r="JQ659" s="65"/>
      <c r="JR659" s="65"/>
      <c r="JS659" s="65"/>
    </row>
    <row r="660" s="66" customFormat="true" ht="14.25" hidden="false" customHeight="true" outlineLevel="0" collapsed="false">
      <c r="A660" s="46"/>
      <c r="B660" s="47" t="n">
        <f aca="true">TODAY()</f>
        <v>46135</v>
      </c>
      <c r="C660" s="48" t="s">
        <v>37</v>
      </c>
      <c r="D660" s="49" t="s">
        <v>38</v>
      </c>
      <c r="E660" s="50" t="str">
        <f aca="false">IFERROR(VLOOKUP($J660,'Base 1'!A:S,19,0),"-")</f>
        <v>-</v>
      </c>
      <c r="F660" s="50" t="str">
        <f aca="false">IFERROR(VLOOKUP($J660,'Base 1'!$A:$N,14,0),"-")</f>
        <v>-</v>
      </c>
      <c r="G660" s="50" t="str">
        <f aca="false">IFERROR(VLOOKUP($J660,'Base 1'!$A:$O,15,0),"-")</f>
        <v>-</v>
      </c>
      <c r="H660" s="50" t="str">
        <f aca="false">IFERROR(VLOOKUP($J660,'Base 1'!$A:$T,20,0),"-")</f>
        <v>-</v>
      </c>
      <c r="I660" s="51" t="str">
        <f aca="false">IFERROR(VLOOKUP($J660,'Base 1'!$A:$C,3,0),"-")</f>
        <v>-</v>
      </c>
      <c r="J660" s="51"/>
      <c r="K660" s="50" t="str">
        <f aca="false">IFERROR(VLOOKUP($J660,'Base 1'!$A:$E,5,0),"-")</f>
        <v>-</v>
      </c>
      <c r="L660" s="52" t="str">
        <f aca="false">IFERROR(VLOOKUP($J660,'Base 1'!$A:$B,2,0),"-")</f>
        <v>-</v>
      </c>
      <c r="M660" s="50" t="str">
        <f aca="false">IFERROR(VLOOKUP($J660,'Base 1'!$A:$Q,17,0),"-")</f>
        <v>-</v>
      </c>
      <c r="N660" s="50" t="str">
        <f aca="false">IFERROR(VLOOKUP($J660,'Base 1'!$A:$R,18,0),"-")</f>
        <v>-</v>
      </c>
      <c r="O660" s="50" t="str">
        <f aca="false">IFERROR(VLOOKUP($J660,'Base 1'!$A:$F,6,0),"-")</f>
        <v>-</v>
      </c>
      <c r="P660" s="53" t="str">
        <f aca="false">IFERROR(VLOOKUP($J660,'Base 1'!$A:$G,7,0),"-")</f>
        <v>-</v>
      </c>
      <c r="Q660" s="54"/>
      <c r="R660" s="50" t="str">
        <f aca="false">IFERROR(VLOOKUP(J660,'Base 1'!$A:$L,12,0),"-")</f>
        <v>-</v>
      </c>
      <c r="S660" s="54"/>
      <c r="T660" s="55" t="str">
        <f aca="false">IFERROR(VLOOKUP(J660,'Base 1'!$A:$J,10,0),"-")</f>
        <v>-</v>
      </c>
      <c r="U660" s="56"/>
      <c r="V660" s="57"/>
      <c r="W660" s="58"/>
      <c r="X660" s="59" t="str">
        <f aca="false">IFERROR(VLOOKUP(J660,'Base 1'!$A:$I,9,0),"-")</f>
        <v>-</v>
      </c>
      <c r="Y660" s="58"/>
      <c r="Z660" s="60"/>
      <c r="AA660" s="61"/>
      <c r="AB660" s="62"/>
      <c r="AC660" s="63" t="str">
        <f aca="false">IFERROR(VLOOKUP($J660,'Base 1'!$A:$Q,16,0),"-")</f>
        <v>-</v>
      </c>
      <c r="AD660" s="63"/>
      <c r="AE660" s="64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  <c r="CO660" s="65"/>
      <c r="CP660" s="65"/>
      <c r="CQ660" s="65"/>
      <c r="CR660" s="65"/>
      <c r="CS660" s="65"/>
      <c r="CT660" s="65"/>
      <c r="CU660" s="65"/>
      <c r="CV660" s="65"/>
      <c r="CW660" s="65"/>
      <c r="CX660" s="65"/>
      <c r="CY660" s="65"/>
      <c r="CZ660" s="65"/>
      <c r="DA660" s="65"/>
      <c r="DB660" s="65"/>
      <c r="DC660" s="65"/>
      <c r="DD660" s="65"/>
      <c r="DE660" s="65"/>
      <c r="DF660" s="65"/>
      <c r="DG660" s="65"/>
      <c r="DH660" s="65"/>
      <c r="DI660" s="65"/>
      <c r="DJ660" s="65"/>
      <c r="DK660" s="65"/>
      <c r="DL660" s="65"/>
      <c r="DM660" s="65"/>
      <c r="DN660" s="65"/>
      <c r="DO660" s="65"/>
      <c r="DP660" s="65"/>
      <c r="DQ660" s="65"/>
      <c r="DR660" s="65"/>
      <c r="DS660" s="65"/>
      <c r="DT660" s="65"/>
      <c r="DU660" s="65"/>
      <c r="DV660" s="65"/>
      <c r="DW660" s="65"/>
      <c r="DX660" s="65"/>
      <c r="DY660" s="65"/>
      <c r="DZ660" s="65"/>
      <c r="EA660" s="65"/>
      <c r="EB660" s="65"/>
      <c r="EC660" s="65"/>
      <c r="ED660" s="65"/>
      <c r="EE660" s="65"/>
      <c r="EF660" s="65"/>
      <c r="EG660" s="65"/>
      <c r="EH660" s="65"/>
      <c r="EI660" s="65"/>
      <c r="EJ660" s="65"/>
      <c r="EK660" s="65"/>
      <c r="EL660" s="65"/>
      <c r="EM660" s="65"/>
      <c r="EN660" s="65"/>
      <c r="EO660" s="65"/>
      <c r="EP660" s="65"/>
      <c r="EQ660" s="65"/>
      <c r="ER660" s="65"/>
      <c r="ES660" s="65"/>
      <c r="ET660" s="65"/>
      <c r="EU660" s="65"/>
      <c r="EV660" s="65"/>
      <c r="EW660" s="65"/>
      <c r="EX660" s="65"/>
      <c r="EY660" s="65"/>
      <c r="EZ660" s="65"/>
      <c r="FA660" s="65"/>
      <c r="FB660" s="65"/>
      <c r="FC660" s="65"/>
      <c r="FD660" s="65"/>
      <c r="FE660" s="65"/>
      <c r="FF660" s="65"/>
      <c r="FG660" s="65"/>
      <c r="FH660" s="65"/>
      <c r="FI660" s="65"/>
      <c r="FJ660" s="65"/>
      <c r="FK660" s="65"/>
      <c r="FL660" s="65"/>
      <c r="FM660" s="65"/>
      <c r="FN660" s="65"/>
      <c r="FO660" s="65"/>
      <c r="FP660" s="65"/>
      <c r="FQ660" s="65"/>
      <c r="FR660" s="65"/>
      <c r="FS660" s="65"/>
      <c r="FT660" s="65"/>
      <c r="FU660" s="65"/>
      <c r="FV660" s="65"/>
      <c r="FW660" s="65"/>
      <c r="FX660" s="65"/>
      <c r="FY660" s="65"/>
      <c r="FZ660" s="65"/>
      <c r="GA660" s="65"/>
      <c r="GB660" s="65"/>
      <c r="GC660" s="65"/>
      <c r="GD660" s="65"/>
      <c r="GE660" s="65"/>
      <c r="GF660" s="65"/>
      <c r="GG660" s="65"/>
      <c r="GH660" s="65"/>
      <c r="GI660" s="65"/>
      <c r="GJ660" s="65"/>
      <c r="GK660" s="65"/>
      <c r="GL660" s="65"/>
      <c r="GM660" s="65"/>
      <c r="GN660" s="65"/>
      <c r="GO660" s="65"/>
      <c r="GP660" s="65"/>
      <c r="GQ660" s="65"/>
      <c r="GR660" s="65"/>
      <c r="GS660" s="65"/>
      <c r="GT660" s="65"/>
      <c r="GU660" s="65"/>
      <c r="GV660" s="65"/>
      <c r="GW660" s="65"/>
      <c r="GX660" s="65"/>
      <c r="GY660" s="65"/>
      <c r="GZ660" s="65"/>
      <c r="HA660" s="65"/>
      <c r="HB660" s="65"/>
      <c r="HC660" s="65"/>
      <c r="HD660" s="65"/>
      <c r="HE660" s="65"/>
      <c r="HF660" s="65"/>
      <c r="HG660" s="65"/>
      <c r="HH660" s="65"/>
      <c r="HI660" s="65"/>
      <c r="HJ660" s="65"/>
      <c r="HK660" s="65"/>
      <c r="HL660" s="65"/>
      <c r="HM660" s="65"/>
      <c r="HN660" s="65"/>
      <c r="HO660" s="65"/>
      <c r="HP660" s="65"/>
      <c r="HQ660" s="65"/>
      <c r="HR660" s="65"/>
      <c r="HS660" s="65"/>
      <c r="HT660" s="65"/>
      <c r="HU660" s="65"/>
      <c r="HV660" s="65"/>
      <c r="HW660" s="65"/>
      <c r="HX660" s="65"/>
      <c r="HY660" s="65"/>
      <c r="HZ660" s="65"/>
      <c r="IA660" s="65"/>
      <c r="IB660" s="65"/>
      <c r="IC660" s="65"/>
      <c r="ID660" s="65"/>
      <c r="IE660" s="65"/>
      <c r="IF660" s="65"/>
      <c r="IG660" s="65"/>
      <c r="IH660" s="65"/>
      <c r="II660" s="65"/>
      <c r="IJ660" s="65"/>
      <c r="IK660" s="65"/>
      <c r="IL660" s="65"/>
      <c r="IM660" s="65"/>
      <c r="IN660" s="65"/>
      <c r="IO660" s="65"/>
      <c r="IP660" s="65"/>
      <c r="IQ660" s="65"/>
      <c r="IR660" s="65"/>
      <c r="IS660" s="65"/>
      <c r="IT660" s="65"/>
      <c r="IU660" s="65"/>
      <c r="IV660" s="65"/>
      <c r="IW660" s="65"/>
      <c r="IX660" s="65"/>
      <c r="IY660" s="65"/>
      <c r="IZ660" s="65"/>
      <c r="JA660" s="65"/>
      <c r="JB660" s="65"/>
      <c r="JC660" s="65"/>
      <c r="JD660" s="65"/>
      <c r="JE660" s="65"/>
      <c r="JF660" s="65"/>
      <c r="JG660" s="65"/>
      <c r="JH660" s="65"/>
      <c r="JI660" s="65"/>
      <c r="JJ660" s="65"/>
      <c r="JK660" s="65"/>
      <c r="JL660" s="65"/>
      <c r="JM660" s="65"/>
      <c r="JN660" s="65"/>
      <c r="JO660" s="65"/>
      <c r="JP660" s="65"/>
      <c r="JQ660" s="65"/>
      <c r="JR660" s="65"/>
      <c r="JS660" s="65"/>
    </row>
    <row r="661" s="66" customFormat="true" ht="14.25" hidden="false" customHeight="true" outlineLevel="0" collapsed="false">
      <c r="A661" s="46"/>
      <c r="B661" s="47" t="n">
        <f aca="true">TODAY()</f>
        <v>46135</v>
      </c>
      <c r="C661" s="48" t="s">
        <v>37</v>
      </c>
      <c r="D661" s="49" t="s">
        <v>38</v>
      </c>
      <c r="E661" s="50" t="str">
        <f aca="false">IFERROR(VLOOKUP($J661,'Base 1'!A:S,19,0),"-")</f>
        <v>-</v>
      </c>
      <c r="F661" s="50" t="str">
        <f aca="false">IFERROR(VLOOKUP($J661,'Base 1'!$A:$N,14,0),"-")</f>
        <v>-</v>
      </c>
      <c r="G661" s="50" t="str">
        <f aca="false">IFERROR(VLOOKUP($J661,'Base 1'!$A:$O,15,0),"-")</f>
        <v>-</v>
      </c>
      <c r="H661" s="50" t="str">
        <f aca="false">IFERROR(VLOOKUP($J661,'Base 1'!$A:$T,20,0),"-")</f>
        <v>-</v>
      </c>
      <c r="I661" s="51" t="str">
        <f aca="false">IFERROR(VLOOKUP($J661,'Base 1'!$A:$C,3,0),"-")</f>
        <v>-</v>
      </c>
      <c r="J661" s="51"/>
      <c r="K661" s="50" t="str">
        <f aca="false">IFERROR(VLOOKUP($J661,'Base 1'!$A:$E,5,0),"-")</f>
        <v>-</v>
      </c>
      <c r="L661" s="52" t="str">
        <f aca="false">IFERROR(VLOOKUP($J661,'Base 1'!$A:$B,2,0),"-")</f>
        <v>-</v>
      </c>
      <c r="M661" s="50" t="str">
        <f aca="false">IFERROR(VLOOKUP($J661,'Base 1'!$A:$Q,17,0),"-")</f>
        <v>-</v>
      </c>
      <c r="N661" s="50" t="str">
        <f aca="false">IFERROR(VLOOKUP($J661,'Base 1'!$A:$R,18,0),"-")</f>
        <v>-</v>
      </c>
      <c r="O661" s="50" t="str">
        <f aca="false">IFERROR(VLOOKUP($J661,'Base 1'!$A:$F,6,0),"-")</f>
        <v>-</v>
      </c>
      <c r="P661" s="53" t="str">
        <f aca="false">IFERROR(VLOOKUP($J661,'Base 1'!$A:$G,7,0),"-")</f>
        <v>-</v>
      </c>
      <c r="Q661" s="54"/>
      <c r="R661" s="50" t="str">
        <f aca="false">IFERROR(VLOOKUP(J661,'Base 1'!$A:$L,12,0),"-")</f>
        <v>-</v>
      </c>
      <c r="S661" s="54"/>
      <c r="T661" s="55" t="str">
        <f aca="false">IFERROR(VLOOKUP(J661,'Base 1'!$A:$J,10,0),"-")</f>
        <v>-</v>
      </c>
      <c r="U661" s="56"/>
      <c r="V661" s="57"/>
      <c r="W661" s="58"/>
      <c r="X661" s="59" t="str">
        <f aca="false">IFERROR(VLOOKUP(J661,'Base 1'!$A:$I,9,0),"-")</f>
        <v>-</v>
      </c>
      <c r="Y661" s="58"/>
      <c r="Z661" s="60"/>
      <c r="AA661" s="61"/>
      <c r="AB661" s="62"/>
      <c r="AC661" s="63" t="str">
        <f aca="false">IFERROR(VLOOKUP($J661,'Base 1'!$A:$Q,16,0),"-")</f>
        <v>-</v>
      </c>
      <c r="AD661" s="63"/>
      <c r="AE661" s="64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  <c r="CO661" s="65"/>
      <c r="CP661" s="65"/>
      <c r="CQ661" s="65"/>
      <c r="CR661" s="65"/>
      <c r="CS661" s="65"/>
      <c r="CT661" s="65"/>
      <c r="CU661" s="65"/>
      <c r="CV661" s="65"/>
      <c r="CW661" s="65"/>
      <c r="CX661" s="65"/>
      <c r="CY661" s="65"/>
      <c r="CZ661" s="65"/>
      <c r="DA661" s="65"/>
      <c r="DB661" s="65"/>
      <c r="DC661" s="65"/>
      <c r="DD661" s="65"/>
      <c r="DE661" s="65"/>
      <c r="DF661" s="65"/>
      <c r="DG661" s="65"/>
      <c r="DH661" s="65"/>
      <c r="DI661" s="65"/>
      <c r="DJ661" s="65"/>
      <c r="DK661" s="65"/>
      <c r="DL661" s="65"/>
      <c r="DM661" s="65"/>
      <c r="DN661" s="65"/>
      <c r="DO661" s="65"/>
      <c r="DP661" s="65"/>
      <c r="DQ661" s="65"/>
      <c r="DR661" s="65"/>
      <c r="DS661" s="65"/>
      <c r="DT661" s="65"/>
      <c r="DU661" s="65"/>
      <c r="DV661" s="65"/>
      <c r="DW661" s="65"/>
      <c r="DX661" s="65"/>
      <c r="DY661" s="65"/>
      <c r="DZ661" s="65"/>
      <c r="EA661" s="65"/>
      <c r="EB661" s="65"/>
      <c r="EC661" s="65"/>
      <c r="ED661" s="65"/>
      <c r="EE661" s="65"/>
      <c r="EF661" s="65"/>
      <c r="EG661" s="65"/>
      <c r="EH661" s="65"/>
      <c r="EI661" s="65"/>
      <c r="EJ661" s="65"/>
      <c r="EK661" s="65"/>
      <c r="EL661" s="65"/>
      <c r="EM661" s="65"/>
      <c r="EN661" s="65"/>
      <c r="EO661" s="65"/>
      <c r="EP661" s="65"/>
      <c r="EQ661" s="65"/>
      <c r="ER661" s="65"/>
      <c r="ES661" s="65"/>
      <c r="ET661" s="65"/>
      <c r="EU661" s="65"/>
      <c r="EV661" s="65"/>
      <c r="EW661" s="65"/>
      <c r="EX661" s="65"/>
      <c r="EY661" s="65"/>
      <c r="EZ661" s="65"/>
      <c r="FA661" s="65"/>
      <c r="FB661" s="65"/>
      <c r="FC661" s="65"/>
      <c r="FD661" s="65"/>
      <c r="FE661" s="65"/>
      <c r="FF661" s="65"/>
      <c r="FG661" s="65"/>
      <c r="FH661" s="65"/>
      <c r="FI661" s="65"/>
      <c r="FJ661" s="65"/>
      <c r="FK661" s="65"/>
      <c r="FL661" s="65"/>
      <c r="FM661" s="65"/>
      <c r="FN661" s="65"/>
      <c r="FO661" s="65"/>
      <c r="FP661" s="65"/>
      <c r="FQ661" s="65"/>
      <c r="FR661" s="65"/>
      <c r="FS661" s="65"/>
      <c r="FT661" s="65"/>
      <c r="FU661" s="65"/>
      <c r="FV661" s="65"/>
      <c r="FW661" s="65"/>
      <c r="FX661" s="65"/>
      <c r="FY661" s="65"/>
      <c r="FZ661" s="65"/>
      <c r="GA661" s="65"/>
      <c r="GB661" s="65"/>
      <c r="GC661" s="65"/>
      <c r="GD661" s="65"/>
      <c r="GE661" s="65"/>
      <c r="GF661" s="65"/>
      <c r="GG661" s="65"/>
      <c r="GH661" s="65"/>
      <c r="GI661" s="65"/>
      <c r="GJ661" s="65"/>
      <c r="GK661" s="65"/>
      <c r="GL661" s="65"/>
      <c r="GM661" s="65"/>
      <c r="GN661" s="65"/>
      <c r="GO661" s="65"/>
      <c r="GP661" s="65"/>
      <c r="GQ661" s="65"/>
      <c r="GR661" s="65"/>
      <c r="GS661" s="65"/>
      <c r="GT661" s="65"/>
      <c r="GU661" s="65"/>
      <c r="GV661" s="65"/>
      <c r="GW661" s="65"/>
      <c r="GX661" s="65"/>
      <c r="GY661" s="65"/>
      <c r="GZ661" s="65"/>
      <c r="HA661" s="65"/>
      <c r="HB661" s="65"/>
      <c r="HC661" s="65"/>
      <c r="HD661" s="65"/>
      <c r="HE661" s="65"/>
      <c r="HF661" s="65"/>
      <c r="HG661" s="65"/>
      <c r="HH661" s="65"/>
      <c r="HI661" s="65"/>
      <c r="HJ661" s="65"/>
      <c r="HK661" s="65"/>
      <c r="HL661" s="65"/>
      <c r="HM661" s="65"/>
      <c r="HN661" s="65"/>
      <c r="HO661" s="65"/>
      <c r="HP661" s="65"/>
      <c r="HQ661" s="65"/>
      <c r="HR661" s="65"/>
      <c r="HS661" s="65"/>
      <c r="HT661" s="65"/>
      <c r="HU661" s="65"/>
      <c r="HV661" s="65"/>
      <c r="HW661" s="65"/>
      <c r="HX661" s="65"/>
      <c r="HY661" s="65"/>
      <c r="HZ661" s="65"/>
      <c r="IA661" s="65"/>
      <c r="IB661" s="65"/>
      <c r="IC661" s="65"/>
      <c r="ID661" s="65"/>
      <c r="IE661" s="65"/>
      <c r="IF661" s="65"/>
      <c r="IG661" s="65"/>
      <c r="IH661" s="65"/>
      <c r="II661" s="65"/>
      <c r="IJ661" s="65"/>
      <c r="IK661" s="65"/>
      <c r="IL661" s="65"/>
      <c r="IM661" s="65"/>
      <c r="IN661" s="65"/>
      <c r="IO661" s="65"/>
      <c r="IP661" s="65"/>
      <c r="IQ661" s="65"/>
      <c r="IR661" s="65"/>
      <c r="IS661" s="65"/>
      <c r="IT661" s="65"/>
      <c r="IU661" s="65"/>
      <c r="IV661" s="65"/>
      <c r="IW661" s="65"/>
      <c r="IX661" s="65"/>
      <c r="IY661" s="65"/>
      <c r="IZ661" s="65"/>
      <c r="JA661" s="65"/>
      <c r="JB661" s="65"/>
      <c r="JC661" s="65"/>
      <c r="JD661" s="65"/>
      <c r="JE661" s="65"/>
      <c r="JF661" s="65"/>
      <c r="JG661" s="65"/>
      <c r="JH661" s="65"/>
      <c r="JI661" s="65"/>
      <c r="JJ661" s="65"/>
      <c r="JK661" s="65"/>
      <c r="JL661" s="65"/>
      <c r="JM661" s="65"/>
      <c r="JN661" s="65"/>
      <c r="JO661" s="65"/>
      <c r="JP661" s="65"/>
      <c r="JQ661" s="65"/>
      <c r="JR661" s="65"/>
      <c r="JS661" s="65"/>
    </row>
    <row r="662" s="66" customFormat="true" ht="14.25" hidden="false" customHeight="true" outlineLevel="0" collapsed="false">
      <c r="A662" s="46"/>
      <c r="B662" s="47" t="n">
        <f aca="true">TODAY()</f>
        <v>46135</v>
      </c>
      <c r="C662" s="48" t="s">
        <v>37</v>
      </c>
      <c r="D662" s="49" t="s">
        <v>38</v>
      </c>
      <c r="E662" s="50" t="str">
        <f aca="false">IFERROR(VLOOKUP($J662,'Base 1'!A:S,19,0),"-")</f>
        <v>-</v>
      </c>
      <c r="F662" s="50" t="str">
        <f aca="false">IFERROR(VLOOKUP($J662,'Base 1'!$A:$N,14,0),"-")</f>
        <v>-</v>
      </c>
      <c r="G662" s="50" t="str">
        <f aca="false">IFERROR(VLOOKUP($J662,'Base 1'!$A:$O,15,0),"-")</f>
        <v>-</v>
      </c>
      <c r="H662" s="50" t="str">
        <f aca="false">IFERROR(VLOOKUP($J662,'Base 1'!$A:$T,20,0),"-")</f>
        <v>-</v>
      </c>
      <c r="I662" s="51" t="str">
        <f aca="false">IFERROR(VLOOKUP($J662,'Base 1'!$A:$C,3,0),"-")</f>
        <v>-</v>
      </c>
      <c r="J662" s="51"/>
      <c r="K662" s="50" t="str">
        <f aca="false">IFERROR(VLOOKUP($J662,'Base 1'!$A:$E,5,0),"-")</f>
        <v>-</v>
      </c>
      <c r="L662" s="52" t="str">
        <f aca="false">IFERROR(VLOOKUP($J662,'Base 1'!$A:$B,2,0),"-")</f>
        <v>-</v>
      </c>
      <c r="M662" s="50" t="str">
        <f aca="false">IFERROR(VLOOKUP($J662,'Base 1'!$A:$Q,17,0),"-")</f>
        <v>-</v>
      </c>
      <c r="N662" s="50" t="str">
        <f aca="false">IFERROR(VLOOKUP($J662,'Base 1'!$A:$R,18,0),"-")</f>
        <v>-</v>
      </c>
      <c r="O662" s="50" t="str">
        <f aca="false">IFERROR(VLOOKUP($J662,'Base 1'!$A:$F,6,0),"-")</f>
        <v>-</v>
      </c>
      <c r="P662" s="53" t="str">
        <f aca="false">IFERROR(VLOOKUP($J662,'Base 1'!$A:$G,7,0),"-")</f>
        <v>-</v>
      </c>
      <c r="Q662" s="54"/>
      <c r="R662" s="50" t="str">
        <f aca="false">IFERROR(VLOOKUP(J662,'Base 1'!$A:$L,12,0),"-")</f>
        <v>-</v>
      </c>
      <c r="S662" s="54"/>
      <c r="T662" s="55" t="str">
        <f aca="false">IFERROR(VLOOKUP(J662,'Base 1'!$A:$J,10,0),"-")</f>
        <v>-</v>
      </c>
      <c r="U662" s="56"/>
      <c r="V662" s="57"/>
      <c r="W662" s="58"/>
      <c r="X662" s="59" t="str">
        <f aca="false">IFERROR(VLOOKUP(J662,'Base 1'!$A:$I,9,0),"-")</f>
        <v>-</v>
      </c>
      <c r="Y662" s="58"/>
      <c r="Z662" s="60"/>
      <c r="AA662" s="61"/>
      <c r="AB662" s="62"/>
      <c r="AC662" s="63" t="str">
        <f aca="false">IFERROR(VLOOKUP($J662,'Base 1'!$A:$Q,16,0),"-")</f>
        <v>-</v>
      </c>
      <c r="AD662" s="63"/>
      <c r="AE662" s="64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/>
      <c r="BT662" s="65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  <c r="CO662" s="65"/>
      <c r="CP662" s="65"/>
      <c r="CQ662" s="65"/>
      <c r="CR662" s="65"/>
      <c r="CS662" s="65"/>
      <c r="CT662" s="65"/>
      <c r="CU662" s="65"/>
      <c r="CV662" s="65"/>
      <c r="CW662" s="65"/>
      <c r="CX662" s="65"/>
      <c r="CY662" s="65"/>
      <c r="CZ662" s="65"/>
      <c r="DA662" s="65"/>
      <c r="DB662" s="65"/>
      <c r="DC662" s="65"/>
      <c r="DD662" s="65"/>
      <c r="DE662" s="65"/>
      <c r="DF662" s="65"/>
      <c r="DG662" s="65"/>
      <c r="DH662" s="65"/>
      <c r="DI662" s="65"/>
      <c r="DJ662" s="65"/>
      <c r="DK662" s="65"/>
      <c r="DL662" s="65"/>
      <c r="DM662" s="65"/>
      <c r="DN662" s="65"/>
      <c r="DO662" s="65"/>
      <c r="DP662" s="65"/>
      <c r="DQ662" s="65"/>
      <c r="DR662" s="65"/>
      <c r="DS662" s="65"/>
      <c r="DT662" s="65"/>
      <c r="DU662" s="65"/>
      <c r="DV662" s="65"/>
      <c r="DW662" s="65"/>
      <c r="DX662" s="65"/>
      <c r="DY662" s="65"/>
      <c r="DZ662" s="65"/>
      <c r="EA662" s="65"/>
      <c r="EB662" s="65"/>
      <c r="EC662" s="65"/>
      <c r="ED662" s="65"/>
      <c r="EE662" s="65"/>
      <c r="EF662" s="65"/>
      <c r="EG662" s="65"/>
      <c r="EH662" s="65"/>
      <c r="EI662" s="65"/>
      <c r="EJ662" s="65"/>
      <c r="EK662" s="65"/>
      <c r="EL662" s="65"/>
      <c r="EM662" s="65"/>
      <c r="EN662" s="65"/>
      <c r="EO662" s="65"/>
      <c r="EP662" s="65"/>
      <c r="EQ662" s="65"/>
      <c r="ER662" s="65"/>
      <c r="ES662" s="65"/>
      <c r="ET662" s="65"/>
      <c r="EU662" s="65"/>
      <c r="EV662" s="65"/>
      <c r="EW662" s="65"/>
      <c r="EX662" s="65"/>
      <c r="EY662" s="65"/>
      <c r="EZ662" s="65"/>
      <c r="FA662" s="65"/>
      <c r="FB662" s="65"/>
      <c r="FC662" s="65"/>
      <c r="FD662" s="65"/>
      <c r="FE662" s="65"/>
      <c r="FF662" s="65"/>
      <c r="FG662" s="65"/>
      <c r="FH662" s="65"/>
      <c r="FI662" s="65"/>
      <c r="FJ662" s="65"/>
      <c r="FK662" s="65"/>
      <c r="FL662" s="65"/>
      <c r="FM662" s="65"/>
      <c r="FN662" s="65"/>
      <c r="FO662" s="65"/>
      <c r="FP662" s="65"/>
      <c r="FQ662" s="65"/>
      <c r="FR662" s="65"/>
      <c r="FS662" s="65"/>
      <c r="FT662" s="65"/>
      <c r="FU662" s="65"/>
      <c r="FV662" s="65"/>
      <c r="FW662" s="65"/>
      <c r="FX662" s="65"/>
      <c r="FY662" s="65"/>
      <c r="FZ662" s="65"/>
      <c r="GA662" s="65"/>
      <c r="GB662" s="65"/>
      <c r="GC662" s="65"/>
      <c r="GD662" s="65"/>
      <c r="GE662" s="65"/>
      <c r="GF662" s="65"/>
      <c r="GG662" s="65"/>
      <c r="GH662" s="65"/>
      <c r="GI662" s="65"/>
      <c r="GJ662" s="65"/>
      <c r="GK662" s="65"/>
      <c r="GL662" s="65"/>
      <c r="GM662" s="65"/>
      <c r="GN662" s="65"/>
      <c r="GO662" s="65"/>
      <c r="GP662" s="65"/>
      <c r="GQ662" s="65"/>
      <c r="GR662" s="65"/>
      <c r="GS662" s="65"/>
      <c r="GT662" s="65"/>
      <c r="GU662" s="65"/>
      <c r="GV662" s="65"/>
      <c r="GW662" s="65"/>
      <c r="GX662" s="65"/>
      <c r="GY662" s="65"/>
      <c r="GZ662" s="65"/>
      <c r="HA662" s="65"/>
      <c r="HB662" s="65"/>
      <c r="HC662" s="65"/>
      <c r="HD662" s="65"/>
      <c r="HE662" s="65"/>
      <c r="HF662" s="65"/>
      <c r="HG662" s="65"/>
      <c r="HH662" s="65"/>
      <c r="HI662" s="65"/>
      <c r="HJ662" s="65"/>
      <c r="HK662" s="65"/>
      <c r="HL662" s="65"/>
      <c r="HM662" s="65"/>
      <c r="HN662" s="65"/>
      <c r="HO662" s="65"/>
      <c r="HP662" s="65"/>
      <c r="HQ662" s="65"/>
      <c r="HR662" s="65"/>
      <c r="HS662" s="65"/>
      <c r="HT662" s="65"/>
      <c r="HU662" s="65"/>
      <c r="HV662" s="65"/>
      <c r="HW662" s="65"/>
      <c r="HX662" s="65"/>
      <c r="HY662" s="65"/>
      <c r="HZ662" s="65"/>
      <c r="IA662" s="65"/>
      <c r="IB662" s="65"/>
      <c r="IC662" s="65"/>
      <c r="ID662" s="65"/>
      <c r="IE662" s="65"/>
      <c r="IF662" s="65"/>
      <c r="IG662" s="65"/>
      <c r="IH662" s="65"/>
      <c r="II662" s="65"/>
      <c r="IJ662" s="65"/>
      <c r="IK662" s="65"/>
      <c r="IL662" s="65"/>
      <c r="IM662" s="65"/>
      <c r="IN662" s="65"/>
      <c r="IO662" s="65"/>
      <c r="IP662" s="65"/>
      <c r="IQ662" s="65"/>
      <c r="IR662" s="65"/>
      <c r="IS662" s="65"/>
      <c r="IT662" s="65"/>
      <c r="IU662" s="65"/>
      <c r="IV662" s="65"/>
      <c r="IW662" s="65"/>
      <c r="IX662" s="65"/>
      <c r="IY662" s="65"/>
      <c r="IZ662" s="65"/>
      <c r="JA662" s="65"/>
      <c r="JB662" s="65"/>
      <c r="JC662" s="65"/>
      <c r="JD662" s="65"/>
      <c r="JE662" s="65"/>
      <c r="JF662" s="65"/>
      <c r="JG662" s="65"/>
      <c r="JH662" s="65"/>
      <c r="JI662" s="65"/>
      <c r="JJ662" s="65"/>
      <c r="JK662" s="65"/>
      <c r="JL662" s="65"/>
      <c r="JM662" s="65"/>
      <c r="JN662" s="65"/>
      <c r="JO662" s="65"/>
      <c r="JP662" s="65"/>
      <c r="JQ662" s="65"/>
      <c r="JR662" s="65"/>
      <c r="JS662" s="65"/>
    </row>
    <row r="663" s="66" customFormat="true" ht="14.25" hidden="false" customHeight="true" outlineLevel="0" collapsed="false">
      <c r="A663" s="46"/>
      <c r="B663" s="47" t="n">
        <f aca="true">TODAY()</f>
        <v>46135</v>
      </c>
      <c r="C663" s="48" t="s">
        <v>37</v>
      </c>
      <c r="D663" s="49" t="s">
        <v>38</v>
      </c>
      <c r="E663" s="50" t="str">
        <f aca="false">IFERROR(VLOOKUP($J663,'Base 1'!A:S,19,0),"-")</f>
        <v>-</v>
      </c>
      <c r="F663" s="50" t="str">
        <f aca="false">IFERROR(VLOOKUP($J663,'Base 1'!$A:$N,14,0),"-")</f>
        <v>-</v>
      </c>
      <c r="G663" s="50" t="str">
        <f aca="false">IFERROR(VLOOKUP($J663,'Base 1'!$A:$O,15,0),"-")</f>
        <v>-</v>
      </c>
      <c r="H663" s="50" t="str">
        <f aca="false">IFERROR(VLOOKUP($J663,'Base 1'!$A:$T,20,0),"-")</f>
        <v>-</v>
      </c>
      <c r="I663" s="51" t="str">
        <f aca="false">IFERROR(VLOOKUP($J663,'Base 1'!$A:$C,3,0),"-")</f>
        <v>-</v>
      </c>
      <c r="J663" s="51"/>
      <c r="K663" s="50" t="str">
        <f aca="false">IFERROR(VLOOKUP($J663,'Base 1'!$A:$E,5,0),"-")</f>
        <v>-</v>
      </c>
      <c r="L663" s="52" t="str">
        <f aca="false">IFERROR(VLOOKUP($J663,'Base 1'!$A:$B,2,0),"-")</f>
        <v>-</v>
      </c>
      <c r="M663" s="50" t="str">
        <f aca="false">IFERROR(VLOOKUP($J663,'Base 1'!$A:$Q,17,0),"-")</f>
        <v>-</v>
      </c>
      <c r="N663" s="50" t="str">
        <f aca="false">IFERROR(VLOOKUP($J663,'Base 1'!$A:$R,18,0),"-")</f>
        <v>-</v>
      </c>
      <c r="O663" s="50" t="str">
        <f aca="false">IFERROR(VLOOKUP($J663,'Base 1'!$A:$F,6,0),"-")</f>
        <v>-</v>
      </c>
      <c r="P663" s="53" t="str">
        <f aca="false">IFERROR(VLOOKUP($J663,'Base 1'!$A:$G,7,0),"-")</f>
        <v>-</v>
      </c>
      <c r="Q663" s="54"/>
      <c r="R663" s="50" t="str">
        <f aca="false">IFERROR(VLOOKUP(J663,'Base 1'!$A:$L,12,0),"-")</f>
        <v>-</v>
      </c>
      <c r="S663" s="54"/>
      <c r="T663" s="55" t="str">
        <f aca="false">IFERROR(VLOOKUP(J663,'Base 1'!$A:$J,10,0),"-")</f>
        <v>-</v>
      </c>
      <c r="U663" s="56"/>
      <c r="V663" s="57"/>
      <c r="W663" s="58"/>
      <c r="X663" s="59" t="str">
        <f aca="false">IFERROR(VLOOKUP(J663,'Base 1'!$A:$I,9,0),"-")</f>
        <v>-</v>
      </c>
      <c r="Y663" s="58"/>
      <c r="Z663" s="60"/>
      <c r="AA663" s="61"/>
      <c r="AB663" s="62"/>
      <c r="AC663" s="63" t="str">
        <f aca="false">IFERROR(VLOOKUP($J663,'Base 1'!$A:$Q,16,0),"-")</f>
        <v>-</v>
      </c>
      <c r="AD663" s="63"/>
      <c r="AE663" s="64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  <c r="CO663" s="65"/>
      <c r="CP663" s="65"/>
      <c r="CQ663" s="65"/>
      <c r="CR663" s="65"/>
      <c r="CS663" s="65"/>
      <c r="CT663" s="65"/>
      <c r="CU663" s="65"/>
      <c r="CV663" s="65"/>
      <c r="CW663" s="65"/>
      <c r="CX663" s="65"/>
      <c r="CY663" s="65"/>
      <c r="CZ663" s="65"/>
      <c r="DA663" s="65"/>
      <c r="DB663" s="65"/>
      <c r="DC663" s="65"/>
      <c r="DD663" s="65"/>
      <c r="DE663" s="65"/>
      <c r="DF663" s="65"/>
      <c r="DG663" s="65"/>
      <c r="DH663" s="65"/>
      <c r="DI663" s="65"/>
      <c r="DJ663" s="65"/>
      <c r="DK663" s="65"/>
      <c r="DL663" s="65"/>
      <c r="DM663" s="65"/>
      <c r="DN663" s="65"/>
      <c r="DO663" s="65"/>
      <c r="DP663" s="65"/>
      <c r="DQ663" s="65"/>
      <c r="DR663" s="65"/>
      <c r="DS663" s="65"/>
      <c r="DT663" s="65"/>
      <c r="DU663" s="65"/>
      <c r="DV663" s="65"/>
      <c r="DW663" s="65"/>
      <c r="DX663" s="65"/>
      <c r="DY663" s="65"/>
      <c r="DZ663" s="65"/>
      <c r="EA663" s="65"/>
      <c r="EB663" s="65"/>
      <c r="EC663" s="65"/>
      <c r="ED663" s="65"/>
      <c r="EE663" s="65"/>
      <c r="EF663" s="65"/>
      <c r="EG663" s="65"/>
      <c r="EH663" s="65"/>
      <c r="EI663" s="65"/>
      <c r="EJ663" s="65"/>
      <c r="EK663" s="65"/>
      <c r="EL663" s="65"/>
      <c r="EM663" s="65"/>
      <c r="EN663" s="65"/>
      <c r="EO663" s="65"/>
      <c r="EP663" s="65"/>
      <c r="EQ663" s="65"/>
      <c r="ER663" s="65"/>
      <c r="ES663" s="65"/>
      <c r="ET663" s="65"/>
      <c r="EU663" s="65"/>
      <c r="EV663" s="65"/>
      <c r="EW663" s="65"/>
      <c r="EX663" s="65"/>
      <c r="EY663" s="65"/>
      <c r="EZ663" s="65"/>
      <c r="FA663" s="65"/>
      <c r="FB663" s="65"/>
      <c r="FC663" s="65"/>
      <c r="FD663" s="65"/>
      <c r="FE663" s="65"/>
      <c r="FF663" s="65"/>
      <c r="FG663" s="65"/>
      <c r="FH663" s="65"/>
      <c r="FI663" s="65"/>
      <c r="FJ663" s="65"/>
      <c r="FK663" s="65"/>
      <c r="FL663" s="65"/>
      <c r="FM663" s="65"/>
      <c r="FN663" s="65"/>
      <c r="FO663" s="65"/>
      <c r="FP663" s="65"/>
      <c r="FQ663" s="65"/>
      <c r="FR663" s="65"/>
      <c r="FS663" s="65"/>
      <c r="FT663" s="65"/>
      <c r="FU663" s="65"/>
      <c r="FV663" s="65"/>
      <c r="FW663" s="65"/>
      <c r="FX663" s="65"/>
      <c r="FY663" s="65"/>
      <c r="FZ663" s="65"/>
      <c r="GA663" s="65"/>
      <c r="GB663" s="65"/>
      <c r="GC663" s="65"/>
      <c r="GD663" s="65"/>
      <c r="GE663" s="65"/>
      <c r="GF663" s="65"/>
      <c r="GG663" s="65"/>
      <c r="GH663" s="65"/>
      <c r="GI663" s="65"/>
      <c r="GJ663" s="65"/>
      <c r="GK663" s="65"/>
      <c r="GL663" s="65"/>
      <c r="GM663" s="65"/>
      <c r="GN663" s="65"/>
      <c r="GO663" s="65"/>
      <c r="GP663" s="65"/>
      <c r="GQ663" s="65"/>
      <c r="GR663" s="65"/>
      <c r="GS663" s="65"/>
      <c r="GT663" s="65"/>
      <c r="GU663" s="65"/>
      <c r="GV663" s="65"/>
      <c r="GW663" s="65"/>
      <c r="GX663" s="65"/>
      <c r="GY663" s="65"/>
      <c r="GZ663" s="65"/>
      <c r="HA663" s="65"/>
      <c r="HB663" s="65"/>
      <c r="HC663" s="65"/>
      <c r="HD663" s="65"/>
      <c r="HE663" s="65"/>
      <c r="HF663" s="65"/>
      <c r="HG663" s="65"/>
      <c r="HH663" s="65"/>
      <c r="HI663" s="65"/>
      <c r="HJ663" s="65"/>
      <c r="HK663" s="65"/>
      <c r="HL663" s="65"/>
      <c r="HM663" s="65"/>
      <c r="HN663" s="65"/>
      <c r="HO663" s="65"/>
      <c r="HP663" s="65"/>
      <c r="HQ663" s="65"/>
      <c r="HR663" s="65"/>
      <c r="HS663" s="65"/>
      <c r="HT663" s="65"/>
      <c r="HU663" s="65"/>
      <c r="HV663" s="65"/>
      <c r="HW663" s="65"/>
      <c r="HX663" s="65"/>
      <c r="HY663" s="65"/>
      <c r="HZ663" s="65"/>
      <c r="IA663" s="65"/>
      <c r="IB663" s="65"/>
      <c r="IC663" s="65"/>
      <c r="ID663" s="65"/>
      <c r="IE663" s="65"/>
      <c r="IF663" s="65"/>
      <c r="IG663" s="65"/>
      <c r="IH663" s="65"/>
      <c r="II663" s="65"/>
      <c r="IJ663" s="65"/>
      <c r="IK663" s="65"/>
      <c r="IL663" s="65"/>
      <c r="IM663" s="65"/>
      <c r="IN663" s="65"/>
      <c r="IO663" s="65"/>
      <c r="IP663" s="65"/>
      <c r="IQ663" s="65"/>
      <c r="IR663" s="65"/>
      <c r="IS663" s="65"/>
      <c r="IT663" s="65"/>
      <c r="IU663" s="65"/>
      <c r="IV663" s="65"/>
      <c r="IW663" s="65"/>
      <c r="IX663" s="65"/>
      <c r="IY663" s="65"/>
      <c r="IZ663" s="65"/>
      <c r="JA663" s="65"/>
      <c r="JB663" s="65"/>
      <c r="JC663" s="65"/>
      <c r="JD663" s="65"/>
      <c r="JE663" s="65"/>
      <c r="JF663" s="65"/>
      <c r="JG663" s="65"/>
      <c r="JH663" s="65"/>
      <c r="JI663" s="65"/>
      <c r="JJ663" s="65"/>
      <c r="JK663" s="65"/>
      <c r="JL663" s="65"/>
      <c r="JM663" s="65"/>
      <c r="JN663" s="65"/>
      <c r="JO663" s="65"/>
      <c r="JP663" s="65"/>
      <c r="JQ663" s="65"/>
      <c r="JR663" s="65"/>
      <c r="JS663" s="65"/>
    </row>
    <row r="664" s="66" customFormat="true" ht="14.25" hidden="false" customHeight="true" outlineLevel="0" collapsed="false">
      <c r="A664" s="46"/>
      <c r="B664" s="47" t="n">
        <f aca="true">TODAY()</f>
        <v>46135</v>
      </c>
      <c r="C664" s="48" t="s">
        <v>37</v>
      </c>
      <c r="D664" s="49" t="s">
        <v>38</v>
      </c>
      <c r="E664" s="50" t="str">
        <f aca="false">IFERROR(VLOOKUP($J664,'Base 1'!A:S,19,0),"-")</f>
        <v>-</v>
      </c>
      <c r="F664" s="50" t="str">
        <f aca="false">IFERROR(VLOOKUP($J664,'Base 1'!$A:$N,14,0),"-")</f>
        <v>-</v>
      </c>
      <c r="G664" s="50" t="str">
        <f aca="false">IFERROR(VLOOKUP($J664,'Base 1'!$A:$O,15,0),"-")</f>
        <v>-</v>
      </c>
      <c r="H664" s="50" t="str">
        <f aca="false">IFERROR(VLOOKUP($J664,'Base 1'!$A:$T,20,0),"-")</f>
        <v>-</v>
      </c>
      <c r="I664" s="51" t="str">
        <f aca="false">IFERROR(VLOOKUP($J664,'Base 1'!$A:$C,3,0),"-")</f>
        <v>-</v>
      </c>
      <c r="J664" s="51"/>
      <c r="K664" s="50" t="str">
        <f aca="false">IFERROR(VLOOKUP($J664,'Base 1'!$A:$E,5,0),"-")</f>
        <v>-</v>
      </c>
      <c r="L664" s="52" t="str">
        <f aca="false">IFERROR(VLOOKUP($J664,'Base 1'!$A:$B,2,0),"-")</f>
        <v>-</v>
      </c>
      <c r="M664" s="50" t="str">
        <f aca="false">IFERROR(VLOOKUP($J664,'Base 1'!$A:$Q,17,0),"-")</f>
        <v>-</v>
      </c>
      <c r="N664" s="50" t="str">
        <f aca="false">IFERROR(VLOOKUP($J664,'Base 1'!$A:$R,18,0),"-")</f>
        <v>-</v>
      </c>
      <c r="O664" s="50" t="str">
        <f aca="false">IFERROR(VLOOKUP($J664,'Base 1'!$A:$F,6,0),"-")</f>
        <v>-</v>
      </c>
      <c r="P664" s="53" t="str">
        <f aca="false">IFERROR(VLOOKUP($J664,'Base 1'!$A:$G,7,0),"-")</f>
        <v>-</v>
      </c>
      <c r="Q664" s="54"/>
      <c r="R664" s="50" t="str">
        <f aca="false">IFERROR(VLOOKUP(J664,'Base 1'!$A:$L,12,0),"-")</f>
        <v>-</v>
      </c>
      <c r="S664" s="54"/>
      <c r="T664" s="55" t="str">
        <f aca="false">IFERROR(VLOOKUP(J664,'Base 1'!$A:$J,10,0),"-")</f>
        <v>-</v>
      </c>
      <c r="U664" s="56"/>
      <c r="V664" s="57"/>
      <c r="W664" s="58"/>
      <c r="X664" s="59" t="str">
        <f aca="false">IFERROR(VLOOKUP(J664,'Base 1'!$A:$I,9,0),"-")</f>
        <v>-</v>
      </c>
      <c r="Y664" s="58"/>
      <c r="Z664" s="60"/>
      <c r="AA664" s="61"/>
      <c r="AB664" s="62"/>
      <c r="AC664" s="63" t="str">
        <f aca="false">IFERROR(VLOOKUP($J664,'Base 1'!$A:$Q,16,0),"-")</f>
        <v>-</v>
      </c>
      <c r="AD664" s="63"/>
      <c r="AE664" s="64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  <c r="CO664" s="65"/>
      <c r="CP664" s="65"/>
      <c r="CQ664" s="65"/>
      <c r="CR664" s="65"/>
      <c r="CS664" s="65"/>
      <c r="CT664" s="65"/>
      <c r="CU664" s="65"/>
      <c r="CV664" s="65"/>
      <c r="CW664" s="65"/>
      <c r="CX664" s="65"/>
      <c r="CY664" s="65"/>
      <c r="CZ664" s="65"/>
      <c r="DA664" s="65"/>
      <c r="DB664" s="65"/>
      <c r="DC664" s="65"/>
      <c r="DD664" s="65"/>
      <c r="DE664" s="65"/>
      <c r="DF664" s="65"/>
      <c r="DG664" s="65"/>
      <c r="DH664" s="65"/>
      <c r="DI664" s="65"/>
      <c r="DJ664" s="65"/>
      <c r="DK664" s="65"/>
      <c r="DL664" s="65"/>
      <c r="DM664" s="65"/>
      <c r="DN664" s="65"/>
      <c r="DO664" s="65"/>
      <c r="DP664" s="65"/>
      <c r="DQ664" s="65"/>
      <c r="DR664" s="65"/>
      <c r="DS664" s="65"/>
      <c r="DT664" s="65"/>
      <c r="DU664" s="65"/>
      <c r="DV664" s="65"/>
      <c r="DW664" s="65"/>
      <c r="DX664" s="65"/>
      <c r="DY664" s="65"/>
      <c r="DZ664" s="65"/>
      <c r="EA664" s="65"/>
      <c r="EB664" s="65"/>
      <c r="EC664" s="65"/>
      <c r="ED664" s="65"/>
      <c r="EE664" s="65"/>
      <c r="EF664" s="65"/>
      <c r="EG664" s="65"/>
      <c r="EH664" s="65"/>
      <c r="EI664" s="65"/>
      <c r="EJ664" s="65"/>
      <c r="EK664" s="65"/>
      <c r="EL664" s="65"/>
      <c r="EM664" s="65"/>
      <c r="EN664" s="65"/>
      <c r="EO664" s="65"/>
      <c r="EP664" s="65"/>
      <c r="EQ664" s="65"/>
      <c r="ER664" s="65"/>
      <c r="ES664" s="65"/>
      <c r="ET664" s="65"/>
      <c r="EU664" s="65"/>
      <c r="EV664" s="65"/>
      <c r="EW664" s="65"/>
      <c r="EX664" s="65"/>
      <c r="EY664" s="65"/>
      <c r="EZ664" s="65"/>
      <c r="FA664" s="65"/>
      <c r="FB664" s="65"/>
      <c r="FC664" s="65"/>
      <c r="FD664" s="65"/>
      <c r="FE664" s="65"/>
      <c r="FF664" s="65"/>
      <c r="FG664" s="65"/>
      <c r="FH664" s="65"/>
      <c r="FI664" s="65"/>
      <c r="FJ664" s="65"/>
      <c r="FK664" s="65"/>
      <c r="FL664" s="65"/>
      <c r="FM664" s="65"/>
      <c r="FN664" s="65"/>
      <c r="FO664" s="65"/>
      <c r="FP664" s="65"/>
      <c r="FQ664" s="65"/>
      <c r="FR664" s="65"/>
      <c r="FS664" s="65"/>
      <c r="FT664" s="65"/>
      <c r="FU664" s="65"/>
      <c r="FV664" s="65"/>
      <c r="FW664" s="65"/>
      <c r="FX664" s="65"/>
      <c r="FY664" s="65"/>
      <c r="FZ664" s="65"/>
      <c r="GA664" s="65"/>
      <c r="GB664" s="65"/>
      <c r="GC664" s="65"/>
      <c r="GD664" s="65"/>
      <c r="GE664" s="65"/>
      <c r="GF664" s="65"/>
      <c r="GG664" s="65"/>
      <c r="GH664" s="65"/>
      <c r="GI664" s="65"/>
      <c r="GJ664" s="65"/>
      <c r="GK664" s="65"/>
      <c r="GL664" s="65"/>
      <c r="GM664" s="65"/>
      <c r="GN664" s="65"/>
      <c r="GO664" s="65"/>
      <c r="GP664" s="65"/>
      <c r="GQ664" s="65"/>
      <c r="GR664" s="65"/>
      <c r="GS664" s="65"/>
      <c r="GT664" s="65"/>
      <c r="GU664" s="65"/>
      <c r="GV664" s="65"/>
      <c r="GW664" s="65"/>
      <c r="GX664" s="65"/>
      <c r="GY664" s="65"/>
      <c r="GZ664" s="65"/>
      <c r="HA664" s="65"/>
      <c r="HB664" s="65"/>
      <c r="HC664" s="65"/>
      <c r="HD664" s="65"/>
      <c r="HE664" s="65"/>
      <c r="HF664" s="65"/>
      <c r="HG664" s="65"/>
      <c r="HH664" s="65"/>
      <c r="HI664" s="65"/>
      <c r="HJ664" s="65"/>
      <c r="HK664" s="65"/>
      <c r="HL664" s="65"/>
      <c r="HM664" s="65"/>
      <c r="HN664" s="65"/>
      <c r="HO664" s="65"/>
      <c r="HP664" s="65"/>
      <c r="HQ664" s="65"/>
      <c r="HR664" s="65"/>
      <c r="HS664" s="65"/>
      <c r="HT664" s="65"/>
      <c r="HU664" s="65"/>
      <c r="HV664" s="65"/>
      <c r="HW664" s="65"/>
      <c r="HX664" s="65"/>
      <c r="HY664" s="65"/>
      <c r="HZ664" s="65"/>
      <c r="IA664" s="65"/>
      <c r="IB664" s="65"/>
      <c r="IC664" s="65"/>
      <c r="ID664" s="65"/>
      <c r="IE664" s="65"/>
      <c r="IF664" s="65"/>
      <c r="IG664" s="65"/>
      <c r="IH664" s="65"/>
      <c r="II664" s="65"/>
      <c r="IJ664" s="65"/>
      <c r="IK664" s="65"/>
      <c r="IL664" s="65"/>
      <c r="IM664" s="65"/>
      <c r="IN664" s="65"/>
      <c r="IO664" s="65"/>
      <c r="IP664" s="65"/>
      <c r="IQ664" s="65"/>
      <c r="IR664" s="65"/>
      <c r="IS664" s="65"/>
      <c r="IT664" s="65"/>
      <c r="IU664" s="65"/>
      <c r="IV664" s="65"/>
      <c r="IW664" s="65"/>
      <c r="IX664" s="65"/>
      <c r="IY664" s="65"/>
      <c r="IZ664" s="65"/>
      <c r="JA664" s="65"/>
      <c r="JB664" s="65"/>
      <c r="JC664" s="65"/>
      <c r="JD664" s="65"/>
      <c r="JE664" s="65"/>
      <c r="JF664" s="65"/>
      <c r="JG664" s="65"/>
      <c r="JH664" s="65"/>
      <c r="JI664" s="65"/>
      <c r="JJ664" s="65"/>
      <c r="JK664" s="65"/>
      <c r="JL664" s="65"/>
      <c r="JM664" s="65"/>
      <c r="JN664" s="65"/>
      <c r="JO664" s="65"/>
      <c r="JP664" s="65"/>
      <c r="JQ664" s="65"/>
      <c r="JR664" s="65"/>
      <c r="JS664" s="65"/>
    </row>
    <row r="665" s="66" customFormat="true" ht="14.25" hidden="false" customHeight="true" outlineLevel="0" collapsed="false">
      <c r="A665" s="46"/>
      <c r="B665" s="47" t="n">
        <f aca="true">TODAY()</f>
        <v>46135</v>
      </c>
      <c r="C665" s="48" t="s">
        <v>37</v>
      </c>
      <c r="D665" s="49" t="s">
        <v>38</v>
      </c>
      <c r="E665" s="50" t="str">
        <f aca="false">IFERROR(VLOOKUP($J665,'Base 1'!A:S,19,0),"-")</f>
        <v>-</v>
      </c>
      <c r="F665" s="50" t="str">
        <f aca="false">IFERROR(VLOOKUP($J665,'Base 1'!$A:$N,14,0),"-")</f>
        <v>-</v>
      </c>
      <c r="G665" s="50" t="str">
        <f aca="false">IFERROR(VLOOKUP($J665,'Base 1'!$A:$O,15,0),"-")</f>
        <v>-</v>
      </c>
      <c r="H665" s="50" t="str">
        <f aca="false">IFERROR(VLOOKUP($J665,'Base 1'!$A:$T,20,0),"-")</f>
        <v>-</v>
      </c>
      <c r="I665" s="51" t="str">
        <f aca="false">IFERROR(VLOOKUP($J665,'Base 1'!$A:$C,3,0),"-")</f>
        <v>-</v>
      </c>
      <c r="J665" s="51"/>
      <c r="K665" s="50" t="str">
        <f aca="false">IFERROR(VLOOKUP($J665,'Base 1'!$A:$E,5,0),"-")</f>
        <v>-</v>
      </c>
      <c r="L665" s="52" t="str">
        <f aca="false">IFERROR(VLOOKUP($J665,'Base 1'!$A:$B,2,0),"-")</f>
        <v>-</v>
      </c>
      <c r="M665" s="50" t="str">
        <f aca="false">IFERROR(VLOOKUP($J665,'Base 1'!$A:$Q,17,0),"-")</f>
        <v>-</v>
      </c>
      <c r="N665" s="50" t="str">
        <f aca="false">IFERROR(VLOOKUP($J665,'Base 1'!$A:$R,18,0),"-")</f>
        <v>-</v>
      </c>
      <c r="O665" s="50" t="str">
        <f aca="false">IFERROR(VLOOKUP($J665,'Base 1'!$A:$F,6,0),"-")</f>
        <v>-</v>
      </c>
      <c r="P665" s="53" t="str">
        <f aca="false">IFERROR(VLOOKUP($J665,'Base 1'!$A:$G,7,0),"-")</f>
        <v>-</v>
      </c>
      <c r="Q665" s="54"/>
      <c r="R665" s="50" t="str">
        <f aca="false">IFERROR(VLOOKUP(J665,'Base 1'!$A:$L,12,0),"-")</f>
        <v>-</v>
      </c>
      <c r="S665" s="54"/>
      <c r="T665" s="55" t="str">
        <f aca="false">IFERROR(VLOOKUP(J665,'Base 1'!$A:$J,10,0),"-")</f>
        <v>-</v>
      </c>
      <c r="U665" s="56"/>
      <c r="V665" s="57"/>
      <c r="W665" s="58"/>
      <c r="X665" s="59" t="str">
        <f aca="false">IFERROR(VLOOKUP(J665,'Base 1'!$A:$I,9,0),"-")</f>
        <v>-</v>
      </c>
      <c r="Y665" s="58"/>
      <c r="Z665" s="60"/>
      <c r="AA665" s="61"/>
      <c r="AB665" s="62"/>
      <c r="AC665" s="63" t="str">
        <f aca="false">IFERROR(VLOOKUP($J665,'Base 1'!$A:$Q,16,0),"-")</f>
        <v>-</v>
      </c>
      <c r="AD665" s="63"/>
      <c r="AE665" s="64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  <c r="BS665" s="65"/>
      <c r="BT665" s="65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65"/>
      <c r="CQ665" s="65"/>
      <c r="CR665" s="65"/>
      <c r="CS665" s="65"/>
      <c r="CT665" s="65"/>
      <c r="CU665" s="65"/>
      <c r="CV665" s="65"/>
      <c r="CW665" s="65"/>
      <c r="CX665" s="65"/>
      <c r="CY665" s="65"/>
      <c r="CZ665" s="65"/>
      <c r="DA665" s="65"/>
      <c r="DB665" s="65"/>
      <c r="DC665" s="65"/>
      <c r="DD665" s="65"/>
      <c r="DE665" s="65"/>
      <c r="DF665" s="65"/>
      <c r="DG665" s="65"/>
      <c r="DH665" s="65"/>
      <c r="DI665" s="65"/>
      <c r="DJ665" s="65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  <c r="EF665" s="65"/>
      <c r="EG665" s="65"/>
      <c r="EH665" s="65"/>
      <c r="EI665" s="65"/>
      <c r="EJ665" s="65"/>
      <c r="EK665" s="65"/>
      <c r="EL665" s="65"/>
      <c r="EM665" s="65"/>
      <c r="EN665" s="65"/>
      <c r="EO665" s="65"/>
      <c r="EP665" s="65"/>
      <c r="EQ665" s="65"/>
      <c r="ER665" s="65"/>
      <c r="ES665" s="65"/>
      <c r="ET665" s="65"/>
      <c r="EU665" s="65"/>
      <c r="EV665" s="65"/>
      <c r="EW665" s="65"/>
      <c r="EX665" s="65"/>
      <c r="EY665" s="65"/>
      <c r="EZ665" s="65"/>
      <c r="FA665" s="65"/>
      <c r="FB665" s="65"/>
      <c r="FC665" s="65"/>
      <c r="FD665" s="65"/>
      <c r="FE665" s="65"/>
      <c r="FF665" s="65"/>
      <c r="FG665" s="65"/>
      <c r="FH665" s="65"/>
      <c r="FI665" s="65"/>
      <c r="FJ665" s="65"/>
      <c r="FK665" s="65"/>
      <c r="FL665" s="65"/>
      <c r="FM665" s="65"/>
      <c r="FN665" s="65"/>
      <c r="FO665" s="65"/>
      <c r="FP665" s="65"/>
      <c r="FQ665" s="65"/>
      <c r="FR665" s="65"/>
      <c r="FS665" s="65"/>
      <c r="FT665" s="65"/>
      <c r="FU665" s="65"/>
      <c r="FV665" s="65"/>
      <c r="FW665" s="65"/>
      <c r="FX665" s="65"/>
      <c r="FY665" s="65"/>
      <c r="FZ665" s="65"/>
      <c r="GA665" s="65"/>
      <c r="GB665" s="65"/>
      <c r="GC665" s="65"/>
      <c r="GD665" s="65"/>
      <c r="GE665" s="65"/>
      <c r="GF665" s="65"/>
      <c r="GG665" s="65"/>
      <c r="GH665" s="65"/>
      <c r="GI665" s="65"/>
      <c r="GJ665" s="65"/>
      <c r="GK665" s="65"/>
      <c r="GL665" s="65"/>
      <c r="GM665" s="65"/>
      <c r="GN665" s="65"/>
      <c r="GO665" s="65"/>
      <c r="GP665" s="65"/>
      <c r="GQ665" s="65"/>
      <c r="GR665" s="65"/>
      <c r="GS665" s="65"/>
      <c r="GT665" s="65"/>
      <c r="GU665" s="65"/>
      <c r="GV665" s="65"/>
      <c r="GW665" s="65"/>
      <c r="GX665" s="65"/>
      <c r="GY665" s="65"/>
      <c r="GZ665" s="65"/>
      <c r="HA665" s="65"/>
      <c r="HB665" s="65"/>
      <c r="HC665" s="65"/>
      <c r="HD665" s="65"/>
      <c r="HE665" s="65"/>
      <c r="HF665" s="65"/>
      <c r="HG665" s="65"/>
      <c r="HH665" s="65"/>
      <c r="HI665" s="65"/>
      <c r="HJ665" s="65"/>
      <c r="HK665" s="65"/>
      <c r="HL665" s="65"/>
      <c r="HM665" s="65"/>
      <c r="HN665" s="65"/>
      <c r="HO665" s="65"/>
      <c r="HP665" s="65"/>
      <c r="HQ665" s="65"/>
      <c r="HR665" s="65"/>
      <c r="HS665" s="65"/>
      <c r="HT665" s="65"/>
      <c r="HU665" s="65"/>
      <c r="HV665" s="65"/>
      <c r="HW665" s="65"/>
      <c r="HX665" s="65"/>
      <c r="HY665" s="65"/>
      <c r="HZ665" s="65"/>
      <c r="IA665" s="65"/>
      <c r="IB665" s="65"/>
      <c r="IC665" s="65"/>
      <c r="ID665" s="65"/>
      <c r="IE665" s="65"/>
      <c r="IF665" s="65"/>
      <c r="IG665" s="65"/>
      <c r="IH665" s="65"/>
      <c r="II665" s="65"/>
      <c r="IJ665" s="65"/>
      <c r="IK665" s="65"/>
      <c r="IL665" s="65"/>
      <c r="IM665" s="65"/>
      <c r="IN665" s="65"/>
      <c r="IO665" s="65"/>
      <c r="IP665" s="65"/>
      <c r="IQ665" s="65"/>
      <c r="IR665" s="65"/>
      <c r="IS665" s="65"/>
      <c r="IT665" s="65"/>
      <c r="IU665" s="65"/>
      <c r="IV665" s="65"/>
      <c r="IW665" s="65"/>
      <c r="IX665" s="65"/>
      <c r="IY665" s="65"/>
      <c r="IZ665" s="65"/>
      <c r="JA665" s="65"/>
      <c r="JB665" s="65"/>
      <c r="JC665" s="65"/>
      <c r="JD665" s="65"/>
      <c r="JE665" s="65"/>
      <c r="JF665" s="65"/>
      <c r="JG665" s="65"/>
      <c r="JH665" s="65"/>
      <c r="JI665" s="65"/>
      <c r="JJ665" s="65"/>
      <c r="JK665" s="65"/>
      <c r="JL665" s="65"/>
      <c r="JM665" s="65"/>
      <c r="JN665" s="65"/>
      <c r="JO665" s="65"/>
      <c r="JP665" s="65"/>
      <c r="JQ665" s="65"/>
      <c r="JR665" s="65"/>
      <c r="JS665" s="65"/>
    </row>
    <row r="666" s="66" customFormat="true" ht="14.25" hidden="false" customHeight="true" outlineLevel="0" collapsed="false">
      <c r="A666" s="46"/>
      <c r="B666" s="47" t="n">
        <f aca="true">TODAY()</f>
        <v>46135</v>
      </c>
      <c r="C666" s="48" t="s">
        <v>37</v>
      </c>
      <c r="D666" s="49" t="s">
        <v>38</v>
      </c>
      <c r="E666" s="50" t="str">
        <f aca="false">IFERROR(VLOOKUP($J666,'Base 1'!A:S,19,0),"-")</f>
        <v>-</v>
      </c>
      <c r="F666" s="50" t="str">
        <f aca="false">IFERROR(VLOOKUP($J666,'Base 1'!$A:$N,14,0),"-")</f>
        <v>-</v>
      </c>
      <c r="G666" s="50" t="str">
        <f aca="false">IFERROR(VLOOKUP($J666,'Base 1'!$A:$O,15,0),"-")</f>
        <v>-</v>
      </c>
      <c r="H666" s="50" t="str">
        <f aca="false">IFERROR(VLOOKUP($J666,'Base 1'!$A:$T,20,0),"-")</f>
        <v>-</v>
      </c>
      <c r="I666" s="51" t="str">
        <f aca="false">IFERROR(VLOOKUP($J666,'Base 1'!$A:$C,3,0),"-")</f>
        <v>-</v>
      </c>
      <c r="J666" s="51"/>
      <c r="K666" s="50" t="str">
        <f aca="false">IFERROR(VLOOKUP($J666,'Base 1'!$A:$E,5,0),"-")</f>
        <v>-</v>
      </c>
      <c r="L666" s="52" t="str">
        <f aca="false">IFERROR(VLOOKUP($J666,'Base 1'!$A:$B,2,0),"-")</f>
        <v>-</v>
      </c>
      <c r="M666" s="50" t="str">
        <f aca="false">IFERROR(VLOOKUP($J666,'Base 1'!$A:$Q,17,0),"-")</f>
        <v>-</v>
      </c>
      <c r="N666" s="50" t="str">
        <f aca="false">IFERROR(VLOOKUP($J666,'Base 1'!$A:$R,18,0),"-")</f>
        <v>-</v>
      </c>
      <c r="O666" s="50" t="str">
        <f aca="false">IFERROR(VLOOKUP($J666,'Base 1'!$A:$F,6,0),"-")</f>
        <v>-</v>
      </c>
      <c r="P666" s="53" t="str">
        <f aca="false">IFERROR(VLOOKUP($J666,'Base 1'!$A:$G,7,0),"-")</f>
        <v>-</v>
      </c>
      <c r="Q666" s="54"/>
      <c r="R666" s="50" t="str">
        <f aca="false">IFERROR(VLOOKUP(J666,'Base 1'!$A:$L,12,0),"-")</f>
        <v>-</v>
      </c>
      <c r="S666" s="54"/>
      <c r="T666" s="55" t="str">
        <f aca="false">IFERROR(VLOOKUP(J666,'Base 1'!$A:$J,10,0),"-")</f>
        <v>-</v>
      </c>
      <c r="U666" s="56"/>
      <c r="V666" s="57"/>
      <c r="W666" s="58"/>
      <c r="X666" s="59" t="str">
        <f aca="false">IFERROR(VLOOKUP(J666,'Base 1'!$A:$I,9,0),"-")</f>
        <v>-</v>
      </c>
      <c r="Y666" s="58"/>
      <c r="Z666" s="60"/>
      <c r="AA666" s="61"/>
      <c r="AB666" s="62"/>
      <c r="AC666" s="63" t="str">
        <f aca="false">IFERROR(VLOOKUP($J666,'Base 1'!$A:$Q,16,0),"-")</f>
        <v>-</v>
      </c>
      <c r="AD666" s="63"/>
      <c r="AE666" s="64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65"/>
      <c r="CQ666" s="65"/>
      <c r="CR666" s="65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65"/>
      <c r="DH666" s="65"/>
      <c r="DI666" s="65"/>
      <c r="DJ666" s="65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  <c r="EF666" s="65"/>
      <c r="EG666" s="65"/>
      <c r="EH666" s="65"/>
      <c r="EI666" s="65"/>
      <c r="EJ666" s="65"/>
      <c r="EK666" s="65"/>
      <c r="EL666" s="65"/>
      <c r="EM666" s="65"/>
      <c r="EN666" s="65"/>
      <c r="EO666" s="65"/>
      <c r="EP666" s="65"/>
      <c r="EQ666" s="65"/>
      <c r="ER666" s="65"/>
      <c r="ES666" s="65"/>
      <c r="ET666" s="65"/>
      <c r="EU666" s="65"/>
      <c r="EV666" s="65"/>
      <c r="EW666" s="65"/>
      <c r="EX666" s="65"/>
      <c r="EY666" s="65"/>
      <c r="EZ666" s="65"/>
      <c r="FA666" s="65"/>
      <c r="FB666" s="65"/>
      <c r="FC666" s="65"/>
      <c r="FD666" s="65"/>
      <c r="FE666" s="65"/>
      <c r="FF666" s="65"/>
      <c r="FG666" s="65"/>
      <c r="FH666" s="65"/>
      <c r="FI666" s="65"/>
      <c r="FJ666" s="65"/>
      <c r="FK666" s="65"/>
      <c r="FL666" s="65"/>
      <c r="FM666" s="65"/>
      <c r="FN666" s="65"/>
      <c r="FO666" s="65"/>
      <c r="FP666" s="65"/>
      <c r="FQ666" s="65"/>
      <c r="FR666" s="65"/>
      <c r="FS666" s="65"/>
      <c r="FT666" s="65"/>
      <c r="FU666" s="65"/>
      <c r="FV666" s="65"/>
      <c r="FW666" s="65"/>
      <c r="FX666" s="65"/>
      <c r="FY666" s="65"/>
      <c r="FZ666" s="65"/>
      <c r="GA666" s="65"/>
      <c r="GB666" s="65"/>
      <c r="GC666" s="65"/>
      <c r="GD666" s="65"/>
      <c r="GE666" s="65"/>
      <c r="GF666" s="65"/>
      <c r="GG666" s="65"/>
      <c r="GH666" s="65"/>
      <c r="GI666" s="65"/>
      <c r="GJ666" s="65"/>
      <c r="GK666" s="65"/>
      <c r="GL666" s="65"/>
      <c r="GM666" s="65"/>
      <c r="GN666" s="65"/>
      <c r="GO666" s="65"/>
      <c r="GP666" s="65"/>
      <c r="GQ666" s="65"/>
      <c r="GR666" s="65"/>
      <c r="GS666" s="65"/>
      <c r="GT666" s="65"/>
      <c r="GU666" s="65"/>
      <c r="GV666" s="65"/>
      <c r="GW666" s="65"/>
      <c r="GX666" s="65"/>
      <c r="GY666" s="65"/>
      <c r="GZ666" s="65"/>
      <c r="HA666" s="65"/>
      <c r="HB666" s="65"/>
      <c r="HC666" s="65"/>
      <c r="HD666" s="65"/>
      <c r="HE666" s="65"/>
      <c r="HF666" s="65"/>
      <c r="HG666" s="65"/>
      <c r="HH666" s="65"/>
      <c r="HI666" s="65"/>
      <c r="HJ666" s="65"/>
      <c r="HK666" s="65"/>
      <c r="HL666" s="65"/>
      <c r="HM666" s="65"/>
      <c r="HN666" s="65"/>
      <c r="HO666" s="65"/>
      <c r="HP666" s="65"/>
      <c r="HQ666" s="65"/>
      <c r="HR666" s="65"/>
      <c r="HS666" s="65"/>
      <c r="HT666" s="65"/>
      <c r="HU666" s="65"/>
      <c r="HV666" s="65"/>
      <c r="HW666" s="65"/>
      <c r="HX666" s="65"/>
      <c r="HY666" s="65"/>
      <c r="HZ666" s="65"/>
      <c r="IA666" s="65"/>
      <c r="IB666" s="65"/>
      <c r="IC666" s="65"/>
      <c r="ID666" s="65"/>
      <c r="IE666" s="65"/>
      <c r="IF666" s="65"/>
      <c r="IG666" s="65"/>
      <c r="IH666" s="65"/>
      <c r="II666" s="65"/>
      <c r="IJ666" s="65"/>
      <c r="IK666" s="65"/>
      <c r="IL666" s="65"/>
      <c r="IM666" s="65"/>
      <c r="IN666" s="65"/>
      <c r="IO666" s="65"/>
      <c r="IP666" s="65"/>
      <c r="IQ666" s="65"/>
      <c r="IR666" s="65"/>
      <c r="IS666" s="65"/>
      <c r="IT666" s="65"/>
      <c r="IU666" s="65"/>
      <c r="IV666" s="65"/>
      <c r="IW666" s="65"/>
      <c r="IX666" s="65"/>
      <c r="IY666" s="65"/>
      <c r="IZ666" s="65"/>
      <c r="JA666" s="65"/>
      <c r="JB666" s="65"/>
      <c r="JC666" s="65"/>
      <c r="JD666" s="65"/>
      <c r="JE666" s="65"/>
      <c r="JF666" s="65"/>
      <c r="JG666" s="65"/>
      <c r="JH666" s="65"/>
      <c r="JI666" s="65"/>
      <c r="JJ666" s="65"/>
      <c r="JK666" s="65"/>
      <c r="JL666" s="65"/>
      <c r="JM666" s="65"/>
      <c r="JN666" s="65"/>
      <c r="JO666" s="65"/>
      <c r="JP666" s="65"/>
      <c r="JQ666" s="65"/>
      <c r="JR666" s="65"/>
      <c r="JS666" s="65"/>
    </row>
    <row r="667" s="66" customFormat="true" ht="14.25" hidden="false" customHeight="true" outlineLevel="0" collapsed="false">
      <c r="A667" s="46"/>
      <c r="B667" s="47" t="n">
        <f aca="true">TODAY()</f>
        <v>46135</v>
      </c>
      <c r="C667" s="48" t="s">
        <v>37</v>
      </c>
      <c r="D667" s="49" t="s">
        <v>38</v>
      </c>
      <c r="E667" s="50" t="str">
        <f aca="false">IFERROR(VLOOKUP($J667,'Base 1'!A:S,19,0),"-")</f>
        <v>-</v>
      </c>
      <c r="F667" s="50" t="str">
        <f aca="false">IFERROR(VLOOKUP($J667,'Base 1'!$A:$N,14,0),"-")</f>
        <v>-</v>
      </c>
      <c r="G667" s="50" t="str">
        <f aca="false">IFERROR(VLOOKUP($J667,'Base 1'!$A:$O,15,0),"-")</f>
        <v>-</v>
      </c>
      <c r="H667" s="50" t="str">
        <f aca="false">IFERROR(VLOOKUP($J667,'Base 1'!$A:$T,20,0),"-")</f>
        <v>-</v>
      </c>
      <c r="I667" s="51" t="str">
        <f aca="false">IFERROR(VLOOKUP($J667,'Base 1'!$A:$C,3,0),"-")</f>
        <v>-</v>
      </c>
      <c r="J667" s="51"/>
      <c r="K667" s="50" t="str">
        <f aca="false">IFERROR(VLOOKUP($J667,'Base 1'!$A:$E,5,0),"-")</f>
        <v>-</v>
      </c>
      <c r="L667" s="52" t="str">
        <f aca="false">IFERROR(VLOOKUP($J667,'Base 1'!$A:$B,2,0),"-")</f>
        <v>-</v>
      </c>
      <c r="M667" s="50" t="str">
        <f aca="false">IFERROR(VLOOKUP($J667,'Base 1'!$A:$Q,17,0),"-")</f>
        <v>-</v>
      </c>
      <c r="N667" s="50" t="str">
        <f aca="false">IFERROR(VLOOKUP($J667,'Base 1'!$A:$R,18,0),"-")</f>
        <v>-</v>
      </c>
      <c r="O667" s="50" t="str">
        <f aca="false">IFERROR(VLOOKUP($J667,'Base 1'!$A:$F,6,0),"-")</f>
        <v>-</v>
      </c>
      <c r="P667" s="53" t="str">
        <f aca="false">IFERROR(VLOOKUP($J667,'Base 1'!$A:$G,7,0),"-")</f>
        <v>-</v>
      </c>
      <c r="Q667" s="54"/>
      <c r="R667" s="50" t="str">
        <f aca="false">IFERROR(VLOOKUP(J667,'Base 1'!$A:$L,12,0),"-")</f>
        <v>-</v>
      </c>
      <c r="S667" s="54"/>
      <c r="T667" s="55" t="str">
        <f aca="false">IFERROR(VLOOKUP(J667,'Base 1'!$A:$J,10,0),"-")</f>
        <v>-</v>
      </c>
      <c r="U667" s="56"/>
      <c r="V667" s="57"/>
      <c r="W667" s="58"/>
      <c r="X667" s="59" t="str">
        <f aca="false">IFERROR(VLOOKUP(J667,'Base 1'!$A:$I,9,0),"-")</f>
        <v>-</v>
      </c>
      <c r="Y667" s="58"/>
      <c r="Z667" s="60"/>
      <c r="AA667" s="61"/>
      <c r="AB667" s="62"/>
      <c r="AC667" s="63" t="str">
        <f aca="false">IFERROR(VLOOKUP($J667,'Base 1'!$A:$Q,16,0),"-")</f>
        <v>-</v>
      </c>
      <c r="AD667" s="63"/>
      <c r="AE667" s="64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/>
      <c r="CB667" s="65"/>
      <c r="CC667" s="65"/>
      <c r="CD667" s="65"/>
      <c r="CE667" s="65"/>
      <c r="CF667" s="65"/>
      <c r="CG667" s="65"/>
      <c r="CH667" s="65"/>
      <c r="CI667" s="65"/>
      <c r="CJ667" s="65"/>
      <c r="CK667" s="65"/>
      <c r="CL667" s="65"/>
      <c r="CM667" s="65"/>
      <c r="CN667" s="65"/>
      <c r="CO667" s="65"/>
      <c r="CP667" s="65"/>
      <c r="CQ667" s="65"/>
      <c r="CR667" s="65"/>
      <c r="CS667" s="65"/>
      <c r="CT667" s="65"/>
      <c r="CU667" s="65"/>
      <c r="CV667" s="65"/>
      <c r="CW667" s="65"/>
      <c r="CX667" s="65"/>
      <c r="CY667" s="65"/>
      <c r="CZ667" s="65"/>
      <c r="DA667" s="65"/>
      <c r="DB667" s="65"/>
      <c r="DC667" s="65"/>
      <c r="DD667" s="65"/>
      <c r="DE667" s="65"/>
      <c r="DF667" s="65"/>
      <c r="DG667" s="65"/>
      <c r="DH667" s="65"/>
      <c r="DI667" s="65"/>
      <c r="DJ667" s="65"/>
      <c r="DK667" s="65"/>
      <c r="DL667" s="65"/>
      <c r="DM667" s="65"/>
      <c r="DN667" s="65"/>
      <c r="DO667" s="65"/>
      <c r="DP667" s="65"/>
      <c r="DQ667" s="65"/>
      <c r="DR667" s="65"/>
      <c r="DS667" s="65"/>
      <c r="DT667" s="65"/>
      <c r="DU667" s="65"/>
      <c r="DV667" s="65"/>
      <c r="DW667" s="65"/>
      <c r="DX667" s="65"/>
      <c r="DY667" s="65"/>
      <c r="DZ667" s="65"/>
      <c r="EA667" s="65"/>
      <c r="EB667" s="65"/>
      <c r="EC667" s="65"/>
      <c r="ED667" s="65"/>
      <c r="EE667" s="65"/>
      <c r="EF667" s="65"/>
      <c r="EG667" s="65"/>
      <c r="EH667" s="65"/>
      <c r="EI667" s="65"/>
      <c r="EJ667" s="65"/>
      <c r="EK667" s="65"/>
      <c r="EL667" s="65"/>
      <c r="EM667" s="65"/>
      <c r="EN667" s="65"/>
      <c r="EO667" s="65"/>
      <c r="EP667" s="65"/>
      <c r="EQ667" s="65"/>
      <c r="ER667" s="65"/>
      <c r="ES667" s="65"/>
      <c r="ET667" s="65"/>
      <c r="EU667" s="65"/>
      <c r="EV667" s="65"/>
      <c r="EW667" s="65"/>
      <c r="EX667" s="65"/>
      <c r="EY667" s="65"/>
      <c r="EZ667" s="65"/>
      <c r="FA667" s="65"/>
      <c r="FB667" s="65"/>
      <c r="FC667" s="65"/>
      <c r="FD667" s="65"/>
      <c r="FE667" s="65"/>
      <c r="FF667" s="65"/>
      <c r="FG667" s="65"/>
      <c r="FH667" s="65"/>
      <c r="FI667" s="65"/>
      <c r="FJ667" s="65"/>
      <c r="FK667" s="65"/>
      <c r="FL667" s="65"/>
      <c r="FM667" s="65"/>
      <c r="FN667" s="65"/>
      <c r="FO667" s="65"/>
      <c r="FP667" s="65"/>
      <c r="FQ667" s="65"/>
      <c r="FR667" s="65"/>
      <c r="FS667" s="65"/>
      <c r="FT667" s="65"/>
      <c r="FU667" s="65"/>
      <c r="FV667" s="65"/>
      <c r="FW667" s="65"/>
      <c r="FX667" s="65"/>
      <c r="FY667" s="65"/>
      <c r="FZ667" s="65"/>
      <c r="GA667" s="65"/>
      <c r="GB667" s="65"/>
      <c r="GC667" s="65"/>
      <c r="GD667" s="65"/>
      <c r="GE667" s="65"/>
      <c r="GF667" s="65"/>
      <c r="GG667" s="65"/>
      <c r="GH667" s="65"/>
      <c r="GI667" s="65"/>
      <c r="GJ667" s="65"/>
      <c r="GK667" s="65"/>
      <c r="GL667" s="65"/>
      <c r="GM667" s="65"/>
      <c r="GN667" s="65"/>
      <c r="GO667" s="65"/>
      <c r="GP667" s="65"/>
      <c r="GQ667" s="65"/>
      <c r="GR667" s="65"/>
      <c r="GS667" s="65"/>
      <c r="GT667" s="65"/>
      <c r="GU667" s="65"/>
      <c r="GV667" s="65"/>
      <c r="GW667" s="65"/>
      <c r="GX667" s="65"/>
      <c r="GY667" s="65"/>
      <c r="GZ667" s="65"/>
      <c r="HA667" s="65"/>
      <c r="HB667" s="65"/>
      <c r="HC667" s="65"/>
      <c r="HD667" s="65"/>
      <c r="HE667" s="65"/>
      <c r="HF667" s="65"/>
      <c r="HG667" s="65"/>
      <c r="HH667" s="65"/>
      <c r="HI667" s="65"/>
      <c r="HJ667" s="65"/>
      <c r="HK667" s="65"/>
      <c r="HL667" s="65"/>
      <c r="HM667" s="65"/>
      <c r="HN667" s="65"/>
      <c r="HO667" s="65"/>
      <c r="HP667" s="65"/>
      <c r="HQ667" s="65"/>
      <c r="HR667" s="65"/>
      <c r="HS667" s="65"/>
      <c r="HT667" s="65"/>
      <c r="HU667" s="65"/>
      <c r="HV667" s="65"/>
      <c r="HW667" s="65"/>
      <c r="HX667" s="65"/>
      <c r="HY667" s="65"/>
      <c r="HZ667" s="65"/>
      <c r="IA667" s="65"/>
      <c r="IB667" s="65"/>
      <c r="IC667" s="65"/>
      <c r="ID667" s="65"/>
      <c r="IE667" s="65"/>
      <c r="IF667" s="65"/>
      <c r="IG667" s="65"/>
      <c r="IH667" s="65"/>
      <c r="II667" s="65"/>
      <c r="IJ667" s="65"/>
      <c r="IK667" s="65"/>
      <c r="IL667" s="65"/>
      <c r="IM667" s="65"/>
      <c r="IN667" s="65"/>
      <c r="IO667" s="65"/>
      <c r="IP667" s="65"/>
      <c r="IQ667" s="65"/>
      <c r="IR667" s="65"/>
      <c r="IS667" s="65"/>
      <c r="IT667" s="65"/>
      <c r="IU667" s="65"/>
      <c r="IV667" s="65"/>
      <c r="IW667" s="65"/>
      <c r="IX667" s="65"/>
      <c r="IY667" s="65"/>
      <c r="IZ667" s="65"/>
      <c r="JA667" s="65"/>
      <c r="JB667" s="65"/>
      <c r="JC667" s="65"/>
      <c r="JD667" s="65"/>
      <c r="JE667" s="65"/>
      <c r="JF667" s="65"/>
      <c r="JG667" s="65"/>
      <c r="JH667" s="65"/>
      <c r="JI667" s="65"/>
      <c r="JJ667" s="65"/>
      <c r="JK667" s="65"/>
      <c r="JL667" s="65"/>
      <c r="JM667" s="65"/>
      <c r="JN667" s="65"/>
      <c r="JO667" s="65"/>
      <c r="JP667" s="65"/>
      <c r="JQ667" s="65"/>
      <c r="JR667" s="65"/>
      <c r="JS667" s="65"/>
    </row>
    <row r="668" s="66" customFormat="true" ht="14.25" hidden="false" customHeight="true" outlineLevel="0" collapsed="false">
      <c r="A668" s="46"/>
      <c r="B668" s="47" t="n">
        <f aca="true">TODAY()</f>
        <v>46135</v>
      </c>
      <c r="C668" s="48" t="s">
        <v>37</v>
      </c>
      <c r="D668" s="49" t="s">
        <v>38</v>
      </c>
      <c r="E668" s="50" t="str">
        <f aca="false">IFERROR(VLOOKUP($J668,'Base 1'!A:S,19,0),"-")</f>
        <v>-</v>
      </c>
      <c r="F668" s="50" t="str">
        <f aca="false">IFERROR(VLOOKUP($J668,'Base 1'!$A:$N,14,0),"-")</f>
        <v>-</v>
      </c>
      <c r="G668" s="50" t="str">
        <f aca="false">IFERROR(VLOOKUP($J668,'Base 1'!$A:$O,15,0),"-")</f>
        <v>-</v>
      </c>
      <c r="H668" s="50" t="str">
        <f aca="false">IFERROR(VLOOKUP($J668,'Base 1'!$A:$T,20,0),"-")</f>
        <v>-</v>
      </c>
      <c r="I668" s="51" t="str">
        <f aca="false">IFERROR(VLOOKUP($J668,'Base 1'!$A:$C,3,0),"-")</f>
        <v>-</v>
      </c>
      <c r="J668" s="51"/>
      <c r="K668" s="50" t="str">
        <f aca="false">IFERROR(VLOOKUP($J668,'Base 1'!$A:$E,5,0),"-")</f>
        <v>-</v>
      </c>
      <c r="L668" s="52" t="str">
        <f aca="false">IFERROR(VLOOKUP($J668,'Base 1'!$A:$B,2,0),"-")</f>
        <v>-</v>
      </c>
      <c r="M668" s="50" t="str">
        <f aca="false">IFERROR(VLOOKUP($J668,'Base 1'!$A:$Q,17,0),"-")</f>
        <v>-</v>
      </c>
      <c r="N668" s="50" t="str">
        <f aca="false">IFERROR(VLOOKUP($J668,'Base 1'!$A:$R,18,0),"-")</f>
        <v>-</v>
      </c>
      <c r="O668" s="50" t="str">
        <f aca="false">IFERROR(VLOOKUP($J668,'Base 1'!$A:$F,6,0),"-")</f>
        <v>-</v>
      </c>
      <c r="P668" s="53" t="str">
        <f aca="false">IFERROR(VLOOKUP($J668,'Base 1'!$A:$G,7,0),"-")</f>
        <v>-</v>
      </c>
      <c r="Q668" s="54"/>
      <c r="R668" s="50" t="str">
        <f aca="false">IFERROR(VLOOKUP(J668,'Base 1'!$A:$L,12,0),"-")</f>
        <v>-</v>
      </c>
      <c r="S668" s="54"/>
      <c r="T668" s="55" t="str">
        <f aca="false">IFERROR(VLOOKUP(J668,'Base 1'!$A:$J,10,0),"-")</f>
        <v>-</v>
      </c>
      <c r="U668" s="56"/>
      <c r="V668" s="57"/>
      <c r="W668" s="58"/>
      <c r="X668" s="59" t="str">
        <f aca="false">IFERROR(VLOOKUP(J668,'Base 1'!$A:$I,9,0),"-")</f>
        <v>-</v>
      </c>
      <c r="Y668" s="58"/>
      <c r="Z668" s="60"/>
      <c r="AA668" s="61"/>
      <c r="AB668" s="62"/>
      <c r="AC668" s="63" t="str">
        <f aca="false">IFERROR(VLOOKUP($J668,'Base 1'!$A:$Q,16,0),"-")</f>
        <v>-</v>
      </c>
      <c r="AD668" s="63"/>
      <c r="AE668" s="64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/>
      <c r="CB668" s="65"/>
      <c r="CC668" s="65"/>
      <c r="CD668" s="65"/>
      <c r="CE668" s="65"/>
      <c r="CF668" s="65"/>
      <c r="CG668" s="65"/>
      <c r="CH668" s="65"/>
      <c r="CI668" s="65"/>
      <c r="CJ668" s="65"/>
      <c r="CK668" s="65"/>
      <c r="CL668" s="65"/>
      <c r="CM668" s="65"/>
      <c r="CN668" s="65"/>
      <c r="CO668" s="65"/>
      <c r="CP668" s="65"/>
      <c r="CQ668" s="65"/>
      <c r="CR668" s="65"/>
      <c r="CS668" s="65"/>
      <c r="CT668" s="65"/>
      <c r="CU668" s="65"/>
      <c r="CV668" s="65"/>
      <c r="CW668" s="65"/>
      <c r="CX668" s="65"/>
      <c r="CY668" s="65"/>
      <c r="CZ668" s="65"/>
      <c r="DA668" s="65"/>
      <c r="DB668" s="65"/>
      <c r="DC668" s="65"/>
      <c r="DD668" s="65"/>
      <c r="DE668" s="65"/>
      <c r="DF668" s="65"/>
      <c r="DG668" s="65"/>
      <c r="DH668" s="65"/>
      <c r="DI668" s="65"/>
      <c r="DJ668" s="65"/>
      <c r="DK668" s="65"/>
      <c r="DL668" s="65"/>
      <c r="DM668" s="65"/>
      <c r="DN668" s="65"/>
      <c r="DO668" s="65"/>
      <c r="DP668" s="65"/>
      <c r="DQ668" s="65"/>
      <c r="DR668" s="65"/>
      <c r="DS668" s="65"/>
      <c r="DT668" s="65"/>
      <c r="DU668" s="65"/>
      <c r="DV668" s="65"/>
      <c r="DW668" s="65"/>
      <c r="DX668" s="65"/>
      <c r="DY668" s="65"/>
      <c r="DZ668" s="65"/>
      <c r="EA668" s="65"/>
      <c r="EB668" s="65"/>
      <c r="EC668" s="65"/>
      <c r="ED668" s="65"/>
      <c r="EE668" s="65"/>
      <c r="EF668" s="65"/>
      <c r="EG668" s="65"/>
      <c r="EH668" s="65"/>
      <c r="EI668" s="65"/>
      <c r="EJ668" s="65"/>
      <c r="EK668" s="65"/>
      <c r="EL668" s="65"/>
      <c r="EM668" s="65"/>
      <c r="EN668" s="65"/>
      <c r="EO668" s="65"/>
      <c r="EP668" s="65"/>
      <c r="EQ668" s="65"/>
      <c r="ER668" s="65"/>
      <c r="ES668" s="65"/>
      <c r="ET668" s="65"/>
      <c r="EU668" s="65"/>
      <c r="EV668" s="65"/>
      <c r="EW668" s="65"/>
      <c r="EX668" s="65"/>
      <c r="EY668" s="65"/>
      <c r="EZ668" s="65"/>
      <c r="FA668" s="65"/>
      <c r="FB668" s="65"/>
      <c r="FC668" s="65"/>
      <c r="FD668" s="65"/>
      <c r="FE668" s="65"/>
      <c r="FF668" s="65"/>
      <c r="FG668" s="65"/>
      <c r="FH668" s="65"/>
      <c r="FI668" s="65"/>
      <c r="FJ668" s="65"/>
      <c r="FK668" s="65"/>
      <c r="FL668" s="65"/>
      <c r="FM668" s="65"/>
      <c r="FN668" s="65"/>
      <c r="FO668" s="65"/>
      <c r="FP668" s="65"/>
      <c r="FQ668" s="65"/>
      <c r="FR668" s="65"/>
      <c r="FS668" s="65"/>
      <c r="FT668" s="65"/>
      <c r="FU668" s="65"/>
      <c r="FV668" s="65"/>
      <c r="FW668" s="65"/>
      <c r="FX668" s="65"/>
      <c r="FY668" s="65"/>
      <c r="FZ668" s="65"/>
      <c r="GA668" s="65"/>
      <c r="GB668" s="65"/>
      <c r="GC668" s="65"/>
      <c r="GD668" s="65"/>
      <c r="GE668" s="65"/>
      <c r="GF668" s="65"/>
      <c r="GG668" s="65"/>
      <c r="GH668" s="65"/>
      <c r="GI668" s="65"/>
      <c r="GJ668" s="65"/>
      <c r="GK668" s="65"/>
      <c r="GL668" s="65"/>
      <c r="GM668" s="65"/>
      <c r="GN668" s="65"/>
      <c r="GO668" s="65"/>
      <c r="GP668" s="65"/>
      <c r="GQ668" s="65"/>
      <c r="GR668" s="65"/>
      <c r="GS668" s="65"/>
      <c r="GT668" s="65"/>
      <c r="GU668" s="65"/>
      <c r="GV668" s="65"/>
      <c r="GW668" s="65"/>
      <c r="GX668" s="65"/>
      <c r="GY668" s="65"/>
      <c r="GZ668" s="65"/>
      <c r="HA668" s="65"/>
      <c r="HB668" s="65"/>
      <c r="HC668" s="65"/>
      <c r="HD668" s="65"/>
      <c r="HE668" s="65"/>
      <c r="HF668" s="65"/>
      <c r="HG668" s="65"/>
      <c r="HH668" s="65"/>
      <c r="HI668" s="65"/>
      <c r="HJ668" s="65"/>
      <c r="HK668" s="65"/>
      <c r="HL668" s="65"/>
      <c r="HM668" s="65"/>
      <c r="HN668" s="65"/>
      <c r="HO668" s="65"/>
      <c r="HP668" s="65"/>
      <c r="HQ668" s="65"/>
      <c r="HR668" s="65"/>
      <c r="HS668" s="65"/>
      <c r="HT668" s="65"/>
      <c r="HU668" s="65"/>
      <c r="HV668" s="65"/>
      <c r="HW668" s="65"/>
      <c r="HX668" s="65"/>
      <c r="HY668" s="65"/>
      <c r="HZ668" s="65"/>
      <c r="IA668" s="65"/>
      <c r="IB668" s="65"/>
      <c r="IC668" s="65"/>
      <c r="ID668" s="65"/>
      <c r="IE668" s="65"/>
      <c r="IF668" s="65"/>
      <c r="IG668" s="65"/>
      <c r="IH668" s="65"/>
      <c r="II668" s="65"/>
      <c r="IJ668" s="65"/>
      <c r="IK668" s="65"/>
      <c r="IL668" s="65"/>
      <c r="IM668" s="65"/>
      <c r="IN668" s="65"/>
      <c r="IO668" s="65"/>
      <c r="IP668" s="65"/>
      <c r="IQ668" s="65"/>
      <c r="IR668" s="65"/>
      <c r="IS668" s="65"/>
      <c r="IT668" s="65"/>
      <c r="IU668" s="65"/>
      <c r="IV668" s="65"/>
      <c r="IW668" s="65"/>
      <c r="IX668" s="65"/>
      <c r="IY668" s="65"/>
      <c r="IZ668" s="65"/>
      <c r="JA668" s="65"/>
      <c r="JB668" s="65"/>
      <c r="JC668" s="65"/>
      <c r="JD668" s="65"/>
      <c r="JE668" s="65"/>
      <c r="JF668" s="65"/>
      <c r="JG668" s="65"/>
      <c r="JH668" s="65"/>
      <c r="JI668" s="65"/>
      <c r="JJ668" s="65"/>
      <c r="JK668" s="65"/>
      <c r="JL668" s="65"/>
      <c r="JM668" s="65"/>
      <c r="JN668" s="65"/>
      <c r="JO668" s="65"/>
      <c r="JP668" s="65"/>
      <c r="JQ668" s="65"/>
      <c r="JR668" s="65"/>
      <c r="JS668" s="65"/>
    </row>
    <row r="669" s="66" customFormat="true" ht="14.25" hidden="false" customHeight="true" outlineLevel="0" collapsed="false">
      <c r="A669" s="46"/>
      <c r="B669" s="47" t="n">
        <f aca="true">TODAY()</f>
        <v>46135</v>
      </c>
      <c r="C669" s="48" t="s">
        <v>37</v>
      </c>
      <c r="D669" s="49" t="s">
        <v>38</v>
      </c>
      <c r="E669" s="50" t="str">
        <f aca="false">IFERROR(VLOOKUP($J669,'Base 1'!A:S,19,0),"-")</f>
        <v>-</v>
      </c>
      <c r="F669" s="50" t="str">
        <f aca="false">IFERROR(VLOOKUP($J669,'Base 1'!$A:$N,14,0),"-")</f>
        <v>-</v>
      </c>
      <c r="G669" s="50" t="str">
        <f aca="false">IFERROR(VLOOKUP($J669,'Base 1'!$A:$O,15,0),"-")</f>
        <v>-</v>
      </c>
      <c r="H669" s="50" t="str">
        <f aca="false">IFERROR(VLOOKUP($J669,'Base 1'!$A:$T,20,0),"-")</f>
        <v>-</v>
      </c>
      <c r="I669" s="51" t="str">
        <f aca="false">IFERROR(VLOOKUP($J669,'Base 1'!$A:$C,3,0),"-")</f>
        <v>-</v>
      </c>
      <c r="J669" s="51"/>
      <c r="K669" s="50" t="str">
        <f aca="false">IFERROR(VLOOKUP($J669,'Base 1'!$A:$E,5,0),"-")</f>
        <v>-</v>
      </c>
      <c r="L669" s="52" t="str">
        <f aca="false">IFERROR(VLOOKUP($J669,'Base 1'!$A:$B,2,0),"-")</f>
        <v>-</v>
      </c>
      <c r="M669" s="50" t="str">
        <f aca="false">IFERROR(VLOOKUP($J669,'Base 1'!$A:$Q,17,0),"-")</f>
        <v>-</v>
      </c>
      <c r="N669" s="50" t="str">
        <f aca="false">IFERROR(VLOOKUP($J669,'Base 1'!$A:$R,18,0),"-")</f>
        <v>-</v>
      </c>
      <c r="O669" s="50" t="str">
        <f aca="false">IFERROR(VLOOKUP($J669,'Base 1'!$A:$F,6,0),"-")</f>
        <v>-</v>
      </c>
      <c r="P669" s="53" t="str">
        <f aca="false">IFERROR(VLOOKUP($J669,'Base 1'!$A:$G,7,0),"-")</f>
        <v>-</v>
      </c>
      <c r="Q669" s="54"/>
      <c r="R669" s="50" t="str">
        <f aca="false">IFERROR(VLOOKUP(J669,'Base 1'!$A:$L,12,0),"-")</f>
        <v>-</v>
      </c>
      <c r="S669" s="54"/>
      <c r="T669" s="55" t="str">
        <f aca="false">IFERROR(VLOOKUP(J669,'Base 1'!$A:$J,10,0),"-")</f>
        <v>-</v>
      </c>
      <c r="U669" s="56"/>
      <c r="V669" s="57"/>
      <c r="W669" s="58"/>
      <c r="X669" s="59" t="str">
        <f aca="false">IFERROR(VLOOKUP(J669,'Base 1'!$A:$I,9,0),"-")</f>
        <v>-</v>
      </c>
      <c r="Y669" s="58"/>
      <c r="Z669" s="60"/>
      <c r="AA669" s="61"/>
      <c r="AB669" s="62"/>
      <c r="AC669" s="63" t="str">
        <f aca="false">IFERROR(VLOOKUP($J669,'Base 1'!$A:$Q,16,0),"-")</f>
        <v>-</v>
      </c>
      <c r="AD669" s="63"/>
      <c r="AE669" s="64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/>
      <c r="CB669" s="65"/>
      <c r="CC669" s="65"/>
      <c r="CD669" s="65"/>
      <c r="CE669" s="65"/>
      <c r="CF669" s="65"/>
      <c r="CG669" s="65"/>
      <c r="CH669" s="65"/>
      <c r="CI669" s="65"/>
      <c r="CJ669" s="65"/>
      <c r="CK669" s="65"/>
      <c r="CL669" s="65"/>
      <c r="CM669" s="65"/>
      <c r="CN669" s="65"/>
      <c r="CO669" s="65"/>
      <c r="CP669" s="65"/>
      <c r="CQ669" s="65"/>
      <c r="CR669" s="65"/>
      <c r="CS669" s="65"/>
      <c r="CT669" s="65"/>
      <c r="CU669" s="65"/>
      <c r="CV669" s="65"/>
      <c r="CW669" s="65"/>
      <c r="CX669" s="65"/>
      <c r="CY669" s="65"/>
      <c r="CZ669" s="65"/>
      <c r="DA669" s="65"/>
      <c r="DB669" s="65"/>
      <c r="DC669" s="65"/>
      <c r="DD669" s="65"/>
      <c r="DE669" s="65"/>
      <c r="DF669" s="65"/>
      <c r="DG669" s="65"/>
      <c r="DH669" s="65"/>
      <c r="DI669" s="65"/>
      <c r="DJ669" s="65"/>
      <c r="DK669" s="65"/>
      <c r="DL669" s="65"/>
      <c r="DM669" s="65"/>
      <c r="DN669" s="65"/>
      <c r="DO669" s="65"/>
      <c r="DP669" s="65"/>
      <c r="DQ669" s="65"/>
      <c r="DR669" s="65"/>
      <c r="DS669" s="65"/>
      <c r="DT669" s="65"/>
      <c r="DU669" s="65"/>
      <c r="DV669" s="65"/>
      <c r="DW669" s="65"/>
      <c r="DX669" s="65"/>
      <c r="DY669" s="65"/>
      <c r="DZ669" s="65"/>
      <c r="EA669" s="65"/>
      <c r="EB669" s="65"/>
      <c r="EC669" s="65"/>
      <c r="ED669" s="65"/>
      <c r="EE669" s="65"/>
      <c r="EF669" s="65"/>
      <c r="EG669" s="65"/>
      <c r="EH669" s="65"/>
      <c r="EI669" s="65"/>
      <c r="EJ669" s="65"/>
      <c r="EK669" s="65"/>
      <c r="EL669" s="65"/>
      <c r="EM669" s="65"/>
      <c r="EN669" s="65"/>
      <c r="EO669" s="65"/>
      <c r="EP669" s="65"/>
      <c r="EQ669" s="65"/>
      <c r="ER669" s="65"/>
      <c r="ES669" s="65"/>
      <c r="ET669" s="65"/>
      <c r="EU669" s="65"/>
      <c r="EV669" s="65"/>
      <c r="EW669" s="65"/>
      <c r="EX669" s="65"/>
      <c r="EY669" s="65"/>
      <c r="EZ669" s="65"/>
      <c r="FA669" s="65"/>
      <c r="FB669" s="65"/>
      <c r="FC669" s="65"/>
      <c r="FD669" s="65"/>
      <c r="FE669" s="65"/>
      <c r="FF669" s="65"/>
      <c r="FG669" s="65"/>
      <c r="FH669" s="65"/>
      <c r="FI669" s="65"/>
      <c r="FJ669" s="65"/>
      <c r="FK669" s="65"/>
      <c r="FL669" s="65"/>
      <c r="FM669" s="65"/>
      <c r="FN669" s="65"/>
      <c r="FO669" s="65"/>
      <c r="FP669" s="65"/>
      <c r="FQ669" s="65"/>
      <c r="FR669" s="65"/>
      <c r="FS669" s="65"/>
      <c r="FT669" s="65"/>
      <c r="FU669" s="65"/>
      <c r="FV669" s="65"/>
      <c r="FW669" s="65"/>
      <c r="FX669" s="65"/>
      <c r="FY669" s="65"/>
      <c r="FZ669" s="65"/>
      <c r="GA669" s="65"/>
      <c r="GB669" s="65"/>
      <c r="GC669" s="65"/>
      <c r="GD669" s="65"/>
      <c r="GE669" s="65"/>
      <c r="GF669" s="65"/>
      <c r="GG669" s="65"/>
      <c r="GH669" s="65"/>
      <c r="GI669" s="65"/>
      <c r="GJ669" s="65"/>
      <c r="GK669" s="65"/>
      <c r="GL669" s="65"/>
      <c r="GM669" s="65"/>
      <c r="GN669" s="65"/>
      <c r="GO669" s="65"/>
      <c r="GP669" s="65"/>
      <c r="GQ669" s="65"/>
      <c r="GR669" s="65"/>
      <c r="GS669" s="65"/>
      <c r="GT669" s="65"/>
      <c r="GU669" s="65"/>
      <c r="GV669" s="65"/>
      <c r="GW669" s="65"/>
      <c r="GX669" s="65"/>
      <c r="GY669" s="65"/>
      <c r="GZ669" s="65"/>
      <c r="HA669" s="65"/>
      <c r="HB669" s="65"/>
      <c r="HC669" s="65"/>
      <c r="HD669" s="65"/>
      <c r="HE669" s="65"/>
      <c r="HF669" s="65"/>
      <c r="HG669" s="65"/>
      <c r="HH669" s="65"/>
      <c r="HI669" s="65"/>
      <c r="HJ669" s="65"/>
      <c r="HK669" s="65"/>
      <c r="HL669" s="65"/>
      <c r="HM669" s="65"/>
      <c r="HN669" s="65"/>
      <c r="HO669" s="65"/>
      <c r="HP669" s="65"/>
      <c r="HQ669" s="65"/>
      <c r="HR669" s="65"/>
      <c r="HS669" s="65"/>
      <c r="HT669" s="65"/>
      <c r="HU669" s="65"/>
      <c r="HV669" s="65"/>
      <c r="HW669" s="65"/>
      <c r="HX669" s="65"/>
      <c r="HY669" s="65"/>
      <c r="HZ669" s="65"/>
      <c r="IA669" s="65"/>
      <c r="IB669" s="65"/>
      <c r="IC669" s="65"/>
      <c r="ID669" s="65"/>
      <c r="IE669" s="65"/>
      <c r="IF669" s="65"/>
      <c r="IG669" s="65"/>
      <c r="IH669" s="65"/>
      <c r="II669" s="65"/>
      <c r="IJ669" s="65"/>
      <c r="IK669" s="65"/>
      <c r="IL669" s="65"/>
      <c r="IM669" s="65"/>
      <c r="IN669" s="65"/>
      <c r="IO669" s="65"/>
      <c r="IP669" s="65"/>
      <c r="IQ669" s="65"/>
      <c r="IR669" s="65"/>
      <c r="IS669" s="65"/>
      <c r="IT669" s="65"/>
      <c r="IU669" s="65"/>
      <c r="IV669" s="65"/>
      <c r="IW669" s="65"/>
      <c r="IX669" s="65"/>
      <c r="IY669" s="65"/>
      <c r="IZ669" s="65"/>
      <c r="JA669" s="65"/>
      <c r="JB669" s="65"/>
      <c r="JC669" s="65"/>
      <c r="JD669" s="65"/>
      <c r="JE669" s="65"/>
      <c r="JF669" s="65"/>
      <c r="JG669" s="65"/>
      <c r="JH669" s="65"/>
      <c r="JI669" s="65"/>
      <c r="JJ669" s="65"/>
      <c r="JK669" s="65"/>
      <c r="JL669" s="65"/>
      <c r="JM669" s="65"/>
      <c r="JN669" s="65"/>
      <c r="JO669" s="65"/>
      <c r="JP669" s="65"/>
      <c r="JQ669" s="65"/>
      <c r="JR669" s="65"/>
      <c r="JS669" s="65"/>
    </row>
    <row r="670" s="66" customFormat="true" ht="14.25" hidden="false" customHeight="true" outlineLevel="0" collapsed="false">
      <c r="A670" s="46"/>
      <c r="B670" s="47" t="n">
        <f aca="true">TODAY()</f>
        <v>46135</v>
      </c>
      <c r="C670" s="48" t="s">
        <v>37</v>
      </c>
      <c r="D670" s="49" t="s">
        <v>38</v>
      </c>
      <c r="E670" s="50" t="str">
        <f aca="false">IFERROR(VLOOKUP($J670,'Base 1'!A:S,19,0),"-")</f>
        <v>-</v>
      </c>
      <c r="F670" s="50" t="str">
        <f aca="false">IFERROR(VLOOKUP($J670,'Base 1'!$A:$N,14,0),"-")</f>
        <v>-</v>
      </c>
      <c r="G670" s="50" t="str">
        <f aca="false">IFERROR(VLOOKUP($J670,'Base 1'!$A:$O,15,0),"-")</f>
        <v>-</v>
      </c>
      <c r="H670" s="50" t="str">
        <f aca="false">IFERROR(VLOOKUP($J670,'Base 1'!$A:$T,20,0),"-")</f>
        <v>-</v>
      </c>
      <c r="I670" s="51" t="str">
        <f aca="false">IFERROR(VLOOKUP($J670,'Base 1'!$A:$C,3,0),"-")</f>
        <v>-</v>
      </c>
      <c r="J670" s="51"/>
      <c r="K670" s="50" t="str">
        <f aca="false">IFERROR(VLOOKUP($J670,'Base 1'!$A:$E,5,0),"-")</f>
        <v>-</v>
      </c>
      <c r="L670" s="52" t="str">
        <f aca="false">IFERROR(VLOOKUP($J670,'Base 1'!$A:$B,2,0),"-")</f>
        <v>-</v>
      </c>
      <c r="M670" s="50" t="str">
        <f aca="false">IFERROR(VLOOKUP($J670,'Base 1'!$A:$Q,17,0),"-")</f>
        <v>-</v>
      </c>
      <c r="N670" s="50" t="str">
        <f aca="false">IFERROR(VLOOKUP($J670,'Base 1'!$A:$R,18,0),"-")</f>
        <v>-</v>
      </c>
      <c r="O670" s="50" t="str">
        <f aca="false">IFERROR(VLOOKUP($J670,'Base 1'!$A:$F,6,0),"-")</f>
        <v>-</v>
      </c>
      <c r="P670" s="53" t="str">
        <f aca="false">IFERROR(VLOOKUP($J670,'Base 1'!$A:$G,7,0),"-")</f>
        <v>-</v>
      </c>
      <c r="Q670" s="54"/>
      <c r="R670" s="50" t="str">
        <f aca="false">IFERROR(VLOOKUP(J670,'Base 1'!$A:$L,12,0),"-")</f>
        <v>-</v>
      </c>
      <c r="S670" s="54"/>
      <c r="T670" s="55" t="str">
        <f aca="false">IFERROR(VLOOKUP(J670,'Base 1'!$A:$J,10,0),"-")</f>
        <v>-</v>
      </c>
      <c r="U670" s="56"/>
      <c r="V670" s="57"/>
      <c r="W670" s="58"/>
      <c r="X670" s="59" t="str">
        <f aca="false">IFERROR(VLOOKUP(J670,'Base 1'!$A:$I,9,0),"-")</f>
        <v>-</v>
      </c>
      <c r="Y670" s="58"/>
      <c r="Z670" s="60"/>
      <c r="AA670" s="61"/>
      <c r="AB670" s="62"/>
      <c r="AC670" s="63" t="str">
        <f aca="false">IFERROR(VLOOKUP($J670,'Base 1'!$A:$Q,16,0),"-")</f>
        <v>-</v>
      </c>
      <c r="AD670" s="63"/>
      <c r="AE670" s="64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/>
      <c r="CB670" s="65"/>
      <c r="CC670" s="65"/>
      <c r="CD670" s="65"/>
      <c r="CE670" s="65"/>
      <c r="CF670" s="65"/>
      <c r="CG670" s="65"/>
      <c r="CH670" s="65"/>
      <c r="CI670" s="65"/>
      <c r="CJ670" s="65"/>
      <c r="CK670" s="65"/>
      <c r="CL670" s="65"/>
      <c r="CM670" s="65"/>
      <c r="CN670" s="65"/>
      <c r="CO670" s="65"/>
      <c r="CP670" s="65"/>
      <c r="CQ670" s="65"/>
      <c r="CR670" s="65"/>
      <c r="CS670" s="65"/>
      <c r="CT670" s="65"/>
      <c r="CU670" s="65"/>
      <c r="CV670" s="65"/>
      <c r="CW670" s="65"/>
      <c r="CX670" s="65"/>
      <c r="CY670" s="65"/>
      <c r="CZ670" s="65"/>
      <c r="DA670" s="65"/>
      <c r="DB670" s="65"/>
      <c r="DC670" s="65"/>
      <c r="DD670" s="65"/>
      <c r="DE670" s="65"/>
      <c r="DF670" s="65"/>
      <c r="DG670" s="65"/>
      <c r="DH670" s="65"/>
      <c r="DI670" s="65"/>
      <c r="DJ670" s="65"/>
      <c r="DK670" s="65"/>
      <c r="DL670" s="65"/>
      <c r="DM670" s="65"/>
      <c r="DN670" s="65"/>
      <c r="DO670" s="65"/>
      <c r="DP670" s="65"/>
      <c r="DQ670" s="65"/>
      <c r="DR670" s="65"/>
      <c r="DS670" s="65"/>
      <c r="DT670" s="65"/>
      <c r="DU670" s="65"/>
      <c r="DV670" s="65"/>
      <c r="DW670" s="65"/>
      <c r="DX670" s="65"/>
      <c r="DY670" s="65"/>
      <c r="DZ670" s="65"/>
      <c r="EA670" s="65"/>
      <c r="EB670" s="65"/>
      <c r="EC670" s="65"/>
      <c r="ED670" s="65"/>
      <c r="EE670" s="65"/>
      <c r="EF670" s="65"/>
      <c r="EG670" s="65"/>
      <c r="EH670" s="65"/>
      <c r="EI670" s="65"/>
      <c r="EJ670" s="65"/>
      <c r="EK670" s="65"/>
      <c r="EL670" s="65"/>
      <c r="EM670" s="65"/>
      <c r="EN670" s="65"/>
      <c r="EO670" s="65"/>
      <c r="EP670" s="65"/>
      <c r="EQ670" s="65"/>
      <c r="ER670" s="65"/>
      <c r="ES670" s="65"/>
      <c r="ET670" s="65"/>
      <c r="EU670" s="65"/>
      <c r="EV670" s="65"/>
      <c r="EW670" s="65"/>
      <c r="EX670" s="65"/>
      <c r="EY670" s="65"/>
      <c r="EZ670" s="65"/>
      <c r="FA670" s="65"/>
      <c r="FB670" s="65"/>
      <c r="FC670" s="65"/>
      <c r="FD670" s="65"/>
      <c r="FE670" s="65"/>
      <c r="FF670" s="65"/>
      <c r="FG670" s="65"/>
      <c r="FH670" s="65"/>
      <c r="FI670" s="65"/>
      <c r="FJ670" s="65"/>
      <c r="FK670" s="65"/>
      <c r="FL670" s="65"/>
      <c r="FM670" s="65"/>
      <c r="FN670" s="65"/>
      <c r="FO670" s="65"/>
      <c r="FP670" s="65"/>
      <c r="FQ670" s="65"/>
      <c r="FR670" s="65"/>
      <c r="FS670" s="65"/>
      <c r="FT670" s="65"/>
      <c r="FU670" s="65"/>
      <c r="FV670" s="65"/>
      <c r="FW670" s="65"/>
      <c r="FX670" s="65"/>
      <c r="FY670" s="65"/>
      <c r="FZ670" s="65"/>
      <c r="GA670" s="65"/>
      <c r="GB670" s="65"/>
      <c r="GC670" s="65"/>
      <c r="GD670" s="65"/>
      <c r="GE670" s="65"/>
      <c r="GF670" s="65"/>
      <c r="GG670" s="65"/>
      <c r="GH670" s="65"/>
      <c r="GI670" s="65"/>
      <c r="GJ670" s="65"/>
      <c r="GK670" s="65"/>
      <c r="GL670" s="65"/>
      <c r="GM670" s="65"/>
      <c r="GN670" s="65"/>
      <c r="GO670" s="65"/>
      <c r="GP670" s="65"/>
      <c r="GQ670" s="65"/>
      <c r="GR670" s="65"/>
      <c r="GS670" s="65"/>
      <c r="GT670" s="65"/>
      <c r="GU670" s="65"/>
      <c r="GV670" s="65"/>
      <c r="GW670" s="65"/>
      <c r="GX670" s="65"/>
      <c r="GY670" s="65"/>
      <c r="GZ670" s="65"/>
      <c r="HA670" s="65"/>
      <c r="HB670" s="65"/>
      <c r="HC670" s="65"/>
      <c r="HD670" s="65"/>
      <c r="HE670" s="65"/>
      <c r="HF670" s="65"/>
      <c r="HG670" s="65"/>
      <c r="HH670" s="65"/>
      <c r="HI670" s="65"/>
      <c r="HJ670" s="65"/>
      <c r="HK670" s="65"/>
      <c r="HL670" s="65"/>
      <c r="HM670" s="65"/>
      <c r="HN670" s="65"/>
      <c r="HO670" s="65"/>
      <c r="HP670" s="65"/>
      <c r="HQ670" s="65"/>
      <c r="HR670" s="65"/>
      <c r="HS670" s="65"/>
      <c r="HT670" s="65"/>
      <c r="HU670" s="65"/>
      <c r="HV670" s="65"/>
      <c r="HW670" s="65"/>
      <c r="HX670" s="65"/>
      <c r="HY670" s="65"/>
      <c r="HZ670" s="65"/>
      <c r="IA670" s="65"/>
      <c r="IB670" s="65"/>
      <c r="IC670" s="65"/>
      <c r="ID670" s="65"/>
      <c r="IE670" s="65"/>
      <c r="IF670" s="65"/>
      <c r="IG670" s="65"/>
      <c r="IH670" s="65"/>
      <c r="II670" s="65"/>
      <c r="IJ670" s="65"/>
      <c r="IK670" s="65"/>
      <c r="IL670" s="65"/>
      <c r="IM670" s="65"/>
      <c r="IN670" s="65"/>
      <c r="IO670" s="65"/>
      <c r="IP670" s="65"/>
      <c r="IQ670" s="65"/>
      <c r="IR670" s="65"/>
      <c r="IS670" s="65"/>
      <c r="IT670" s="65"/>
      <c r="IU670" s="65"/>
      <c r="IV670" s="65"/>
      <c r="IW670" s="65"/>
      <c r="IX670" s="65"/>
      <c r="IY670" s="65"/>
      <c r="IZ670" s="65"/>
      <c r="JA670" s="65"/>
      <c r="JB670" s="65"/>
      <c r="JC670" s="65"/>
      <c r="JD670" s="65"/>
      <c r="JE670" s="65"/>
      <c r="JF670" s="65"/>
      <c r="JG670" s="65"/>
      <c r="JH670" s="65"/>
      <c r="JI670" s="65"/>
      <c r="JJ670" s="65"/>
      <c r="JK670" s="65"/>
      <c r="JL670" s="65"/>
      <c r="JM670" s="65"/>
      <c r="JN670" s="65"/>
      <c r="JO670" s="65"/>
      <c r="JP670" s="65"/>
      <c r="JQ670" s="65"/>
      <c r="JR670" s="65"/>
      <c r="JS670" s="65"/>
    </row>
    <row r="671" s="66" customFormat="true" ht="14.25" hidden="false" customHeight="true" outlineLevel="0" collapsed="false">
      <c r="A671" s="46"/>
      <c r="B671" s="47" t="n">
        <f aca="true">TODAY()</f>
        <v>46135</v>
      </c>
      <c r="C671" s="48" t="s">
        <v>37</v>
      </c>
      <c r="D671" s="49" t="s">
        <v>38</v>
      </c>
      <c r="E671" s="50" t="str">
        <f aca="false">IFERROR(VLOOKUP($J671,'Base 1'!A:S,19,0),"-")</f>
        <v>-</v>
      </c>
      <c r="F671" s="50" t="str">
        <f aca="false">IFERROR(VLOOKUP($J671,'Base 1'!$A:$N,14,0),"-")</f>
        <v>-</v>
      </c>
      <c r="G671" s="50" t="str">
        <f aca="false">IFERROR(VLOOKUP($J671,'Base 1'!$A:$O,15,0),"-")</f>
        <v>-</v>
      </c>
      <c r="H671" s="50" t="str">
        <f aca="false">IFERROR(VLOOKUP($J671,'Base 1'!$A:$T,20,0),"-")</f>
        <v>-</v>
      </c>
      <c r="I671" s="51" t="str">
        <f aca="false">IFERROR(VLOOKUP($J671,'Base 1'!$A:$C,3,0),"-")</f>
        <v>-</v>
      </c>
      <c r="J671" s="51"/>
      <c r="K671" s="50" t="str">
        <f aca="false">IFERROR(VLOOKUP($J671,'Base 1'!$A:$E,5,0),"-")</f>
        <v>-</v>
      </c>
      <c r="L671" s="52" t="str">
        <f aca="false">IFERROR(VLOOKUP($J671,'Base 1'!$A:$B,2,0),"-")</f>
        <v>-</v>
      </c>
      <c r="M671" s="50" t="str">
        <f aca="false">IFERROR(VLOOKUP($J671,'Base 1'!$A:$Q,17,0),"-")</f>
        <v>-</v>
      </c>
      <c r="N671" s="50" t="str">
        <f aca="false">IFERROR(VLOOKUP($J671,'Base 1'!$A:$R,18,0),"-")</f>
        <v>-</v>
      </c>
      <c r="O671" s="50" t="str">
        <f aca="false">IFERROR(VLOOKUP($J671,'Base 1'!$A:$F,6,0),"-")</f>
        <v>-</v>
      </c>
      <c r="P671" s="53" t="str">
        <f aca="false">IFERROR(VLOOKUP($J671,'Base 1'!$A:$G,7,0),"-")</f>
        <v>-</v>
      </c>
      <c r="Q671" s="54"/>
      <c r="R671" s="50" t="str">
        <f aca="false">IFERROR(VLOOKUP(J671,'Base 1'!$A:$L,12,0),"-")</f>
        <v>-</v>
      </c>
      <c r="S671" s="54"/>
      <c r="T671" s="55" t="str">
        <f aca="false">IFERROR(VLOOKUP(J671,'Base 1'!$A:$J,10,0),"-")</f>
        <v>-</v>
      </c>
      <c r="U671" s="56"/>
      <c r="V671" s="57"/>
      <c r="W671" s="58"/>
      <c r="X671" s="59" t="str">
        <f aca="false">IFERROR(VLOOKUP(J671,'Base 1'!$A:$I,9,0),"-")</f>
        <v>-</v>
      </c>
      <c r="Y671" s="58"/>
      <c r="Z671" s="60"/>
      <c r="AA671" s="61"/>
      <c r="AB671" s="62"/>
      <c r="AC671" s="63" t="str">
        <f aca="false">IFERROR(VLOOKUP($J671,'Base 1'!$A:$Q,16,0),"-")</f>
        <v>-</v>
      </c>
      <c r="AD671" s="63"/>
      <c r="AE671" s="64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  <c r="CO671" s="65"/>
      <c r="CP671" s="65"/>
      <c r="CQ671" s="65"/>
      <c r="CR671" s="65"/>
      <c r="CS671" s="65"/>
      <c r="CT671" s="65"/>
      <c r="CU671" s="65"/>
      <c r="CV671" s="65"/>
      <c r="CW671" s="65"/>
      <c r="CX671" s="65"/>
      <c r="CY671" s="65"/>
      <c r="CZ671" s="65"/>
      <c r="DA671" s="65"/>
      <c r="DB671" s="65"/>
      <c r="DC671" s="65"/>
      <c r="DD671" s="65"/>
      <c r="DE671" s="65"/>
      <c r="DF671" s="65"/>
      <c r="DG671" s="65"/>
      <c r="DH671" s="65"/>
      <c r="DI671" s="65"/>
      <c r="DJ671" s="65"/>
      <c r="DK671" s="65"/>
      <c r="DL671" s="65"/>
      <c r="DM671" s="65"/>
      <c r="DN671" s="65"/>
      <c r="DO671" s="65"/>
      <c r="DP671" s="65"/>
      <c r="DQ671" s="65"/>
      <c r="DR671" s="65"/>
      <c r="DS671" s="65"/>
      <c r="DT671" s="65"/>
      <c r="DU671" s="65"/>
      <c r="DV671" s="65"/>
      <c r="DW671" s="65"/>
      <c r="DX671" s="65"/>
      <c r="DY671" s="65"/>
      <c r="DZ671" s="65"/>
      <c r="EA671" s="65"/>
      <c r="EB671" s="65"/>
      <c r="EC671" s="65"/>
      <c r="ED671" s="65"/>
      <c r="EE671" s="65"/>
      <c r="EF671" s="65"/>
      <c r="EG671" s="65"/>
      <c r="EH671" s="65"/>
      <c r="EI671" s="65"/>
      <c r="EJ671" s="65"/>
      <c r="EK671" s="65"/>
      <c r="EL671" s="65"/>
      <c r="EM671" s="65"/>
      <c r="EN671" s="65"/>
      <c r="EO671" s="65"/>
      <c r="EP671" s="65"/>
      <c r="EQ671" s="65"/>
      <c r="ER671" s="65"/>
      <c r="ES671" s="65"/>
      <c r="ET671" s="65"/>
      <c r="EU671" s="65"/>
      <c r="EV671" s="65"/>
      <c r="EW671" s="65"/>
      <c r="EX671" s="65"/>
      <c r="EY671" s="65"/>
      <c r="EZ671" s="65"/>
      <c r="FA671" s="65"/>
      <c r="FB671" s="65"/>
      <c r="FC671" s="65"/>
      <c r="FD671" s="65"/>
      <c r="FE671" s="65"/>
      <c r="FF671" s="65"/>
      <c r="FG671" s="65"/>
      <c r="FH671" s="65"/>
      <c r="FI671" s="65"/>
      <c r="FJ671" s="65"/>
      <c r="FK671" s="65"/>
      <c r="FL671" s="65"/>
      <c r="FM671" s="65"/>
      <c r="FN671" s="65"/>
      <c r="FO671" s="65"/>
      <c r="FP671" s="65"/>
      <c r="FQ671" s="65"/>
      <c r="FR671" s="65"/>
      <c r="FS671" s="65"/>
      <c r="FT671" s="65"/>
      <c r="FU671" s="65"/>
      <c r="FV671" s="65"/>
      <c r="FW671" s="65"/>
      <c r="FX671" s="65"/>
      <c r="FY671" s="65"/>
      <c r="FZ671" s="65"/>
      <c r="GA671" s="65"/>
      <c r="GB671" s="65"/>
      <c r="GC671" s="65"/>
      <c r="GD671" s="65"/>
      <c r="GE671" s="65"/>
      <c r="GF671" s="65"/>
      <c r="GG671" s="65"/>
      <c r="GH671" s="65"/>
      <c r="GI671" s="65"/>
      <c r="GJ671" s="65"/>
      <c r="GK671" s="65"/>
      <c r="GL671" s="65"/>
      <c r="GM671" s="65"/>
      <c r="GN671" s="65"/>
      <c r="GO671" s="65"/>
      <c r="GP671" s="65"/>
      <c r="GQ671" s="65"/>
      <c r="GR671" s="65"/>
      <c r="GS671" s="65"/>
      <c r="GT671" s="65"/>
      <c r="GU671" s="65"/>
      <c r="GV671" s="65"/>
      <c r="GW671" s="65"/>
      <c r="GX671" s="65"/>
      <c r="GY671" s="65"/>
      <c r="GZ671" s="65"/>
      <c r="HA671" s="65"/>
      <c r="HB671" s="65"/>
      <c r="HC671" s="65"/>
      <c r="HD671" s="65"/>
      <c r="HE671" s="65"/>
      <c r="HF671" s="65"/>
      <c r="HG671" s="65"/>
      <c r="HH671" s="65"/>
      <c r="HI671" s="65"/>
      <c r="HJ671" s="65"/>
      <c r="HK671" s="65"/>
      <c r="HL671" s="65"/>
      <c r="HM671" s="65"/>
      <c r="HN671" s="65"/>
      <c r="HO671" s="65"/>
      <c r="HP671" s="65"/>
      <c r="HQ671" s="65"/>
      <c r="HR671" s="65"/>
      <c r="HS671" s="65"/>
      <c r="HT671" s="65"/>
      <c r="HU671" s="65"/>
      <c r="HV671" s="65"/>
      <c r="HW671" s="65"/>
      <c r="HX671" s="65"/>
      <c r="HY671" s="65"/>
      <c r="HZ671" s="65"/>
      <c r="IA671" s="65"/>
      <c r="IB671" s="65"/>
      <c r="IC671" s="65"/>
      <c r="ID671" s="65"/>
      <c r="IE671" s="65"/>
      <c r="IF671" s="65"/>
      <c r="IG671" s="65"/>
      <c r="IH671" s="65"/>
      <c r="II671" s="65"/>
      <c r="IJ671" s="65"/>
      <c r="IK671" s="65"/>
      <c r="IL671" s="65"/>
      <c r="IM671" s="65"/>
      <c r="IN671" s="65"/>
      <c r="IO671" s="65"/>
      <c r="IP671" s="65"/>
      <c r="IQ671" s="65"/>
      <c r="IR671" s="65"/>
      <c r="IS671" s="65"/>
      <c r="IT671" s="65"/>
      <c r="IU671" s="65"/>
      <c r="IV671" s="65"/>
      <c r="IW671" s="65"/>
      <c r="IX671" s="65"/>
      <c r="IY671" s="65"/>
      <c r="IZ671" s="65"/>
      <c r="JA671" s="65"/>
      <c r="JB671" s="65"/>
      <c r="JC671" s="65"/>
      <c r="JD671" s="65"/>
      <c r="JE671" s="65"/>
      <c r="JF671" s="65"/>
      <c r="JG671" s="65"/>
      <c r="JH671" s="65"/>
      <c r="JI671" s="65"/>
      <c r="JJ671" s="65"/>
      <c r="JK671" s="65"/>
      <c r="JL671" s="65"/>
      <c r="JM671" s="65"/>
      <c r="JN671" s="65"/>
      <c r="JO671" s="65"/>
      <c r="JP671" s="65"/>
      <c r="JQ671" s="65"/>
      <c r="JR671" s="65"/>
      <c r="JS671" s="65"/>
    </row>
    <row r="672" s="66" customFormat="true" ht="14.25" hidden="false" customHeight="true" outlineLevel="0" collapsed="false">
      <c r="A672" s="46"/>
      <c r="B672" s="47" t="n">
        <f aca="true">TODAY()</f>
        <v>46135</v>
      </c>
      <c r="C672" s="48" t="s">
        <v>37</v>
      </c>
      <c r="D672" s="49" t="s">
        <v>38</v>
      </c>
      <c r="E672" s="50" t="str">
        <f aca="false">IFERROR(VLOOKUP($J672,'Base 1'!A:S,19,0),"-")</f>
        <v>-</v>
      </c>
      <c r="F672" s="50" t="str">
        <f aca="false">IFERROR(VLOOKUP($J672,'Base 1'!$A:$N,14,0),"-")</f>
        <v>-</v>
      </c>
      <c r="G672" s="50" t="str">
        <f aca="false">IFERROR(VLOOKUP($J672,'Base 1'!$A:$O,15,0),"-")</f>
        <v>-</v>
      </c>
      <c r="H672" s="50" t="str">
        <f aca="false">IFERROR(VLOOKUP($J672,'Base 1'!$A:$T,20,0),"-")</f>
        <v>-</v>
      </c>
      <c r="I672" s="51" t="str">
        <f aca="false">IFERROR(VLOOKUP($J672,'Base 1'!$A:$C,3,0),"-")</f>
        <v>-</v>
      </c>
      <c r="J672" s="51"/>
      <c r="K672" s="50" t="str">
        <f aca="false">IFERROR(VLOOKUP($J672,'Base 1'!$A:$E,5,0),"-")</f>
        <v>-</v>
      </c>
      <c r="L672" s="52" t="str">
        <f aca="false">IFERROR(VLOOKUP($J672,'Base 1'!$A:$B,2,0),"-")</f>
        <v>-</v>
      </c>
      <c r="M672" s="50" t="str">
        <f aca="false">IFERROR(VLOOKUP($J672,'Base 1'!$A:$Q,17,0),"-")</f>
        <v>-</v>
      </c>
      <c r="N672" s="50" t="str">
        <f aca="false">IFERROR(VLOOKUP($J672,'Base 1'!$A:$R,18,0),"-")</f>
        <v>-</v>
      </c>
      <c r="O672" s="50" t="str">
        <f aca="false">IFERROR(VLOOKUP($J672,'Base 1'!$A:$F,6,0),"-")</f>
        <v>-</v>
      </c>
      <c r="P672" s="53" t="str">
        <f aca="false">IFERROR(VLOOKUP($J672,'Base 1'!$A:$G,7,0),"-")</f>
        <v>-</v>
      </c>
      <c r="Q672" s="54"/>
      <c r="R672" s="50" t="str">
        <f aca="false">IFERROR(VLOOKUP(J672,'Base 1'!$A:$L,12,0),"-")</f>
        <v>-</v>
      </c>
      <c r="S672" s="54"/>
      <c r="T672" s="55" t="str">
        <f aca="false">IFERROR(VLOOKUP(J672,'Base 1'!$A:$J,10,0),"-")</f>
        <v>-</v>
      </c>
      <c r="U672" s="56"/>
      <c r="V672" s="57"/>
      <c r="W672" s="58"/>
      <c r="X672" s="59" t="str">
        <f aca="false">IFERROR(VLOOKUP(J672,'Base 1'!$A:$I,9,0),"-")</f>
        <v>-</v>
      </c>
      <c r="Y672" s="58"/>
      <c r="Z672" s="60"/>
      <c r="AA672" s="61"/>
      <c r="AB672" s="62"/>
      <c r="AC672" s="63" t="str">
        <f aca="false">IFERROR(VLOOKUP($J672,'Base 1'!$A:$Q,16,0),"-")</f>
        <v>-</v>
      </c>
      <c r="AD672" s="63"/>
      <c r="AE672" s="64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  <c r="CO672" s="65"/>
      <c r="CP672" s="65"/>
      <c r="CQ672" s="65"/>
      <c r="CR672" s="65"/>
      <c r="CS672" s="65"/>
      <c r="CT672" s="65"/>
      <c r="CU672" s="65"/>
      <c r="CV672" s="65"/>
      <c r="CW672" s="65"/>
      <c r="CX672" s="65"/>
      <c r="CY672" s="65"/>
      <c r="CZ672" s="65"/>
      <c r="DA672" s="65"/>
      <c r="DB672" s="65"/>
      <c r="DC672" s="65"/>
      <c r="DD672" s="65"/>
      <c r="DE672" s="65"/>
      <c r="DF672" s="65"/>
      <c r="DG672" s="65"/>
      <c r="DH672" s="65"/>
      <c r="DI672" s="65"/>
      <c r="DJ672" s="65"/>
      <c r="DK672" s="65"/>
      <c r="DL672" s="65"/>
      <c r="DM672" s="65"/>
      <c r="DN672" s="65"/>
      <c r="DO672" s="65"/>
      <c r="DP672" s="65"/>
      <c r="DQ672" s="65"/>
      <c r="DR672" s="65"/>
      <c r="DS672" s="65"/>
      <c r="DT672" s="65"/>
      <c r="DU672" s="65"/>
      <c r="DV672" s="65"/>
      <c r="DW672" s="65"/>
      <c r="DX672" s="65"/>
      <c r="DY672" s="65"/>
      <c r="DZ672" s="65"/>
      <c r="EA672" s="65"/>
      <c r="EB672" s="65"/>
      <c r="EC672" s="65"/>
      <c r="ED672" s="65"/>
      <c r="EE672" s="65"/>
      <c r="EF672" s="65"/>
      <c r="EG672" s="65"/>
      <c r="EH672" s="65"/>
      <c r="EI672" s="65"/>
      <c r="EJ672" s="65"/>
      <c r="EK672" s="65"/>
      <c r="EL672" s="65"/>
      <c r="EM672" s="65"/>
      <c r="EN672" s="65"/>
      <c r="EO672" s="65"/>
      <c r="EP672" s="65"/>
      <c r="EQ672" s="65"/>
      <c r="ER672" s="65"/>
      <c r="ES672" s="65"/>
      <c r="ET672" s="65"/>
      <c r="EU672" s="65"/>
      <c r="EV672" s="65"/>
      <c r="EW672" s="65"/>
      <c r="EX672" s="65"/>
      <c r="EY672" s="65"/>
      <c r="EZ672" s="65"/>
      <c r="FA672" s="65"/>
      <c r="FB672" s="65"/>
      <c r="FC672" s="65"/>
      <c r="FD672" s="65"/>
      <c r="FE672" s="65"/>
      <c r="FF672" s="65"/>
      <c r="FG672" s="65"/>
      <c r="FH672" s="65"/>
      <c r="FI672" s="65"/>
      <c r="FJ672" s="65"/>
      <c r="FK672" s="65"/>
      <c r="FL672" s="65"/>
      <c r="FM672" s="65"/>
      <c r="FN672" s="65"/>
      <c r="FO672" s="65"/>
      <c r="FP672" s="65"/>
      <c r="FQ672" s="65"/>
      <c r="FR672" s="65"/>
      <c r="FS672" s="65"/>
      <c r="FT672" s="65"/>
      <c r="FU672" s="65"/>
      <c r="FV672" s="65"/>
      <c r="FW672" s="65"/>
      <c r="FX672" s="65"/>
      <c r="FY672" s="65"/>
      <c r="FZ672" s="65"/>
      <c r="GA672" s="65"/>
      <c r="GB672" s="65"/>
      <c r="GC672" s="65"/>
      <c r="GD672" s="65"/>
      <c r="GE672" s="65"/>
      <c r="GF672" s="65"/>
      <c r="GG672" s="65"/>
      <c r="GH672" s="65"/>
      <c r="GI672" s="65"/>
      <c r="GJ672" s="65"/>
      <c r="GK672" s="65"/>
      <c r="GL672" s="65"/>
      <c r="GM672" s="65"/>
      <c r="GN672" s="65"/>
      <c r="GO672" s="65"/>
      <c r="GP672" s="65"/>
      <c r="GQ672" s="65"/>
      <c r="GR672" s="65"/>
      <c r="GS672" s="65"/>
      <c r="GT672" s="65"/>
      <c r="GU672" s="65"/>
      <c r="GV672" s="65"/>
      <c r="GW672" s="65"/>
      <c r="GX672" s="65"/>
      <c r="GY672" s="65"/>
      <c r="GZ672" s="65"/>
      <c r="HA672" s="65"/>
      <c r="HB672" s="65"/>
      <c r="HC672" s="65"/>
      <c r="HD672" s="65"/>
      <c r="HE672" s="65"/>
      <c r="HF672" s="65"/>
      <c r="HG672" s="65"/>
      <c r="HH672" s="65"/>
      <c r="HI672" s="65"/>
      <c r="HJ672" s="65"/>
      <c r="HK672" s="65"/>
      <c r="HL672" s="65"/>
      <c r="HM672" s="65"/>
      <c r="HN672" s="65"/>
      <c r="HO672" s="65"/>
      <c r="HP672" s="65"/>
      <c r="HQ672" s="65"/>
      <c r="HR672" s="65"/>
      <c r="HS672" s="65"/>
      <c r="HT672" s="65"/>
      <c r="HU672" s="65"/>
      <c r="HV672" s="65"/>
      <c r="HW672" s="65"/>
      <c r="HX672" s="65"/>
      <c r="HY672" s="65"/>
      <c r="HZ672" s="65"/>
      <c r="IA672" s="65"/>
      <c r="IB672" s="65"/>
      <c r="IC672" s="65"/>
      <c r="ID672" s="65"/>
      <c r="IE672" s="65"/>
      <c r="IF672" s="65"/>
      <c r="IG672" s="65"/>
      <c r="IH672" s="65"/>
      <c r="II672" s="65"/>
      <c r="IJ672" s="65"/>
      <c r="IK672" s="65"/>
      <c r="IL672" s="65"/>
      <c r="IM672" s="65"/>
      <c r="IN672" s="65"/>
      <c r="IO672" s="65"/>
      <c r="IP672" s="65"/>
      <c r="IQ672" s="65"/>
      <c r="IR672" s="65"/>
      <c r="IS672" s="65"/>
      <c r="IT672" s="65"/>
      <c r="IU672" s="65"/>
      <c r="IV672" s="65"/>
      <c r="IW672" s="65"/>
      <c r="IX672" s="65"/>
      <c r="IY672" s="65"/>
      <c r="IZ672" s="65"/>
      <c r="JA672" s="65"/>
      <c r="JB672" s="65"/>
      <c r="JC672" s="65"/>
      <c r="JD672" s="65"/>
      <c r="JE672" s="65"/>
      <c r="JF672" s="65"/>
      <c r="JG672" s="65"/>
      <c r="JH672" s="65"/>
      <c r="JI672" s="65"/>
      <c r="JJ672" s="65"/>
      <c r="JK672" s="65"/>
      <c r="JL672" s="65"/>
      <c r="JM672" s="65"/>
      <c r="JN672" s="65"/>
      <c r="JO672" s="65"/>
      <c r="JP672" s="65"/>
      <c r="JQ672" s="65"/>
      <c r="JR672" s="65"/>
      <c r="JS672" s="65"/>
    </row>
    <row r="673" s="66" customFormat="true" ht="14.25" hidden="false" customHeight="true" outlineLevel="0" collapsed="false">
      <c r="A673" s="46"/>
      <c r="B673" s="47" t="n">
        <f aca="true">TODAY()</f>
        <v>46135</v>
      </c>
      <c r="C673" s="48" t="s">
        <v>37</v>
      </c>
      <c r="D673" s="49" t="s">
        <v>38</v>
      </c>
      <c r="E673" s="50" t="str">
        <f aca="false">IFERROR(VLOOKUP($J673,'Base 1'!A:S,19,0),"-")</f>
        <v>-</v>
      </c>
      <c r="F673" s="50" t="str">
        <f aca="false">IFERROR(VLOOKUP($J673,'Base 1'!$A:$N,14,0),"-")</f>
        <v>-</v>
      </c>
      <c r="G673" s="50" t="str">
        <f aca="false">IFERROR(VLOOKUP($J673,'Base 1'!$A:$O,15,0),"-")</f>
        <v>-</v>
      </c>
      <c r="H673" s="50" t="str">
        <f aca="false">IFERROR(VLOOKUP($J673,'Base 1'!$A:$T,20,0),"-")</f>
        <v>-</v>
      </c>
      <c r="I673" s="51" t="str">
        <f aca="false">IFERROR(VLOOKUP($J673,'Base 1'!$A:$C,3,0),"-")</f>
        <v>-</v>
      </c>
      <c r="J673" s="51"/>
      <c r="K673" s="50" t="str">
        <f aca="false">IFERROR(VLOOKUP($J673,'Base 1'!$A:$E,5,0),"-")</f>
        <v>-</v>
      </c>
      <c r="L673" s="52" t="str">
        <f aca="false">IFERROR(VLOOKUP($J673,'Base 1'!$A:$B,2,0),"-")</f>
        <v>-</v>
      </c>
      <c r="M673" s="50" t="str">
        <f aca="false">IFERROR(VLOOKUP($J673,'Base 1'!$A:$Q,17,0),"-")</f>
        <v>-</v>
      </c>
      <c r="N673" s="50" t="str">
        <f aca="false">IFERROR(VLOOKUP($J673,'Base 1'!$A:$R,18,0),"-")</f>
        <v>-</v>
      </c>
      <c r="O673" s="50" t="str">
        <f aca="false">IFERROR(VLOOKUP($J673,'Base 1'!$A:$F,6,0),"-")</f>
        <v>-</v>
      </c>
      <c r="P673" s="53" t="str">
        <f aca="false">IFERROR(VLOOKUP($J673,'Base 1'!$A:$G,7,0),"-")</f>
        <v>-</v>
      </c>
      <c r="Q673" s="54"/>
      <c r="R673" s="50" t="str">
        <f aca="false">IFERROR(VLOOKUP(J673,'Base 1'!$A:$L,12,0),"-")</f>
        <v>-</v>
      </c>
      <c r="S673" s="54"/>
      <c r="T673" s="55" t="str">
        <f aca="false">IFERROR(VLOOKUP(J673,'Base 1'!$A:$J,10,0),"-")</f>
        <v>-</v>
      </c>
      <c r="U673" s="56"/>
      <c r="V673" s="57"/>
      <c r="W673" s="58"/>
      <c r="X673" s="59" t="str">
        <f aca="false">IFERROR(VLOOKUP(J673,'Base 1'!$A:$I,9,0),"-")</f>
        <v>-</v>
      </c>
      <c r="Y673" s="58"/>
      <c r="Z673" s="60"/>
      <c r="AA673" s="61"/>
      <c r="AB673" s="62"/>
      <c r="AC673" s="63" t="str">
        <f aca="false">IFERROR(VLOOKUP($J673,'Base 1'!$A:$Q,16,0),"-")</f>
        <v>-</v>
      </c>
      <c r="AD673" s="63"/>
      <c r="AE673" s="64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  <c r="CO673" s="65"/>
      <c r="CP673" s="65"/>
      <c r="CQ673" s="65"/>
      <c r="CR673" s="65"/>
      <c r="CS673" s="65"/>
      <c r="CT673" s="65"/>
      <c r="CU673" s="65"/>
      <c r="CV673" s="65"/>
      <c r="CW673" s="65"/>
      <c r="CX673" s="65"/>
      <c r="CY673" s="65"/>
      <c r="CZ673" s="65"/>
      <c r="DA673" s="65"/>
      <c r="DB673" s="65"/>
      <c r="DC673" s="65"/>
      <c r="DD673" s="65"/>
      <c r="DE673" s="65"/>
      <c r="DF673" s="65"/>
      <c r="DG673" s="65"/>
      <c r="DH673" s="65"/>
      <c r="DI673" s="65"/>
      <c r="DJ673" s="65"/>
      <c r="DK673" s="65"/>
      <c r="DL673" s="65"/>
      <c r="DM673" s="65"/>
      <c r="DN673" s="65"/>
      <c r="DO673" s="65"/>
      <c r="DP673" s="65"/>
      <c r="DQ673" s="65"/>
      <c r="DR673" s="65"/>
      <c r="DS673" s="65"/>
      <c r="DT673" s="65"/>
      <c r="DU673" s="65"/>
      <c r="DV673" s="65"/>
      <c r="DW673" s="65"/>
      <c r="DX673" s="65"/>
      <c r="DY673" s="65"/>
      <c r="DZ673" s="65"/>
      <c r="EA673" s="65"/>
      <c r="EB673" s="65"/>
      <c r="EC673" s="65"/>
      <c r="ED673" s="65"/>
      <c r="EE673" s="65"/>
      <c r="EF673" s="65"/>
      <c r="EG673" s="65"/>
      <c r="EH673" s="65"/>
      <c r="EI673" s="65"/>
      <c r="EJ673" s="65"/>
      <c r="EK673" s="65"/>
      <c r="EL673" s="65"/>
      <c r="EM673" s="65"/>
      <c r="EN673" s="65"/>
      <c r="EO673" s="65"/>
      <c r="EP673" s="65"/>
      <c r="EQ673" s="65"/>
      <c r="ER673" s="65"/>
      <c r="ES673" s="65"/>
      <c r="ET673" s="65"/>
      <c r="EU673" s="65"/>
      <c r="EV673" s="65"/>
      <c r="EW673" s="65"/>
      <c r="EX673" s="65"/>
      <c r="EY673" s="65"/>
      <c r="EZ673" s="65"/>
      <c r="FA673" s="65"/>
      <c r="FB673" s="65"/>
      <c r="FC673" s="65"/>
      <c r="FD673" s="65"/>
      <c r="FE673" s="65"/>
      <c r="FF673" s="65"/>
      <c r="FG673" s="65"/>
      <c r="FH673" s="65"/>
      <c r="FI673" s="65"/>
      <c r="FJ673" s="65"/>
      <c r="FK673" s="65"/>
      <c r="FL673" s="65"/>
      <c r="FM673" s="65"/>
      <c r="FN673" s="65"/>
      <c r="FO673" s="65"/>
      <c r="FP673" s="65"/>
      <c r="FQ673" s="65"/>
      <c r="FR673" s="65"/>
      <c r="FS673" s="65"/>
      <c r="FT673" s="65"/>
      <c r="FU673" s="65"/>
      <c r="FV673" s="65"/>
      <c r="FW673" s="65"/>
      <c r="FX673" s="65"/>
      <c r="FY673" s="65"/>
      <c r="FZ673" s="65"/>
      <c r="GA673" s="65"/>
      <c r="GB673" s="65"/>
      <c r="GC673" s="65"/>
      <c r="GD673" s="65"/>
      <c r="GE673" s="65"/>
      <c r="GF673" s="65"/>
      <c r="GG673" s="65"/>
      <c r="GH673" s="65"/>
      <c r="GI673" s="65"/>
      <c r="GJ673" s="65"/>
      <c r="GK673" s="65"/>
      <c r="GL673" s="65"/>
      <c r="GM673" s="65"/>
      <c r="GN673" s="65"/>
      <c r="GO673" s="65"/>
      <c r="GP673" s="65"/>
      <c r="GQ673" s="65"/>
      <c r="GR673" s="65"/>
      <c r="GS673" s="65"/>
      <c r="GT673" s="65"/>
      <c r="GU673" s="65"/>
      <c r="GV673" s="65"/>
      <c r="GW673" s="65"/>
      <c r="GX673" s="65"/>
      <c r="GY673" s="65"/>
      <c r="GZ673" s="65"/>
      <c r="HA673" s="65"/>
      <c r="HB673" s="65"/>
      <c r="HC673" s="65"/>
      <c r="HD673" s="65"/>
      <c r="HE673" s="65"/>
      <c r="HF673" s="65"/>
      <c r="HG673" s="65"/>
      <c r="HH673" s="65"/>
      <c r="HI673" s="65"/>
      <c r="HJ673" s="65"/>
      <c r="HK673" s="65"/>
      <c r="HL673" s="65"/>
      <c r="HM673" s="65"/>
      <c r="HN673" s="65"/>
      <c r="HO673" s="65"/>
      <c r="HP673" s="65"/>
      <c r="HQ673" s="65"/>
      <c r="HR673" s="65"/>
      <c r="HS673" s="65"/>
      <c r="HT673" s="65"/>
      <c r="HU673" s="65"/>
      <c r="HV673" s="65"/>
      <c r="HW673" s="65"/>
      <c r="HX673" s="65"/>
      <c r="HY673" s="65"/>
      <c r="HZ673" s="65"/>
      <c r="IA673" s="65"/>
      <c r="IB673" s="65"/>
      <c r="IC673" s="65"/>
      <c r="ID673" s="65"/>
      <c r="IE673" s="65"/>
      <c r="IF673" s="65"/>
      <c r="IG673" s="65"/>
      <c r="IH673" s="65"/>
      <c r="II673" s="65"/>
      <c r="IJ673" s="65"/>
      <c r="IK673" s="65"/>
      <c r="IL673" s="65"/>
      <c r="IM673" s="65"/>
      <c r="IN673" s="65"/>
      <c r="IO673" s="65"/>
      <c r="IP673" s="65"/>
      <c r="IQ673" s="65"/>
      <c r="IR673" s="65"/>
      <c r="IS673" s="65"/>
      <c r="IT673" s="65"/>
      <c r="IU673" s="65"/>
      <c r="IV673" s="65"/>
      <c r="IW673" s="65"/>
      <c r="IX673" s="65"/>
      <c r="IY673" s="65"/>
      <c r="IZ673" s="65"/>
      <c r="JA673" s="65"/>
      <c r="JB673" s="65"/>
      <c r="JC673" s="65"/>
      <c r="JD673" s="65"/>
      <c r="JE673" s="65"/>
      <c r="JF673" s="65"/>
      <c r="JG673" s="65"/>
      <c r="JH673" s="65"/>
      <c r="JI673" s="65"/>
      <c r="JJ673" s="65"/>
      <c r="JK673" s="65"/>
      <c r="JL673" s="65"/>
      <c r="JM673" s="65"/>
      <c r="JN673" s="65"/>
      <c r="JO673" s="65"/>
      <c r="JP673" s="65"/>
      <c r="JQ673" s="65"/>
      <c r="JR673" s="65"/>
      <c r="JS673" s="65"/>
    </row>
    <row r="674" s="66" customFormat="true" ht="14.25" hidden="false" customHeight="true" outlineLevel="0" collapsed="false">
      <c r="A674" s="46"/>
      <c r="B674" s="47" t="n">
        <f aca="true">TODAY()</f>
        <v>46135</v>
      </c>
      <c r="C674" s="48" t="s">
        <v>37</v>
      </c>
      <c r="D674" s="49" t="s">
        <v>38</v>
      </c>
      <c r="E674" s="50" t="str">
        <f aca="false">IFERROR(VLOOKUP($J674,'Base 1'!A:S,19,0),"-")</f>
        <v>-</v>
      </c>
      <c r="F674" s="50" t="str">
        <f aca="false">IFERROR(VLOOKUP($J674,'Base 1'!$A:$N,14,0),"-")</f>
        <v>-</v>
      </c>
      <c r="G674" s="50" t="str">
        <f aca="false">IFERROR(VLOOKUP($J674,'Base 1'!$A:$O,15,0),"-")</f>
        <v>-</v>
      </c>
      <c r="H674" s="50" t="str">
        <f aca="false">IFERROR(VLOOKUP($J674,'Base 1'!$A:$T,20,0),"-")</f>
        <v>-</v>
      </c>
      <c r="I674" s="51" t="str">
        <f aca="false">IFERROR(VLOOKUP($J674,'Base 1'!$A:$C,3,0),"-")</f>
        <v>-</v>
      </c>
      <c r="J674" s="51"/>
      <c r="K674" s="50" t="str">
        <f aca="false">IFERROR(VLOOKUP($J674,'Base 1'!$A:$E,5,0),"-")</f>
        <v>-</v>
      </c>
      <c r="L674" s="52" t="str">
        <f aca="false">IFERROR(VLOOKUP($J674,'Base 1'!$A:$B,2,0),"-")</f>
        <v>-</v>
      </c>
      <c r="M674" s="50" t="str">
        <f aca="false">IFERROR(VLOOKUP($J674,'Base 1'!$A:$Q,17,0),"-")</f>
        <v>-</v>
      </c>
      <c r="N674" s="50" t="str">
        <f aca="false">IFERROR(VLOOKUP($J674,'Base 1'!$A:$R,18,0),"-")</f>
        <v>-</v>
      </c>
      <c r="O674" s="50" t="str">
        <f aca="false">IFERROR(VLOOKUP($J674,'Base 1'!$A:$F,6,0),"-")</f>
        <v>-</v>
      </c>
      <c r="P674" s="53" t="str">
        <f aca="false">IFERROR(VLOOKUP($J674,'Base 1'!$A:$G,7,0),"-")</f>
        <v>-</v>
      </c>
      <c r="Q674" s="54"/>
      <c r="R674" s="50" t="str">
        <f aca="false">IFERROR(VLOOKUP(J674,'Base 1'!$A:$L,12,0),"-")</f>
        <v>-</v>
      </c>
      <c r="S674" s="54"/>
      <c r="T674" s="55" t="str">
        <f aca="false">IFERROR(VLOOKUP(J674,'Base 1'!$A:$J,10,0),"-")</f>
        <v>-</v>
      </c>
      <c r="U674" s="56"/>
      <c r="V674" s="57"/>
      <c r="W674" s="58"/>
      <c r="X674" s="59" t="str">
        <f aca="false">IFERROR(VLOOKUP(J674,'Base 1'!$A:$I,9,0),"-")</f>
        <v>-</v>
      </c>
      <c r="Y674" s="58"/>
      <c r="Z674" s="60"/>
      <c r="AA674" s="61"/>
      <c r="AB674" s="62"/>
      <c r="AC674" s="63" t="str">
        <f aca="false">IFERROR(VLOOKUP($J674,'Base 1'!$A:$Q,16,0),"-")</f>
        <v>-</v>
      </c>
      <c r="AD674" s="63"/>
      <c r="AE674" s="64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  <c r="CO674" s="65"/>
      <c r="CP674" s="65"/>
      <c r="CQ674" s="65"/>
      <c r="CR674" s="65"/>
      <c r="CS674" s="65"/>
      <c r="CT674" s="65"/>
      <c r="CU674" s="65"/>
      <c r="CV674" s="65"/>
      <c r="CW674" s="65"/>
      <c r="CX674" s="65"/>
      <c r="CY674" s="65"/>
      <c r="CZ674" s="65"/>
      <c r="DA674" s="65"/>
      <c r="DB674" s="65"/>
      <c r="DC674" s="65"/>
      <c r="DD674" s="65"/>
      <c r="DE674" s="65"/>
      <c r="DF674" s="65"/>
      <c r="DG674" s="65"/>
      <c r="DH674" s="65"/>
      <c r="DI674" s="65"/>
      <c r="DJ674" s="65"/>
      <c r="DK674" s="65"/>
      <c r="DL674" s="65"/>
      <c r="DM674" s="65"/>
      <c r="DN674" s="65"/>
      <c r="DO674" s="65"/>
      <c r="DP674" s="65"/>
      <c r="DQ674" s="65"/>
      <c r="DR674" s="65"/>
      <c r="DS674" s="65"/>
      <c r="DT674" s="65"/>
      <c r="DU674" s="65"/>
      <c r="DV674" s="65"/>
      <c r="DW674" s="65"/>
      <c r="DX674" s="65"/>
      <c r="DY674" s="65"/>
      <c r="DZ674" s="65"/>
      <c r="EA674" s="65"/>
      <c r="EB674" s="65"/>
      <c r="EC674" s="65"/>
      <c r="ED674" s="65"/>
      <c r="EE674" s="65"/>
      <c r="EF674" s="65"/>
      <c r="EG674" s="65"/>
      <c r="EH674" s="65"/>
      <c r="EI674" s="65"/>
      <c r="EJ674" s="65"/>
      <c r="EK674" s="65"/>
      <c r="EL674" s="65"/>
      <c r="EM674" s="65"/>
      <c r="EN674" s="65"/>
      <c r="EO674" s="65"/>
      <c r="EP674" s="65"/>
      <c r="EQ674" s="65"/>
      <c r="ER674" s="65"/>
      <c r="ES674" s="65"/>
      <c r="ET674" s="65"/>
      <c r="EU674" s="65"/>
      <c r="EV674" s="65"/>
      <c r="EW674" s="65"/>
      <c r="EX674" s="65"/>
      <c r="EY674" s="65"/>
      <c r="EZ674" s="65"/>
      <c r="FA674" s="65"/>
      <c r="FB674" s="65"/>
      <c r="FC674" s="65"/>
      <c r="FD674" s="65"/>
      <c r="FE674" s="65"/>
      <c r="FF674" s="65"/>
      <c r="FG674" s="65"/>
      <c r="FH674" s="65"/>
      <c r="FI674" s="65"/>
      <c r="FJ674" s="65"/>
      <c r="FK674" s="65"/>
      <c r="FL674" s="65"/>
      <c r="FM674" s="65"/>
      <c r="FN674" s="65"/>
      <c r="FO674" s="65"/>
      <c r="FP674" s="65"/>
      <c r="FQ674" s="65"/>
      <c r="FR674" s="65"/>
      <c r="FS674" s="65"/>
      <c r="FT674" s="65"/>
      <c r="FU674" s="65"/>
      <c r="FV674" s="65"/>
      <c r="FW674" s="65"/>
      <c r="FX674" s="65"/>
      <c r="FY674" s="65"/>
      <c r="FZ674" s="65"/>
      <c r="GA674" s="65"/>
      <c r="GB674" s="65"/>
      <c r="GC674" s="65"/>
      <c r="GD674" s="65"/>
      <c r="GE674" s="65"/>
      <c r="GF674" s="65"/>
      <c r="GG674" s="65"/>
      <c r="GH674" s="65"/>
      <c r="GI674" s="65"/>
      <c r="GJ674" s="65"/>
      <c r="GK674" s="65"/>
      <c r="GL674" s="65"/>
      <c r="GM674" s="65"/>
      <c r="GN674" s="65"/>
      <c r="GO674" s="65"/>
      <c r="GP674" s="65"/>
      <c r="GQ674" s="65"/>
      <c r="GR674" s="65"/>
      <c r="GS674" s="65"/>
      <c r="GT674" s="65"/>
      <c r="GU674" s="65"/>
      <c r="GV674" s="65"/>
      <c r="GW674" s="65"/>
      <c r="GX674" s="65"/>
      <c r="GY674" s="65"/>
      <c r="GZ674" s="65"/>
      <c r="HA674" s="65"/>
      <c r="HB674" s="65"/>
      <c r="HC674" s="65"/>
      <c r="HD674" s="65"/>
      <c r="HE674" s="65"/>
      <c r="HF674" s="65"/>
      <c r="HG674" s="65"/>
      <c r="HH674" s="65"/>
      <c r="HI674" s="65"/>
      <c r="HJ674" s="65"/>
      <c r="HK674" s="65"/>
      <c r="HL674" s="65"/>
      <c r="HM674" s="65"/>
      <c r="HN674" s="65"/>
      <c r="HO674" s="65"/>
      <c r="HP674" s="65"/>
      <c r="HQ674" s="65"/>
      <c r="HR674" s="65"/>
      <c r="HS674" s="65"/>
      <c r="HT674" s="65"/>
      <c r="HU674" s="65"/>
      <c r="HV674" s="65"/>
      <c r="HW674" s="65"/>
      <c r="HX674" s="65"/>
      <c r="HY674" s="65"/>
      <c r="HZ674" s="65"/>
      <c r="IA674" s="65"/>
      <c r="IB674" s="65"/>
      <c r="IC674" s="65"/>
      <c r="ID674" s="65"/>
      <c r="IE674" s="65"/>
      <c r="IF674" s="65"/>
      <c r="IG674" s="65"/>
      <c r="IH674" s="65"/>
      <c r="II674" s="65"/>
      <c r="IJ674" s="65"/>
      <c r="IK674" s="65"/>
      <c r="IL674" s="65"/>
      <c r="IM674" s="65"/>
      <c r="IN674" s="65"/>
      <c r="IO674" s="65"/>
      <c r="IP674" s="65"/>
      <c r="IQ674" s="65"/>
      <c r="IR674" s="65"/>
      <c r="IS674" s="65"/>
      <c r="IT674" s="65"/>
      <c r="IU674" s="65"/>
      <c r="IV674" s="65"/>
      <c r="IW674" s="65"/>
      <c r="IX674" s="65"/>
      <c r="IY674" s="65"/>
      <c r="IZ674" s="65"/>
      <c r="JA674" s="65"/>
      <c r="JB674" s="65"/>
      <c r="JC674" s="65"/>
      <c r="JD674" s="65"/>
      <c r="JE674" s="65"/>
      <c r="JF674" s="65"/>
      <c r="JG674" s="65"/>
      <c r="JH674" s="65"/>
      <c r="JI674" s="65"/>
      <c r="JJ674" s="65"/>
      <c r="JK674" s="65"/>
      <c r="JL674" s="65"/>
      <c r="JM674" s="65"/>
      <c r="JN674" s="65"/>
      <c r="JO674" s="65"/>
      <c r="JP674" s="65"/>
      <c r="JQ674" s="65"/>
      <c r="JR674" s="65"/>
      <c r="JS674" s="65"/>
    </row>
    <row r="675" s="66" customFormat="true" ht="14.25" hidden="false" customHeight="true" outlineLevel="0" collapsed="false">
      <c r="A675" s="46"/>
      <c r="B675" s="47" t="n">
        <f aca="true">TODAY()</f>
        <v>46135</v>
      </c>
      <c r="C675" s="48" t="s">
        <v>37</v>
      </c>
      <c r="D675" s="49" t="s">
        <v>38</v>
      </c>
      <c r="E675" s="50" t="str">
        <f aca="false">IFERROR(VLOOKUP($J675,'Base 1'!A:S,19,0),"-")</f>
        <v>-</v>
      </c>
      <c r="F675" s="50" t="str">
        <f aca="false">IFERROR(VLOOKUP($J675,'Base 1'!$A:$N,14,0),"-")</f>
        <v>-</v>
      </c>
      <c r="G675" s="50" t="str">
        <f aca="false">IFERROR(VLOOKUP($J675,'Base 1'!$A:$O,15,0),"-")</f>
        <v>-</v>
      </c>
      <c r="H675" s="50" t="str">
        <f aca="false">IFERROR(VLOOKUP($J675,'Base 1'!$A:$T,20,0),"-")</f>
        <v>-</v>
      </c>
      <c r="I675" s="51" t="str">
        <f aca="false">IFERROR(VLOOKUP($J675,'Base 1'!$A:$C,3,0),"-")</f>
        <v>-</v>
      </c>
      <c r="J675" s="51"/>
      <c r="K675" s="50" t="str">
        <f aca="false">IFERROR(VLOOKUP($J675,'Base 1'!$A:$E,5,0),"-")</f>
        <v>-</v>
      </c>
      <c r="L675" s="52" t="str">
        <f aca="false">IFERROR(VLOOKUP($J675,'Base 1'!$A:$B,2,0),"-")</f>
        <v>-</v>
      </c>
      <c r="M675" s="50" t="str">
        <f aca="false">IFERROR(VLOOKUP($J675,'Base 1'!$A:$Q,17,0),"-")</f>
        <v>-</v>
      </c>
      <c r="N675" s="50" t="str">
        <f aca="false">IFERROR(VLOOKUP($J675,'Base 1'!$A:$R,18,0),"-")</f>
        <v>-</v>
      </c>
      <c r="O675" s="50" t="str">
        <f aca="false">IFERROR(VLOOKUP($J675,'Base 1'!$A:$F,6,0),"-")</f>
        <v>-</v>
      </c>
      <c r="P675" s="53" t="str">
        <f aca="false">IFERROR(VLOOKUP($J675,'Base 1'!$A:$G,7,0),"-")</f>
        <v>-</v>
      </c>
      <c r="Q675" s="54"/>
      <c r="R675" s="50" t="str">
        <f aca="false">IFERROR(VLOOKUP(J675,'Base 1'!$A:$L,12,0),"-")</f>
        <v>-</v>
      </c>
      <c r="S675" s="54"/>
      <c r="T675" s="55" t="str">
        <f aca="false">IFERROR(VLOOKUP(J675,'Base 1'!$A:$J,10,0),"-")</f>
        <v>-</v>
      </c>
      <c r="U675" s="56"/>
      <c r="V675" s="57"/>
      <c r="W675" s="58"/>
      <c r="X675" s="59" t="str">
        <f aca="false">IFERROR(VLOOKUP(J675,'Base 1'!$A:$I,9,0),"-")</f>
        <v>-</v>
      </c>
      <c r="Y675" s="58"/>
      <c r="Z675" s="60"/>
      <c r="AA675" s="61"/>
      <c r="AB675" s="62"/>
      <c r="AC675" s="63" t="str">
        <f aca="false">IFERROR(VLOOKUP($J675,'Base 1'!$A:$Q,16,0),"-")</f>
        <v>-</v>
      </c>
      <c r="AD675" s="63"/>
      <c r="AE675" s="64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  <c r="CO675" s="65"/>
      <c r="CP675" s="65"/>
      <c r="CQ675" s="65"/>
      <c r="CR675" s="65"/>
      <c r="CS675" s="65"/>
      <c r="CT675" s="65"/>
      <c r="CU675" s="65"/>
      <c r="CV675" s="65"/>
      <c r="CW675" s="65"/>
      <c r="CX675" s="65"/>
      <c r="CY675" s="65"/>
      <c r="CZ675" s="65"/>
      <c r="DA675" s="65"/>
      <c r="DB675" s="65"/>
      <c r="DC675" s="65"/>
      <c r="DD675" s="65"/>
      <c r="DE675" s="65"/>
      <c r="DF675" s="65"/>
      <c r="DG675" s="65"/>
      <c r="DH675" s="65"/>
      <c r="DI675" s="65"/>
      <c r="DJ675" s="65"/>
      <c r="DK675" s="65"/>
      <c r="DL675" s="65"/>
      <c r="DM675" s="65"/>
      <c r="DN675" s="65"/>
      <c r="DO675" s="65"/>
      <c r="DP675" s="65"/>
      <c r="DQ675" s="65"/>
      <c r="DR675" s="65"/>
      <c r="DS675" s="65"/>
      <c r="DT675" s="65"/>
      <c r="DU675" s="65"/>
      <c r="DV675" s="65"/>
      <c r="DW675" s="65"/>
      <c r="DX675" s="65"/>
      <c r="DY675" s="65"/>
      <c r="DZ675" s="65"/>
      <c r="EA675" s="65"/>
      <c r="EB675" s="65"/>
      <c r="EC675" s="65"/>
      <c r="ED675" s="65"/>
      <c r="EE675" s="65"/>
      <c r="EF675" s="65"/>
      <c r="EG675" s="65"/>
      <c r="EH675" s="65"/>
      <c r="EI675" s="65"/>
      <c r="EJ675" s="65"/>
      <c r="EK675" s="65"/>
      <c r="EL675" s="65"/>
      <c r="EM675" s="65"/>
      <c r="EN675" s="65"/>
      <c r="EO675" s="65"/>
      <c r="EP675" s="65"/>
      <c r="EQ675" s="65"/>
      <c r="ER675" s="65"/>
      <c r="ES675" s="65"/>
      <c r="ET675" s="65"/>
      <c r="EU675" s="65"/>
      <c r="EV675" s="65"/>
      <c r="EW675" s="65"/>
      <c r="EX675" s="65"/>
      <c r="EY675" s="65"/>
      <c r="EZ675" s="65"/>
      <c r="FA675" s="65"/>
      <c r="FB675" s="65"/>
      <c r="FC675" s="65"/>
      <c r="FD675" s="65"/>
      <c r="FE675" s="65"/>
      <c r="FF675" s="65"/>
      <c r="FG675" s="65"/>
      <c r="FH675" s="65"/>
      <c r="FI675" s="65"/>
      <c r="FJ675" s="65"/>
      <c r="FK675" s="65"/>
      <c r="FL675" s="65"/>
      <c r="FM675" s="65"/>
      <c r="FN675" s="65"/>
      <c r="FO675" s="65"/>
      <c r="FP675" s="65"/>
      <c r="FQ675" s="65"/>
      <c r="FR675" s="65"/>
      <c r="FS675" s="65"/>
      <c r="FT675" s="65"/>
      <c r="FU675" s="65"/>
      <c r="FV675" s="65"/>
      <c r="FW675" s="65"/>
      <c r="FX675" s="65"/>
      <c r="FY675" s="65"/>
      <c r="FZ675" s="65"/>
      <c r="GA675" s="65"/>
      <c r="GB675" s="65"/>
      <c r="GC675" s="65"/>
      <c r="GD675" s="65"/>
      <c r="GE675" s="65"/>
      <c r="GF675" s="65"/>
      <c r="GG675" s="65"/>
      <c r="GH675" s="65"/>
      <c r="GI675" s="65"/>
      <c r="GJ675" s="65"/>
      <c r="GK675" s="65"/>
      <c r="GL675" s="65"/>
      <c r="GM675" s="65"/>
      <c r="GN675" s="65"/>
      <c r="GO675" s="65"/>
      <c r="GP675" s="65"/>
      <c r="GQ675" s="65"/>
      <c r="GR675" s="65"/>
      <c r="GS675" s="65"/>
      <c r="GT675" s="65"/>
      <c r="GU675" s="65"/>
      <c r="GV675" s="65"/>
      <c r="GW675" s="65"/>
      <c r="GX675" s="65"/>
      <c r="GY675" s="65"/>
      <c r="GZ675" s="65"/>
      <c r="HA675" s="65"/>
      <c r="HB675" s="65"/>
      <c r="HC675" s="65"/>
      <c r="HD675" s="65"/>
      <c r="HE675" s="65"/>
      <c r="HF675" s="65"/>
      <c r="HG675" s="65"/>
      <c r="HH675" s="65"/>
      <c r="HI675" s="65"/>
      <c r="HJ675" s="65"/>
      <c r="HK675" s="65"/>
      <c r="HL675" s="65"/>
      <c r="HM675" s="65"/>
      <c r="HN675" s="65"/>
      <c r="HO675" s="65"/>
      <c r="HP675" s="65"/>
      <c r="HQ675" s="65"/>
      <c r="HR675" s="65"/>
      <c r="HS675" s="65"/>
      <c r="HT675" s="65"/>
      <c r="HU675" s="65"/>
      <c r="HV675" s="65"/>
      <c r="HW675" s="65"/>
      <c r="HX675" s="65"/>
      <c r="HY675" s="65"/>
      <c r="HZ675" s="65"/>
      <c r="IA675" s="65"/>
      <c r="IB675" s="65"/>
      <c r="IC675" s="65"/>
      <c r="ID675" s="65"/>
      <c r="IE675" s="65"/>
      <c r="IF675" s="65"/>
      <c r="IG675" s="65"/>
      <c r="IH675" s="65"/>
      <c r="II675" s="65"/>
      <c r="IJ675" s="65"/>
      <c r="IK675" s="65"/>
      <c r="IL675" s="65"/>
      <c r="IM675" s="65"/>
      <c r="IN675" s="65"/>
      <c r="IO675" s="65"/>
      <c r="IP675" s="65"/>
      <c r="IQ675" s="65"/>
      <c r="IR675" s="65"/>
      <c r="IS675" s="65"/>
      <c r="IT675" s="65"/>
      <c r="IU675" s="65"/>
      <c r="IV675" s="65"/>
      <c r="IW675" s="65"/>
      <c r="IX675" s="65"/>
      <c r="IY675" s="65"/>
      <c r="IZ675" s="65"/>
      <c r="JA675" s="65"/>
      <c r="JB675" s="65"/>
      <c r="JC675" s="65"/>
      <c r="JD675" s="65"/>
      <c r="JE675" s="65"/>
      <c r="JF675" s="65"/>
      <c r="JG675" s="65"/>
      <c r="JH675" s="65"/>
      <c r="JI675" s="65"/>
      <c r="JJ675" s="65"/>
      <c r="JK675" s="65"/>
      <c r="JL675" s="65"/>
      <c r="JM675" s="65"/>
      <c r="JN675" s="65"/>
      <c r="JO675" s="65"/>
      <c r="JP675" s="65"/>
      <c r="JQ675" s="65"/>
      <c r="JR675" s="65"/>
      <c r="JS675" s="65"/>
    </row>
    <row r="676" s="66" customFormat="true" ht="14.25" hidden="false" customHeight="true" outlineLevel="0" collapsed="false">
      <c r="A676" s="46"/>
      <c r="B676" s="47" t="n">
        <f aca="true">TODAY()</f>
        <v>46135</v>
      </c>
      <c r="C676" s="48" t="s">
        <v>37</v>
      </c>
      <c r="D676" s="49" t="s">
        <v>38</v>
      </c>
      <c r="E676" s="50" t="str">
        <f aca="false">IFERROR(VLOOKUP($J676,'Base 1'!A:S,19,0),"-")</f>
        <v>-</v>
      </c>
      <c r="F676" s="50" t="str">
        <f aca="false">IFERROR(VLOOKUP($J676,'Base 1'!$A:$N,14,0),"-")</f>
        <v>-</v>
      </c>
      <c r="G676" s="50" t="str">
        <f aca="false">IFERROR(VLOOKUP($J676,'Base 1'!$A:$O,15,0),"-")</f>
        <v>-</v>
      </c>
      <c r="H676" s="50" t="str">
        <f aca="false">IFERROR(VLOOKUP($J676,'Base 1'!$A:$T,20,0),"-")</f>
        <v>-</v>
      </c>
      <c r="I676" s="51" t="str">
        <f aca="false">IFERROR(VLOOKUP($J676,'Base 1'!$A:$C,3,0),"-")</f>
        <v>-</v>
      </c>
      <c r="J676" s="51"/>
      <c r="K676" s="50" t="str">
        <f aca="false">IFERROR(VLOOKUP($J676,'Base 1'!$A:$E,5,0),"-")</f>
        <v>-</v>
      </c>
      <c r="L676" s="52" t="str">
        <f aca="false">IFERROR(VLOOKUP($J676,'Base 1'!$A:$B,2,0),"-")</f>
        <v>-</v>
      </c>
      <c r="M676" s="50" t="str">
        <f aca="false">IFERROR(VLOOKUP($J676,'Base 1'!$A:$Q,17,0),"-")</f>
        <v>-</v>
      </c>
      <c r="N676" s="50" t="str">
        <f aca="false">IFERROR(VLOOKUP($J676,'Base 1'!$A:$R,18,0),"-")</f>
        <v>-</v>
      </c>
      <c r="O676" s="50" t="str">
        <f aca="false">IFERROR(VLOOKUP($J676,'Base 1'!$A:$F,6,0),"-")</f>
        <v>-</v>
      </c>
      <c r="P676" s="53" t="str">
        <f aca="false">IFERROR(VLOOKUP($J676,'Base 1'!$A:$G,7,0),"-")</f>
        <v>-</v>
      </c>
      <c r="Q676" s="54"/>
      <c r="R676" s="50" t="str">
        <f aca="false">IFERROR(VLOOKUP(J676,'Base 1'!$A:$L,12,0),"-")</f>
        <v>-</v>
      </c>
      <c r="S676" s="54"/>
      <c r="T676" s="55" t="str">
        <f aca="false">IFERROR(VLOOKUP(J676,'Base 1'!$A:$J,10,0),"-")</f>
        <v>-</v>
      </c>
      <c r="U676" s="56"/>
      <c r="V676" s="57"/>
      <c r="W676" s="58"/>
      <c r="X676" s="59" t="str">
        <f aca="false">IFERROR(VLOOKUP(J676,'Base 1'!$A:$I,9,0),"-")</f>
        <v>-</v>
      </c>
      <c r="Y676" s="58"/>
      <c r="Z676" s="60"/>
      <c r="AA676" s="61"/>
      <c r="AB676" s="62"/>
      <c r="AC676" s="63" t="str">
        <f aca="false">IFERROR(VLOOKUP($J676,'Base 1'!$A:$Q,16,0),"-")</f>
        <v>-</v>
      </c>
      <c r="AD676" s="63"/>
      <c r="AE676" s="64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  <c r="CO676" s="65"/>
      <c r="CP676" s="65"/>
      <c r="CQ676" s="65"/>
      <c r="CR676" s="65"/>
      <c r="CS676" s="65"/>
      <c r="CT676" s="65"/>
      <c r="CU676" s="65"/>
      <c r="CV676" s="65"/>
      <c r="CW676" s="65"/>
      <c r="CX676" s="65"/>
      <c r="CY676" s="65"/>
      <c r="CZ676" s="65"/>
      <c r="DA676" s="65"/>
      <c r="DB676" s="65"/>
      <c r="DC676" s="65"/>
      <c r="DD676" s="65"/>
      <c r="DE676" s="65"/>
      <c r="DF676" s="65"/>
      <c r="DG676" s="65"/>
      <c r="DH676" s="65"/>
      <c r="DI676" s="65"/>
      <c r="DJ676" s="65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5"/>
      <c r="EE676" s="65"/>
      <c r="EF676" s="65"/>
      <c r="EG676" s="65"/>
      <c r="EH676" s="65"/>
      <c r="EI676" s="65"/>
      <c r="EJ676" s="65"/>
      <c r="EK676" s="65"/>
      <c r="EL676" s="65"/>
      <c r="EM676" s="65"/>
      <c r="EN676" s="65"/>
      <c r="EO676" s="65"/>
      <c r="EP676" s="65"/>
      <c r="EQ676" s="65"/>
      <c r="ER676" s="65"/>
      <c r="ES676" s="65"/>
      <c r="ET676" s="65"/>
      <c r="EU676" s="65"/>
      <c r="EV676" s="65"/>
      <c r="EW676" s="65"/>
      <c r="EX676" s="65"/>
      <c r="EY676" s="65"/>
      <c r="EZ676" s="65"/>
      <c r="FA676" s="65"/>
      <c r="FB676" s="65"/>
      <c r="FC676" s="65"/>
      <c r="FD676" s="65"/>
      <c r="FE676" s="65"/>
      <c r="FF676" s="65"/>
      <c r="FG676" s="65"/>
      <c r="FH676" s="65"/>
      <c r="FI676" s="65"/>
      <c r="FJ676" s="65"/>
      <c r="FK676" s="65"/>
      <c r="FL676" s="65"/>
      <c r="FM676" s="65"/>
      <c r="FN676" s="65"/>
      <c r="FO676" s="65"/>
      <c r="FP676" s="65"/>
      <c r="FQ676" s="65"/>
      <c r="FR676" s="65"/>
      <c r="FS676" s="65"/>
      <c r="FT676" s="65"/>
      <c r="FU676" s="65"/>
      <c r="FV676" s="65"/>
      <c r="FW676" s="65"/>
      <c r="FX676" s="65"/>
      <c r="FY676" s="65"/>
      <c r="FZ676" s="65"/>
      <c r="GA676" s="65"/>
      <c r="GB676" s="65"/>
      <c r="GC676" s="65"/>
      <c r="GD676" s="65"/>
      <c r="GE676" s="65"/>
      <c r="GF676" s="65"/>
      <c r="GG676" s="65"/>
      <c r="GH676" s="65"/>
      <c r="GI676" s="65"/>
      <c r="GJ676" s="65"/>
      <c r="GK676" s="65"/>
      <c r="GL676" s="65"/>
      <c r="GM676" s="65"/>
      <c r="GN676" s="65"/>
      <c r="GO676" s="65"/>
      <c r="GP676" s="65"/>
      <c r="GQ676" s="65"/>
      <c r="GR676" s="65"/>
      <c r="GS676" s="65"/>
      <c r="GT676" s="65"/>
      <c r="GU676" s="65"/>
      <c r="GV676" s="65"/>
      <c r="GW676" s="65"/>
      <c r="GX676" s="65"/>
      <c r="GY676" s="65"/>
      <c r="GZ676" s="65"/>
      <c r="HA676" s="65"/>
      <c r="HB676" s="65"/>
      <c r="HC676" s="65"/>
      <c r="HD676" s="65"/>
      <c r="HE676" s="65"/>
      <c r="HF676" s="65"/>
      <c r="HG676" s="65"/>
      <c r="HH676" s="65"/>
      <c r="HI676" s="65"/>
      <c r="HJ676" s="65"/>
      <c r="HK676" s="65"/>
      <c r="HL676" s="65"/>
      <c r="HM676" s="65"/>
      <c r="HN676" s="65"/>
      <c r="HO676" s="65"/>
      <c r="HP676" s="65"/>
      <c r="HQ676" s="65"/>
      <c r="HR676" s="65"/>
      <c r="HS676" s="65"/>
      <c r="HT676" s="65"/>
      <c r="HU676" s="65"/>
      <c r="HV676" s="65"/>
      <c r="HW676" s="65"/>
      <c r="HX676" s="65"/>
      <c r="HY676" s="65"/>
      <c r="HZ676" s="65"/>
      <c r="IA676" s="65"/>
      <c r="IB676" s="65"/>
      <c r="IC676" s="65"/>
      <c r="ID676" s="65"/>
      <c r="IE676" s="65"/>
      <c r="IF676" s="65"/>
      <c r="IG676" s="65"/>
      <c r="IH676" s="65"/>
      <c r="II676" s="65"/>
      <c r="IJ676" s="65"/>
      <c r="IK676" s="65"/>
      <c r="IL676" s="65"/>
      <c r="IM676" s="65"/>
      <c r="IN676" s="65"/>
      <c r="IO676" s="65"/>
      <c r="IP676" s="65"/>
      <c r="IQ676" s="65"/>
      <c r="IR676" s="65"/>
      <c r="IS676" s="65"/>
      <c r="IT676" s="65"/>
      <c r="IU676" s="65"/>
      <c r="IV676" s="65"/>
      <c r="IW676" s="65"/>
      <c r="IX676" s="65"/>
      <c r="IY676" s="65"/>
      <c r="IZ676" s="65"/>
      <c r="JA676" s="65"/>
      <c r="JB676" s="65"/>
      <c r="JC676" s="65"/>
      <c r="JD676" s="65"/>
      <c r="JE676" s="65"/>
      <c r="JF676" s="65"/>
      <c r="JG676" s="65"/>
      <c r="JH676" s="65"/>
      <c r="JI676" s="65"/>
      <c r="JJ676" s="65"/>
      <c r="JK676" s="65"/>
      <c r="JL676" s="65"/>
      <c r="JM676" s="65"/>
      <c r="JN676" s="65"/>
      <c r="JO676" s="65"/>
      <c r="JP676" s="65"/>
      <c r="JQ676" s="65"/>
      <c r="JR676" s="65"/>
      <c r="JS676" s="65"/>
    </row>
    <row r="677" s="66" customFormat="true" ht="14.25" hidden="false" customHeight="true" outlineLevel="0" collapsed="false">
      <c r="A677" s="46"/>
      <c r="B677" s="47" t="n">
        <f aca="true">TODAY()</f>
        <v>46135</v>
      </c>
      <c r="C677" s="48" t="s">
        <v>37</v>
      </c>
      <c r="D677" s="49" t="s">
        <v>38</v>
      </c>
      <c r="E677" s="50" t="str">
        <f aca="false">IFERROR(VLOOKUP($J677,'Base 1'!A:S,19,0),"-")</f>
        <v>-</v>
      </c>
      <c r="F677" s="50" t="str">
        <f aca="false">IFERROR(VLOOKUP($J677,'Base 1'!$A:$N,14,0),"-")</f>
        <v>-</v>
      </c>
      <c r="G677" s="50" t="str">
        <f aca="false">IFERROR(VLOOKUP($J677,'Base 1'!$A:$O,15,0),"-")</f>
        <v>-</v>
      </c>
      <c r="H677" s="50" t="str">
        <f aca="false">IFERROR(VLOOKUP($J677,'Base 1'!$A:$T,20,0),"-")</f>
        <v>-</v>
      </c>
      <c r="I677" s="51" t="str">
        <f aca="false">IFERROR(VLOOKUP($J677,'Base 1'!$A:$C,3,0),"-")</f>
        <v>-</v>
      </c>
      <c r="J677" s="51"/>
      <c r="K677" s="50" t="str">
        <f aca="false">IFERROR(VLOOKUP($J677,'Base 1'!$A:$E,5,0),"-")</f>
        <v>-</v>
      </c>
      <c r="L677" s="52" t="str">
        <f aca="false">IFERROR(VLOOKUP($J677,'Base 1'!$A:$B,2,0),"-")</f>
        <v>-</v>
      </c>
      <c r="M677" s="50" t="str">
        <f aca="false">IFERROR(VLOOKUP($J677,'Base 1'!$A:$Q,17,0),"-")</f>
        <v>-</v>
      </c>
      <c r="N677" s="50" t="str">
        <f aca="false">IFERROR(VLOOKUP($J677,'Base 1'!$A:$R,18,0),"-")</f>
        <v>-</v>
      </c>
      <c r="O677" s="50" t="str">
        <f aca="false">IFERROR(VLOOKUP($J677,'Base 1'!$A:$F,6,0),"-")</f>
        <v>-</v>
      </c>
      <c r="P677" s="53" t="str">
        <f aca="false">IFERROR(VLOOKUP($J677,'Base 1'!$A:$G,7,0),"-")</f>
        <v>-</v>
      </c>
      <c r="Q677" s="54"/>
      <c r="R677" s="50" t="str">
        <f aca="false">IFERROR(VLOOKUP(J677,'Base 1'!$A:$L,12,0),"-")</f>
        <v>-</v>
      </c>
      <c r="S677" s="54"/>
      <c r="T677" s="55" t="str">
        <f aca="false">IFERROR(VLOOKUP(J677,'Base 1'!$A:$J,10,0),"-")</f>
        <v>-</v>
      </c>
      <c r="U677" s="56"/>
      <c r="V677" s="57"/>
      <c r="W677" s="58"/>
      <c r="X677" s="59" t="str">
        <f aca="false">IFERROR(VLOOKUP(J677,'Base 1'!$A:$I,9,0),"-")</f>
        <v>-</v>
      </c>
      <c r="Y677" s="58"/>
      <c r="Z677" s="60"/>
      <c r="AA677" s="61"/>
      <c r="AB677" s="62"/>
      <c r="AC677" s="63" t="str">
        <f aca="false">IFERROR(VLOOKUP($J677,'Base 1'!$A:$Q,16,0),"-")</f>
        <v>-</v>
      </c>
      <c r="AD677" s="63"/>
      <c r="AE677" s="64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  <c r="CO677" s="65"/>
      <c r="CP677" s="65"/>
      <c r="CQ677" s="65"/>
      <c r="CR677" s="65"/>
      <c r="CS677" s="65"/>
      <c r="CT677" s="65"/>
      <c r="CU677" s="65"/>
      <c r="CV677" s="65"/>
      <c r="CW677" s="65"/>
      <c r="CX677" s="65"/>
      <c r="CY677" s="65"/>
      <c r="CZ677" s="65"/>
      <c r="DA677" s="65"/>
      <c r="DB677" s="65"/>
      <c r="DC677" s="65"/>
      <c r="DD677" s="65"/>
      <c r="DE677" s="65"/>
      <c r="DF677" s="65"/>
      <c r="DG677" s="65"/>
      <c r="DH677" s="65"/>
      <c r="DI677" s="65"/>
      <c r="DJ677" s="65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5"/>
      <c r="EE677" s="65"/>
      <c r="EF677" s="65"/>
      <c r="EG677" s="65"/>
      <c r="EH677" s="65"/>
      <c r="EI677" s="65"/>
      <c r="EJ677" s="65"/>
      <c r="EK677" s="65"/>
      <c r="EL677" s="65"/>
      <c r="EM677" s="65"/>
      <c r="EN677" s="65"/>
      <c r="EO677" s="65"/>
      <c r="EP677" s="65"/>
      <c r="EQ677" s="65"/>
      <c r="ER677" s="65"/>
      <c r="ES677" s="65"/>
      <c r="ET677" s="65"/>
      <c r="EU677" s="65"/>
      <c r="EV677" s="65"/>
      <c r="EW677" s="65"/>
      <c r="EX677" s="65"/>
      <c r="EY677" s="65"/>
      <c r="EZ677" s="65"/>
      <c r="FA677" s="65"/>
      <c r="FB677" s="65"/>
      <c r="FC677" s="65"/>
      <c r="FD677" s="65"/>
      <c r="FE677" s="65"/>
      <c r="FF677" s="65"/>
      <c r="FG677" s="65"/>
      <c r="FH677" s="65"/>
      <c r="FI677" s="65"/>
      <c r="FJ677" s="65"/>
      <c r="FK677" s="65"/>
      <c r="FL677" s="65"/>
      <c r="FM677" s="65"/>
      <c r="FN677" s="65"/>
      <c r="FO677" s="65"/>
      <c r="FP677" s="65"/>
      <c r="FQ677" s="65"/>
      <c r="FR677" s="65"/>
      <c r="FS677" s="65"/>
      <c r="FT677" s="65"/>
      <c r="FU677" s="65"/>
      <c r="FV677" s="65"/>
      <c r="FW677" s="65"/>
      <c r="FX677" s="65"/>
      <c r="FY677" s="65"/>
      <c r="FZ677" s="65"/>
      <c r="GA677" s="65"/>
      <c r="GB677" s="65"/>
      <c r="GC677" s="65"/>
      <c r="GD677" s="65"/>
      <c r="GE677" s="65"/>
      <c r="GF677" s="65"/>
      <c r="GG677" s="65"/>
      <c r="GH677" s="65"/>
      <c r="GI677" s="65"/>
      <c r="GJ677" s="65"/>
      <c r="GK677" s="65"/>
      <c r="GL677" s="65"/>
      <c r="GM677" s="65"/>
      <c r="GN677" s="65"/>
      <c r="GO677" s="65"/>
      <c r="GP677" s="65"/>
      <c r="GQ677" s="65"/>
      <c r="GR677" s="65"/>
      <c r="GS677" s="65"/>
      <c r="GT677" s="65"/>
      <c r="GU677" s="65"/>
      <c r="GV677" s="65"/>
      <c r="GW677" s="65"/>
      <c r="GX677" s="65"/>
      <c r="GY677" s="65"/>
      <c r="GZ677" s="65"/>
      <c r="HA677" s="65"/>
      <c r="HB677" s="65"/>
      <c r="HC677" s="65"/>
      <c r="HD677" s="65"/>
      <c r="HE677" s="65"/>
      <c r="HF677" s="65"/>
      <c r="HG677" s="65"/>
      <c r="HH677" s="65"/>
      <c r="HI677" s="65"/>
      <c r="HJ677" s="65"/>
      <c r="HK677" s="65"/>
      <c r="HL677" s="65"/>
      <c r="HM677" s="65"/>
      <c r="HN677" s="65"/>
      <c r="HO677" s="65"/>
      <c r="HP677" s="65"/>
      <c r="HQ677" s="65"/>
      <c r="HR677" s="65"/>
      <c r="HS677" s="65"/>
      <c r="HT677" s="65"/>
      <c r="HU677" s="65"/>
      <c r="HV677" s="65"/>
      <c r="HW677" s="65"/>
      <c r="HX677" s="65"/>
      <c r="HY677" s="65"/>
      <c r="HZ677" s="65"/>
      <c r="IA677" s="65"/>
      <c r="IB677" s="65"/>
      <c r="IC677" s="65"/>
      <c r="ID677" s="65"/>
      <c r="IE677" s="65"/>
      <c r="IF677" s="65"/>
      <c r="IG677" s="65"/>
      <c r="IH677" s="65"/>
      <c r="II677" s="65"/>
      <c r="IJ677" s="65"/>
      <c r="IK677" s="65"/>
      <c r="IL677" s="65"/>
      <c r="IM677" s="65"/>
      <c r="IN677" s="65"/>
      <c r="IO677" s="65"/>
      <c r="IP677" s="65"/>
      <c r="IQ677" s="65"/>
      <c r="IR677" s="65"/>
      <c r="IS677" s="65"/>
      <c r="IT677" s="65"/>
      <c r="IU677" s="65"/>
      <c r="IV677" s="65"/>
      <c r="IW677" s="65"/>
      <c r="IX677" s="65"/>
      <c r="IY677" s="65"/>
      <c r="IZ677" s="65"/>
      <c r="JA677" s="65"/>
      <c r="JB677" s="65"/>
      <c r="JC677" s="65"/>
      <c r="JD677" s="65"/>
      <c r="JE677" s="65"/>
      <c r="JF677" s="65"/>
      <c r="JG677" s="65"/>
      <c r="JH677" s="65"/>
      <c r="JI677" s="65"/>
      <c r="JJ677" s="65"/>
      <c r="JK677" s="65"/>
      <c r="JL677" s="65"/>
      <c r="JM677" s="65"/>
      <c r="JN677" s="65"/>
      <c r="JO677" s="65"/>
      <c r="JP677" s="65"/>
      <c r="JQ677" s="65"/>
      <c r="JR677" s="65"/>
      <c r="JS677" s="65"/>
    </row>
    <row r="678" s="66" customFormat="true" ht="14.25" hidden="false" customHeight="true" outlineLevel="0" collapsed="false">
      <c r="A678" s="46"/>
      <c r="B678" s="47" t="n">
        <f aca="true">TODAY()</f>
        <v>46135</v>
      </c>
      <c r="C678" s="48" t="s">
        <v>37</v>
      </c>
      <c r="D678" s="49" t="s">
        <v>38</v>
      </c>
      <c r="E678" s="50" t="str">
        <f aca="false">IFERROR(VLOOKUP($J678,'Base 1'!A:S,19,0),"-")</f>
        <v>-</v>
      </c>
      <c r="F678" s="50" t="str">
        <f aca="false">IFERROR(VLOOKUP($J678,'Base 1'!$A:$N,14,0),"-")</f>
        <v>-</v>
      </c>
      <c r="G678" s="50" t="str">
        <f aca="false">IFERROR(VLOOKUP($J678,'Base 1'!$A:$O,15,0),"-")</f>
        <v>-</v>
      </c>
      <c r="H678" s="50" t="str">
        <f aca="false">IFERROR(VLOOKUP($J678,'Base 1'!$A:$T,20,0),"-")</f>
        <v>-</v>
      </c>
      <c r="I678" s="51" t="str">
        <f aca="false">IFERROR(VLOOKUP($J678,'Base 1'!$A:$C,3,0),"-")</f>
        <v>-</v>
      </c>
      <c r="J678" s="51"/>
      <c r="K678" s="50" t="str">
        <f aca="false">IFERROR(VLOOKUP($J678,'Base 1'!$A:$E,5,0),"-")</f>
        <v>-</v>
      </c>
      <c r="L678" s="52" t="str">
        <f aca="false">IFERROR(VLOOKUP($J678,'Base 1'!$A:$B,2,0),"-")</f>
        <v>-</v>
      </c>
      <c r="M678" s="50" t="str">
        <f aca="false">IFERROR(VLOOKUP($J678,'Base 1'!$A:$Q,17,0),"-")</f>
        <v>-</v>
      </c>
      <c r="N678" s="50" t="str">
        <f aca="false">IFERROR(VLOOKUP($J678,'Base 1'!$A:$R,18,0),"-")</f>
        <v>-</v>
      </c>
      <c r="O678" s="50" t="str">
        <f aca="false">IFERROR(VLOOKUP($J678,'Base 1'!$A:$F,6,0),"-")</f>
        <v>-</v>
      </c>
      <c r="P678" s="53" t="str">
        <f aca="false">IFERROR(VLOOKUP($J678,'Base 1'!$A:$G,7,0),"-")</f>
        <v>-</v>
      </c>
      <c r="Q678" s="54"/>
      <c r="R678" s="50" t="str">
        <f aca="false">IFERROR(VLOOKUP(J678,'Base 1'!$A:$L,12,0),"-")</f>
        <v>-</v>
      </c>
      <c r="S678" s="54"/>
      <c r="T678" s="55" t="str">
        <f aca="false">IFERROR(VLOOKUP(J678,'Base 1'!$A:$J,10,0),"-")</f>
        <v>-</v>
      </c>
      <c r="U678" s="56"/>
      <c r="V678" s="57"/>
      <c r="W678" s="58"/>
      <c r="X678" s="59" t="str">
        <f aca="false">IFERROR(VLOOKUP(J678,'Base 1'!$A:$I,9,0),"-")</f>
        <v>-</v>
      </c>
      <c r="Y678" s="58"/>
      <c r="Z678" s="60"/>
      <c r="AA678" s="61"/>
      <c r="AB678" s="62"/>
      <c r="AC678" s="63" t="str">
        <f aca="false">IFERROR(VLOOKUP($J678,'Base 1'!$A:$Q,16,0),"-")</f>
        <v>-</v>
      </c>
      <c r="AD678" s="63"/>
      <c r="AE678" s="64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  <c r="CO678" s="65"/>
      <c r="CP678" s="65"/>
      <c r="CQ678" s="65"/>
      <c r="CR678" s="65"/>
      <c r="CS678" s="65"/>
      <c r="CT678" s="65"/>
      <c r="CU678" s="65"/>
      <c r="CV678" s="65"/>
      <c r="CW678" s="65"/>
      <c r="CX678" s="65"/>
      <c r="CY678" s="65"/>
      <c r="CZ678" s="65"/>
      <c r="DA678" s="65"/>
      <c r="DB678" s="65"/>
      <c r="DC678" s="65"/>
      <c r="DD678" s="65"/>
      <c r="DE678" s="65"/>
      <c r="DF678" s="65"/>
      <c r="DG678" s="65"/>
      <c r="DH678" s="65"/>
      <c r="DI678" s="65"/>
      <c r="DJ678" s="65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5"/>
      <c r="EE678" s="65"/>
      <c r="EF678" s="65"/>
      <c r="EG678" s="65"/>
      <c r="EH678" s="65"/>
      <c r="EI678" s="65"/>
      <c r="EJ678" s="65"/>
      <c r="EK678" s="65"/>
      <c r="EL678" s="65"/>
      <c r="EM678" s="65"/>
      <c r="EN678" s="65"/>
      <c r="EO678" s="65"/>
      <c r="EP678" s="65"/>
      <c r="EQ678" s="65"/>
      <c r="ER678" s="65"/>
      <c r="ES678" s="65"/>
      <c r="ET678" s="65"/>
      <c r="EU678" s="65"/>
      <c r="EV678" s="65"/>
      <c r="EW678" s="65"/>
      <c r="EX678" s="65"/>
      <c r="EY678" s="65"/>
      <c r="EZ678" s="65"/>
      <c r="FA678" s="65"/>
      <c r="FB678" s="65"/>
      <c r="FC678" s="65"/>
      <c r="FD678" s="65"/>
      <c r="FE678" s="65"/>
      <c r="FF678" s="65"/>
      <c r="FG678" s="65"/>
      <c r="FH678" s="65"/>
      <c r="FI678" s="65"/>
      <c r="FJ678" s="65"/>
      <c r="FK678" s="65"/>
      <c r="FL678" s="65"/>
      <c r="FM678" s="65"/>
      <c r="FN678" s="65"/>
      <c r="FO678" s="65"/>
      <c r="FP678" s="65"/>
      <c r="FQ678" s="65"/>
      <c r="FR678" s="65"/>
      <c r="FS678" s="65"/>
      <c r="FT678" s="65"/>
      <c r="FU678" s="65"/>
      <c r="FV678" s="65"/>
      <c r="FW678" s="65"/>
      <c r="FX678" s="65"/>
      <c r="FY678" s="65"/>
      <c r="FZ678" s="65"/>
      <c r="GA678" s="65"/>
      <c r="GB678" s="65"/>
      <c r="GC678" s="65"/>
      <c r="GD678" s="65"/>
      <c r="GE678" s="65"/>
      <c r="GF678" s="65"/>
      <c r="GG678" s="65"/>
      <c r="GH678" s="65"/>
      <c r="GI678" s="65"/>
      <c r="GJ678" s="65"/>
      <c r="GK678" s="65"/>
      <c r="GL678" s="65"/>
      <c r="GM678" s="65"/>
      <c r="GN678" s="65"/>
      <c r="GO678" s="65"/>
      <c r="GP678" s="65"/>
      <c r="GQ678" s="65"/>
      <c r="GR678" s="65"/>
      <c r="GS678" s="65"/>
      <c r="GT678" s="65"/>
      <c r="GU678" s="65"/>
      <c r="GV678" s="65"/>
      <c r="GW678" s="65"/>
      <c r="GX678" s="65"/>
      <c r="GY678" s="65"/>
      <c r="GZ678" s="65"/>
      <c r="HA678" s="65"/>
      <c r="HB678" s="65"/>
      <c r="HC678" s="65"/>
      <c r="HD678" s="65"/>
      <c r="HE678" s="65"/>
      <c r="HF678" s="65"/>
      <c r="HG678" s="65"/>
      <c r="HH678" s="65"/>
      <c r="HI678" s="65"/>
      <c r="HJ678" s="65"/>
      <c r="HK678" s="65"/>
      <c r="HL678" s="65"/>
      <c r="HM678" s="65"/>
      <c r="HN678" s="65"/>
      <c r="HO678" s="65"/>
      <c r="HP678" s="65"/>
      <c r="HQ678" s="65"/>
      <c r="HR678" s="65"/>
      <c r="HS678" s="65"/>
      <c r="HT678" s="65"/>
      <c r="HU678" s="65"/>
      <c r="HV678" s="65"/>
      <c r="HW678" s="65"/>
      <c r="HX678" s="65"/>
      <c r="HY678" s="65"/>
      <c r="HZ678" s="65"/>
      <c r="IA678" s="65"/>
      <c r="IB678" s="65"/>
      <c r="IC678" s="65"/>
      <c r="ID678" s="65"/>
      <c r="IE678" s="65"/>
      <c r="IF678" s="65"/>
      <c r="IG678" s="65"/>
      <c r="IH678" s="65"/>
      <c r="II678" s="65"/>
      <c r="IJ678" s="65"/>
      <c r="IK678" s="65"/>
      <c r="IL678" s="65"/>
      <c r="IM678" s="65"/>
      <c r="IN678" s="65"/>
      <c r="IO678" s="65"/>
      <c r="IP678" s="65"/>
      <c r="IQ678" s="65"/>
      <c r="IR678" s="65"/>
      <c r="IS678" s="65"/>
      <c r="IT678" s="65"/>
      <c r="IU678" s="65"/>
      <c r="IV678" s="65"/>
      <c r="IW678" s="65"/>
      <c r="IX678" s="65"/>
      <c r="IY678" s="65"/>
      <c r="IZ678" s="65"/>
      <c r="JA678" s="65"/>
      <c r="JB678" s="65"/>
      <c r="JC678" s="65"/>
      <c r="JD678" s="65"/>
      <c r="JE678" s="65"/>
      <c r="JF678" s="65"/>
      <c r="JG678" s="65"/>
      <c r="JH678" s="65"/>
      <c r="JI678" s="65"/>
      <c r="JJ678" s="65"/>
      <c r="JK678" s="65"/>
      <c r="JL678" s="65"/>
      <c r="JM678" s="65"/>
      <c r="JN678" s="65"/>
      <c r="JO678" s="65"/>
      <c r="JP678" s="65"/>
      <c r="JQ678" s="65"/>
      <c r="JR678" s="65"/>
      <c r="JS678" s="65"/>
    </row>
    <row r="679" s="66" customFormat="true" ht="14.25" hidden="false" customHeight="true" outlineLevel="0" collapsed="false">
      <c r="A679" s="46"/>
      <c r="B679" s="47" t="n">
        <f aca="true">TODAY()</f>
        <v>46135</v>
      </c>
      <c r="C679" s="48" t="s">
        <v>37</v>
      </c>
      <c r="D679" s="49" t="s">
        <v>38</v>
      </c>
      <c r="E679" s="50" t="str">
        <f aca="false">IFERROR(VLOOKUP($J679,'Base 1'!A:S,19,0),"-")</f>
        <v>-</v>
      </c>
      <c r="F679" s="50" t="str">
        <f aca="false">IFERROR(VLOOKUP($J679,'Base 1'!$A:$N,14,0),"-")</f>
        <v>-</v>
      </c>
      <c r="G679" s="50" t="str">
        <f aca="false">IFERROR(VLOOKUP($J679,'Base 1'!$A:$O,15,0),"-")</f>
        <v>-</v>
      </c>
      <c r="H679" s="50" t="str">
        <f aca="false">IFERROR(VLOOKUP($J679,'Base 1'!$A:$T,20,0),"-")</f>
        <v>-</v>
      </c>
      <c r="I679" s="51" t="str">
        <f aca="false">IFERROR(VLOOKUP($J679,'Base 1'!$A:$C,3,0),"-")</f>
        <v>-</v>
      </c>
      <c r="J679" s="51"/>
      <c r="K679" s="50" t="str">
        <f aca="false">IFERROR(VLOOKUP($J679,'Base 1'!$A:$E,5,0),"-")</f>
        <v>-</v>
      </c>
      <c r="L679" s="52" t="str">
        <f aca="false">IFERROR(VLOOKUP($J679,'Base 1'!$A:$B,2,0),"-")</f>
        <v>-</v>
      </c>
      <c r="M679" s="50" t="str">
        <f aca="false">IFERROR(VLOOKUP($J679,'Base 1'!$A:$Q,17,0),"-")</f>
        <v>-</v>
      </c>
      <c r="N679" s="50" t="str">
        <f aca="false">IFERROR(VLOOKUP($J679,'Base 1'!$A:$R,18,0),"-")</f>
        <v>-</v>
      </c>
      <c r="O679" s="50" t="str">
        <f aca="false">IFERROR(VLOOKUP($J679,'Base 1'!$A:$F,6,0),"-")</f>
        <v>-</v>
      </c>
      <c r="P679" s="53" t="str">
        <f aca="false">IFERROR(VLOOKUP($J679,'Base 1'!$A:$G,7,0),"-")</f>
        <v>-</v>
      </c>
      <c r="Q679" s="54"/>
      <c r="R679" s="50" t="str">
        <f aca="false">IFERROR(VLOOKUP(J679,'Base 1'!$A:$L,12,0),"-")</f>
        <v>-</v>
      </c>
      <c r="S679" s="54"/>
      <c r="T679" s="55" t="str">
        <f aca="false">IFERROR(VLOOKUP(J679,'Base 1'!$A:$J,10,0),"-")</f>
        <v>-</v>
      </c>
      <c r="U679" s="56"/>
      <c r="V679" s="57"/>
      <c r="W679" s="58"/>
      <c r="X679" s="59" t="str">
        <f aca="false">IFERROR(VLOOKUP(J679,'Base 1'!$A:$I,9,0),"-")</f>
        <v>-</v>
      </c>
      <c r="Y679" s="58"/>
      <c r="Z679" s="60"/>
      <c r="AA679" s="61"/>
      <c r="AB679" s="62"/>
      <c r="AC679" s="63" t="str">
        <f aca="false">IFERROR(VLOOKUP($J679,'Base 1'!$A:$Q,16,0),"-")</f>
        <v>-</v>
      </c>
      <c r="AD679" s="63"/>
      <c r="AE679" s="64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  <c r="CO679" s="65"/>
      <c r="CP679" s="65"/>
      <c r="CQ679" s="65"/>
      <c r="CR679" s="65"/>
      <c r="CS679" s="65"/>
      <c r="CT679" s="65"/>
      <c r="CU679" s="65"/>
      <c r="CV679" s="65"/>
      <c r="CW679" s="65"/>
      <c r="CX679" s="65"/>
      <c r="CY679" s="65"/>
      <c r="CZ679" s="65"/>
      <c r="DA679" s="65"/>
      <c r="DB679" s="65"/>
      <c r="DC679" s="65"/>
      <c r="DD679" s="65"/>
      <c r="DE679" s="65"/>
      <c r="DF679" s="65"/>
      <c r="DG679" s="65"/>
      <c r="DH679" s="65"/>
      <c r="DI679" s="65"/>
      <c r="DJ679" s="65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5"/>
      <c r="EE679" s="65"/>
      <c r="EF679" s="65"/>
      <c r="EG679" s="65"/>
      <c r="EH679" s="65"/>
      <c r="EI679" s="65"/>
      <c r="EJ679" s="65"/>
      <c r="EK679" s="65"/>
      <c r="EL679" s="65"/>
      <c r="EM679" s="65"/>
      <c r="EN679" s="65"/>
      <c r="EO679" s="65"/>
      <c r="EP679" s="65"/>
      <c r="EQ679" s="65"/>
      <c r="ER679" s="65"/>
      <c r="ES679" s="65"/>
      <c r="ET679" s="65"/>
      <c r="EU679" s="65"/>
      <c r="EV679" s="65"/>
      <c r="EW679" s="65"/>
      <c r="EX679" s="65"/>
      <c r="EY679" s="65"/>
      <c r="EZ679" s="65"/>
      <c r="FA679" s="65"/>
      <c r="FB679" s="65"/>
      <c r="FC679" s="65"/>
      <c r="FD679" s="65"/>
      <c r="FE679" s="65"/>
      <c r="FF679" s="65"/>
      <c r="FG679" s="65"/>
      <c r="FH679" s="65"/>
      <c r="FI679" s="65"/>
      <c r="FJ679" s="65"/>
      <c r="FK679" s="65"/>
      <c r="FL679" s="65"/>
      <c r="FM679" s="65"/>
      <c r="FN679" s="65"/>
      <c r="FO679" s="65"/>
      <c r="FP679" s="65"/>
      <c r="FQ679" s="65"/>
      <c r="FR679" s="65"/>
      <c r="FS679" s="65"/>
      <c r="FT679" s="65"/>
      <c r="FU679" s="65"/>
      <c r="FV679" s="65"/>
      <c r="FW679" s="65"/>
      <c r="FX679" s="65"/>
      <c r="FY679" s="65"/>
      <c r="FZ679" s="65"/>
      <c r="GA679" s="65"/>
      <c r="GB679" s="65"/>
      <c r="GC679" s="65"/>
      <c r="GD679" s="65"/>
      <c r="GE679" s="65"/>
      <c r="GF679" s="65"/>
      <c r="GG679" s="65"/>
      <c r="GH679" s="65"/>
      <c r="GI679" s="65"/>
      <c r="GJ679" s="65"/>
      <c r="GK679" s="65"/>
      <c r="GL679" s="65"/>
      <c r="GM679" s="65"/>
      <c r="GN679" s="65"/>
      <c r="GO679" s="65"/>
      <c r="GP679" s="65"/>
      <c r="GQ679" s="65"/>
      <c r="GR679" s="65"/>
      <c r="GS679" s="65"/>
      <c r="GT679" s="65"/>
      <c r="GU679" s="65"/>
      <c r="GV679" s="65"/>
      <c r="GW679" s="65"/>
      <c r="GX679" s="65"/>
      <c r="GY679" s="65"/>
      <c r="GZ679" s="65"/>
      <c r="HA679" s="65"/>
      <c r="HB679" s="65"/>
      <c r="HC679" s="65"/>
      <c r="HD679" s="65"/>
      <c r="HE679" s="65"/>
      <c r="HF679" s="65"/>
      <c r="HG679" s="65"/>
      <c r="HH679" s="65"/>
      <c r="HI679" s="65"/>
      <c r="HJ679" s="65"/>
      <c r="HK679" s="65"/>
      <c r="HL679" s="65"/>
      <c r="HM679" s="65"/>
      <c r="HN679" s="65"/>
      <c r="HO679" s="65"/>
      <c r="HP679" s="65"/>
      <c r="HQ679" s="65"/>
      <c r="HR679" s="65"/>
      <c r="HS679" s="65"/>
      <c r="HT679" s="65"/>
      <c r="HU679" s="65"/>
      <c r="HV679" s="65"/>
      <c r="HW679" s="65"/>
      <c r="HX679" s="65"/>
      <c r="HY679" s="65"/>
      <c r="HZ679" s="65"/>
      <c r="IA679" s="65"/>
      <c r="IB679" s="65"/>
      <c r="IC679" s="65"/>
      <c r="ID679" s="65"/>
      <c r="IE679" s="65"/>
      <c r="IF679" s="65"/>
      <c r="IG679" s="65"/>
      <c r="IH679" s="65"/>
      <c r="II679" s="65"/>
      <c r="IJ679" s="65"/>
      <c r="IK679" s="65"/>
      <c r="IL679" s="65"/>
      <c r="IM679" s="65"/>
      <c r="IN679" s="65"/>
      <c r="IO679" s="65"/>
      <c r="IP679" s="65"/>
      <c r="IQ679" s="65"/>
      <c r="IR679" s="65"/>
      <c r="IS679" s="65"/>
      <c r="IT679" s="65"/>
      <c r="IU679" s="65"/>
      <c r="IV679" s="65"/>
      <c r="IW679" s="65"/>
      <c r="IX679" s="65"/>
      <c r="IY679" s="65"/>
      <c r="IZ679" s="65"/>
      <c r="JA679" s="65"/>
      <c r="JB679" s="65"/>
      <c r="JC679" s="65"/>
      <c r="JD679" s="65"/>
      <c r="JE679" s="65"/>
      <c r="JF679" s="65"/>
      <c r="JG679" s="65"/>
      <c r="JH679" s="65"/>
      <c r="JI679" s="65"/>
      <c r="JJ679" s="65"/>
      <c r="JK679" s="65"/>
      <c r="JL679" s="65"/>
      <c r="JM679" s="65"/>
      <c r="JN679" s="65"/>
      <c r="JO679" s="65"/>
      <c r="JP679" s="65"/>
      <c r="JQ679" s="65"/>
      <c r="JR679" s="65"/>
      <c r="JS679" s="65"/>
    </row>
    <row r="680" s="66" customFormat="true" ht="14.25" hidden="false" customHeight="true" outlineLevel="0" collapsed="false">
      <c r="A680" s="46"/>
      <c r="B680" s="47" t="n">
        <f aca="true">TODAY()</f>
        <v>46135</v>
      </c>
      <c r="C680" s="48" t="s">
        <v>37</v>
      </c>
      <c r="D680" s="49" t="s">
        <v>38</v>
      </c>
      <c r="E680" s="50" t="str">
        <f aca="false">IFERROR(VLOOKUP($J680,'Base 1'!A:S,19,0),"-")</f>
        <v>-</v>
      </c>
      <c r="F680" s="50" t="str">
        <f aca="false">IFERROR(VLOOKUP($J680,'Base 1'!$A:$N,14,0),"-")</f>
        <v>-</v>
      </c>
      <c r="G680" s="50" t="str">
        <f aca="false">IFERROR(VLOOKUP($J680,'Base 1'!$A:$O,15,0),"-")</f>
        <v>-</v>
      </c>
      <c r="H680" s="50" t="str">
        <f aca="false">IFERROR(VLOOKUP($J680,'Base 1'!$A:$T,20,0),"-")</f>
        <v>-</v>
      </c>
      <c r="I680" s="51" t="str">
        <f aca="false">IFERROR(VLOOKUP($J680,'Base 1'!$A:$C,3,0),"-")</f>
        <v>-</v>
      </c>
      <c r="J680" s="51"/>
      <c r="K680" s="50" t="str">
        <f aca="false">IFERROR(VLOOKUP($J680,'Base 1'!$A:$E,5,0),"-")</f>
        <v>-</v>
      </c>
      <c r="L680" s="52" t="str">
        <f aca="false">IFERROR(VLOOKUP($J680,'Base 1'!$A:$B,2,0),"-")</f>
        <v>-</v>
      </c>
      <c r="M680" s="50" t="str">
        <f aca="false">IFERROR(VLOOKUP($J680,'Base 1'!$A:$Q,17,0),"-")</f>
        <v>-</v>
      </c>
      <c r="N680" s="50" t="str">
        <f aca="false">IFERROR(VLOOKUP($J680,'Base 1'!$A:$R,18,0),"-")</f>
        <v>-</v>
      </c>
      <c r="O680" s="50" t="str">
        <f aca="false">IFERROR(VLOOKUP($J680,'Base 1'!$A:$F,6,0),"-")</f>
        <v>-</v>
      </c>
      <c r="P680" s="53" t="str">
        <f aca="false">IFERROR(VLOOKUP($J680,'Base 1'!$A:$G,7,0),"-")</f>
        <v>-</v>
      </c>
      <c r="Q680" s="54"/>
      <c r="R680" s="50" t="str">
        <f aca="false">IFERROR(VLOOKUP(J680,'Base 1'!$A:$L,12,0),"-")</f>
        <v>-</v>
      </c>
      <c r="S680" s="54"/>
      <c r="T680" s="55" t="str">
        <f aca="false">IFERROR(VLOOKUP(J680,'Base 1'!$A:$J,10,0),"-")</f>
        <v>-</v>
      </c>
      <c r="U680" s="56"/>
      <c r="V680" s="57"/>
      <c r="W680" s="58"/>
      <c r="X680" s="59" t="str">
        <f aca="false">IFERROR(VLOOKUP(J680,'Base 1'!$A:$I,9,0),"-")</f>
        <v>-</v>
      </c>
      <c r="Y680" s="58"/>
      <c r="Z680" s="60"/>
      <c r="AA680" s="61"/>
      <c r="AB680" s="62"/>
      <c r="AC680" s="63" t="str">
        <f aca="false">IFERROR(VLOOKUP($J680,'Base 1'!$A:$Q,16,0),"-")</f>
        <v>-</v>
      </c>
      <c r="AD680" s="63"/>
      <c r="AE680" s="64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  <c r="CO680" s="65"/>
      <c r="CP680" s="65"/>
      <c r="CQ680" s="65"/>
      <c r="CR680" s="65"/>
      <c r="CS680" s="65"/>
      <c r="CT680" s="65"/>
      <c r="CU680" s="65"/>
      <c r="CV680" s="65"/>
      <c r="CW680" s="65"/>
      <c r="CX680" s="65"/>
      <c r="CY680" s="65"/>
      <c r="CZ680" s="65"/>
      <c r="DA680" s="65"/>
      <c r="DB680" s="65"/>
      <c r="DC680" s="65"/>
      <c r="DD680" s="65"/>
      <c r="DE680" s="65"/>
      <c r="DF680" s="65"/>
      <c r="DG680" s="65"/>
      <c r="DH680" s="65"/>
      <c r="DI680" s="65"/>
      <c r="DJ680" s="65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5"/>
      <c r="EE680" s="65"/>
      <c r="EF680" s="65"/>
      <c r="EG680" s="65"/>
      <c r="EH680" s="65"/>
      <c r="EI680" s="65"/>
      <c r="EJ680" s="65"/>
      <c r="EK680" s="65"/>
      <c r="EL680" s="65"/>
      <c r="EM680" s="65"/>
      <c r="EN680" s="65"/>
      <c r="EO680" s="65"/>
      <c r="EP680" s="65"/>
      <c r="EQ680" s="65"/>
      <c r="ER680" s="65"/>
      <c r="ES680" s="65"/>
      <c r="ET680" s="65"/>
      <c r="EU680" s="65"/>
      <c r="EV680" s="65"/>
      <c r="EW680" s="65"/>
      <c r="EX680" s="65"/>
      <c r="EY680" s="65"/>
      <c r="EZ680" s="65"/>
      <c r="FA680" s="65"/>
      <c r="FB680" s="65"/>
      <c r="FC680" s="65"/>
      <c r="FD680" s="65"/>
      <c r="FE680" s="65"/>
      <c r="FF680" s="65"/>
      <c r="FG680" s="65"/>
      <c r="FH680" s="65"/>
      <c r="FI680" s="65"/>
      <c r="FJ680" s="65"/>
      <c r="FK680" s="65"/>
      <c r="FL680" s="65"/>
      <c r="FM680" s="65"/>
      <c r="FN680" s="65"/>
      <c r="FO680" s="65"/>
      <c r="FP680" s="65"/>
      <c r="FQ680" s="65"/>
      <c r="FR680" s="65"/>
      <c r="FS680" s="65"/>
      <c r="FT680" s="65"/>
      <c r="FU680" s="65"/>
      <c r="FV680" s="65"/>
      <c r="FW680" s="65"/>
      <c r="FX680" s="65"/>
      <c r="FY680" s="65"/>
      <c r="FZ680" s="65"/>
      <c r="GA680" s="65"/>
      <c r="GB680" s="65"/>
      <c r="GC680" s="65"/>
      <c r="GD680" s="65"/>
      <c r="GE680" s="65"/>
      <c r="GF680" s="65"/>
      <c r="GG680" s="65"/>
      <c r="GH680" s="65"/>
      <c r="GI680" s="65"/>
      <c r="GJ680" s="65"/>
      <c r="GK680" s="65"/>
      <c r="GL680" s="65"/>
      <c r="GM680" s="65"/>
      <c r="GN680" s="65"/>
      <c r="GO680" s="65"/>
      <c r="GP680" s="65"/>
      <c r="GQ680" s="65"/>
      <c r="GR680" s="65"/>
      <c r="GS680" s="65"/>
      <c r="GT680" s="65"/>
      <c r="GU680" s="65"/>
      <c r="GV680" s="65"/>
      <c r="GW680" s="65"/>
      <c r="GX680" s="65"/>
      <c r="GY680" s="65"/>
      <c r="GZ680" s="65"/>
      <c r="HA680" s="65"/>
      <c r="HB680" s="65"/>
      <c r="HC680" s="65"/>
      <c r="HD680" s="65"/>
      <c r="HE680" s="65"/>
      <c r="HF680" s="65"/>
      <c r="HG680" s="65"/>
      <c r="HH680" s="65"/>
      <c r="HI680" s="65"/>
      <c r="HJ680" s="65"/>
      <c r="HK680" s="65"/>
      <c r="HL680" s="65"/>
      <c r="HM680" s="65"/>
      <c r="HN680" s="65"/>
      <c r="HO680" s="65"/>
      <c r="HP680" s="65"/>
      <c r="HQ680" s="65"/>
      <c r="HR680" s="65"/>
      <c r="HS680" s="65"/>
      <c r="HT680" s="65"/>
      <c r="HU680" s="65"/>
      <c r="HV680" s="65"/>
      <c r="HW680" s="65"/>
      <c r="HX680" s="65"/>
      <c r="HY680" s="65"/>
      <c r="HZ680" s="65"/>
      <c r="IA680" s="65"/>
      <c r="IB680" s="65"/>
      <c r="IC680" s="65"/>
      <c r="ID680" s="65"/>
      <c r="IE680" s="65"/>
      <c r="IF680" s="65"/>
      <c r="IG680" s="65"/>
      <c r="IH680" s="65"/>
      <c r="II680" s="65"/>
      <c r="IJ680" s="65"/>
      <c r="IK680" s="65"/>
      <c r="IL680" s="65"/>
      <c r="IM680" s="65"/>
      <c r="IN680" s="65"/>
      <c r="IO680" s="65"/>
      <c r="IP680" s="65"/>
      <c r="IQ680" s="65"/>
      <c r="IR680" s="65"/>
      <c r="IS680" s="65"/>
      <c r="IT680" s="65"/>
      <c r="IU680" s="65"/>
      <c r="IV680" s="65"/>
      <c r="IW680" s="65"/>
      <c r="IX680" s="65"/>
      <c r="IY680" s="65"/>
      <c r="IZ680" s="65"/>
      <c r="JA680" s="65"/>
      <c r="JB680" s="65"/>
      <c r="JC680" s="65"/>
      <c r="JD680" s="65"/>
      <c r="JE680" s="65"/>
      <c r="JF680" s="65"/>
      <c r="JG680" s="65"/>
      <c r="JH680" s="65"/>
      <c r="JI680" s="65"/>
      <c r="JJ680" s="65"/>
      <c r="JK680" s="65"/>
      <c r="JL680" s="65"/>
      <c r="JM680" s="65"/>
      <c r="JN680" s="65"/>
      <c r="JO680" s="65"/>
      <c r="JP680" s="65"/>
      <c r="JQ680" s="65"/>
      <c r="JR680" s="65"/>
      <c r="JS680" s="65"/>
    </row>
    <row r="681" s="66" customFormat="true" ht="14.25" hidden="false" customHeight="true" outlineLevel="0" collapsed="false">
      <c r="A681" s="46"/>
      <c r="B681" s="47" t="n">
        <f aca="true">TODAY()</f>
        <v>46135</v>
      </c>
      <c r="C681" s="48" t="s">
        <v>37</v>
      </c>
      <c r="D681" s="49" t="s">
        <v>38</v>
      </c>
      <c r="E681" s="50" t="str">
        <f aca="false">IFERROR(VLOOKUP($J681,'Base 1'!A:S,19,0),"-")</f>
        <v>-</v>
      </c>
      <c r="F681" s="50" t="str">
        <f aca="false">IFERROR(VLOOKUP($J681,'Base 1'!$A:$N,14,0),"-")</f>
        <v>-</v>
      </c>
      <c r="G681" s="50" t="str">
        <f aca="false">IFERROR(VLOOKUP($J681,'Base 1'!$A:$O,15,0),"-")</f>
        <v>-</v>
      </c>
      <c r="H681" s="50" t="str">
        <f aca="false">IFERROR(VLOOKUP($J681,'Base 1'!$A:$T,20,0),"-")</f>
        <v>-</v>
      </c>
      <c r="I681" s="51" t="str">
        <f aca="false">IFERROR(VLOOKUP($J681,'Base 1'!$A:$C,3,0),"-")</f>
        <v>-</v>
      </c>
      <c r="J681" s="51"/>
      <c r="K681" s="50" t="str">
        <f aca="false">IFERROR(VLOOKUP($J681,'Base 1'!$A:$E,5,0),"-")</f>
        <v>-</v>
      </c>
      <c r="L681" s="52" t="str">
        <f aca="false">IFERROR(VLOOKUP($J681,'Base 1'!$A:$B,2,0),"-")</f>
        <v>-</v>
      </c>
      <c r="M681" s="50" t="str">
        <f aca="false">IFERROR(VLOOKUP($J681,'Base 1'!$A:$Q,17,0),"-")</f>
        <v>-</v>
      </c>
      <c r="N681" s="50" t="str">
        <f aca="false">IFERROR(VLOOKUP($J681,'Base 1'!$A:$R,18,0),"-")</f>
        <v>-</v>
      </c>
      <c r="O681" s="50" t="str">
        <f aca="false">IFERROR(VLOOKUP($J681,'Base 1'!$A:$F,6,0),"-")</f>
        <v>-</v>
      </c>
      <c r="P681" s="53" t="str">
        <f aca="false">IFERROR(VLOOKUP($J681,'Base 1'!$A:$G,7,0),"-")</f>
        <v>-</v>
      </c>
      <c r="Q681" s="54"/>
      <c r="R681" s="50" t="str">
        <f aca="false">IFERROR(VLOOKUP(J681,'Base 1'!$A:$L,12,0),"-")</f>
        <v>-</v>
      </c>
      <c r="S681" s="54"/>
      <c r="T681" s="55" t="str">
        <f aca="false">IFERROR(VLOOKUP(J681,'Base 1'!$A:$J,10,0),"-")</f>
        <v>-</v>
      </c>
      <c r="U681" s="56"/>
      <c r="V681" s="57"/>
      <c r="W681" s="58"/>
      <c r="X681" s="59" t="str">
        <f aca="false">IFERROR(VLOOKUP(J681,'Base 1'!$A:$I,9,0),"-")</f>
        <v>-</v>
      </c>
      <c r="Y681" s="58"/>
      <c r="Z681" s="60"/>
      <c r="AA681" s="61"/>
      <c r="AB681" s="62"/>
      <c r="AC681" s="63" t="str">
        <f aca="false">IFERROR(VLOOKUP($J681,'Base 1'!$A:$Q,16,0),"-")</f>
        <v>-</v>
      </c>
      <c r="AD681" s="63"/>
      <c r="AE681" s="64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/>
      <c r="BT681" s="65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  <c r="CO681" s="65"/>
      <c r="CP681" s="65"/>
      <c r="CQ681" s="65"/>
      <c r="CR681" s="65"/>
      <c r="CS681" s="65"/>
      <c r="CT681" s="65"/>
      <c r="CU681" s="65"/>
      <c r="CV681" s="65"/>
      <c r="CW681" s="65"/>
      <c r="CX681" s="65"/>
      <c r="CY681" s="65"/>
      <c r="CZ681" s="65"/>
      <c r="DA681" s="65"/>
      <c r="DB681" s="65"/>
      <c r="DC681" s="65"/>
      <c r="DD681" s="65"/>
      <c r="DE681" s="65"/>
      <c r="DF681" s="65"/>
      <c r="DG681" s="65"/>
      <c r="DH681" s="65"/>
      <c r="DI681" s="65"/>
      <c r="DJ681" s="65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5"/>
      <c r="EE681" s="65"/>
      <c r="EF681" s="65"/>
      <c r="EG681" s="65"/>
      <c r="EH681" s="65"/>
      <c r="EI681" s="65"/>
      <c r="EJ681" s="65"/>
      <c r="EK681" s="65"/>
      <c r="EL681" s="65"/>
      <c r="EM681" s="65"/>
      <c r="EN681" s="65"/>
      <c r="EO681" s="65"/>
      <c r="EP681" s="65"/>
      <c r="EQ681" s="65"/>
      <c r="ER681" s="65"/>
      <c r="ES681" s="65"/>
      <c r="ET681" s="65"/>
      <c r="EU681" s="65"/>
      <c r="EV681" s="65"/>
      <c r="EW681" s="65"/>
      <c r="EX681" s="65"/>
      <c r="EY681" s="65"/>
      <c r="EZ681" s="65"/>
      <c r="FA681" s="65"/>
      <c r="FB681" s="65"/>
      <c r="FC681" s="65"/>
      <c r="FD681" s="65"/>
      <c r="FE681" s="65"/>
      <c r="FF681" s="65"/>
      <c r="FG681" s="65"/>
      <c r="FH681" s="65"/>
      <c r="FI681" s="65"/>
      <c r="FJ681" s="65"/>
      <c r="FK681" s="65"/>
      <c r="FL681" s="65"/>
      <c r="FM681" s="65"/>
      <c r="FN681" s="65"/>
      <c r="FO681" s="65"/>
      <c r="FP681" s="65"/>
      <c r="FQ681" s="65"/>
      <c r="FR681" s="65"/>
      <c r="FS681" s="65"/>
      <c r="FT681" s="65"/>
      <c r="FU681" s="65"/>
      <c r="FV681" s="65"/>
      <c r="FW681" s="65"/>
      <c r="FX681" s="65"/>
      <c r="FY681" s="65"/>
      <c r="FZ681" s="65"/>
      <c r="GA681" s="65"/>
      <c r="GB681" s="65"/>
      <c r="GC681" s="65"/>
      <c r="GD681" s="65"/>
      <c r="GE681" s="65"/>
      <c r="GF681" s="65"/>
      <c r="GG681" s="65"/>
      <c r="GH681" s="65"/>
      <c r="GI681" s="65"/>
      <c r="GJ681" s="65"/>
      <c r="GK681" s="65"/>
      <c r="GL681" s="65"/>
      <c r="GM681" s="65"/>
      <c r="GN681" s="65"/>
      <c r="GO681" s="65"/>
      <c r="GP681" s="65"/>
      <c r="GQ681" s="65"/>
      <c r="GR681" s="65"/>
      <c r="GS681" s="65"/>
      <c r="GT681" s="65"/>
      <c r="GU681" s="65"/>
      <c r="GV681" s="65"/>
      <c r="GW681" s="65"/>
      <c r="GX681" s="65"/>
      <c r="GY681" s="65"/>
      <c r="GZ681" s="65"/>
      <c r="HA681" s="65"/>
      <c r="HB681" s="65"/>
      <c r="HC681" s="65"/>
      <c r="HD681" s="65"/>
      <c r="HE681" s="65"/>
      <c r="HF681" s="65"/>
      <c r="HG681" s="65"/>
      <c r="HH681" s="65"/>
      <c r="HI681" s="65"/>
      <c r="HJ681" s="65"/>
      <c r="HK681" s="65"/>
      <c r="HL681" s="65"/>
      <c r="HM681" s="65"/>
      <c r="HN681" s="65"/>
      <c r="HO681" s="65"/>
      <c r="HP681" s="65"/>
      <c r="HQ681" s="65"/>
      <c r="HR681" s="65"/>
      <c r="HS681" s="65"/>
      <c r="HT681" s="65"/>
      <c r="HU681" s="65"/>
      <c r="HV681" s="65"/>
      <c r="HW681" s="65"/>
      <c r="HX681" s="65"/>
      <c r="HY681" s="65"/>
      <c r="HZ681" s="65"/>
      <c r="IA681" s="65"/>
      <c r="IB681" s="65"/>
      <c r="IC681" s="65"/>
      <c r="ID681" s="65"/>
      <c r="IE681" s="65"/>
      <c r="IF681" s="65"/>
      <c r="IG681" s="65"/>
      <c r="IH681" s="65"/>
      <c r="II681" s="65"/>
      <c r="IJ681" s="65"/>
      <c r="IK681" s="65"/>
      <c r="IL681" s="65"/>
      <c r="IM681" s="65"/>
      <c r="IN681" s="65"/>
      <c r="IO681" s="65"/>
      <c r="IP681" s="65"/>
      <c r="IQ681" s="65"/>
      <c r="IR681" s="65"/>
      <c r="IS681" s="65"/>
      <c r="IT681" s="65"/>
      <c r="IU681" s="65"/>
      <c r="IV681" s="65"/>
      <c r="IW681" s="65"/>
      <c r="IX681" s="65"/>
      <c r="IY681" s="65"/>
      <c r="IZ681" s="65"/>
      <c r="JA681" s="65"/>
      <c r="JB681" s="65"/>
      <c r="JC681" s="65"/>
      <c r="JD681" s="65"/>
      <c r="JE681" s="65"/>
      <c r="JF681" s="65"/>
      <c r="JG681" s="65"/>
      <c r="JH681" s="65"/>
      <c r="JI681" s="65"/>
      <c r="JJ681" s="65"/>
      <c r="JK681" s="65"/>
      <c r="JL681" s="65"/>
      <c r="JM681" s="65"/>
      <c r="JN681" s="65"/>
      <c r="JO681" s="65"/>
      <c r="JP681" s="65"/>
      <c r="JQ681" s="65"/>
      <c r="JR681" s="65"/>
      <c r="JS681" s="65"/>
    </row>
    <row r="682" s="66" customFormat="true" ht="14.25" hidden="false" customHeight="true" outlineLevel="0" collapsed="false">
      <c r="A682" s="46"/>
      <c r="B682" s="47" t="n">
        <f aca="true">TODAY()</f>
        <v>46135</v>
      </c>
      <c r="C682" s="48" t="s">
        <v>37</v>
      </c>
      <c r="D682" s="49" t="s">
        <v>38</v>
      </c>
      <c r="E682" s="50" t="str">
        <f aca="false">IFERROR(VLOOKUP($J682,'Base 1'!A:S,19,0),"-")</f>
        <v>-</v>
      </c>
      <c r="F682" s="50" t="str">
        <f aca="false">IFERROR(VLOOKUP($J682,'Base 1'!$A:$N,14,0),"-")</f>
        <v>-</v>
      </c>
      <c r="G682" s="50" t="str">
        <f aca="false">IFERROR(VLOOKUP($J682,'Base 1'!$A:$O,15,0),"-")</f>
        <v>-</v>
      </c>
      <c r="H682" s="50" t="str">
        <f aca="false">IFERROR(VLOOKUP($J682,'Base 1'!$A:$T,20,0),"-")</f>
        <v>-</v>
      </c>
      <c r="I682" s="51" t="str">
        <f aca="false">IFERROR(VLOOKUP($J682,'Base 1'!$A:$C,3,0),"-")</f>
        <v>-</v>
      </c>
      <c r="J682" s="51"/>
      <c r="K682" s="50" t="str">
        <f aca="false">IFERROR(VLOOKUP($J682,'Base 1'!$A:$E,5,0),"-")</f>
        <v>-</v>
      </c>
      <c r="L682" s="52" t="str">
        <f aca="false">IFERROR(VLOOKUP($J682,'Base 1'!$A:$B,2,0),"-")</f>
        <v>-</v>
      </c>
      <c r="M682" s="50" t="str">
        <f aca="false">IFERROR(VLOOKUP($J682,'Base 1'!$A:$Q,17,0),"-")</f>
        <v>-</v>
      </c>
      <c r="N682" s="50" t="str">
        <f aca="false">IFERROR(VLOOKUP($J682,'Base 1'!$A:$R,18,0),"-")</f>
        <v>-</v>
      </c>
      <c r="O682" s="50" t="str">
        <f aca="false">IFERROR(VLOOKUP($J682,'Base 1'!$A:$F,6,0),"-")</f>
        <v>-</v>
      </c>
      <c r="P682" s="53" t="str">
        <f aca="false">IFERROR(VLOOKUP($J682,'Base 1'!$A:$G,7,0),"-")</f>
        <v>-</v>
      </c>
      <c r="Q682" s="54"/>
      <c r="R682" s="50" t="str">
        <f aca="false">IFERROR(VLOOKUP(J682,'Base 1'!$A:$L,12,0),"-")</f>
        <v>-</v>
      </c>
      <c r="S682" s="54"/>
      <c r="T682" s="55" t="str">
        <f aca="false">IFERROR(VLOOKUP(J682,'Base 1'!$A:$J,10,0),"-")</f>
        <v>-</v>
      </c>
      <c r="U682" s="56"/>
      <c r="V682" s="57"/>
      <c r="W682" s="58"/>
      <c r="X682" s="59" t="str">
        <f aca="false">IFERROR(VLOOKUP(J682,'Base 1'!$A:$I,9,0),"-")</f>
        <v>-</v>
      </c>
      <c r="Y682" s="58"/>
      <c r="Z682" s="60"/>
      <c r="AA682" s="61"/>
      <c r="AB682" s="62"/>
      <c r="AC682" s="63" t="str">
        <f aca="false">IFERROR(VLOOKUP($J682,'Base 1'!$A:$Q,16,0),"-")</f>
        <v>-</v>
      </c>
      <c r="AD682" s="63"/>
      <c r="AE682" s="64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65"/>
      <c r="CQ682" s="65"/>
      <c r="CR682" s="65"/>
      <c r="CS682" s="65"/>
      <c r="CT682" s="65"/>
      <c r="CU682" s="65"/>
      <c r="CV682" s="65"/>
      <c r="CW682" s="65"/>
      <c r="CX682" s="6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  <c r="EF682" s="65"/>
      <c r="EG682" s="65"/>
      <c r="EH682" s="65"/>
      <c r="EI682" s="65"/>
      <c r="EJ682" s="65"/>
      <c r="EK682" s="65"/>
      <c r="EL682" s="65"/>
      <c r="EM682" s="65"/>
      <c r="EN682" s="65"/>
      <c r="EO682" s="65"/>
      <c r="EP682" s="65"/>
      <c r="EQ682" s="65"/>
      <c r="ER682" s="65"/>
      <c r="ES682" s="65"/>
      <c r="ET682" s="65"/>
      <c r="EU682" s="65"/>
      <c r="EV682" s="65"/>
      <c r="EW682" s="65"/>
      <c r="EX682" s="65"/>
      <c r="EY682" s="65"/>
      <c r="EZ682" s="65"/>
      <c r="FA682" s="65"/>
      <c r="FB682" s="65"/>
      <c r="FC682" s="65"/>
      <c r="FD682" s="65"/>
      <c r="FE682" s="65"/>
      <c r="FF682" s="65"/>
      <c r="FG682" s="65"/>
      <c r="FH682" s="65"/>
      <c r="FI682" s="65"/>
      <c r="FJ682" s="65"/>
      <c r="FK682" s="65"/>
      <c r="FL682" s="65"/>
      <c r="FM682" s="65"/>
      <c r="FN682" s="65"/>
      <c r="FO682" s="65"/>
      <c r="FP682" s="65"/>
      <c r="FQ682" s="65"/>
      <c r="FR682" s="65"/>
      <c r="FS682" s="65"/>
      <c r="FT682" s="65"/>
      <c r="FU682" s="65"/>
      <c r="FV682" s="65"/>
      <c r="FW682" s="65"/>
      <c r="FX682" s="65"/>
      <c r="FY682" s="65"/>
      <c r="FZ682" s="65"/>
      <c r="GA682" s="65"/>
      <c r="GB682" s="65"/>
      <c r="GC682" s="65"/>
      <c r="GD682" s="65"/>
      <c r="GE682" s="65"/>
      <c r="GF682" s="65"/>
      <c r="GG682" s="65"/>
      <c r="GH682" s="65"/>
      <c r="GI682" s="65"/>
      <c r="GJ682" s="65"/>
      <c r="GK682" s="65"/>
      <c r="GL682" s="65"/>
      <c r="GM682" s="65"/>
      <c r="GN682" s="65"/>
      <c r="GO682" s="65"/>
      <c r="GP682" s="65"/>
      <c r="GQ682" s="65"/>
      <c r="GR682" s="65"/>
      <c r="GS682" s="65"/>
      <c r="GT682" s="65"/>
      <c r="GU682" s="65"/>
      <c r="GV682" s="65"/>
      <c r="GW682" s="65"/>
      <c r="GX682" s="65"/>
      <c r="GY682" s="65"/>
      <c r="GZ682" s="65"/>
      <c r="HA682" s="65"/>
      <c r="HB682" s="65"/>
      <c r="HC682" s="65"/>
      <c r="HD682" s="65"/>
      <c r="HE682" s="65"/>
      <c r="HF682" s="65"/>
      <c r="HG682" s="65"/>
      <c r="HH682" s="65"/>
      <c r="HI682" s="65"/>
      <c r="HJ682" s="65"/>
      <c r="HK682" s="65"/>
      <c r="HL682" s="65"/>
      <c r="HM682" s="65"/>
      <c r="HN682" s="65"/>
      <c r="HO682" s="65"/>
      <c r="HP682" s="65"/>
      <c r="HQ682" s="65"/>
      <c r="HR682" s="65"/>
      <c r="HS682" s="65"/>
      <c r="HT682" s="65"/>
      <c r="HU682" s="65"/>
      <c r="HV682" s="65"/>
      <c r="HW682" s="65"/>
      <c r="HX682" s="65"/>
      <c r="HY682" s="65"/>
      <c r="HZ682" s="65"/>
      <c r="IA682" s="65"/>
      <c r="IB682" s="65"/>
      <c r="IC682" s="65"/>
      <c r="ID682" s="65"/>
      <c r="IE682" s="65"/>
      <c r="IF682" s="65"/>
      <c r="IG682" s="65"/>
      <c r="IH682" s="65"/>
      <c r="II682" s="65"/>
      <c r="IJ682" s="65"/>
      <c r="IK682" s="65"/>
      <c r="IL682" s="65"/>
      <c r="IM682" s="65"/>
      <c r="IN682" s="65"/>
      <c r="IO682" s="65"/>
      <c r="IP682" s="65"/>
      <c r="IQ682" s="65"/>
      <c r="IR682" s="65"/>
      <c r="IS682" s="65"/>
      <c r="IT682" s="65"/>
      <c r="IU682" s="65"/>
      <c r="IV682" s="65"/>
      <c r="IW682" s="65"/>
      <c r="IX682" s="65"/>
      <c r="IY682" s="65"/>
      <c r="IZ682" s="65"/>
      <c r="JA682" s="65"/>
      <c r="JB682" s="65"/>
      <c r="JC682" s="65"/>
      <c r="JD682" s="65"/>
      <c r="JE682" s="65"/>
      <c r="JF682" s="65"/>
      <c r="JG682" s="65"/>
      <c r="JH682" s="65"/>
      <c r="JI682" s="65"/>
      <c r="JJ682" s="65"/>
      <c r="JK682" s="65"/>
      <c r="JL682" s="65"/>
      <c r="JM682" s="65"/>
      <c r="JN682" s="65"/>
      <c r="JO682" s="65"/>
      <c r="JP682" s="65"/>
      <c r="JQ682" s="65"/>
      <c r="JR682" s="65"/>
      <c r="JS682" s="65"/>
    </row>
    <row r="683" s="66" customFormat="true" ht="14.25" hidden="false" customHeight="true" outlineLevel="0" collapsed="false">
      <c r="A683" s="46"/>
      <c r="B683" s="47" t="n">
        <f aca="true">TODAY()</f>
        <v>46135</v>
      </c>
      <c r="C683" s="48" t="s">
        <v>37</v>
      </c>
      <c r="D683" s="49" t="s">
        <v>38</v>
      </c>
      <c r="E683" s="50" t="str">
        <f aca="false">IFERROR(VLOOKUP($J683,'Base 1'!A:S,19,0),"-")</f>
        <v>-</v>
      </c>
      <c r="F683" s="50" t="str">
        <f aca="false">IFERROR(VLOOKUP($J683,'Base 1'!$A:$N,14,0),"-")</f>
        <v>-</v>
      </c>
      <c r="G683" s="50" t="str">
        <f aca="false">IFERROR(VLOOKUP($J683,'Base 1'!$A:$O,15,0),"-")</f>
        <v>-</v>
      </c>
      <c r="H683" s="50" t="str">
        <f aca="false">IFERROR(VLOOKUP($J683,'Base 1'!$A:$T,20,0),"-")</f>
        <v>-</v>
      </c>
      <c r="I683" s="51" t="str">
        <f aca="false">IFERROR(VLOOKUP($J683,'Base 1'!$A:$C,3,0),"-")</f>
        <v>-</v>
      </c>
      <c r="J683" s="51"/>
      <c r="K683" s="50" t="str">
        <f aca="false">IFERROR(VLOOKUP($J683,'Base 1'!$A:$E,5,0),"-")</f>
        <v>-</v>
      </c>
      <c r="L683" s="52" t="str">
        <f aca="false">IFERROR(VLOOKUP($J683,'Base 1'!$A:$B,2,0),"-")</f>
        <v>-</v>
      </c>
      <c r="M683" s="50" t="str">
        <f aca="false">IFERROR(VLOOKUP($J683,'Base 1'!$A:$Q,17,0),"-")</f>
        <v>-</v>
      </c>
      <c r="N683" s="50" t="str">
        <f aca="false">IFERROR(VLOOKUP($J683,'Base 1'!$A:$R,18,0),"-")</f>
        <v>-</v>
      </c>
      <c r="O683" s="50" t="str">
        <f aca="false">IFERROR(VLOOKUP($J683,'Base 1'!$A:$F,6,0),"-")</f>
        <v>-</v>
      </c>
      <c r="P683" s="53" t="str">
        <f aca="false">IFERROR(VLOOKUP($J683,'Base 1'!$A:$G,7,0),"-")</f>
        <v>-</v>
      </c>
      <c r="Q683" s="54"/>
      <c r="R683" s="50" t="str">
        <f aca="false">IFERROR(VLOOKUP(J683,'Base 1'!$A:$L,12,0),"-")</f>
        <v>-</v>
      </c>
      <c r="S683" s="54"/>
      <c r="T683" s="55" t="str">
        <f aca="false">IFERROR(VLOOKUP(J683,'Base 1'!$A:$J,10,0),"-")</f>
        <v>-</v>
      </c>
      <c r="U683" s="56"/>
      <c r="V683" s="57"/>
      <c r="W683" s="58"/>
      <c r="X683" s="59" t="str">
        <f aca="false">IFERROR(VLOOKUP(J683,'Base 1'!$A:$I,9,0),"-")</f>
        <v>-</v>
      </c>
      <c r="Y683" s="58"/>
      <c r="Z683" s="60"/>
      <c r="AA683" s="61"/>
      <c r="AB683" s="62"/>
      <c r="AC683" s="63" t="str">
        <f aca="false">IFERROR(VLOOKUP($J683,'Base 1'!$A:$Q,16,0),"-")</f>
        <v>-</v>
      </c>
      <c r="AD683" s="63"/>
      <c r="AE683" s="64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65"/>
      <c r="CQ683" s="65"/>
      <c r="CR683" s="65"/>
      <c r="CS683" s="65"/>
      <c r="CT683" s="65"/>
      <c r="CU683" s="65"/>
      <c r="CV683" s="65"/>
      <c r="CW683" s="65"/>
      <c r="CX683" s="6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  <c r="EF683" s="65"/>
      <c r="EG683" s="65"/>
      <c r="EH683" s="65"/>
      <c r="EI683" s="65"/>
      <c r="EJ683" s="65"/>
      <c r="EK683" s="65"/>
      <c r="EL683" s="65"/>
      <c r="EM683" s="65"/>
      <c r="EN683" s="65"/>
      <c r="EO683" s="65"/>
      <c r="EP683" s="65"/>
      <c r="EQ683" s="65"/>
      <c r="ER683" s="65"/>
      <c r="ES683" s="65"/>
      <c r="ET683" s="65"/>
      <c r="EU683" s="65"/>
      <c r="EV683" s="65"/>
      <c r="EW683" s="65"/>
      <c r="EX683" s="65"/>
      <c r="EY683" s="65"/>
      <c r="EZ683" s="65"/>
      <c r="FA683" s="65"/>
      <c r="FB683" s="65"/>
      <c r="FC683" s="65"/>
      <c r="FD683" s="65"/>
      <c r="FE683" s="65"/>
      <c r="FF683" s="65"/>
      <c r="FG683" s="65"/>
      <c r="FH683" s="65"/>
      <c r="FI683" s="65"/>
      <c r="FJ683" s="65"/>
      <c r="FK683" s="65"/>
      <c r="FL683" s="65"/>
      <c r="FM683" s="65"/>
      <c r="FN683" s="65"/>
      <c r="FO683" s="65"/>
      <c r="FP683" s="65"/>
      <c r="FQ683" s="65"/>
      <c r="FR683" s="65"/>
      <c r="FS683" s="65"/>
      <c r="FT683" s="65"/>
      <c r="FU683" s="65"/>
      <c r="FV683" s="65"/>
      <c r="FW683" s="65"/>
      <c r="FX683" s="65"/>
      <c r="FY683" s="65"/>
      <c r="FZ683" s="65"/>
      <c r="GA683" s="65"/>
      <c r="GB683" s="65"/>
      <c r="GC683" s="65"/>
      <c r="GD683" s="65"/>
      <c r="GE683" s="65"/>
      <c r="GF683" s="65"/>
      <c r="GG683" s="65"/>
      <c r="GH683" s="65"/>
      <c r="GI683" s="65"/>
      <c r="GJ683" s="65"/>
      <c r="GK683" s="65"/>
      <c r="GL683" s="65"/>
      <c r="GM683" s="65"/>
      <c r="GN683" s="65"/>
      <c r="GO683" s="65"/>
      <c r="GP683" s="65"/>
      <c r="GQ683" s="65"/>
      <c r="GR683" s="65"/>
      <c r="GS683" s="65"/>
      <c r="GT683" s="65"/>
      <c r="GU683" s="65"/>
      <c r="GV683" s="65"/>
      <c r="GW683" s="65"/>
      <c r="GX683" s="65"/>
      <c r="GY683" s="65"/>
      <c r="GZ683" s="65"/>
      <c r="HA683" s="65"/>
      <c r="HB683" s="65"/>
      <c r="HC683" s="65"/>
      <c r="HD683" s="65"/>
      <c r="HE683" s="65"/>
      <c r="HF683" s="65"/>
      <c r="HG683" s="65"/>
      <c r="HH683" s="65"/>
      <c r="HI683" s="65"/>
      <c r="HJ683" s="65"/>
      <c r="HK683" s="65"/>
      <c r="HL683" s="65"/>
      <c r="HM683" s="65"/>
      <c r="HN683" s="65"/>
      <c r="HO683" s="65"/>
      <c r="HP683" s="65"/>
      <c r="HQ683" s="65"/>
      <c r="HR683" s="65"/>
      <c r="HS683" s="65"/>
      <c r="HT683" s="65"/>
      <c r="HU683" s="65"/>
      <c r="HV683" s="65"/>
      <c r="HW683" s="65"/>
      <c r="HX683" s="65"/>
      <c r="HY683" s="65"/>
      <c r="HZ683" s="65"/>
      <c r="IA683" s="65"/>
      <c r="IB683" s="65"/>
      <c r="IC683" s="65"/>
      <c r="ID683" s="65"/>
      <c r="IE683" s="65"/>
      <c r="IF683" s="65"/>
      <c r="IG683" s="65"/>
      <c r="IH683" s="65"/>
      <c r="II683" s="65"/>
      <c r="IJ683" s="65"/>
      <c r="IK683" s="65"/>
      <c r="IL683" s="65"/>
      <c r="IM683" s="65"/>
      <c r="IN683" s="65"/>
      <c r="IO683" s="65"/>
      <c r="IP683" s="65"/>
      <c r="IQ683" s="65"/>
      <c r="IR683" s="65"/>
      <c r="IS683" s="65"/>
      <c r="IT683" s="65"/>
      <c r="IU683" s="65"/>
      <c r="IV683" s="65"/>
      <c r="IW683" s="65"/>
      <c r="IX683" s="65"/>
      <c r="IY683" s="65"/>
      <c r="IZ683" s="65"/>
      <c r="JA683" s="65"/>
      <c r="JB683" s="65"/>
      <c r="JC683" s="65"/>
      <c r="JD683" s="65"/>
      <c r="JE683" s="65"/>
      <c r="JF683" s="65"/>
      <c r="JG683" s="65"/>
      <c r="JH683" s="65"/>
      <c r="JI683" s="65"/>
      <c r="JJ683" s="65"/>
      <c r="JK683" s="65"/>
      <c r="JL683" s="65"/>
      <c r="JM683" s="65"/>
      <c r="JN683" s="65"/>
      <c r="JO683" s="65"/>
      <c r="JP683" s="65"/>
      <c r="JQ683" s="65"/>
      <c r="JR683" s="65"/>
      <c r="JS683" s="65"/>
    </row>
    <row r="684" s="66" customFormat="true" ht="14.25" hidden="false" customHeight="true" outlineLevel="0" collapsed="false">
      <c r="A684" s="46"/>
      <c r="B684" s="47" t="n">
        <f aca="true">TODAY()</f>
        <v>46135</v>
      </c>
      <c r="C684" s="48" t="s">
        <v>37</v>
      </c>
      <c r="D684" s="49" t="s">
        <v>38</v>
      </c>
      <c r="E684" s="50" t="str">
        <f aca="false">IFERROR(VLOOKUP($J684,'Base 1'!A:S,19,0),"-")</f>
        <v>-</v>
      </c>
      <c r="F684" s="50" t="str">
        <f aca="false">IFERROR(VLOOKUP($J684,'Base 1'!$A:$N,14,0),"-")</f>
        <v>-</v>
      </c>
      <c r="G684" s="50" t="str">
        <f aca="false">IFERROR(VLOOKUP($J684,'Base 1'!$A:$O,15,0),"-")</f>
        <v>-</v>
      </c>
      <c r="H684" s="50" t="str">
        <f aca="false">IFERROR(VLOOKUP($J684,'Base 1'!$A:$T,20,0),"-")</f>
        <v>-</v>
      </c>
      <c r="I684" s="51" t="str">
        <f aca="false">IFERROR(VLOOKUP($J684,'Base 1'!$A:$C,3,0),"-")</f>
        <v>-</v>
      </c>
      <c r="J684" s="51"/>
      <c r="K684" s="50" t="str">
        <f aca="false">IFERROR(VLOOKUP($J684,'Base 1'!$A:$E,5,0),"-")</f>
        <v>-</v>
      </c>
      <c r="L684" s="52" t="str">
        <f aca="false">IFERROR(VLOOKUP($J684,'Base 1'!$A:$B,2,0),"-")</f>
        <v>-</v>
      </c>
      <c r="M684" s="50" t="str">
        <f aca="false">IFERROR(VLOOKUP($J684,'Base 1'!$A:$Q,17,0),"-")</f>
        <v>-</v>
      </c>
      <c r="N684" s="50" t="str">
        <f aca="false">IFERROR(VLOOKUP($J684,'Base 1'!$A:$R,18,0),"-")</f>
        <v>-</v>
      </c>
      <c r="O684" s="50" t="str">
        <f aca="false">IFERROR(VLOOKUP($J684,'Base 1'!$A:$F,6,0),"-")</f>
        <v>-</v>
      </c>
      <c r="P684" s="53" t="str">
        <f aca="false">IFERROR(VLOOKUP($J684,'Base 1'!$A:$G,7,0),"-")</f>
        <v>-</v>
      </c>
      <c r="Q684" s="54"/>
      <c r="R684" s="50" t="str">
        <f aca="false">IFERROR(VLOOKUP(J684,'Base 1'!$A:$L,12,0),"-")</f>
        <v>-</v>
      </c>
      <c r="S684" s="54"/>
      <c r="T684" s="55" t="str">
        <f aca="false">IFERROR(VLOOKUP(J684,'Base 1'!$A:$J,10,0),"-")</f>
        <v>-</v>
      </c>
      <c r="U684" s="56"/>
      <c r="V684" s="57"/>
      <c r="W684" s="58"/>
      <c r="X684" s="59" t="str">
        <f aca="false">IFERROR(VLOOKUP(J684,'Base 1'!$A:$I,9,0),"-")</f>
        <v>-</v>
      </c>
      <c r="Y684" s="58"/>
      <c r="Z684" s="60"/>
      <c r="AA684" s="61"/>
      <c r="AB684" s="62"/>
      <c r="AC684" s="63" t="str">
        <f aca="false">IFERROR(VLOOKUP($J684,'Base 1'!$A:$Q,16,0),"-")</f>
        <v>-</v>
      </c>
      <c r="AD684" s="63"/>
      <c r="AE684" s="64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65"/>
      <c r="CQ684" s="65"/>
      <c r="CR684" s="65"/>
      <c r="CS684" s="65"/>
      <c r="CT684" s="65"/>
      <c r="CU684" s="65"/>
      <c r="CV684" s="65"/>
      <c r="CW684" s="65"/>
      <c r="CX684" s="6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  <c r="EF684" s="65"/>
      <c r="EG684" s="65"/>
      <c r="EH684" s="65"/>
      <c r="EI684" s="65"/>
      <c r="EJ684" s="65"/>
      <c r="EK684" s="65"/>
      <c r="EL684" s="65"/>
      <c r="EM684" s="65"/>
      <c r="EN684" s="65"/>
      <c r="EO684" s="65"/>
      <c r="EP684" s="65"/>
      <c r="EQ684" s="65"/>
      <c r="ER684" s="65"/>
      <c r="ES684" s="65"/>
      <c r="ET684" s="65"/>
      <c r="EU684" s="65"/>
      <c r="EV684" s="65"/>
      <c r="EW684" s="65"/>
      <c r="EX684" s="65"/>
      <c r="EY684" s="65"/>
      <c r="EZ684" s="65"/>
      <c r="FA684" s="65"/>
      <c r="FB684" s="65"/>
      <c r="FC684" s="65"/>
      <c r="FD684" s="65"/>
      <c r="FE684" s="65"/>
      <c r="FF684" s="65"/>
      <c r="FG684" s="65"/>
      <c r="FH684" s="65"/>
      <c r="FI684" s="65"/>
      <c r="FJ684" s="65"/>
      <c r="FK684" s="65"/>
      <c r="FL684" s="65"/>
      <c r="FM684" s="65"/>
      <c r="FN684" s="65"/>
      <c r="FO684" s="65"/>
      <c r="FP684" s="65"/>
      <c r="FQ684" s="65"/>
      <c r="FR684" s="65"/>
      <c r="FS684" s="65"/>
      <c r="FT684" s="65"/>
      <c r="FU684" s="65"/>
      <c r="FV684" s="65"/>
      <c r="FW684" s="65"/>
      <c r="FX684" s="65"/>
      <c r="FY684" s="65"/>
      <c r="FZ684" s="65"/>
      <c r="GA684" s="65"/>
      <c r="GB684" s="65"/>
      <c r="GC684" s="65"/>
      <c r="GD684" s="65"/>
      <c r="GE684" s="65"/>
      <c r="GF684" s="65"/>
      <c r="GG684" s="65"/>
      <c r="GH684" s="65"/>
      <c r="GI684" s="65"/>
      <c r="GJ684" s="65"/>
      <c r="GK684" s="65"/>
      <c r="GL684" s="65"/>
      <c r="GM684" s="65"/>
      <c r="GN684" s="65"/>
      <c r="GO684" s="65"/>
      <c r="GP684" s="65"/>
      <c r="GQ684" s="65"/>
      <c r="GR684" s="65"/>
      <c r="GS684" s="65"/>
      <c r="GT684" s="65"/>
      <c r="GU684" s="65"/>
      <c r="GV684" s="65"/>
      <c r="GW684" s="65"/>
      <c r="GX684" s="65"/>
      <c r="GY684" s="65"/>
      <c r="GZ684" s="65"/>
      <c r="HA684" s="65"/>
      <c r="HB684" s="65"/>
      <c r="HC684" s="65"/>
      <c r="HD684" s="65"/>
      <c r="HE684" s="65"/>
      <c r="HF684" s="65"/>
      <c r="HG684" s="65"/>
      <c r="HH684" s="65"/>
      <c r="HI684" s="65"/>
      <c r="HJ684" s="65"/>
      <c r="HK684" s="65"/>
      <c r="HL684" s="65"/>
      <c r="HM684" s="65"/>
      <c r="HN684" s="65"/>
      <c r="HO684" s="65"/>
      <c r="HP684" s="65"/>
      <c r="HQ684" s="65"/>
      <c r="HR684" s="65"/>
      <c r="HS684" s="65"/>
      <c r="HT684" s="65"/>
      <c r="HU684" s="65"/>
      <c r="HV684" s="65"/>
      <c r="HW684" s="65"/>
      <c r="HX684" s="65"/>
      <c r="HY684" s="65"/>
      <c r="HZ684" s="65"/>
      <c r="IA684" s="65"/>
      <c r="IB684" s="65"/>
      <c r="IC684" s="65"/>
      <c r="ID684" s="65"/>
      <c r="IE684" s="65"/>
      <c r="IF684" s="65"/>
      <c r="IG684" s="65"/>
      <c r="IH684" s="65"/>
      <c r="II684" s="65"/>
      <c r="IJ684" s="65"/>
      <c r="IK684" s="65"/>
      <c r="IL684" s="65"/>
      <c r="IM684" s="65"/>
      <c r="IN684" s="65"/>
      <c r="IO684" s="65"/>
      <c r="IP684" s="65"/>
      <c r="IQ684" s="65"/>
      <c r="IR684" s="65"/>
      <c r="IS684" s="65"/>
      <c r="IT684" s="65"/>
      <c r="IU684" s="65"/>
      <c r="IV684" s="65"/>
      <c r="IW684" s="65"/>
      <c r="IX684" s="65"/>
      <c r="IY684" s="65"/>
      <c r="IZ684" s="65"/>
      <c r="JA684" s="65"/>
      <c r="JB684" s="65"/>
      <c r="JC684" s="65"/>
      <c r="JD684" s="65"/>
      <c r="JE684" s="65"/>
      <c r="JF684" s="65"/>
      <c r="JG684" s="65"/>
      <c r="JH684" s="65"/>
      <c r="JI684" s="65"/>
      <c r="JJ684" s="65"/>
      <c r="JK684" s="65"/>
      <c r="JL684" s="65"/>
      <c r="JM684" s="65"/>
      <c r="JN684" s="65"/>
      <c r="JO684" s="65"/>
      <c r="JP684" s="65"/>
      <c r="JQ684" s="65"/>
      <c r="JR684" s="65"/>
      <c r="JS684" s="65"/>
    </row>
    <row r="685" s="66" customFormat="true" ht="14.25" hidden="false" customHeight="true" outlineLevel="0" collapsed="false">
      <c r="A685" s="46"/>
      <c r="B685" s="47" t="n">
        <f aca="true">TODAY()</f>
        <v>46135</v>
      </c>
      <c r="C685" s="48" t="s">
        <v>37</v>
      </c>
      <c r="D685" s="49" t="s">
        <v>38</v>
      </c>
      <c r="E685" s="50" t="str">
        <f aca="false">IFERROR(VLOOKUP($J685,'Base 1'!A:S,19,0),"-")</f>
        <v>-</v>
      </c>
      <c r="F685" s="50" t="str">
        <f aca="false">IFERROR(VLOOKUP($J685,'Base 1'!$A:$N,14,0),"-")</f>
        <v>-</v>
      </c>
      <c r="G685" s="50" t="str">
        <f aca="false">IFERROR(VLOOKUP($J685,'Base 1'!$A:$O,15,0),"-")</f>
        <v>-</v>
      </c>
      <c r="H685" s="50" t="str">
        <f aca="false">IFERROR(VLOOKUP($J685,'Base 1'!$A:$T,20,0),"-")</f>
        <v>-</v>
      </c>
      <c r="I685" s="51" t="str">
        <f aca="false">IFERROR(VLOOKUP($J685,'Base 1'!$A:$C,3,0),"-")</f>
        <v>-</v>
      </c>
      <c r="J685" s="51"/>
      <c r="K685" s="50" t="str">
        <f aca="false">IFERROR(VLOOKUP($J685,'Base 1'!$A:$E,5,0),"-")</f>
        <v>-</v>
      </c>
      <c r="L685" s="52" t="str">
        <f aca="false">IFERROR(VLOOKUP($J685,'Base 1'!$A:$B,2,0),"-")</f>
        <v>-</v>
      </c>
      <c r="M685" s="50" t="str">
        <f aca="false">IFERROR(VLOOKUP($J685,'Base 1'!$A:$Q,17,0),"-")</f>
        <v>-</v>
      </c>
      <c r="N685" s="50" t="str">
        <f aca="false">IFERROR(VLOOKUP($J685,'Base 1'!$A:$R,18,0),"-")</f>
        <v>-</v>
      </c>
      <c r="O685" s="50" t="str">
        <f aca="false">IFERROR(VLOOKUP($J685,'Base 1'!$A:$F,6,0),"-")</f>
        <v>-</v>
      </c>
      <c r="P685" s="53" t="str">
        <f aca="false">IFERROR(VLOOKUP($J685,'Base 1'!$A:$G,7,0),"-")</f>
        <v>-</v>
      </c>
      <c r="Q685" s="54"/>
      <c r="R685" s="50" t="str">
        <f aca="false">IFERROR(VLOOKUP(J685,'Base 1'!$A:$L,12,0),"-")</f>
        <v>-</v>
      </c>
      <c r="S685" s="54"/>
      <c r="T685" s="55" t="str">
        <f aca="false">IFERROR(VLOOKUP(J685,'Base 1'!$A:$J,10,0),"-")</f>
        <v>-</v>
      </c>
      <c r="U685" s="56"/>
      <c r="V685" s="57"/>
      <c r="W685" s="58"/>
      <c r="X685" s="59" t="str">
        <f aca="false">IFERROR(VLOOKUP(J685,'Base 1'!$A:$I,9,0),"-")</f>
        <v>-</v>
      </c>
      <c r="Y685" s="58"/>
      <c r="Z685" s="60"/>
      <c r="AA685" s="61"/>
      <c r="AB685" s="62"/>
      <c r="AC685" s="63" t="str">
        <f aca="false">IFERROR(VLOOKUP($J685,'Base 1'!$A:$Q,16,0),"-")</f>
        <v>-</v>
      </c>
      <c r="AD685" s="63"/>
      <c r="AE685" s="64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65"/>
      <c r="CQ685" s="65"/>
      <c r="CR685" s="65"/>
      <c r="CS685" s="65"/>
      <c r="CT685" s="65"/>
      <c r="CU685" s="65"/>
      <c r="CV685" s="65"/>
      <c r="CW685" s="65"/>
      <c r="CX685" s="6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  <c r="EF685" s="65"/>
      <c r="EG685" s="65"/>
      <c r="EH685" s="65"/>
      <c r="EI685" s="65"/>
      <c r="EJ685" s="65"/>
      <c r="EK685" s="65"/>
      <c r="EL685" s="65"/>
      <c r="EM685" s="65"/>
      <c r="EN685" s="65"/>
      <c r="EO685" s="65"/>
      <c r="EP685" s="65"/>
      <c r="EQ685" s="65"/>
      <c r="ER685" s="65"/>
      <c r="ES685" s="65"/>
      <c r="ET685" s="65"/>
      <c r="EU685" s="65"/>
      <c r="EV685" s="65"/>
      <c r="EW685" s="65"/>
      <c r="EX685" s="65"/>
      <c r="EY685" s="65"/>
      <c r="EZ685" s="65"/>
      <c r="FA685" s="65"/>
      <c r="FB685" s="65"/>
      <c r="FC685" s="65"/>
      <c r="FD685" s="65"/>
      <c r="FE685" s="65"/>
      <c r="FF685" s="65"/>
      <c r="FG685" s="65"/>
      <c r="FH685" s="65"/>
      <c r="FI685" s="65"/>
      <c r="FJ685" s="65"/>
      <c r="FK685" s="65"/>
      <c r="FL685" s="65"/>
      <c r="FM685" s="65"/>
      <c r="FN685" s="65"/>
      <c r="FO685" s="65"/>
      <c r="FP685" s="65"/>
      <c r="FQ685" s="65"/>
      <c r="FR685" s="65"/>
      <c r="FS685" s="65"/>
      <c r="FT685" s="65"/>
      <c r="FU685" s="65"/>
      <c r="FV685" s="65"/>
      <c r="FW685" s="65"/>
      <c r="FX685" s="65"/>
      <c r="FY685" s="65"/>
      <c r="FZ685" s="65"/>
      <c r="GA685" s="65"/>
      <c r="GB685" s="65"/>
      <c r="GC685" s="65"/>
      <c r="GD685" s="65"/>
      <c r="GE685" s="65"/>
      <c r="GF685" s="65"/>
      <c r="GG685" s="65"/>
      <c r="GH685" s="65"/>
      <c r="GI685" s="65"/>
      <c r="GJ685" s="65"/>
      <c r="GK685" s="65"/>
      <c r="GL685" s="65"/>
      <c r="GM685" s="65"/>
      <c r="GN685" s="65"/>
      <c r="GO685" s="65"/>
      <c r="GP685" s="65"/>
      <c r="GQ685" s="65"/>
      <c r="GR685" s="65"/>
      <c r="GS685" s="65"/>
      <c r="GT685" s="65"/>
      <c r="GU685" s="65"/>
      <c r="GV685" s="65"/>
      <c r="GW685" s="65"/>
      <c r="GX685" s="65"/>
      <c r="GY685" s="65"/>
      <c r="GZ685" s="65"/>
      <c r="HA685" s="65"/>
      <c r="HB685" s="65"/>
      <c r="HC685" s="65"/>
      <c r="HD685" s="65"/>
      <c r="HE685" s="65"/>
      <c r="HF685" s="65"/>
      <c r="HG685" s="65"/>
      <c r="HH685" s="65"/>
      <c r="HI685" s="65"/>
      <c r="HJ685" s="65"/>
      <c r="HK685" s="65"/>
      <c r="HL685" s="65"/>
      <c r="HM685" s="65"/>
      <c r="HN685" s="65"/>
      <c r="HO685" s="65"/>
      <c r="HP685" s="65"/>
      <c r="HQ685" s="65"/>
      <c r="HR685" s="65"/>
      <c r="HS685" s="65"/>
      <c r="HT685" s="65"/>
      <c r="HU685" s="65"/>
      <c r="HV685" s="65"/>
      <c r="HW685" s="65"/>
      <c r="HX685" s="65"/>
      <c r="HY685" s="65"/>
      <c r="HZ685" s="65"/>
      <c r="IA685" s="65"/>
      <c r="IB685" s="65"/>
      <c r="IC685" s="65"/>
      <c r="ID685" s="65"/>
      <c r="IE685" s="65"/>
      <c r="IF685" s="65"/>
      <c r="IG685" s="65"/>
      <c r="IH685" s="65"/>
      <c r="II685" s="65"/>
      <c r="IJ685" s="65"/>
      <c r="IK685" s="65"/>
      <c r="IL685" s="65"/>
      <c r="IM685" s="65"/>
      <c r="IN685" s="65"/>
      <c r="IO685" s="65"/>
      <c r="IP685" s="65"/>
      <c r="IQ685" s="65"/>
      <c r="IR685" s="65"/>
      <c r="IS685" s="65"/>
      <c r="IT685" s="65"/>
      <c r="IU685" s="65"/>
      <c r="IV685" s="65"/>
      <c r="IW685" s="65"/>
      <c r="IX685" s="65"/>
      <c r="IY685" s="65"/>
      <c r="IZ685" s="65"/>
      <c r="JA685" s="65"/>
      <c r="JB685" s="65"/>
      <c r="JC685" s="65"/>
      <c r="JD685" s="65"/>
      <c r="JE685" s="65"/>
      <c r="JF685" s="65"/>
      <c r="JG685" s="65"/>
      <c r="JH685" s="65"/>
      <c r="JI685" s="65"/>
      <c r="JJ685" s="65"/>
      <c r="JK685" s="65"/>
      <c r="JL685" s="65"/>
      <c r="JM685" s="65"/>
      <c r="JN685" s="65"/>
      <c r="JO685" s="65"/>
      <c r="JP685" s="65"/>
      <c r="JQ685" s="65"/>
      <c r="JR685" s="65"/>
      <c r="JS685" s="65"/>
    </row>
    <row r="686" s="66" customFormat="true" ht="14.25" hidden="false" customHeight="true" outlineLevel="0" collapsed="false">
      <c r="A686" s="46"/>
      <c r="B686" s="47" t="n">
        <f aca="true">TODAY()</f>
        <v>46135</v>
      </c>
      <c r="C686" s="48" t="s">
        <v>37</v>
      </c>
      <c r="D686" s="49" t="s">
        <v>38</v>
      </c>
      <c r="E686" s="50" t="str">
        <f aca="false">IFERROR(VLOOKUP($J686,'Base 1'!A:S,19,0),"-")</f>
        <v>-</v>
      </c>
      <c r="F686" s="50" t="str">
        <f aca="false">IFERROR(VLOOKUP($J686,'Base 1'!$A:$N,14,0),"-")</f>
        <v>-</v>
      </c>
      <c r="G686" s="50" t="str">
        <f aca="false">IFERROR(VLOOKUP($J686,'Base 1'!$A:$O,15,0),"-")</f>
        <v>-</v>
      </c>
      <c r="H686" s="50" t="str">
        <f aca="false">IFERROR(VLOOKUP($J686,'Base 1'!$A:$T,20,0),"-")</f>
        <v>-</v>
      </c>
      <c r="I686" s="51" t="str">
        <f aca="false">IFERROR(VLOOKUP($J686,'Base 1'!$A:$C,3,0),"-")</f>
        <v>-</v>
      </c>
      <c r="J686" s="51"/>
      <c r="K686" s="50" t="str">
        <f aca="false">IFERROR(VLOOKUP($J686,'Base 1'!$A:$E,5,0),"-")</f>
        <v>-</v>
      </c>
      <c r="L686" s="52" t="str">
        <f aca="false">IFERROR(VLOOKUP($J686,'Base 1'!$A:$B,2,0),"-")</f>
        <v>-</v>
      </c>
      <c r="M686" s="50" t="str">
        <f aca="false">IFERROR(VLOOKUP($J686,'Base 1'!$A:$Q,17,0),"-")</f>
        <v>-</v>
      </c>
      <c r="N686" s="50" t="str">
        <f aca="false">IFERROR(VLOOKUP($J686,'Base 1'!$A:$R,18,0),"-")</f>
        <v>-</v>
      </c>
      <c r="O686" s="50" t="str">
        <f aca="false">IFERROR(VLOOKUP($J686,'Base 1'!$A:$F,6,0),"-")</f>
        <v>-</v>
      </c>
      <c r="P686" s="53" t="str">
        <f aca="false">IFERROR(VLOOKUP($J686,'Base 1'!$A:$G,7,0),"-")</f>
        <v>-</v>
      </c>
      <c r="Q686" s="54"/>
      <c r="R686" s="50" t="str">
        <f aca="false">IFERROR(VLOOKUP(J686,'Base 1'!$A:$L,12,0),"-")</f>
        <v>-</v>
      </c>
      <c r="S686" s="54"/>
      <c r="T686" s="55" t="str">
        <f aca="false">IFERROR(VLOOKUP(J686,'Base 1'!$A:$J,10,0),"-")</f>
        <v>-</v>
      </c>
      <c r="U686" s="56"/>
      <c r="V686" s="57"/>
      <c r="W686" s="58"/>
      <c r="X686" s="59" t="str">
        <f aca="false">IFERROR(VLOOKUP(J686,'Base 1'!$A:$I,9,0),"-")</f>
        <v>-</v>
      </c>
      <c r="Y686" s="58"/>
      <c r="Z686" s="60"/>
      <c r="AA686" s="61"/>
      <c r="AB686" s="62"/>
      <c r="AC686" s="63" t="str">
        <f aca="false">IFERROR(VLOOKUP($J686,'Base 1'!$A:$Q,16,0),"-")</f>
        <v>-</v>
      </c>
      <c r="AD686" s="63"/>
      <c r="AE686" s="64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65"/>
      <c r="CQ686" s="65"/>
      <c r="CR686" s="65"/>
      <c r="CS686" s="65"/>
      <c r="CT686" s="65"/>
      <c r="CU686" s="65"/>
      <c r="CV686" s="65"/>
      <c r="CW686" s="65"/>
      <c r="CX686" s="6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  <c r="EF686" s="65"/>
      <c r="EG686" s="65"/>
      <c r="EH686" s="65"/>
      <c r="EI686" s="65"/>
      <c r="EJ686" s="65"/>
      <c r="EK686" s="65"/>
      <c r="EL686" s="65"/>
      <c r="EM686" s="65"/>
      <c r="EN686" s="65"/>
      <c r="EO686" s="65"/>
      <c r="EP686" s="65"/>
      <c r="EQ686" s="65"/>
      <c r="ER686" s="65"/>
      <c r="ES686" s="65"/>
      <c r="ET686" s="65"/>
      <c r="EU686" s="65"/>
      <c r="EV686" s="65"/>
      <c r="EW686" s="65"/>
      <c r="EX686" s="65"/>
      <c r="EY686" s="65"/>
      <c r="EZ686" s="65"/>
      <c r="FA686" s="65"/>
      <c r="FB686" s="65"/>
      <c r="FC686" s="65"/>
      <c r="FD686" s="65"/>
      <c r="FE686" s="65"/>
      <c r="FF686" s="65"/>
      <c r="FG686" s="65"/>
      <c r="FH686" s="65"/>
      <c r="FI686" s="65"/>
      <c r="FJ686" s="65"/>
      <c r="FK686" s="65"/>
      <c r="FL686" s="65"/>
      <c r="FM686" s="65"/>
      <c r="FN686" s="65"/>
      <c r="FO686" s="65"/>
      <c r="FP686" s="65"/>
      <c r="FQ686" s="65"/>
      <c r="FR686" s="65"/>
      <c r="FS686" s="65"/>
      <c r="FT686" s="65"/>
      <c r="FU686" s="65"/>
      <c r="FV686" s="65"/>
      <c r="FW686" s="65"/>
      <c r="FX686" s="65"/>
      <c r="FY686" s="65"/>
      <c r="FZ686" s="65"/>
      <c r="GA686" s="65"/>
      <c r="GB686" s="65"/>
      <c r="GC686" s="65"/>
      <c r="GD686" s="65"/>
      <c r="GE686" s="65"/>
      <c r="GF686" s="65"/>
      <c r="GG686" s="65"/>
      <c r="GH686" s="65"/>
      <c r="GI686" s="65"/>
      <c r="GJ686" s="65"/>
      <c r="GK686" s="65"/>
      <c r="GL686" s="65"/>
      <c r="GM686" s="65"/>
      <c r="GN686" s="65"/>
      <c r="GO686" s="65"/>
      <c r="GP686" s="65"/>
      <c r="GQ686" s="65"/>
      <c r="GR686" s="65"/>
      <c r="GS686" s="65"/>
      <c r="GT686" s="65"/>
      <c r="GU686" s="65"/>
      <c r="GV686" s="65"/>
      <c r="GW686" s="65"/>
      <c r="GX686" s="65"/>
      <c r="GY686" s="65"/>
      <c r="GZ686" s="65"/>
      <c r="HA686" s="65"/>
      <c r="HB686" s="65"/>
      <c r="HC686" s="65"/>
      <c r="HD686" s="65"/>
      <c r="HE686" s="65"/>
      <c r="HF686" s="65"/>
      <c r="HG686" s="65"/>
      <c r="HH686" s="65"/>
      <c r="HI686" s="65"/>
      <c r="HJ686" s="65"/>
      <c r="HK686" s="65"/>
      <c r="HL686" s="65"/>
      <c r="HM686" s="65"/>
      <c r="HN686" s="65"/>
      <c r="HO686" s="65"/>
      <c r="HP686" s="65"/>
      <c r="HQ686" s="65"/>
      <c r="HR686" s="65"/>
      <c r="HS686" s="65"/>
      <c r="HT686" s="65"/>
      <c r="HU686" s="65"/>
      <c r="HV686" s="65"/>
      <c r="HW686" s="65"/>
      <c r="HX686" s="65"/>
      <c r="HY686" s="65"/>
      <c r="HZ686" s="65"/>
      <c r="IA686" s="65"/>
      <c r="IB686" s="65"/>
      <c r="IC686" s="65"/>
      <c r="ID686" s="65"/>
      <c r="IE686" s="65"/>
      <c r="IF686" s="65"/>
      <c r="IG686" s="65"/>
      <c r="IH686" s="65"/>
      <c r="II686" s="65"/>
      <c r="IJ686" s="65"/>
      <c r="IK686" s="65"/>
      <c r="IL686" s="65"/>
      <c r="IM686" s="65"/>
      <c r="IN686" s="65"/>
      <c r="IO686" s="65"/>
      <c r="IP686" s="65"/>
      <c r="IQ686" s="65"/>
      <c r="IR686" s="65"/>
      <c r="IS686" s="65"/>
      <c r="IT686" s="65"/>
      <c r="IU686" s="65"/>
      <c r="IV686" s="65"/>
      <c r="IW686" s="65"/>
      <c r="IX686" s="65"/>
      <c r="IY686" s="65"/>
      <c r="IZ686" s="65"/>
      <c r="JA686" s="65"/>
      <c r="JB686" s="65"/>
      <c r="JC686" s="65"/>
      <c r="JD686" s="65"/>
      <c r="JE686" s="65"/>
      <c r="JF686" s="65"/>
      <c r="JG686" s="65"/>
      <c r="JH686" s="65"/>
      <c r="JI686" s="65"/>
      <c r="JJ686" s="65"/>
      <c r="JK686" s="65"/>
      <c r="JL686" s="65"/>
      <c r="JM686" s="65"/>
      <c r="JN686" s="65"/>
      <c r="JO686" s="65"/>
      <c r="JP686" s="65"/>
      <c r="JQ686" s="65"/>
      <c r="JR686" s="65"/>
      <c r="JS686" s="65"/>
    </row>
    <row r="687" s="66" customFormat="true" ht="14.25" hidden="false" customHeight="true" outlineLevel="0" collapsed="false">
      <c r="A687" s="46"/>
      <c r="B687" s="47" t="n">
        <f aca="true">TODAY()</f>
        <v>46135</v>
      </c>
      <c r="C687" s="48" t="s">
        <v>37</v>
      </c>
      <c r="D687" s="49" t="s">
        <v>38</v>
      </c>
      <c r="E687" s="50" t="str">
        <f aca="false">IFERROR(VLOOKUP($J687,'Base 1'!A:S,19,0),"-")</f>
        <v>-</v>
      </c>
      <c r="F687" s="50" t="str">
        <f aca="false">IFERROR(VLOOKUP($J687,'Base 1'!$A:$N,14,0),"-")</f>
        <v>-</v>
      </c>
      <c r="G687" s="50" t="str">
        <f aca="false">IFERROR(VLOOKUP($J687,'Base 1'!$A:$O,15,0),"-")</f>
        <v>-</v>
      </c>
      <c r="H687" s="50" t="str">
        <f aca="false">IFERROR(VLOOKUP($J687,'Base 1'!$A:$T,20,0),"-")</f>
        <v>-</v>
      </c>
      <c r="I687" s="51" t="str">
        <f aca="false">IFERROR(VLOOKUP($J687,'Base 1'!$A:$C,3,0),"-")</f>
        <v>-</v>
      </c>
      <c r="J687" s="51"/>
      <c r="K687" s="50" t="str">
        <f aca="false">IFERROR(VLOOKUP($J687,'Base 1'!$A:$E,5,0),"-")</f>
        <v>-</v>
      </c>
      <c r="L687" s="52" t="str">
        <f aca="false">IFERROR(VLOOKUP($J687,'Base 1'!$A:$B,2,0),"-")</f>
        <v>-</v>
      </c>
      <c r="M687" s="50" t="str">
        <f aca="false">IFERROR(VLOOKUP($J687,'Base 1'!$A:$Q,17,0),"-")</f>
        <v>-</v>
      </c>
      <c r="N687" s="50" t="str">
        <f aca="false">IFERROR(VLOOKUP($J687,'Base 1'!$A:$R,18,0),"-")</f>
        <v>-</v>
      </c>
      <c r="O687" s="50" t="str">
        <f aca="false">IFERROR(VLOOKUP($J687,'Base 1'!$A:$F,6,0),"-")</f>
        <v>-</v>
      </c>
      <c r="P687" s="53" t="str">
        <f aca="false">IFERROR(VLOOKUP($J687,'Base 1'!$A:$G,7,0),"-")</f>
        <v>-</v>
      </c>
      <c r="Q687" s="54"/>
      <c r="R687" s="50" t="str">
        <f aca="false">IFERROR(VLOOKUP(J687,'Base 1'!$A:$L,12,0),"-")</f>
        <v>-</v>
      </c>
      <c r="S687" s="54"/>
      <c r="T687" s="55" t="str">
        <f aca="false">IFERROR(VLOOKUP(J687,'Base 1'!$A:$J,10,0),"-")</f>
        <v>-</v>
      </c>
      <c r="U687" s="56"/>
      <c r="V687" s="57"/>
      <c r="W687" s="58"/>
      <c r="X687" s="59" t="str">
        <f aca="false">IFERROR(VLOOKUP(J687,'Base 1'!$A:$I,9,0),"-")</f>
        <v>-</v>
      </c>
      <c r="Y687" s="58"/>
      <c r="Z687" s="60"/>
      <c r="AA687" s="61"/>
      <c r="AB687" s="62"/>
      <c r="AC687" s="63" t="str">
        <f aca="false">IFERROR(VLOOKUP($J687,'Base 1'!$A:$Q,16,0),"-")</f>
        <v>-</v>
      </c>
      <c r="AD687" s="63"/>
      <c r="AE687" s="64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65"/>
      <c r="CQ687" s="65"/>
      <c r="CR687" s="65"/>
      <c r="CS687" s="65"/>
      <c r="CT687" s="65"/>
      <c r="CU687" s="65"/>
      <c r="CV687" s="65"/>
      <c r="CW687" s="65"/>
      <c r="CX687" s="6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  <c r="EF687" s="65"/>
      <c r="EG687" s="65"/>
      <c r="EH687" s="65"/>
      <c r="EI687" s="65"/>
      <c r="EJ687" s="65"/>
      <c r="EK687" s="65"/>
      <c r="EL687" s="65"/>
      <c r="EM687" s="65"/>
      <c r="EN687" s="65"/>
      <c r="EO687" s="65"/>
      <c r="EP687" s="65"/>
      <c r="EQ687" s="65"/>
      <c r="ER687" s="65"/>
      <c r="ES687" s="65"/>
      <c r="ET687" s="65"/>
      <c r="EU687" s="65"/>
      <c r="EV687" s="65"/>
      <c r="EW687" s="65"/>
      <c r="EX687" s="65"/>
      <c r="EY687" s="65"/>
      <c r="EZ687" s="65"/>
      <c r="FA687" s="65"/>
      <c r="FB687" s="65"/>
      <c r="FC687" s="65"/>
      <c r="FD687" s="65"/>
      <c r="FE687" s="65"/>
      <c r="FF687" s="65"/>
      <c r="FG687" s="65"/>
      <c r="FH687" s="65"/>
      <c r="FI687" s="65"/>
      <c r="FJ687" s="65"/>
      <c r="FK687" s="65"/>
      <c r="FL687" s="65"/>
      <c r="FM687" s="65"/>
      <c r="FN687" s="65"/>
      <c r="FO687" s="65"/>
      <c r="FP687" s="65"/>
      <c r="FQ687" s="65"/>
      <c r="FR687" s="65"/>
      <c r="FS687" s="65"/>
      <c r="FT687" s="65"/>
      <c r="FU687" s="65"/>
      <c r="FV687" s="65"/>
      <c r="FW687" s="65"/>
      <c r="FX687" s="65"/>
      <c r="FY687" s="65"/>
      <c r="FZ687" s="65"/>
      <c r="GA687" s="65"/>
      <c r="GB687" s="65"/>
      <c r="GC687" s="65"/>
      <c r="GD687" s="65"/>
      <c r="GE687" s="65"/>
      <c r="GF687" s="65"/>
      <c r="GG687" s="65"/>
      <c r="GH687" s="65"/>
      <c r="GI687" s="65"/>
      <c r="GJ687" s="65"/>
      <c r="GK687" s="65"/>
      <c r="GL687" s="65"/>
      <c r="GM687" s="65"/>
      <c r="GN687" s="65"/>
      <c r="GO687" s="65"/>
      <c r="GP687" s="65"/>
      <c r="GQ687" s="65"/>
      <c r="GR687" s="65"/>
      <c r="GS687" s="65"/>
      <c r="GT687" s="65"/>
      <c r="GU687" s="65"/>
      <c r="GV687" s="65"/>
      <c r="GW687" s="65"/>
      <c r="GX687" s="65"/>
      <c r="GY687" s="65"/>
      <c r="GZ687" s="65"/>
      <c r="HA687" s="65"/>
      <c r="HB687" s="65"/>
      <c r="HC687" s="65"/>
      <c r="HD687" s="65"/>
      <c r="HE687" s="65"/>
      <c r="HF687" s="65"/>
      <c r="HG687" s="65"/>
      <c r="HH687" s="65"/>
      <c r="HI687" s="65"/>
      <c r="HJ687" s="65"/>
      <c r="HK687" s="65"/>
      <c r="HL687" s="65"/>
      <c r="HM687" s="65"/>
      <c r="HN687" s="65"/>
      <c r="HO687" s="65"/>
      <c r="HP687" s="65"/>
      <c r="HQ687" s="65"/>
      <c r="HR687" s="65"/>
      <c r="HS687" s="65"/>
      <c r="HT687" s="65"/>
      <c r="HU687" s="65"/>
      <c r="HV687" s="65"/>
      <c r="HW687" s="65"/>
      <c r="HX687" s="65"/>
      <c r="HY687" s="65"/>
      <c r="HZ687" s="65"/>
      <c r="IA687" s="65"/>
      <c r="IB687" s="65"/>
      <c r="IC687" s="65"/>
      <c r="ID687" s="65"/>
      <c r="IE687" s="65"/>
      <c r="IF687" s="65"/>
      <c r="IG687" s="65"/>
      <c r="IH687" s="65"/>
      <c r="II687" s="65"/>
      <c r="IJ687" s="65"/>
      <c r="IK687" s="65"/>
      <c r="IL687" s="65"/>
      <c r="IM687" s="65"/>
      <c r="IN687" s="65"/>
      <c r="IO687" s="65"/>
      <c r="IP687" s="65"/>
      <c r="IQ687" s="65"/>
      <c r="IR687" s="65"/>
      <c r="IS687" s="65"/>
      <c r="IT687" s="65"/>
      <c r="IU687" s="65"/>
      <c r="IV687" s="65"/>
      <c r="IW687" s="65"/>
      <c r="IX687" s="65"/>
      <c r="IY687" s="65"/>
      <c r="IZ687" s="65"/>
      <c r="JA687" s="65"/>
      <c r="JB687" s="65"/>
      <c r="JC687" s="65"/>
      <c r="JD687" s="65"/>
      <c r="JE687" s="65"/>
      <c r="JF687" s="65"/>
      <c r="JG687" s="65"/>
      <c r="JH687" s="65"/>
      <c r="JI687" s="65"/>
      <c r="JJ687" s="65"/>
      <c r="JK687" s="65"/>
      <c r="JL687" s="65"/>
      <c r="JM687" s="65"/>
      <c r="JN687" s="65"/>
      <c r="JO687" s="65"/>
      <c r="JP687" s="65"/>
      <c r="JQ687" s="65"/>
      <c r="JR687" s="65"/>
      <c r="JS687" s="65"/>
    </row>
    <row r="688" s="66" customFormat="true" ht="14.25" hidden="false" customHeight="true" outlineLevel="0" collapsed="false">
      <c r="A688" s="46"/>
      <c r="B688" s="47" t="n">
        <f aca="true">TODAY()</f>
        <v>46135</v>
      </c>
      <c r="C688" s="48" t="s">
        <v>37</v>
      </c>
      <c r="D688" s="49" t="s">
        <v>38</v>
      </c>
      <c r="E688" s="50" t="str">
        <f aca="false">IFERROR(VLOOKUP($J688,'Base 1'!A:S,19,0),"-")</f>
        <v>-</v>
      </c>
      <c r="F688" s="50" t="str">
        <f aca="false">IFERROR(VLOOKUP($J688,'Base 1'!$A:$N,14,0),"-")</f>
        <v>-</v>
      </c>
      <c r="G688" s="50" t="str">
        <f aca="false">IFERROR(VLOOKUP($J688,'Base 1'!$A:$O,15,0),"-")</f>
        <v>-</v>
      </c>
      <c r="H688" s="50" t="str">
        <f aca="false">IFERROR(VLOOKUP($J688,'Base 1'!$A:$T,20,0),"-")</f>
        <v>-</v>
      </c>
      <c r="I688" s="51" t="str">
        <f aca="false">IFERROR(VLOOKUP($J688,'Base 1'!$A:$C,3,0),"-")</f>
        <v>-</v>
      </c>
      <c r="J688" s="51"/>
      <c r="K688" s="50" t="str">
        <f aca="false">IFERROR(VLOOKUP($J688,'Base 1'!$A:$E,5,0),"-")</f>
        <v>-</v>
      </c>
      <c r="L688" s="52" t="str">
        <f aca="false">IFERROR(VLOOKUP($J688,'Base 1'!$A:$B,2,0),"-")</f>
        <v>-</v>
      </c>
      <c r="M688" s="50" t="str">
        <f aca="false">IFERROR(VLOOKUP($J688,'Base 1'!$A:$Q,17,0),"-")</f>
        <v>-</v>
      </c>
      <c r="N688" s="50" t="str">
        <f aca="false">IFERROR(VLOOKUP($J688,'Base 1'!$A:$R,18,0),"-")</f>
        <v>-</v>
      </c>
      <c r="O688" s="50" t="str">
        <f aca="false">IFERROR(VLOOKUP($J688,'Base 1'!$A:$F,6,0),"-")</f>
        <v>-</v>
      </c>
      <c r="P688" s="53" t="str">
        <f aca="false">IFERROR(VLOOKUP($J688,'Base 1'!$A:$G,7,0),"-")</f>
        <v>-</v>
      </c>
      <c r="Q688" s="54"/>
      <c r="R688" s="50" t="str">
        <f aca="false">IFERROR(VLOOKUP(J688,'Base 1'!$A:$L,12,0),"-")</f>
        <v>-</v>
      </c>
      <c r="S688" s="54"/>
      <c r="T688" s="55" t="str">
        <f aca="false">IFERROR(VLOOKUP(J688,'Base 1'!$A:$J,10,0),"-")</f>
        <v>-</v>
      </c>
      <c r="U688" s="56"/>
      <c r="V688" s="57"/>
      <c r="W688" s="58"/>
      <c r="X688" s="59" t="str">
        <f aca="false">IFERROR(VLOOKUP(J688,'Base 1'!$A:$I,9,0),"-")</f>
        <v>-</v>
      </c>
      <c r="Y688" s="58"/>
      <c r="Z688" s="60"/>
      <c r="AA688" s="61"/>
      <c r="AB688" s="62"/>
      <c r="AC688" s="63" t="str">
        <f aca="false">IFERROR(VLOOKUP($J688,'Base 1'!$A:$Q,16,0),"-")</f>
        <v>-</v>
      </c>
      <c r="AD688" s="63"/>
      <c r="AE688" s="64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65"/>
      <c r="CQ688" s="65"/>
      <c r="CR688" s="65"/>
      <c r="CS688" s="65"/>
      <c r="CT688" s="65"/>
      <c r="CU688" s="65"/>
      <c r="CV688" s="65"/>
      <c r="CW688" s="65"/>
      <c r="CX688" s="6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  <c r="EF688" s="65"/>
      <c r="EG688" s="65"/>
      <c r="EH688" s="65"/>
      <c r="EI688" s="65"/>
      <c r="EJ688" s="65"/>
      <c r="EK688" s="65"/>
      <c r="EL688" s="65"/>
      <c r="EM688" s="65"/>
      <c r="EN688" s="65"/>
      <c r="EO688" s="65"/>
      <c r="EP688" s="65"/>
      <c r="EQ688" s="65"/>
      <c r="ER688" s="65"/>
      <c r="ES688" s="65"/>
      <c r="ET688" s="65"/>
      <c r="EU688" s="65"/>
      <c r="EV688" s="65"/>
      <c r="EW688" s="65"/>
      <c r="EX688" s="65"/>
      <c r="EY688" s="65"/>
      <c r="EZ688" s="65"/>
      <c r="FA688" s="65"/>
      <c r="FB688" s="65"/>
      <c r="FC688" s="65"/>
      <c r="FD688" s="65"/>
      <c r="FE688" s="65"/>
      <c r="FF688" s="65"/>
      <c r="FG688" s="65"/>
      <c r="FH688" s="65"/>
      <c r="FI688" s="65"/>
      <c r="FJ688" s="65"/>
      <c r="FK688" s="65"/>
      <c r="FL688" s="65"/>
      <c r="FM688" s="65"/>
      <c r="FN688" s="65"/>
      <c r="FO688" s="65"/>
      <c r="FP688" s="65"/>
      <c r="FQ688" s="65"/>
      <c r="FR688" s="65"/>
      <c r="FS688" s="65"/>
      <c r="FT688" s="65"/>
      <c r="FU688" s="65"/>
      <c r="FV688" s="65"/>
      <c r="FW688" s="65"/>
      <c r="FX688" s="65"/>
      <c r="FY688" s="65"/>
      <c r="FZ688" s="65"/>
      <c r="GA688" s="65"/>
      <c r="GB688" s="65"/>
      <c r="GC688" s="65"/>
      <c r="GD688" s="65"/>
      <c r="GE688" s="65"/>
      <c r="GF688" s="65"/>
      <c r="GG688" s="65"/>
      <c r="GH688" s="65"/>
      <c r="GI688" s="65"/>
      <c r="GJ688" s="65"/>
      <c r="GK688" s="65"/>
      <c r="GL688" s="65"/>
      <c r="GM688" s="65"/>
      <c r="GN688" s="65"/>
      <c r="GO688" s="65"/>
      <c r="GP688" s="65"/>
      <c r="GQ688" s="65"/>
      <c r="GR688" s="65"/>
      <c r="GS688" s="65"/>
      <c r="GT688" s="65"/>
      <c r="GU688" s="65"/>
      <c r="GV688" s="65"/>
      <c r="GW688" s="65"/>
      <c r="GX688" s="65"/>
      <c r="GY688" s="65"/>
      <c r="GZ688" s="65"/>
      <c r="HA688" s="65"/>
      <c r="HB688" s="65"/>
      <c r="HC688" s="65"/>
      <c r="HD688" s="65"/>
      <c r="HE688" s="65"/>
      <c r="HF688" s="65"/>
      <c r="HG688" s="65"/>
      <c r="HH688" s="65"/>
      <c r="HI688" s="65"/>
      <c r="HJ688" s="65"/>
      <c r="HK688" s="65"/>
      <c r="HL688" s="65"/>
      <c r="HM688" s="65"/>
      <c r="HN688" s="65"/>
      <c r="HO688" s="65"/>
      <c r="HP688" s="65"/>
      <c r="HQ688" s="65"/>
      <c r="HR688" s="65"/>
      <c r="HS688" s="65"/>
      <c r="HT688" s="65"/>
      <c r="HU688" s="65"/>
      <c r="HV688" s="65"/>
      <c r="HW688" s="65"/>
      <c r="HX688" s="65"/>
      <c r="HY688" s="65"/>
      <c r="HZ688" s="65"/>
      <c r="IA688" s="65"/>
      <c r="IB688" s="65"/>
      <c r="IC688" s="65"/>
      <c r="ID688" s="65"/>
      <c r="IE688" s="65"/>
      <c r="IF688" s="65"/>
      <c r="IG688" s="65"/>
      <c r="IH688" s="65"/>
      <c r="II688" s="65"/>
      <c r="IJ688" s="65"/>
      <c r="IK688" s="65"/>
      <c r="IL688" s="65"/>
      <c r="IM688" s="65"/>
      <c r="IN688" s="65"/>
      <c r="IO688" s="65"/>
      <c r="IP688" s="65"/>
      <c r="IQ688" s="65"/>
      <c r="IR688" s="65"/>
      <c r="IS688" s="65"/>
      <c r="IT688" s="65"/>
      <c r="IU688" s="65"/>
      <c r="IV688" s="65"/>
      <c r="IW688" s="65"/>
      <c r="IX688" s="65"/>
      <c r="IY688" s="65"/>
      <c r="IZ688" s="65"/>
      <c r="JA688" s="65"/>
      <c r="JB688" s="65"/>
      <c r="JC688" s="65"/>
      <c r="JD688" s="65"/>
      <c r="JE688" s="65"/>
      <c r="JF688" s="65"/>
      <c r="JG688" s="65"/>
      <c r="JH688" s="65"/>
      <c r="JI688" s="65"/>
      <c r="JJ688" s="65"/>
      <c r="JK688" s="65"/>
      <c r="JL688" s="65"/>
      <c r="JM688" s="65"/>
      <c r="JN688" s="65"/>
      <c r="JO688" s="65"/>
      <c r="JP688" s="65"/>
      <c r="JQ688" s="65"/>
      <c r="JR688" s="65"/>
      <c r="JS688" s="65"/>
    </row>
    <row r="689" s="66" customFormat="true" ht="14.25" hidden="false" customHeight="true" outlineLevel="0" collapsed="false">
      <c r="A689" s="46"/>
      <c r="B689" s="47" t="n">
        <f aca="true">TODAY()</f>
        <v>46135</v>
      </c>
      <c r="C689" s="48" t="s">
        <v>37</v>
      </c>
      <c r="D689" s="49" t="s">
        <v>38</v>
      </c>
      <c r="E689" s="50" t="str">
        <f aca="false">IFERROR(VLOOKUP($J689,'Base 1'!A:S,19,0),"-")</f>
        <v>-</v>
      </c>
      <c r="F689" s="50" t="str">
        <f aca="false">IFERROR(VLOOKUP($J689,'Base 1'!$A:$N,14,0),"-")</f>
        <v>-</v>
      </c>
      <c r="G689" s="50" t="str">
        <f aca="false">IFERROR(VLOOKUP($J689,'Base 1'!$A:$O,15,0),"-")</f>
        <v>-</v>
      </c>
      <c r="H689" s="50" t="str">
        <f aca="false">IFERROR(VLOOKUP($J689,'Base 1'!$A:$T,20,0),"-")</f>
        <v>-</v>
      </c>
      <c r="I689" s="51" t="str">
        <f aca="false">IFERROR(VLOOKUP($J689,'Base 1'!$A:$C,3,0),"-")</f>
        <v>-</v>
      </c>
      <c r="J689" s="51"/>
      <c r="K689" s="50" t="str">
        <f aca="false">IFERROR(VLOOKUP($J689,'Base 1'!$A:$E,5,0),"-")</f>
        <v>-</v>
      </c>
      <c r="L689" s="52" t="str">
        <f aca="false">IFERROR(VLOOKUP($J689,'Base 1'!$A:$B,2,0),"-")</f>
        <v>-</v>
      </c>
      <c r="M689" s="50" t="str">
        <f aca="false">IFERROR(VLOOKUP($J689,'Base 1'!$A:$Q,17,0),"-")</f>
        <v>-</v>
      </c>
      <c r="N689" s="50" t="str">
        <f aca="false">IFERROR(VLOOKUP($J689,'Base 1'!$A:$R,18,0),"-")</f>
        <v>-</v>
      </c>
      <c r="O689" s="50" t="str">
        <f aca="false">IFERROR(VLOOKUP($J689,'Base 1'!$A:$F,6,0),"-")</f>
        <v>-</v>
      </c>
      <c r="P689" s="53" t="str">
        <f aca="false">IFERROR(VLOOKUP($J689,'Base 1'!$A:$G,7,0),"-")</f>
        <v>-</v>
      </c>
      <c r="Q689" s="54"/>
      <c r="R689" s="50" t="str">
        <f aca="false">IFERROR(VLOOKUP(J689,'Base 1'!$A:$L,12,0),"-")</f>
        <v>-</v>
      </c>
      <c r="S689" s="54"/>
      <c r="T689" s="55" t="str">
        <f aca="false">IFERROR(VLOOKUP(J689,'Base 1'!$A:$J,10,0),"-")</f>
        <v>-</v>
      </c>
      <c r="U689" s="56"/>
      <c r="V689" s="57"/>
      <c r="W689" s="58"/>
      <c r="X689" s="59" t="str">
        <f aca="false">IFERROR(VLOOKUP(J689,'Base 1'!$A:$I,9,0),"-")</f>
        <v>-</v>
      </c>
      <c r="Y689" s="58"/>
      <c r="Z689" s="60"/>
      <c r="AA689" s="61"/>
      <c r="AB689" s="62"/>
      <c r="AC689" s="63" t="str">
        <f aca="false">IFERROR(VLOOKUP($J689,'Base 1'!$A:$Q,16,0),"-")</f>
        <v>-</v>
      </c>
      <c r="AD689" s="63"/>
      <c r="AE689" s="64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  <c r="EJ689" s="65"/>
      <c r="EK689" s="65"/>
      <c r="EL689" s="65"/>
      <c r="EM689" s="65"/>
      <c r="EN689" s="65"/>
      <c r="EO689" s="65"/>
      <c r="EP689" s="65"/>
      <c r="EQ689" s="65"/>
      <c r="ER689" s="65"/>
      <c r="ES689" s="65"/>
      <c r="ET689" s="65"/>
      <c r="EU689" s="65"/>
      <c r="EV689" s="65"/>
      <c r="EW689" s="65"/>
      <c r="EX689" s="65"/>
      <c r="EY689" s="65"/>
      <c r="EZ689" s="65"/>
      <c r="FA689" s="65"/>
      <c r="FB689" s="65"/>
      <c r="FC689" s="65"/>
      <c r="FD689" s="65"/>
      <c r="FE689" s="65"/>
      <c r="FF689" s="65"/>
      <c r="FG689" s="65"/>
      <c r="FH689" s="65"/>
      <c r="FI689" s="65"/>
      <c r="FJ689" s="65"/>
      <c r="FK689" s="65"/>
      <c r="FL689" s="65"/>
      <c r="FM689" s="65"/>
      <c r="FN689" s="65"/>
      <c r="FO689" s="65"/>
      <c r="FP689" s="65"/>
      <c r="FQ689" s="65"/>
      <c r="FR689" s="65"/>
      <c r="FS689" s="65"/>
      <c r="FT689" s="65"/>
      <c r="FU689" s="65"/>
      <c r="FV689" s="65"/>
      <c r="FW689" s="65"/>
      <c r="FX689" s="65"/>
      <c r="FY689" s="65"/>
      <c r="FZ689" s="65"/>
      <c r="GA689" s="65"/>
      <c r="GB689" s="65"/>
      <c r="GC689" s="65"/>
      <c r="GD689" s="65"/>
      <c r="GE689" s="65"/>
      <c r="GF689" s="65"/>
      <c r="GG689" s="65"/>
      <c r="GH689" s="65"/>
      <c r="GI689" s="65"/>
      <c r="GJ689" s="65"/>
      <c r="GK689" s="65"/>
      <c r="GL689" s="65"/>
      <c r="GM689" s="65"/>
      <c r="GN689" s="65"/>
      <c r="GO689" s="65"/>
      <c r="GP689" s="65"/>
      <c r="GQ689" s="65"/>
      <c r="GR689" s="65"/>
      <c r="GS689" s="65"/>
      <c r="GT689" s="65"/>
      <c r="GU689" s="65"/>
      <c r="GV689" s="65"/>
      <c r="GW689" s="65"/>
      <c r="GX689" s="65"/>
      <c r="GY689" s="65"/>
      <c r="GZ689" s="65"/>
      <c r="HA689" s="65"/>
      <c r="HB689" s="65"/>
      <c r="HC689" s="65"/>
      <c r="HD689" s="65"/>
      <c r="HE689" s="65"/>
      <c r="HF689" s="65"/>
      <c r="HG689" s="65"/>
      <c r="HH689" s="65"/>
      <c r="HI689" s="65"/>
      <c r="HJ689" s="65"/>
      <c r="HK689" s="65"/>
      <c r="HL689" s="65"/>
      <c r="HM689" s="65"/>
      <c r="HN689" s="65"/>
      <c r="HO689" s="65"/>
      <c r="HP689" s="65"/>
      <c r="HQ689" s="65"/>
      <c r="HR689" s="65"/>
      <c r="HS689" s="65"/>
      <c r="HT689" s="65"/>
      <c r="HU689" s="65"/>
      <c r="HV689" s="65"/>
      <c r="HW689" s="65"/>
      <c r="HX689" s="65"/>
      <c r="HY689" s="65"/>
      <c r="HZ689" s="65"/>
      <c r="IA689" s="65"/>
      <c r="IB689" s="65"/>
      <c r="IC689" s="65"/>
      <c r="ID689" s="65"/>
      <c r="IE689" s="65"/>
      <c r="IF689" s="65"/>
      <c r="IG689" s="65"/>
      <c r="IH689" s="65"/>
      <c r="II689" s="65"/>
      <c r="IJ689" s="65"/>
      <c r="IK689" s="65"/>
      <c r="IL689" s="65"/>
      <c r="IM689" s="65"/>
      <c r="IN689" s="65"/>
      <c r="IO689" s="65"/>
      <c r="IP689" s="65"/>
      <c r="IQ689" s="65"/>
      <c r="IR689" s="65"/>
      <c r="IS689" s="65"/>
      <c r="IT689" s="65"/>
      <c r="IU689" s="65"/>
      <c r="IV689" s="65"/>
      <c r="IW689" s="65"/>
      <c r="IX689" s="65"/>
      <c r="IY689" s="65"/>
      <c r="IZ689" s="65"/>
      <c r="JA689" s="65"/>
      <c r="JB689" s="65"/>
      <c r="JC689" s="65"/>
      <c r="JD689" s="65"/>
      <c r="JE689" s="65"/>
      <c r="JF689" s="65"/>
      <c r="JG689" s="65"/>
      <c r="JH689" s="65"/>
      <c r="JI689" s="65"/>
      <c r="JJ689" s="65"/>
      <c r="JK689" s="65"/>
      <c r="JL689" s="65"/>
      <c r="JM689" s="65"/>
      <c r="JN689" s="65"/>
      <c r="JO689" s="65"/>
      <c r="JP689" s="65"/>
      <c r="JQ689" s="65"/>
      <c r="JR689" s="65"/>
      <c r="JS689" s="65"/>
    </row>
    <row r="690" s="66" customFormat="true" ht="14.25" hidden="false" customHeight="true" outlineLevel="0" collapsed="false">
      <c r="A690" s="46"/>
      <c r="B690" s="47" t="n">
        <f aca="true">TODAY()</f>
        <v>46135</v>
      </c>
      <c r="C690" s="48" t="s">
        <v>37</v>
      </c>
      <c r="D690" s="49" t="s">
        <v>38</v>
      </c>
      <c r="E690" s="50" t="str">
        <f aca="false">IFERROR(VLOOKUP($J690,'Base 1'!A:S,19,0),"-")</f>
        <v>-</v>
      </c>
      <c r="F690" s="50" t="str">
        <f aca="false">IFERROR(VLOOKUP($J690,'Base 1'!$A:$N,14,0),"-")</f>
        <v>-</v>
      </c>
      <c r="G690" s="50" t="str">
        <f aca="false">IFERROR(VLOOKUP($J690,'Base 1'!$A:$O,15,0),"-")</f>
        <v>-</v>
      </c>
      <c r="H690" s="50" t="str">
        <f aca="false">IFERROR(VLOOKUP($J690,'Base 1'!$A:$T,20,0),"-")</f>
        <v>-</v>
      </c>
      <c r="I690" s="51" t="str">
        <f aca="false">IFERROR(VLOOKUP($J690,'Base 1'!$A:$C,3,0),"-")</f>
        <v>-</v>
      </c>
      <c r="J690" s="51"/>
      <c r="K690" s="50" t="str">
        <f aca="false">IFERROR(VLOOKUP($J690,'Base 1'!$A:$E,5,0),"-")</f>
        <v>-</v>
      </c>
      <c r="L690" s="52" t="str">
        <f aca="false">IFERROR(VLOOKUP($J690,'Base 1'!$A:$B,2,0),"-")</f>
        <v>-</v>
      </c>
      <c r="M690" s="50" t="str">
        <f aca="false">IFERROR(VLOOKUP($J690,'Base 1'!$A:$Q,17,0),"-")</f>
        <v>-</v>
      </c>
      <c r="N690" s="50" t="str">
        <f aca="false">IFERROR(VLOOKUP($J690,'Base 1'!$A:$R,18,0),"-")</f>
        <v>-</v>
      </c>
      <c r="O690" s="50" t="str">
        <f aca="false">IFERROR(VLOOKUP($J690,'Base 1'!$A:$F,6,0),"-")</f>
        <v>-</v>
      </c>
      <c r="P690" s="53" t="str">
        <f aca="false">IFERROR(VLOOKUP($J690,'Base 1'!$A:$G,7,0),"-")</f>
        <v>-</v>
      </c>
      <c r="Q690" s="54"/>
      <c r="R690" s="50" t="str">
        <f aca="false">IFERROR(VLOOKUP(J690,'Base 1'!$A:$L,12,0),"-")</f>
        <v>-</v>
      </c>
      <c r="S690" s="54"/>
      <c r="T690" s="55" t="str">
        <f aca="false">IFERROR(VLOOKUP(J690,'Base 1'!$A:$J,10,0),"-")</f>
        <v>-</v>
      </c>
      <c r="U690" s="56"/>
      <c r="V690" s="57"/>
      <c r="W690" s="58"/>
      <c r="X690" s="59" t="str">
        <f aca="false">IFERROR(VLOOKUP(J690,'Base 1'!$A:$I,9,0),"-")</f>
        <v>-</v>
      </c>
      <c r="Y690" s="58"/>
      <c r="Z690" s="60"/>
      <c r="AA690" s="61"/>
      <c r="AB690" s="62"/>
      <c r="AC690" s="63" t="str">
        <f aca="false">IFERROR(VLOOKUP($J690,'Base 1'!$A:$Q,16,0),"-")</f>
        <v>-</v>
      </c>
      <c r="AD690" s="63"/>
      <c r="AE690" s="64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  <c r="EJ690" s="65"/>
      <c r="EK690" s="65"/>
      <c r="EL690" s="65"/>
      <c r="EM690" s="65"/>
      <c r="EN690" s="65"/>
      <c r="EO690" s="65"/>
      <c r="EP690" s="65"/>
      <c r="EQ690" s="65"/>
      <c r="ER690" s="65"/>
      <c r="ES690" s="65"/>
      <c r="ET690" s="65"/>
      <c r="EU690" s="65"/>
      <c r="EV690" s="65"/>
      <c r="EW690" s="65"/>
      <c r="EX690" s="65"/>
      <c r="EY690" s="65"/>
      <c r="EZ690" s="65"/>
      <c r="FA690" s="65"/>
      <c r="FB690" s="65"/>
      <c r="FC690" s="65"/>
      <c r="FD690" s="65"/>
      <c r="FE690" s="65"/>
      <c r="FF690" s="65"/>
      <c r="FG690" s="65"/>
      <c r="FH690" s="65"/>
      <c r="FI690" s="65"/>
      <c r="FJ690" s="65"/>
      <c r="FK690" s="65"/>
      <c r="FL690" s="65"/>
      <c r="FM690" s="65"/>
      <c r="FN690" s="65"/>
      <c r="FO690" s="65"/>
      <c r="FP690" s="65"/>
      <c r="FQ690" s="65"/>
      <c r="FR690" s="65"/>
      <c r="FS690" s="65"/>
      <c r="FT690" s="65"/>
      <c r="FU690" s="65"/>
      <c r="FV690" s="65"/>
      <c r="FW690" s="65"/>
      <c r="FX690" s="65"/>
      <c r="FY690" s="65"/>
      <c r="FZ690" s="65"/>
      <c r="GA690" s="65"/>
      <c r="GB690" s="65"/>
      <c r="GC690" s="65"/>
      <c r="GD690" s="65"/>
      <c r="GE690" s="65"/>
      <c r="GF690" s="65"/>
      <c r="GG690" s="65"/>
      <c r="GH690" s="65"/>
      <c r="GI690" s="65"/>
      <c r="GJ690" s="65"/>
      <c r="GK690" s="65"/>
      <c r="GL690" s="65"/>
      <c r="GM690" s="65"/>
      <c r="GN690" s="65"/>
      <c r="GO690" s="65"/>
      <c r="GP690" s="65"/>
      <c r="GQ690" s="65"/>
      <c r="GR690" s="65"/>
      <c r="GS690" s="65"/>
      <c r="GT690" s="65"/>
      <c r="GU690" s="65"/>
      <c r="GV690" s="65"/>
      <c r="GW690" s="65"/>
      <c r="GX690" s="65"/>
      <c r="GY690" s="65"/>
      <c r="GZ690" s="65"/>
      <c r="HA690" s="65"/>
      <c r="HB690" s="65"/>
      <c r="HC690" s="65"/>
      <c r="HD690" s="65"/>
      <c r="HE690" s="65"/>
      <c r="HF690" s="65"/>
      <c r="HG690" s="65"/>
      <c r="HH690" s="65"/>
      <c r="HI690" s="65"/>
      <c r="HJ690" s="65"/>
      <c r="HK690" s="65"/>
      <c r="HL690" s="65"/>
      <c r="HM690" s="65"/>
      <c r="HN690" s="65"/>
      <c r="HO690" s="65"/>
      <c r="HP690" s="65"/>
      <c r="HQ690" s="65"/>
      <c r="HR690" s="65"/>
      <c r="HS690" s="65"/>
      <c r="HT690" s="65"/>
      <c r="HU690" s="65"/>
      <c r="HV690" s="65"/>
      <c r="HW690" s="65"/>
      <c r="HX690" s="65"/>
      <c r="HY690" s="65"/>
      <c r="HZ690" s="65"/>
      <c r="IA690" s="65"/>
      <c r="IB690" s="65"/>
      <c r="IC690" s="65"/>
      <c r="ID690" s="65"/>
      <c r="IE690" s="65"/>
      <c r="IF690" s="65"/>
      <c r="IG690" s="65"/>
      <c r="IH690" s="65"/>
      <c r="II690" s="65"/>
      <c r="IJ690" s="65"/>
      <c r="IK690" s="65"/>
      <c r="IL690" s="65"/>
      <c r="IM690" s="65"/>
      <c r="IN690" s="65"/>
      <c r="IO690" s="65"/>
      <c r="IP690" s="65"/>
      <c r="IQ690" s="65"/>
      <c r="IR690" s="65"/>
      <c r="IS690" s="65"/>
      <c r="IT690" s="65"/>
      <c r="IU690" s="65"/>
      <c r="IV690" s="65"/>
      <c r="IW690" s="65"/>
      <c r="IX690" s="65"/>
      <c r="IY690" s="65"/>
      <c r="IZ690" s="65"/>
      <c r="JA690" s="65"/>
      <c r="JB690" s="65"/>
      <c r="JC690" s="65"/>
      <c r="JD690" s="65"/>
      <c r="JE690" s="65"/>
      <c r="JF690" s="65"/>
      <c r="JG690" s="65"/>
      <c r="JH690" s="65"/>
      <c r="JI690" s="65"/>
      <c r="JJ690" s="65"/>
      <c r="JK690" s="65"/>
      <c r="JL690" s="65"/>
      <c r="JM690" s="65"/>
      <c r="JN690" s="65"/>
      <c r="JO690" s="65"/>
      <c r="JP690" s="65"/>
      <c r="JQ690" s="65"/>
      <c r="JR690" s="65"/>
      <c r="JS690" s="65"/>
    </row>
    <row r="691" s="66" customFormat="true" ht="14.25" hidden="false" customHeight="true" outlineLevel="0" collapsed="false">
      <c r="A691" s="46"/>
      <c r="B691" s="47" t="n">
        <f aca="true">TODAY()</f>
        <v>46135</v>
      </c>
      <c r="C691" s="48" t="s">
        <v>37</v>
      </c>
      <c r="D691" s="49" t="s">
        <v>38</v>
      </c>
      <c r="E691" s="50" t="str">
        <f aca="false">IFERROR(VLOOKUP($J691,'Base 1'!A:S,19,0),"-")</f>
        <v>-</v>
      </c>
      <c r="F691" s="50" t="str">
        <f aca="false">IFERROR(VLOOKUP($J691,'Base 1'!$A:$N,14,0),"-")</f>
        <v>-</v>
      </c>
      <c r="G691" s="50" t="str">
        <f aca="false">IFERROR(VLOOKUP($J691,'Base 1'!$A:$O,15,0),"-")</f>
        <v>-</v>
      </c>
      <c r="H691" s="50" t="str">
        <f aca="false">IFERROR(VLOOKUP($J691,'Base 1'!$A:$T,20,0),"-")</f>
        <v>-</v>
      </c>
      <c r="I691" s="51" t="str">
        <f aca="false">IFERROR(VLOOKUP($J691,'Base 1'!$A:$C,3,0),"-")</f>
        <v>-</v>
      </c>
      <c r="J691" s="51"/>
      <c r="K691" s="50" t="str">
        <f aca="false">IFERROR(VLOOKUP($J691,'Base 1'!$A:$E,5,0),"-")</f>
        <v>-</v>
      </c>
      <c r="L691" s="52" t="str">
        <f aca="false">IFERROR(VLOOKUP($J691,'Base 1'!$A:$B,2,0),"-")</f>
        <v>-</v>
      </c>
      <c r="M691" s="50" t="str">
        <f aca="false">IFERROR(VLOOKUP($J691,'Base 1'!$A:$Q,17,0),"-")</f>
        <v>-</v>
      </c>
      <c r="N691" s="50" t="str">
        <f aca="false">IFERROR(VLOOKUP($J691,'Base 1'!$A:$R,18,0),"-")</f>
        <v>-</v>
      </c>
      <c r="O691" s="50" t="str">
        <f aca="false">IFERROR(VLOOKUP($J691,'Base 1'!$A:$F,6,0),"-")</f>
        <v>-</v>
      </c>
      <c r="P691" s="53" t="str">
        <f aca="false">IFERROR(VLOOKUP($J691,'Base 1'!$A:$G,7,0),"-")</f>
        <v>-</v>
      </c>
      <c r="Q691" s="54"/>
      <c r="R691" s="50" t="str">
        <f aca="false">IFERROR(VLOOKUP(J691,'Base 1'!$A:$L,12,0),"-")</f>
        <v>-</v>
      </c>
      <c r="S691" s="54"/>
      <c r="T691" s="55" t="str">
        <f aca="false">IFERROR(VLOOKUP(J691,'Base 1'!$A:$J,10,0),"-")</f>
        <v>-</v>
      </c>
      <c r="U691" s="56"/>
      <c r="V691" s="57"/>
      <c r="W691" s="58"/>
      <c r="X691" s="59" t="str">
        <f aca="false">IFERROR(VLOOKUP(J691,'Base 1'!$A:$I,9,0),"-")</f>
        <v>-</v>
      </c>
      <c r="Y691" s="58"/>
      <c r="Z691" s="60"/>
      <c r="AA691" s="61"/>
      <c r="AB691" s="62"/>
      <c r="AC691" s="63" t="str">
        <f aca="false">IFERROR(VLOOKUP($J691,'Base 1'!$A:$Q,16,0),"-")</f>
        <v>-</v>
      </c>
      <c r="AD691" s="63"/>
      <c r="AE691" s="64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65"/>
      <c r="CQ691" s="65"/>
      <c r="CR691" s="65"/>
      <c r="CS691" s="65"/>
      <c r="CT691" s="65"/>
      <c r="CU691" s="65"/>
      <c r="CV691" s="65"/>
      <c r="CW691" s="65"/>
      <c r="CX691" s="6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  <c r="EF691" s="65"/>
      <c r="EG691" s="65"/>
      <c r="EH691" s="65"/>
      <c r="EI691" s="65"/>
      <c r="EJ691" s="65"/>
      <c r="EK691" s="65"/>
      <c r="EL691" s="65"/>
      <c r="EM691" s="65"/>
      <c r="EN691" s="65"/>
      <c r="EO691" s="65"/>
      <c r="EP691" s="65"/>
      <c r="EQ691" s="65"/>
      <c r="ER691" s="65"/>
      <c r="ES691" s="65"/>
      <c r="ET691" s="65"/>
      <c r="EU691" s="65"/>
      <c r="EV691" s="65"/>
      <c r="EW691" s="65"/>
      <c r="EX691" s="65"/>
      <c r="EY691" s="65"/>
      <c r="EZ691" s="65"/>
      <c r="FA691" s="65"/>
      <c r="FB691" s="65"/>
      <c r="FC691" s="65"/>
      <c r="FD691" s="65"/>
      <c r="FE691" s="65"/>
      <c r="FF691" s="65"/>
      <c r="FG691" s="65"/>
      <c r="FH691" s="65"/>
      <c r="FI691" s="65"/>
      <c r="FJ691" s="65"/>
      <c r="FK691" s="65"/>
      <c r="FL691" s="65"/>
      <c r="FM691" s="65"/>
      <c r="FN691" s="65"/>
      <c r="FO691" s="65"/>
      <c r="FP691" s="65"/>
      <c r="FQ691" s="65"/>
      <c r="FR691" s="65"/>
      <c r="FS691" s="65"/>
      <c r="FT691" s="65"/>
      <c r="FU691" s="65"/>
      <c r="FV691" s="65"/>
      <c r="FW691" s="65"/>
      <c r="FX691" s="65"/>
      <c r="FY691" s="65"/>
      <c r="FZ691" s="65"/>
      <c r="GA691" s="65"/>
      <c r="GB691" s="65"/>
      <c r="GC691" s="65"/>
      <c r="GD691" s="65"/>
      <c r="GE691" s="65"/>
      <c r="GF691" s="65"/>
      <c r="GG691" s="65"/>
      <c r="GH691" s="65"/>
      <c r="GI691" s="65"/>
      <c r="GJ691" s="65"/>
      <c r="GK691" s="65"/>
      <c r="GL691" s="65"/>
      <c r="GM691" s="65"/>
      <c r="GN691" s="65"/>
      <c r="GO691" s="65"/>
      <c r="GP691" s="65"/>
      <c r="GQ691" s="65"/>
      <c r="GR691" s="65"/>
      <c r="GS691" s="65"/>
      <c r="GT691" s="65"/>
      <c r="GU691" s="65"/>
      <c r="GV691" s="65"/>
      <c r="GW691" s="65"/>
      <c r="GX691" s="65"/>
      <c r="GY691" s="65"/>
      <c r="GZ691" s="65"/>
      <c r="HA691" s="65"/>
      <c r="HB691" s="65"/>
      <c r="HC691" s="65"/>
      <c r="HD691" s="65"/>
      <c r="HE691" s="65"/>
      <c r="HF691" s="65"/>
      <c r="HG691" s="65"/>
      <c r="HH691" s="65"/>
      <c r="HI691" s="65"/>
      <c r="HJ691" s="65"/>
      <c r="HK691" s="65"/>
      <c r="HL691" s="65"/>
      <c r="HM691" s="65"/>
      <c r="HN691" s="65"/>
      <c r="HO691" s="65"/>
      <c r="HP691" s="65"/>
      <c r="HQ691" s="65"/>
      <c r="HR691" s="65"/>
      <c r="HS691" s="65"/>
      <c r="HT691" s="65"/>
      <c r="HU691" s="65"/>
      <c r="HV691" s="65"/>
      <c r="HW691" s="65"/>
      <c r="HX691" s="65"/>
      <c r="HY691" s="65"/>
      <c r="HZ691" s="65"/>
      <c r="IA691" s="65"/>
      <c r="IB691" s="65"/>
      <c r="IC691" s="65"/>
      <c r="ID691" s="65"/>
      <c r="IE691" s="65"/>
      <c r="IF691" s="65"/>
      <c r="IG691" s="65"/>
      <c r="IH691" s="65"/>
      <c r="II691" s="65"/>
      <c r="IJ691" s="65"/>
      <c r="IK691" s="65"/>
      <c r="IL691" s="65"/>
      <c r="IM691" s="65"/>
      <c r="IN691" s="65"/>
      <c r="IO691" s="65"/>
      <c r="IP691" s="65"/>
      <c r="IQ691" s="65"/>
      <c r="IR691" s="65"/>
      <c r="IS691" s="65"/>
      <c r="IT691" s="65"/>
      <c r="IU691" s="65"/>
      <c r="IV691" s="65"/>
      <c r="IW691" s="65"/>
      <c r="IX691" s="65"/>
      <c r="IY691" s="65"/>
      <c r="IZ691" s="65"/>
      <c r="JA691" s="65"/>
      <c r="JB691" s="65"/>
      <c r="JC691" s="65"/>
      <c r="JD691" s="65"/>
      <c r="JE691" s="65"/>
      <c r="JF691" s="65"/>
      <c r="JG691" s="65"/>
      <c r="JH691" s="65"/>
      <c r="JI691" s="65"/>
      <c r="JJ691" s="65"/>
      <c r="JK691" s="65"/>
      <c r="JL691" s="65"/>
      <c r="JM691" s="65"/>
      <c r="JN691" s="65"/>
      <c r="JO691" s="65"/>
      <c r="JP691" s="65"/>
      <c r="JQ691" s="65"/>
      <c r="JR691" s="65"/>
      <c r="JS691" s="65"/>
    </row>
    <row r="692" s="66" customFormat="true" ht="14.25" hidden="false" customHeight="true" outlineLevel="0" collapsed="false">
      <c r="A692" s="46"/>
      <c r="B692" s="47" t="n">
        <f aca="true">TODAY()</f>
        <v>46135</v>
      </c>
      <c r="C692" s="48" t="s">
        <v>37</v>
      </c>
      <c r="D692" s="49" t="s">
        <v>38</v>
      </c>
      <c r="E692" s="50" t="str">
        <f aca="false">IFERROR(VLOOKUP($J692,'Base 1'!A:S,19,0),"-")</f>
        <v>-</v>
      </c>
      <c r="F692" s="50" t="str">
        <f aca="false">IFERROR(VLOOKUP($J692,'Base 1'!$A:$N,14,0),"-")</f>
        <v>-</v>
      </c>
      <c r="G692" s="50" t="str">
        <f aca="false">IFERROR(VLOOKUP($J692,'Base 1'!$A:$O,15,0),"-")</f>
        <v>-</v>
      </c>
      <c r="H692" s="50" t="str">
        <f aca="false">IFERROR(VLOOKUP($J692,'Base 1'!$A:$T,20,0),"-")</f>
        <v>-</v>
      </c>
      <c r="I692" s="51" t="str">
        <f aca="false">IFERROR(VLOOKUP($J692,'Base 1'!$A:$C,3,0),"-")</f>
        <v>-</v>
      </c>
      <c r="J692" s="51"/>
      <c r="K692" s="50" t="str">
        <f aca="false">IFERROR(VLOOKUP($J692,'Base 1'!$A:$E,5,0),"-")</f>
        <v>-</v>
      </c>
      <c r="L692" s="52" t="str">
        <f aca="false">IFERROR(VLOOKUP($J692,'Base 1'!$A:$B,2,0),"-")</f>
        <v>-</v>
      </c>
      <c r="M692" s="50" t="str">
        <f aca="false">IFERROR(VLOOKUP($J692,'Base 1'!$A:$Q,17,0),"-")</f>
        <v>-</v>
      </c>
      <c r="N692" s="50" t="str">
        <f aca="false">IFERROR(VLOOKUP($J692,'Base 1'!$A:$R,18,0),"-")</f>
        <v>-</v>
      </c>
      <c r="O692" s="50" t="str">
        <f aca="false">IFERROR(VLOOKUP($J692,'Base 1'!$A:$F,6,0),"-")</f>
        <v>-</v>
      </c>
      <c r="P692" s="53" t="str">
        <f aca="false">IFERROR(VLOOKUP($J692,'Base 1'!$A:$G,7,0),"-")</f>
        <v>-</v>
      </c>
      <c r="Q692" s="54"/>
      <c r="R692" s="50" t="str">
        <f aca="false">IFERROR(VLOOKUP(J692,'Base 1'!$A:$L,12,0),"-")</f>
        <v>-</v>
      </c>
      <c r="S692" s="54"/>
      <c r="T692" s="55" t="str">
        <f aca="false">IFERROR(VLOOKUP(J692,'Base 1'!$A:$J,10,0),"-")</f>
        <v>-</v>
      </c>
      <c r="U692" s="56"/>
      <c r="V692" s="57"/>
      <c r="W692" s="58"/>
      <c r="X692" s="59" t="str">
        <f aca="false">IFERROR(VLOOKUP(J692,'Base 1'!$A:$I,9,0),"-")</f>
        <v>-</v>
      </c>
      <c r="Y692" s="58"/>
      <c r="Z692" s="60"/>
      <c r="AA692" s="61"/>
      <c r="AB692" s="62"/>
      <c r="AC692" s="63" t="str">
        <f aca="false">IFERROR(VLOOKUP($J692,'Base 1'!$A:$Q,16,0),"-")</f>
        <v>-</v>
      </c>
      <c r="AD692" s="63"/>
      <c r="AE692" s="64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65"/>
      <c r="CQ692" s="65"/>
      <c r="CR692" s="65"/>
      <c r="CS692" s="65"/>
      <c r="CT692" s="65"/>
      <c r="CU692" s="65"/>
      <c r="CV692" s="65"/>
      <c r="CW692" s="65"/>
      <c r="CX692" s="65"/>
      <c r="CY692" s="65"/>
      <c r="CZ692" s="65"/>
      <c r="DA692" s="65"/>
      <c r="DB692" s="65"/>
      <c r="DC692" s="65"/>
      <c r="DD692" s="65"/>
      <c r="DE692" s="65"/>
      <c r="DF692" s="65"/>
      <c r="DG692" s="65"/>
      <c r="DH692" s="65"/>
      <c r="DI692" s="65"/>
      <c r="DJ692" s="65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  <c r="EF692" s="65"/>
      <c r="EG692" s="65"/>
      <c r="EH692" s="65"/>
      <c r="EI692" s="65"/>
      <c r="EJ692" s="65"/>
      <c r="EK692" s="65"/>
      <c r="EL692" s="65"/>
      <c r="EM692" s="65"/>
      <c r="EN692" s="65"/>
      <c r="EO692" s="65"/>
      <c r="EP692" s="65"/>
      <c r="EQ692" s="65"/>
      <c r="ER692" s="65"/>
      <c r="ES692" s="65"/>
      <c r="ET692" s="65"/>
      <c r="EU692" s="65"/>
      <c r="EV692" s="65"/>
      <c r="EW692" s="65"/>
      <c r="EX692" s="65"/>
      <c r="EY692" s="65"/>
      <c r="EZ692" s="65"/>
      <c r="FA692" s="65"/>
      <c r="FB692" s="65"/>
      <c r="FC692" s="65"/>
      <c r="FD692" s="65"/>
      <c r="FE692" s="65"/>
      <c r="FF692" s="65"/>
      <c r="FG692" s="65"/>
      <c r="FH692" s="65"/>
      <c r="FI692" s="65"/>
      <c r="FJ692" s="65"/>
      <c r="FK692" s="65"/>
      <c r="FL692" s="65"/>
      <c r="FM692" s="65"/>
      <c r="FN692" s="65"/>
      <c r="FO692" s="65"/>
      <c r="FP692" s="65"/>
      <c r="FQ692" s="65"/>
      <c r="FR692" s="65"/>
      <c r="FS692" s="65"/>
      <c r="FT692" s="65"/>
      <c r="FU692" s="65"/>
      <c r="FV692" s="65"/>
      <c r="FW692" s="65"/>
      <c r="FX692" s="65"/>
      <c r="FY692" s="65"/>
      <c r="FZ692" s="65"/>
      <c r="GA692" s="65"/>
      <c r="GB692" s="65"/>
      <c r="GC692" s="65"/>
      <c r="GD692" s="65"/>
      <c r="GE692" s="65"/>
      <c r="GF692" s="65"/>
      <c r="GG692" s="65"/>
      <c r="GH692" s="65"/>
      <c r="GI692" s="65"/>
      <c r="GJ692" s="65"/>
      <c r="GK692" s="65"/>
      <c r="GL692" s="65"/>
      <c r="GM692" s="65"/>
      <c r="GN692" s="65"/>
      <c r="GO692" s="65"/>
      <c r="GP692" s="65"/>
      <c r="GQ692" s="65"/>
      <c r="GR692" s="65"/>
      <c r="GS692" s="65"/>
      <c r="GT692" s="65"/>
      <c r="GU692" s="65"/>
      <c r="GV692" s="65"/>
      <c r="GW692" s="65"/>
      <c r="GX692" s="65"/>
      <c r="GY692" s="65"/>
      <c r="GZ692" s="65"/>
      <c r="HA692" s="65"/>
      <c r="HB692" s="65"/>
      <c r="HC692" s="65"/>
      <c r="HD692" s="65"/>
      <c r="HE692" s="65"/>
      <c r="HF692" s="65"/>
      <c r="HG692" s="65"/>
      <c r="HH692" s="65"/>
      <c r="HI692" s="65"/>
      <c r="HJ692" s="65"/>
      <c r="HK692" s="65"/>
      <c r="HL692" s="65"/>
      <c r="HM692" s="65"/>
      <c r="HN692" s="65"/>
      <c r="HO692" s="65"/>
      <c r="HP692" s="65"/>
      <c r="HQ692" s="65"/>
      <c r="HR692" s="65"/>
      <c r="HS692" s="65"/>
      <c r="HT692" s="65"/>
      <c r="HU692" s="65"/>
      <c r="HV692" s="65"/>
      <c r="HW692" s="65"/>
      <c r="HX692" s="65"/>
      <c r="HY692" s="65"/>
      <c r="HZ692" s="65"/>
      <c r="IA692" s="65"/>
      <c r="IB692" s="65"/>
      <c r="IC692" s="65"/>
      <c r="ID692" s="65"/>
      <c r="IE692" s="65"/>
      <c r="IF692" s="65"/>
      <c r="IG692" s="65"/>
      <c r="IH692" s="65"/>
      <c r="II692" s="65"/>
      <c r="IJ692" s="65"/>
      <c r="IK692" s="65"/>
      <c r="IL692" s="65"/>
      <c r="IM692" s="65"/>
      <c r="IN692" s="65"/>
      <c r="IO692" s="65"/>
      <c r="IP692" s="65"/>
      <c r="IQ692" s="65"/>
      <c r="IR692" s="65"/>
      <c r="IS692" s="65"/>
      <c r="IT692" s="65"/>
      <c r="IU692" s="65"/>
      <c r="IV692" s="65"/>
      <c r="IW692" s="65"/>
      <c r="IX692" s="65"/>
      <c r="IY692" s="65"/>
      <c r="IZ692" s="65"/>
      <c r="JA692" s="65"/>
      <c r="JB692" s="65"/>
      <c r="JC692" s="65"/>
      <c r="JD692" s="65"/>
      <c r="JE692" s="65"/>
      <c r="JF692" s="65"/>
      <c r="JG692" s="65"/>
      <c r="JH692" s="65"/>
      <c r="JI692" s="65"/>
      <c r="JJ692" s="65"/>
      <c r="JK692" s="65"/>
      <c r="JL692" s="65"/>
      <c r="JM692" s="65"/>
      <c r="JN692" s="65"/>
      <c r="JO692" s="65"/>
      <c r="JP692" s="65"/>
      <c r="JQ692" s="65"/>
      <c r="JR692" s="65"/>
      <c r="JS692" s="65"/>
    </row>
    <row r="693" s="66" customFormat="true" ht="14.25" hidden="false" customHeight="true" outlineLevel="0" collapsed="false">
      <c r="A693" s="46"/>
      <c r="B693" s="47" t="n">
        <f aca="true">TODAY()</f>
        <v>46135</v>
      </c>
      <c r="C693" s="48" t="s">
        <v>37</v>
      </c>
      <c r="D693" s="49" t="s">
        <v>38</v>
      </c>
      <c r="E693" s="50" t="str">
        <f aca="false">IFERROR(VLOOKUP($J693,'Base 1'!A:S,19,0),"-")</f>
        <v>-</v>
      </c>
      <c r="F693" s="50" t="str">
        <f aca="false">IFERROR(VLOOKUP($J693,'Base 1'!$A:$N,14,0),"-")</f>
        <v>-</v>
      </c>
      <c r="G693" s="50" t="str">
        <f aca="false">IFERROR(VLOOKUP($J693,'Base 1'!$A:$O,15,0),"-")</f>
        <v>-</v>
      </c>
      <c r="H693" s="50" t="str">
        <f aca="false">IFERROR(VLOOKUP($J693,'Base 1'!$A:$T,20,0),"-")</f>
        <v>-</v>
      </c>
      <c r="I693" s="51" t="str">
        <f aca="false">IFERROR(VLOOKUP($J693,'Base 1'!$A:$C,3,0),"-")</f>
        <v>-</v>
      </c>
      <c r="J693" s="51"/>
      <c r="K693" s="50" t="str">
        <f aca="false">IFERROR(VLOOKUP($J693,'Base 1'!$A:$E,5,0),"-")</f>
        <v>-</v>
      </c>
      <c r="L693" s="52" t="str">
        <f aca="false">IFERROR(VLOOKUP($J693,'Base 1'!$A:$B,2,0),"-")</f>
        <v>-</v>
      </c>
      <c r="M693" s="50" t="str">
        <f aca="false">IFERROR(VLOOKUP($J693,'Base 1'!$A:$Q,17,0),"-")</f>
        <v>-</v>
      </c>
      <c r="N693" s="50" t="str">
        <f aca="false">IFERROR(VLOOKUP($J693,'Base 1'!$A:$R,18,0),"-")</f>
        <v>-</v>
      </c>
      <c r="O693" s="50" t="str">
        <f aca="false">IFERROR(VLOOKUP($J693,'Base 1'!$A:$F,6,0),"-")</f>
        <v>-</v>
      </c>
      <c r="P693" s="53" t="str">
        <f aca="false">IFERROR(VLOOKUP($J693,'Base 1'!$A:$G,7,0),"-")</f>
        <v>-</v>
      </c>
      <c r="Q693" s="54"/>
      <c r="R693" s="50" t="str">
        <f aca="false">IFERROR(VLOOKUP(J693,'Base 1'!$A:$L,12,0),"-")</f>
        <v>-</v>
      </c>
      <c r="S693" s="54"/>
      <c r="T693" s="55" t="str">
        <f aca="false">IFERROR(VLOOKUP(J693,'Base 1'!$A:$J,10,0),"-")</f>
        <v>-</v>
      </c>
      <c r="U693" s="56"/>
      <c r="V693" s="57"/>
      <c r="W693" s="58"/>
      <c r="X693" s="59" t="str">
        <f aca="false">IFERROR(VLOOKUP(J693,'Base 1'!$A:$I,9,0),"-")</f>
        <v>-</v>
      </c>
      <c r="Y693" s="58"/>
      <c r="Z693" s="60"/>
      <c r="AA693" s="61"/>
      <c r="AB693" s="62"/>
      <c r="AC693" s="63" t="str">
        <f aca="false">IFERROR(VLOOKUP($J693,'Base 1'!$A:$Q,16,0),"-")</f>
        <v>-</v>
      </c>
      <c r="AD693" s="63"/>
      <c r="AE693" s="64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65"/>
      <c r="CQ693" s="65"/>
      <c r="CR693" s="65"/>
      <c r="CS693" s="65"/>
      <c r="CT693" s="65"/>
      <c r="CU693" s="65"/>
      <c r="CV693" s="65"/>
      <c r="CW693" s="65"/>
      <c r="CX693" s="65"/>
      <c r="CY693" s="65"/>
      <c r="CZ693" s="65"/>
      <c r="DA693" s="65"/>
      <c r="DB693" s="65"/>
      <c r="DC693" s="65"/>
      <c r="DD693" s="65"/>
      <c r="DE693" s="65"/>
      <c r="DF693" s="65"/>
      <c r="DG693" s="65"/>
      <c r="DH693" s="65"/>
      <c r="DI693" s="65"/>
      <c r="DJ693" s="65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  <c r="EF693" s="65"/>
      <c r="EG693" s="65"/>
      <c r="EH693" s="65"/>
      <c r="EI693" s="65"/>
      <c r="EJ693" s="65"/>
      <c r="EK693" s="65"/>
      <c r="EL693" s="65"/>
      <c r="EM693" s="65"/>
      <c r="EN693" s="65"/>
      <c r="EO693" s="65"/>
      <c r="EP693" s="65"/>
      <c r="EQ693" s="65"/>
      <c r="ER693" s="65"/>
      <c r="ES693" s="65"/>
      <c r="ET693" s="65"/>
      <c r="EU693" s="65"/>
      <c r="EV693" s="65"/>
      <c r="EW693" s="65"/>
      <c r="EX693" s="65"/>
      <c r="EY693" s="65"/>
      <c r="EZ693" s="65"/>
      <c r="FA693" s="65"/>
      <c r="FB693" s="65"/>
      <c r="FC693" s="65"/>
      <c r="FD693" s="65"/>
      <c r="FE693" s="65"/>
      <c r="FF693" s="65"/>
      <c r="FG693" s="65"/>
      <c r="FH693" s="65"/>
      <c r="FI693" s="65"/>
      <c r="FJ693" s="65"/>
      <c r="FK693" s="65"/>
      <c r="FL693" s="65"/>
      <c r="FM693" s="65"/>
      <c r="FN693" s="65"/>
      <c r="FO693" s="65"/>
      <c r="FP693" s="65"/>
      <c r="FQ693" s="65"/>
      <c r="FR693" s="65"/>
      <c r="FS693" s="65"/>
      <c r="FT693" s="65"/>
      <c r="FU693" s="65"/>
      <c r="FV693" s="65"/>
      <c r="FW693" s="65"/>
      <c r="FX693" s="65"/>
      <c r="FY693" s="65"/>
      <c r="FZ693" s="65"/>
      <c r="GA693" s="65"/>
      <c r="GB693" s="65"/>
      <c r="GC693" s="65"/>
      <c r="GD693" s="65"/>
      <c r="GE693" s="65"/>
      <c r="GF693" s="65"/>
      <c r="GG693" s="65"/>
      <c r="GH693" s="65"/>
      <c r="GI693" s="65"/>
      <c r="GJ693" s="65"/>
      <c r="GK693" s="65"/>
      <c r="GL693" s="65"/>
      <c r="GM693" s="65"/>
      <c r="GN693" s="65"/>
      <c r="GO693" s="65"/>
      <c r="GP693" s="65"/>
      <c r="GQ693" s="65"/>
      <c r="GR693" s="65"/>
      <c r="GS693" s="65"/>
      <c r="GT693" s="65"/>
      <c r="GU693" s="65"/>
      <c r="GV693" s="65"/>
      <c r="GW693" s="65"/>
      <c r="GX693" s="65"/>
      <c r="GY693" s="65"/>
      <c r="GZ693" s="65"/>
      <c r="HA693" s="65"/>
      <c r="HB693" s="65"/>
      <c r="HC693" s="65"/>
      <c r="HD693" s="65"/>
      <c r="HE693" s="65"/>
      <c r="HF693" s="65"/>
      <c r="HG693" s="65"/>
      <c r="HH693" s="65"/>
      <c r="HI693" s="65"/>
      <c r="HJ693" s="65"/>
      <c r="HK693" s="65"/>
      <c r="HL693" s="65"/>
      <c r="HM693" s="65"/>
      <c r="HN693" s="65"/>
      <c r="HO693" s="65"/>
      <c r="HP693" s="65"/>
      <c r="HQ693" s="65"/>
      <c r="HR693" s="65"/>
      <c r="HS693" s="65"/>
      <c r="HT693" s="65"/>
      <c r="HU693" s="65"/>
      <c r="HV693" s="65"/>
      <c r="HW693" s="65"/>
      <c r="HX693" s="65"/>
      <c r="HY693" s="65"/>
      <c r="HZ693" s="65"/>
      <c r="IA693" s="65"/>
      <c r="IB693" s="65"/>
      <c r="IC693" s="65"/>
      <c r="ID693" s="65"/>
      <c r="IE693" s="65"/>
      <c r="IF693" s="65"/>
      <c r="IG693" s="65"/>
      <c r="IH693" s="65"/>
      <c r="II693" s="65"/>
      <c r="IJ693" s="65"/>
      <c r="IK693" s="65"/>
      <c r="IL693" s="65"/>
      <c r="IM693" s="65"/>
      <c r="IN693" s="65"/>
      <c r="IO693" s="65"/>
      <c r="IP693" s="65"/>
      <c r="IQ693" s="65"/>
      <c r="IR693" s="65"/>
      <c r="IS693" s="65"/>
      <c r="IT693" s="65"/>
      <c r="IU693" s="65"/>
      <c r="IV693" s="65"/>
      <c r="IW693" s="65"/>
      <c r="IX693" s="65"/>
      <c r="IY693" s="65"/>
      <c r="IZ693" s="65"/>
      <c r="JA693" s="65"/>
      <c r="JB693" s="65"/>
      <c r="JC693" s="65"/>
      <c r="JD693" s="65"/>
      <c r="JE693" s="65"/>
      <c r="JF693" s="65"/>
      <c r="JG693" s="65"/>
      <c r="JH693" s="65"/>
      <c r="JI693" s="65"/>
      <c r="JJ693" s="65"/>
      <c r="JK693" s="65"/>
      <c r="JL693" s="65"/>
      <c r="JM693" s="65"/>
      <c r="JN693" s="65"/>
      <c r="JO693" s="65"/>
      <c r="JP693" s="65"/>
      <c r="JQ693" s="65"/>
      <c r="JR693" s="65"/>
      <c r="JS693" s="65"/>
    </row>
    <row r="694" s="66" customFormat="true" ht="14.25" hidden="false" customHeight="true" outlineLevel="0" collapsed="false">
      <c r="A694" s="46"/>
      <c r="B694" s="47" t="n">
        <f aca="true">TODAY()</f>
        <v>46135</v>
      </c>
      <c r="C694" s="48" t="s">
        <v>37</v>
      </c>
      <c r="D694" s="49" t="s">
        <v>38</v>
      </c>
      <c r="E694" s="50" t="str">
        <f aca="false">IFERROR(VLOOKUP($J694,'Base 1'!A:S,19,0),"-")</f>
        <v>-</v>
      </c>
      <c r="F694" s="50" t="str">
        <f aca="false">IFERROR(VLOOKUP($J694,'Base 1'!$A:$N,14,0),"-")</f>
        <v>-</v>
      </c>
      <c r="G694" s="50" t="str">
        <f aca="false">IFERROR(VLOOKUP($J694,'Base 1'!$A:$O,15,0),"-")</f>
        <v>-</v>
      </c>
      <c r="H694" s="50" t="str">
        <f aca="false">IFERROR(VLOOKUP($J694,'Base 1'!$A:$T,20,0),"-")</f>
        <v>-</v>
      </c>
      <c r="I694" s="51" t="str">
        <f aca="false">IFERROR(VLOOKUP($J694,'Base 1'!$A:$C,3,0),"-")</f>
        <v>-</v>
      </c>
      <c r="J694" s="51"/>
      <c r="K694" s="50" t="str">
        <f aca="false">IFERROR(VLOOKUP($J694,'Base 1'!$A:$E,5,0),"-")</f>
        <v>-</v>
      </c>
      <c r="L694" s="52" t="str">
        <f aca="false">IFERROR(VLOOKUP($J694,'Base 1'!$A:$B,2,0),"-")</f>
        <v>-</v>
      </c>
      <c r="M694" s="50" t="str">
        <f aca="false">IFERROR(VLOOKUP($J694,'Base 1'!$A:$Q,17,0),"-")</f>
        <v>-</v>
      </c>
      <c r="N694" s="50" t="str">
        <f aca="false">IFERROR(VLOOKUP($J694,'Base 1'!$A:$R,18,0),"-")</f>
        <v>-</v>
      </c>
      <c r="O694" s="50" t="str">
        <f aca="false">IFERROR(VLOOKUP($J694,'Base 1'!$A:$F,6,0),"-")</f>
        <v>-</v>
      </c>
      <c r="P694" s="53" t="str">
        <f aca="false">IFERROR(VLOOKUP($J694,'Base 1'!$A:$G,7,0),"-")</f>
        <v>-</v>
      </c>
      <c r="Q694" s="54"/>
      <c r="R694" s="50" t="str">
        <f aca="false">IFERROR(VLOOKUP(J694,'Base 1'!$A:$L,12,0),"-")</f>
        <v>-</v>
      </c>
      <c r="S694" s="54"/>
      <c r="T694" s="55" t="str">
        <f aca="false">IFERROR(VLOOKUP(J694,'Base 1'!$A:$J,10,0),"-")</f>
        <v>-</v>
      </c>
      <c r="U694" s="56"/>
      <c r="V694" s="57"/>
      <c r="W694" s="58"/>
      <c r="X694" s="59" t="str">
        <f aca="false">IFERROR(VLOOKUP(J694,'Base 1'!$A:$I,9,0),"-")</f>
        <v>-</v>
      </c>
      <c r="Y694" s="58"/>
      <c r="Z694" s="60"/>
      <c r="AA694" s="61"/>
      <c r="AB694" s="62"/>
      <c r="AC694" s="63" t="str">
        <f aca="false">IFERROR(VLOOKUP($J694,'Base 1'!$A:$Q,16,0),"-")</f>
        <v>-</v>
      </c>
      <c r="AD694" s="63"/>
      <c r="AE694" s="64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65"/>
      <c r="CQ694" s="65"/>
      <c r="CR694" s="65"/>
      <c r="CS694" s="65"/>
      <c r="CT694" s="65"/>
      <c r="CU694" s="65"/>
      <c r="CV694" s="65"/>
      <c r="CW694" s="65"/>
      <c r="CX694" s="65"/>
      <c r="CY694" s="65"/>
      <c r="CZ694" s="65"/>
      <c r="DA694" s="65"/>
      <c r="DB694" s="65"/>
      <c r="DC694" s="65"/>
      <c r="DD694" s="65"/>
      <c r="DE694" s="65"/>
      <c r="DF694" s="65"/>
      <c r="DG694" s="65"/>
      <c r="DH694" s="65"/>
      <c r="DI694" s="65"/>
      <c r="DJ694" s="65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  <c r="EF694" s="65"/>
      <c r="EG694" s="65"/>
      <c r="EH694" s="65"/>
      <c r="EI694" s="65"/>
      <c r="EJ694" s="65"/>
      <c r="EK694" s="65"/>
      <c r="EL694" s="65"/>
      <c r="EM694" s="65"/>
      <c r="EN694" s="65"/>
      <c r="EO694" s="65"/>
      <c r="EP694" s="65"/>
      <c r="EQ694" s="65"/>
      <c r="ER694" s="65"/>
      <c r="ES694" s="65"/>
      <c r="ET694" s="65"/>
      <c r="EU694" s="65"/>
      <c r="EV694" s="65"/>
      <c r="EW694" s="65"/>
      <c r="EX694" s="65"/>
      <c r="EY694" s="65"/>
      <c r="EZ694" s="65"/>
      <c r="FA694" s="65"/>
      <c r="FB694" s="65"/>
      <c r="FC694" s="65"/>
      <c r="FD694" s="65"/>
      <c r="FE694" s="65"/>
      <c r="FF694" s="65"/>
      <c r="FG694" s="65"/>
      <c r="FH694" s="65"/>
      <c r="FI694" s="65"/>
      <c r="FJ694" s="65"/>
      <c r="FK694" s="65"/>
      <c r="FL694" s="65"/>
      <c r="FM694" s="65"/>
      <c r="FN694" s="65"/>
      <c r="FO694" s="65"/>
      <c r="FP694" s="65"/>
      <c r="FQ694" s="65"/>
      <c r="FR694" s="65"/>
      <c r="FS694" s="65"/>
      <c r="FT694" s="65"/>
      <c r="FU694" s="65"/>
      <c r="FV694" s="65"/>
      <c r="FW694" s="65"/>
      <c r="FX694" s="65"/>
      <c r="FY694" s="65"/>
      <c r="FZ694" s="65"/>
      <c r="GA694" s="65"/>
      <c r="GB694" s="65"/>
      <c r="GC694" s="65"/>
      <c r="GD694" s="65"/>
      <c r="GE694" s="65"/>
      <c r="GF694" s="65"/>
      <c r="GG694" s="65"/>
      <c r="GH694" s="65"/>
      <c r="GI694" s="65"/>
      <c r="GJ694" s="65"/>
      <c r="GK694" s="65"/>
      <c r="GL694" s="65"/>
      <c r="GM694" s="65"/>
      <c r="GN694" s="65"/>
      <c r="GO694" s="65"/>
      <c r="GP694" s="65"/>
      <c r="GQ694" s="65"/>
      <c r="GR694" s="65"/>
      <c r="GS694" s="65"/>
      <c r="GT694" s="65"/>
      <c r="GU694" s="65"/>
      <c r="GV694" s="65"/>
      <c r="GW694" s="65"/>
      <c r="GX694" s="65"/>
      <c r="GY694" s="65"/>
      <c r="GZ694" s="65"/>
      <c r="HA694" s="65"/>
      <c r="HB694" s="65"/>
      <c r="HC694" s="65"/>
      <c r="HD694" s="65"/>
      <c r="HE694" s="65"/>
      <c r="HF694" s="65"/>
      <c r="HG694" s="65"/>
      <c r="HH694" s="65"/>
      <c r="HI694" s="65"/>
      <c r="HJ694" s="65"/>
      <c r="HK694" s="65"/>
      <c r="HL694" s="65"/>
      <c r="HM694" s="65"/>
      <c r="HN694" s="65"/>
      <c r="HO694" s="65"/>
      <c r="HP694" s="65"/>
      <c r="HQ694" s="65"/>
      <c r="HR694" s="65"/>
      <c r="HS694" s="65"/>
      <c r="HT694" s="65"/>
      <c r="HU694" s="65"/>
      <c r="HV694" s="65"/>
      <c r="HW694" s="65"/>
      <c r="HX694" s="65"/>
      <c r="HY694" s="65"/>
      <c r="HZ694" s="65"/>
      <c r="IA694" s="65"/>
      <c r="IB694" s="65"/>
      <c r="IC694" s="65"/>
      <c r="ID694" s="65"/>
      <c r="IE694" s="65"/>
      <c r="IF694" s="65"/>
      <c r="IG694" s="65"/>
      <c r="IH694" s="65"/>
      <c r="II694" s="65"/>
      <c r="IJ694" s="65"/>
      <c r="IK694" s="65"/>
      <c r="IL694" s="65"/>
      <c r="IM694" s="65"/>
      <c r="IN694" s="65"/>
      <c r="IO694" s="65"/>
      <c r="IP694" s="65"/>
      <c r="IQ694" s="65"/>
      <c r="IR694" s="65"/>
      <c r="IS694" s="65"/>
      <c r="IT694" s="65"/>
      <c r="IU694" s="65"/>
      <c r="IV694" s="65"/>
      <c r="IW694" s="65"/>
      <c r="IX694" s="65"/>
      <c r="IY694" s="65"/>
      <c r="IZ694" s="65"/>
      <c r="JA694" s="65"/>
      <c r="JB694" s="65"/>
      <c r="JC694" s="65"/>
      <c r="JD694" s="65"/>
      <c r="JE694" s="65"/>
      <c r="JF694" s="65"/>
      <c r="JG694" s="65"/>
      <c r="JH694" s="65"/>
      <c r="JI694" s="65"/>
      <c r="JJ694" s="65"/>
      <c r="JK694" s="65"/>
      <c r="JL694" s="65"/>
      <c r="JM694" s="65"/>
      <c r="JN694" s="65"/>
      <c r="JO694" s="65"/>
      <c r="JP694" s="65"/>
      <c r="JQ694" s="65"/>
      <c r="JR694" s="65"/>
      <c r="JS694" s="65"/>
    </row>
    <row r="695" s="66" customFormat="true" ht="14.25" hidden="false" customHeight="true" outlineLevel="0" collapsed="false">
      <c r="A695" s="46"/>
      <c r="B695" s="47" t="n">
        <f aca="true">TODAY()</f>
        <v>46135</v>
      </c>
      <c r="C695" s="48" t="s">
        <v>37</v>
      </c>
      <c r="D695" s="49" t="s">
        <v>38</v>
      </c>
      <c r="E695" s="50" t="str">
        <f aca="false">IFERROR(VLOOKUP($J695,'Base 1'!A:S,19,0),"-")</f>
        <v>-</v>
      </c>
      <c r="F695" s="50" t="str">
        <f aca="false">IFERROR(VLOOKUP($J695,'Base 1'!$A:$N,14,0),"-")</f>
        <v>-</v>
      </c>
      <c r="G695" s="50" t="str">
        <f aca="false">IFERROR(VLOOKUP($J695,'Base 1'!$A:$O,15,0),"-")</f>
        <v>-</v>
      </c>
      <c r="H695" s="50" t="str">
        <f aca="false">IFERROR(VLOOKUP($J695,'Base 1'!$A:$T,20,0),"-")</f>
        <v>-</v>
      </c>
      <c r="I695" s="51" t="str">
        <f aca="false">IFERROR(VLOOKUP($J695,'Base 1'!$A:$C,3,0),"-")</f>
        <v>-</v>
      </c>
      <c r="J695" s="51"/>
      <c r="K695" s="50" t="str">
        <f aca="false">IFERROR(VLOOKUP($J695,'Base 1'!$A:$E,5,0),"-")</f>
        <v>-</v>
      </c>
      <c r="L695" s="52" t="str">
        <f aca="false">IFERROR(VLOOKUP($J695,'Base 1'!$A:$B,2,0),"-")</f>
        <v>-</v>
      </c>
      <c r="M695" s="50" t="str">
        <f aca="false">IFERROR(VLOOKUP($J695,'Base 1'!$A:$Q,17,0),"-")</f>
        <v>-</v>
      </c>
      <c r="N695" s="50" t="str">
        <f aca="false">IFERROR(VLOOKUP($J695,'Base 1'!$A:$R,18,0),"-")</f>
        <v>-</v>
      </c>
      <c r="O695" s="50" t="str">
        <f aca="false">IFERROR(VLOOKUP($J695,'Base 1'!$A:$F,6,0),"-")</f>
        <v>-</v>
      </c>
      <c r="P695" s="53" t="str">
        <f aca="false">IFERROR(VLOOKUP($J695,'Base 1'!$A:$G,7,0),"-")</f>
        <v>-</v>
      </c>
      <c r="Q695" s="54"/>
      <c r="R695" s="50" t="str">
        <f aca="false">IFERROR(VLOOKUP(J695,'Base 1'!$A:$L,12,0),"-")</f>
        <v>-</v>
      </c>
      <c r="S695" s="54"/>
      <c r="T695" s="55" t="str">
        <f aca="false">IFERROR(VLOOKUP(J695,'Base 1'!$A:$J,10,0),"-")</f>
        <v>-</v>
      </c>
      <c r="U695" s="56"/>
      <c r="V695" s="57"/>
      <c r="W695" s="58"/>
      <c r="X695" s="59" t="str">
        <f aca="false">IFERROR(VLOOKUP(J695,'Base 1'!$A:$I,9,0),"-")</f>
        <v>-</v>
      </c>
      <c r="Y695" s="58"/>
      <c r="Z695" s="60"/>
      <c r="AA695" s="61"/>
      <c r="AB695" s="62"/>
      <c r="AC695" s="63" t="str">
        <f aca="false">IFERROR(VLOOKUP($J695,'Base 1'!$A:$Q,16,0),"-")</f>
        <v>-</v>
      </c>
      <c r="AD695" s="63"/>
      <c r="AE695" s="64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65"/>
      <c r="CQ695" s="65"/>
      <c r="CR695" s="65"/>
      <c r="CS695" s="65"/>
      <c r="CT695" s="65"/>
      <c r="CU695" s="65"/>
      <c r="CV695" s="65"/>
      <c r="CW695" s="65"/>
      <c r="CX695" s="65"/>
      <c r="CY695" s="65"/>
      <c r="CZ695" s="65"/>
      <c r="DA695" s="65"/>
      <c r="DB695" s="65"/>
      <c r="DC695" s="65"/>
      <c r="DD695" s="65"/>
      <c r="DE695" s="65"/>
      <c r="DF695" s="65"/>
      <c r="DG695" s="65"/>
      <c r="DH695" s="65"/>
      <c r="DI695" s="65"/>
      <c r="DJ695" s="65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  <c r="EF695" s="65"/>
      <c r="EG695" s="65"/>
      <c r="EH695" s="65"/>
      <c r="EI695" s="65"/>
      <c r="EJ695" s="65"/>
      <c r="EK695" s="65"/>
      <c r="EL695" s="65"/>
      <c r="EM695" s="65"/>
      <c r="EN695" s="65"/>
      <c r="EO695" s="65"/>
      <c r="EP695" s="65"/>
      <c r="EQ695" s="65"/>
      <c r="ER695" s="65"/>
      <c r="ES695" s="65"/>
      <c r="ET695" s="65"/>
      <c r="EU695" s="65"/>
      <c r="EV695" s="65"/>
      <c r="EW695" s="65"/>
      <c r="EX695" s="65"/>
      <c r="EY695" s="65"/>
      <c r="EZ695" s="65"/>
      <c r="FA695" s="65"/>
      <c r="FB695" s="65"/>
      <c r="FC695" s="65"/>
      <c r="FD695" s="65"/>
      <c r="FE695" s="65"/>
      <c r="FF695" s="65"/>
      <c r="FG695" s="65"/>
      <c r="FH695" s="65"/>
      <c r="FI695" s="65"/>
      <c r="FJ695" s="65"/>
      <c r="FK695" s="65"/>
      <c r="FL695" s="65"/>
      <c r="FM695" s="65"/>
      <c r="FN695" s="65"/>
      <c r="FO695" s="65"/>
      <c r="FP695" s="65"/>
      <c r="FQ695" s="65"/>
      <c r="FR695" s="65"/>
      <c r="FS695" s="65"/>
      <c r="FT695" s="65"/>
      <c r="FU695" s="65"/>
      <c r="FV695" s="65"/>
      <c r="FW695" s="65"/>
      <c r="FX695" s="65"/>
      <c r="FY695" s="65"/>
      <c r="FZ695" s="65"/>
      <c r="GA695" s="65"/>
      <c r="GB695" s="65"/>
      <c r="GC695" s="65"/>
      <c r="GD695" s="65"/>
      <c r="GE695" s="65"/>
      <c r="GF695" s="65"/>
      <c r="GG695" s="65"/>
      <c r="GH695" s="65"/>
      <c r="GI695" s="65"/>
      <c r="GJ695" s="65"/>
      <c r="GK695" s="65"/>
      <c r="GL695" s="65"/>
      <c r="GM695" s="65"/>
      <c r="GN695" s="65"/>
      <c r="GO695" s="65"/>
      <c r="GP695" s="65"/>
      <c r="GQ695" s="65"/>
      <c r="GR695" s="65"/>
      <c r="GS695" s="65"/>
      <c r="GT695" s="65"/>
      <c r="GU695" s="65"/>
      <c r="GV695" s="65"/>
      <c r="GW695" s="65"/>
      <c r="GX695" s="65"/>
      <c r="GY695" s="65"/>
      <c r="GZ695" s="65"/>
      <c r="HA695" s="65"/>
      <c r="HB695" s="65"/>
      <c r="HC695" s="65"/>
      <c r="HD695" s="65"/>
      <c r="HE695" s="65"/>
      <c r="HF695" s="65"/>
      <c r="HG695" s="65"/>
      <c r="HH695" s="65"/>
      <c r="HI695" s="65"/>
      <c r="HJ695" s="65"/>
      <c r="HK695" s="65"/>
      <c r="HL695" s="65"/>
      <c r="HM695" s="65"/>
      <c r="HN695" s="65"/>
      <c r="HO695" s="65"/>
      <c r="HP695" s="65"/>
      <c r="HQ695" s="65"/>
      <c r="HR695" s="65"/>
      <c r="HS695" s="65"/>
      <c r="HT695" s="65"/>
      <c r="HU695" s="65"/>
      <c r="HV695" s="65"/>
      <c r="HW695" s="65"/>
      <c r="HX695" s="65"/>
      <c r="HY695" s="65"/>
      <c r="HZ695" s="65"/>
      <c r="IA695" s="65"/>
      <c r="IB695" s="65"/>
      <c r="IC695" s="65"/>
      <c r="ID695" s="65"/>
      <c r="IE695" s="65"/>
      <c r="IF695" s="65"/>
      <c r="IG695" s="65"/>
      <c r="IH695" s="65"/>
      <c r="II695" s="65"/>
      <c r="IJ695" s="65"/>
      <c r="IK695" s="65"/>
      <c r="IL695" s="65"/>
      <c r="IM695" s="65"/>
      <c r="IN695" s="65"/>
      <c r="IO695" s="65"/>
      <c r="IP695" s="65"/>
      <c r="IQ695" s="65"/>
      <c r="IR695" s="65"/>
      <c r="IS695" s="65"/>
      <c r="IT695" s="65"/>
      <c r="IU695" s="65"/>
      <c r="IV695" s="65"/>
      <c r="IW695" s="65"/>
      <c r="IX695" s="65"/>
      <c r="IY695" s="65"/>
      <c r="IZ695" s="65"/>
      <c r="JA695" s="65"/>
      <c r="JB695" s="65"/>
      <c r="JC695" s="65"/>
      <c r="JD695" s="65"/>
      <c r="JE695" s="65"/>
      <c r="JF695" s="65"/>
      <c r="JG695" s="65"/>
      <c r="JH695" s="65"/>
      <c r="JI695" s="65"/>
      <c r="JJ695" s="65"/>
      <c r="JK695" s="65"/>
      <c r="JL695" s="65"/>
      <c r="JM695" s="65"/>
      <c r="JN695" s="65"/>
      <c r="JO695" s="65"/>
      <c r="JP695" s="65"/>
      <c r="JQ695" s="65"/>
      <c r="JR695" s="65"/>
      <c r="JS695" s="65"/>
    </row>
    <row r="696" s="66" customFormat="true" ht="14.25" hidden="false" customHeight="true" outlineLevel="0" collapsed="false">
      <c r="A696" s="46"/>
      <c r="B696" s="47" t="n">
        <f aca="true">TODAY()</f>
        <v>46135</v>
      </c>
      <c r="C696" s="48" t="s">
        <v>37</v>
      </c>
      <c r="D696" s="49" t="s">
        <v>38</v>
      </c>
      <c r="E696" s="50" t="str">
        <f aca="false">IFERROR(VLOOKUP($J696,'Base 1'!A:S,19,0),"-")</f>
        <v>-</v>
      </c>
      <c r="F696" s="50" t="str">
        <f aca="false">IFERROR(VLOOKUP($J696,'Base 1'!$A:$N,14,0),"-")</f>
        <v>-</v>
      </c>
      <c r="G696" s="50" t="str">
        <f aca="false">IFERROR(VLOOKUP($J696,'Base 1'!$A:$O,15,0),"-")</f>
        <v>-</v>
      </c>
      <c r="H696" s="50" t="str">
        <f aca="false">IFERROR(VLOOKUP($J696,'Base 1'!$A:$T,20,0),"-")</f>
        <v>-</v>
      </c>
      <c r="I696" s="51" t="str">
        <f aca="false">IFERROR(VLOOKUP($J696,'Base 1'!$A:$C,3,0),"-")</f>
        <v>-</v>
      </c>
      <c r="J696" s="51"/>
      <c r="K696" s="50" t="str">
        <f aca="false">IFERROR(VLOOKUP($J696,'Base 1'!$A:$E,5,0),"-")</f>
        <v>-</v>
      </c>
      <c r="L696" s="52" t="str">
        <f aca="false">IFERROR(VLOOKUP($J696,'Base 1'!$A:$B,2,0),"-")</f>
        <v>-</v>
      </c>
      <c r="M696" s="50" t="str">
        <f aca="false">IFERROR(VLOOKUP($J696,'Base 1'!$A:$Q,17,0),"-")</f>
        <v>-</v>
      </c>
      <c r="N696" s="50" t="str">
        <f aca="false">IFERROR(VLOOKUP($J696,'Base 1'!$A:$R,18,0),"-")</f>
        <v>-</v>
      </c>
      <c r="O696" s="50" t="str">
        <f aca="false">IFERROR(VLOOKUP($J696,'Base 1'!$A:$F,6,0),"-")</f>
        <v>-</v>
      </c>
      <c r="P696" s="53" t="str">
        <f aca="false">IFERROR(VLOOKUP($J696,'Base 1'!$A:$G,7,0),"-")</f>
        <v>-</v>
      </c>
      <c r="Q696" s="54"/>
      <c r="R696" s="50" t="str">
        <f aca="false">IFERROR(VLOOKUP(J696,'Base 1'!$A:$L,12,0),"-")</f>
        <v>-</v>
      </c>
      <c r="S696" s="54"/>
      <c r="T696" s="55" t="str">
        <f aca="false">IFERROR(VLOOKUP(J696,'Base 1'!$A:$J,10,0),"-")</f>
        <v>-</v>
      </c>
      <c r="U696" s="56"/>
      <c r="V696" s="57"/>
      <c r="W696" s="58"/>
      <c r="X696" s="59" t="str">
        <f aca="false">IFERROR(VLOOKUP(J696,'Base 1'!$A:$I,9,0),"-")</f>
        <v>-</v>
      </c>
      <c r="Y696" s="58"/>
      <c r="Z696" s="60"/>
      <c r="AA696" s="61"/>
      <c r="AB696" s="62"/>
      <c r="AC696" s="63" t="str">
        <f aca="false">IFERROR(VLOOKUP($J696,'Base 1'!$A:$Q,16,0),"-")</f>
        <v>-</v>
      </c>
      <c r="AD696" s="63"/>
      <c r="AE696" s="64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  <c r="CO696" s="65"/>
      <c r="CP696" s="65"/>
      <c r="CQ696" s="65"/>
      <c r="CR696" s="65"/>
      <c r="CS696" s="65"/>
      <c r="CT696" s="65"/>
      <c r="CU696" s="65"/>
      <c r="CV696" s="65"/>
      <c r="CW696" s="65"/>
      <c r="CX696" s="65"/>
      <c r="CY696" s="65"/>
      <c r="CZ696" s="65"/>
      <c r="DA696" s="65"/>
      <c r="DB696" s="65"/>
      <c r="DC696" s="65"/>
      <c r="DD696" s="65"/>
      <c r="DE696" s="65"/>
      <c r="DF696" s="65"/>
      <c r="DG696" s="65"/>
      <c r="DH696" s="65"/>
      <c r="DI696" s="65"/>
      <c r="DJ696" s="65"/>
      <c r="DK696" s="65"/>
      <c r="DL696" s="65"/>
      <c r="DM696" s="65"/>
      <c r="DN696" s="65"/>
      <c r="DO696" s="65"/>
      <c r="DP696" s="65"/>
      <c r="DQ696" s="65"/>
      <c r="DR696" s="65"/>
      <c r="DS696" s="65"/>
      <c r="DT696" s="65"/>
      <c r="DU696" s="65"/>
      <c r="DV696" s="65"/>
      <c r="DW696" s="65"/>
      <c r="DX696" s="65"/>
      <c r="DY696" s="65"/>
      <c r="DZ696" s="65"/>
      <c r="EA696" s="65"/>
      <c r="EB696" s="65"/>
      <c r="EC696" s="65"/>
      <c r="ED696" s="65"/>
      <c r="EE696" s="65"/>
      <c r="EF696" s="65"/>
      <c r="EG696" s="65"/>
      <c r="EH696" s="65"/>
      <c r="EI696" s="65"/>
      <c r="EJ696" s="65"/>
      <c r="EK696" s="65"/>
      <c r="EL696" s="65"/>
      <c r="EM696" s="65"/>
      <c r="EN696" s="65"/>
      <c r="EO696" s="65"/>
      <c r="EP696" s="65"/>
      <c r="EQ696" s="65"/>
      <c r="ER696" s="65"/>
      <c r="ES696" s="65"/>
      <c r="ET696" s="65"/>
      <c r="EU696" s="65"/>
      <c r="EV696" s="65"/>
      <c r="EW696" s="65"/>
      <c r="EX696" s="65"/>
      <c r="EY696" s="65"/>
      <c r="EZ696" s="65"/>
      <c r="FA696" s="65"/>
      <c r="FB696" s="65"/>
      <c r="FC696" s="65"/>
      <c r="FD696" s="65"/>
      <c r="FE696" s="65"/>
      <c r="FF696" s="65"/>
      <c r="FG696" s="65"/>
      <c r="FH696" s="65"/>
      <c r="FI696" s="65"/>
      <c r="FJ696" s="65"/>
      <c r="FK696" s="65"/>
      <c r="FL696" s="65"/>
      <c r="FM696" s="65"/>
      <c r="FN696" s="65"/>
      <c r="FO696" s="65"/>
      <c r="FP696" s="65"/>
      <c r="FQ696" s="65"/>
      <c r="FR696" s="65"/>
      <c r="FS696" s="65"/>
      <c r="FT696" s="65"/>
      <c r="FU696" s="65"/>
      <c r="FV696" s="65"/>
      <c r="FW696" s="65"/>
      <c r="FX696" s="65"/>
      <c r="FY696" s="65"/>
      <c r="FZ696" s="65"/>
      <c r="GA696" s="65"/>
      <c r="GB696" s="65"/>
      <c r="GC696" s="65"/>
      <c r="GD696" s="65"/>
      <c r="GE696" s="65"/>
      <c r="GF696" s="65"/>
      <c r="GG696" s="65"/>
      <c r="GH696" s="65"/>
      <c r="GI696" s="65"/>
      <c r="GJ696" s="65"/>
      <c r="GK696" s="65"/>
      <c r="GL696" s="65"/>
      <c r="GM696" s="65"/>
      <c r="GN696" s="65"/>
      <c r="GO696" s="65"/>
      <c r="GP696" s="65"/>
      <c r="GQ696" s="65"/>
      <c r="GR696" s="65"/>
      <c r="GS696" s="65"/>
      <c r="GT696" s="65"/>
      <c r="GU696" s="65"/>
      <c r="GV696" s="65"/>
      <c r="GW696" s="65"/>
      <c r="GX696" s="65"/>
      <c r="GY696" s="65"/>
      <c r="GZ696" s="65"/>
      <c r="HA696" s="65"/>
      <c r="HB696" s="65"/>
      <c r="HC696" s="65"/>
      <c r="HD696" s="65"/>
      <c r="HE696" s="65"/>
      <c r="HF696" s="65"/>
      <c r="HG696" s="65"/>
      <c r="HH696" s="65"/>
      <c r="HI696" s="65"/>
      <c r="HJ696" s="65"/>
      <c r="HK696" s="65"/>
      <c r="HL696" s="65"/>
      <c r="HM696" s="65"/>
      <c r="HN696" s="65"/>
      <c r="HO696" s="65"/>
      <c r="HP696" s="65"/>
      <c r="HQ696" s="65"/>
      <c r="HR696" s="65"/>
      <c r="HS696" s="65"/>
      <c r="HT696" s="65"/>
      <c r="HU696" s="65"/>
      <c r="HV696" s="65"/>
      <c r="HW696" s="65"/>
      <c r="HX696" s="65"/>
      <c r="HY696" s="65"/>
      <c r="HZ696" s="65"/>
      <c r="IA696" s="65"/>
      <c r="IB696" s="65"/>
      <c r="IC696" s="65"/>
      <c r="ID696" s="65"/>
      <c r="IE696" s="65"/>
      <c r="IF696" s="65"/>
      <c r="IG696" s="65"/>
      <c r="IH696" s="65"/>
      <c r="II696" s="65"/>
      <c r="IJ696" s="65"/>
      <c r="IK696" s="65"/>
      <c r="IL696" s="65"/>
      <c r="IM696" s="65"/>
      <c r="IN696" s="65"/>
      <c r="IO696" s="65"/>
      <c r="IP696" s="65"/>
      <c r="IQ696" s="65"/>
      <c r="IR696" s="65"/>
      <c r="IS696" s="65"/>
      <c r="IT696" s="65"/>
      <c r="IU696" s="65"/>
      <c r="IV696" s="65"/>
      <c r="IW696" s="65"/>
      <c r="IX696" s="65"/>
      <c r="IY696" s="65"/>
      <c r="IZ696" s="65"/>
      <c r="JA696" s="65"/>
      <c r="JB696" s="65"/>
      <c r="JC696" s="65"/>
      <c r="JD696" s="65"/>
      <c r="JE696" s="65"/>
      <c r="JF696" s="65"/>
      <c r="JG696" s="65"/>
      <c r="JH696" s="65"/>
      <c r="JI696" s="65"/>
      <c r="JJ696" s="65"/>
      <c r="JK696" s="65"/>
      <c r="JL696" s="65"/>
      <c r="JM696" s="65"/>
      <c r="JN696" s="65"/>
      <c r="JO696" s="65"/>
      <c r="JP696" s="65"/>
      <c r="JQ696" s="65"/>
      <c r="JR696" s="65"/>
      <c r="JS696" s="65"/>
    </row>
    <row r="697" s="66" customFormat="true" ht="14.25" hidden="false" customHeight="true" outlineLevel="0" collapsed="false">
      <c r="A697" s="46"/>
      <c r="B697" s="47" t="n">
        <f aca="true">TODAY()</f>
        <v>46135</v>
      </c>
      <c r="C697" s="48" t="s">
        <v>37</v>
      </c>
      <c r="D697" s="49" t="s">
        <v>38</v>
      </c>
      <c r="E697" s="50" t="str">
        <f aca="false">IFERROR(VLOOKUP($J697,'Base 1'!A:S,19,0),"-")</f>
        <v>-</v>
      </c>
      <c r="F697" s="50" t="str">
        <f aca="false">IFERROR(VLOOKUP($J697,'Base 1'!$A:$N,14,0),"-")</f>
        <v>-</v>
      </c>
      <c r="G697" s="50" t="str">
        <f aca="false">IFERROR(VLOOKUP($J697,'Base 1'!$A:$O,15,0),"-")</f>
        <v>-</v>
      </c>
      <c r="H697" s="50" t="str">
        <f aca="false">IFERROR(VLOOKUP($J697,'Base 1'!$A:$T,20,0),"-")</f>
        <v>-</v>
      </c>
      <c r="I697" s="51" t="str">
        <f aca="false">IFERROR(VLOOKUP($J697,'Base 1'!$A:$C,3,0),"-")</f>
        <v>-</v>
      </c>
      <c r="J697" s="51"/>
      <c r="K697" s="50" t="str">
        <f aca="false">IFERROR(VLOOKUP($J697,'Base 1'!$A:$E,5,0),"-")</f>
        <v>-</v>
      </c>
      <c r="L697" s="52" t="str">
        <f aca="false">IFERROR(VLOOKUP($J697,'Base 1'!$A:$B,2,0),"-")</f>
        <v>-</v>
      </c>
      <c r="M697" s="50" t="str">
        <f aca="false">IFERROR(VLOOKUP($J697,'Base 1'!$A:$Q,17,0),"-")</f>
        <v>-</v>
      </c>
      <c r="N697" s="50" t="str">
        <f aca="false">IFERROR(VLOOKUP($J697,'Base 1'!$A:$R,18,0),"-")</f>
        <v>-</v>
      </c>
      <c r="O697" s="50" t="str">
        <f aca="false">IFERROR(VLOOKUP($J697,'Base 1'!$A:$F,6,0),"-")</f>
        <v>-</v>
      </c>
      <c r="P697" s="53" t="str">
        <f aca="false">IFERROR(VLOOKUP($J697,'Base 1'!$A:$G,7,0),"-")</f>
        <v>-</v>
      </c>
      <c r="Q697" s="54"/>
      <c r="R697" s="50" t="str">
        <f aca="false">IFERROR(VLOOKUP(J697,'Base 1'!$A:$L,12,0),"-")</f>
        <v>-</v>
      </c>
      <c r="S697" s="54"/>
      <c r="T697" s="55" t="str">
        <f aca="false">IFERROR(VLOOKUP(J697,'Base 1'!$A:$J,10,0),"-")</f>
        <v>-</v>
      </c>
      <c r="U697" s="56"/>
      <c r="V697" s="57"/>
      <c r="W697" s="58"/>
      <c r="X697" s="59" t="str">
        <f aca="false">IFERROR(VLOOKUP(J697,'Base 1'!$A:$I,9,0),"-")</f>
        <v>-</v>
      </c>
      <c r="Y697" s="58"/>
      <c r="Z697" s="60"/>
      <c r="AA697" s="61"/>
      <c r="AB697" s="62"/>
      <c r="AC697" s="63" t="str">
        <f aca="false">IFERROR(VLOOKUP($J697,'Base 1'!$A:$Q,16,0),"-")</f>
        <v>-</v>
      </c>
      <c r="AD697" s="63"/>
      <c r="AE697" s="64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  <c r="CO697" s="65"/>
      <c r="CP697" s="65"/>
      <c r="CQ697" s="65"/>
      <c r="CR697" s="65"/>
      <c r="CS697" s="65"/>
      <c r="CT697" s="65"/>
      <c r="CU697" s="65"/>
      <c r="CV697" s="65"/>
      <c r="CW697" s="65"/>
      <c r="CX697" s="65"/>
      <c r="CY697" s="65"/>
      <c r="CZ697" s="65"/>
      <c r="DA697" s="65"/>
      <c r="DB697" s="65"/>
      <c r="DC697" s="65"/>
      <c r="DD697" s="65"/>
      <c r="DE697" s="65"/>
      <c r="DF697" s="65"/>
      <c r="DG697" s="65"/>
      <c r="DH697" s="65"/>
      <c r="DI697" s="65"/>
      <c r="DJ697" s="65"/>
      <c r="DK697" s="65"/>
      <c r="DL697" s="65"/>
      <c r="DM697" s="65"/>
      <c r="DN697" s="65"/>
      <c r="DO697" s="65"/>
      <c r="DP697" s="65"/>
      <c r="DQ697" s="65"/>
      <c r="DR697" s="65"/>
      <c r="DS697" s="65"/>
      <c r="DT697" s="65"/>
      <c r="DU697" s="65"/>
      <c r="DV697" s="65"/>
      <c r="DW697" s="65"/>
      <c r="DX697" s="65"/>
      <c r="DY697" s="65"/>
      <c r="DZ697" s="65"/>
      <c r="EA697" s="65"/>
      <c r="EB697" s="65"/>
      <c r="EC697" s="65"/>
      <c r="ED697" s="65"/>
      <c r="EE697" s="65"/>
      <c r="EF697" s="65"/>
      <c r="EG697" s="65"/>
      <c r="EH697" s="65"/>
      <c r="EI697" s="65"/>
      <c r="EJ697" s="65"/>
      <c r="EK697" s="65"/>
      <c r="EL697" s="65"/>
      <c r="EM697" s="65"/>
      <c r="EN697" s="65"/>
      <c r="EO697" s="65"/>
      <c r="EP697" s="65"/>
      <c r="EQ697" s="65"/>
      <c r="ER697" s="65"/>
      <c r="ES697" s="65"/>
      <c r="ET697" s="65"/>
      <c r="EU697" s="65"/>
      <c r="EV697" s="65"/>
      <c r="EW697" s="65"/>
      <c r="EX697" s="65"/>
      <c r="EY697" s="65"/>
      <c r="EZ697" s="65"/>
      <c r="FA697" s="65"/>
      <c r="FB697" s="65"/>
      <c r="FC697" s="65"/>
      <c r="FD697" s="65"/>
      <c r="FE697" s="65"/>
      <c r="FF697" s="65"/>
      <c r="FG697" s="65"/>
      <c r="FH697" s="65"/>
      <c r="FI697" s="65"/>
      <c r="FJ697" s="65"/>
      <c r="FK697" s="65"/>
      <c r="FL697" s="65"/>
      <c r="FM697" s="65"/>
      <c r="FN697" s="65"/>
      <c r="FO697" s="65"/>
      <c r="FP697" s="65"/>
      <c r="FQ697" s="65"/>
      <c r="FR697" s="65"/>
      <c r="FS697" s="65"/>
      <c r="FT697" s="65"/>
      <c r="FU697" s="65"/>
      <c r="FV697" s="65"/>
      <c r="FW697" s="65"/>
      <c r="FX697" s="65"/>
      <c r="FY697" s="65"/>
      <c r="FZ697" s="65"/>
      <c r="GA697" s="65"/>
      <c r="GB697" s="65"/>
      <c r="GC697" s="65"/>
      <c r="GD697" s="65"/>
      <c r="GE697" s="65"/>
      <c r="GF697" s="65"/>
      <c r="GG697" s="65"/>
      <c r="GH697" s="65"/>
      <c r="GI697" s="65"/>
      <c r="GJ697" s="65"/>
      <c r="GK697" s="65"/>
      <c r="GL697" s="65"/>
      <c r="GM697" s="65"/>
      <c r="GN697" s="65"/>
      <c r="GO697" s="65"/>
      <c r="GP697" s="65"/>
      <c r="GQ697" s="65"/>
      <c r="GR697" s="65"/>
      <c r="GS697" s="65"/>
      <c r="GT697" s="65"/>
      <c r="GU697" s="65"/>
      <c r="GV697" s="65"/>
      <c r="GW697" s="65"/>
      <c r="GX697" s="65"/>
      <c r="GY697" s="65"/>
      <c r="GZ697" s="65"/>
      <c r="HA697" s="65"/>
      <c r="HB697" s="65"/>
      <c r="HC697" s="65"/>
      <c r="HD697" s="65"/>
      <c r="HE697" s="65"/>
      <c r="HF697" s="65"/>
      <c r="HG697" s="65"/>
      <c r="HH697" s="65"/>
      <c r="HI697" s="65"/>
      <c r="HJ697" s="65"/>
      <c r="HK697" s="65"/>
      <c r="HL697" s="65"/>
      <c r="HM697" s="65"/>
      <c r="HN697" s="65"/>
      <c r="HO697" s="65"/>
      <c r="HP697" s="65"/>
      <c r="HQ697" s="65"/>
      <c r="HR697" s="65"/>
      <c r="HS697" s="65"/>
      <c r="HT697" s="65"/>
      <c r="HU697" s="65"/>
      <c r="HV697" s="65"/>
      <c r="HW697" s="65"/>
      <c r="HX697" s="65"/>
      <c r="HY697" s="65"/>
      <c r="HZ697" s="65"/>
      <c r="IA697" s="65"/>
      <c r="IB697" s="65"/>
      <c r="IC697" s="65"/>
      <c r="ID697" s="65"/>
      <c r="IE697" s="65"/>
      <c r="IF697" s="65"/>
      <c r="IG697" s="65"/>
      <c r="IH697" s="65"/>
      <c r="II697" s="65"/>
      <c r="IJ697" s="65"/>
      <c r="IK697" s="65"/>
      <c r="IL697" s="65"/>
      <c r="IM697" s="65"/>
      <c r="IN697" s="65"/>
      <c r="IO697" s="65"/>
      <c r="IP697" s="65"/>
      <c r="IQ697" s="65"/>
      <c r="IR697" s="65"/>
      <c r="IS697" s="65"/>
      <c r="IT697" s="65"/>
      <c r="IU697" s="65"/>
      <c r="IV697" s="65"/>
      <c r="IW697" s="65"/>
      <c r="IX697" s="65"/>
      <c r="IY697" s="65"/>
      <c r="IZ697" s="65"/>
      <c r="JA697" s="65"/>
      <c r="JB697" s="65"/>
      <c r="JC697" s="65"/>
      <c r="JD697" s="65"/>
      <c r="JE697" s="65"/>
      <c r="JF697" s="65"/>
      <c r="JG697" s="65"/>
      <c r="JH697" s="65"/>
      <c r="JI697" s="65"/>
      <c r="JJ697" s="65"/>
      <c r="JK697" s="65"/>
      <c r="JL697" s="65"/>
      <c r="JM697" s="65"/>
      <c r="JN697" s="65"/>
      <c r="JO697" s="65"/>
      <c r="JP697" s="65"/>
      <c r="JQ697" s="65"/>
      <c r="JR697" s="65"/>
      <c r="JS697" s="65"/>
    </row>
    <row r="698" s="66" customFormat="true" ht="14.25" hidden="false" customHeight="true" outlineLevel="0" collapsed="false">
      <c r="A698" s="46"/>
      <c r="B698" s="47" t="n">
        <f aca="true">TODAY()</f>
        <v>46135</v>
      </c>
      <c r="C698" s="48" t="s">
        <v>37</v>
      </c>
      <c r="D698" s="49" t="s">
        <v>38</v>
      </c>
      <c r="E698" s="50" t="str">
        <f aca="false">IFERROR(VLOOKUP($J698,'Base 1'!A:S,19,0),"-")</f>
        <v>-</v>
      </c>
      <c r="F698" s="50" t="str">
        <f aca="false">IFERROR(VLOOKUP($J698,'Base 1'!$A:$N,14,0),"-")</f>
        <v>-</v>
      </c>
      <c r="G698" s="50" t="str">
        <f aca="false">IFERROR(VLOOKUP($J698,'Base 1'!$A:$O,15,0),"-")</f>
        <v>-</v>
      </c>
      <c r="H698" s="50" t="str">
        <f aca="false">IFERROR(VLOOKUP($J698,'Base 1'!$A:$T,20,0),"-")</f>
        <v>-</v>
      </c>
      <c r="I698" s="51" t="str">
        <f aca="false">IFERROR(VLOOKUP($J698,'Base 1'!$A:$C,3,0),"-")</f>
        <v>-</v>
      </c>
      <c r="J698" s="51"/>
      <c r="K698" s="50" t="str">
        <f aca="false">IFERROR(VLOOKUP($J698,'Base 1'!$A:$E,5,0),"-")</f>
        <v>-</v>
      </c>
      <c r="L698" s="52" t="str">
        <f aca="false">IFERROR(VLOOKUP($J698,'Base 1'!$A:$B,2,0),"-")</f>
        <v>-</v>
      </c>
      <c r="M698" s="50" t="str">
        <f aca="false">IFERROR(VLOOKUP($J698,'Base 1'!$A:$Q,17,0),"-")</f>
        <v>-</v>
      </c>
      <c r="N698" s="50" t="str">
        <f aca="false">IFERROR(VLOOKUP($J698,'Base 1'!$A:$R,18,0),"-")</f>
        <v>-</v>
      </c>
      <c r="O698" s="50" t="str">
        <f aca="false">IFERROR(VLOOKUP($J698,'Base 1'!$A:$F,6,0),"-")</f>
        <v>-</v>
      </c>
      <c r="P698" s="53" t="str">
        <f aca="false">IFERROR(VLOOKUP($J698,'Base 1'!$A:$G,7,0),"-")</f>
        <v>-</v>
      </c>
      <c r="Q698" s="54"/>
      <c r="R698" s="50" t="str">
        <f aca="false">IFERROR(VLOOKUP(J698,'Base 1'!$A:$L,12,0),"-")</f>
        <v>-</v>
      </c>
      <c r="S698" s="54"/>
      <c r="T698" s="55" t="str">
        <f aca="false">IFERROR(VLOOKUP(J698,'Base 1'!$A:$J,10,0),"-")</f>
        <v>-</v>
      </c>
      <c r="U698" s="56"/>
      <c r="V698" s="57"/>
      <c r="W698" s="58"/>
      <c r="X698" s="59" t="str">
        <f aca="false">IFERROR(VLOOKUP(J698,'Base 1'!$A:$I,9,0),"-")</f>
        <v>-</v>
      </c>
      <c r="Y698" s="58"/>
      <c r="Z698" s="60"/>
      <c r="AA698" s="61"/>
      <c r="AB698" s="62"/>
      <c r="AC698" s="63" t="str">
        <f aca="false">IFERROR(VLOOKUP($J698,'Base 1'!$A:$Q,16,0),"-")</f>
        <v>-</v>
      </c>
      <c r="AD698" s="63"/>
      <c r="AE698" s="64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  <c r="CO698" s="65"/>
      <c r="CP698" s="65"/>
      <c r="CQ698" s="65"/>
      <c r="CR698" s="65"/>
      <c r="CS698" s="65"/>
      <c r="CT698" s="65"/>
      <c r="CU698" s="65"/>
      <c r="CV698" s="65"/>
      <c r="CW698" s="65"/>
      <c r="CX698" s="65"/>
      <c r="CY698" s="65"/>
      <c r="CZ698" s="65"/>
      <c r="DA698" s="65"/>
      <c r="DB698" s="65"/>
      <c r="DC698" s="65"/>
      <c r="DD698" s="65"/>
      <c r="DE698" s="65"/>
      <c r="DF698" s="65"/>
      <c r="DG698" s="65"/>
      <c r="DH698" s="65"/>
      <c r="DI698" s="65"/>
      <c r="DJ698" s="65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5"/>
      <c r="EE698" s="65"/>
      <c r="EF698" s="65"/>
      <c r="EG698" s="65"/>
      <c r="EH698" s="65"/>
      <c r="EI698" s="65"/>
      <c r="EJ698" s="65"/>
      <c r="EK698" s="65"/>
      <c r="EL698" s="65"/>
      <c r="EM698" s="65"/>
      <c r="EN698" s="65"/>
      <c r="EO698" s="65"/>
      <c r="EP698" s="65"/>
      <c r="EQ698" s="65"/>
      <c r="ER698" s="65"/>
      <c r="ES698" s="65"/>
      <c r="ET698" s="65"/>
      <c r="EU698" s="65"/>
      <c r="EV698" s="65"/>
      <c r="EW698" s="65"/>
      <c r="EX698" s="65"/>
      <c r="EY698" s="65"/>
      <c r="EZ698" s="65"/>
      <c r="FA698" s="65"/>
      <c r="FB698" s="65"/>
      <c r="FC698" s="65"/>
      <c r="FD698" s="65"/>
      <c r="FE698" s="65"/>
      <c r="FF698" s="65"/>
      <c r="FG698" s="65"/>
      <c r="FH698" s="65"/>
      <c r="FI698" s="65"/>
      <c r="FJ698" s="65"/>
      <c r="FK698" s="65"/>
      <c r="FL698" s="65"/>
      <c r="FM698" s="65"/>
      <c r="FN698" s="65"/>
      <c r="FO698" s="65"/>
      <c r="FP698" s="65"/>
      <c r="FQ698" s="65"/>
      <c r="FR698" s="65"/>
      <c r="FS698" s="65"/>
      <c r="FT698" s="65"/>
      <c r="FU698" s="65"/>
      <c r="FV698" s="65"/>
      <c r="FW698" s="65"/>
      <c r="FX698" s="65"/>
      <c r="FY698" s="65"/>
      <c r="FZ698" s="65"/>
      <c r="GA698" s="65"/>
      <c r="GB698" s="65"/>
      <c r="GC698" s="65"/>
      <c r="GD698" s="65"/>
      <c r="GE698" s="65"/>
      <c r="GF698" s="65"/>
      <c r="GG698" s="65"/>
      <c r="GH698" s="65"/>
      <c r="GI698" s="65"/>
      <c r="GJ698" s="65"/>
      <c r="GK698" s="65"/>
      <c r="GL698" s="65"/>
      <c r="GM698" s="65"/>
      <c r="GN698" s="65"/>
      <c r="GO698" s="65"/>
      <c r="GP698" s="65"/>
      <c r="GQ698" s="65"/>
      <c r="GR698" s="65"/>
      <c r="GS698" s="65"/>
      <c r="GT698" s="65"/>
      <c r="GU698" s="65"/>
      <c r="GV698" s="65"/>
      <c r="GW698" s="65"/>
      <c r="GX698" s="65"/>
      <c r="GY698" s="65"/>
      <c r="GZ698" s="65"/>
      <c r="HA698" s="65"/>
      <c r="HB698" s="65"/>
      <c r="HC698" s="65"/>
      <c r="HD698" s="65"/>
      <c r="HE698" s="65"/>
      <c r="HF698" s="65"/>
      <c r="HG698" s="65"/>
      <c r="HH698" s="65"/>
      <c r="HI698" s="65"/>
      <c r="HJ698" s="65"/>
      <c r="HK698" s="65"/>
      <c r="HL698" s="65"/>
      <c r="HM698" s="65"/>
      <c r="HN698" s="65"/>
      <c r="HO698" s="65"/>
      <c r="HP698" s="65"/>
      <c r="HQ698" s="65"/>
      <c r="HR698" s="65"/>
      <c r="HS698" s="65"/>
      <c r="HT698" s="65"/>
      <c r="HU698" s="65"/>
      <c r="HV698" s="65"/>
      <c r="HW698" s="65"/>
      <c r="HX698" s="65"/>
      <c r="HY698" s="65"/>
      <c r="HZ698" s="65"/>
      <c r="IA698" s="65"/>
      <c r="IB698" s="65"/>
      <c r="IC698" s="65"/>
      <c r="ID698" s="65"/>
      <c r="IE698" s="65"/>
      <c r="IF698" s="65"/>
      <c r="IG698" s="65"/>
      <c r="IH698" s="65"/>
      <c r="II698" s="65"/>
      <c r="IJ698" s="65"/>
      <c r="IK698" s="65"/>
      <c r="IL698" s="65"/>
      <c r="IM698" s="65"/>
      <c r="IN698" s="65"/>
      <c r="IO698" s="65"/>
      <c r="IP698" s="65"/>
      <c r="IQ698" s="65"/>
      <c r="IR698" s="65"/>
      <c r="IS698" s="65"/>
      <c r="IT698" s="65"/>
      <c r="IU698" s="65"/>
      <c r="IV698" s="65"/>
      <c r="IW698" s="65"/>
      <c r="IX698" s="65"/>
      <c r="IY698" s="65"/>
      <c r="IZ698" s="65"/>
      <c r="JA698" s="65"/>
      <c r="JB698" s="65"/>
      <c r="JC698" s="65"/>
      <c r="JD698" s="65"/>
      <c r="JE698" s="65"/>
      <c r="JF698" s="65"/>
      <c r="JG698" s="65"/>
      <c r="JH698" s="65"/>
      <c r="JI698" s="65"/>
      <c r="JJ698" s="65"/>
      <c r="JK698" s="65"/>
      <c r="JL698" s="65"/>
      <c r="JM698" s="65"/>
      <c r="JN698" s="65"/>
      <c r="JO698" s="65"/>
      <c r="JP698" s="65"/>
      <c r="JQ698" s="65"/>
      <c r="JR698" s="65"/>
      <c r="JS698" s="65"/>
    </row>
    <row r="699" s="66" customFormat="true" ht="14.25" hidden="false" customHeight="true" outlineLevel="0" collapsed="false">
      <c r="A699" s="46"/>
      <c r="B699" s="47" t="n">
        <f aca="true">TODAY()</f>
        <v>46135</v>
      </c>
      <c r="C699" s="48" t="s">
        <v>37</v>
      </c>
      <c r="D699" s="49" t="s">
        <v>38</v>
      </c>
      <c r="E699" s="50" t="str">
        <f aca="false">IFERROR(VLOOKUP($J699,'Base 1'!A:S,19,0),"-")</f>
        <v>-</v>
      </c>
      <c r="F699" s="50" t="str">
        <f aca="false">IFERROR(VLOOKUP($J699,'Base 1'!$A:$N,14,0),"-")</f>
        <v>-</v>
      </c>
      <c r="G699" s="50" t="str">
        <f aca="false">IFERROR(VLOOKUP($J699,'Base 1'!$A:$O,15,0),"-")</f>
        <v>-</v>
      </c>
      <c r="H699" s="50" t="str">
        <f aca="false">IFERROR(VLOOKUP($J699,'Base 1'!$A:$T,20,0),"-")</f>
        <v>-</v>
      </c>
      <c r="I699" s="51" t="str">
        <f aca="false">IFERROR(VLOOKUP($J699,'Base 1'!$A:$C,3,0),"-")</f>
        <v>-</v>
      </c>
      <c r="J699" s="51"/>
      <c r="K699" s="50" t="str">
        <f aca="false">IFERROR(VLOOKUP($J699,'Base 1'!$A:$E,5,0),"-")</f>
        <v>-</v>
      </c>
      <c r="L699" s="52" t="str">
        <f aca="false">IFERROR(VLOOKUP($J699,'Base 1'!$A:$B,2,0),"-")</f>
        <v>-</v>
      </c>
      <c r="M699" s="50" t="str">
        <f aca="false">IFERROR(VLOOKUP($J699,'Base 1'!$A:$Q,17,0),"-")</f>
        <v>-</v>
      </c>
      <c r="N699" s="50" t="str">
        <f aca="false">IFERROR(VLOOKUP($J699,'Base 1'!$A:$R,18,0),"-")</f>
        <v>-</v>
      </c>
      <c r="O699" s="50" t="str">
        <f aca="false">IFERROR(VLOOKUP($J699,'Base 1'!$A:$F,6,0),"-")</f>
        <v>-</v>
      </c>
      <c r="P699" s="53" t="str">
        <f aca="false">IFERROR(VLOOKUP($J699,'Base 1'!$A:$G,7,0),"-")</f>
        <v>-</v>
      </c>
      <c r="Q699" s="54"/>
      <c r="R699" s="50" t="str">
        <f aca="false">IFERROR(VLOOKUP(J699,'Base 1'!$A:$L,12,0),"-")</f>
        <v>-</v>
      </c>
      <c r="S699" s="54"/>
      <c r="T699" s="55" t="str">
        <f aca="false">IFERROR(VLOOKUP(J699,'Base 1'!$A:$J,10,0),"-")</f>
        <v>-</v>
      </c>
      <c r="U699" s="56"/>
      <c r="V699" s="57"/>
      <c r="W699" s="58"/>
      <c r="X699" s="59" t="str">
        <f aca="false">IFERROR(VLOOKUP(J699,'Base 1'!$A:$I,9,0),"-")</f>
        <v>-</v>
      </c>
      <c r="Y699" s="58"/>
      <c r="Z699" s="60"/>
      <c r="AA699" s="61"/>
      <c r="AB699" s="62"/>
      <c r="AC699" s="63" t="str">
        <f aca="false">IFERROR(VLOOKUP($J699,'Base 1'!$A:$Q,16,0),"-")</f>
        <v>-</v>
      </c>
      <c r="AD699" s="63"/>
      <c r="AE699" s="64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  <c r="CO699" s="65"/>
      <c r="CP699" s="65"/>
      <c r="CQ699" s="65"/>
      <c r="CR699" s="65"/>
      <c r="CS699" s="65"/>
      <c r="CT699" s="65"/>
      <c r="CU699" s="65"/>
      <c r="CV699" s="65"/>
      <c r="CW699" s="65"/>
      <c r="CX699" s="65"/>
      <c r="CY699" s="65"/>
      <c r="CZ699" s="65"/>
      <c r="DA699" s="65"/>
      <c r="DB699" s="65"/>
      <c r="DC699" s="65"/>
      <c r="DD699" s="65"/>
      <c r="DE699" s="65"/>
      <c r="DF699" s="65"/>
      <c r="DG699" s="65"/>
      <c r="DH699" s="65"/>
      <c r="DI699" s="65"/>
      <c r="DJ699" s="65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5"/>
      <c r="EE699" s="65"/>
      <c r="EF699" s="65"/>
      <c r="EG699" s="65"/>
      <c r="EH699" s="65"/>
      <c r="EI699" s="65"/>
      <c r="EJ699" s="65"/>
      <c r="EK699" s="65"/>
      <c r="EL699" s="65"/>
      <c r="EM699" s="65"/>
      <c r="EN699" s="65"/>
      <c r="EO699" s="65"/>
      <c r="EP699" s="65"/>
      <c r="EQ699" s="65"/>
      <c r="ER699" s="65"/>
      <c r="ES699" s="65"/>
      <c r="ET699" s="65"/>
      <c r="EU699" s="65"/>
      <c r="EV699" s="65"/>
      <c r="EW699" s="65"/>
      <c r="EX699" s="65"/>
      <c r="EY699" s="65"/>
      <c r="EZ699" s="65"/>
      <c r="FA699" s="65"/>
      <c r="FB699" s="65"/>
      <c r="FC699" s="65"/>
      <c r="FD699" s="65"/>
      <c r="FE699" s="65"/>
      <c r="FF699" s="65"/>
      <c r="FG699" s="65"/>
      <c r="FH699" s="65"/>
      <c r="FI699" s="65"/>
      <c r="FJ699" s="65"/>
      <c r="FK699" s="65"/>
      <c r="FL699" s="65"/>
      <c r="FM699" s="65"/>
      <c r="FN699" s="65"/>
      <c r="FO699" s="65"/>
      <c r="FP699" s="65"/>
      <c r="FQ699" s="65"/>
      <c r="FR699" s="65"/>
      <c r="FS699" s="65"/>
      <c r="FT699" s="65"/>
      <c r="FU699" s="65"/>
      <c r="FV699" s="65"/>
      <c r="FW699" s="65"/>
      <c r="FX699" s="65"/>
      <c r="FY699" s="65"/>
      <c r="FZ699" s="65"/>
      <c r="GA699" s="65"/>
      <c r="GB699" s="65"/>
      <c r="GC699" s="65"/>
      <c r="GD699" s="65"/>
      <c r="GE699" s="65"/>
      <c r="GF699" s="65"/>
      <c r="GG699" s="65"/>
      <c r="GH699" s="65"/>
      <c r="GI699" s="65"/>
      <c r="GJ699" s="65"/>
      <c r="GK699" s="65"/>
      <c r="GL699" s="65"/>
      <c r="GM699" s="65"/>
      <c r="GN699" s="65"/>
      <c r="GO699" s="65"/>
      <c r="GP699" s="65"/>
      <c r="GQ699" s="65"/>
      <c r="GR699" s="65"/>
      <c r="GS699" s="65"/>
      <c r="GT699" s="65"/>
      <c r="GU699" s="65"/>
      <c r="GV699" s="65"/>
      <c r="GW699" s="65"/>
      <c r="GX699" s="65"/>
      <c r="GY699" s="65"/>
      <c r="GZ699" s="65"/>
      <c r="HA699" s="65"/>
      <c r="HB699" s="65"/>
      <c r="HC699" s="65"/>
      <c r="HD699" s="65"/>
      <c r="HE699" s="65"/>
      <c r="HF699" s="65"/>
      <c r="HG699" s="65"/>
      <c r="HH699" s="65"/>
      <c r="HI699" s="65"/>
      <c r="HJ699" s="65"/>
      <c r="HK699" s="65"/>
      <c r="HL699" s="65"/>
      <c r="HM699" s="65"/>
      <c r="HN699" s="65"/>
      <c r="HO699" s="65"/>
      <c r="HP699" s="65"/>
      <c r="HQ699" s="65"/>
      <c r="HR699" s="65"/>
      <c r="HS699" s="65"/>
      <c r="HT699" s="65"/>
      <c r="HU699" s="65"/>
      <c r="HV699" s="65"/>
      <c r="HW699" s="65"/>
      <c r="HX699" s="65"/>
      <c r="HY699" s="65"/>
      <c r="HZ699" s="65"/>
      <c r="IA699" s="65"/>
      <c r="IB699" s="65"/>
      <c r="IC699" s="65"/>
      <c r="ID699" s="65"/>
      <c r="IE699" s="65"/>
      <c r="IF699" s="65"/>
      <c r="IG699" s="65"/>
      <c r="IH699" s="65"/>
      <c r="II699" s="65"/>
      <c r="IJ699" s="65"/>
      <c r="IK699" s="65"/>
      <c r="IL699" s="65"/>
      <c r="IM699" s="65"/>
      <c r="IN699" s="65"/>
      <c r="IO699" s="65"/>
      <c r="IP699" s="65"/>
      <c r="IQ699" s="65"/>
      <c r="IR699" s="65"/>
      <c r="IS699" s="65"/>
      <c r="IT699" s="65"/>
      <c r="IU699" s="65"/>
      <c r="IV699" s="65"/>
      <c r="IW699" s="65"/>
      <c r="IX699" s="65"/>
      <c r="IY699" s="65"/>
      <c r="IZ699" s="65"/>
      <c r="JA699" s="65"/>
      <c r="JB699" s="65"/>
      <c r="JC699" s="65"/>
      <c r="JD699" s="65"/>
      <c r="JE699" s="65"/>
      <c r="JF699" s="65"/>
      <c r="JG699" s="65"/>
      <c r="JH699" s="65"/>
      <c r="JI699" s="65"/>
      <c r="JJ699" s="65"/>
      <c r="JK699" s="65"/>
      <c r="JL699" s="65"/>
      <c r="JM699" s="65"/>
      <c r="JN699" s="65"/>
      <c r="JO699" s="65"/>
      <c r="JP699" s="65"/>
      <c r="JQ699" s="65"/>
      <c r="JR699" s="65"/>
      <c r="JS699" s="65"/>
    </row>
    <row r="700" s="66" customFormat="true" ht="14.25" hidden="false" customHeight="true" outlineLevel="0" collapsed="false">
      <c r="A700" s="46"/>
      <c r="B700" s="47" t="n">
        <f aca="true">TODAY()</f>
        <v>46135</v>
      </c>
      <c r="C700" s="48" t="s">
        <v>37</v>
      </c>
      <c r="D700" s="49" t="s">
        <v>38</v>
      </c>
      <c r="E700" s="50" t="str">
        <f aca="false">IFERROR(VLOOKUP($J700,'Base 1'!A:S,19,0),"-")</f>
        <v>-</v>
      </c>
      <c r="F700" s="50" t="str">
        <f aca="false">IFERROR(VLOOKUP($J700,'Base 1'!$A:$N,14,0),"-")</f>
        <v>-</v>
      </c>
      <c r="G700" s="50" t="str">
        <f aca="false">IFERROR(VLOOKUP($J700,'Base 1'!$A:$O,15,0),"-")</f>
        <v>-</v>
      </c>
      <c r="H700" s="50" t="str">
        <f aca="false">IFERROR(VLOOKUP($J700,'Base 1'!$A:$T,20,0),"-")</f>
        <v>-</v>
      </c>
      <c r="I700" s="51" t="str">
        <f aca="false">IFERROR(VLOOKUP($J700,'Base 1'!$A:$C,3,0),"-")</f>
        <v>-</v>
      </c>
      <c r="J700" s="51"/>
      <c r="K700" s="50" t="str">
        <f aca="false">IFERROR(VLOOKUP($J700,'Base 1'!$A:$E,5,0),"-")</f>
        <v>-</v>
      </c>
      <c r="L700" s="52" t="str">
        <f aca="false">IFERROR(VLOOKUP($J700,'Base 1'!$A:$B,2,0),"-")</f>
        <v>-</v>
      </c>
      <c r="M700" s="50" t="str">
        <f aca="false">IFERROR(VLOOKUP($J700,'Base 1'!$A:$Q,17,0),"-")</f>
        <v>-</v>
      </c>
      <c r="N700" s="50" t="str">
        <f aca="false">IFERROR(VLOOKUP($J700,'Base 1'!$A:$R,18,0),"-")</f>
        <v>-</v>
      </c>
      <c r="O700" s="50" t="str">
        <f aca="false">IFERROR(VLOOKUP($J700,'Base 1'!$A:$F,6,0),"-")</f>
        <v>-</v>
      </c>
      <c r="P700" s="53" t="str">
        <f aca="false">IFERROR(VLOOKUP($J700,'Base 1'!$A:$G,7,0),"-")</f>
        <v>-</v>
      </c>
      <c r="Q700" s="54"/>
      <c r="R700" s="50" t="str">
        <f aca="false">IFERROR(VLOOKUP(J700,'Base 1'!$A:$L,12,0),"-")</f>
        <v>-</v>
      </c>
      <c r="S700" s="54"/>
      <c r="T700" s="55" t="str">
        <f aca="false">IFERROR(VLOOKUP(J700,'Base 1'!$A:$J,10,0),"-")</f>
        <v>-</v>
      </c>
      <c r="U700" s="56"/>
      <c r="V700" s="57"/>
      <c r="W700" s="58"/>
      <c r="X700" s="59" t="str">
        <f aca="false">IFERROR(VLOOKUP(J700,'Base 1'!$A:$I,9,0),"-")</f>
        <v>-</v>
      </c>
      <c r="Y700" s="58"/>
      <c r="Z700" s="60"/>
      <c r="AA700" s="61"/>
      <c r="AB700" s="62"/>
      <c r="AC700" s="63" t="str">
        <f aca="false">IFERROR(VLOOKUP($J700,'Base 1'!$A:$Q,16,0),"-")</f>
        <v>-</v>
      </c>
      <c r="AD700" s="63"/>
      <c r="AE700" s="64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  <c r="CO700" s="65"/>
      <c r="CP700" s="65"/>
      <c r="CQ700" s="65"/>
      <c r="CR700" s="65"/>
      <c r="CS700" s="65"/>
      <c r="CT700" s="65"/>
      <c r="CU700" s="65"/>
      <c r="CV700" s="65"/>
      <c r="CW700" s="65"/>
      <c r="CX700" s="65"/>
      <c r="CY700" s="65"/>
      <c r="CZ700" s="65"/>
      <c r="DA700" s="65"/>
      <c r="DB700" s="65"/>
      <c r="DC700" s="65"/>
      <c r="DD700" s="65"/>
      <c r="DE700" s="65"/>
      <c r="DF700" s="65"/>
      <c r="DG700" s="65"/>
      <c r="DH700" s="65"/>
      <c r="DI700" s="65"/>
      <c r="DJ700" s="65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5"/>
      <c r="EE700" s="65"/>
      <c r="EF700" s="65"/>
      <c r="EG700" s="65"/>
      <c r="EH700" s="65"/>
      <c r="EI700" s="65"/>
      <c r="EJ700" s="65"/>
      <c r="EK700" s="65"/>
      <c r="EL700" s="65"/>
      <c r="EM700" s="65"/>
      <c r="EN700" s="65"/>
      <c r="EO700" s="65"/>
      <c r="EP700" s="65"/>
      <c r="EQ700" s="65"/>
      <c r="ER700" s="65"/>
      <c r="ES700" s="65"/>
      <c r="ET700" s="65"/>
      <c r="EU700" s="65"/>
      <c r="EV700" s="65"/>
      <c r="EW700" s="65"/>
      <c r="EX700" s="65"/>
      <c r="EY700" s="65"/>
      <c r="EZ700" s="65"/>
      <c r="FA700" s="65"/>
      <c r="FB700" s="65"/>
      <c r="FC700" s="65"/>
      <c r="FD700" s="65"/>
      <c r="FE700" s="65"/>
      <c r="FF700" s="65"/>
      <c r="FG700" s="65"/>
      <c r="FH700" s="65"/>
      <c r="FI700" s="65"/>
      <c r="FJ700" s="65"/>
      <c r="FK700" s="65"/>
      <c r="FL700" s="65"/>
      <c r="FM700" s="65"/>
      <c r="FN700" s="65"/>
      <c r="FO700" s="65"/>
      <c r="FP700" s="65"/>
      <c r="FQ700" s="65"/>
      <c r="FR700" s="65"/>
      <c r="FS700" s="65"/>
      <c r="FT700" s="65"/>
      <c r="FU700" s="65"/>
      <c r="FV700" s="65"/>
      <c r="FW700" s="65"/>
      <c r="FX700" s="65"/>
      <c r="FY700" s="65"/>
      <c r="FZ700" s="65"/>
      <c r="GA700" s="65"/>
      <c r="GB700" s="65"/>
      <c r="GC700" s="65"/>
      <c r="GD700" s="65"/>
      <c r="GE700" s="65"/>
      <c r="GF700" s="65"/>
      <c r="GG700" s="65"/>
      <c r="GH700" s="65"/>
      <c r="GI700" s="65"/>
      <c r="GJ700" s="65"/>
      <c r="GK700" s="65"/>
      <c r="GL700" s="65"/>
      <c r="GM700" s="65"/>
      <c r="GN700" s="65"/>
      <c r="GO700" s="65"/>
      <c r="GP700" s="65"/>
      <c r="GQ700" s="65"/>
      <c r="GR700" s="65"/>
      <c r="GS700" s="65"/>
      <c r="GT700" s="65"/>
      <c r="GU700" s="65"/>
      <c r="GV700" s="65"/>
      <c r="GW700" s="65"/>
      <c r="GX700" s="65"/>
      <c r="GY700" s="65"/>
      <c r="GZ700" s="65"/>
      <c r="HA700" s="65"/>
      <c r="HB700" s="65"/>
      <c r="HC700" s="65"/>
      <c r="HD700" s="65"/>
      <c r="HE700" s="65"/>
      <c r="HF700" s="65"/>
      <c r="HG700" s="65"/>
      <c r="HH700" s="65"/>
      <c r="HI700" s="65"/>
      <c r="HJ700" s="65"/>
      <c r="HK700" s="65"/>
      <c r="HL700" s="65"/>
      <c r="HM700" s="65"/>
      <c r="HN700" s="65"/>
      <c r="HO700" s="65"/>
      <c r="HP700" s="65"/>
      <c r="HQ700" s="65"/>
      <c r="HR700" s="65"/>
      <c r="HS700" s="65"/>
      <c r="HT700" s="65"/>
      <c r="HU700" s="65"/>
      <c r="HV700" s="65"/>
      <c r="HW700" s="65"/>
      <c r="HX700" s="65"/>
      <c r="HY700" s="65"/>
      <c r="HZ700" s="65"/>
      <c r="IA700" s="65"/>
      <c r="IB700" s="65"/>
      <c r="IC700" s="65"/>
      <c r="ID700" s="65"/>
      <c r="IE700" s="65"/>
      <c r="IF700" s="65"/>
      <c r="IG700" s="65"/>
      <c r="IH700" s="65"/>
      <c r="II700" s="65"/>
      <c r="IJ700" s="65"/>
      <c r="IK700" s="65"/>
      <c r="IL700" s="65"/>
      <c r="IM700" s="65"/>
      <c r="IN700" s="65"/>
      <c r="IO700" s="65"/>
      <c r="IP700" s="65"/>
      <c r="IQ700" s="65"/>
      <c r="IR700" s="65"/>
      <c r="IS700" s="65"/>
      <c r="IT700" s="65"/>
      <c r="IU700" s="65"/>
      <c r="IV700" s="65"/>
      <c r="IW700" s="65"/>
      <c r="IX700" s="65"/>
      <c r="IY700" s="65"/>
      <c r="IZ700" s="65"/>
      <c r="JA700" s="65"/>
      <c r="JB700" s="65"/>
      <c r="JC700" s="65"/>
      <c r="JD700" s="65"/>
      <c r="JE700" s="65"/>
      <c r="JF700" s="65"/>
      <c r="JG700" s="65"/>
      <c r="JH700" s="65"/>
      <c r="JI700" s="65"/>
      <c r="JJ700" s="65"/>
      <c r="JK700" s="65"/>
      <c r="JL700" s="65"/>
      <c r="JM700" s="65"/>
      <c r="JN700" s="65"/>
      <c r="JO700" s="65"/>
      <c r="JP700" s="65"/>
      <c r="JQ700" s="65"/>
      <c r="JR700" s="65"/>
      <c r="JS700" s="65"/>
    </row>
    <row r="701" s="66" customFormat="true" ht="14.25" hidden="false" customHeight="true" outlineLevel="0" collapsed="false">
      <c r="A701" s="46"/>
      <c r="B701" s="47" t="n">
        <f aca="true">TODAY()</f>
        <v>46135</v>
      </c>
      <c r="C701" s="48" t="s">
        <v>37</v>
      </c>
      <c r="D701" s="49" t="s">
        <v>38</v>
      </c>
      <c r="E701" s="50" t="str">
        <f aca="false">IFERROR(VLOOKUP($J701,'Base 1'!A:S,19,0),"-")</f>
        <v>-</v>
      </c>
      <c r="F701" s="50" t="str">
        <f aca="false">IFERROR(VLOOKUP($J701,'Base 1'!$A:$N,14,0),"-")</f>
        <v>-</v>
      </c>
      <c r="G701" s="50" t="str">
        <f aca="false">IFERROR(VLOOKUP($J701,'Base 1'!$A:$O,15,0),"-")</f>
        <v>-</v>
      </c>
      <c r="H701" s="50" t="str">
        <f aca="false">IFERROR(VLOOKUP($J701,'Base 1'!$A:$T,20,0),"-")</f>
        <v>-</v>
      </c>
      <c r="I701" s="51" t="str">
        <f aca="false">IFERROR(VLOOKUP($J701,'Base 1'!$A:$C,3,0),"-")</f>
        <v>-</v>
      </c>
      <c r="J701" s="51"/>
      <c r="K701" s="50" t="str">
        <f aca="false">IFERROR(VLOOKUP($J701,'Base 1'!$A:$E,5,0),"-")</f>
        <v>-</v>
      </c>
      <c r="L701" s="52" t="str">
        <f aca="false">IFERROR(VLOOKUP($J701,'Base 1'!$A:$B,2,0),"-")</f>
        <v>-</v>
      </c>
      <c r="M701" s="50" t="str">
        <f aca="false">IFERROR(VLOOKUP($J701,'Base 1'!$A:$Q,17,0),"-")</f>
        <v>-</v>
      </c>
      <c r="N701" s="50" t="str">
        <f aca="false">IFERROR(VLOOKUP($J701,'Base 1'!$A:$R,18,0),"-")</f>
        <v>-</v>
      </c>
      <c r="O701" s="50" t="str">
        <f aca="false">IFERROR(VLOOKUP($J701,'Base 1'!$A:$F,6,0),"-")</f>
        <v>-</v>
      </c>
      <c r="P701" s="53" t="str">
        <f aca="false">IFERROR(VLOOKUP($J701,'Base 1'!$A:$G,7,0),"-")</f>
        <v>-</v>
      </c>
      <c r="Q701" s="54"/>
      <c r="R701" s="50" t="str">
        <f aca="false">IFERROR(VLOOKUP(J701,'Base 1'!$A:$L,12,0),"-")</f>
        <v>-</v>
      </c>
      <c r="S701" s="54"/>
      <c r="T701" s="55" t="str">
        <f aca="false">IFERROR(VLOOKUP(J701,'Base 1'!$A:$J,10,0),"-")</f>
        <v>-</v>
      </c>
      <c r="U701" s="56"/>
      <c r="V701" s="57"/>
      <c r="W701" s="58"/>
      <c r="X701" s="59" t="str">
        <f aca="false">IFERROR(VLOOKUP(J701,'Base 1'!$A:$I,9,0),"-")</f>
        <v>-</v>
      </c>
      <c r="Y701" s="58"/>
      <c r="Z701" s="60"/>
      <c r="AA701" s="61"/>
      <c r="AB701" s="62"/>
      <c r="AC701" s="63" t="str">
        <f aca="false">IFERROR(VLOOKUP($J701,'Base 1'!$A:$Q,16,0),"-")</f>
        <v>-</v>
      </c>
      <c r="AD701" s="63"/>
      <c r="AE701" s="64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  <c r="BS701" s="65"/>
      <c r="BT701" s="65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  <c r="CO701" s="65"/>
      <c r="CP701" s="65"/>
      <c r="CQ701" s="65"/>
      <c r="CR701" s="65"/>
      <c r="CS701" s="65"/>
      <c r="CT701" s="65"/>
      <c r="CU701" s="65"/>
      <c r="CV701" s="65"/>
      <c r="CW701" s="65"/>
      <c r="CX701" s="65"/>
      <c r="CY701" s="65"/>
      <c r="CZ701" s="65"/>
      <c r="DA701" s="65"/>
      <c r="DB701" s="65"/>
      <c r="DC701" s="65"/>
      <c r="DD701" s="65"/>
      <c r="DE701" s="65"/>
      <c r="DF701" s="65"/>
      <c r="DG701" s="65"/>
      <c r="DH701" s="65"/>
      <c r="DI701" s="65"/>
      <c r="DJ701" s="65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5"/>
      <c r="EE701" s="65"/>
      <c r="EF701" s="65"/>
      <c r="EG701" s="65"/>
      <c r="EH701" s="65"/>
      <c r="EI701" s="65"/>
      <c r="EJ701" s="65"/>
      <c r="EK701" s="65"/>
      <c r="EL701" s="65"/>
      <c r="EM701" s="65"/>
      <c r="EN701" s="65"/>
      <c r="EO701" s="65"/>
      <c r="EP701" s="65"/>
      <c r="EQ701" s="65"/>
      <c r="ER701" s="65"/>
      <c r="ES701" s="65"/>
      <c r="ET701" s="65"/>
      <c r="EU701" s="65"/>
      <c r="EV701" s="65"/>
      <c r="EW701" s="65"/>
      <c r="EX701" s="65"/>
      <c r="EY701" s="65"/>
      <c r="EZ701" s="65"/>
      <c r="FA701" s="65"/>
      <c r="FB701" s="65"/>
      <c r="FC701" s="65"/>
      <c r="FD701" s="65"/>
      <c r="FE701" s="65"/>
      <c r="FF701" s="65"/>
      <c r="FG701" s="65"/>
      <c r="FH701" s="65"/>
      <c r="FI701" s="65"/>
      <c r="FJ701" s="65"/>
      <c r="FK701" s="65"/>
      <c r="FL701" s="65"/>
      <c r="FM701" s="65"/>
      <c r="FN701" s="65"/>
      <c r="FO701" s="65"/>
      <c r="FP701" s="65"/>
      <c r="FQ701" s="65"/>
      <c r="FR701" s="65"/>
      <c r="FS701" s="65"/>
      <c r="FT701" s="65"/>
      <c r="FU701" s="65"/>
      <c r="FV701" s="65"/>
      <c r="FW701" s="65"/>
      <c r="FX701" s="65"/>
      <c r="FY701" s="65"/>
      <c r="FZ701" s="65"/>
      <c r="GA701" s="65"/>
      <c r="GB701" s="65"/>
      <c r="GC701" s="65"/>
      <c r="GD701" s="65"/>
      <c r="GE701" s="65"/>
      <c r="GF701" s="65"/>
      <c r="GG701" s="65"/>
      <c r="GH701" s="65"/>
      <c r="GI701" s="65"/>
      <c r="GJ701" s="65"/>
      <c r="GK701" s="65"/>
      <c r="GL701" s="65"/>
      <c r="GM701" s="65"/>
      <c r="GN701" s="65"/>
      <c r="GO701" s="65"/>
      <c r="GP701" s="65"/>
      <c r="GQ701" s="65"/>
      <c r="GR701" s="65"/>
      <c r="GS701" s="65"/>
      <c r="GT701" s="65"/>
      <c r="GU701" s="65"/>
      <c r="GV701" s="65"/>
      <c r="GW701" s="65"/>
      <c r="GX701" s="65"/>
      <c r="GY701" s="65"/>
      <c r="GZ701" s="65"/>
      <c r="HA701" s="65"/>
      <c r="HB701" s="65"/>
      <c r="HC701" s="65"/>
      <c r="HD701" s="65"/>
      <c r="HE701" s="65"/>
      <c r="HF701" s="65"/>
      <c r="HG701" s="65"/>
      <c r="HH701" s="65"/>
      <c r="HI701" s="65"/>
      <c r="HJ701" s="65"/>
      <c r="HK701" s="65"/>
      <c r="HL701" s="65"/>
      <c r="HM701" s="65"/>
      <c r="HN701" s="65"/>
      <c r="HO701" s="65"/>
      <c r="HP701" s="65"/>
      <c r="HQ701" s="65"/>
      <c r="HR701" s="65"/>
      <c r="HS701" s="65"/>
      <c r="HT701" s="65"/>
      <c r="HU701" s="65"/>
      <c r="HV701" s="65"/>
      <c r="HW701" s="65"/>
      <c r="HX701" s="65"/>
      <c r="HY701" s="65"/>
      <c r="HZ701" s="65"/>
      <c r="IA701" s="65"/>
      <c r="IB701" s="65"/>
      <c r="IC701" s="65"/>
      <c r="ID701" s="65"/>
      <c r="IE701" s="65"/>
      <c r="IF701" s="65"/>
      <c r="IG701" s="65"/>
      <c r="IH701" s="65"/>
      <c r="II701" s="65"/>
      <c r="IJ701" s="65"/>
      <c r="IK701" s="65"/>
      <c r="IL701" s="65"/>
      <c r="IM701" s="65"/>
      <c r="IN701" s="65"/>
      <c r="IO701" s="65"/>
      <c r="IP701" s="65"/>
      <c r="IQ701" s="65"/>
      <c r="IR701" s="65"/>
      <c r="IS701" s="65"/>
      <c r="IT701" s="65"/>
      <c r="IU701" s="65"/>
      <c r="IV701" s="65"/>
      <c r="IW701" s="65"/>
      <c r="IX701" s="65"/>
      <c r="IY701" s="65"/>
      <c r="IZ701" s="65"/>
      <c r="JA701" s="65"/>
      <c r="JB701" s="65"/>
      <c r="JC701" s="65"/>
      <c r="JD701" s="65"/>
      <c r="JE701" s="65"/>
      <c r="JF701" s="65"/>
      <c r="JG701" s="65"/>
      <c r="JH701" s="65"/>
      <c r="JI701" s="65"/>
      <c r="JJ701" s="65"/>
      <c r="JK701" s="65"/>
      <c r="JL701" s="65"/>
      <c r="JM701" s="65"/>
      <c r="JN701" s="65"/>
      <c r="JO701" s="65"/>
      <c r="JP701" s="65"/>
      <c r="JQ701" s="65"/>
      <c r="JR701" s="65"/>
      <c r="JS701" s="65"/>
    </row>
    <row r="702" s="66" customFormat="true" ht="14.25" hidden="false" customHeight="true" outlineLevel="0" collapsed="false">
      <c r="A702" s="46"/>
      <c r="B702" s="47" t="n">
        <f aca="true">TODAY()</f>
        <v>46135</v>
      </c>
      <c r="C702" s="48" t="s">
        <v>37</v>
      </c>
      <c r="D702" s="49" t="s">
        <v>38</v>
      </c>
      <c r="E702" s="50" t="str">
        <f aca="false">IFERROR(VLOOKUP($J702,'Base 1'!A:S,19,0),"-")</f>
        <v>-</v>
      </c>
      <c r="F702" s="50" t="str">
        <f aca="false">IFERROR(VLOOKUP($J702,'Base 1'!$A:$N,14,0),"-")</f>
        <v>-</v>
      </c>
      <c r="G702" s="50" t="str">
        <f aca="false">IFERROR(VLOOKUP($J702,'Base 1'!$A:$O,15,0),"-")</f>
        <v>-</v>
      </c>
      <c r="H702" s="50" t="str">
        <f aca="false">IFERROR(VLOOKUP($J702,'Base 1'!$A:$T,20,0),"-")</f>
        <v>-</v>
      </c>
      <c r="I702" s="51" t="str">
        <f aca="false">IFERROR(VLOOKUP($J702,'Base 1'!$A:$C,3,0),"-")</f>
        <v>-</v>
      </c>
      <c r="J702" s="51"/>
      <c r="K702" s="50" t="str">
        <f aca="false">IFERROR(VLOOKUP($J702,'Base 1'!$A:$E,5,0),"-")</f>
        <v>-</v>
      </c>
      <c r="L702" s="52" t="str">
        <f aca="false">IFERROR(VLOOKUP($J702,'Base 1'!$A:$B,2,0),"-")</f>
        <v>-</v>
      </c>
      <c r="M702" s="50" t="str">
        <f aca="false">IFERROR(VLOOKUP($J702,'Base 1'!$A:$Q,17,0),"-")</f>
        <v>-</v>
      </c>
      <c r="N702" s="50" t="str">
        <f aca="false">IFERROR(VLOOKUP($J702,'Base 1'!$A:$R,18,0),"-")</f>
        <v>-</v>
      </c>
      <c r="O702" s="50" t="str">
        <f aca="false">IFERROR(VLOOKUP($J702,'Base 1'!$A:$F,6,0),"-")</f>
        <v>-</v>
      </c>
      <c r="P702" s="53" t="str">
        <f aca="false">IFERROR(VLOOKUP($J702,'Base 1'!$A:$G,7,0),"-")</f>
        <v>-</v>
      </c>
      <c r="Q702" s="54"/>
      <c r="R702" s="50" t="str">
        <f aca="false">IFERROR(VLOOKUP(J702,'Base 1'!$A:$L,12,0),"-")</f>
        <v>-</v>
      </c>
      <c r="S702" s="54"/>
      <c r="T702" s="55" t="str">
        <f aca="false">IFERROR(VLOOKUP(J702,'Base 1'!$A:$J,10,0),"-")</f>
        <v>-</v>
      </c>
      <c r="U702" s="56"/>
      <c r="V702" s="57"/>
      <c r="W702" s="58"/>
      <c r="X702" s="59" t="str">
        <f aca="false">IFERROR(VLOOKUP(J702,'Base 1'!$A:$I,9,0),"-")</f>
        <v>-</v>
      </c>
      <c r="Y702" s="58"/>
      <c r="Z702" s="60"/>
      <c r="AA702" s="61"/>
      <c r="AB702" s="62"/>
      <c r="AC702" s="63" t="str">
        <f aca="false">IFERROR(VLOOKUP($J702,'Base 1'!$A:$Q,16,0),"-")</f>
        <v>-</v>
      </c>
      <c r="AD702" s="63"/>
      <c r="AE702" s="64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  <c r="CO702" s="65"/>
      <c r="CP702" s="65"/>
      <c r="CQ702" s="65"/>
      <c r="CR702" s="65"/>
      <c r="CS702" s="65"/>
      <c r="CT702" s="65"/>
      <c r="CU702" s="65"/>
      <c r="CV702" s="65"/>
      <c r="CW702" s="65"/>
      <c r="CX702" s="65"/>
      <c r="CY702" s="65"/>
      <c r="CZ702" s="65"/>
      <c r="DA702" s="65"/>
      <c r="DB702" s="65"/>
      <c r="DC702" s="65"/>
      <c r="DD702" s="65"/>
      <c r="DE702" s="65"/>
      <c r="DF702" s="65"/>
      <c r="DG702" s="65"/>
      <c r="DH702" s="65"/>
      <c r="DI702" s="65"/>
      <c r="DJ702" s="65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5"/>
      <c r="EE702" s="65"/>
      <c r="EF702" s="65"/>
      <c r="EG702" s="65"/>
      <c r="EH702" s="65"/>
      <c r="EI702" s="65"/>
      <c r="EJ702" s="65"/>
      <c r="EK702" s="65"/>
      <c r="EL702" s="65"/>
      <c r="EM702" s="65"/>
      <c r="EN702" s="65"/>
      <c r="EO702" s="65"/>
      <c r="EP702" s="65"/>
      <c r="EQ702" s="65"/>
      <c r="ER702" s="65"/>
      <c r="ES702" s="65"/>
      <c r="ET702" s="65"/>
      <c r="EU702" s="65"/>
      <c r="EV702" s="65"/>
      <c r="EW702" s="65"/>
      <c r="EX702" s="65"/>
      <c r="EY702" s="65"/>
      <c r="EZ702" s="65"/>
      <c r="FA702" s="65"/>
      <c r="FB702" s="65"/>
      <c r="FC702" s="65"/>
      <c r="FD702" s="65"/>
      <c r="FE702" s="65"/>
      <c r="FF702" s="65"/>
      <c r="FG702" s="65"/>
      <c r="FH702" s="65"/>
      <c r="FI702" s="65"/>
      <c r="FJ702" s="65"/>
      <c r="FK702" s="65"/>
      <c r="FL702" s="65"/>
      <c r="FM702" s="65"/>
      <c r="FN702" s="65"/>
      <c r="FO702" s="65"/>
      <c r="FP702" s="65"/>
      <c r="FQ702" s="65"/>
      <c r="FR702" s="65"/>
      <c r="FS702" s="65"/>
      <c r="FT702" s="65"/>
      <c r="FU702" s="65"/>
      <c r="FV702" s="65"/>
      <c r="FW702" s="65"/>
      <c r="FX702" s="65"/>
      <c r="FY702" s="65"/>
      <c r="FZ702" s="65"/>
      <c r="GA702" s="65"/>
      <c r="GB702" s="65"/>
      <c r="GC702" s="65"/>
      <c r="GD702" s="65"/>
      <c r="GE702" s="65"/>
      <c r="GF702" s="65"/>
      <c r="GG702" s="65"/>
      <c r="GH702" s="65"/>
      <c r="GI702" s="65"/>
      <c r="GJ702" s="65"/>
      <c r="GK702" s="65"/>
      <c r="GL702" s="65"/>
      <c r="GM702" s="65"/>
      <c r="GN702" s="65"/>
      <c r="GO702" s="65"/>
      <c r="GP702" s="65"/>
      <c r="GQ702" s="65"/>
      <c r="GR702" s="65"/>
      <c r="GS702" s="65"/>
      <c r="GT702" s="65"/>
      <c r="GU702" s="65"/>
      <c r="GV702" s="65"/>
      <c r="GW702" s="65"/>
      <c r="GX702" s="65"/>
      <c r="GY702" s="65"/>
      <c r="GZ702" s="65"/>
      <c r="HA702" s="65"/>
      <c r="HB702" s="65"/>
      <c r="HC702" s="65"/>
      <c r="HD702" s="65"/>
      <c r="HE702" s="65"/>
      <c r="HF702" s="65"/>
      <c r="HG702" s="65"/>
      <c r="HH702" s="65"/>
      <c r="HI702" s="65"/>
      <c r="HJ702" s="65"/>
      <c r="HK702" s="65"/>
      <c r="HL702" s="65"/>
      <c r="HM702" s="65"/>
      <c r="HN702" s="65"/>
      <c r="HO702" s="65"/>
      <c r="HP702" s="65"/>
      <c r="HQ702" s="65"/>
      <c r="HR702" s="65"/>
      <c r="HS702" s="65"/>
      <c r="HT702" s="65"/>
      <c r="HU702" s="65"/>
      <c r="HV702" s="65"/>
      <c r="HW702" s="65"/>
      <c r="HX702" s="65"/>
      <c r="HY702" s="65"/>
      <c r="HZ702" s="65"/>
      <c r="IA702" s="65"/>
      <c r="IB702" s="65"/>
      <c r="IC702" s="65"/>
      <c r="ID702" s="65"/>
      <c r="IE702" s="65"/>
      <c r="IF702" s="65"/>
      <c r="IG702" s="65"/>
      <c r="IH702" s="65"/>
      <c r="II702" s="65"/>
      <c r="IJ702" s="65"/>
      <c r="IK702" s="65"/>
      <c r="IL702" s="65"/>
      <c r="IM702" s="65"/>
      <c r="IN702" s="65"/>
      <c r="IO702" s="65"/>
      <c r="IP702" s="65"/>
      <c r="IQ702" s="65"/>
      <c r="IR702" s="65"/>
      <c r="IS702" s="65"/>
      <c r="IT702" s="65"/>
      <c r="IU702" s="65"/>
      <c r="IV702" s="65"/>
      <c r="IW702" s="65"/>
      <c r="IX702" s="65"/>
      <c r="IY702" s="65"/>
      <c r="IZ702" s="65"/>
      <c r="JA702" s="65"/>
      <c r="JB702" s="65"/>
      <c r="JC702" s="65"/>
      <c r="JD702" s="65"/>
      <c r="JE702" s="65"/>
      <c r="JF702" s="65"/>
      <c r="JG702" s="65"/>
      <c r="JH702" s="65"/>
      <c r="JI702" s="65"/>
      <c r="JJ702" s="65"/>
      <c r="JK702" s="65"/>
      <c r="JL702" s="65"/>
      <c r="JM702" s="65"/>
      <c r="JN702" s="65"/>
      <c r="JO702" s="65"/>
      <c r="JP702" s="65"/>
      <c r="JQ702" s="65"/>
      <c r="JR702" s="65"/>
      <c r="JS702" s="65"/>
    </row>
    <row r="703" s="66" customFormat="true" ht="14.25" hidden="false" customHeight="true" outlineLevel="0" collapsed="false">
      <c r="A703" s="46"/>
      <c r="B703" s="47" t="n">
        <f aca="true">TODAY()</f>
        <v>46135</v>
      </c>
      <c r="C703" s="48" t="s">
        <v>37</v>
      </c>
      <c r="D703" s="49" t="s">
        <v>38</v>
      </c>
      <c r="E703" s="50" t="str">
        <f aca="false">IFERROR(VLOOKUP($J703,'Base 1'!A:S,19,0),"-")</f>
        <v>-</v>
      </c>
      <c r="F703" s="50" t="str">
        <f aca="false">IFERROR(VLOOKUP($J703,'Base 1'!$A:$N,14,0),"-")</f>
        <v>-</v>
      </c>
      <c r="G703" s="50" t="str">
        <f aca="false">IFERROR(VLOOKUP($J703,'Base 1'!$A:$O,15,0),"-")</f>
        <v>-</v>
      </c>
      <c r="H703" s="50" t="str">
        <f aca="false">IFERROR(VLOOKUP($J703,'Base 1'!$A:$T,20,0),"-")</f>
        <v>-</v>
      </c>
      <c r="I703" s="51" t="str">
        <f aca="false">IFERROR(VLOOKUP($J703,'Base 1'!$A:$C,3,0),"-")</f>
        <v>-</v>
      </c>
      <c r="J703" s="51"/>
      <c r="K703" s="50" t="str">
        <f aca="false">IFERROR(VLOOKUP($J703,'Base 1'!$A:$E,5,0),"-")</f>
        <v>-</v>
      </c>
      <c r="L703" s="52" t="str">
        <f aca="false">IFERROR(VLOOKUP($J703,'Base 1'!$A:$B,2,0),"-")</f>
        <v>-</v>
      </c>
      <c r="M703" s="50" t="str">
        <f aca="false">IFERROR(VLOOKUP($J703,'Base 1'!$A:$Q,17,0),"-")</f>
        <v>-</v>
      </c>
      <c r="N703" s="50" t="str">
        <f aca="false">IFERROR(VLOOKUP($J703,'Base 1'!$A:$R,18,0),"-")</f>
        <v>-</v>
      </c>
      <c r="O703" s="50" t="str">
        <f aca="false">IFERROR(VLOOKUP($J703,'Base 1'!$A:$F,6,0),"-")</f>
        <v>-</v>
      </c>
      <c r="P703" s="53" t="str">
        <f aca="false">IFERROR(VLOOKUP($J703,'Base 1'!$A:$G,7,0),"-")</f>
        <v>-</v>
      </c>
      <c r="Q703" s="54"/>
      <c r="R703" s="50" t="str">
        <f aca="false">IFERROR(VLOOKUP(J703,'Base 1'!$A:$L,12,0),"-")</f>
        <v>-</v>
      </c>
      <c r="S703" s="54"/>
      <c r="T703" s="55" t="str">
        <f aca="false">IFERROR(VLOOKUP(J703,'Base 1'!$A:$J,10,0),"-")</f>
        <v>-</v>
      </c>
      <c r="U703" s="56"/>
      <c r="V703" s="57"/>
      <c r="W703" s="58"/>
      <c r="X703" s="59" t="str">
        <f aca="false">IFERROR(VLOOKUP(J703,'Base 1'!$A:$I,9,0),"-")</f>
        <v>-</v>
      </c>
      <c r="Y703" s="58"/>
      <c r="Z703" s="60"/>
      <c r="AA703" s="61"/>
      <c r="AB703" s="62"/>
      <c r="AC703" s="63" t="str">
        <f aca="false">IFERROR(VLOOKUP($J703,'Base 1'!$A:$Q,16,0),"-")</f>
        <v>-</v>
      </c>
      <c r="AD703" s="63"/>
      <c r="AE703" s="64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  <c r="CO703" s="65"/>
      <c r="CP703" s="65"/>
      <c r="CQ703" s="65"/>
      <c r="CR703" s="65"/>
      <c r="CS703" s="65"/>
      <c r="CT703" s="65"/>
      <c r="CU703" s="65"/>
      <c r="CV703" s="65"/>
      <c r="CW703" s="65"/>
      <c r="CX703" s="65"/>
      <c r="CY703" s="65"/>
      <c r="CZ703" s="65"/>
      <c r="DA703" s="65"/>
      <c r="DB703" s="65"/>
      <c r="DC703" s="65"/>
      <c r="DD703" s="65"/>
      <c r="DE703" s="65"/>
      <c r="DF703" s="65"/>
      <c r="DG703" s="65"/>
      <c r="DH703" s="65"/>
      <c r="DI703" s="65"/>
      <c r="DJ703" s="65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5"/>
      <c r="EE703" s="65"/>
      <c r="EF703" s="65"/>
      <c r="EG703" s="65"/>
      <c r="EH703" s="65"/>
      <c r="EI703" s="65"/>
      <c r="EJ703" s="65"/>
      <c r="EK703" s="65"/>
      <c r="EL703" s="65"/>
      <c r="EM703" s="65"/>
      <c r="EN703" s="65"/>
      <c r="EO703" s="65"/>
      <c r="EP703" s="65"/>
      <c r="EQ703" s="65"/>
      <c r="ER703" s="65"/>
      <c r="ES703" s="65"/>
      <c r="ET703" s="65"/>
      <c r="EU703" s="65"/>
      <c r="EV703" s="65"/>
      <c r="EW703" s="65"/>
      <c r="EX703" s="65"/>
      <c r="EY703" s="65"/>
      <c r="EZ703" s="65"/>
      <c r="FA703" s="65"/>
      <c r="FB703" s="65"/>
      <c r="FC703" s="65"/>
      <c r="FD703" s="65"/>
      <c r="FE703" s="65"/>
      <c r="FF703" s="65"/>
      <c r="FG703" s="65"/>
      <c r="FH703" s="65"/>
      <c r="FI703" s="65"/>
      <c r="FJ703" s="65"/>
      <c r="FK703" s="65"/>
      <c r="FL703" s="65"/>
      <c r="FM703" s="65"/>
      <c r="FN703" s="65"/>
      <c r="FO703" s="65"/>
      <c r="FP703" s="65"/>
      <c r="FQ703" s="65"/>
      <c r="FR703" s="65"/>
      <c r="FS703" s="65"/>
      <c r="FT703" s="65"/>
      <c r="FU703" s="65"/>
      <c r="FV703" s="65"/>
      <c r="FW703" s="65"/>
      <c r="FX703" s="65"/>
      <c r="FY703" s="65"/>
      <c r="FZ703" s="65"/>
      <c r="GA703" s="65"/>
      <c r="GB703" s="65"/>
      <c r="GC703" s="65"/>
      <c r="GD703" s="65"/>
      <c r="GE703" s="65"/>
      <c r="GF703" s="65"/>
      <c r="GG703" s="65"/>
      <c r="GH703" s="65"/>
      <c r="GI703" s="65"/>
      <c r="GJ703" s="65"/>
      <c r="GK703" s="65"/>
      <c r="GL703" s="65"/>
      <c r="GM703" s="65"/>
      <c r="GN703" s="65"/>
      <c r="GO703" s="65"/>
      <c r="GP703" s="65"/>
      <c r="GQ703" s="65"/>
      <c r="GR703" s="65"/>
      <c r="GS703" s="65"/>
      <c r="GT703" s="65"/>
      <c r="GU703" s="65"/>
      <c r="GV703" s="65"/>
      <c r="GW703" s="65"/>
      <c r="GX703" s="65"/>
      <c r="GY703" s="65"/>
      <c r="GZ703" s="65"/>
      <c r="HA703" s="65"/>
      <c r="HB703" s="65"/>
      <c r="HC703" s="65"/>
      <c r="HD703" s="65"/>
      <c r="HE703" s="65"/>
      <c r="HF703" s="65"/>
      <c r="HG703" s="65"/>
      <c r="HH703" s="65"/>
      <c r="HI703" s="65"/>
      <c r="HJ703" s="65"/>
      <c r="HK703" s="65"/>
      <c r="HL703" s="65"/>
      <c r="HM703" s="65"/>
      <c r="HN703" s="65"/>
      <c r="HO703" s="65"/>
      <c r="HP703" s="65"/>
      <c r="HQ703" s="65"/>
      <c r="HR703" s="65"/>
      <c r="HS703" s="65"/>
      <c r="HT703" s="65"/>
      <c r="HU703" s="65"/>
      <c r="HV703" s="65"/>
      <c r="HW703" s="65"/>
      <c r="HX703" s="65"/>
      <c r="HY703" s="65"/>
      <c r="HZ703" s="65"/>
      <c r="IA703" s="65"/>
      <c r="IB703" s="65"/>
      <c r="IC703" s="65"/>
      <c r="ID703" s="65"/>
      <c r="IE703" s="65"/>
      <c r="IF703" s="65"/>
      <c r="IG703" s="65"/>
      <c r="IH703" s="65"/>
      <c r="II703" s="65"/>
      <c r="IJ703" s="65"/>
      <c r="IK703" s="65"/>
      <c r="IL703" s="65"/>
      <c r="IM703" s="65"/>
      <c r="IN703" s="65"/>
      <c r="IO703" s="65"/>
      <c r="IP703" s="65"/>
      <c r="IQ703" s="65"/>
      <c r="IR703" s="65"/>
      <c r="IS703" s="65"/>
      <c r="IT703" s="65"/>
      <c r="IU703" s="65"/>
      <c r="IV703" s="65"/>
      <c r="IW703" s="65"/>
      <c r="IX703" s="65"/>
      <c r="IY703" s="65"/>
      <c r="IZ703" s="65"/>
      <c r="JA703" s="65"/>
      <c r="JB703" s="65"/>
      <c r="JC703" s="65"/>
      <c r="JD703" s="65"/>
      <c r="JE703" s="65"/>
      <c r="JF703" s="65"/>
      <c r="JG703" s="65"/>
      <c r="JH703" s="65"/>
      <c r="JI703" s="65"/>
      <c r="JJ703" s="65"/>
      <c r="JK703" s="65"/>
      <c r="JL703" s="65"/>
      <c r="JM703" s="65"/>
      <c r="JN703" s="65"/>
      <c r="JO703" s="65"/>
      <c r="JP703" s="65"/>
      <c r="JQ703" s="65"/>
      <c r="JR703" s="65"/>
      <c r="JS703" s="65"/>
    </row>
    <row r="704" s="66" customFormat="true" ht="14.25" hidden="false" customHeight="true" outlineLevel="0" collapsed="false">
      <c r="A704" s="46"/>
      <c r="B704" s="47" t="n">
        <f aca="true">TODAY()</f>
        <v>46135</v>
      </c>
      <c r="C704" s="48" t="s">
        <v>37</v>
      </c>
      <c r="D704" s="49" t="s">
        <v>38</v>
      </c>
      <c r="E704" s="50" t="str">
        <f aca="false">IFERROR(VLOOKUP($J704,'Base 1'!A:S,19,0),"-")</f>
        <v>-</v>
      </c>
      <c r="F704" s="50" t="str">
        <f aca="false">IFERROR(VLOOKUP($J704,'Base 1'!$A:$N,14,0),"-")</f>
        <v>-</v>
      </c>
      <c r="G704" s="50" t="str">
        <f aca="false">IFERROR(VLOOKUP($J704,'Base 1'!$A:$O,15,0),"-")</f>
        <v>-</v>
      </c>
      <c r="H704" s="50" t="str">
        <f aca="false">IFERROR(VLOOKUP($J704,'Base 1'!$A:$T,20,0),"-")</f>
        <v>-</v>
      </c>
      <c r="I704" s="51" t="str">
        <f aca="false">IFERROR(VLOOKUP($J704,'Base 1'!$A:$C,3,0),"-")</f>
        <v>-</v>
      </c>
      <c r="J704" s="51"/>
      <c r="K704" s="50" t="str">
        <f aca="false">IFERROR(VLOOKUP($J704,'Base 1'!$A:$E,5,0),"-")</f>
        <v>-</v>
      </c>
      <c r="L704" s="52" t="str">
        <f aca="false">IFERROR(VLOOKUP($J704,'Base 1'!$A:$B,2,0),"-")</f>
        <v>-</v>
      </c>
      <c r="M704" s="50" t="str">
        <f aca="false">IFERROR(VLOOKUP($J704,'Base 1'!$A:$Q,17,0),"-")</f>
        <v>-</v>
      </c>
      <c r="N704" s="50" t="str">
        <f aca="false">IFERROR(VLOOKUP($J704,'Base 1'!$A:$R,18,0),"-")</f>
        <v>-</v>
      </c>
      <c r="O704" s="50" t="str">
        <f aca="false">IFERROR(VLOOKUP($J704,'Base 1'!$A:$F,6,0),"-")</f>
        <v>-</v>
      </c>
      <c r="P704" s="53" t="str">
        <f aca="false">IFERROR(VLOOKUP($J704,'Base 1'!$A:$G,7,0),"-")</f>
        <v>-</v>
      </c>
      <c r="Q704" s="54"/>
      <c r="R704" s="50" t="str">
        <f aca="false">IFERROR(VLOOKUP(J704,'Base 1'!$A:$L,12,0),"-")</f>
        <v>-</v>
      </c>
      <c r="S704" s="54"/>
      <c r="T704" s="55" t="str">
        <f aca="false">IFERROR(VLOOKUP(J704,'Base 1'!$A:$J,10,0),"-")</f>
        <v>-</v>
      </c>
      <c r="U704" s="56"/>
      <c r="V704" s="57"/>
      <c r="W704" s="58"/>
      <c r="X704" s="59" t="str">
        <f aca="false">IFERROR(VLOOKUP(J704,'Base 1'!$A:$I,9,0),"-")</f>
        <v>-</v>
      </c>
      <c r="Y704" s="58"/>
      <c r="Z704" s="60"/>
      <c r="AA704" s="61"/>
      <c r="AB704" s="62"/>
      <c r="AC704" s="63" t="str">
        <f aca="false">IFERROR(VLOOKUP($J704,'Base 1'!$A:$Q,16,0),"-")</f>
        <v>-</v>
      </c>
      <c r="AD704" s="63"/>
      <c r="AE704" s="64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/>
      <c r="CB704" s="65"/>
      <c r="CC704" s="65"/>
      <c r="CD704" s="65"/>
      <c r="CE704" s="65"/>
      <c r="CF704" s="65"/>
      <c r="CG704" s="65"/>
      <c r="CH704" s="65"/>
      <c r="CI704" s="65"/>
      <c r="CJ704" s="65"/>
      <c r="CK704" s="65"/>
      <c r="CL704" s="65"/>
      <c r="CM704" s="65"/>
      <c r="CN704" s="65"/>
      <c r="CO704" s="65"/>
      <c r="CP704" s="65"/>
      <c r="CQ704" s="65"/>
      <c r="CR704" s="65"/>
      <c r="CS704" s="65"/>
      <c r="CT704" s="65"/>
      <c r="CU704" s="65"/>
      <c r="CV704" s="65"/>
      <c r="CW704" s="65"/>
      <c r="CX704" s="65"/>
      <c r="CY704" s="65"/>
      <c r="CZ704" s="65"/>
      <c r="DA704" s="65"/>
      <c r="DB704" s="65"/>
      <c r="DC704" s="65"/>
      <c r="DD704" s="65"/>
      <c r="DE704" s="65"/>
      <c r="DF704" s="65"/>
      <c r="DG704" s="65"/>
      <c r="DH704" s="65"/>
      <c r="DI704" s="65"/>
      <c r="DJ704" s="65"/>
      <c r="DK704" s="65"/>
      <c r="DL704" s="65"/>
      <c r="DM704" s="65"/>
      <c r="DN704" s="65"/>
      <c r="DO704" s="65"/>
      <c r="DP704" s="65"/>
      <c r="DQ704" s="65"/>
      <c r="DR704" s="65"/>
      <c r="DS704" s="65"/>
      <c r="DT704" s="65"/>
      <c r="DU704" s="65"/>
      <c r="DV704" s="65"/>
      <c r="DW704" s="65"/>
      <c r="DX704" s="65"/>
      <c r="DY704" s="65"/>
      <c r="DZ704" s="65"/>
      <c r="EA704" s="65"/>
      <c r="EB704" s="65"/>
      <c r="EC704" s="65"/>
      <c r="ED704" s="65"/>
      <c r="EE704" s="65"/>
      <c r="EF704" s="65"/>
      <c r="EG704" s="65"/>
      <c r="EH704" s="65"/>
      <c r="EI704" s="65"/>
      <c r="EJ704" s="65"/>
      <c r="EK704" s="65"/>
      <c r="EL704" s="65"/>
      <c r="EM704" s="65"/>
      <c r="EN704" s="65"/>
      <c r="EO704" s="65"/>
      <c r="EP704" s="65"/>
      <c r="EQ704" s="65"/>
      <c r="ER704" s="65"/>
      <c r="ES704" s="65"/>
      <c r="ET704" s="65"/>
      <c r="EU704" s="65"/>
      <c r="EV704" s="65"/>
      <c r="EW704" s="65"/>
      <c r="EX704" s="65"/>
      <c r="EY704" s="65"/>
      <c r="EZ704" s="65"/>
      <c r="FA704" s="65"/>
      <c r="FB704" s="65"/>
      <c r="FC704" s="65"/>
      <c r="FD704" s="65"/>
      <c r="FE704" s="65"/>
      <c r="FF704" s="65"/>
      <c r="FG704" s="65"/>
      <c r="FH704" s="65"/>
      <c r="FI704" s="65"/>
      <c r="FJ704" s="65"/>
      <c r="FK704" s="65"/>
      <c r="FL704" s="65"/>
      <c r="FM704" s="65"/>
      <c r="FN704" s="65"/>
      <c r="FO704" s="65"/>
      <c r="FP704" s="65"/>
      <c r="FQ704" s="65"/>
      <c r="FR704" s="65"/>
      <c r="FS704" s="65"/>
      <c r="FT704" s="65"/>
      <c r="FU704" s="65"/>
      <c r="FV704" s="65"/>
      <c r="FW704" s="65"/>
      <c r="FX704" s="65"/>
      <c r="FY704" s="65"/>
      <c r="FZ704" s="65"/>
      <c r="GA704" s="65"/>
      <c r="GB704" s="65"/>
      <c r="GC704" s="65"/>
      <c r="GD704" s="65"/>
      <c r="GE704" s="65"/>
      <c r="GF704" s="65"/>
      <c r="GG704" s="65"/>
      <c r="GH704" s="65"/>
      <c r="GI704" s="65"/>
      <c r="GJ704" s="65"/>
      <c r="GK704" s="65"/>
      <c r="GL704" s="65"/>
      <c r="GM704" s="65"/>
      <c r="GN704" s="65"/>
      <c r="GO704" s="65"/>
      <c r="GP704" s="65"/>
      <c r="GQ704" s="65"/>
      <c r="GR704" s="65"/>
      <c r="GS704" s="65"/>
      <c r="GT704" s="65"/>
      <c r="GU704" s="65"/>
      <c r="GV704" s="65"/>
      <c r="GW704" s="65"/>
      <c r="GX704" s="65"/>
      <c r="GY704" s="65"/>
      <c r="GZ704" s="65"/>
      <c r="HA704" s="65"/>
      <c r="HB704" s="65"/>
      <c r="HC704" s="65"/>
      <c r="HD704" s="65"/>
      <c r="HE704" s="65"/>
      <c r="HF704" s="65"/>
      <c r="HG704" s="65"/>
      <c r="HH704" s="65"/>
      <c r="HI704" s="65"/>
      <c r="HJ704" s="65"/>
      <c r="HK704" s="65"/>
      <c r="HL704" s="65"/>
      <c r="HM704" s="65"/>
      <c r="HN704" s="65"/>
      <c r="HO704" s="65"/>
      <c r="HP704" s="65"/>
      <c r="HQ704" s="65"/>
      <c r="HR704" s="65"/>
      <c r="HS704" s="65"/>
      <c r="HT704" s="65"/>
      <c r="HU704" s="65"/>
      <c r="HV704" s="65"/>
      <c r="HW704" s="65"/>
      <c r="HX704" s="65"/>
      <c r="HY704" s="65"/>
      <c r="HZ704" s="65"/>
      <c r="IA704" s="65"/>
      <c r="IB704" s="65"/>
      <c r="IC704" s="65"/>
      <c r="ID704" s="65"/>
      <c r="IE704" s="65"/>
      <c r="IF704" s="65"/>
      <c r="IG704" s="65"/>
      <c r="IH704" s="65"/>
      <c r="II704" s="65"/>
      <c r="IJ704" s="65"/>
      <c r="IK704" s="65"/>
      <c r="IL704" s="65"/>
      <c r="IM704" s="65"/>
      <c r="IN704" s="65"/>
      <c r="IO704" s="65"/>
      <c r="IP704" s="65"/>
      <c r="IQ704" s="65"/>
      <c r="IR704" s="65"/>
      <c r="IS704" s="65"/>
      <c r="IT704" s="65"/>
      <c r="IU704" s="65"/>
      <c r="IV704" s="65"/>
      <c r="IW704" s="65"/>
      <c r="IX704" s="65"/>
      <c r="IY704" s="65"/>
      <c r="IZ704" s="65"/>
      <c r="JA704" s="65"/>
      <c r="JB704" s="65"/>
      <c r="JC704" s="65"/>
      <c r="JD704" s="65"/>
      <c r="JE704" s="65"/>
      <c r="JF704" s="65"/>
      <c r="JG704" s="65"/>
      <c r="JH704" s="65"/>
      <c r="JI704" s="65"/>
      <c r="JJ704" s="65"/>
      <c r="JK704" s="65"/>
      <c r="JL704" s="65"/>
      <c r="JM704" s="65"/>
      <c r="JN704" s="65"/>
      <c r="JO704" s="65"/>
      <c r="JP704" s="65"/>
      <c r="JQ704" s="65"/>
      <c r="JR704" s="65"/>
      <c r="JS704" s="65"/>
    </row>
    <row r="705" s="66" customFormat="true" ht="14.25" hidden="false" customHeight="true" outlineLevel="0" collapsed="false">
      <c r="A705" s="46"/>
      <c r="B705" s="47" t="n">
        <f aca="true">TODAY()</f>
        <v>46135</v>
      </c>
      <c r="C705" s="48" t="s">
        <v>37</v>
      </c>
      <c r="D705" s="49" t="s">
        <v>38</v>
      </c>
      <c r="E705" s="50" t="str">
        <f aca="false">IFERROR(VLOOKUP($J705,'Base 1'!A:S,19,0),"-")</f>
        <v>-</v>
      </c>
      <c r="F705" s="50" t="str">
        <f aca="false">IFERROR(VLOOKUP($J705,'Base 1'!$A:$N,14,0),"-")</f>
        <v>-</v>
      </c>
      <c r="G705" s="50" t="str">
        <f aca="false">IFERROR(VLOOKUP($J705,'Base 1'!$A:$O,15,0),"-")</f>
        <v>-</v>
      </c>
      <c r="H705" s="50" t="str">
        <f aca="false">IFERROR(VLOOKUP($J705,'Base 1'!$A:$T,20,0),"-")</f>
        <v>-</v>
      </c>
      <c r="I705" s="51" t="str">
        <f aca="false">IFERROR(VLOOKUP($J705,'Base 1'!$A:$C,3,0),"-")</f>
        <v>-</v>
      </c>
      <c r="J705" s="51"/>
      <c r="K705" s="50" t="str">
        <f aca="false">IFERROR(VLOOKUP($J705,'Base 1'!$A:$E,5,0),"-")</f>
        <v>-</v>
      </c>
      <c r="L705" s="52" t="str">
        <f aca="false">IFERROR(VLOOKUP($J705,'Base 1'!$A:$B,2,0),"-")</f>
        <v>-</v>
      </c>
      <c r="M705" s="50" t="str">
        <f aca="false">IFERROR(VLOOKUP($J705,'Base 1'!$A:$Q,17,0),"-")</f>
        <v>-</v>
      </c>
      <c r="N705" s="50" t="str">
        <f aca="false">IFERROR(VLOOKUP($J705,'Base 1'!$A:$R,18,0),"-")</f>
        <v>-</v>
      </c>
      <c r="O705" s="50" t="str">
        <f aca="false">IFERROR(VLOOKUP($J705,'Base 1'!$A:$F,6,0),"-")</f>
        <v>-</v>
      </c>
      <c r="P705" s="53" t="str">
        <f aca="false">IFERROR(VLOOKUP($J705,'Base 1'!$A:$G,7,0),"-")</f>
        <v>-</v>
      </c>
      <c r="Q705" s="54"/>
      <c r="R705" s="50" t="str">
        <f aca="false">IFERROR(VLOOKUP(J705,'Base 1'!$A:$L,12,0),"-")</f>
        <v>-</v>
      </c>
      <c r="S705" s="54"/>
      <c r="T705" s="55" t="str">
        <f aca="false">IFERROR(VLOOKUP(J705,'Base 1'!$A:$J,10,0),"-")</f>
        <v>-</v>
      </c>
      <c r="U705" s="56"/>
      <c r="V705" s="57"/>
      <c r="W705" s="58"/>
      <c r="X705" s="59" t="str">
        <f aca="false">IFERROR(VLOOKUP(J705,'Base 1'!$A:$I,9,0),"-")</f>
        <v>-</v>
      </c>
      <c r="Y705" s="58"/>
      <c r="Z705" s="60"/>
      <c r="AA705" s="61"/>
      <c r="AB705" s="62"/>
      <c r="AC705" s="63" t="str">
        <f aca="false">IFERROR(VLOOKUP($J705,'Base 1'!$A:$Q,16,0),"-")</f>
        <v>-</v>
      </c>
      <c r="AD705" s="63"/>
      <c r="AE705" s="64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/>
      <c r="CB705" s="65"/>
      <c r="CC705" s="65"/>
      <c r="CD705" s="65"/>
      <c r="CE705" s="65"/>
      <c r="CF705" s="65"/>
      <c r="CG705" s="65"/>
      <c r="CH705" s="65"/>
      <c r="CI705" s="65"/>
      <c r="CJ705" s="65"/>
      <c r="CK705" s="65"/>
      <c r="CL705" s="65"/>
      <c r="CM705" s="65"/>
      <c r="CN705" s="65"/>
      <c r="CO705" s="65"/>
      <c r="CP705" s="65"/>
      <c r="CQ705" s="65"/>
      <c r="CR705" s="65"/>
      <c r="CS705" s="65"/>
      <c r="CT705" s="65"/>
      <c r="CU705" s="65"/>
      <c r="CV705" s="65"/>
      <c r="CW705" s="65"/>
      <c r="CX705" s="65"/>
      <c r="CY705" s="65"/>
      <c r="CZ705" s="65"/>
      <c r="DA705" s="65"/>
      <c r="DB705" s="65"/>
      <c r="DC705" s="65"/>
      <c r="DD705" s="65"/>
      <c r="DE705" s="65"/>
      <c r="DF705" s="65"/>
      <c r="DG705" s="65"/>
      <c r="DH705" s="65"/>
      <c r="DI705" s="65"/>
      <c r="DJ705" s="65"/>
      <c r="DK705" s="65"/>
      <c r="DL705" s="65"/>
      <c r="DM705" s="65"/>
      <c r="DN705" s="65"/>
      <c r="DO705" s="65"/>
      <c r="DP705" s="65"/>
      <c r="DQ705" s="65"/>
      <c r="DR705" s="65"/>
      <c r="DS705" s="65"/>
      <c r="DT705" s="65"/>
      <c r="DU705" s="65"/>
      <c r="DV705" s="65"/>
      <c r="DW705" s="65"/>
      <c r="DX705" s="65"/>
      <c r="DY705" s="65"/>
      <c r="DZ705" s="65"/>
      <c r="EA705" s="65"/>
      <c r="EB705" s="65"/>
      <c r="EC705" s="65"/>
      <c r="ED705" s="65"/>
      <c r="EE705" s="65"/>
      <c r="EF705" s="65"/>
      <c r="EG705" s="65"/>
      <c r="EH705" s="65"/>
      <c r="EI705" s="65"/>
      <c r="EJ705" s="65"/>
      <c r="EK705" s="65"/>
      <c r="EL705" s="65"/>
      <c r="EM705" s="65"/>
      <c r="EN705" s="65"/>
      <c r="EO705" s="65"/>
      <c r="EP705" s="65"/>
      <c r="EQ705" s="65"/>
      <c r="ER705" s="65"/>
      <c r="ES705" s="65"/>
      <c r="ET705" s="65"/>
      <c r="EU705" s="65"/>
      <c r="EV705" s="65"/>
      <c r="EW705" s="65"/>
      <c r="EX705" s="65"/>
      <c r="EY705" s="65"/>
      <c r="EZ705" s="65"/>
      <c r="FA705" s="65"/>
      <c r="FB705" s="65"/>
      <c r="FC705" s="65"/>
      <c r="FD705" s="65"/>
      <c r="FE705" s="65"/>
      <c r="FF705" s="65"/>
      <c r="FG705" s="65"/>
      <c r="FH705" s="65"/>
      <c r="FI705" s="65"/>
      <c r="FJ705" s="65"/>
      <c r="FK705" s="65"/>
      <c r="FL705" s="65"/>
      <c r="FM705" s="65"/>
      <c r="FN705" s="65"/>
      <c r="FO705" s="65"/>
      <c r="FP705" s="65"/>
      <c r="FQ705" s="65"/>
      <c r="FR705" s="65"/>
      <c r="FS705" s="65"/>
      <c r="FT705" s="65"/>
      <c r="FU705" s="65"/>
      <c r="FV705" s="65"/>
      <c r="FW705" s="65"/>
      <c r="FX705" s="65"/>
      <c r="FY705" s="65"/>
      <c r="FZ705" s="65"/>
      <c r="GA705" s="65"/>
      <c r="GB705" s="65"/>
      <c r="GC705" s="65"/>
      <c r="GD705" s="65"/>
      <c r="GE705" s="65"/>
      <c r="GF705" s="65"/>
      <c r="GG705" s="65"/>
      <c r="GH705" s="65"/>
      <c r="GI705" s="65"/>
      <c r="GJ705" s="65"/>
      <c r="GK705" s="65"/>
      <c r="GL705" s="65"/>
      <c r="GM705" s="65"/>
      <c r="GN705" s="65"/>
      <c r="GO705" s="65"/>
      <c r="GP705" s="65"/>
      <c r="GQ705" s="65"/>
      <c r="GR705" s="65"/>
      <c r="GS705" s="65"/>
      <c r="GT705" s="65"/>
      <c r="GU705" s="65"/>
      <c r="GV705" s="65"/>
      <c r="GW705" s="65"/>
      <c r="GX705" s="65"/>
      <c r="GY705" s="65"/>
      <c r="GZ705" s="65"/>
      <c r="HA705" s="65"/>
      <c r="HB705" s="65"/>
      <c r="HC705" s="65"/>
      <c r="HD705" s="65"/>
      <c r="HE705" s="65"/>
      <c r="HF705" s="65"/>
      <c r="HG705" s="65"/>
      <c r="HH705" s="65"/>
      <c r="HI705" s="65"/>
      <c r="HJ705" s="65"/>
      <c r="HK705" s="65"/>
      <c r="HL705" s="65"/>
      <c r="HM705" s="65"/>
      <c r="HN705" s="65"/>
      <c r="HO705" s="65"/>
      <c r="HP705" s="65"/>
      <c r="HQ705" s="65"/>
      <c r="HR705" s="65"/>
      <c r="HS705" s="65"/>
      <c r="HT705" s="65"/>
      <c r="HU705" s="65"/>
      <c r="HV705" s="65"/>
      <c r="HW705" s="65"/>
      <c r="HX705" s="65"/>
      <c r="HY705" s="65"/>
      <c r="HZ705" s="65"/>
      <c r="IA705" s="65"/>
      <c r="IB705" s="65"/>
      <c r="IC705" s="65"/>
      <c r="ID705" s="65"/>
      <c r="IE705" s="65"/>
      <c r="IF705" s="65"/>
      <c r="IG705" s="65"/>
      <c r="IH705" s="65"/>
      <c r="II705" s="65"/>
      <c r="IJ705" s="65"/>
      <c r="IK705" s="65"/>
      <c r="IL705" s="65"/>
      <c r="IM705" s="65"/>
      <c r="IN705" s="65"/>
      <c r="IO705" s="65"/>
      <c r="IP705" s="65"/>
      <c r="IQ705" s="65"/>
      <c r="IR705" s="65"/>
      <c r="IS705" s="65"/>
      <c r="IT705" s="65"/>
      <c r="IU705" s="65"/>
      <c r="IV705" s="65"/>
      <c r="IW705" s="65"/>
      <c r="IX705" s="65"/>
      <c r="IY705" s="65"/>
      <c r="IZ705" s="65"/>
      <c r="JA705" s="65"/>
      <c r="JB705" s="65"/>
      <c r="JC705" s="65"/>
      <c r="JD705" s="65"/>
      <c r="JE705" s="65"/>
      <c r="JF705" s="65"/>
      <c r="JG705" s="65"/>
      <c r="JH705" s="65"/>
      <c r="JI705" s="65"/>
      <c r="JJ705" s="65"/>
      <c r="JK705" s="65"/>
      <c r="JL705" s="65"/>
      <c r="JM705" s="65"/>
      <c r="JN705" s="65"/>
      <c r="JO705" s="65"/>
      <c r="JP705" s="65"/>
      <c r="JQ705" s="65"/>
      <c r="JR705" s="65"/>
      <c r="JS705" s="65"/>
    </row>
    <row r="706" s="66" customFormat="true" ht="14.25" hidden="false" customHeight="true" outlineLevel="0" collapsed="false">
      <c r="A706" s="46"/>
      <c r="B706" s="47" t="n">
        <f aca="true">TODAY()</f>
        <v>46135</v>
      </c>
      <c r="C706" s="48" t="s">
        <v>37</v>
      </c>
      <c r="D706" s="49" t="s">
        <v>38</v>
      </c>
      <c r="E706" s="50" t="str">
        <f aca="false">IFERROR(VLOOKUP($J706,'Base 1'!A:S,19,0),"-")</f>
        <v>-</v>
      </c>
      <c r="F706" s="50" t="str">
        <f aca="false">IFERROR(VLOOKUP($J706,'Base 1'!$A:$N,14,0),"-")</f>
        <v>-</v>
      </c>
      <c r="G706" s="50" t="str">
        <f aca="false">IFERROR(VLOOKUP($J706,'Base 1'!$A:$O,15,0),"-")</f>
        <v>-</v>
      </c>
      <c r="H706" s="50" t="str">
        <f aca="false">IFERROR(VLOOKUP($J706,'Base 1'!$A:$T,20,0),"-")</f>
        <v>-</v>
      </c>
      <c r="I706" s="51" t="str">
        <f aca="false">IFERROR(VLOOKUP($J706,'Base 1'!$A:$C,3,0),"-")</f>
        <v>-</v>
      </c>
      <c r="J706" s="51"/>
      <c r="K706" s="50" t="str">
        <f aca="false">IFERROR(VLOOKUP($J706,'Base 1'!$A:$E,5,0),"-")</f>
        <v>-</v>
      </c>
      <c r="L706" s="52" t="str">
        <f aca="false">IFERROR(VLOOKUP($J706,'Base 1'!$A:$B,2,0),"-")</f>
        <v>-</v>
      </c>
      <c r="M706" s="50" t="str">
        <f aca="false">IFERROR(VLOOKUP($J706,'Base 1'!$A:$Q,17,0),"-")</f>
        <v>-</v>
      </c>
      <c r="N706" s="50" t="str">
        <f aca="false">IFERROR(VLOOKUP($J706,'Base 1'!$A:$R,18,0),"-")</f>
        <v>-</v>
      </c>
      <c r="O706" s="50" t="str">
        <f aca="false">IFERROR(VLOOKUP($J706,'Base 1'!$A:$F,6,0),"-")</f>
        <v>-</v>
      </c>
      <c r="P706" s="53" t="str">
        <f aca="false">IFERROR(VLOOKUP($J706,'Base 1'!$A:$G,7,0),"-")</f>
        <v>-</v>
      </c>
      <c r="Q706" s="54"/>
      <c r="R706" s="50" t="str">
        <f aca="false">IFERROR(VLOOKUP(J706,'Base 1'!$A:$L,12,0),"-")</f>
        <v>-</v>
      </c>
      <c r="S706" s="54"/>
      <c r="T706" s="55" t="str">
        <f aca="false">IFERROR(VLOOKUP(J706,'Base 1'!$A:$J,10,0),"-")</f>
        <v>-</v>
      </c>
      <c r="U706" s="56"/>
      <c r="V706" s="57"/>
      <c r="W706" s="58"/>
      <c r="X706" s="59" t="str">
        <f aca="false">IFERROR(VLOOKUP(J706,'Base 1'!$A:$I,9,0),"-")</f>
        <v>-</v>
      </c>
      <c r="Y706" s="58"/>
      <c r="Z706" s="60"/>
      <c r="AA706" s="61"/>
      <c r="AB706" s="62"/>
      <c r="AC706" s="63" t="str">
        <f aca="false">IFERROR(VLOOKUP($J706,'Base 1'!$A:$Q,16,0),"-")</f>
        <v>-</v>
      </c>
      <c r="AD706" s="63"/>
      <c r="AE706" s="64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/>
      <c r="BT706" s="65"/>
      <c r="BU706" s="65"/>
      <c r="BV706" s="65"/>
      <c r="BW706" s="65"/>
      <c r="BX706" s="65"/>
      <c r="BY706" s="65"/>
      <c r="BZ706" s="65"/>
      <c r="CA706" s="65"/>
      <c r="CB706" s="65"/>
      <c r="CC706" s="65"/>
      <c r="CD706" s="65"/>
      <c r="CE706" s="65"/>
      <c r="CF706" s="65"/>
      <c r="CG706" s="65"/>
      <c r="CH706" s="65"/>
      <c r="CI706" s="65"/>
      <c r="CJ706" s="65"/>
      <c r="CK706" s="65"/>
      <c r="CL706" s="65"/>
      <c r="CM706" s="65"/>
      <c r="CN706" s="65"/>
      <c r="CO706" s="65"/>
      <c r="CP706" s="65"/>
      <c r="CQ706" s="65"/>
      <c r="CR706" s="65"/>
      <c r="CS706" s="65"/>
      <c r="CT706" s="65"/>
      <c r="CU706" s="65"/>
      <c r="CV706" s="65"/>
      <c r="CW706" s="65"/>
      <c r="CX706" s="65"/>
      <c r="CY706" s="65"/>
      <c r="CZ706" s="65"/>
      <c r="DA706" s="65"/>
      <c r="DB706" s="65"/>
      <c r="DC706" s="65"/>
      <c r="DD706" s="65"/>
      <c r="DE706" s="65"/>
      <c r="DF706" s="65"/>
      <c r="DG706" s="65"/>
      <c r="DH706" s="65"/>
      <c r="DI706" s="65"/>
      <c r="DJ706" s="65"/>
      <c r="DK706" s="65"/>
      <c r="DL706" s="65"/>
      <c r="DM706" s="65"/>
      <c r="DN706" s="65"/>
      <c r="DO706" s="65"/>
      <c r="DP706" s="65"/>
      <c r="DQ706" s="65"/>
      <c r="DR706" s="65"/>
      <c r="DS706" s="65"/>
      <c r="DT706" s="65"/>
      <c r="DU706" s="65"/>
      <c r="DV706" s="65"/>
      <c r="DW706" s="65"/>
      <c r="DX706" s="65"/>
      <c r="DY706" s="65"/>
      <c r="DZ706" s="65"/>
      <c r="EA706" s="65"/>
      <c r="EB706" s="65"/>
      <c r="EC706" s="65"/>
      <c r="ED706" s="65"/>
      <c r="EE706" s="65"/>
      <c r="EF706" s="65"/>
      <c r="EG706" s="65"/>
      <c r="EH706" s="65"/>
      <c r="EI706" s="65"/>
      <c r="EJ706" s="65"/>
      <c r="EK706" s="65"/>
      <c r="EL706" s="65"/>
      <c r="EM706" s="65"/>
      <c r="EN706" s="65"/>
      <c r="EO706" s="65"/>
      <c r="EP706" s="65"/>
      <c r="EQ706" s="65"/>
      <c r="ER706" s="65"/>
      <c r="ES706" s="65"/>
      <c r="ET706" s="65"/>
      <c r="EU706" s="65"/>
      <c r="EV706" s="65"/>
      <c r="EW706" s="65"/>
      <c r="EX706" s="65"/>
      <c r="EY706" s="65"/>
      <c r="EZ706" s="65"/>
      <c r="FA706" s="65"/>
      <c r="FB706" s="65"/>
      <c r="FC706" s="65"/>
      <c r="FD706" s="65"/>
      <c r="FE706" s="65"/>
      <c r="FF706" s="65"/>
      <c r="FG706" s="65"/>
      <c r="FH706" s="65"/>
      <c r="FI706" s="65"/>
      <c r="FJ706" s="65"/>
      <c r="FK706" s="65"/>
      <c r="FL706" s="65"/>
      <c r="FM706" s="65"/>
      <c r="FN706" s="65"/>
      <c r="FO706" s="65"/>
      <c r="FP706" s="65"/>
      <c r="FQ706" s="65"/>
      <c r="FR706" s="65"/>
      <c r="FS706" s="65"/>
      <c r="FT706" s="65"/>
      <c r="FU706" s="65"/>
      <c r="FV706" s="65"/>
      <c r="FW706" s="65"/>
      <c r="FX706" s="65"/>
      <c r="FY706" s="65"/>
      <c r="FZ706" s="65"/>
      <c r="GA706" s="65"/>
      <c r="GB706" s="65"/>
      <c r="GC706" s="65"/>
      <c r="GD706" s="65"/>
      <c r="GE706" s="65"/>
      <c r="GF706" s="65"/>
      <c r="GG706" s="65"/>
      <c r="GH706" s="65"/>
      <c r="GI706" s="65"/>
      <c r="GJ706" s="65"/>
      <c r="GK706" s="65"/>
      <c r="GL706" s="65"/>
      <c r="GM706" s="65"/>
      <c r="GN706" s="65"/>
      <c r="GO706" s="65"/>
      <c r="GP706" s="65"/>
      <c r="GQ706" s="65"/>
      <c r="GR706" s="65"/>
      <c r="GS706" s="65"/>
      <c r="GT706" s="65"/>
      <c r="GU706" s="65"/>
      <c r="GV706" s="65"/>
      <c r="GW706" s="65"/>
      <c r="GX706" s="65"/>
      <c r="GY706" s="65"/>
      <c r="GZ706" s="65"/>
      <c r="HA706" s="65"/>
      <c r="HB706" s="65"/>
      <c r="HC706" s="65"/>
      <c r="HD706" s="65"/>
      <c r="HE706" s="65"/>
      <c r="HF706" s="65"/>
      <c r="HG706" s="65"/>
      <c r="HH706" s="65"/>
      <c r="HI706" s="65"/>
      <c r="HJ706" s="65"/>
      <c r="HK706" s="65"/>
      <c r="HL706" s="65"/>
      <c r="HM706" s="65"/>
      <c r="HN706" s="65"/>
      <c r="HO706" s="65"/>
      <c r="HP706" s="65"/>
      <c r="HQ706" s="65"/>
      <c r="HR706" s="65"/>
      <c r="HS706" s="65"/>
      <c r="HT706" s="65"/>
      <c r="HU706" s="65"/>
      <c r="HV706" s="65"/>
      <c r="HW706" s="65"/>
      <c r="HX706" s="65"/>
      <c r="HY706" s="65"/>
      <c r="HZ706" s="65"/>
      <c r="IA706" s="65"/>
      <c r="IB706" s="65"/>
      <c r="IC706" s="65"/>
      <c r="ID706" s="65"/>
      <c r="IE706" s="65"/>
      <c r="IF706" s="65"/>
      <c r="IG706" s="65"/>
      <c r="IH706" s="65"/>
      <c r="II706" s="65"/>
      <c r="IJ706" s="65"/>
      <c r="IK706" s="65"/>
      <c r="IL706" s="65"/>
      <c r="IM706" s="65"/>
      <c r="IN706" s="65"/>
      <c r="IO706" s="65"/>
      <c r="IP706" s="65"/>
      <c r="IQ706" s="65"/>
      <c r="IR706" s="65"/>
      <c r="IS706" s="65"/>
      <c r="IT706" s="65"/>
      <c r="IU706" s="65"/>
      <c r="IV706" s="65"/>
      <c r="IW706" s="65"/>
      <c r="IX706" s="65"/>
      <c r="IY706" s="65"/>
      <c r="IZ706" s="65"/>
      <c r="JA706" s="65"/>
      <c r="JB706" s="65"/>
      <c r="JC706" s="65"/>
      <c r="JD706" s="65"/>
      <c r="JE706" s="65"/>
      <c r="JF706" s="65"/>
      <c r="JG706" s="65"/>
      <c r="JH706" s="65"/>
      <c r="JI706" s="65"/>
      <c r="JJ706" s="65"/>
      <c r="JK706" s="65"/>
      <c r="JL706" s="65"/>
      <c r="JM706" s="65"/>
      <c r="JN706" s="65"/>
      <c r="JO706" s="65"/>
      <c r="JP706" s="65"/>
      <c r="JQ706" s="65"/>
      <c r="JR706" s="65"/>
      <c r="JS706" s="65"/>
    </row>
    <row r="707" s="66" customFormat="true" ht="14.25" hidden="false" customHeight="true" outlineLevel="0" collapsed="false">
      <c r="A707" s="46"/>
      <c r="B707" s="47" t="n">
        <f aca="true">TODAY()</f>
        <v>46135</v>
      </c>
      <c r="C707" s="48" t="s">
        <v>37</v>
      </c>
      <c r="D707" s="49" t="s">
        <v>38</v>
      </c>
      <c r="E707" s="50" t="str">
        <f aca="false">IFERROR(VLOOKUP($J707,'Base 1'!A:S,19,0),"-")</f>
        <v>-</v>
      </c>
      <c r="F707" s="50" t="str">
        <f aca="false">IFERROR(VLOOKUP($J707,'Base 1'!$A:$N,14,0),"-")</f>
        <v>-</v>
      </c>
      <c r="G707" s="50" t="str">
        <f aca="false">IFERROR(VLOOKUP($J707,'Base 1'!$A:$O,15,0),"-")</f>
        <v>-</v>
      </c>
      <c r="H707" s="50" t="str">
        <f aca="false">IFERROR(VLOOKUP($J707,'Base 1'!$A:$T,20,0),"-")</f>
        <v>-</v>
      </c>
      <c r="I707" s="51" t="str">
        <f aca="false">IFERROR(VLOOKUP($J707,'Base 1'!$A:$C,3,0),"-")</f>
        <v>-</v>
      </c>
      <c r="J707" s="51"/>
      <c r="K707" s="50" t="str">
        <f aca="false">IFERROR(VLOOKUP($J707,'Base 1'!$A:$E,5,0),"-")</f>
        <v>-</v>
      </c>
      <c r="L707" s="52" t="str">
        <f aca="false">IFERROR(VLOOKUP($J707,'Base 1'!$A:$B,2,0),"-")</f>
        <v>-</v>
      </c>
      <c r="M707" s="50" t="str">
        <f aca="false">IFERROR(VLOOKUP($J707,'Base 1'!$A:$Q,17,0),"-")</f>
        <v>-</v>
      </c>
      <c r="N707" s="50" t="str">
        <f aca="false">IFERROR(VLOOKUP($J707,'Base 1'!$A:$R,18,0),"-")</f>
        <v>-</v>
      </c>
      <c r="O707" s="50" t="str">
        <f aca="false">IFERROR(VLOOKUP($J707,'Base 1'!$A:$F,6,0),"-")</f>
        <v>-</v>
      </c>
      <c r="P707" s="53" t="str">
        <f aca="false">IFERROR(VLOOKUP($J707,'Base 1'!$A:$G,7,0),"-")</f>
        <v>-</v>
      </c>
      <c r="Q707" s="54"/>
      <c r="R707" s="50" t="str">
        <f aca="false">IFERROR(VLOOKUP(J707,'Base 1'!$A:$L,12,0),"-")</f>
        <v>-</v>
      </c>
      <c r="S707" s="54"/>
      <c r="T707" s="55" t="str">
        <f aca="false">IFERROR(VLOOKUP(J707,'Base 1'!$A:$J,10,0),"-")</f>
        <v>-</v>
      </c>
      <c r="U707" s="56"/>
      <c r="V707" s="57"/>
      <c r="W707" s="58"/>
      <c r="X707" s="59" t="str">
        <f aca="false">IFERROR(VLOOKUP(J707,'Base 1'!$A:$I,9,0),"-")</f>
        <v>-</v>
      </c>
      <c r="Y707" s="58"/>
      <c r="Z707" s="60"/>
      <c r="AA707" s="61"/>
      <c r="AB707" s="62"/>
      <c r="AC707" s="63" t="str">
        <f aca="false">IFERROR(VLOOKUP($J707,'Base 1'!$A:$Q,16,0),"-")</f>
        <v>-</v>
      </c>
      <c r="AD707" s="63"/>
      <c r="AE707" s="64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/>
      <c r="CB707" s="65"/>
      <c r="CC707" s="65"/>
      <c r="CD707" s="65"/>
      <c r="CE707" s="65"/>
      <c r="CF707" s="65"/>
      <c r="CG707" s="65"/>
      <c r="CH707" s="65"/>
      <c r="CI707" s="65"/>
      <c r="CJ707" s="65"/>
      <c r="CK707" s="65"/>
      <c r="CL707" s="65"/>
      <c r="CM707" s="65"/>
      <c r="CN707" s="65"/>
      <c r="CO707" s="65"/>
      <c r="CP707" s="65"/>
      <c r="CQ707" s="65"/>
      <c r="CR707" s="65"/>
      <c r="CS707" s="65"/>
      <c r="CT707" s="65"/>
      <c r="CU707" s="65"/>
      <c r="CV707" s="65"/>
      <c r="CW707" s="65"/>
      <c r="CX707" s="65"/>
      <c r="CY707" s="65"/>
      <c r="CZ707" s="65"/>
      <c r="DA707" s="65"/>
      <c r="DB707" s="65"/>
      <c r="DC707" s="65"/>
      <c r="DD707" s="65"/>
      <c r="DE707" s="65"/>
      <c r="DF707" s="65"/>
      <c r="DG707" s="65"/>
      <c r="DH707" s="65"/>
      <c r="DI707" s="65"/>
      <c r="DJ707" s="65"/>
      <c r="DK707" s="65"/>
      <c r="DL707" s="65"/>
      <c r="DM707" s="65"/>
      <c r="DN707" s="65"/>
      <c r="DO707" s="65"/>
      <c r="DP707" s="65"/>
      <c r="DQ707" s="65"/>
      <c r="DR707" s="65"/>
      <c r="DS707" s="65"/>
      <c r="DT707" s="65"/>
      <c r="DU707" s="65"/>
      <c r="DV707" s="65"/>
      <c r="DW707" s="65"/>
      <c r="DX707" s="65"/>
      <c r="DY707" s="65"/>
      <c r="DZ707" s="65"/>
      <c r="EA707" s="65"/>
      <c r="EB707" s="65"/>
      <c r="EC707" s="65"/>
      <c r="ED707" s="65"/>
      <c r="EE707" s="65"/>
      <c r="EF707" s="65"/>
      <c r="EG707" s="65"/>
      <c r="EH707" s="65"/>
      <c r="EI707" s="65"/>
      <c r="EJ707" s="65"/>
      <c r="EK707" s="65"/>
      <c r="EL707" s="65"/>
      <c r="EM707" s="65"/>
      <c r="EN707" s="65"/>
      <c r="EO707" s="65"/>
      <c r="EP707" s="65"/>
      <c r="EQ707" s="65"/>
      <c r="ER707" s="65"/>
      <c r="ES707" s="65"/>
      <c r="ET707" s="65"/>
      <c r="EU707" s="65"/>
      <c r="EV707" s="65"/>
      <c r="EW707" s="65"/>
      <c r="EX707" s="65"/>
      <c r="EY707" s="65"/>
      <c r="EZ707" s="65"/>
      <c r="FA707" s="65"/>
      <c r="FB707" s="65"/>
      <c r="FC707" s="65"/>
      <c r="FD707" s="65"/>
      <c r="FE707" s="65"/>
      <c r="FF707" s="65"/>
      <c r="FG707" s="65"/>
      <c r="FH707" s="65"/>
      <c r="FI707" s="65"/>
      <c r="FJ707" s="65"/>
      <c r="FK707" s="65"/>
      <c r="FL707" s="65"/>
      <c r="FM707" s="65"/>
      <c r="FN707" s="65"/>
      <c r="FO707" s="65"/>
      <c r="FP707" s="65"/>
      <c r="FQ707" s="65"/>
      <c r="FR707" s="65"/>
      <c r="FS707" s="65"/>
      <c r="FT707" s="65"/>
      <c r="FU707" s="65"/>
      <c r="FV707" s="65"/>
      <c r="FW707" s="65"/>
      <c r="FX707" s="65"/>
      <c r="FY707" s="65"/>
      <c r="FZ707" s="65"/>
      <c r="GA707" s="65"/>
      <c r="GB707" s="65"/>
      <c r="GC707" s="65"/>
      <c r="GD707" s="65"/>
      <c r="GE707" s="65"/>
      <c r="GF707" s="65"/>
      <c r="GG707" s="65"/>
      <c r="GH707" s="65"/>
      <c r="GI707" s="65"/>
      <c r="GJ707" s="65"/>
      <c r="GK707" s="65"/>
      <c r="GL707" s="65"/>
      <c r="GM707" s="65"/>
      <c r="GN707" s="65"/>
      <c r="GO707" s="65"/>
      <c r="GP707" s="65"/>
      <c r="GQ707" s="65"/>
      <c r="GR707" s="65"/>
      <c r="GS707" s="65"/>
      <c r="GT707" s="65"/>
      <c r="GU707" s="65"/>
      <c r="GV707" s="65"/>
      <c r="GW707" s="65"/>
      <c r="GX707" s="65"/>
      <c r="GY707" s="65"/>
      <c r="GZ707" s="65"/>
      <c r="HA707" s="65"/>
      <c r="HB707" s="65"/>
      <c r="HC707" s="65"/>
      <c r="HD707" s="65"/>
      <c r="HE707" s="65"/>
      <c r="HF707" s="65"/>
      <c r="HG707" s="65"/>
      <c r="HH707" s="65"/>
      <c r="HI707" s="65"/>
      <c r="HJ707" s="65"/>
      <c r="HK707" s="65"/>
      <c r="HL707" s="65"/>
      <c r="HM707" s="65"/>
      <c r="HN707" s="65"/>
      <c r="HO707" s="65"/>
      <c r="HP707" s="65"/>
      <c r="HQ707" s="65"/>
      <c r="HR707" s="65"/>
      <c r="HS707" s="65"/>
      <c r="HT707" s="65"/>
      <c r="HU707" s="65"/>
      <c r="HV707" s="65"/>
      <c r="HW707" s="65"/>
      <c r="HX707" s="65"/>
      <c r="HY707" s="65"/>
      <c r="HZ707" s="65"/>
      <c r="IA707" s="65"/>
      <c r="IB707" s="65"/>
      <c r="IC707" s="65"/>
      <c r="ID707" s="65"/>
      <c r="IE707" s="65"/>
      <c r="IF707" s="65"/>
      <c r="IG707" s="65"/>
      <c r="IH707" s="65"/>
      <c r="II707" s="65"/>
      <c r="IJ707" s="65"/>
      <c r="IK707" s="65"/>
      <c r="IL707" s="65"/>
      <c r="IM707" s="65"/>
      <c r="IN707" s="65"/>
      <c r="IO707" s="65"/>
      <c r="IP707" s="65"/>
      <c r="IQ707" s="65"/>
      <c r="IR707" s="65"/>
      <c r="IS707" s="65"/>
      <c r="IT707" s="65"/>
      <c r="IU707" s="65"/>
      <c r="IV707" s="65"/>
      <c r="IW707" s="65"/>
      <c r="IX707" s="65"/>
      <c r="IY707" s="65"/>
      <c r="IZ707" s="65"/>
      <c r="JA707" s="65"/>
      <c r="JB707" s="65"/>
      <c r="JC707" s="65"/>
      <c r="JD707" s="65"/>
      <c r="JE707" s="65"/>
      <c r="JF707" s="65"/>
      <c r="JG707" s="65"/>
      <c r="JH707" s="65"/>
      <c r="JI707" s="65"/>
      <c r="JJ707" s="65"/>
      <c r="JK707" s="65"/>
      <c r="JL707" s="65"/>
      <c r="JM707" s="65"/>
      <c r="JN707" s="65"/>
      <c r="JO707" s="65"/>
      <c r="JP707" s="65"/>
      <c r="JQ707" s="65"/>
      <c r="JR707" s="65"/>
      <c r="JS707" s="65"/>
    </row>
    <row r="708" s="66" customFormat="true" ht="14.25" hidden="false" customHeight="true" outlineLevel="0" collapsed="false">
      <c r="A708" s="46"/>
      <c r="B708" s="47" t="n">
        <f aca="true">TODAY()</f>
        <v>46135</v>
      </c>
      <c r="C708" s="48" t="s">
        <v>37</v>
      </c>
      <c r="D708" s="49" t="s">
        <v>38</v>
      </c>
      <c r="E708" s="50" t="str">
        <f aca="false">IFERROR(VLOOKUP($J708,'Base 1'!A:S,19,0),"-")</f>
        <v>-</v>
      </c>
      <c r="F708" s="50" t="str">
        <f aca="false">IFERROR(VLOOKUP($J708,'Base 1'!$A:$N,14,0),"-")</f>
        <v>-</v>
      </c>
      <c r="G708" s="50" t="str">
        <f aca="false">IFERROR(VLOOKUP($J708,'Base 1'!$A:$O,15,0),"-")</f>
        <v>-</v>
      </c>
      <c r="H708" s="50" t="str">
        <f aca="false">IFERROR(VLOOKUP($J708,'Base 1'!$A:$T,20,0),"-")</f>
        <v>-</v>
      </c>
      <c r="I708" s="51" t="str">
        <f aca="false">IFERROR(VLOOKUP($J708,'Base 1'!$A:$C,3,0),"-")</f>
        <v>-</v>
      </c>
      <c r="J708" s="51"/>
      <c r="K708" s="50" t="str">
        <f aca="false">IFERROR(VLOOKUP($J708,'Base 1'!$A:$E,5,0),"-")</f>
        <v>-</v>
      </c>
      <c r="L708" s="52" t="str">
        <f aca="false">IFERROR(VLOOKUP($J708,'Base 1'!$A:$B,2,0),"-")</f>
        <v>-</v>
      </c>
      <c r="M708" s="50" t="str">
        <f aca="false">IFERROR(VLOOKUP($J708,'Base 1'!$A:$Q,17,0),"-")</f>
        <v>-</v>
      </c>
      <c r="N708" s="50" t="str">
        <f aca="false">IFERROR(VLOOKUP($J708,'Base 1'!$A:$R,18,0),"-")</f>
        <v>-</v>
      </c>
      <c r="O708" s="50" t="str">
        <f aca="false">IFERROR(VLOOKUP($J708,'Base 1'!$A:$F,6,0),"-")</f>
        <v>-</v>
      </c>
      <c r="P708" s="53" t="str">
        <f aca="false">IFERROR(VLOOKUP($J708,'Base 1'!$A:$G,7,0),"-")</f>
        <v>-</v>
      </c>
      <c r="Q708" s="54"/>
      <c r="R708" s="50" t="str">
        <f aca="false">IFERROR(VLOOKUP(J708,'Base 1'!$A:$L,12,0),"-")</f>
        <v>-</v>
      </c>
      <c r="S708" s="54"/>
      <c r="T708" s="55" t="str">
        <f aca="false">IFERROR(VLOOKUP(J708,'Base 1'!$A:$J,10,0),"-")</f>
        <v>-</v>
      </c>
      <c r="U708" s="56"/>
      <c r="V708" s="57"/>
      <c r="W708" s="58"/>
      <c r="X708" s="59" t="str">
        <f aca="false">IFERROR(VLOOKUP(J708,'Base 1'!$A:$I,9,0),"-")</f>
        <v>-</v>
      </c>
      <c r="Y708" s="58"/>
      <c r="Z708" s="60"/>
      <c r="AA708" s="61"/>
      <c r="AB708" s="62"/>
      <c r="AC708" s="63" t="str">
        <f aca="false">IFERROR(VLOOKUP($J708,'Base 1'!$A:$Q,16,0),"-")</f>
        <v>-</v>
      </c>
      <c r="AD708" s="63"/>
      <c r="AE708" s="64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  <c r="CO708" s="65"/>
      <c r="CP708" s="65"/>
      <c r="CQ708" s="65"/>
      <c r="CR708" s="65"/>
      <c r="CS708" s="65"/>
      <c r="CT708" s="65"/>
      <c r="CU708" s="65"/>
      <c r="CV708" s="65"/>
      <c r="CW708" s="65"/>
      <c r="CX708" s="65"/>
      <c r="CY708" s="65"/>
      <c r="CZ708" s="65"/>
      <c r="DA708" s="65"/>
      <c r="DB708" s="65"/>
      <c r="DC708" s="65"/>
      <c r="DD708" s="65"/>
      <c r="DE708" s="65"/>
      <c r="DF708" s="65"/>
      <c r="DG708" s="65"/>
      <c r="DH708" s="65"/>
      <c r="DI708" s="65"/>
      <c r="DJ708" s="65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5"/>
      <c r="EE708" s="65"/>
      <c r="EF708" s="65"/>
      <c r="EG708" s="65"/>
      <c r="EH708" s="65"/>
      <c r="EI708" s="65"/>
      <c r="EJ708" s="65"/>
      <c r="EK708" s="65"/>
      <c r="EL708" s="65"/>
      <c r="EM708" s="65"/>
      <c r="EN708" s="65"/>
      <c r="EO708" s="65"/>
      <c r="EP708" s="65"/>
      <c r="EQ708" s="65"/>
      <c r="ER708" s="65"/>
      <c r="ES708" s="65"/>
      <c r="ET708" s="65"/>
      <c r="EU708" s="65"/>
      <c r="EV708" s="65"/>
      <c r="EW708" s="65"/>
      <c r="EX708" s="65"/>
      <c r="EY708" s="65"/>
      <c r="EZ708" s="65"/>
      <c r="FA708" s="65"/>
      <c r="FB708" s="65"/>
      <c r="FC708" s="65"/>
      <c r="FD708" s="65"/>
      <c r="FE708" s="65"/>
      <c r="FF708" s="65"/>
      <c r="FG708" s="65"/>
      <c r="FH708" s="65"/>
      <c r="FI708" s="65"/>
      <c r="FJ708" s="65"/>
      <c r="FK708" s="65"/>
      <c r="FL708" s="65"/>
      <c r="FM708" s="65"/>
      <c r="FN708" s="65"/>
      <c r="FO708" s="65"/>
      <c r="FP708" s="65"/>
      <c r="FQ708" s="65"/>
      <c r="FR708" s="65"/>
      <c r="FS708" s="65"/>
      <c r="FT708" s="65"/>
      <c r="FU708" s="65"/>
      <c r="FV708" s="65"/>
      <c r="FW708" s="65"/>
      <c r="FX708" s="65"/>
      <c r="FY708" s="65"/>
      <c r="FZ708" s="65"/>
      <c r="GA708" s="65"/>
      <c r="GB708" s="65"/>
      <c r="GC708" s="65"/>
      <c r="GD708" s="65"/>
      <c r="GE708" s="65"/>
      <c r="GF708" s="65"/>
      <c r="GG708" s="65"/>
      <c r="GH708" s="65"/>
      <c r="GI708" s="65"/>
      <c r="GJ708" s="65"/>
      <c r="GK708" s="65"/>
      <c r="GL708" s="65"/>
      <c r="GM708" s="65"/>
      <c r="GN708" s="65"/>
      <c r="GO708" s="65"/>
      <c r="GP708" s="65"/>
      <c r="GQ708" s="65"/>
      <c r="GR708" s="65"/>
      <c r="GS708" s="65"/>
      <c r="GT708" s="65"/>
      <c r="GU708" s="65"/>
      <c r="GV708" s="65"/>
      <c r="GW708" s="65"/>
      <c r="GX708" s="65"/>
      <c r="GY708" s="65"/>
      <c r="GZ708" s="65"/>
      <c r="HA708" s="65"/>
      <c r="HB708" s="65"/>
      <c r="HC708" s="65"/>
      <c r="HD708" s="65"/>
      <c r="HE708" s="65"/>
      <c r="HF708" s="65"/>
      <c r="HG708" s="65"/>
      <c r="HH708" s="65"/>
      <c r="HI708" s="65"/>
      <c r="HJ708" s="65"/>
      <c r="HK708" s="65"/>
      <c r="HL708" s="65"/>
      <c r="HM708" s="65"/>
      <c r="HN708" s="65"/>
      <c r="HO708" s="65"/>
      <c r="HP708" s="65"/>
      <c r="HQ708" s="65"/>
      <c r="HR708" s="65"/>
      <c r="HS708" s="65"/>
      <c r="HT708" s="65"/>
      <c r="HU708" s="65"/>
      <c r="HV708" s="65"/>
      <c r="HW708" s="65"/>
      <c r="HX708" s="65"/>
      <c r="HY708" s="65"/>
      <c r="HZ708" s="65"/>
      <c r="IA708" s="65"/>
      <c r="IB708" s="65"/>
      <c r="IC708" s="65"/>
      <c r="ID708" s="65"/>
      <c r="IE708" s="65"/>
      <c r="IF708" s="65"/>
      <c r="IG708" s="65"/>
      <c r="IH708" s="65"/>
      <c r="II708" s="65"/>
      <c r="IJ708" s="65"/>
      <c r="IK708" s="65"/>
      <c r="IL708" s="65"/>
      <c r="IM708" s="65"/>
      <c r="IN708" s="65"/>
      <c r="IO708" s="65"/>
      <c r="IP708" s="65"/>
      <c r="IQ708" s="65"/>
      <c r="IR708" s="65"/>
      <c r="IS708" s="65"/>
      <c r="IT708" s="65"/>
      <c r="IU708" s="65"/>
      <c r="IV708" s="65"/>
      <c r="IW708" s="65"/>
      <c r="IX708" s="65"/>
      <c r="IY708" s="65"/>
      <c r="IZ708" s="65"/>
      <c r="JA708" s="65"/>
      <c r="JB708" s="65"/>
      <c r="JC708" s="65"/>
      <c r="JD708" s="65"/>
      <c r="JE708" s="65"/>
      <c r="JF708" s="65"/>
      <c r="JG708" s="65"/>
      <c r="JH708" s="65"/>
      <c r="JI708" s="65"/>
      <c r="JJ708" s="65"/>
      <c r="JK708" s="65"/>
      <c r="JL708" s="65"/>
      <c r="JM708" s="65"/>
      <c r="JN708" s="65"/>
      <c r="JO708" s="65"/>
      <c r="JP708" s="65"/>
      <c r="JQ708" s="65"/>
      <c r="JR708" s="65"/>
      <c r="JS708" s="65"/>
    </row>
    <row r="709" s="66" customFormat="true" ht="14.25" hidden="false" customHeight="true" outlineLevel="0" collapsed="false">
      <c r="A709" s="46"/>
      <c r="B709" s="47" t="n">
        <f aca="true">TODAY()</f>
        <v>46135</v>
      </c>
      <c r="C709" s="48" t="s">
        <v>37</v>
      </c>
      <c r="D709" s="49" t="s">
        <v>38</v>
      </c>
      <c r="E709" s="50" t="str">
        <f aca="false">IFERROR(VLOOKUP($J709,'Base 1'!A:S,19,0),"-")</f>
        <v>-</v>
      </c>
      <c r="F709" s="50" t="str">
        <f aca="false">IFERROR(VLOOKUP($J709,'Base 1'!$A:$N,14,0),"-")</f>
        <v>-</v>
      </c>
      <c r="G709" s="50" t="str">
        <f aca="false">IFERROR(VLOOKUP($J709,'Base 1'!$A:$O,15,0),"-")</f>
        <v>-</v>
      </c>
      <c r="H709" s="50" t="str">
        <f aca="false">IFERROR(VLOOKUP($J709,'Base 1'!$A:$T,20,0),"-")</f>
        <v>-</v>
      </c>
      <c r="I709" s="51" t="str">
        <f aca="false">IFERROR(VLOOKUP($J709,'Base 1'!$A:$C,3,0),"-")</f>
        <v>-</v>
      </c>
      <c r="J709" s="51"/>
      <c r="K709" s="50" t="str">
        <f aca="false">IFERROR(VLOOKUP($J709,'Base 1'!$A:$E,5,0),"-")</f>
        <v>-</v>
      </c>
      <c r="L709" s="52" t="str">
        <f aca="false">IFERROR(VLOOKUP($J709,'Base 1'!$A:$B,2,0),"-")</f>
        <v>-</v>
      </c>
      <c r="M709" s="50" t="str">
        <f aca="false">IFERROR(VLOOKUP($J709,'Base 1'!$A:$Q,17,0),"-")</f>
        <v>-</v>
      </c>
      <c r="N709" s="50" t="str">
        <f aca="false">IFERROR(VLOOKUP($J709,'Base 1'!$A:$R,18,0),"-")</f>
        <v>-</v>
      </c>
      <c r="O709" s="50" t="str">
        <f aca="false">IFERROR(VLOOKUP($J709,'Base 1'!$A:$F,6,0),"-")</f>
        <v>-</v>
      </c>
      <c r="P709" s="53" t="str">
        <f aca="false">IFERROR(VLOOKUP($J709,'Base 1'!$A:$G,7,0),"-")</f>
        <v>-</v>
      </c>
      <c r="Q709" s="54"/>
      <c r="R709" s="50" t="str">
        <f aca="false">IFERROR(VLOOKUP(J709,'Base 1'!$A:$L,12,0),"-")</f>
        <v>-</v>
      </c>
      <c r="S709" s="54"/>
      <c r="T709" s="55" t="str">
        <f aca="false">IFERROR(VLOOKUP(J709,'Base 1'!$A:$J,10,0),"-")</f>
        <v>-</v>
      </c>
      <c r="U709" s="56"/>
      <c r="V709" s="57"/>
      <c r="W709" s="58"/>
      <c r="X709" s="59" t="str">
        <f aca="false">IFERROR(VLOOKUP(J709,'Base 1'!$A:$I,9,0),"-")</f>
        <v>-</v>
      </c>
      <c r="Y709" s="58"/>
      <c r="Z709" s="60"/>
      <c r="AA709" s="61"/>
      <c r="AB709" s="62"/>
      <c r="AC709" s="63" t="str">
        <f aca="false">IFERROR(VLOOKUP($J709,'Base 1'!$A:$Q,16,0),"-")</f>
        <v>-</v>
      </c>
      <c r="AD709" s="63"/>
      <c r="AE709" s="64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  <c r="CO709" s="65"/>
      <c r="CP709" s="65"/>
      <c r="CQ709" s="65"/>
      <c r="CR709" s="65"/>
      <c r="CS709" s="65"/>
      <c r="CT709" s="65"/>
      <c r="CU709" s="65"/>
      <c r="CV709" s="65"/>
      <c r="CW709" s="65"/>
      <c r="CX709" s="65"/>
      <c r="CY709" s="65"/>
      <c r="CZ709" s="65"/>
      <c r="DA709" s="65"/>
      <c r="DB709" s="65"/>
      <c r="DC709" s="65"/>
      <c r="DD709" s="65"/>
      <c r="DE709" s="65"/>
      <c r="DF709" s="65"/>
      <c r="DG709" s="65"/>
      <c r="DH709" s="65"/>
      <c r="DI709" s="65"/>
      <c r="DJ709" s="65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5"/>
      <c r="EE709" s="65"/>
      <c r="EF709" s="65"/>
      <c r="EG709" s="65"/>
      <c r="EH709" s="65"/>
      <c r="EI709" s="65"/>
      <c r="EJ709" s="65"/>
      <c r="EK709" s="65"/>
      <c r="EL709" s="65"/>
      <c r="EM709" s="65"/>
      <c r="EN709" s="65"/>
      <c r="EO709" s="65"/>
      <c r="EP709" s="65"/>
      <c r="EQ709" s="65"/>
      <c r="ER709" s="65"/>
      <c r="ES709" s="65"/>
      <c r="ET709" s="65"/>
      <c r="EU709" s="65"/>
      <c r="EV709" s="65"/>
      <c r="EW709" s="65"/>
      <c r="EX709" s="65"/>
      <c r="EY709" s="65"/>
      <c r="EZ709" s="65"/>
      <c r="FA709" s="65"/>
      <c r="FB709" s="65"/>
      <c r="FC709" s="65"/>
      <c r="FD709" s="65"/>
      <c r="FE709" s="65"/>
      <c r="FF709" s="65"/>
      <c r="FG709" s="65"/>
      <c r="FH709" s="65"/>
      <c r="FI709" s="65"/>
      <c r="FJ709" s="65"/>
      <c r="FK709" s="65"/>
      <c r="FL709" s="65"/>
      <c r="FM709" s="65"/>
      <c r="FN709" s="65"/>
      <c r="FO709" s="65"/>
      <c r="FP709" s="65"/>
      <c r="FQ709" s="65"/>
      <c r="FR709" s="65"/>
      <c r="FS709" s="65"/>
      <c r="FT709" s="65"/>
      <c r="FU709" s="65"/>
      <c r="FV709" s="65"/>
      <c r="FW709" s="65"/>
      <c r="FX709" s="65"/>
      <c r="FY709" s="65"/>
      <c r="FZ709" s="65"/>
      <c r="GA709" s="65"/>
      <c r="GB709" s="65"/>
      <c r="GC709" s="65"/>
      <c r="GD709" s="65"/>
      <c r="GE709" s="65"/>
      <c r="GF709" s="65"/>
      <c r="GG709" s="65"/>
      <c r="GH709" s="65"/>
      <c r="GI709" s="65"/>
      <c r="GJ709" s="65"/>
      <c r="GK709" s="65"/>
      <c r="GL709" s="65"/>
      <c r="GM709" s="65"/>
      <c r="GN709" s="65"/>
      <c r="GO709" s="65"/>
      <c r="GP709" s="65"/>
      <c r="GQ709" s="65"/>
      <c r="GR709" s="65"/>
      <c r="GS709" s="65"/>
      <c r="GT709" s="65"/>
      <c r="GU709" s="65"/>
      <c r="GV709" s="65"/>
      <c r="GW709" s="65"/>
      <c r="GX709" s="65"/>
      <c r="GY709" s="65"/>
      <c r="GZ709" s="65"/>
      <c r="HA709" s="65"/>
      <c r="HB709" s="65"/>
      <c r="HC709" s="65"/>
      <c r="HD709" s="65"/>
      <c r="HE709" s="65"/>
      <c r="HF709" s="65"/>
      <c r="HG709" s="65"/>
      <c r="HH709" s="65"/>
      <c r="HI709" s="65"/>
      <c r="HJ709" s="65"/>
      <c r="HK709" s="65"/>
      <c r="HL709" s="65"/>
      <c r="HM709" s="65"/>
      <c r="HN709" s="65"/>
      <c r="HO709" s="65"/>
      <c r="HP709" s="65"/>
      <c r="HQ709" s="65"/>
      <c r="HR709" s="65"/>
      <c r="HS709" s="65"/>
      <c r="HT709" s="65"/>
      <c r="HU709" s="65"/>
      <c r="HV709" s="65"/>
      <c r="HW709" s="65"/>
      <c r="HX709" s="65"/>
      <c r="HY709" s="65"/>
      <c r="HZ709" s="65"/>
      <c r="IA709" s="65"/>
      <c r="IB709" s="65"/>
      <c r="IC709" s="65"/>
      <c r="ID709" s="65"/>
      <c r="IE709" s="65"/>
      <c r="IF709" s="65"/>
      <c r="IG709" s="65"/>
      <c r="IH709" s="65"/>
      <c r="II709" s="65"/>
      <c r="IJ709" s="65"/>
      <c r="IK709" s="65"/>
      <c r="IL709" s="65"/>
      <c r="IM709" s="65"/>
      <c r="IN709" s="65"/>
      <c r="IO709" s="65"/>
      <c r="IP709" s="65"/>
      <c r="IQ709" s="65"/>
      <c r="IR709" s="65"/>
      <c r="IS709" s="65"/>
      <c r="IT709" s="65"/>
      <c r="IU709" s="65"/>
      <c r="IV709" s="65"/>
      <c r="IW709" s="65"/>
      <c r="IX709" s="65"/>
      <c r="IY709" s="65"/>
      <c r="IZ709" s="65"/>
      <c r="JA709" s="65"/>
      <c r="JB709" s="65"/>
      <c r="JC709" s="65"/>
      <c r="JD709" s="65"/>
      <c r="JE709" s="65"/>
      <c r="JF709" s="65"/>
      <c r="JG709" s="65"/>
      <c r="JH709" s="65"/>
      <c r="JI709" s="65"/>
      <c r="JJ709" s="65"/>
      <c r="JK709" s="65"/>
      <c r="JL709" s="65"/>
      <c r="JM709" s="65"/>
      <c r="JN709" s="65"/>
      <c r="JO709" s="65"/>
      <c r="JP709" s="65"/>
      <c r="JQ709" s="65"/>
      <c r="JR709" s="65"/>
      <c r="JS709" s="65"/>
    </row>
    <row r="710" s="66" customFormat="true" ht="14.25" hidden="false" customHeight="true" outlineLevel="0" collapsed="false">
      <c r="A710" s="46"/>
      <c r="B710" s="47" t="n">
        <f aca="true">TODAY()</f>
        <v>46135</v>
      </c>
      <c r="C710" s="48" t="s">
        <v>37</v>
      </c>
      <c r="D710" s="49" t="s">
        <v>38</v>
      </c>
      <c r="E710" s="50" t="str">
        <f aca="false">IFERROR(VLOOKUP($J710,'Base 1'!A:S,19,0),"-")</f>
        <v>-</v>
      </c>
      <c r="F710" s="50" t="str">
        <f aca="false">IFERROR(VLOOKUP($J710,'Base 1'!$A:$N,14,0),"-")</f>
        <v>-</v>
      </c>
      <c r="G710" s="50" t="str">
        <f aca="false">IFERROR(VLOOKUP($J710,'Base 1'!$A:$O,15,0),"-")</f>
        <v>-</v>
      </c>
      <c r="H710" s="50" t="str">
        <f aca="false">IFERROR(VLOOKUP($J710,'Base 1'!$A:$T,20,0),"-")</f>
        <v>-</v>
      </c>
      <c r="I710" s="51" t="str">
        <f aca="false">IFERROR(VLOOKUP($J710,'Base 1'!$A:$C,3,0),"-")</f>
        <v>-</v>
      </c>
      <c r="J710" s="51"/>
      <c r="K710" s="50" t="str">
        <f aca="false">IFERROR(VLOOKUP($J710,'Base 1'!$A:$E,5,0),"-")</f>
        <v>-</v>
      </c>
      <c r="L710" s="52" t="str">
        <f aca="false">IFERROR(VLOOKUP($J710,'Base 1'!$A:$B,2,0),"-")</f>
        <v>-</v>
      </c>
      <c r="M710" s="50" t="str">
        <f aca="false">IFERROR(VLOOKUP($J710,'Base 1'!$A:$Q,17,0),"-")</f>
        <v>-</v>
      </c>
      <c r="N710" s="50" t="str">
        <f aca="false">IFERROR(VLOOKUP($J710,'Base 1'!$A:$R,18,0),"-")</f>
        <v>-</v>
      </c>
      <c r="O710" s="50" t="str">
        <f aca="false">IFERROR(VLOOKUP($J710,'Base 1'!$A:$F,6,0),"-")</f>
        <v>-</v>
      </c>
      <c r="P710" s="53" t="str">
        <f aca="false">IFERROR(VLOOKUP($J710,'Base 1'!$A:$G,7,0),"-")</f>
        <v>-</v>
      </c>
      <c r="Q710" s="54"/>
      <c r="R710" s="50" t="str">
        <f aca="false">IFERROR(VLOOKUP(J710,'Base 1'!$A:$L,12,0),"-")</f>
        <v>-</v>
      </c>
      <c r="S710" s="54"/>
      <c r="T710" s="55" t="str">
        <f aca="false">IFERROR(VLOOKUP(J710,'Base 1'!$A:$J,10,0),"-")</f>
        <v>-</v>
      </c>
      <c r="U710" s="56"/>
      <c r="V710" s="57"/>
      <c r="W710" s="58"/>
      <c r="X710" s="59" t="str">
        <f aca="false">IFERROR(VLOOKUP(J710,'Base 1'!$A:$I,9,0),"-")</f>
        <v>-</v>
      </c>
      <c r="Y710" s="58"/>
      <c r="Z710" s="60"/>
      <c r="AA710" s="61"/>
      <c r="AB710" s="62"/>
      <c r="AC710" s="63" t="str">
        <f aca="false">IFERROR(VLOOKUP($J710,'Base 1'!$A:$Q,16,0),"-")</f>
        <v>-</v>
      </c>
      <c r="AD710" s="63"/>
      <c r="AE710" s="64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  <c r="CO710" s="65"/>
      <c r="CP710" s="65"/>
      <c r="CQ710" s="65"/>
      <c r="CR710" s="65"/>
      <c r="CS710" s="65"/>
      <c r="CT710" s="65"/>
      <c r="CU710" s="65"/>
      <c r="CV710" s="65"/>
      <c r="CW710" s="65"/>
      <c r="CX710" s="65"/>
      <c r="CY710" s="65"/>
      <c r="CZ710" s="65"/>
      <c r="DA710" s="65"/>
      <c r="DB710" s="65"/>
      <c r="DC710" s="65"/>
      <c r="DD710" s="65"/>
      <c r="DE710" s="65"/>
      <c r="DF710" s="65"/>
      <c r="DG710" s="65"/>
      <c r="DH710" s="65"/>
      <c r="DI710" s="65"/>
      <c r="DJ710" s="65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5"/>
      <c r="EE710" s="65"/>
      <c r="EF710" s="65"/>
      <c r="EG710" s="65"/>
      <c r="EH710" s="65"/>
      <c r="EI710" s="65"/>
      <c r="EJ710" s="65"/>
      <c r="EK710" s="65"/>
      <c r="EL710" s="65"/>
      <c r="EM710" s="65"/>
      <c r="EN710" s="65"/>
      <c r="EO710" s="65"/>
      <c r="EP710" s="65"/>
      <c r="EQ710" s="65"/>
      <c r="ER710" s="65"/>
      <c r="ES710" s="65"/>
      <c r="ET710" s="65"/>
      <c r="EU710" s="65"/>
      <c r="EV710" s="65"/>
      <c r="EW710" s="65"/>
      <c r="EX710" s="65"/>
      <c r="EY710" s="65"/>
      <c r="EZ710" s="65"/>
      <c r="FA710" s="65"/>
      <c r="FB710" s="65"/>
      <c r="FC710" s="65"/>
      <c r="FD710" s="65"/>
      <c r="FE710" s="65"/>
      <c r="FF710" s="65"/>
      <c r="FG710" s="65"/>
      <c r="FH710" s="65"/>
      <c r="FI710" s="65"/>
      <c r="FJ710" s="65"/>
      <c r="FK710" s="65"/>
      <c r="FL710" s="65"/>
      <c r="FM710" s="65"/>
      <c r="FN710" s="65"/>
      <c r="FO710" s="65"/>
      <c r="FP710" s="65"/>
      <c r="FQ710" s="65"/>
      <c r="FR710" s="65"/>
      <c r="FS710" s="65"/>
      <c r="FT710" s="65"/>
      <c r="FU710" s="65"/>
      <c r="FV710" s="65"/>
      <c r="FW710" s="65"/>
      <c r="FX710" s="65"/>
      <c r="FY710" s="65"/>
      <c r="FZ710" s="65"/>
      <c r="GA710" s="65"/>
      <c r="GB710" s="65"/>
      <c r="GC710" s="65"/>
      <c r="GD710" s="65"/>
      <c r="GE710" s="65"/>
      <c r="GF710" s="65"/>
      <c r="GG710" s="65"/>
      <c r="GH710" s="65"/>
      <c r="GI710" s="65"/>
      <c r="GJ710" s="65"/>
      <c r="GK710" s="65"/>
      <c r="GL710" s="65"/>
      <c r="GM710" s="65"/>
      <c r="GN710" s="65"/>
      <c r="GO710" s="65"/>
      <c r="GP710" s="65"/>
      <c r="GQ710" s="65"/>
      <c r="GR710" s="65"/>
      <c r="GS710" s="65"/>
      <c r="GT710" s="65"/>
      <c r="GU710" s="65"/>
      <c r="GV710" s="65"/>
      <c r="GW710" s="65"/>
      <c r="GX710" s="65"/>
      <c r="GY710" s="65"/>
      <c r="GZ710" s="65"/>
      <c r="HA710" s="65"/>
      <c r="HB710" s="65"/>
      <c r="HC710" s="65"/>
      <c r="HD710" s="65"/>
      <c r="HE710" s="65"/>
      <c r="HF710" s="65"/>
      <c r="HG710" s="65"/>
      <c r="HH710" s="65"/>
      <c r="HI710" s="65"/>
      <c r="HJ710" s="65"/>
      <c r="HK710" s="65"/>
      <c r="HL710" s="65"/>
      <c r="HM710" s="65"/>
      <c r="HN710" s="65"/>
      <c r="HO710" s="65"/>
      <c r="HP710" s="65"/>
      <c r="HQ710" s="65"/>
      <c r="HR710" s="65"/>
      <c r="HS710" s="65"/>
      <c r="HT710" s="65"/>
      <c r="HU710" s="65"/>
      <c r="HV710" s="65"/>
      <c r="HW710" s="65"/>
      <c r="HX710" s="65"/>
      <c r="HY710" s="65"/>
      <c r="HZ710" s="65"/>
      <c r="IA710" s="65"/>
      <c r="IB710" s="65"/>
      <c r="IC710" s="65"/>
      <c r="ID710" s="65"/>
      <c r="IE710" s="65"/>
      <c r="IF710" s="65"/>
      <c r="IG710" s="65"/>
      <c r="IH710" s="65"/>
      <c r="II710" s="65"/>
      <c r="IJ710" s="65"/>
      <c r="IK710" s="65"/>
      <c r="IL710" s="65"/>
      <c r="IM710" s="65"/>
      <c r="IN710" s="65"/>
      <c r="IO710" s="65"/>
      <c r="IP710" s="65"/>
      <c r="IQ710" s="65"/>
      <c r="IR710" s="65"/>
      <c r="IS710" s="65"/>
      <c r="IT710" s="65"/>
      <c r="IU710" s="65"/>
      <c r="IV710" s="65"/>
      <c r="IW710" s="65"/>
      <c r="IX710" s="65"/>
      <c r="IY710" s="65"/>
      <c r="IZ710" s="65"/>
      <c r="JA710" s="65"/>
      <c r="JB710" s="65"/>
      <c r="JC710" s="65"/>
      <c r="JD710" s="65"/>
      <c r="JE710" s="65"/>
      <c r="JF710" s="65"/>
      <c r="JG710" s="65"/>
      <c r="JH710" s="65"/>
      <c r="JI710" s="65"/>
      <c r="JJ710" s="65"/>
      <c r="JK710" s="65"/>
      <c r="JL710" s="65"/>
      <c r="JM710" s="65"/>
      <c r="JN710" s="65"/>
      <c r="JO710" s="65"/>
      <c r="JP710" s="65"/>
      <c r="JQ710" s="65"/>
      <c r="JR710" s="65"/>
      <c r="JS710" s="65"/>
    </row>
    <row r="711" s="66" customFormat="true" ht="14.25" hidden="false" customHeight="true" outlineLevel="0" collapsed="false">
      <c r="A711" s="46"/>
      <c r="B711" s="47" t="n">
        <f aca="true">TODAY()</f>
        <v>46135</v>
      </c>
      <c r="C711" s="48" t="s">
        <v>37</v>
      </c>
      <c r="D711" s="49" t="s">
        <v>38</v>
      </c>
      <c r="E711" s="50" t="str">
        <f aca="false">IFERROR(VLOOKUP($J711,'Base 1'!A:S,19,0),"-")</f>
        <v>-</v>
      </c>
      <c r="F711" s="50" t="str">
        <f aca="false">IFERROR(VLOOKUP($J711,'Base 1'!$A:$N,14,0),"-")</f>
        <v>-</v>
      </c>
      <c r="G711" s="50" t="str">
        <f aca="false">IFERROR(VLOOKUP($J711,'Base 1'!$A:$O,15,0),"-")</f>
        <v>-</v>
      </c>
      <c r="H711" s="50" t="str">
        <f aca="false">IFERROR(VLOOKUP($J711,'Base 1'!$A:$T,20,0),"-")</f>
        <v>-</v>
      </c>
      <c r="I711" s="51" t="str">
        <f aca="false">IFERROR(VLOOKUP($J711,'Base 1'!$A:$C,3,0),"-")</f>
        <v>-</v>
      </c>
      <c r="J711" s="51"/>
      <c r="K711" s="50" t="str">
        <f aca="false">IFERROR(VLOOKUP($J711,'Base 1'!$A:$E,5,0),"-")</f>
        <v>-</v>
      </c>
      <c r="L711" s="52" t="str">
        <f aca="false">IFERROR(VLOOKUP($J711,'Base 1'!$A:$B,2,0),"-")</f>
        <v>-</v>
      </c>
      <c r="M711" s="50" t="str">
        <f aca="false">IFERROR(VLOOKUP($J711,'Base 1'!$A:$Q,17,0),"-")</f>
        <v>-</v>
      </c>
      <c r="N711" s="50" t="str">
        <f aca="false">IFERROR(VLOOKUP($J711,'Base 1'!$A:$R,18,0),"-")</f>
        <v>-</v>
      </c>
      <c r="O711" s="50" t="str">
        <f aca="false">IFERROR(VLOOKUP($J711,'Base 1'!$A:$F,6,0),"-")</f>
        <v>-</v>
      </c>
      <c r="P711" s="53" t="str">
        <f aca="false">IFERROR(VLOOKUP($J711,'Base 1'!$A:$G,7,0),"-")</f>
        <v>-</v>
      </c>
      <c r="Q711" s="54"/>
      <c r="R711" s="50" t="str">
        <f aca="false">IFERROR(VLOOKUP(J711,'Base 1'!$A:$L,12,0),"-")</f>
        <v>-</v>
      </c>
      <c r="S711" s="54"/>
      <c r="T711" s="55" t="str">
        <f aca="false">IFERROR(VLOOKUP(J711,'Base 1'!$A:$J,10,0),"-")</f>
        <v>-</v>
      </c>
      <c r="U711" s="56"/>
      <c r="V711" s="57"/>
      <c r="W711" s="58"/>
      <c r="X711" s="59" t="str">
        <f aca="false">IFERROR(VLOOKUP(J711,'Base 1'!$A:$I,9,0),"-")</f>
        <v>-</v>
      </c>
      <c r="Y711" s="58"/>
      <c r="Z711" s="60"/>
      <c r="AA711" s="61"/>
      <c r="AB711" s="62"/>
      <c r="AC711" s="63" t="str">
        <f aca="false">IFERROR(VLOOKUP($J711,'Base 1'!$A:$Q,16,0),"-")</f>
        <v>-</v>
      </c>
      <c r="AD711" s="63"/>
      <c r="AE711" s="64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  <c r="BS711" s="65"/>
      <c r="BT711" s="65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  <c r="CO711" s="65"/>
      <c r="CP711" s="65"/>
      <c r="CQ711" s="65"/>
      <c r="CR711" s="65"/>
      <c r="CS711" s="65"/>
      <c r="CT711" s="65"/>
      <c r="CU711" s="65"/>
      <c r="CV711" s="65"/>
      <c r="CW711" s="65"/>
      <c r="CX711" s="65"/>
      <c r="CY711" s="65"/>
      <c r="CZ711" s="65"/>
      <c r="DA711" s="65"/>
      <c r="DB711" s="65"/>
      <c r="DC711" s="65"/>
      <c r="DD711" s="65"/>
      <c r="DE711" s="65"/>
      <c r="DF711" s="65"/>
      <c r="DG711" s="65"/>
      <c r="DH711" s="65"/>
      <c r="DI711" s="65"/>
      <c r="DJ711" s="65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5"/>
      <c r="EE711" s="65"/>
      <c r="EF711" s="65"/>
      <c r="EG711" s="65"/>
      <c r="EH711" s="65"/>
      <c r="EI711" s="65"/>
      <c r="EJ711" s="65"/>
      <c r="EK711" s="65"/>
      <c r="EL711" s="65"/>
      <c r="EM711" s="65"/>
      <c r="EN711" s="65"/>
      <c r="EO711" s="65"/>
      <c r="EP711" s="65"/>
      <c r="EQ711" s="65"/>
      <c r="ER711" s="65"/>
      <c r="ES711" s="65"/>
      <c r="ET711" s="65"/>
      <c r="EU711" s="65"/>
      <c r="EV711" s="65"/>
      <c r="EW711" s="65"/>
      <c r="EX711" s="65"/>
      <c r="EY711" s="65"/>
      <c r="EZ711" s="65"/>
      <c r="FA711" s="65"/>
      <c r="FB711" s="65"/>
      <c r="FC711" s="65"/>
      <c r="FD711" s="65"/>
      <c r="FE711" s="65"/>
      <c r="FF711" s="65"/>
      <c r="FG711" s="65"/>
      <c r="FH711" s="65"/>
      <c r="FI711" s="65"/>
      <c r="FJ711" s="65"/>
      <c r="FK711" s="65"/>
      <c r="FL711" s="65"/>
      <c r="FM711" s="65"/>
      <c r="FN711" s="65"/>
      <c r="FO711" s="65"/>
      <c r="FP711" s="65"/>
      <c r="FQ711" s="65"/>
      <c r="FR711" s="65"/>
      <c r="FS711" s="65"/>
      <c r="FT711" s="65"/>
      <c r="FU711" s="65"/>
      <c r="FV711" s="65"/>
      <c r="FW711" s="65"/>
      <c r="FX711" s="65"/>
      <c r="FY711" s="65"/>
      <c r="FZ711" s="65"/>
      <c r="GA711" s="65"/>
      <c r="GB711" s="65"/>
      <c r="GC711" s="65"/>
      <c r="GD711" s="65"/>
      <c r="GE711" s="65"/>
      <c r="GF711" s="65"/>
      <c r="GG711" s="65"/>
      <c r="GH711" s="65"/>
      <c r="GI711" s="65"/>
      <c r="GJ711" s="65"/>
      <c r="GK711" s="65"/>
      <c r="GL711" s="65"/>
      <c r="GM711" s="65"/>
      <c r="GN711" s="65"/>
      <c r="GO711" s="65"/>
      <c r="GP711" s="65"/>
      <c r="GQ711" s="65"/>
      <c r="GR711" s="65"/>
      <c r="GS711" s="65"/>
      <c r="GT711" s="65"/>
      <c r="GU711" s="65"/>
      <c r="GV711" s="65"/>
      <c r="GW711" s="65"/>
      <c r="GX711" s="65"/>
      <c r="GY711" s="65"/>
      <c r="GZ711" s="65"/>
      <c r="HA711" s="65"/>
      <c r="HB711" s="65"/>
      <c r="HC711" s="65"/>
      <c r="HD711" s="65"/>
      <c r="HE711" s="65"/>
      <c r="HF711" s="65"/>
      <c r="HG711" s="65"/>
      <c r="HH711" s="65"/>
      <c r="HI711" s="65"/>
      <c r="HJ711" s="65"/>
      <c r="HK711" s="65"/>
      <c r="HL711" s="65"/>
      <c r="HM711" s="65"/>
      <c r="HN711" s="65"/>
      <c r="HO711" s="65"/>
      <c r="HP711" s="65"/>
      <c r="HQ711" s="65"/>
      <c r="HR711" s="65"/>
      <c r="HS711" s="65"/>
      <c r="HT711" s="65"/>
      <c r="HU711" s="65"/>
      <c r="HV711" s="65"/>
      <c r="HW711" s="65"/>
      <c r="HX711" s="65"/>
      <c r="HY711" s="65"/>
      <c r="HZ711" s="65"/>
      <c r="IA711" s="65"/>
      <c r="IB711" s="65"/>
      <c r="IC711" s="65"/>
      <c r="ID711" s="65"/>
      <c r="IE711" s="65"/>
      <c r="IF711" s="65"/>
      <c r="IG711" s="65"/>
      <c r="IH711" s="65"/>
      <c r="II711" s="65"/>
      <c r="IJ711" s="65"/>
      <c r="IK711" s="65"/>
      <c r="IL711" s="65"/>
      <c r="IM711" s="65"/>
      <c r="IN711" s="65"/>
      <c r="IO711" s="65"/>
      <c r="IP711" s="65"/>
      <c r="IQ711" s="65"/>
      <c r="IR711" s="65"/>
      <c r="IS711" s="65"/>
      <c r="IT711" s="65"/>
      <c r="IU711" s="65"/>
      <c r="IV711" s="65"/>
      <c r="IW711" s="65"/>
      <c r="IX711" s="65"/>
      <c r="IY711" s="65"/>
      <c r="IZ711" s="65"/>
      <c r="JA711" s="65"/>
      <c r="JB711" s="65"/>
      <c r="JC711" s="65"/>
      <c r="JD711" s="65"/>
      <c r="JE711" s="65"/>
      <c r="JF711" s="65"/>
      <c r="JG711" s="65"/>
      <c r="JH711" s="65"/>
      <c r="JI711" s="65"/>
      <c r="JJ711" s="65"/>
      <c r="JK711" s="65"/>
      <c r="JL711" s="65"/>
      <c r="JM711" s="65"/>
      <c r="JN711" s="65"/>
      <c r="JO711" s="65"/>
      <c r="JP711" s="65"/>
      <c r="JQ711" s="65"/>
      <c r="JR711" s="65"/>
      <c r="JS711" s="65"/>
    </row>
    <row r="712" s="66" customFormat="true" ht="14.25" hidden="false" customHeight="true" outlineLevel="0" collapsed="false">
      <c r="A712" s="46"/>
      <c r="B712" s="47" t="n">
        <f aca="true">TODAY()</f>
        <v>46135</v>
      </c>
      <c r="C712" s="48" t="s">
        <v>37</v>
      </c>
      <c r="D712" s="49" t="s">
        <v>38</v>
      </c>
      <c r="E712" s="50" t="str">
        <f aca="false">IFERROR(VLOOKUP($J712,'Base 1'!A:S,19,0),"-")</f>
        <v>-</v>
      </c>
      <c r="F712" s="50" t="str">
        <f aca="false">IFERROR(VLOOKUP($J712,'Base 1'!$A:$N,14,0),"-")</f>
        <v>-</v>
      </c>
      <c r="G712" s="50" t="str">
        <f aca="false">IFERROR(VLOOKUP($J712,'Base 1'!$A:$O,15,0),"-")</f>
        <v>-</v>
      </c>
      <c r="H712" s="50" t="str">
        <f aca="false">IFERROR(VLOOKUP($J712,'Base 1'!$A:$T,20,0),"-")</f>
        <v>-</v>
      </c>
      <c r="I712" s="51" t="str">
        <f aca="false">IFERROR(VLOOKUP($J712,'Base 1'!$A:$C,3,0),"-")</f>
        <v>-</v>
      </c>
      <c r="J712" s="51"/>
      <c r="K712" s="50" t="str">
        <f aca="false">IFERROR(VLOOKUP($J712,'Base 1'!$A:$E,5,0),"-")</f>
        <v>-</v>
      </c>
      <c r="L712" s="52" t="str">
        <f aca="false">IFERROR(VLOOKUP($J712,'Base 1'!$A:$B,2,0),"-")</f>
        <v>-</v>
      </c>
      <c r="M712" s="50" t="str">
        <f aca="false">IFERROR(VLOOKUP($J712,'Base 1'!$A:$Q,17,0),"-")</f>
        <v>-</v>
      </c>
      <c r="N712" s="50" t="str">
        <f aca="false">IFERROR(VLOOKUP($J712,'Base 1'!$A:$R,18,0),"-")</f>
        <v>-</v>
      </c>
      <c r="O712" s="50" t="str">
        <f aca="false">IFERROR(VLOOKUP($J712,'Base 1'!$A:$F,6,0),"-")</f>
        <v>-</v>
      </c>
      <c r="P712" s="53" t="str">
        <f aca="false">IFERROR(VLOOKUP($J712,'Base 1'!$A:$G,7,0),"-")</f>
        <v>-</v>
      </c>
      <c r="Q712" s="54"/>
      <c r="R712" s="50" t="str">
        <f aca="false">IFERROR(VLOOKUP(J712,'Base 1'!$A:$L,12,0),"-")</f>
        <v>-</v>
      </c>
      <c r="S712" s="54"/>
      <c r="T712" s="55" t="str">
        <f aca="false">IFERROR(VLOOKUP(J712,'Base 1'!$A:$J,10,0),"-")</f>
        <v>-</v>
      </c>
      <c r="U712" s="56"/>
      <c r="V712" s="57"/>
      <c r="W712" s="58"/>
      <c r="X712" s="59" t="str">
        <f aca="false">IFERROR(VLOOKUP(J712,'Base 1'!$A:$I,9,0),"-")</f>
        <v>-</v>
      </c>
      <c r="Y712" s="58"/>
      <c r="Z712" s="60"/>
      <c r="AA712" s="61"/>
      <c r="AB712" s="62"/>
      <c r="AC712" s="63" t="str">
        <f aca="false">IFERROR(VLOOKUP($J712,'Base 1'!$A:$Q,16,0),"-")</f>
        <v>-</v>
      </c>
      <c r="AD712" s="63"/>
      <c r="AE712" s="64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  <c r="CO712" s="65"/>
      <c r="CP712" s="65"/>
      <c r="CQ712" s="65"/>
      <c r="CR712" s="65"/>
      <c r="CS712" s="65"/>
      <c r="CT712" s="65"/>
      <c r="CU712" s="65"/>
      <c r="CV712" s="65"/>
      <c r="CW712" s="65"/>
      <c r="CX712" s="65"/>
      <c r="CY712" s="65"/>
      <c r="CZ712" s="65"/>
      <c r="DA712" s="65"/>
      <c r="DB712" s="65"/>
      <c r="DC712" s="65"/>
      <c r="DD712" s="65"/>
      <c r="DE712" s="65"/>
      <c r="DF712" s="65"/>
      <c r="DG712" s="65"/>
      <c r="DH712" s="65"/>
      <c r="DI712" s="65"/>
      <c r="DJ712" s="65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5"/>
      <c r="EE712" s="65"/>
      <c r="EF712" s="65"/>
      <c r="EG712" s="65"/>
      <c r="EH712" s="65"/>
      <c r="EI712" s="65"/>
      <c r="EJ712" s="65"/>
      <c r="EK712" s="65"/>
      <c r="EL712" s="65"/>
      <c r="EM712" s="65"/>
      <c r="EN712" s="65"/>
      <c r="EO712" s="65"/>
      <c r="EP712" s="65"/>
      <c r="EQ712" s="65"/>
      <c r="ER712" s="65"/>
      <c r="ES712" s="65"/>
      <c r="ET712" s="65"/>
      <c r="EU712" s="65"/>
      <c r="EV712" s="65"/>
      <c r="EW712" s="65"/>
      <c r="EX712" s="65"/>
      <c r="EY712" s="65"/>
      <c r="EZ712" s="65"/>
      <c r="FA712" s="65"/>
      <c r="FB712" s="65"/>
      <c r="FC712" s="65"/>
      <c r="FD712" s="65"/>
      <c r="FE712" s="65"/>
      <c r="FF712" s="65"/>
      <c r="FG712" s="65"/>
      <c r="FH712" s="65"/>
      <c r="FI712" s="65"/>
      <c r="FJ712" s="65"/>
      <c r="FK712" s="65"/>
      <c r="FL712" s="65"/>
      <c r="FM712" s="65"/>
      <c r="FN712" s="65"/>
      <c r="FO712" s="65"/>
      <c r="FP712" s="65"/>
      <c r="FQ712" s="65"/>
      <c r="FR712" s="65"/>
      <c r="FS712" s="65"/>
      <c r="FT712" s="65"/>
      <c r="FU712" s="65"/>
      <c r="FV712" s="65"/>
      <c r="FW712" s="65"/>
      <c r="FX712" s="65"/>
      <c r="FY712" s="65"/>
      <c r="FZ712" s="65"/>
      <c r="GA712" s="65"/>
      <c r="GB712" s="65"/>
      <c r="GC712" s="65"/>
      <c r="GD712" s="65"/>
      <c r="GE712" s="65"/>
      <c r="GF712" s="65"/>
      <c r="GG712" s="65"/>
      <c r="GH712" s="65"/>
      <c r="GI712" s="65"/>
      <c r="GJ712" s="65"/>
      <c r="GK712" s="65"/>
      <c r="GL712" s="65"/>
      <c r="GM712" s="65"/>
      <c r="GN712" s="65"/>
      <c r="GO712" s="65"/>
      <c r="GP712" s="65"/>
      <c r="GQ712" s="65"/>
      <c r="GR712" s="65"/>
      <c r="GS712" s="65"/>
      <c r="GT712" s="65"/>
      <c r="GU712" s="65"/>
      <c r="GV712" s="65"/>
      <c r="GW712" s="65"/>
      <c r="GX712" s="65"/>
      <c r="GY712" s="65"/>
      <c r="GZ712" s="65"/>
      <c r="HA712" s="65"/>
      <c r="HB712" s="65"/>
      <c r="HC712" s="65"/>
      <c r="HD712" s="65"/>
      <c r="HE712" s="65"/>
      <c r="HF712" s="65"/>
      <c r="HG712" s="65"/>
      <c r="HH712" s="65"/>
      <c r="HI712" s="65"/>
      <c r="HJ712" s="65"/>
      <c r="HK712" s="65"/>
      <c r="HL712" s="65"/>
      <c r="HM712" s="65"/>
      <c r="HN712" s="65"/>
      <c r="HO712" s="65"/>
      <c r="HP712" s="65"/>
      <c r="HQ712" s="65"/>
      <c r="HR712" s="65"/>
      <c r="HS712" s="65"/>
      <c r="HT712" s="65"/>
      <c r="HU712" s="65"/>
      <c r="HV712" s="65"/>
      <c r="HW712" s="65"/>
      <c r="HX712" s="65"/>
      <c r="HY712" s="65"/>
      <c r="HZ712" s="65"/>
      <c r="IA712" s="65"/>
      <c r="IB712" s="65"/>
      <c r="IC712" s="65"/>
      <c r="ID712" s="65"/>
      <c r="IE712" s="65"/>
      <c r="IF712" s="65"/>
      <c r="IG712" s="65"/>
      <c r="IH712" s="65"/>
      <c r="II712" s="65"/>
      <c r="IJ712" s="65"/>
      <c r="IK712" s="65"/>
      <c r="IL712" s="65"/>
      <c r="IM712" s="65"/>
      <c r="IN712" s="65"/>
      <c r="IO712" s="65"/>
      <c r="IP712" s="65"/>
      <c r="IQ712" s="65"/>
      <c r="IR712" s="65"/>
      <c r="IS712" s="65"/>
      <c r="IT712" s="65"/>
      <c r="IU712" s="65"/>
      <c r="IV712" s="65"/>
      <c r="IW712" s="65"/>
      <c r="IX712" s="65"/>
      <c r="IY712" s="65"/>
      <c r="IZ712" s="65"/>
      <c r="JA712" s="65"/>
      <c r="JB712" s="65"/>
      <c r="JC712" s="65"/>
      <c r="JD712" s="65"/>
      <c r="JE712" s="65"/>
      <c r="JF712" s="65"/>
      <c r="JG712" s="65"/>
      <c r="JH712" s="65"/>
      <c r="JI712" s="65"/>
      <c r="JJ712" s="65"/>
      <c r="JK712" s="65"/>
      <c r="JL712" s="65"/>
      <c r="JM712" s="65"/>
      <c r="JN712" s="65"/>
      <c r="JO712" s="65"/>
      <c r="JP712" s="65"/>
      <c r="JQ712" s="65"/>
      <c r="JR712" s="65"/>
      <c r="JS712" s="65"/>
    </row>
    <row r="713" s="66" customFormat="true" ht="14.25" hidden="false" customHeight="true" outlineLevel="0" collapsed="false">
      <c r="A713" s="46"/>
      <c r="B713" s="47" t="n">
        <f aca="true">TODAY()</f>
        <v>46135</v>
      </c>
      <c r="C713" s="48" t="s">
        <v>37</v>
      </c>
      <c r="D713" s="49" t="s">
        <v>38</v>
      </c>
      <c r="E713" s="50" t="str">
        <f aca="false">IFERROR(VLOOKUP($J713,'Base 1'!A:S,19,0),"-")</f>
        <v>-</v>
      </c>
      <c r="F713" s="50" t="str">
        <f aca="false">IFERROR(VLOOKUP($J713,'Base 1'!$A:$N,14,0),"-")</f>
        <v>-</v>
      </c>
      <c r="G713" s="50" t="str">
        <f aca="false">IFERROR(VLOOKUP($J713,'Base 1'!$A:$O,15,0),"-")</f>
        <v>-</v>
      </c>
      <c r="H713" s="50" t="str">
        <f aca="false">IFERROR(VLOOKUP($J713,'Base 1'!$A:$T,20,0),"-")</f>
        <v>-</v>
      </c>
      <c r="I713" s="51" t="str">
        <f aca="false">IFERROR(VLOOKUP($J713,'Base 1'!$A:$C,3,0),"-")</f>
        <v>-</v>
      </c>
      <c r="J713" s="51"/>
      <c r="K713" s="50" t="str">
        <f aca="false">IFERROR(VLOOKUP($J713,'Base 1'!$A:$E,5,0),"-")</f>
        <v>-</v>
      </c>
      <c r="L713" s="52" t="str">
        <f aca="false">IFERROR(VLOOKUP($J713,'Base 1'!$A:$B,2,0),"-")</f>
        <v>-</v>
      </c>
      <c r="M713" s="50" t="str">
        <f aca="false">IFERROR(VLOOKUP($J713,'Base 1'!$A:$Q,17,0),"-")</f>
        <v>-</v>
      </c>
      <c r="N713" s="50" t="str">
        <f aca="false">IFERROR(VLOOKUP($J713,'Base 1'!$A:$R,18,0),"-")</f>
        <v>-</v>
      </c>
      <c r="O713" s="50" t="str">
        <f aca="false">IFERROR(VLOOKUP($J713,'Base 1'!$A:$F,6,0),"-")</f>
        <v>-</v>
      </c>
      <c r="P713" s="53" t="str">
        <f aca="false">IFERROR(VLOOKUP($J713,'Base 1'!$A:$G,7,0),"-")</f>
        <v>-</v>
      </c>
      <c r="Q713" s="54"/>
      <c r="R713" s="50" t="str">
        <f aca="false">IFERROR(VLOOKUP(J713,'Base 1'!$A:$L,12,0),"-")</f>
        <v>-</v>
      </c>
      <c r="S713" s="54"/>
      <c r="T713" s="55" t="str">
        <f aca="false">IFERROR(VLOOKUP(J713,'Base 1'!$A:$J,10,0),"-")</f>
        <v>-</v>
      </c>
      <c r="U713" s="56"/>
      <c r="V713" s="57"/>
      <c r="W713" s="58"/>
      <c r="X713" s="59" t="str">
        <f aca="false">IFERROR(VLOOKUP(J713,'Base 1'!$A:$I,9,0),"-")</f>
        <v>-</v>
      </c>
      <c r="Y713" s="58"/>
      <c r="Z713" s="60"/>
      <c r="AA713" s="61"/>
      <c r="AB713" s="62"/>
      <c r="AC713" s="63" t="str">
        <f aca="false">IFERROR(VLOOKUP($J713,'Base 1'!$A:$Q,16,0),"-")</f>
        <v>-</v>
      </c>
      <c r="AD713" s="63"/>
      <c r="AE713" s="64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  <c r="BS713" s="65"/>
      <c r="BT713" s="65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  <c r="CO713" s="65"/>
      <c r="CP713" s="65"/>
      <c r="CQ713" s="65"/>
      <c r="CR713" s="65"/>
      <c r="CS713" s="65"/>
      <c r="CT713" s="65"/>
      <c r="CU713" s="65"/>
      <c r="CV713" s="65"/>
      <c r="CW713" s="65"/>
      <c r="CX713" s="65"/>
      <c r="CY713" s="65"/>
      <c r="CZ713" s="65"/>
      <c r="DA713" s="65"/>
      <c r="DB713" s="65"/>
      <c r="DC713" s="65"/>
      <c r="DD713" s="65"/>
      <c r="DE713" s="65"/>
      <c r="DF713" s="65"/>
      <c r="DG713" s="65"/>
      <c r="DH713" s="65"/>
      <c r="DI713" s="65"/>
      <c r="DJ713" s="65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5"/>
      <c r="EE713" s="65"/>
      <c r="EF713" s="65"/>
      <c r="EG713" s="65"/>
      <c r="EH713" s="65"/>
      <c r="EI713" s="65"/>
      <c r="EJ713" s="65"/>
      <c r="EK713" s="65"/>
      <c r="EL713" s="65"/>
      <c r="EM713" s="65"/>
      <c r="EN713" s="65"/>
      <c r="EO713" s="65"/>
      <c r="EP713" s="65"/>
      <c r="EQ713" s="65"/>
      <c r="ER713" s="65"/>
      <c r="ES713" s="65"/>
      <c r="ET713" s="65"/>
      <c r="EU713" s="65"/>
      <c r="EV713" s="65"/>
      <c r="EW713" s="65"/>
      <c r="EX713" s="65"/>
      <c r="EY713" s="65"/>
      <c r="EZ713" s="65"/>
      <c r="FA713" s="65"/>
      <c r="FB713" s="65"/>
      <c r="FC713" s="65"/>
      <c r="FD713" s="65"/>
      <c r="FE713" s="65"/>
      <c r="FF713" s="65"/>
      <c r="FG713" s="65"/>
      <c r="FH713" s="65"/>
      <c r="FI713" s="65"/>
      <c r="FJ713" s="65"/>
      <c r="FK713" s="65"/>
      <c r="FL713" s="65"/>
      <c r="FM713" s="65"/>
      <c r="FN713" s="65"/>
      <c r="FO713" s="65"/>
      <c r="FP713" s="65"/>
      <c r="FQ713" s="65"/>
      <c r="FR713" s="65"/>
      <c r="FS713" s="65"/>
      <c r="FT713" s="65"/>
      <c r="FU713" s="65"/>
      <c r="FV713" s="65"/>
      <c r="FW713" s="65"/>
      <c r="FX713" s="65"/>
      <c r="FY713" s="65"/>
      <c r="FZ713" s="65"/>
      <c r="GA713" s="65"/>
      <c r="GB713" s="65"/>
      <c r="GC713" s="65"/>
      <c r="GD713" s="65"/>
      <c r="GE713" s="65"/>
      <c r="GF713" s="65"/>
      <c r="GG713" s="65"/>
      <c r="GH713" s="65"/>
      <c r="GI713" s="65"/>
      <c r="GJ713" s="65"/>
      <c r="GK713" s="65"/>
      <c r="GL713" s="65"/>
      <c r="GM713" s="65"/>
      <c r="GN713" s="65"/>
      <c r="GO713" s="65"/>
      <c r="GP713" s="65"/>
      <c r="GQ713" s="65"/>
      <c r="GR713" s="65"/>
      <c r="GS713" s="65"/>
      <c r="GT713" s="65"/>
      <c r="GU713" s="65"/>
      <c r="GV713" s="65"/>
      <c r="GW713" s="65"/>
      <c r="GX713" s="65"/>
      <c r="GY713" s="65"/>
      <c r="GZ713" s="65"/>
      <c r="HA713" s="65"/>
      <c r="HB713" s="65"/>
      <c r="HC713" s="65"/>
      <c r="HD713" s="65"/>
      <c r="HE713" s="65"/>
      <c r="HF713" s="65"/>
      <c r="HG713" s="65"/>
      <c r="HH713" s="65"/>
      <c r="HI713" s="65"/>
      <c r="HJ713" s="65"/>
      <c r="HK713" s="65"/>
      <c r="HL713" s="65"/>
      <c r="HM713" s="65"/>
      <c r="HN713" s="65"/>
      <c r="HO713" s="65"/>
      <c r="HP713" s="65"/>
      <c r="HQ713" s="65"/>
      <c r="HR713" s="65"/>
      <c r="HS713" s="65"/>
      <c r="HT713" s="65"/>
      <c r="HU713" s="65"/>
      <c r="HV713" s="65"/>
      <c r="HW713" s="65"/>
      <c r="HX713" s="65"/>
      <c r="HY713" s="65"/>
      <c r="HZ713" s="65"/>
      <c r="IA713" s="65"/>
      <c r="IB713" s="65"/>
      <c r="IC713" s="65"/>
      <c r="ID713" s="65"/>
      <c r="IE713" s="65"/>
      <c r="IF713" s="65"/>
      <c r="IG713" s="65"/>
      <c r="IH713" s="65"/>
      <c r="II713" s="65"/>
      <c r="IJ713" s="65"/>
      <c r="IK713" s="65"/>
      <c r="IL713" s="65"/>
      <c r="IM713" s="65"/>
      <c r="IN713" s="65"/>
      <c r="IO713" s="65"/>
      <c r="IP713" s="65"/>
      <c r="IQ713" s="65"/>
      <c r="IR713" s="65"/>
      <c r="IS713" s="65"/>
      <c r="IT713" s="65"/>
      <c r="IU713" s="65"/>
      <c r="IV713" s="65"/>
      <c r="IW713" s="65"/>
      <c r="IX713" s="65"/>
      <c r="IY713" s="65"/>
      <c r="IZ713" s="65"/>
      <c r="JA713" s="65"/>
      <c r="JB713" s="65"/>
      <c r="JC713" s="65"/>
      <c r="JD713" s="65"/>
      <c r="JE713" s="65"/>
      <c r="JF713" s="65"/>
      <c r="JG713" s="65"/>
      <c r="JH713" s="65"/>
      <c r="JI713" s="65"/>
      <c r="JJ713" s="65"/>
      <c r="JK713" s="65"/>
      <c r="JL713" s="65"/>
      <c r="JM713" s="65"/>
      <c r="JN713" s="65"/>
      <c r="JO713" s="65"/>
      <c r="JP713" s="65"/>
      <c r="JQ713" s="65"/>
      <c r="JR713" s="65"/>
      <c r="JS713" s="65"/>
    </row>
    <row r="714" s="66" customFormat="true" ht="14.25" hidden="false" customHeight="true" outlineLevel="0" collapsed="false">
      <c r="A714" s="46"/>
      <c r="B714" s="47" t="n">
        <f aca="true">TODAY()</f>
        <v>46135</v>
      </c>
      <c r="C714" s="48" t="s">
        <v>37</v>
      </c>
      <c r="D714" s="49" t="s">
        <v>38</v>
      </c>
      <c r="E714" s="50" t="str">
        <f aca="false">IFERROR(VLOOKUP($J714,'Base 1'!A:S,19,0),"-")</f>
        <v>-</v>
      </c>
      <c r="F714" s="50" t="str">
        <f aca="false">IFERROR(VLOOKUP($J714,'Base 1'!$A:$N,14,0),"-")</f>
        <v>-</v>
      </c>
      <c r="G714" s="50" t="str">
        <f aca="false">IFERROR(VLOOKUP($J714,'Base 1'!$A:$O,15,0),"-")</f>
        <v>-</v>
      </c>
      <c r="H714" s="50" t="str">
        <f aca="false">IFERROR(VLOOKUP($J714,'Base 1'!$A:$T,20,0),"-")</f>
        <v>-</v>
      </c>
      <c r="I714" s="51" t="str">
        <f aca="false">IFERROR(VLOOKUP($J714,'Base 1'!$A:$C,3,0),"-")</f>
        <v>-</v>
      </c>
      <c r="J714" s="51"/>
      <c r="K714" s="50" t="str">
        <f aca="false">IFERROR(VLOOKUP($J714,'Base 1'!$A:$E,5,0),"-")</f>
        <v>-</v>
      </c>
      <c r="L714" s="52" t="str">
        <f aca="false">IFERROR(VLOOKUP($J714,'Base 1'!$A:$B,2,0),"-")</f>
        <v>-</v>
      </c>
      <c r="M714" s="50" t="str">
        <f aca="false">IFERROR(VLOOKUP($J714,'Base 1'!$A:$Q,17,0),"-")</f>
        <v>-</v>
      </c>
      <c r="N714" s="50" t="str">
        <f aca="false">IFERROR(VLOOKUP($J714,'Base 1'!$A:$R,18,0),"-")</f>
        <v>-</v>
      </c>
      <c r="O714" s="50" t="str">
        <f aca="false">IFERROR(VLOOKUP($J714,'Base 1'!$A:$F,6,0),"-")</f>
        <v>-</v>
      </c>
      <c r="P714" s="53" t="str">
        <f aca="false">IFERROR(VLOOKUP($J714,'Base 1'!$A:$G,7,0),"-")</f>
        <v>-</v>
      </c>
      <c r="Q714" s="54"/>
      <c r="R714" s="50" t="str">
        <f aca="false">IFERROR(VLOOKUP(J714,'Base 1'!$A:$L,12,0),"-")</f>
        <v>-</v>
      </c>
      <c r="S714" s="54"/>
      <c r="T714" s="55" t="str">
        <f aca="false">IFERROR(VLOOKUP(J714,'Base 1'!$A:$J,10,0),"-")</f>
        <v>-</v>
      </c>
      <c r="U714" s="56"/>
      <c r="V714" s="57"/>
      <c r="W714" s="58"/>
      <c r="X714" s="59" t="str">
        <f aca="false">IFERROR(VLOOKUP(J714,'Base 1'!$A:$I,9,0),"-")</f>
        <v>-</v>
      </c>
      <c r="Y714" s="58"/>
      <c r="Z714" s="60"/>
      <c r="AA714" s="61"/>
      <c r="AB714" s="62"/>
      <c r="AC714" s="63" t="str">
        <f aca="false">IFERROR(VLOOKUP($J714,'Base 1'!$A:$Q,16,0),"-")</f>
        <v>-</v>
      </c>
      <c r="AD714" s="63"/>
      <c r="AE714" s="64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  <c r="CO714" s="65"/>
      <c r="CP714" s="65"/>
      <c r="CQ714" s="65"/>
      <c r="CR714" s="65"/>
      <c r="CS714" s="65"/>
      <c r="CT714" s="65"/>
      <c r="CU714" s="65"/>
      <c r="CV714" s="65"/>
      <c r="CW714" s="65"/>
      <c r="CX714" s="65"/>
      <c r="CY714" s="65"/>
      <c r="CZ714" s="65"/>
      <c r="DA714" s="65"/>
      <c r="DB714" s="65"/>
      <c r="DC714" s="65"/>
      <c r="DD714" s="65"/>
      <c r="DE714" s="65"/>
      <c r="DF714" s="65"/>
      <c r="DG714" s="65"/>
      <c r="DH714" s="65"/>
      <c r="DI714" s="65"/>
      <c r="DJ714" s="65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5"/>
      <c r="EE714" s="65"/>
      <c r="EF714" s="65"/>
      <c r="EG714" s="65"/>
      <c r="EH714" s="65"/>
      <c r="EI714" s="65"/>
      <c r="EJ714" s="65"/>
      <c r="EK714" s="65"/>
      <c r="EL714" s="65"/>
      <c r="EM714" s="65"/>
      <c r="EN714" s="65"/>
      <c r="EO714" s="65"/>
      <c r="EP714" s="65"/>
      <c r="EQ714" s="65"/>
      <c r="ER714" s="65"/>
      <c r="ES714" s="65"/>
      <c r="ET714" s="65"/>
      <c r="EU714" s="65"/>
      <c r="EV714" s="65"/>
      <c r="EW714" s="65"/>
      <c r="EX714" s="65"/>
      <c r="EY714" s="65"/>
      <c r="EZ714" s="65"/>
      <c r="FA714" s="65"/>
      <c r="FB714" s="65"/>
      <c r="FC714" s="65"/>
      <c r="FD714" s="65"/>
      <c r="FE714" s="65"/>
      <c r="FF714" s="65"/>
      <c r="FG714" s="65"/>
      <c r="FH714" s="65"/>
      <c r="FI714" s="65"/>
      <c r="FJ714" s="65"/>
      <c r="FK714" s="65"/>
      <c r="FL714" s="65"/>
      <c r="FM714" s="65"/>
      <c r="FN714" s="65"/>
      <c r="FO714" s="65"/>
      <c r="FP714" s="65"/>
      <c r="FQ714" s="65"/>
      <c r="FR714" s="65"/>
      <c r="FS714" s="65"/>
      <c r="FT714" s="65"/>
      <c r="FU714" s="65"/>
      <c r="FV714" s="65"/>
      <c r="FW714" s="65"/>
      <c r="FX714" s="65"/>
      <c r="FY714" s="65"/>
      <c r="FZ714" s="65"/>
      <c r="GA714" s="65"/>
      <c r="GB714" s="65"/>
      <c r="GC714" s="65"/>
      <c r="GD714" s="65"/>
      <c r="GE714" s="65"/>
      <c r="GF714" s="65"/>
      <c r="GG714" s="65"/>
      <c r="GH714" s="65"/>
      <c r="GI714" s="65"/>
      <c r="GJ714" s="65"/>
      <c r="GK714" s="65"/>
      <c r="GL714" s="65"/>
      <c r="GM714" s="65"/>
      <c r="GN714" s="65"/>
      <c r="GO714" s="65"/>
      <c r="GP714" s="65"/>
      <c r="GQ714" s="65"/>
      <c r="GR714" s="65"/>
      <c r="GS714" s="65"/>
      <c r="GT714" s="65"/>
      <c r="GU714" s="65"/>
      <c r="GV714" s="65"/>
      <c r="GW714" s="65"/>
      <c r="GX714" s="65"/>
      <c r="GY714" s="65"/>
      <c r="GZ714" s="65"/>
      <c r="HA714" s="65"/>
      <c r="HB714" s="65"/>
      <c r="HC714" s="65"/>
      <c r="HD714" s="65"/>
      <c r="HE714" s="65"/>
      <c r="HF714" s="65"/>
      <c r="HG714" s="65"/>
      <c r="HH714" s="65"/>
      <c r="HI714" s="65"/>
      <c r="HJ714" s="65"/>
      <c r="HK714" s="65"/>
      <c r="HL714" s="65"/>
      <c r="HM714" s="65"/>
      <c r="HN714" s="65"/>
      <c r="HO714" s="65"/>
      <c r="HP714" s="65"/>
      <c r="HQ714" s="65"/>
      <c r="HR714" s="65"/>
      <c r="HS714" s="65"/>
      <c r="HT714" s="65"/>
      <c r="HU714" s="65"/>
      <c r="HV714" s="65"/>
      <c r="HW714" s="65"/>
      <c r="HX714" s="65"/>
      <c r="HY714" s="65"/>
      <c r="HZ714" s="65"/>
      <c r="IA714" s="65"/>
      <c r="IB714" s="65"/>
      <c r="IC714" s="65"/>
      <c r="ID714" s="65"/>
      <c r="IE714" s="65"/>
      <c r="IF714" s="65"/>
      <c r="IG714" s="65"/>
      <c r="IH714" s="65"/>
      <c r="II714" s="65"/>
      <c r="IJ714" s="65"/>
      <c r="IK714" s="65"/>
      <c r="IL714" s="65"/>
      <c r="IM714" s="65"/>
      <c r="IN714" s="65"/>
      <c r="IO714" s="65"/>
      <c r="IP714" s="65"/>
      <c r="IQ714" s="65"/>
      <c r="IR714" s="65"/>
      <c r="IS714" s="65"/>
      <c r="IT714" s="65"/>
      <c r="IU714" s="65"/>
      <c r="IV714" s="65"/>
      <c r="IW714" s="65"/>
      <c r="IX714" s="65"/>
      <c r="IY714" s="65"/>
      <c r="IZ714" s="65"/>
      <c r="JA714" s="65"/>
      <c r="JB714" s="65"/>
      <c r="JC714" s="65"/>
      <c r="JD714" s="65"/>
      <c r="JE714" s="65"/>
      <c r="JF714" s="65"/>
      <c r="JG714" s="65"/>
      <c r="JH714" s="65"/>
      <c r="JI714" s="65"/>
      <c r="JJ714" s="65"/>
      <c r="JK714" s="65"/>
      <c r="JL714" s="65"/>
      <c r="JM714" s="65"/>
      <c r="JN714" s="65"/>
      <c r="JO714" s="65"/>
      <c r="JP714" s="65"/>
      <c r="JQ714" s="65"/>
      <c r="JR714" s="65"/>
      <c r="JS714" s="65"/>
    </row>
    <row r="715" s="66" customFormat="true" ht="14.25" hidden="false" customHeight="true" outlineLevel="0" collapsed="false">
      <c r="A715" s="46"/>
      <c r="B715" s="47" t="n">
        <f aca="true">TODAY()</f>
        <v>46135</v>
      </c>
      <c r="C715" s="48" t="s">
        <v>37</v>
      </c>
      <c r="D715" s="49" t="s">
        <v>38</v>
      </c>
      <c r="E715" s="50" t="str">
        <f aca="false">IFERROR(VLOOKUP($J715,'Base 1'!A:S,19,0),"-")</f>
        <v>-</v>
      </c>
      <c r="F715" s="50" t="str">
        <f aca="false">IFERROR(VLOOKUP($J715,'Base 1'!$A:$N,14,0),"-")</f>
        <v>-</v>
      </c>
      <c r="G715" s="50" t="str">
        <f aca="false">IFERROR(VLOOKUP($J715,'Base 1'!$A:$O,15,0),"-")</f>
        <v>-</v>
      </c>
      <c r="H715" s="50" t="str">
        <f aca="false">IFERROR(VLOOKUP($J715,'Base 1'!$A:$T,20,0),"-")</f>
        <v>-</v>
      </c>
      <c r="I715" s="51" t="str">
        <f aca="false">IFERROR(VLOOKUP($J715,'Base 1'!$A:$C,3,0),"-")</f>
        <v>-</v>
      </c>
      <c r="J715" s="51"/>
      <c r="K715" s="50" t="str">
        <f aca="false">IFERROR(VLOOKUP($J715,'Base 1'!$A:$E,5,0),"-")</f>
        <v>-</v>
      </c>
      <c r="L715" s="52" t="str">
        <f aca="false">IFERROR(VLOOKUP($J715,'Base 1'!$A:$B,2,0),"-")</f>
        <v>-</v>
      </c>
      <c r="M715" s="50" t="str">
        <f aca="false">IFERROR(VLOOKUP($J715,'Base 1'!$A:$Q,17,0),"-")</f>
        <v>-</v>
      </c>
      <c r="N715" s="50" t="str">
        <f aca="false">IFERROR(VLOOKUP($J715,'Base 1'!$A:$R,18,0),"-")</f>
        <v>-</v>
      </c>
      <c r="O715" s="50" t="str">
        <f aca="false">IFERROR(VLOOKUP($J715,'Base 1'!$A:$F,6,0),"-")</f>
        <v>-</v>
      </c>
      <c r="P715" s="53" t="str">
        <f aca="false">IFERROR(VLOOKUP($J715,'Base 1'!$A:$G,7,0),"-")</f>
        <v>-</v>
      </c>
      <c r="Q715" s="54"/>
      <c r="R715" s="50" t="str">
        <f aca="false">IFERROR(VLOOKUP(J715,'Base 1'!$A:$L,12,0),"-")</f>
        <v>-</v>
      </c>
      <c r="S715" s="54"/>
      <c r="T715" s="55" t="str">
        <f aca="false">IFERROR(VLOOKUP(J715,'Base 1'!$A:$J,10,0),"-")</f>
        <v>-</v>
      </c>
      <c r="U715" s="56"/>
      <c r="V715" s="57"/>
      <c r="W715" s="58"/>
      <c r="X715" s="59" t="str">
        <f aca="false">IFERROR(VLOOKUP(J715,'Base 1'!$A:$I,9,0),"-")</f>
        <v>-</v>
      </c>
      <c r="Y715" s="58"/>
      <c r="Z715" s="60"/>
      <c r="AA715" s="61"/>
      <c r="AB715" s="62"/>
      <c r="AC715" s="63" t="str">
        <f aca="false">IFERROR(VLOOKUP($J715,'Base 1'!$A:$Q,16,0),"-")</f>
        <v>-</v>
      </c>
      <c r="AD715" s="63"/>
      <c r="AE715" s="64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  <c r="CO715" s="65"/>
      <c r="CP715" s="65"/>
      <c r="CQ715" s="65"/>
      <c r="CR715" s="65"/>
      <c r="CS715" s="65"/>
      <c r="CT715" s="65"/>
      <c r="CU715" s="65"/>
      <c r="CV715" s="65"/>
      <c r="CW715" s="65"/>
      <c r="CX715" s="65"/>
      <c r="CY715" s="65"/>
      <c r="CZ715" s="65"/>
      <c r="DA715" s="65"/>
      <c r="DB715" s="65"/>
      <c r="DC715" s="65"/>
      <c r="DD715" s="65"/>
      <c r="DE715" s="65"/>
      <c r="DF715" s="65"/>
      <c r="DG715" s="65"/>
      <c r="DH715" s="65"/>
      <c r="DI715" s="65"/>
      <c r="DJ715" s="65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5"/>
      <c r="EE715" s="65"/>
      <c r="EF715" s="65"/>
      <c r="EG715" s="65"/>
      <c r="EH715" s="65"/>
      <c r="EI715" s="65"/>
      <c r="EJ715" s="65"/>
      <c r="EK715" s="65"/>
      <c r="EL715" s="65"/>
      <c r="EM715" s="65"/>
      <c r="EN715" s="65"/>
      <c r="EO715" s="65"/>
      <c r="EP715" s="65"/>
      <c r="EQ715" s="65"/>
      <c r="ER715" s="65"/>
      <c r="ES715" s="65"/>
      <c r="ET715" s="65"/>
      <c r="EU715" s="65"/>
      <c r="EV715" s="65"/>
      <c r="EW715" s="65"/>
      <c r="EX715" s="65"/>
      <c r="EY715" s="65"/>
      <c r="EZ715" s="65"/>
      <c r="FA715" s="65"/>
      <c r="FB715" s="65"/>
      <c r="FC715" s="65"/>
      <c r="FD715" s="65"/>
      <c r="FE715" s="65"/>
      <c r="FF715" s="65"/>
      <c r="FG715" s="65"/>
      <c r="FH715" s="65"/>
      <c r="FI715" s="65"/>
      <c r="FJ715" s="65"/>
      <c r="FK715" s="65"/>
      <c r="FL715" s="65"/>
      <c r="FM715" s="65"/>
      <c r="FN715" s="65"/>
      <c r="FO715" s="65"/>
      <c r="FP715" s="65"/>
      <c r="FQ715" s="65"/>
      <c r="FR715" s="65"/>
      <c r="FS715" s="65"/>
      <c r="FT715" s="65"/>
      <c r="FU715" s="65"/>
      <c r="FV715" s="65"/>
      <c r="FW715" s="65"/>
      <c r="FX715" s="65"/>
      <c r="FY715" s="65"/>
      <c r="FZ715" s="65"/>
      <c r="GA715" s="65"/>
      <c r="GB715" s="65"/>
      <c r="GC715" s="65"/>
      <c r="GD715" s="65"/>
      <c r="GE715" s="65"/>
      <c r="GF715" s="65"/>
      <c r="GG715" s="65"/>
      <c r="GH715" s="65"/>
      <c r="GI715" s="65"/>
      <c r="GJ715" s="65"/>
      <c r="GK715" s="65"/>
      <c r="GL715" s="65"/>
      <c r="GM715" s="65"/>
      <c r="GN715" s="65"/>
      <c r="GO715" s="65"/>
      <c r="GP715" s="65"/>
      <c r="GQ715" s="65"/>
      <c r="GR715" s="65"/>
      <c r="GS715" s="65"/>
      <c r="GT715" s="65"/>
      <c r="GU715" s="65"/>
      <c r="GV715" s="65"/>
      <c r="GW715" s="65"/>
      <c r="GX715" s="65"/>
      <c r="GY715" s="65"/>
      <c r="GZ715" s="65"/>
      <c r="HA715" s="65"/>
      <c r="HB715" s="65"/>
      <c r="HC715" s="65"/>
      <c r="HD715" s="65"/>
      <c r="HE715" s="65"/>
      <c r="HF715" s="65"/>
      <c r="HG715" s="65"/>
      <c r="HH715" s="65"/>
      <c r="HI715" s="65"/>
      <c r="HJ715" s="65"/>
      <c r="HK715" s="65"/>
      <c r="HL715" s="65"/>
      <c r="HM715" s="65"/>
      <c r="HN715" s="65"/>
      <c r="HO715" s="65"/>
      <c r="HP715" s="65"/>
      <c r="HQ715" s="65"/>
      <c r="HR715" s="65"/>
      <c r="HS715" s="65"/>
      <c r="HT715" s="65"/>
      <c r="HU715" s="65"/>
      <c r="HV715" s="65"/>
      <c r="HW715" s="65"/>
      <c r="HX715" s="65"/>
      <c r="HY715" s="65"/>
      <c r="HZ715" s="65"/>
      <c r="IA715" s="65"/>
      <c r="IB715" s="65"/>
      <c r="IC715" s="65"/>
      <c r="ID715" s="65"/>
      <c r="IE715" s="65"/>
      <c r="IF715" s="65"/>
      <c r="IG715" s="65"/>
      <c r="IH715" s="65"/>
      <c r="II715" s="65"/>
      <c r="IJ715" s="65"/>
      <c r="IK715" s="65"/>
      <c r="IL715" s="65"/>
      <c r="IM715" s="65"/>
      <c r="IN715" s="65"/>
      <c r="IO715" s="65"/>
      <c r="IP715" s="65"/>
      <c r="IQ715" s="65"/>
      <c r="IR715" s="65"/>
      <c r="IS715" s="65"/>
      <c r="IT715" s="65"/>
      <c r="IU715" s="65"/>
      <c r="IV715" s="65"/>
      <c r="IW715" s="65"/>
      <c r="IX715" s="65"/>
      <c r="IY715" s="65"/>
      <c r="IZ715" s="65"/>
      <c r="JA715" s="65"/>
      <c r="JB715" s="65"/>
      <c r="JC715" s="65"/>
      <c r="JD715" s="65"/>
      <c r="JE715" s="65"/>
      <c r="JF715" s="65"/>
      <c r="JG715" s="65"/>
      <c r="JH715" s="65"/>
      <c r="JI715" s="65"/>
      <c r="JJ715" s="65"/>
      <c r="JK715" s="65"/>
      <c r="JL715" s="65"/>
      <c r="JM715" s="65"/>
      <c r="JN715" s="65"/>
      <c r="JO715" s="65"/>
      <c r="JP715" s="65"/>
      <c r="JQ715" s="65"/>
      <c r="JR715" s="65"/>
      <c r="JS715" s="65"/>
    </row>
    <row r="716" s="66" customFormat="true" ht="14.25" hidden="false" customHeight="true" outlineLevel="0" collapsed="false">
      <c r="A716" s="46"/>
      <c r="B716" s="47" t="n">
        <f aca="true">TODAY()</f>
        <v>46135</v>
      </c>
      <c r="C716" s="48" t="s">
        <v>37</v>
      </c>
      <c r="D716" s="49" t="s">
        <v>38</v>
      </c>
      <c r="E716" s="50" t="str">
        <f aca="false">IFERROR(VLOOKUP($J716,'Base 1'!A:S,19,0),"-")</f>
        <v>-</v>
      </c>
      <c r="F716" s="50" t="str">
        <f aca="false">IFERROR(VLOOKUP($J716,'Base 1'!$A:$N,14,0),"-")</f>
        <v>-</v>
      </c>
      <c r="G716" s="50" t="str">
        <f aca="false">IFERROR(VLOOKUP($J716,'Base 1'!$A:$O,15,0),"-")</f>
        <v>-</v>
      </c>
      <c r="H716" s="50" t="str">
        <f aca="false">IFERROR(VLOOKUP($J716,'Base 1'!$A:$T,20,0),"-")</f>
        <v>-</v>
      </c>
      <c r="I716" s="51" t="str">
        <f aca="false">IFERROR(VLOOKUP($J716,'Base 1'!$A:$C,3,0),"-")</f>
        <v>-</v>
      </c>
      <c r="J716" s="51"/>
      <c r="K716" s="50" t="str">
        <f aca="false">IFERROR(VLOOKUP($J716,'Base 1'!$A:$E,5,0),"-")</f>
        <v>-</v>
      </c>
      <c r="L716" s="52" t="str">
        <f aca="false">IFERROR(VLOOKUP($J716,'Base 1'!$A:$B,2,0),"-")</f>
        <v>-</v>
      </c>
      <c r="M716" s="50" t="str">
        <f aca="false">IFERROR(VLOOKUP($J716,'Base 1'!$A:$Q,17,0),"-")</f>
        <v>-</v>
      </c>
      <c r="N716" s="50" t="str">
        <f aca="false">IFERROR(VLOOKUP($J716,'Base 1'!$A:$R,18,0),"-")</f>
        <v>-</v>
      </c>
      <c r="O716" s="50" t="str">
        <f aca="false">IFERROR(VLOOKUP($J716,'Base 1'!$A:$F,6,0),"-")</f>
        <v>-</v>
      </c>
      <c r="P716" s="53" t="str">
        <f aca="false">IFERROR(VLOOKUP($J716,'Base 1'!$A:$G,7,0),"-")</f>
        <v>-</v>
      </c>
      <c r="Q716" s="54"/>
      <c r="R716" s="50" t="str">
        <f aca="false">IFERROR(VLOOKUP(J716,'Base 1'!$A:$L,12,0),"-")</f>
        <v>-</v>
      </c>
      <c r="S716" s="54"/>
      <c r="T716" s="55" t="str">
        <f aca="false">IFERROR(VLOOKUP(J716,'Base 1'!$A:$J,10,0),"-")</f>
        <v>-</v>
      </c>
      <c r="U716" s="56"/>
      <c r="V716" s="57"/>
      <c r="W716" s="58"/>
      <c r="X716" s="59" t="str">
        <f aca="false">IFERROR(VLOOKUP(J716,'Base 1'!$A:$I,9,0),"-")</f>
        <v>-</v>
      </c>
      <c r="Y716" s="58"/>
      <c r="Z716" s="60"/>
      <c r="AA716" s="61"/>
      <c r="AB716" s="62"/>
      <c r="AC716" s="63" t="str">
        <f aca="false">IFERROR(VLOOKUP($J716,'Base 1'!$A:$Q,16,0),"-")</f>
        <v>-</v>
      </c>
      <c r="AD716" s="63"/>
      <c r="AE716" s="64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  <c r="CO716" s="65"/>
      <c r="CP716" s="65"/>
      <c r="CQ716" s="65"/>
      <c r="CR716" s="65"/>
      <c r="CS716" s="65"/>
      <c r="CT716" s="65"/>
      <c r="CU716" s="65"/>
      <c r="CV716" s="65"/>
      <c r="CW716" s="65"/>
      <c r="CX716" s="65"/>
      <c r="CY716" s="65"/>
      <c r="CZ716" s="65"/>
      <c r="DA716" s="65"/>
      <c r="DB716" s="65"/>
      <c r="DC716" s="65"/>
      <c r="DD716" s="65"/>
      <c r="DE716" s="65"/>
      <c r="DF716" s="65"/>
      <c r="DG716" s="65"/>
      <c r="DH716" s="65"/>
      <c r="DI716" s="65"/>
      <c r="DJ716" s="65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5"/>
      <c r="EE716" s="65"/>
      <c r="EF716" s="65"/>
      <c r="EG716" s="65"/>
      <c r="EH716" s="65"/>
      <c r="EI716" s="65"/>
      <c r="EJ716" s="65"/>
      <c r="EK716" s="65"/>
      <c r="EL716" s="65"/>
      <c r="EM716" s="65"/>
      <c r="EN716" s="65"/>
      <c r="EO716" s="65"/>
      <c r="EP716" s="65"/>
      <c r="EQ716" s="65"/>
      <c r="ER716" s="65"/>
      <c r="ES716" s="65"/>
      <c r="ET716" s="65"/>
      <c r="EU716" s="65"/>
      <c r="EV716" s="65"/>
      <c r="EW716" s="65"/>
      <c r="EX716" s="65"/>
      <c r="EY716" s="65"/>
      <c r="EZ716" s="65"/>
      <c r="FA716" s="65"/>
      <c r="FB716" s="65"/>
      <c r="FC716" s="65"/>
      <c r="FD716" s="65"/>
      <c r="FE716" s="65"/>
      <c r="FF716" s="65"/>
      <c r="FG716" s="65"/>
      <c r="FH716" s="65"/>
      <c r="FI716" s="65"/>
      <c r="FJ716" s="65"/>
      <c r="FK716" s="65"/>
      <c r="FL716" s="65"/>
      <c r="FM716" s="65"/>
      <c r="FN716" s="65"/>
      <c r="FO716" s="65"/>
      <c r="FP716" s="65"/>
      <c r="FQ716" s="65"/>
      <c r="FR716" s="65"/>
      <c r="FS716" s="65"/>
      <c r="FT716" s="65"/>
      <c r="FU716" s="65"/>
      <c r="FV716" s="65"/>
      <c r="FW716" s="65"/>
      <c r="FX716" s="65"/>
      <c r="FY716" s="65"/>
      <c r="FZ716" s="65"/>
      <c r="GA716" s="65"/>
      <c r="GB716" s="65"/>
      <c r="GC716" s="65"/>
      <c r="GD716" s="65"/>
      <c r="GE716" s="65"/>
      <c r="GF716" s="65"/>
      <c r="GG716" s="65"/>
      <c r="GH716" s="65"/>
      <c r="GI716" s="65"/>
      <c r="GJ716" s="65"/>
      <c r="GK716" s="65"/>
      <c r="GL716" s="65"/>
      <c r="GM716" s="65"/>
      <c r="GN716" s="65"/>
      <c r="GO716" s="65"/>
      <c r="GP716" s="65"/>
      <c r="GQ716" s="65"/>
      <c r="GR716" s="65"/>
      <c r="GS716" s="65"/>
      <c r="GT716" s="65"/>
      <c r="GU716" s="65"/>
      <c r="GV716" s="65"/>
      <c r="GW716" s="65"/>
      <c r="GX716" s="65"/>
      <c r="GY716" s="65"/>
      <c r="GZ716" s="65"/>
      <c r="HA716" s="65"/>
      <c r="HB716" s="65"/>
      <c r="HC716" s="65"/>
      <c r="HD716" s="65"/>
      <c r="HE716" s="65"/>
      <c r="HF716" s="65"/>
      <c r="HG716" s="65"/>
      <c r="HH716" s="65"/>
      <c r="HI716" s="65"/>
      <c r="HJ716" s="65"/>
      <c r="HK716" s="65"/>
      <c r="HL716" s="65"/>
      <c r="HM716" s="65"/>
      <c r="HN716" s="65"/>
      <c r="HO716" s="65"/>
      <c r="HP716" s="65"/>
      <c r="HQ716" s="65"/>
      <c r="HR716" s="65"/>
      <c r="HS716" s="65"/>
      <c r="HT716" s="65"/>
      <c r="HU716" s="65"/>
      <c r="HV716" s="65"/>
      <c r="HW716" s="65"/>
      <c r="HX716" s="65"/>
      <c r="HY716" s="65"/>
      <c r="HZ716" s="65"/>
      <c r="IA716" s="65"/>
      <c r="IB716" s="65"/>
      <c r="IC716" s="65"/>
      <c r="ID716" s="65"/>
      <c r="IE716" s="65"/>
      <c r="IF716" s="65"/>
      <c r="IG716" s="65"/>
      <c r="IH716" s="65"/>
      <c r="II716" s="65"/>
      <c r="IJ716" s="65"/>
      <c r="IK716" s="65"/>
      <c r="IL716" s="65"/>
      <c r="IM716" s="65"/>
      <c r="IN716" s="65"/>
      <c r="IO716" s="65"/>
      <c r="IP716" s="65"/>
      <c r="IQ716" s="65"/>
      <c r="IR716" s="65"/>
      <c r="IS716" s="65"/>
      <c r="IT716" s="65"/>
      <c r="IU716" s="65"/>
      <c r="IV716" s="65"/>
      <c r="IW716" s="65"/>
      <c r="IX716" s="65"/>
      <c r="IY716" s="65"/>
      <c r="IZ716" s="65"/>
      <c r="JA716" s="65"/>
      <c r="JB716" s="65"/>
      <c r="JC716" s="65"/>
      <c r="JD716" s="65"/>
      <c r="JE716" s="65"/>
      <c r="JF716" s="65"/>
      <c r="JG716" s="65"/>
      <c r="JH716" s="65"/>
      <c r="JI716" s="65"/>
      <c r="JJ716" s="65"/>
      <c r="JK716" s="65"/>
      <c r="JL716" s="65"/>
      <c r="JM716" s="65"/>
      <c r="JN716" s="65"/>
      <c r="JO716" s="65"/>
      <c r="JP716" s="65"/>
      <c r="JQ716" s="65"/>
      <c r="JR716" s="65"/>
      <c r="JS716" s="65"/>
    </row>
    <row r="717" s="66" customFormat="true" ht="14.25" hidden="false" customHeight="true" outlineLevel="0" collapsed="false">
      <c r="A717" s="46"/>
      <c r="B717" s="47" t="n">
        <f aca="true">TODAY()</f>
        <v>46135</v>
      </c>
      <c r="C717" s="48" t="s">
        <v>37</v>
      </c>
      <c r="D717" s="49" t="s">
        <v>38</v>
      </c>
      <c r="E717" s="50" t="str">
        <f aca="false">IFERROR(VLOOKUP($J717,'Base 1'!A:S,19,0),"-")</f>
        <v>-</v>
      </c>
      <c r="F717" s="50" t="str">
        <f aca="false">IFERROR(VLOOKUP($J717,'Base 1'!$A:$N,14,0),"-")</f>
        <v>-</v>
      </c>
      <c r="G717" s="50" t="str">
        <f aca="false">IFERROR(VLOOKUP($J717,'Base 1'!$A:$O,15,0),"-")</f>
        <v>-</v>
      </c>
      <c r="H717" s="50" t="str">
        <f aca="false">IFERROR(VLOOKUP($J717,'Base 1'!$A:$T,20,0),"-")</f>
        <v>-</v>
      </c>
      <c r="I717" s="51" t="str">
        <f aca="false">IFERROR(VLOOKUP($J717,'Base 1'!$A:$C,3,0),"-")</f>
        <v>-</v>
      </c>
      <c r="J717" s="51"/>
      <c r="K717" s="50" t="str">
        <f aca="false">IFERROR(VLOOKUP($J717,'Base 1'!$A:$E,5,0),"-")</f>
        <v>-</v>
      </c>
      <c r="L717" s="52" t="str">
        <f aca="false">IFERROR(VLOOKUP($J717,'Base 1'!$A:$B,2,0),"-")</f>
        <v>-</v>
      </c>
      <c r="M717" s="50" t="str">
        <f aca="false">IFERROR(VLOOKUP($J717,'Base 1'!$A:$Q,17,0),"-")</f>
        <v>-</v>
      </c>
      <c r="N717" s="50" t="str">
        <f aca="false">IFERROR(VLOOKUP($J717,'Base 1'!$A:$R,18,0),"-")</f>
        <v>-</v>
      </c>
      <c r="O717" s="50" t="str">
        <f aca="false">IFERROR(VLOOKUP($J717,'Base 1'!$A:$F,6,0),"-")</f>
        <v>-</v>
      </c>
      <c r="P717" s="53" t="str">
        <f aca="false">IFERROR(VLOOKUP($J717,'Base 1'!$A:$G,7,0),"-")</f>
        <v>-</v>
      </c>
      <c r="Q717" s="54"/>
      <c r="R717" s="50" t="str">
        <f aca="false">IFERROR(VLOOKUP(J717,'Base 1'!$A:$L,12,0),"-")</f>
        <v>-</v>
      </c>
      <c r="S717" s="54"/>
      <c r="T717" s="55" t="str">
        <f aca="false">IFERROR(VLOOKUP(J717,'Base 1'!$A:$J,10,0),"-")</f>
        <v>-</v>
      </c>
      <c r="U717" s="56"/>
      <c r="V717" s="57"/>
      <c r="W717" s="58"/>
      <c r="X717" s="59" t="str">
        <f aca="false">IFERROR(VLOOKUP(J717,'Base 1'!$A:$I,9,0),"-")</f>
        <v>-</v>
      </c>
      <c r="Y717" s="58"/>
      <c r="Z717" s="60"/>
      <c r="AA717" s="61"/>
      <c r="AB717" s="62"/>
      <c r="AC717" s="63" t="str">
        <f aca="false">IFERROR(VLOOKUP($J717,'Base 1'!$A:$Q,16,0),"-")</f>
        <v>-</v>
      </c>
      <c r="AD717" s="63"/>
      <c r="AE717" s="64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  <c r="CO717" s="65"/>
      <c r="CP717" s="65"/>
      <c r="CQ717" s="65"/>
      <c r="CR717" s="65"/>
      <c r="CS717" s="65"/>
      <c r="CT717" s="65"/>
      <c r="CU717" s="65"/>
      <c r="CV717" s="65"/>
      <c r="CW717" s="65"/>
      <c r="CX717" s="65"/>
      <c r="CY717" s="65"/>
      <c r="CZ717" s="65"/>
      <c r="DA717" s="65"/>
      <c r="DB717" s="65"/>
      <c r="DC717" s="65"/>
      <c r="DD717" s="65"/>
      <c r="DE717" s="65"/>
      <c r="DF717" s="65"/>
      <c r="DG717" s="65"/>
      <c r="DH717" s="65"/>
      <c r="DI717" s="65"/>
      <c r="DJ717" s="65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5"/>
      <c r="EE717" s="65"/>
      <c r="EF717" s="65"/>
      <c r="EG717" s="65"/>
      <c r="EH717" s="65"/>
      <c r="EI717" s="65"/>
      <c r="EJ717" s="65"/>
      <c r="EK717" s="65"/>
      <c r="EL717" s="65"/>
      <c r="EM717" s="65"/>
      <c r="EN717" s="65"/>
      <c r="EO717" s="65"/>
      <c r="EP717" s="65"/>
      <c r="EQ717" s="65"/>
      <c r="ER717" s="65"/>
      <c r="ES717" s="65"/>
      <c r="ET717" s="65"/>
      <c r="EU717" s="65"/>
      <c r="EV717" s="65"/>
      <c r="EW717" s="65"/>
      <c r="EX717" s="65"/>
      <c r="EY717" s="65"/>
      <c r="EZ717" s="65"/>
      <c r="FA717" s="65"/>
      <c r="FB717" s="65"/>
      <c r="FC717" s="65"/>
      <c r="FD717" s="65"/>
      <c r="FE717" s="65"/>
      <c r="FF717" s="65"/>
      <c r="FG717" s="65"/>
      <c r="FH717" s="65"/>
      <c r="FI717" s="65"/>
      <c r="FJ717" s="65"/>
      <c r="FK717" s="65"/>
      <c r="FL717" s="65"/>
      <c r="FM717" s="65"/>
      <c r="FN717" s="65"/>
      <c r="FO717" s="65"/>
      <c r="FP717" s="65"/>
      <c r="FQ717" s="65"/>
      <c r="FR717" s="65"/>
      <c r="FS717" s="65"/>
      <c r="FT717" s="65"/>
      <c r="FU717" s="65"/>
      <c r="FV717" s="65"/>
      <c r="FW717" s="65"/>
      <c r="FX717" s="65"/>
      <c r="FY717" s="65"/>
      <c r="FZ717" s="65"/>
      <c r="GA717" s="65"/>
      <c r="GB717" s="65"/>
      <c r="GC717" s="65"/>
      <c r="GD717" s="65"/>
      <c r="GE717" s="65"/>
      <c r="GF717" s="65"/>
      <c r="GG717" s="65"/>
      <c r="GH717" s="65"/>
      <c r="GI717" s="65"/>
      <c r="GJ717" s="65"/>
      <c r="GK717" s="65"/>
      <c r="GL717" s="65"/>
      <c r="GM717" s="65"/>
      <c r="GN717" s="65"/>
      <c r="GO717" s="65"/>
      <c r="GP717" s="65"/>
      <c r="GQ717" s="65"/>
      <c r="GR717" s="65"/>
      <c r="GS717" s="65"/>
      <c r="GT717" s="65"/>
      <c r="GU717" s="65"/>
      <c r="GV717" s="65"/>
      <c r="GW717" s="65"/>
      <c r="GX717" s="65"/>
      <c r="GY717" s="65"/>
      <c r="GZ717" s="65"/>
      <c r="HA717" s="65"/>
      <c r="HB717" s="65"/>
      <c r="HC717" s="65"/>
      <c r="HD717" s="65"/>
      <c r="HE717" s="65"/>
      <c r="HF717" s="65"/>
      <c r="HG717" s="65"/>
      <c r="HH717" s="65"/>
      <c r="HI717" s="65"/>
      <c r="HJ717" s="65"/>
      <c r="HK717" s="65"/>
      <c r="HL717" s="65"/>
      <c r="HM717" s="65"/>
      <c r="HN717" s="65"/>
      <c r="HO717" s="65"/>
      <c r="HP717" s="65"/>
      <c r="HQ717" s="65"/>
      <c r="HR717" s="65"/>
      <c r="HS717" s="65"/>
      <c r="HT717" s="65"/>
      <c r="HU717" s="65"/>
      <c r="HV717" s="65"/>
      <c r="HW717" s="65"/>
      <c r="HX717" s="65"/>
      <c r="HY717" s="65"/>
      <c r="HZ717" s="65"/>
      <c r="IA717" s="65"/>
      <c r="IB717" s="65"/>
      <c r="IC717" s="65"/>
      <c r="ID717" s="65"/>
      <c r="IE717" s="65"/>
      <c r="IF717" s="65"/>
      <c r="IG717" s="65"/>
      <c r="IH717" s="65"/>
      <c r="II717" s="65"/>
      <c r="IJ717" s="65"/>
      <c r="IK717" s="65"/>
      <c r="IL717" s="65"/>
      <c r="IM717" s="65"/>
      <c r="IN717" s="65"/>
      <c r="IO717" s="65"/>
      <c r="IP717" s="65"/>
      <c r="IQ717" s="65"/>
      <c r="IR717" s="65"/>
      <c r="IS717" s="65"/>
      <c r="IT717" s="65"/>
      <c r="IU717" s="65"/>
      <c r="IV717" s="65"/>
      <c r="IW717" s="65"/>
      <c r="IX717" s="65"/>
      <c r="IY717" s="65"/>
      <c r="IZ717" s="65"/>
      <c r="JA717" s="65"/>
      <c r="JB717" s="65"/>
      <c r="JC717" s="65"/>
      <c r="JD717" s="65"/>
      <c r="JE717" s="65"/>
      <c r="JF717" s="65"/>
      <c r="JG717" s="65"/>
      <c r="JH717" s="65"/>
      <c r="JI717" s="65"/>
      <c r="JJ717" s="65"/>
      <c r="JK717" s="65"/>
      <c r="JL717" s="65"/>
      <c r="JM717" s="65"/>
      <c r="JN717" s="65"/>
      <c r="JO717" s="65"/>
      <c r="JP717" s="65"/>
      <c r="JQ717" s="65"/>
      <c r="JR717" s="65"/>
      <c r="JS717" s="65"/>
    </row>
    <row r="718" s="66" customFormat="true" ht="14.25" hidden="false" customHeight="true" outlineLevel="0" collapsed="false">
      <c r="A718" s="46"/>
      <c r="B718" s="47" t="n">
        <f aca="true">TODAY()</f>
        <v>46135</v>
      </c>
      <c r="C718" s="48" t="s">
        <v>37</v>
      </c>
      <c r="D718" s="49" t="s">
        <v>38</v>
      </c>
      <c r="E718" s="50" t="str">
        <f aca="false">IFERROR(VLOOKUP($J718,'Base 1'!A:S,19,0),"-")</f>
        <v>-</v>
      </c>
      <c r="F718" s="50" t="str">
        <f aca="false">IFERROR(VLOOKUP($J718,'Base 1'!$A:$N,14,0),"-")</f>
        <v>-</v>
      </c>
      <c r="G718" s="50" t="str">
        <f aca="false">IFERROR(VLOOKUP($J718,'Base 1'!$A:$O,15,0),"-")</f>
        <v>-</v>
      </c>
      <c r="H718" s="50" t="str">
        <f aca="false">IFERROR(VLOOKUP($J718,'Base 1'!$A:$T,20,0),"-")</f>
        <v>-</v>
      </c>
      <c r="I718" s="51" t="str">
        <f aca="false">IFERROR(VLOOKUP($J718,'Base 1'!$A:$C,3,0),"-")</f>
        <v>-</v>
      </c>
      <c r="J718" s="51"/>
      <c r="K718" s="50" t="str">
        <f aca="false">IFERROR(VLOOKUP($J718,'Base 1'!$A:$E,5,0),"-")</f>
        <v>-</v>
      </c>
      <c r="L718" s="52" t="str">
        <f aca="false">IFERROR(VLOOKUP($J718,'Base 1'!$A:$B,2,0),"-")</f>
        <v>-</v>
      </c>
      <c r="M718" s="50" t="str">
        <f aca="false">IFERROR(VLOOKUP($J718,'Base 1'!$A:$Q,17,0),"-")</f>
        <v>-</v>
      </c>
      <c r="N718" s="50" t="str">
        <f aca="false">IFERROR(VLOOKUP($J718,'Base 1'!$A:$R,18,0),"-")</f>
        <v>-</v>
      </c>
      <c r="O718" s="50" t="str">
        <f aca="false">IFERROR(VLOOKUP($J718,'Base 1'!$A:$F,6,0),"-")</f>
        <v>-</v>
      </c>
      <c r="P718" s="53" t="str">
        <f aca="false">IFERROR(VLOOKUP($J718,'Base 1'!$A:$G,7,0),"-")</f>
        <v>-</v>
      </c>
      <c r="Q718" s="54"/>
      <c r="R718" s="50" t="str">
        <f aca="false">IFERROR(VLOOKUP(J718,'Base 1'!$A:$L,12,0),"-")</f>
        <v>-</v>
      </c>
      <c r="S718" s="54"/>
      <c r="T718" s="55" t="str">
        <f aca="false">IFERROR(VLOOKUP(J718,'Base 1'!$A:$J,10,0),"-")</f>
        <v>-</v>
      </c>
      <c r="U718" s="56"/>
      <c r="V718" s="57"/>
      <c r="W718" s="58"/>
      <c r="X718" s="59" t="str">
        <f aca="false">IFERROR(VLOOKUP(J718,'Base 1'!$A:$I,9,0),"-")</f>
        <v>-</v>
      </c>
      <c r="Y718" s="58"/>
      <c r="Z718" s="60"/>
      <c r="AA718" s="61"/>
      <c r="AB718" s="62"/>
      <c r="AC718" s="63" t="str">
        <f aca="false">IFERROR(VLOOKUP($J718,'Base 1'!$A:$Q,16,0),"-")</f>
        <v>-</v>
      </c>
      <c r="AD718" s="63"/>
      <c r="AE718" s="64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  <c r="BS718" s="65"/>
      <c r="BT718" s="65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  <c r="CO718" s="65"/>
      <c r="CP718" s="65"/>
      <c r="CQ718" s="65"/>
      <c r="CR718" s="65"/>
      <c r="CS718" s="65"/>
      <c r="CT718" s="65"/>
      <c r="CU718" s="65"/>
      <c r="CV718" s="65"/>
      <c r="CW718" s="65"/>
      <c r="CX718" s="65"/>
      <c r="CY718" s="65"/>
      <c r="CZ718" s="65"/>
      <c r="DA718" s="65"/>
      <c r="DB718" s="65"/>
      <c r="DC718" s="65"/>
      <c r="DD718" s="65"/>
      <c r="DE718" s="65"/>
      <c r="DF718" s="65"/>
      <c r="DG718" s="65"/>
      <c r="DH718" s="65"/>
      <c r="DI718" s="65"/>
      <c r="DJ718" s="65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5"/>
      <c r="EE718" s="65"/>
      <c r="EF718" s="65"/>
      <c r="EG718" s="65"/>
      <c r="EH718" s="65"/>
      <c r="EI718" s="65"/>
      <c r="EJ718" s="65"/>
      <c r="EK718" s="65"/>
      <c r="EL718" s="65"/>
      <c r="EM718" s="65"/>
      <c r="EN718" s="65"/>
      <c r="EO718" s="65"/>
      <c r="EP718" s="65"/>
      <c r="EQ718" s="65"/>
      <c r="ER718" s="65"/>
      <c r="ES718" s="65"/>
      <c r="ET718" s="65"/>
      <c r="EU718" s="65"/>
      <c r="EV718" s="65"/>
      <c r="EW718" s="65"/>
      <c r="EX718" s="65"/>
      <c r="EY718" s="65"/>
      <c r="EZ718" s="65"/>
      <c r="FA718" s="65"/>
      <c r="FB718" s="65"/>
      <c r="FC718" s="65"/>
      <c r="FD718" s="65"/>
      <c r="FE718" s="65"/>
      <c r="FF718" s="65"/>
      <c r="FG718" s="65"/>
      <c r="FH718" s="65"/>
      <c r="FI718" s="65"/>
      <c r="FJ718" s="65"/>
      <c r="FK718" s="65"/>
      <c r="FL718" s="65"/>
      <c r="FM718" s="65"/>
      <c r="FN718" s="65"/>
      <c r="FO718" s="65"/>
      <c r="FP718" s="65"/>
      <c r="FQ718" s="65"/>
      <c r="FR718" s="65"/>
      <c r="FS718" s="65"/>
      <c r="FT718" s="65"/>
      <c r="FU718" s="65"/>
      <c r="FV718" s="65"/>
      <c r="FW718" s="65"/>
      <c r="FX718" s="65"/>
      <c r="FY718" s="65"/>
      <c r="FZ718" s="65"/>
      <c r="GA718" s="65"/>
      <c r="GB718" s="65"/>
      <c r="GC718" s="65"/>
      <c r="GD718" s="65"/>
      <c r="GE718" s="65"/>
      <c r="GF718" s="65"/>
      <c r="GG718" s="65"/>
      <c r="GH718" s="65"/>
      <c r="GI718" s="65"/>
      <c r="GJ718" s="65"/>
      <c r="GK718" s="65"/>
      <c r="GL718" s="65"/>
      <c r="GM718" s="65"/>
      <c r="GN718" s="65"/>
      <c r="GO718" s="65"/>
      <c r="GP718" s="65"/>
      <c r="GQ718" s="65"/>
      <c r="GR718" s="65"/>
      <c r="GS718" s="65"/>
      <c r="GT718" s="65"/>
      <c r="GU718" s="65"/>
      <c r="GV718" s="65"/>
      <c r="GW718" s="65"/>
      <c r="GX718" s="65"/>
      <c r="GY718" s="65"/>
      <c r="GZ718" s="65"/>
      <c r="HA718" s="65"/>
      <c r="HB718" s="65"/>
      <c r="HC718" s="65"/>
      <c r="HD718" s="65"/>
      <c r="HE718" s="65"/>
      <c r="HF718" s="65"/>
      <c r="HG718" s="65"/>
      <c r="HH718" s="65"/>
      <c r="HI718" s="65"/>
      <c r="HJ718" s="65"/>
      <c r="HK718" s="65"/>
      <c r="HL718" s="65"/>
      <c r="HM718" s="65"/>
      <c r="HN718" s="65"/>
      <c r="HO718" s="65"/>
      <c r="HP718" s="65"/>
      <c r="HQ718" s="65"/>
      <c r="HR718" s="65"/>
      <c r="HS718" s="65"/>
      <c r="HT718" s="65"/>
      <c r="HU718" s="65"/>
      <c r="HV718" s="65"/>
      <c r="HW718" s="65"/>
      <c r="HX718" s="65"/>
      <c r="HY718" s="65"/>
      <c r="HZ718" s="65"/>
      <c r="IA718" s="65"/>
      <c r="IB718" s="65"/>
      <c r="IC718" s="65"/>
      <c r="ID718" s="65"/>
      <c r="IE718" s="65"/>
      <c r="IF718" s="65"/>
      <c r="IG718" s="65"/>
      <c r="IH718" s="65"/>
      <c r="II718" s="65"/>
      <c r="IJ718" s="65"/>
      <c r="IK718" s="65"/>
      <c r="IL718" s="65"/>
      <c r="IM718" s="65"/>
      <c r="IN718" s="65"/>
      <c r="IO718" s="65"/>
      <c r="IP718" s="65"/>
      <c r="IQ718" s="65"/>
      <c r="IR718" s="65"/>
      <c r="IS718" s="65"/>
      <c r="IT718" s="65"/>
      <c r="IU718" s="65"/>
      <c r="IV718" s="65"/>
      <c r="IW718" s="65"/>
      <c r="IX718" s="65"/>
      <c r="IY718" s="65"/>
      <c r="IZ718" s="65"/>
      <c r="JA718" s="65"/>
      <c r="JB718" s="65"/>
      <c r="JC718" s="65"/>
      <c r="JD718" s="65"/>
      <c r="JE718" s="65"/>
      <c r="JF718" s="65"/>
      <c r="JG718" s="65"/>
      <c r="JH718" s="65"/>
      <c r="JI718" s="65"/>
      <c r="JJ718" s="65"/>
      <c r="JK718" s="65"/>
      <c r="JL718" s="65"/>
      <c r="JM718" s="65"/>
      <c r="JN718" s="65"/>
      <c r="JO718" s="65"/>
      <c r="JP718" s="65"/>
      <c r="JQ718" s="65"/>
      <c r="JR718" s="65"/>
      <c r="JS718" s="65"/>
    </row>
    <row r="719" s="66" customFormat="true" ht="14.25" hidden="false" customHeight="true" outlineLevel="0" collapsed="false">
      <c r="A719" s="46"/>
      <c r="B719" s="47" t="n">
        <f aca="true">TODAY()</f>
        <v>46135</v>
      </c>
      <c r="C719" s="48" t="s">
        <v>37</v>
      </c>
      <c r="D719" s="49" t="s">
        <v>38</v>
      </c>
      <c r="E719" s="50" t="str">
        <f aca="false">IFERROR(VLOOKUP($J719,'Base 1'!A:S,19,0),"-")</f>
        <v>-</v>
      </c>
      <c r="F719" s="50" t="str">
        <f aca="false">IFERROR(VLOOKUP($J719,'Base 1'!$A:$N,14,0),"-")</f>
        <v>-</v>
      </c>
      <c r="G719" s="50" t="str">
        <f aca="false">IFERROR(VLOOKUP($J719,'Base 1'!$A:$O,15,0),"-")</f>
        <v>-</v>
      </c>
      <c r="H719" s="50" t="str">
        <f aca="false">IFERROR(VLOOKUP($J719,'Base 1'!$A:$T,20,0),"-")</f>
        <v>-</v>
      </c>
      <c r="I719" s="51" t="str">
        <f aca="false">IFERROR(VLOOKUP($J719,'Base 1'!$A:$C,3,0),"-")</f>
        <v>-</v>
      </c>
      <c r="J719" s="51"/>
      <c r="K719" s="50" t="str">
        <f aca="false">IFERROR(VLOOKUP($J719,'Base 1'!$A:$E,5,0),"-")</f>
        <v>-</v>
      </c>
      <c r="L719" s="52" t="str">
        <f aca="false">IFERROR(VLOOKUP($J719,'Base 1'!$A:$B,2,0),"-")</f>
        <v>-</v>
      </c>
      <c r="M719" s="50" t="str">
        <f aca="false">IFERROR(VLOOKUP($J719,'Base 1'!$A:$Q,17,0),"-")</f>
        <v>-</v>
      </c>
      <c r="N719" s="50" t="str">
        <f aca="false">IFERROR(VLOOKUP($J719,'Base 1'!$A:$R,18,0),"-")</f>
        <v>-</v>
      </c>
      <c r="O719" s="50" t="str">
        <f aca="false">IFERROR(VLOOKUP($J719,'Base 1'!$A:$F,6,0),"-")</f>
        <v>-</v>
      </c>
      <c r="P719" s="53" t="str">
        <f aca="false">IFERROR(VLOOKUP($J719,'Base 1'!$A:$G,7,0),"-")</f>
        <v>-</v>
      </c>
      <c r="Q719" s="54"/>
      <c r="R719" s="50" t="str">
        <f aca="false">IFERROR(VLOOKUP(J719,'Base 1'!$A:$L,12,0),"-")</f>
        <v>-</v>
      </c>
      <c r="S719" s="54"/>
      <c r="T719" s="55" t="str">
        <f aca="false">IFERROR(VLOOKUP(J719,'Base 1'!$A:$J,10,0),"-")</f>
        <v>-</v>
      </c>
      <c r="U719" s="56"/>
      <c r="V719" s="57"/>
      <c r="W719" s="58"/>
      <c r="X719" s="59" t="str">
        <f aca="false">IFERROR(VLOOKUP(J719,'Base 1'!$A:$I,9,0),"-")</f>
        <v>-</v>
      </c>
      <c r="Y719" s="58"/>
      <c r="Z719" s="60"/>
      <c r="AA719" s="61"/>
      <c r="AB719" s="62"/>
      <c r="AC719" s="63" t="str">
        <f aca="false">IFERROR(VLOOKUP($J719,'Base 1'!$A:$Q,16,0),"-")</f>
        <v>-</v>
      </c>
      <c r="AD719" s="63"/>
      <c r="AE719" s="64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65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  <c r="CO719" s="65"/>
      <c r="CP719" s="65"/>
      <c r="CQ719" s="65"/>
      <c r="CR719" s="65"/>
      <c r="CS719" s="65"/>
      <c r="CT719" s="65"/>
      <c r="CU719" s="65"/>
      <c r="CV719" s="65"/>
      <c r="CW719" s="65"/>
      <c r="CX719" s="65"/>
      <c r="CY719" s="65"/>
      <c r="CZ719" s="65"/>
      <c r="DA719" s="65"/>
      <c r="DB719" s="65"/>
      <c r="DC719" s="65"/>
      <c r="DD719" s="65"/>
      <c r="DE719" s="65"/>
      <c r="DF719" s="65"/>
      <c r="DG719" s="65"/>
      <c r="DH719" s="65"/>
      <c r="DI719" s="65"/>
      <c r="DJ719" s="65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5"/>
      <c r="EE719" s="65"/>
      <c r="EF719" s="65"/>
      <c r="EG719" s="65"/>
      <c r="EH719" s="65"/>
      <c r="EI719" s="65"/>
      <c r="EJ719" s="65"/>
      <c r="EK719" s="65"/>
      <c r="EL719" s="65"/>
      <c r="EM719" s="65"/>
      <c r="EN719" s="65"/>
      <c r="EO719" s="65"/>
      <c r="EP719" s="65"/>
      <c r="EQ719" s="65"/>
      <c r="ER719" s="65"/>
      <c r="ES719" s="65"/>
      <c r="ET719" s="65"/>
      <c r="EU719" s="65"/>
      <c r="EV719" s="65"/>
      <c r="EW719" s="65"/>
      <c r="EX719" s="65"/>
      <c r="EY719" s="65"/>
      <c r="EZ719" s="65"/>
      <c r="FA719" s="65"/>
      <c r="FB719" s="65"/>
      <c r="FC719" s="65"/>
      <c r="FD719" s="65"/>
      <c r="FE719" s="65"/>
      <c r="FF719" s="65"/>
      <c r="FG719" s="65"/>
      <c r="FH719" s="65"/>
      <c r="FI719" s="65"/>
      <c r="FJ719" s="65"/>
      <c r="FK719" s="65"/>
      <c r="FL719" s="65"/>
      <c r="FM719" s="65"/>
      <c r="FN719" s="65"/>
      <c r="FO719" s="65"/>
      <c r="FP719" s="65"/>
      <c r="FQ719" s="65"/>
      <c r="FR719" s="65"/>
      <c r="FS719" s="65"/>
      <c r="FT719" s="65"/>
      <c r="FU719" s="65"/>
      <c r="FV719" s="65"/>
      <c r="FW719" s="65"/>
      <c r="FX719" s="65"/>
      <c r="FY719" s="65"/>
      <c r="FZ719" s="65"/>
      <c r="GA719" s="65"/>
      <c r="GB719" s="65"/>
      <c r="GC719" s="65"/>
      <c r="GD719" s="65"/>
      <c r="GE719" s="65"/>
      <c r="GF719" s="65"/>
      <c r="GG719" s="65"/>
      <c r="GH719" s="65"/>
      <c r="GI719" s="65"/>
      <c r="GJ719" s="65"/>
      <c r="GK719" s="65"/>
      <c r="GL719" s="65"/>
      <c r="GM719" s="65"/>
      <c r="GN719" s="65"/>
      <c r="GO719" s="65"/>
      <c r="GP719" s="65"/>
      <c r="GQ719" s="65"/>
      <c r="GR719" s="65"/>
      <c r="GS719" s="65"/>
      <c r="GT719" s="65"/>
      <c r="GU719" s="65"/>
      <c r="GV719" s="65"/>
      <c r="GW719" s="65"/>
      <c r="GX719" s="65"/>
      <c r="GY719" s="65"/>
      <c r="GZ719" s="65"/>
      <c r="HA719" s="65"/>
      <c r="HB719" s="65"/>
      <c r="HC719" s="65"/>
      <c r="HD719" s="65"/>
      <c r="HE719" s="65"/>
      <c r="HF719" s="65"/>
      <c r="HG719" s="65"/>
      <c r="HH719" s="65"/>
      <c r="HI719" s="65"/>
      <c r="HJ719" s="65"/>
      <c r="HK719" s="65"/>
      <c r="HL719" s="65"/>
      <c r="HM719" s="65"/>
      <c r="HN719" s="65"/>
      <c r="HO719" s="65"/>
      <c r="HP719" s="65"/>
      <c r="HQ719" s="65"/>
      <c r="HR719" s="65"/>
      <c r="HS719" s="65"/>
      <c r="HT719" s="65"/>
      <c r="HU719" s="65"/>
      <c r="HV719" s="65"/>
      <c r="HW719" s="65"/>
      <c r="HX719" s="65"/>
      <c r="HY719" s="65"/>
      <c r="HZ719" s="65"/>
      <c r="IA719" s="65"/>
      <c r="IB719" s="65"/>
      <c r="IC719" s="65"/>
      <c r="ID719" s="65"/>
      <c r="IE719" s="65"/>
      <c r="IF719" s="65"/>
      <c r="IG719" s="65"/>
      <c r="IH719" s="65"/>
      <c r="II719" s="65"/>
      <c r="IJ719" s="65"/>
      <c r="IK719" s="65"/>
      <c r="IL719" s="65"/>
      <c r="IM719" s="65"/>
      <c r="IN719" s="65"/>
      <c r="IO719" s="65"/>
      <c r="IP719" s="65"/>
      <c r="IQ719" s="65"/>
      <c r="IR719" s="65"/>
      <c r="IS719" s="65"/>
      <c r="IT719" s="65"/>
      <c r="IU719" s="65"/>
      <c r="IV719" s="65"/>
      <c r="IW719" s="65"/>
      <c r="IX719" s="65"/>
      <c r="IY719" s="65"/>
      <c r="IZ719" s="65"/>
      <c r="JA719" s="65"/>
      <c r="JB719" s="65"/>
      <c r="JC719" s="65"/>
      <c r="JD719" s="65"/>
      <c r="JE719" s="65"/>
      <c r="JF719" s="65"/>
      <c r="JG719" s="65"/>
      <c r="JH719" s="65"/>
      <c r="JI719" s="65"/>
      <c r="JJ719" s="65"/>
      <c r="JK719" s="65"/>
      <c r="JL719" s="65"/>
      <c r="JM719" s="65"/>
      <c r="JN719" s="65"/>
      <c r="JO719" s="65"/>
      <c r="JP719" s="65"/>
      <c r="JQ719" s="65"/>
      <c r="JR719" s="65"/>
      <c r="JS719" s="65"/>
    </row>
    <row r="720" s="66" customFormat="true" ht="14.25" hidden="false" customHeight="true" outlineLevel="0" collapsed="false">
      <c r="A720" s="46"/>
      <c r="B720" s="47" t="n">
        <f aca="true">TODAY()</f>
        <v>46135</v>
      </c>
      <c r="C720" s="48" t="s">
        <v>37</v>
      </c>
      <c r="D720" s="49" t="s">
        <v>38</v>
      </c>
      <c r="E720" s="50" t="str">
        <f aca="false">IFERROR(VLOOKUP($J720,'Base 1'!A:S,19,0),"-")</f>
        <v>-</v>
      </c>
      <c r="F720" s="50" t="str">
        <f aca="false">IFERROR(VLOOKUP($J720,'Base 1'!$A:$N,14,0),"-")</f>
        <v>-</v>
      </c>
      <c r="G720" s="50" t="str">
        <f aca="false">IFERROR(VLOOKUP($J720,'Base 1'!$A:$O,15,0),"-")</f>
        <v>-</v>
      </c>
      <c r="H720" s="50" t="str">
        <f aca="false">IFERROR(VLOOKUP($J720,'Base 1'!$A:$T,20,0),"-")</f>
        <v>-</v>
      </c>
      <c r="I720" s="51" t="str">
        <f aca="false">IFERROR(VLOOKUP($J720,'Base 1'!$A:$C,3,0),"-")</f>
        <v>-</v>
      </c>
      <c r="J720" s="51"/>
      <c r="K720" s="50" t="str">
        <f aca="false">IFERROR(VLOOKUP($J720,'Base 1'!$A:$E,5,0),"-")</f>
        <v>-</v>
      </c>
      <c r="L720" s="52" t="str">
        <f aca="false">IFERROR(VLOOKUP($J720,'Base 1'!$A:$B,2,0),"-")</f>
        <v>-</v>
      </c>
      <c r="M720" s="50" t="str">
        <f aca="false">IFERROR(VLOOKUP($J720,'Base 1'!$A:$Q,17,0),"-")</f>
        <v>-</v>
      </c>
      <c r="N720" s="50" t="str">
        <f aca="false">IFERROR(VLOOKUP($J720,'Base 1'!$A:$R,18,0),"-")</f>
        <v>-</v>
      </c>
      <c r="O720" s="50" t="str">
        <f aca="false">IFERROR(VLOOKUP($J720,'Base 1'!$A:$F,6,0),"-")</f>
        <v>-</v>
      </c>
      <c r="P720" s="53" t="str">
        <f aca="false">IFERROR(VLOOKUP($J720,'Base 1'!$A:$G,7,0),"-")</f>
        <v>-</v>
      </c>
      <c r="Q720" s="54"/>
      <c r="R720" s="50" t="str">
        <f aca="false">IFERROR(VLOOKUP(J720,'Base 1'!$A:$L,12,0),"-")</f>
        <v>-</v>
      </c>
      <c r="S720" s="54"/>
      <c r="T720" s="55" t="str">
        <f aca="false">IFERROR(VLOOKUP(J720,'Base 1'!$A:$J,10,0),"-")</f>
        <v>-</v>
      </c>
      <c r="U720" s="56"/>
      <c r="V720" s="57"/>
      <c r="W720" s="58"/>
      <c r="X720" s="59" t="str">
        <f aca="false">IFERROR(VLOOKUP(J720,'Base 1'!$A:$I,9,0),"-")</f>
        <v>-</v>
      </c>
      <c r="Y720" s="58"/>
      <c r="Z720" s="60"/>
      <c r="AA720" s="61"/>
      <c r="AB720" s="62"/>
      <c r="AC720" s="63" t="str">
        <f aca="false">IFERROR(VLOOKUP($J720,'Base 1'!$A:$Q,16,0),"-")</f>
        <v>-</v>
      </c>
      <c r="AD720" s="63"/>
      <c r="AE720" s="64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  <c r="CO720" s="65"/>
      <c r="CP720" s="65"/>
      <c r="CQ720" s="65"/>
      <c r="CR720" s="65"/>
      <c r="CS720" s="65"/>
      <c r="CT720" s="65"/>
      <c r="CU720" s="65"/>
      <c r="CV720" s="65"/>
      <c r="CW720" s="65"/>
      <c r="CX720" s="65"/>
      <c r="CY720" s="65"/>
      <c r="CZ720" s="65"/>
      <c r="DA720" s="65"/>
      <c r="DB720" s="65"/>
      <c r="DC720" s="65"/>
      <c r="DD720" s="65"/>
      <c r="DE720" s="65"/>
      <c r="DF720" s="65"/>
      <c r="DG720" s="65"/>
      <c r="DH720" s="65"/>
      <c r="DI720" s="65"/>
      <c r="DJ720" s="65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5"/>
      <c r="EE720" s="65"/>
      <c r="EF720" s="65"/>
      <c r="EG720" s="65"/>
      <c r="EH720" s="65"/>
      <c r="EI720" s="65"/>
      <c r="EJ720" s="65"/>
      <c r="EK720" s="65"/>
      <c r="EL720" s="65"/>
      <c r="EM720" s="65"/>
      <c r="EN720" s="65"/>
      <c r="EO720" s="65"/>
      <c r="EP720" s="65"/>
      <c r="EQ720" s="65"/>
      <c r="ER720" s="65"/>
      <c r="ES720" s="65"/>
      <c r="ET720" s="65"/>
      <c r="EU720" s="65"/>
      <c r="EV720" s="65"/>
      <c r="EW720" s="65"/>
      <c r="EX720" s="65"/>
      <c r="EY720" s="65"/>
      <c r="EZ720" s="65"/>
      <c r="FA720" s="65"/>
      <c r="FB720" s="65"/>
      <c r="FC720" s="65"/>
      <c r="FD720" s="65"/>
      <c r="FE720" s="65"/>
      <c r="FF720" s="65"/>
      <c r="FG720" s="65"/>
      <c r="FH720" s="65"/>
      <c r="FI720" s="65"/>
      <c r="FJ720" s="65"/>
      <c r="FK720" s="65"/>
      <c r="FL720" s="65"/>
      <c r="FM720" s="65"/>
      <c r="FN720" s="65"/>
      <c r="FO720" s="65"/>
      <c r="FP720" s="65"/>
      <c r="FQ720" s="65"/>
      <c r="FR720" s="65"/>
      <c r="FS720" s="65"/>
      <c r="FT720" s="65"/>
      <c r="FU720" s="65"/>
      <c r="FV720" s="65"/>
      <c r="FW720" s="65"/>
      <c r="FX720" s="65"/>
      <c r="FY720" s="65"/>
      <c r="FZ720" s="65"/>
      <c r="GA720" s="65"/>
      <c r="GB720" s="65"/>
      <c r="GC720" s="65"/>
      <c r="GD720" s="65"/>
      <c r="GE720" s="65"/>
      <c r="GF720" s="65"/>
      <c r="GG720" s="65"/>
      <c r="GH720" s="65"/>
      <c r="GI720" s="65"/>
      <c r="GJ720" s="65"/>
      <c r="GK720" s="65"/>
      <c r="GL720" s="65"/>
      <c r="GM720" s="65"/>
      <c r="GN720" s="65"/>
      <c r="GO720" s="65"/>
      <c r="GP720" s="65"/>
      <c r="GQ720" s="65"/>
      <c r="GR720" s="65"/>
      <c r="GS720" s="65"/>
      <c r="GT720" s="65"/>
      <c r="GU720" s="65"/>
      <c r="GV720" s="65"/>
      <c r="GW720" s="65"/>
      <c r="GX720" s="65"/>
      <c r="GY720" s="65"/>
      <c r="GZ720" s="65"/>
      <c r="HA720" s="65"/>
      <c r="HB720" s="65"/>
      <c r="HC720" s="65"/>
      <c r="HD720" s="65"/>
      <c r="HE720" s="65"/>
      <c r="HF720" s="65"/>
      <c r="HG720" s="65"/>
      <c r="HH720" s="65"/>
      <c r="HI720" s="65"/>
      <c r="HJ720" s="65"/>
      <c r="HK720" s="65"/>
      <c r="HL720" s="65"/>
      <c r="HM720" s="65"/>
      <c r="HN720" s="65"/>
      <c r="HO720" s="65"/>
      <c r="HP720" s="65"/>
      <c r="HQ720" s="65"/>
      <c r="HR720" s="65"/>
      <c r="HS720" s="65"/>
      <c r="HT720" s="65"/>
      <c r="HU720" s="65"/>
      <c r="HV720" s="65"/>
      <c r="HW720" s="65"/>
      <c r="HX720" s="65"/>
      <c r="HY720" s="65"/>
      <c r="HZ720" s="65"/>
      <c r="IA720" s="65"/>
      <c r="IB720" s="65"/>
      <c r="IC720" s="65"/>
      <c r="ID720" s="65"/>
      <c r="IE720" s="65"/>
      <c r="IF720" s="65"/>
      <c r="IG720" s="65"/>
      <c r="IH720" s="65"/>
      <c r="II720" s="65"/>
      <c r="IJ720" s="65"/>
      <c r="IK720" s="65"/>
      <c r="IL720" s="65"/>
      <c r="IM720" s="65"/>
      <c r="IN720" s="65"/>
      <c r="IO720" s="65"/>
      <c r="IP720" s="65"/>
      <c r="IQ720" s="65"/>
      <c r="IR720" s="65"/>
      <c r="IS720" s="65"/>
      <c r="IT720" s="65"/>
      <c r="IU720" s="65"/>
      <c r="IV720" s="65"/>
      <c r="IW720" s="65"/>
      <c r="IX720" s="65"/>
      <c r="IY720" s="65"/>
      <c r="IZ720" s="65"/>
      <c r="JA720" s="65"/>
      <c r="JB720" s="65"/>
      <c r="JC720" s="65"/>
      <c r="JD720" s="65"/>
      <c r="JE720" s="65"/>
      <c r="JF720" s="65"/>
      <c r="JG720" s="65"/>
      <c r="JH720" s="65"/>
      <c r="JI720" s="65"/>
      <c r="JJ720" s="65"/>
      <c r="JK720" s="65"/>
      <c r="JL720" s="65"/>
      <c r="JM720" s="65"/>
      <c r="JN720" s="65"/>
      <c r="JO720" s="65"/>
      <c r="JP720" s="65"/>
      <c r="JQ720" s="65"/>
      <c r="JR720" s="65"/>
      <c r="JS720" s="65"/>
    </row>
    <row r="721" s="66" customFormat="true" ht="14.25" hidden="false" customHeight="true" outlineLevel="0" collapsed="false">
      <c r="A721" s="46"/>
      <c r="B721" s="47" t="n">
        <f aca="true">TODAY()</f>
        <v>46135</v>
      </c>
      <c r="C721" s="48" t="s">
        <v>37</v>
      </c>
      <c r="D721" s="49" t="s">
        <v>38</v>
      </c>
      <c r="E721" s="50" t="str">
        <f aca="false">IFERROR(VLOOKUP($J721,'Base 1'!A:S,19,0),"-")</f>
        <v>-</v>
      </c>
      <c r="F721" s="50" t="str">
        <f aca="false">IFERROR(VLOOKUP($J721,'Base 1'!$A:$N,14,0),"-")</f>
        <v>-</v>
      </c>
      <c r="G721" s="50" t="str">
        <f aca="false">IFERROR(VLOOKUP($J721,'Base 1'!$A:$O,15,0),"-")</f>
        <v>-</v>
      </c>
      <c r="H721" s="50" t="str">
        <f aca="false">IFERROR(VLOOKUP($J721,'Base 1'!$A:$T,20,0),"-")</f>
        <v>-</v>
      </c>
      <c r="I721" s="51" t="str">
        <f aca="false">IFERROR(VLOOKUP($J721,'Base 1'!$A:$C,3,0),"-")</f>
        <v>-</v>
      </c>
      <c r="J721" s="51"/>
      <c r="K721" s="50" t="str">
        <f aca="false">IFERROR(VLOOKUP($J721,'Base 1'!$A:$E,5,0),"-")</f>
        <v>-</v>
      </c>
      <c r="L721" s="52" t="str">
        <f aca="false">IFERROR(VLOOKUP($J721,'Base 1'!$A:$B,2,0),"-")</f>
        <v>-</v>
      </c>
      <c r="M721" s="50" t="str">
        <f aca="false">IFERROR(VLOOKUP($J721,'Base 1'!$A:$Q,17,0),"-")</f>
        <v>-</v>
      </c>
      <c r="N721" s="50" t="str">
        <f aca="false">IFERROR(VLOOKUP($J721,'Base 1'!$A:$R,18,0),"-")</f>
        <v>-</v>
      </c>
      <c r="O721" s="50" t="str">
        <f aca="false">IFERROR(VLOOKUP($J721,'Base 1'!$A:$F,6,0),"-")</f>
        <v>-</v>
      </c>
      <c r="P721" s="53" t="str">
        <f aca="false">IFERROR(VLOOKUP($J721,'Base 1'!$A:$G,7,0),"-")</f>
        <v>-</v>
      </c>
      <c r="Q721" s="54"/>
      <c r="R721" s="50" t="str">
        <f aca="false">IFERROR(VLOOKUP(J721,'Base 1'!$A:$L,12,0),"-")</f>
        <v>-</v>
      </c>
      <c r="S721" s="54"/>
      <c r="T721" s="55" t="str">
        <f aca="false">IFERROR(VLOOKUP(J721,'Base 1'!$A:$J,10,0),"-")</f>
        <v>-</v>
      </c>
      <c r="U721" s="56"/>
      <c r="V721" s="57"/>
      <c r="W721" s="58"/>
      <c r="X721" s="59" t="str">
        <f aca="false">IFERROR(VLOOKUP(J721,'Base 1'!$A:$I,9,0),"-")</f>
        <v>-</v>
      </c>
      <c r="Y721" s="58"/>
      <c r="Z721" s="60"/>
      <c r="AA721" s="61"/>
      <c r="AB721" s="62"/>
      <c r="AC721" s="63" t="str">
        <f aca="false">IFERROR(VLOOKUP($J721,'Base 1'!$A:$Q,16,0),"-")</f>
        <v>-</v>
      </c>
      <c r="AD721" s="63"/>
      <c r="AE721" s="64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  <c r="CO721" s="65"/>
      <c r="CP721" s="65"/>
      <c r="CQ721" s="65"/>
      <c r="CR721" s="65"/>
      <c r="CS721" s="65"/>
      <c r="CT721" s="65"/>
      <c r="CU721" s="65"/>
      <c r="CV721" s="65"/>
      <c r="CW721" s="65"/>
      <c r="CX721" s="65"/>
      <c r="CY721" s="65"/>
      <c r="CZ721" s="65"/>
      <c r="DA721" s="65"/>
      <c r="DB721" s="65"/>
      <c r="DC721" s="65"/>
      <c r="DD721" s="65"/>
      <c r="DE721" s="65"/>
      <c r="DF721" s="65"/>
      <c r="DG721" s="65"/>
      <c r="DH721" s="65"/>
      <c r="DI721" s="65"/>
      <c r="DJ721" s="65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5"/>
      <c r="EE721" s="65"/>
      <c r="EF721" s="65"/>
      <c r="EG721" s="65"/>
      <c r="EH721" s="65"/>
      <c r="EI721" s="65"/>
      <c r="EJ721" s="65"/>
      <c r="EK721" s="65"/>
      <c r="EL721" s="65"/>
      <c r="EM721" s="65"/>
      <c r="EN721" s="65"/>
      <c r="EO721" s="65"/>
      <c r="EP721" s="65"/>
      <c r="EQ721" s="65"/>
      <c r="ER721" s="65"/>
      <c r="ES721" s="65"/>
      <c r="ET721" s="65"/>
      <c r="EU721" s="65"/>
      <c r="EV721" s="65"/>
      <c r="EW721" s="65"/>
      <c r="EX721" s="65"/>
      <c r="EY721" s="65"/>
      <c r="EZ721" s="65"/>
      <c r="FA721" s="65"/>
      <c r="FB721" s="65"/>
      <c r="FC721" s="65"/>
      <c r="FD721" s="65"/>
      <c r="FE721" s="65"/>
      <c r="FF721" s="65"/>
      <c r="FG721" s="65"/>
      <c r="FH721" s="65"/>
      <c r="FI721" s="65"/>
      <c r="FJ721" s="65"/>
      <c r="FK721" s="65"/>
      <c r="FL721" s="65"/>
      <c r="FM721" s="65"/>
      <c r="FN721" s="65"/>
      <c r="FO721" s="65"/>
      <c r="FP721" s="65"/>
      <c r="FQ721" s="65"/>
      <c r="FR721" s="65"/>
      <c r="FS721" s="65"/>
      <c r="FT721" s="65"/>
      <c r="FU721" s="65"/>
      <c r="FV721" s="65"/>
      <c r="FW721" s="65"/>
      <c r="FX721" s="65"/>
      <c r="FY721" s="65"/>
      <c r="FZ721" s="65"/>
      <c r="GA721" s="65"/>
      <c r="GB721" s="65"/>
      <c r="GC721" s="65"/>
      <c r="GD721" s="65"/>
      <c r="GE721" s="65"/>
      <c r="GF721" s="65"/>
      <c r="GG721" s="65"/>
      <c r="GH721" s="65"/>
      <c r="GI721" s="65"/>
      <c r="GJ721" s="65"/>
      <c r="GK721" s="65"/>
      <c r="GL721" s="65"/>
      <c r="GM721" s="65"/>
      <c r="GN721" s="65"/>
      <c r="GO721" s="65"/>
      <c r="GP721" s="65"/>
      <c r="GQ721" s="65"/>
      <c r="GR721" s="65"/>
      <c r="GS721" s="65"/>
      <c r="GT721" s="65"/>
      <c r="GU721" s="65"/>
      <c r="GV721" s="65"/>
      <c r="GW721" s="65"/>
      <c r="GX721" s="65"/>
      <c r="GY721" s="65"/>
      <c r="GZ721" s="65"/>
      <c r="HA721" s="65"/>
      <c r="HB721" s="65"/>
      <c r="HC721" s="65"/>
      <c r="HD721" s="65"/>
      <c r="HE721" s="65"/>
      <c r="HF721" s="65"/>
      <c r="HG721" s="65"/>
      <c r="HH721" s="65"/>
      <c r="HI721" s="65"/>
      <c r="HJ721" s="65"/>
      <c r="HK721" s="65"/>
      <c r="HL721" s="65"/>
      <c r="HM721" s="65"/>
      <c r="HN721" s="65"/>
      <c r="HO721" s="65"/>
      <c r="HP721" s="65"/>
      <c r="HQ721" s="65"/>
      <c r="HR721" s="65"/>
      <c r="HS721" s="65"/>
      <c r="HT721" s="65"/>
      <c r="HU721" s="65"/>
      <c r="HV721" s="65"/>
      <c r="HW721" s="65"/>
      <c r="HX721" s="65"/>
      <c r="HY721" s="65"/>
      <c r="HZ721" s="65"/>
      <c r="IA721" s="65"/>
      <c r="IB721" s="65"/>
      <c r="IC721" s="65"/>
      <c r="ID721" s="65"/>
      <c r="IE721" s="65"/>
      <c r="IF721" s="65"/>
      <c r="IG721" s="65"/>
      <c r="IH721" s="65"/>
      <c r="II721" s="65"/>
      <c r="IJ721" s="65"/>
      <c r="IK721" s="65"/>
      <c r="IL721" s="65"/>
      <c r="IM721" s="65"/>
      <c r="IN721" s="65"/>
      <c r="IO721" s="65"/>
      <c r="IP721" s="65"/>
      <c r="IQ721" s="65"/>
      <c r="IR721" s="65"/>
      <c r="IS721" s="65"/>
      <c r="IT721" s="65"/>
      <c r="IU721" s="65"/>
      <c r="IV721" s="65"/>
      <c r="IW721" s="65"/>
      <c r="IX721" s="65"/>
      <c r="IY721" s="65"/>
      <c r="IZ721" s="65"/>
      <c r="JA721" s="65"/>
      <c r="JB721" s="65"/>
      <c r="JC721" s="65"/>
      <c r="JD721" s="65"/>
      <c r="JE721" s="65"/>
      <c r="JF721" s="65"/>
      <c r="JG721" s="65"/>
      <c r="JH721" s="65"/>
      <c r="JI721" s="65"/>
      <c r="JJ721" s="65"/>
      <c r="JK721" s="65"/>
      <c r="JL721" s="65"/>
      <c r="JM721" s="65"/>
      <c r="JN721" s="65"/>
      <c r="JO721" s="65"/>
      <c r="JP721" s="65"/>
      <c r="JQ721" s="65"/>
      <c r="JR721" s="65"/>
      <c r="JS721" s="65"/>
    </row>
    <row r="722" s="66" customFormat="true" ht="14.25" hidden="false" customHeight="true" outlineLevel="0" collapsed="false">
      <c r="A722" s="46"/>
      <c r="B722" s="47" t="n">
        <f aca="true">TODAY()</f>
        <v>46135</v>
      </c>
      <c r="C722" s="48" t="s">
        <v>37</v>
      </c>
      <c r="D722" s="49" t="s">
        <v>38</v>
      </c>
      <c r="E722" s="50" t="str">
        <f aca="false">IFERROR(VLOOKUP($J722,'Base 1'!A:S,19,0),"-")</f>
        <v>-</v>
      </c>
      <c r="F722" s="50" t="str">
        <f aca="false">IFERROR(VLOOKUP($J722,'Base 1'!$A:$N,14,0),"-")</f>
        <v>-</v>
      </c>
      <c r="G722" s="50" t="str">
        <f aca="false">IFERROR(VLOOKUP($J722,'Base 1'!$A:$O,15,0),"-")</f>
        <v>-</v>
      </c>
      <c r="H722" s="50" t="str">
        <f aca="false">IFERROR(VLOOKUP($J722,'Base 1'!$A:$T,20,0),"-")</f>
        <v>-</v>
      </c>
      <c r="I722" s="51" t="str">
        <f aca="false">IFERROR(VLOOKUP($J722,'Base 1'!$A:$C,3,0),"-")</f>
        <v>-</v>
      </c>
      <c r="J722" s="51"/>
      <c r="K722" s="50" t="str">
        <f aca="false">IFERROR(VLOOKUP($J722,'Base 1'!$A:$E,5,0),"-")</f>
        <v>-</v>
      </c>
      <c r="L722" s="52" t="str">
        <f aca="false">IFERROR(VLOOKUP($J722,'Base 1'!$A:$B,2,0),"-")</f>
        <v>-</v>
      </c>
      <c r="M722" s="50" t="str">
        <f aca="false">IFERROR(VLOOKUP($J722,'Base 1'!$A:$Q,17,0),"-")</f>
        <v>-</v>
      </c>
      <c r="N722" s="50" t="str">
        <f aca="false">IFERROR(VLOOKUP($J722,'Base 1'!$A:$R,18,0),"-")</f>
        <v>-</v>
      </c>
      <c r="O722" s="50" t="str">
        <f aca="false">IFERROR(VLOOKUP($J722,'Base 1'!$A:$F,6,0),"-")</f>
        <v>-</v>
      </c>
      <c r="P722" s="53" t="str">
        <f aca="false">IFERROR(VLOOKUP($J722,'Base 1'!$A:$G,7,0),"-")</f>
        <v>-</v>
      </c>
      <c r="Q722" s="54"/>
      <c r="R722" s="50" t="str">
        <f aca="false">IFERROR(VLOOKUP(J722,'Base 1'!$A:$L,12,0),"-")</f>
        <v>-</v>
      </c>
      <c r="S722" s="54"/>
      <c r="T722" s="55" t="str">
        <f aca="false">IFERROR(VLOOKUP(J722,'Base 1'!$A:$J,10,0),"-")</f>
        <v>-</v>
      </c>
      <c r="U722" s="56"/>
      <c r="V722" s="57"/>
      <c r="W722" s="58"/>
      <c r="X722" s="59" t="str">
        <f aca="false">IFERROR(VLOOKUP(J722,'Base 1'!$A:$I,9,0),"-")</f>
        <v>-</v>
      </c>
      <c r="Y722" s="58"/>
      <c r="Z722" s="60"/>
      <c r="AA722" s="61"/>
      <c r="AB722" s="62"/>
      <c r="AC722" s="63" t="str">
        <f aca="false">IFERROR(VLOOKUP($J722,'Base 1'!$A:$Q,16,0),"-")</f>
        <v>-</v>
      </c>
      <c r="AD722" s="63"/>
      <c r="AE722" s="64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  <c r="CO722" s="65"/>
      <c r="CP722" s="65"/>
      <c r="CQ722" s="65"/>
      <c r="CR722" s="65"/>
      <c r="CS722" s="65"/>
      <c r="CT722" s="65"/>
      <c r="CU722" s="65"/>
      <c r="CV722" s="65"/>
      <c r="CW722" s="65"/>
      <c r="CX722" s="65"/>
      <c r="CY722" s="65"/>
      <c r="CZ722" s="65"/>
      <c r="DA722" s="65"/>
      <c r="DB722" s="65"/>
      <c r="DC722" s="65"/>
      <c r="DD722" s="65"/>
      <c r="DE722" s="65"/>
      <c r="DF722" s="65"/>
      <c r="DG722" s="65"/>
      <c r="DH722" s="65"/>
      <c r="DI722" s="65"/>
      <c r="DJ722" s="65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5"/>
      <c r="EE722" s="65"/>
      <c r="EF722" s="65"/>
      <c r="EG722" s="65"/>
      <c r="EH722" s="65"/>
      <c r="EI722" s="65"/>
      <c r="EJ722" s="65"/>
      <c r="EK722" s="65"/>
      <c r="EL722" s="65"/>
      <c r="EM722" s="65"/>
      <c r="EN722" s="65"/>
      <c r="EO722" s="65"/>
      <c r="EP722" s="65"/>
      <c r="EQ722" s="65"/>
      <c r="ER722" s="65"/>
      <c r="ES722" s="65"/>
      <c r="ET722" s="65"/>
      <c r="EU722" s="65"/>
      <c r="EV722" s="65"/>
      <c r="EW722" s="65"/>
      <c r="EX722" s="65"/>
      <c r="EY722" s="65"/>
      <c r="EZ722" s="65"/>
      <c r="FA722" s="65"/>
      <c r="FB722" s="65"/>
      <c r="FC722" s="65"/>
      <c r="FD722" s="65"/>
      <c r="FE722" s="65"/>
      <c r="FF722" s="65"/>
      <c r="FG722" s="65"/>
      <c r="FH722" s="65"/>
      <c r="FI722" s="65"/>
      <c r="FJ722" s="65"/>
      <c r="FK722" s="65"/>
      <c r="FL722" s="65"/>
      <c r="FM722" s="65"/>
      <c r="FN722" s="65"/>
      <c r="FO722" s="65"/>
      <c r="FP722" s="65"/>
      <c r="FQ722" s="65"/>
      <c r="FR722" s="65"/>
      <c r="FS722" s="65"/>
      <c r="FT722" s="65"/>
      <c r="FU722" s="65"/>
      <c r="FV722" s="65"/>
      <c r="FW722" s="65"/>
      <c r="FX722" s="65"/>
      <c r="FY722" s="65"/>
      <c r="FZ722" s="65"/>
      <c r="GA722" s="65"/>
      <c r="GB722" s="65"/>
      <c r="GC722" s="65"/>
      <c r="GD722" s="65"/>
      <c r="GE722" s="65"/>
      <c r="GF722" s="65"/>
      <c r="GG722" s="65"/>
      <c r="GH722" s="65"/>
      <c r="GI722" s="65"/>
      <c r="GJ722" s="65"/>
      <c r="GK722" s="65"/>
      <c r="GL722" s="65"/>
      <c r="GM722" s="65"/>
      <c r="GN722" s="65"/>
      <c r="GO722" s="65"/>
      <c r="GP722" s="65"/>
      <c r="GQ722" s="65"/>
      <c r="GR722" s="65"/>
      <c r="GS722" s="65"/>
      <c r="GT722" s="65"/>
      <c r="GU722" s="65"/>
      <c r="GV722" s="65"/>
      <c r="GW722" s="65"/>
      <c r="GX722" s="65"/>
      <c r="GY722" s="65"/>
      <c r="GZ722" s="65"/>
      <c r="HA722" s="65"/>
      <c r="HB722" s="65"/>
      <c r="HC722" s="65"/>
      <c r="HD722" s="65"/>
      <c r="HE722" s="65"/>
      <c r="HF722" s="65"/>
      <c r="HG722" s="65"/>
      <c r="HH722" s="65"/>
      <c r="HI722" s="65"/>
      <c r="HJ722" s="65"/>
      <c r="HK722" s="65"/>
      <c r="HL722" s="65"/>
      <c r="HM722" s="65"/>
      <c r="HN722" s="65"/>
      <c r="HO722" s="65"/>
      <c r="HP722" s="65"/>
      <c r="HQ722" s="65"/>
      <c r="HR722" s="65"/>
      <c r="HS722" s="65"/>
      <c r="HT722" s="65"/>
      <c r="HU722" s="65"/>
      <c r="HV722" s="65"/>
      <c r="HW722" s="65"/>
      <c r="HX722" s="65"/>
      <c r="HY722" s="65"/>
      <c r="HZ722" s="65"/>
      <c r="IA722" s="65"/>
      <c r="IB722" s="65"/>
      <c r="IC722" s="65"/>
      <c r="ID722" s="65"/>
      <c r="IE722" s="65"/>
      <c r="IF722" s="65"/>
      <c r="IG722" s="65"/>
      <c r="IH722" s="65"/>
      <c r="II722" s="65"/>
      <c r="IJ722" s="65"/>
      <c r="IK722" s="65"/>
      <c r="IL722" s="65"/>
      <c r="IM722" s="65"/>
      <c r="IN722" s="65"/>
      <c r="IO722" s="65"/>
      <c r="IP722" s="65"/>
      <c r="IQ722" s="65"/>
      <c r="IR722" s="65"/>
      <c r="IS722" s="65"/>
      <c r="IT722" s="65"/>
      <c r="IU722" s="65"/>
      <c r="IV722" s="65"/>
      <c r="IW722" s="65"/>
      <c r="IX722" s="65"/>
      <c r="IY722" s="65"/>
      <c r="IZ722" s="65"/>
      <c r="JA722" s="65"/>
      <c r="JB722" s="65"/>
      <c r="JC722" s="65"/>
      <c r="JD722" s="65"/>
      <c r="JE722" s="65"/>
      <c r="JF722" s="65"/>
      <c r="JG722" s="65"/>
      <c r="JH722" s="65"/>
      <c r="JI722" s="65"/>
      <c r="JJ722" s="65"/>
      <c r="JK722" s="65"/>
      <c r="JL722" s="65"/>
      <c r="JM722" s="65"/>
      <c r="JN722" s="65"/>
      <c r="JO722" s="65"/>
      <c r="JP722" s="65"/>
      <c r="JQ722" s="65"/>
      <c r="JR722" s="65"/>
      <c r="JS722" s="65"/>
    </row>
    <row r="723" s="66" customFormat="true" ht="14.25" hidden="false" customHeight="true" outlineLevel="0" collapsed="false">
      <c r="A723" s="46"/>
      <c r="B723" s="47" t="n">
        <f aca="true">TODAY()</f>
        <v>46135</v>
      </c>
      <c r="C723" s="48" t="s">
        <v>37</v>
      </c>
      <c r="D723" s="49" t="s">
        <v>38</v>
      </c>
      <c r="E723" s="50" t="str">
        <f aca="false">IFERROR(VLOOKUP($J723,'Base 1'!A:S,19,0),"-")</f>
        <v>-</v>
      </c>
      <c r="F723" s="50" t="str">
        <f aca="false">IFERROR(VLOOKUP($J723,'Base 1'!$A:$N,14,0),"-")</f>
        <v>-</v>
      </c>
      <c r="G723" s="50" t="str">
        <f aca="false">IFERROR(VLOOKUP($J723,'Base 1'!$A:$O,15,0),"-")</f>
        <v>-</v>
      </c>
      <c r="H723" s="50" t="str">
        <f aca="false">IFERROR(VLOOKUP($J723,'Base 1'!$A:$T,20,0),"-")</f>
        <v>-</v>
      </c>
      <c r="I723" s="51" t="str">
        <f aca="false">IFERROR(VLOOKUP($J723,'Base 1'!$A:$C,3,0),"-")</f>
        <v>-</v>
      </c>
      <c r="J723" s="51"/>
      <c r="K723" s="50" t="str">
        <f aca="false">IFERROR(VLOOKUP($J723,'Base 1'!$A:$E,5,0),"-")</f>
        <v>-</v>
      </c>
      <c r="L723" s="52" t="str">
        <f aca="false">IFERROR(VLOOKUP($J723,'Base 1'!$A:$B,2,0),"-")</f>
        <v>-</v>
      </c>
      <c r="M723" s="50" t="str">
        <f aca="false">IFERROR(VLOOKUP($J723,'Base 1'!$A:$Q,17,0),"-")</f>
        <v>-</v>
      </c>
      <c r="N723" s="50" t="str">
        <f aca="false">IFERROR(VLOOKUP($J723,'Base 1'!$A:$R,18,0),"-")</f>
        <v>-</v>
      </c>
      <c r="O723" s="50" t="str">
        <f aca="false">IFERROR(VLOOKUP($J723,'Base 1'!$A:$F,6,0),"-")</f>
        <v>-</v>
      </c>
      <c r="P723" s="53" t="str">
        <f aca="false">IFERROR(VLOOKUP($J723,'Base 1'!$A:$G,7,0),"-")</f>
        <v>-</v>
      </c>
      <c r="Q723" s="54"/>
      <c r="R723" s="50" t="str">
        <f aca="false">IFERROR(VLOOKUP(J723,'Base 1'!$A:$L,12,0),"-")</f>
        <v>-</v>
      </c>
      <c r="S723" s="54"/>
      <c r="T723" s="55" t="str">
        <f aca="false">IFERROR(VLOOKUP(J723,'Base 1'!$A:$J,10,0),"-")</f>
        <v>-</v>
      </c>
      <c r="U723" s="56"/>
      <c r="V723" s="57"/>
      <c r="W723" s="58"/>
      <c r="X723" s="59" t="str">
        <f aca="false">IFERROR(VLOOKUP(J723,'Base 1'!$A:$I,9,0),"-")</f>
        <v>-</v>
      </c>
      <c r="Y723" s="58"/>
      <c r="Z723" s="60"/>
      <c r="AA723" s="61"/>
      <c r="AB723" s="62"/>
      <c r="AC723" s="63" t="str">
        <f aca="false">IFERROR(VLOOKUP($J723,'Base 1'!$A:$Q,16,0),"-")</f>
        <v>-</v>
      </c>
      <c r="AD723" s="63"/>
      <c r="AE723" s="64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  <c r="BS723" s="65"/>
      <c r="BT723" s="65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  <c r="CO723" s="65"/>
      <c r="CP723" s="65"/>
      <c r="CQ723" s="65"/>
      <c r="CR723" s="65"/>
      <c r="CS723" s="65"/>
      <c r="CT723" s="65"/>
      <c r="CU723" s="65"/>
      <c r="CV723" s="65"/>
      <c r="CW723" s="65"/>
      <c r="CX723" s="65"/>
      <c r="CY723" s="65"/>
      <c r="CZ723" s="65"/>
      <c r="DA723" s="65"/>
      <c r="DB723" s="65"/>
      <c r="DC723" s="65"/>
      <c r="DD723" s="65"/>
      <c r="DE723" s="65"/>
      <c r="DF723" s="65"/>
      <c r="DG723" s="65"/>
      <c r="DH723" s="65"/>
      <c r="DI723" s="65"/>
      <c r="DJ723" s="65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5"/>
      <c r="EE723" s="65"/>
      <c r="EF723" s="65"/>
      <c r="EG723" s="65"/>
      <c r="EH723" s="65"/>
      <c r="EI723" s="65"/>
      <c r="EJ723" s="65"/>
      <c r="EK723" s="65"/>
      <c r="EL723" s="65"/>
      <c r="EM723" s="65"/>
      <c r="EN723" s="65"/>
      <c r="EO723" s="65"/>
      <c r="EP723" s="65"/>
      <c r="EQ723" s="65"/>
      <c r="ER723" s="65"/>
      <c r="ES723" s="65"/>
      <c r="ET723" s="65"/>
      <c r="EU723" s="65"/>
      <c r="EV723" s="65"/>
      <c r="EW723" s="65"/>
      <c r="EX723" s="65"/>
      <c r="EY723" s="65"/>
      <c r="EZ723" s="65"/>
      <c r="FA723" s="65"/>
      <c r="FB723" s="65"/>
      <c r="FC723" s="65"/>
      <c r="FD723" s="65"/>
      <c r="FE723" s="65"/>
      <c r="FF723" s="65"/>
      <c r="FG723" s="65"/>
      <c r="FH723" s="65"/>
      <c r="FI723" s="65"/>
      <c r="FJ723" s="65"/>
      <c r="FK723" s="65"/>
      <c r="FL723" s="65"/>
      <c r="FM723" s="65"/>
      <c r="FN723" s="65"/>
      <c r="FO723" s="65"/>
      <c r="FP723" s="65"/>
      <c r="FQ723" s="65"/>
      <c r="FR723" s="65"/>
      <c r="FS723" s="65"/>
      <c r="FT723" s="65"/>
      <c r="FU723" s="65"/>
      <c r="FV723" s="65"/>
      <c r="FW723" s="65"/>
      <c r="FX723" s="65"/>
      <c r="FY723" s="65"/>
      <c r="FZ723" s="65"/>
      <c r="GA723" s="65"/>
      <c r="GB723" s="65"/>
      <c r="GC723" s="65"/>
      <c r="GD723" s="65"/>
      <c r="GE723" s="65"/>
      <c r="GF723" s="65"/>
      <c r="GG723" s="65"/>
      <c r="GH723" s="65"/>
      <c r="GI723" s="65"/>
      <c r="GJ723" s="65"/>
      <c r="GK723" s="65"/>
      <c r="GL723" s="65"/>
      <c r="GM723" s="65"/>
      <c r="GN723" s="65"/>
      <c r="GO723" s="65"/>
      <c r="GP723" s="65"/>
      <c r="GQ723" s="65"/>
      <c r="GR723" s="65"/>
      <c r="GS723" s="65"/>
      <c r="GT723" s="65"/>
      <c r="GU723" s="65"/>
      <c r="GV723" s="65"/>
      <c r="GW723" s="65"/>
      <c r="GX723" s="65"/>
      <c r="GY723" s="65"/>
      <c r="GZ723" s="65"/>
      <c r="HA723" s="65"/>
      <c r="HB723" s="65"/>
      <c r="HC723" s="65"/>
      <c r="HD723" s="65"/>
      <c r="HE723" s="65"/>
      <c r="HF723" s="65"/>
      <c r="HG723" s="65"/>
      <c r="HH723" s="65"/>
      <c r="HI723" s="65"/>
      <c r="HJ723" s="65"/>
      <c r="HK723" s="65"/>
      <c r="HL723" s="65"/>
      <c r="HM723" s="65"/>
      <c r="HN723" s="65"/>
      <c r="HO723" s="65"/>
      <c r="HP723" s="65"/>
      <c r="HQ723" s="65"/>
      <c r="HR723" s="65"/>
      <c r="HS723" s="65"/>
      <c r="HT723" s="65"/>
      <c r="HU723" s="65"/>
      <c r="HV723" s="65"/>
      <c r="HW723" s="65"/>
      <c r="HX723" s="65"/>
      <c r="HY723" s="65"/>
      <c r="HZ723" s="65"/>
      <c r="IA723" s="65"/>
      <c r="IB723" s="65"/>
      <c r="IC723" s="65"/>
      <c r="ID723" s="65"/>
      <c r="IE723" s="65"/>
      <c r="IF723" s="65"/>
      <c r="IG723" s="65"/>
      <c r="IH723" s="65"/>
      <c r="II723" s="65"/>
      <c r="IJ723" s="65"/>
      <c r="IK723" s="65"/>
      <c r="IL723" s="65"/>
      <c r="IM723" s="65"/>
      <c r="IN723" s="65"/>
      <c r="IO723" s="65"/>
      <c r="IP723" s="65"/>
      <c r="IQ723" s="65"/>
      <c r="IR723" s="65"/>
      <c r="IS723" s="65"/>
      <c r="IT723" s="65"/>
      <c r="IU723" s="65"/>
      <c r="IV723" s="65"/>
      <c r="IW723" s="65"/>
      <c r="IX723" s="65"/>
      <c r="IY723" s="65"/>
      <c r="IZ723" s="65"/>
      <c r="JA723" s="65"/>
      <c r="JB723" s="65"/>
      <c r="JC723" s="65"/>
      <c r="JD723" s="65"/>
      <c r="JE723" s="65"/>
      <c r="JF723" s="65"/>
      <c r="JG723" s="65"/>
      <c r="JH723" s="65"/>
      <c r="JI723" s="65"/>
      <c r="JJ723" s="65"/>
      <c r="JK723" s="65"/>
      <c r="JL723" s="65"/>
      <c r="JM723" s="65"/>
      <c r="JN723" s="65"/>
      <c r="JO723" s="65"/>
      <c r="JP723" s="65"/>
      <c r="JQ723" s="65"/>
      <c r="JR723" s="65"/>
      <c r="JS723" s="65"/>
    </row>
    <row r="724" s="66" customFormat="true" ht="14.25" hidden="false" customHeight="true" outlineLevel="0" collapsed="false">
      <c r="A724" s="46"/>
      <c r="B724" s="47" t="n">
        <f aca="true">TODAY()</f>
        <v>46135</v>
      </c>
      <c r="C724" s="48" t="s">
        <v>37</v>
      </c>
      <c r="D724" s="49" t="s">
        <v>38</v>
      </c>
      <c r="E724" s="50" t="str">
        <f aca="false">IFERROR(VLOOKUP($J724,'Base 1'!A:S,19,0),"-")</f>
        <v>-</v>
      </c>
      <c r="F724" s="50" t="str">
        <f aca="false">IFERROR(VLOOKUP($J724,'Base 1'!$A:$N,14,0),"-")</f>
        <v>-</v>
      </c>
      <c r="G724" s="50" t="str">
        <f aca="false">IFERROR(VLOOKUP($J724,'Base 1'!$A:$O,15,0),"-")</f>
        <v>-</v>
      </c>
      <c r="H724" s="50" t="str">
        <f aca="false">IFERROR(VLOOKUP($J724,'Base 1'!$A:$T,20,0),"-")</f>
        <v>-</v>
      </c>
      <c r="I724" s="51" t="str">
        <f aca="false">IFERROR(VLOOKUP($J724,'Base 1'!$A:$C,3,0),"-")</f>
        <v>-</v>
      </c>
      <c r="J724" s="51"/>
      <c r="K724" s="50" t="str">
        <f aca="false">IFERROR(VLOOKUP($J724,'Base 1'!$A:$E,5,0),"-")</f>
        <v>-</v>
      </c>
      <c r="L724" s="52" t="str">
        <f aca="false">IFERROR(VLOOKUP($J724,'Base 1'!$A:$B,2,0),"-")</f>
        <v>-</v>
      </c>
      <c r="M724" s="50" t="str">
        <f aca="false">IFERROR(VLOOKUP($J724,'Base 1'!$A:$Q,17,0),"-")</f>
        <v>-</v>
      </c>
      <c r="N724" s="50" t="str">
        <f aca="false">IFERROR(VLOOKUP($J724,'Base 1'!$A:$R,18,0),"-")</f>
        <v>-</v>
      </c>
      <c r="O724" s="50" t="str">
        <f aca="false">IFERROR(VLOOKUP($J724,'Base 1'!$A:$F,6,0),"-")</f>
        <v>-</v>
      </c>
      <c r="P724" s="53" t="str">
        <f aca="false">IFERROR(VLOOKUP($J724,'Base 1'!$A:$G,7,0),"-")</f>
        <v>-</v>
      </c>
      <c r="Q724" s="54"/>
      <c r="R724" s="50" t="str">
        <f aca="false">IFERROR(VLOOKUP(J724,'Base 1'!$A:$L,12,0),"-")</f>
        <v>-</v>
      </c>
      <c r="S724" s="54"/>
      <c r="T724" s="55" t="str">
        <f aca="false">IFERROR(VLOOKUP(J724,'Base 1'!$A:$J,10,0),"-")</f>
        <v>-</v>
      </c>
      <c r="U724" s="56"/>
      <c r="V724" s="57"/>
      <c r="W724" s="58"/>
      <c r="X724" s="59" t="str">
        <f aca="false">IFERROR(VLOOKUP(J724,'Base 1'!$A:$I,9,0),"-")</f>
        <v>-</v>
      </c>
      <c r="Y724" s="58"/>
      <c r="Z724" s="60"/>
      <c r="AA724" s="61"/>
      <c r="AB724" s="62"/>
      <c r="AC724" s="63" t="str">
        <f aca="false">IFERROR(VLOOKUP($J724,'Base 1'!$A:$Q,16,0),"-")</f>
        <v>-</v>
      </c>
      <c r="AD724" s="63"/>
      <c r="AE724" s="64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  <c r="BS724" s="65"/>
      <c r="BT724" s="65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  <c r="CO724" s="65"/>
      <c r="CP724" s="65"/>
      <c r="CQ724" s="65"/>
      <c r="CR724" s="65"/>
      <c r="CS724" s="65"/>
      <c r="CT724" s="65"/>
      <c r="CU724" s="65"/>
      <c r="CV724" s="65"/>
      <c r="CW724" s="65"/>
      <c r="CX724" s="65"/>
      <c r="CY724" s="65"/>
      <c r="CZ724" s="65"/>
      <c r="DA724" s="65"/>
      <c r="DB724" s="65"/>
      <c r="DC724" s="65"/>
      <c r="DD724" s="65"/>
      <c r="DE724" s="65"/>
      <c r="DF724" s="65"/>
      <c r="DG724" s="65"/>
      <c r="DH724" s="65"/>
      <c r="DI724" s="65"/>
      <c r="DJ724" s="65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5"/>
      <c r="EE724" s="65"/>
      <c r="EF724" s="65"/>
      <c r="EG724" s="65"/>
      <c r="EH724" s="65"/>
      <c r="EI724" s="65"/>
      <c r="EJ724" s="65"/>
      <c r="EK724" s="65"/>
      <c r="EL724" s="65"/>
      <c r="EM724" s="65"/>
      <c r="EN724" s="65"/>
      <c r="EO724" s="65"/>
      <c r="EP724" s="65"/>
      <c r="EQ724" s="65"/>
      <c r="ER724" s="65"/>
      <c r="ES724" s="65"/>
      <c r="ET724" s="65"/>
      <c r="EU724" s="65"/>
      <c r="EV724" s="65"/>
      <c r="EW724" s="65"/>
      <c r="EX724" s="65"/>
      <c r="EY724" s="65"/>
      <c r="EZ724" s="65"/>
      <c r="FA724" s="65"/>
      <c r="FB724" s="65"/>
      <c r="FC724" s="65"/>
      <c r="FD724" s="65"/>
      <c r="FE724" s="65"/>
      <c r="FF724" s="65"/>
      <c r="FG724" s="65"/>
      <c r="FH724" s="65"/>
      <c r="FI724" s="65"/>
      <c r="FJ724" s="65"/>
      <c r="FK724" s="65"/>
      <c r="FL724" s="65"/>
      <c r="FM724" s="65"/>
      <c r="FN724" s="65"/>
      <c r="FO724" s="65"/>
      <c r="FP724" s="65"/>
      <c r="FQ724" s="65"/>
      <c r="FR724" s="65"/>
      <c r="FS724" s="65"/>
      <c r="FT724" s="65"/>
      <c r="FU724" s="65"/>
      <c r="FV724" s="65"/>
      <c r="FW724" s="65"/>
      <c r="FX724" s="65"/>
      <c r="FY724" s="65"/>
      <c r="FZ724" s="65"/>
      <c r="GA724" s="65"/>
      <c r="GB724" s="65"/>
      <c r="GC724" s="65"/>
      <c r="GD724" s="65"/>
      <c r="GE724" s="65"/>
      <c r="GF724" s="65"/>
      <c r="GG724" s="65"/>
      <c r="GH724" s="65"/>
      <c r="GI724" s="65"/>
      <c r="GJ724" s="65"/>
      <c r="GK724" s="65"/>
      <c r="GL724" s="65"/>
      <c r="GM724" s="65"/>
      <c r="GN724" s="65"/>
      <c r="GO724" s="65"/>
      <c r="GP724" s="65"/>
      <c r="GQ724" s="65"/>
      <c r="GR724" s="65"/>
      <c r="GS724" s="65"/>
      <c r="GT724" s="65"/>
      <c r="GU724" s="65"/>
      <c r="GV724" s="65"/>
      <c r="GW724" s="65"/>
      <c r="GX724" s="65"/>
      <c r="GY724" s="65"/>
      <c r="GZ724" s="65"/>
      <c r="HA724" s="65"/>
      <c r="HB724" s="65"/>
      <c r="HC724" s="65"/>
      <c r="HD724" s="65"/>
      <c r="HE724" s="65"/>
      <c r="HF724" s="65"/>
      <c r="HG724" s="65"/>
      <c r="HH724" s="65"/>
      <c r="HI724" s="65"/>
      <c r="HJ724" s="65"/>
      <c r="HK724" s="65"/>
      <c r="HL724" s="65"/>
      <c r="HM724" s="65"/>
      <c r="HN724" s="65"/>
      <c r="HO724" s="65"/>
      <c r="HP724" s="65"/>
      <c r="HQ724" s="65"/>
      <c r="HR724" s="65"/>
      <c r="HS724" s="65"/>
      <c r="HT724" s="65"/>
      <c r="HU724" s="65"/>
      <c r="HV724" s="65"/>
      <c r="HW724" s="65"/>
      <c r="HX724" s="65"/>
      <c r="HY724" s="65"/>
      <c r="HZ724" s="65"/>
      <c r="IA724" s="65"/>
      <c r="IB724" s="65"/>
      <c r="IC724" s="65"/>
      <c r="ID724" s="65"/>
      <c r="IE724" s="65"/>
      <c r="IF724" s="65"/>
      <c r="IG724" s="65"/>
      <c r="IH724" s="65"/>
      <c r="II724" s="65"/>
      <c r="IJ724" s="65"/>
      <c r="IK724" s="65"/>
      <c r="IL724" s="65"/>
      <c r="IM724" s="65"/>
      <c r="IN724" s="65"/>
      <c r="IO724" s="65"/>
      <c r="IP724" s="65"/>
      <c r="IQ724" s="65"/>
      <c r="IR724" s="65"/>
      <c r="IS724" s="65"/>
      <c r="IT724" s="65"/>
      <c r="IU724" s="65"/>
      <c r="IV724" s="65"/>
      <c r="IW724" s="65"/>
      <c r="IX724" s="65"/>
      <c r="IY724" s="65"/>
      <c r="IZ724" s="65"/>
      <c r="JA724" s="65"/>
      <c r="JB724" s="65"/>
      <c r="JC724" s="65"/>
      <c r="JD724" s="65"/>
      <c r="JE724" s="65"/>
      <c r="JF724" s="65"/>
      <c r="JG724" s="65"/>
      <c r="JH724" s="65"/>
      <c r="JI724" s="65"/>
      <c r="JJ724" s="65"/>
      <c r="JK724" s="65"/>
      <c r="JL724" s="65"/>
      <c r="JM724" s="65"/>
      <c r="JN724" s="65"/>
      <c r="JO724" s="65"/>
      <c r="JP724" s="65"/>
      <c r="JQ724" s="65"/>
      <c r="JR724" s="65"/>
      <c r="JS724" s="65"/>
    </row>
    <row r="725" s="66" customFormat="true" ht="14.25" hidden="false" customHeight="true" outlineLevel="0" collapsed="false">
      <c r="A725" s="46"/>
      <c r="B725" s="47" t="n">
        <f aca="true">TODAY()</f>
        <v>46135</v>
      </c>
      <c r="C725" s="48" t="s">
        <v>37</v>
      </c>
      <c r="D725" s="49" t="s">
        <v>38</v>
      </c>
      <c r="E725" s="50" t="str">
        <f aca="false">IFERROR(VLOOKUP($J725,'Base 1'!A:S,19,0),"-")</f>
        <v>-</v>
      </c>
      <c r="F725" s="50" t="str">
        <f aca="false">IFERROR(VLOOKUP($J725,'Base 1'!$A:$N,14,0),"-")</f>
        <v>-</v>
      </c>
      <c r="G725" s="50" t="str">
        <f aca="false">IFERROR(VLOOKUP($J725,'Base 1'!$A:$O,15,0),"-")</f>
        <v>-</v>
      </c>
      <c r="H725" s="50" t="str">
        <f aca="false">IFERROR(VLOOKUP($J725,'Base 1'!$A:$T,20,0),"-")</f>
        <v>-</v>
      </c>
      <c r="I725" s="51" t="str">
        <f aca="false">IFERROR(VLOOKUP($J725,'Base 1'!$A:$C,3,0),"-")</f>
        <v>-</v>
      </c>
      <c r="J725" s="51"/>
      <c r="K725" s="50" t="str">
        <f aca="false">IFERROR(VLOOKUP($J725,'Base 1'!$A:$E,5,0),"-")</f>
        <v>-</v>
      </c>
      <c r="L725" s="52" t="str">
        <f aca="false">IFERROR(VLOOKUP($J725,'Base 1'!$A:$B,2,0),"-")</f>
        <v>-</v>
      </c>
      <c r="M725" s="50" t="str">
        <f aca="false">IFERROR(VLOOKUP($J725,'Base 1'!$A:$Q,17,0),"-")</f>
        <v>-</v>
      </c>
      <c r="N725" s="50" t="str">
        <f aca="false">IFERROR(VLOOKUP($J725,'Base 1'!$A:$R,18,0),"-")</f>
        <v>-</v>
      </c>
      <c r="O725" s="50" t="str">
        <f aca="false">IFERROR(VLOOKUP($J725,'Base 1'!$A:$F,6,0),"-")</f>
        <v>-</v>
      </c>
      <c r="P725" s="53" t="str">
        <f aca="false">IFERROR(VLOOKUP($J725,'Base 1'!$A:$G,7,0),"-")</f>
        <v>-</v>
      </c>
      <c r="Q725" s="54"/>
      <c r="R725" s="50" t="str">
        <f aca="false">IFERROR(VLOOKUP(J725,'Base 1'!$A:$L,12,0),"-")</f>
        <v>-</v>
      </c>
      <c r="S725" s="54"/>
      <c r="T725" s="55" t="str">
        <f aca="false">IFERROR(VLOOKUP(J725,'Base 1'!$A:$J,10,0),"-")</f>
        <v>-</v>
      </c>
      <c r="U725" s="56"/>
      <c r="V725" s="57"/>
      <c r="W725" s="58"/>
      <c r="X725" s="59" t="str">
        <f aca="false">IFERROR(VLOOKUP(J725,'Base 1'!$A:$I,9,0),"-")</f>
        <v>-</v>
      </c>
      <c r="Y725" s="58"/>
      <c r="Z725" s="60"/>
      <c r="AA725" s="61"/>
      <c r="AB725" s="62"/>
      <c r="AC725" s="63" t="str">
        <f aca="false">IFERROR(VLOOKUP($J725,'Base 1'!$A:$Q,16,0),"-")</f>
        <v>-</v>
      </c>
      <c r="AD725" s="63"/>
      <c r="AE725" s="64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  <c r="BS725" s="65"/>
      <c r="BT725" s="65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  <c r="CO725" s="65"/>
      <c r="CP725" s="65"/>
      <c r="CQ725" s="65"/>
      <c r="CR725" s="65"/>
      <c r="CS725" s="65"/>
      <c r="CT725" s="65"/>
      <c r="CU725" s="65"/>
      <c r="CV725" s="65"/>
      <c r="CW725" s="65"/>
      <c r="CX725" s="65"/>
      <c r="CY725" s="65"/>
      <c r="CZ725" s="65"/>
      <c r="DA725" s="65"/>
      <c r="DB725" s="65"/>
      <c r="DC725" s="65"/>
      <c r="DD725" s="65"/>
      <c r="DE725" s="65"/>
      <c r="DF725" s="65"/>
      <c r="DG725" s="65"/>
      <c r="DH725" s="65"/>
      <c r="DI725" s="65"/>
      <c r="DJ725" s="65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5"/>
      <c r="EE725" s="65"/>
      <c r="EF725" s="65"/>
      <c r="EG725" s="65"/>
      <c r="EH725" s="65"/>
      <c r="EI725" s="65"/>
      <c r="EJ725" s="65"/>
      <c r="EK725" s="65"/>
      <c r="EL725" s="65"/>
      <c r="EM725" s="65"/>
      <c r="EN725" s="65"/>
      <c r="EO725" s="65"/>
      <c r="EP725" s="65"/>
      <c r="EQ725" s="65"/>
      <c r="ER725" s="65"/>
      <c r="ES725" s="65"/>
      <c r="ET725" s="65"/>
      <c r="EU725" s="65"/>
      <c r="EV725" s="65"/>
      <c r="EW725" s="65"/>
      <c r="EX725" s="65"/>
      <c r="EY725" s="65"/>
      <c r="EZ725" s="65"/>
      <c r="FA725" s="65"/>
      <c r="FB725" s="65"/>
      <c r="FC725" s="65"/>
      <c r="FD725" s="65"/>
      <c r="FE725" s="65"/>
      <c r="FF725" s="65"/>
      <c r="FG725" s="65"/>
      <c r="FH725" s="65"/>
      <c r="FI725" s="65"/>
      <c r="FJ725" s="65"/>
      <c r="FK725" s="65"/>
      <c r="FL725" s="65"/>
      <c r="FM725" s="65"/>
      <c r="FN725" s="65"/>
      <c r="FO725" s="65"/>
      <c r="FP725" s="65"/>
      <c r="FQ725" s="65"/>
      <c r="FR725" s="65"/>
      <c r="FS725" s="65"/>
      <c r="FT725" s="65"/>
      <c r="FU725" s="65"/>
      <c r="FV725" s="65"/>
      <c r="FW725" s="65"/>
      <c r="FX725" s="65"/>
      <c r="FY725" s="65"/>
      <c r="FZ725" s="65"/>
      <c r="GA725" s="65"/>
      <c r="GB725" s="65"/>
      <c r="GC725" s="65"/>
      <c r="GD725" s="65"/>
      <c r="GE725" s="65"/>
      <c r="GF725" s="65"/>
      <c r="GG725" s="65"/>
      <c r="GH725" s="65"/>
      <c r="GI725" s="65"/>
      <c r="GJ725" s="65"/>
      <c r="GK725" s="65"/>
      <c r="GL725" s="65"/>
      <c r="GM725" s="65"/>
      <c r="GN725" s="65"/>
      <c r="GO725" s="65"/>
      <c r="GP725" s="65"/>
      <c r="GQ725" s="65"/>
      <c r="GR725" s="65"/>
      <c r="GS725" s="65"/>
      <c r="GT725" s="65"/>
      <c r="GU725" s="65"/>
      <c r="GV725" s="65"/>
      <c r="GW725" s="65"/>
      <c r="GX725" s="65"/>
      <c r="GY725" s="65"/>
      <c r="GZ725" s="65"/>
      <c r="HA725" s="65"/>
      <c r="HB725" s="65"/>
      <c r="HC725" s="65"/>
      <c r="HD725" s="65"/>
      <c r="HE725" s="65"/>
      <c r="HF725" s="65"/>
      <c r="HG725" s="65"/>
      <c r="HH725" s="65"/>
      <c r="HI725" s="65"/>
      <c r="HJ725" s="65"/>
      <c r="HK725" s="65"/>
      <c r="HL725" s="65"/>
      <c r="HM725" s="65"/>
      <c r="HN725" s="65"/>
      <c r="HO725" s="65"/>
      <c r="HP725" s="65"/>
      <c r="HQ725" s="65"/>
      <c r="HR725" s="65"/>
      <c r="HS725" s="65"/>
      <c r="HT725" s="65"/>
      <c r="HU725" s="65"/>
      <c r="HV725" s="65"/>
      <c r="HW725" s="65"/>
      <c r="HX725" s="65"/>
      <c r="HY725" s="65"/>
      <c r="HZ725" s="65"/>
      <c r="IA725" s="65"/>
      <c r="IB725" s="65"/>
      <c r="IC725" s="65"/>
      <c r="ID725" s="65"/>
      <c r="IE725" s="65"/>
      <c r="IF725" s="65"/>
      <c r="IG725" s="65"/>
      <c r="IH725" s="65"/>
      <c r="II725" s="65"/>
      <c r="IJ725" s="65"/>
      <c r="IK725" s="65"/>
      <c r="IL725" s="65"/>
      <c r="IM725" s="65"/>
      <c r="IN725" s="65"/>
      <c r="IO725" s="65"/>
      <c r="IP725" s="65"/>
      <c r="IQ725" s="65"/>
      <c r="IR725" s="65"/>
      <c r="IS725" s="65"/>
      <c r="IT725" s="65"/>
      <c r="IU725" s="65"/>
      <c r="IV725" s="65"/>
      <c r="IW725" s="65"/>
      <c r="IX725" s="65"/>
      <c r="IY725" s="65"/>
      <c r="IZ725" s="65"/>
      <c r="JA725" s="65"/>
      <c r="JB725" s="65"/>
      <c r="JC725" s="65"/>
      <c r="JD725" s="65"/>
      <c r="JE725" s="65"/>
      <c r="JF725" s="65"/>
      <c r="JG725" s="65"/>
      <c r="JH725" s="65"/>
      <c r="JI725" s="65"/>
      <c r="JJ725" s="65"/>
      <c r="JK725" s="65"/>
      <c r="JL725" s="65"/>
      <c r="JM725" s="65"/>
      <c r="JN725" s="65"/>
      <c r="JO725" s="65"/>
      <c r="JP725" s="65"/>
      <c r="JQ725" s="65"/>
      <c r="JR725" s="65"/>
      <c r="JS725" s="65"/>
    </row>
    <row r="726" s="66" customFormat="true" ht="14.25" hidden="false" customHeight="true" outlineLevel="0" collapsed="false">
      <c r="A726" s="46"/>
      <c r="B726" s="47" t="n">
        <f aca="true">TODAY()</f>
        <v>46135</v>
      </c>
      <c r="C726" s="48" t="s">
        <v>37</v>
      </c>
      <c r="D726" s="49" t="s">
        <v>38</v>
      </c>
      <c r="E726" s="50" t="str">
        <f aca="false">IFERROR(VLOOKUP($J726,'Base 1'!A:S,19,0),"-")</f>
        <v>-</v>
      </c>
      <c r="F726" s="50" t="str">
        <f aca="false">IFERROR(VLOOKUP($J726,'Base 1'!$A:$N,14,0),"-")</f>
        <v>-</v>
      </c>
      <c r="G726" s="50" t="str">
        <f aca="false">IFERROR(VLOOKUP($J726,'Base 1'!$A:$O,15,0),"-")</f>
        <v>-</v>
      </c>
      <c r="H726" s="50" t="str">
        <f aca="false">IFERROR(VLOOKUP($J726,'Base 1'!$A:$T,20,0),"-")</f>
        <v>-</v>
      </c>
      <c r="I726" s="51" t="str">
        <f aca="false">IFERROR(VLOOKUP($J726,'Base 1'!$A:$C,3,0),"-")</f>
        <v>-</v>
      </c>
      <c r="J726" s="51"/>
      <c r="K726" s="50" t="str">
        <f aca="false">IFERROR(VLOOKUP($J726,'Base 1'!$A:$E,5,0),"-")</f>
        <v>-</v>
      </c>
      <c r="L726" s="52" t="str">
        <f aca="false">IFERROR(VLOOKUP($J726,'Base 1'!$A:$B,2,0),"-")</f>
        <v>-</v>
      </c>
      <c r="M726" s="50" t="str">
        <f aca="false">IFERROR(VLOOKUP($J726,'Base 1'!$A:$Q,17,0),"-")</f>
        <v>-</v>
      </c>
      <c r="N726" s="50" t="str">
        <f aca="false">IFERROR(VLOOKUP($J726,'Base 1'!$A:$R,18,0),"-")</f>
        <v>-</v>
      </c>
      <c r="O726" s="50" t="str">
        <f aca="false">IFERROR(VLOOKUP($J726,'Base 1'!$A:$F,6,0),"-")</f>
        <v>-</v>
      </c>
      <c r="P726" s="53" t="str">
        <f aca="false">IFERROR(VLOOKUP($J726,'Base 1'!$A:$G,7,0),"-")</f>
        <v>-</v>
      </c>
      <c r="Q726" s="54"/>
      <c r="R726" s="50" t="str">
        <f aca="false">IFERROR(VLOOKUP(J726,'Base 1'!$A:$L,12,0),"-")</f>
        <v>-</v>
      </c>
      <c r="S726" s="54"/>
      <c r="T726" s="55" t="str">
        <f aca="false">IFERROR(VLOOKUP(J726,'Base 1'!$A:$J,10,0),"-")</f>
        <v>-</v>
      </c>
      <c r="U726" s="56"/>
      <c r="V726" s="57"/>
      <c r="W726" s="58"/>
      <c r="X726" s="59" t="str">
        <f aca="false">IFERROR(VLOOKUP(J726,'Base 1'!$A:$I,9,0),"-")</f>
        <v>-</v>
      </c>
      <c r="Y726" s="58"/>
      <c r="Z726" s="60"/>
      <c r="AA726" s="61"/>
      <c r="AB726" s="62"/>
      <c r="AC726" s="63" t="str">
        <f aca="false">IFERROR(VLOOKUP($J726,'Base 1'!$A:$Q,16,0),"-")</f>
        <v>-</v>
      </c>
      <c r="AD726" s="63"/>
      <c r="AE726" s="64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  <c r="BS726" s="65"/>
      <c r="BT726" s="65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  <c r="CO726" s="65"/>
      <c r="CP726" s="65"/>
      <c r="CQ726" s="65"/>
      <c r="CR726" s="65"/>
      <c r="CS726" s="65"/>
      <c r="CT726" s="65"/>
      <c r="CU726" s="65"/>
      <c r="CV726" s="65"/>
      <c r="CW726" s="65"/>
      <c r="CX726" s="65"/>
      <c r="CY726" s="65"/>
      <c r="CZ726" s="65"/>
      <c r="DA726" s="65"/>
      <c r="DB726" s="65"/>
      <c r="DC726" s="65"/>
      <c r="DD726" s="65"/>
      <c r="DE726" s="65"/>
      <c r="DF726" s="65"/>
      <c r="DG726" s="65"/>
      <c r="DH726" s="65"/>
      <c r="DI726" s="65"/>
      <c r="DJ726" s="65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5"/>
      <c r="EE726" s="65"/>
      <c r="EF726" s="65"/>
      <c r="EG726" s="65"/>
      <c r="EH726" s="65"/>
      <c r="EI726" s="65"/>
      <c r="EJ726" s="65"/>
      <c r="EK726" s="65"/>
      <c r="EL726" s="65"/>
      <c r="EM726" s="65"/>
      <c r="EN726" s="65"/>
      <c r="EO726" s="65"/>
      <c r="EP726" s="65"/>
      <c r="EQ726" s="65"/>
      <c r="ER726" s="65"/>
      <c r="ES726" s="65"/>
      <c r="ET726" s="65"/>
      <c r="EU726" s="65"/>
      <c r="EV726" s="65"/>
      <c r="EW726" s="65"/>
      <c r="EX726" s="65"/>
      <c r="EY726" s="65"/>
      <c r="EZ726" s="65"/>
      <c r="FA726" s="65"/>
      <c r="FB726" s="65"/>
      <c r="FC726" s="65"/>
      <c r="FD726" s="65"/>
      <c r="FE726" s="65"/>
      <c r="FF726" s="65"/>
      <c r="FG726" s="65"/>
      <c r="FH726" s="65"/>
      <c r="FI726" s="65"/>
      <c r="FJ726" s="65"/>
      <c r="FK726" s="65"/>
      <c r="FL726" s="65"/>
      <c r="FM726" s="65"/>
      <c r="FN726" s="65"/>
      <c r="FO726" s="65"/>
      <c r="FP726" s="65"/>
      <c r="FQ726" s="65"/>
      <c r="FR726" s="65"/>
      <c r="FS726" s="65"/>
      <c r="FT726" s="65"/>
      <c r="FU726" s="65"/>
      <c r="FV726" s="65"/>
      <c r="FW726" s="65"/>
      <c r="FX726" s="65"/>
      <c r="FY726" s="65"/>
      <c r="FZ726" s="65"/>
      <c r="GA726" s="65"/>
      <c r="GB726" s="65"/>
      <c r="GC726" s="65"/>
      <c r="GD726" s="65"/>
      <c r="GE726" s="65"/>
      <c r="GF726" s="65"/>
      <c r="GG726" s="65"/>
      <c r="GH726" s="65"/>
      <c r="GI726" s="65"/>
      <c r="GJ726" s="65"/>
      <c r="GK726" s="65"/>
      <c r="GL726" s="65"/>
      <c r="GM726" s="65"/>
      <c r="GN726" s="65"/>
      <c r="GO726" s="65"/>
      <c r="GP726" s="65"/>
      <c r="GQ726" s="65"/>
      <c r="GR726" s="65"/>
      <c r="GS726" s="65"/>
      <c r="GT726" s="65"/>
      <c r="GU726" s="65"/>
      <c r="GV726" s="65"/>
      <c r="GW726" s="65"/>
      <c r="GX726" s="65"/>
      <c r="GY726" s="65"/>
      <c r="GZ726" s="65"/>
      <c r="HA726" s="65"/>
      <c r="HB726" s="65"/>
      <c r="HC726" s="65"/>
      <c r="HD726" s="65"/>
      <c r="HE726" s="65"/>
      <c r="HF726" s="65"/>
      <c r="HG726" s="65"/>
      <c r="HH726" s="65"/>
      <c r="HI726" s="65"/>
      <c r="HJ726" s="65"/>
      <c r="HK726" s="65"/>
      <c r="HL726" s="65"/>
      <c r="HM726" s="65"/>
      <c r="HN726" s="65"/>
      <c r="HO726" s="65"/>
      <c r="HP726" s="65"/>
      <c r="HQ726" s="65"/>
      <c r="HR726" s="65"/>
      <c r="HS726" s="65"/>
      <c r="HT726" s="65"/>
      <c r="HU726" s="65"/>
      <c r="HV726" s="65"/>
      <c r="HW726" s="65"/>
      <c r="HX726" s="65"/>
      <c r="HY726" s="65"/>
      <c r="HZ726" s="65"/>
      <c r="IA726" s="65"/>
      <c r="IB726" s="65"/>
      <c r="IC726" s="65"/>
      <c r="ID726" s="65"/>
      <c r="IE726" s="65"/>
      <c r="IF726" s="65"/>
      <c r="IG726" s="65"/>
      <c r="IH726" s="65"/>
      <c r="II726" s="65"/>
      <c r="IJ726" s="65"/>
      <c r="IK726" s="65"/>
      <c r="IL726" s="65"/>
      <c r="IM726" s="65"/>
      <c r="IN726" s="65"/>
      <c r="IO726" s="65"/>
      <c r="IP726" s="65"/>
      <c r="IQ726" s="65"/>
      <c r="IR726" s="65"/>
      <c r="IS726" s="65"/>
      <c r="IT726" s="65"/>
      <c r="IU726" s="65"/>
      <c r="IV726" s="65"/>
      <c r="IW726" s="65"/>
      <c r="IX726" s="65"/>
      <c r="IY726" s="65"/>
      <c r="IZ726" s="65"/>
      <c r="JA726" s="65"/>
      <c r="JB726" s="65"/>
      <c r="JC726" s="65"/>
      <c r="JD726" s="65"/>
      <c r="JE726" s="65"/>
      <c r="JF726" s="65"/>
      <c r="JG726" s="65"/>
      <c r="JH726" s="65"/>
      <c r="JI726" s="65"/>
      <c r="JJ726" s="65"/>
      <c r="JK726" s="65"/>
      <c r="JL726" s="65"/>
      <c r="JM726" s="65"/>
      <c r="JN726" s="65"/>
      <c r="JO726" s="65"/>
      <c r="JP726" s="65"/>
      <c r="JQ726" s="65"/>
      <c r="JR726" s="65"/>
      <c r="JS726" s="65"/>
    </row>
    <row r="727" s="66" customFormat="true" ht="14.25" hidden="false" customHeight="true" outlineLevel="0" collapsed="false">
      <c r="A727" s="46"/>
      <c r="B727" s="47" t="n">
        <f aca="true">TODAY()</f>
        <v>46135</v>
      </c>
      <c r="C727" s="48" t="s">
        <v>37</v>
      </c>
      <c r="D727" s="49" t="s">
        <v>38</v>
      </c>
      <c r="E727" s="50" t="str">
        <f aca="false">IFERROR(VLOOKUP($J727,'Base 1'!A:S,19,0),"-")</f>
        <v>-</v>
      </c>
      <c r="F727" s="50" t="str">
        <f aca="false">IFERROR(VLOOKUP($J727,'Base 1'!$A:$N,14,0),"-")</f>
        <v>-</v>
      </c>
      <c r="G727" s="50" t="str">
        <f aca="false">IFERROR(VLOOKUP($J727,'Base 1'!$A:$O,15,0),"-")</f>
        <v>-</v>
      </c>
      <c r="H727" s="50" t="str">
        <f aca="false">IFERROR(VLOOKUP($J727,'Base 1'!$A:$T,20,0),"-")</f>
        <v>-</v>
      </c>
      <c r="I727" s="51" t="str">
        <f aca="false">IFERROR(VLOOKUP($J727,'Base 1'!$A:$C,3,0),"-")</f>
        <v>-</v>
      </c>
      <c r="J727" s="51"/>
      <c r="K727" s="50" t="str">
        <f aca="false">IFERROR(VLOOKUP($J727,'Base 1'!$A:$E,5,0),"-")</f>
        <v>-</v>
      </c>
      <c r="L727" s="52" t="str">
        <f aca="false">IFERROR(VLOOKUP($J727,'Base 1'!$A:$B,2,0),"-")</f>
        <v>-</v>
      </c>
      <c r="M727" s="50" t="str">
        <f aca="false">IFERROR(VLOOKUP($J727,'Base 1'!$A:$Q,17,0),"-")</f>
        <v>-</v>
      </c>
      <c r="N727" s="50" t="str">
        <f aca="false">IFERROR(VLOOKUP($J727,'Base 1'!$A:$R,18,0),"-")</f>
        <v>-</v>
      </c>
      <c r="O727" s="50" t="str">
        <f aca="false">IFERROR(VLOOKUP($J727,'Base 1'!$A:$F,6,0),"-")</f>
        <v>-</v>
      </c>
      <c r="P727" s="53" t="str">
        <f aca="false">IFERROR(VLOOKUP($J727,'Base 1'!$A:$G,7,0),"-")</f>
        <v>-</v>
      </c>
      <c r="Q727" s="54"/>
      <c r="R727" s="50" t="str">
        <f aca="false">IFERROR(VLOOKUP(J727,'Base 1'!$A:$L,12,0),"-")</f>
        <v>-</v>
      </c>
      <c r="S727" s="54"/>
      <c r="T727" s="55" t="str">
        <f aca="false">IFERROR(VLOOKUP(J727,'Base 1'!$A:$J,10,0),"-")</f>
        <v>-</v>
      </c>
      <c r="U727" s="56"/>
      <c r="V727" s="57"/>
      <c r="W727" s="58"/>
      <c r="X727" s="59" t="str">
        <f aca="false">IFERROR(VLOOKUP(J727,'Base 1'!$A:$I,9,0),"-")</f>
        <v>-</v>
      </c>
      <c r="Y727" s="58"/>
      <c r="Z727" s="60"/>
      <c r="AA727" s="61"/>
      <c r="AB727" s="62"/>
      <c r="AC727" s="63" t="str">
        <f aca="false">IFERROR(VLOOKUP($J727,'Base 1'!$A:$Q,16,0),"-")</f>
        <v>-</v>
      </c>
      <c r="AD727" s="63"/>
      <c r="AE727" s="64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  <c r="BS727" s="65"/>
      <c r="BT727" s="65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  <c r="CO727" s="65"/>
      <c r="CP727" s="65"/>
      <c r="CQ727" s="65"/>
      <c r="CR727" s="65"/>
      <c r="CS727" s="65"/>
      <c r="CT727" s="65"/>
      <c r="CU727" s="65"/>
      <c r="CV727" s="65"/>
      <c r="CW727" s="65"/>
      <c r="CX727" s="65"/>
      <c r="CY727" s="65"/>
      <c r="CZ727" s="65"/>
      <c r="DA727" s="65"/>
      <c r="DB727" s="65"/>
      <c r="DC727" s="65"/>
      <c r="DD727" s="65"/>
      <c r="DE727" s="65"/>
      <c r="DF727" s="65"/>
      <c r="DG727" s="65"/>
      <c r="DH727" s="65"/>
      <c r="DI727" s="65"/>
      <c r="DJ727" s="65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5"/>
      <c r="EE727" s="65"/>
      <c r="EF727" s="65"/>
      <c r="EG727" s="65"/>
      <c r="EH727" s="65"/>
      <c r="EI727" s="65"/>
      <c r="EJ727" s="65"/>
      <c r="EK727" s="65"/>
      <c r="EL727" s="65"/>
      <c r="EM727" s="65"/>
      <c r="EN727" s="65"/>
      <c r="EO727" s="65"/>
      <c r="EP727" s="65"/>
      <c r="EQ727" s="65"/>
      <c r="ER727" s="65"/>
      <c r="ES727" s="65"/>
      <c r="ET727" s="65"/>
      <c r="EU727" s="65"/>
      <c r="EV727" s="65"/>
      <c r="EW727" s="65"/>
      <c r="EX727" s="65"/>
      <c r="EY727" s="65"/>
      <c r="EZ727" s="65"/>
      <c r="FA727" s="65"/>
      <c r="FB727" s="65"/>
      <c r="FC727" s="65"/>
      <c r="FD727" s="65"/>
      <c r="FE727" s="65"/>
      <c r="FF727" s="65"/>
      <c r="FG727" s="65"/>
      <c r="FH727" s="65"/>
      <c r="FI727" s="65"/>
      <c r="FJ727" s="65"/>
      <c r="FK727" s="65"/>
      <c r="FL727" s="65"/>
      <c r="FM727" s="65"/>
      <c r="FN727" s="65"/>
      <c r="FO727" s="65"/>
      <c r="FP727" s="65"/>
      <c r="FQ727" s="65"/>
      <c r="FR727" s="65"/>
      <c r="FS727" s="65"/>
      <c r="FT727" s="65"/>
      <c r="FU727" s="65"/>
      <c r="FV727" s="65"/>
      <c r="FW727" s="65"/>
      <c r="FX727" s="65"/>
      <c r="FY727" s="65"/>
      <c r="FZ727" s="65"/>
      <c r="GA727" s="65"/>
      <c r="GB727" s="65"/>
      <c r="GC727" s="65"/>
      <c r="GD727" s="65"/>
      <c r="GE727" s="65"/>
      <c r="GF727" s="65"/>
      <c r="GG727" s="65"/>
      <c r="GH727" s="65"/>
      <c r="GI727" s="65"/>
      <c r="GJ727" s="65"/>
      <c r="GK727" s="65"/>
      <c r="GL727" s="65"/>
      <c r="GM727" s="65"/>
      <c r="GN727" s="65"/>
      <c r="GO727" s="65"/>
      <c r="GP727" s="65"/>
      <c r="GQ727" s="65"/>
      <c r="GR727" s="65"/>
      <c r="GS727" s="65"/>
      <c r="GT727" s="65"/>
      <c r="GU727" s="65"/>
      <c r="GV727" s="65"/>
      <c r="GW727" s="65"/>
      <c r="GX727" s="65"/>
      <c r="GY727" s="65"/>
      <c r="GZ727" s="65"/>
      <c r="HA727" s="65"/>
      <c r="HB727" s="65"/>
      <c r="HC727" s="65"/>
      <c r="HD727" s="65"/>
      <c r="HE727" s="65"/>
      <c r="HF727" s="65"/>
      <c r="HG727" s="65"/>
      <c r="HH727" s="65"/>
      <c r="HI727" s="65"/>
      <c r="HJ727" s="65"/>
      <c r="HK727" s="65"/>
      <c r="HL727" s="65"/>
      <c r="HM727" s="65"/>
      <c r="HN727" s="65"/>
      <c r="HO727" s="65"/>
      <c r="HP727" s="65"/>
      <c r="HQ727" s="65"/>
      <c r="HR727" s="65"/>
      <c r="HS727" s="65"/>
      <c r="HT727" s="65"/>
      <c r="HU727" s="65"/>
      <c r="HV727" s="65"/>
      <c r="HW727" s="65"/>
      <c r="HX727" s="65"/>
      <c r="HY727" s="65"/>
      <c r="HZ727" s="65"/>
      <c r="IA727" s="65"/>
      <c r="IB727" s="65"/>
      <c r="IC727" s="65"/>
      <c r="ID727" s="65"/>
      <c r="IE727" s="65"/>
      <c r="IF727" s="65"/>
      <c r="IG727" s="65"/>
      <c r="IH727" s="65"/>
      <c r="II727" s="65"/>
      <c r="IJ727" s="65"/>
      <c r="IK727" s="65"/>
      <c r="IL727" s="65"/>
      <c r="IM727" s="65"/>
      <c r="IN727" s="65"/>
      <c r="IO727" s="65"/>
      <c r="IP727" s="65"/>
      <c r="IQ727" s="65"/>
      <c r="IR727" s="65"/>
      <c r="IS727" s="65"/>
      <c r="IT727" s="65"/>
      <c r="IU727" s="65"/>
      <c r="IV727" s="65"/>
      <c r="IW727" s="65"/>
      <c r="IX727" s="65"/>
      <c r="IY727" s="65"/>
      <c r="IZ727" s="65"/>
      <c r="JA727" s="65"/>
      <c r="JB727" s="65"/>
      <c r="JC727" s="65"/>
      <c r="JD727" s="65"/>
      <c r="JE727" s="65"/>
      <c r="JF727" s="65"/>
      <c r="JG727" s="65"/>
      <c r="JH727" s="65"/>
      <c r="JI727" s="65"/>
      <c r="JJ727" s="65"/>
      <c r="JK727" s="65"/>
      <c r="JL727" s="65"/>
      <c r="JM727" s="65"/>
      <c r="JN727" s="65"/>
      <c r="JO727" s="65"/>
      <c r="JP727" s="65"/>
      <c r="JQ727" s="65"/>
      <c r="JR727" s="65"/>
      <c r="JS727" s="65"/>
    </row>
    <row r="728" s="66" customFormat="true" ht="14.25" hidden="false" customHeight="true" outlineLevel="0" collapsed="false">
      <c r="A728" s="46"/>
      <c r="B728" s="47" t="n">
        <f aca="true">TODAY()</f>
        <v>46135</v>
      </c>
      <c r="C728" s="48" t="s">
        <v>37</v>
      </c>
      <c r="D728" s="49" t="s">
        <v>38</v>
      </c>
      <c r="E728" s="50" t="str">
        <f aca="false">IFERROR(VLOOKUP($J728,'Base 1'!A:S,19,0),"-")</f>
        <v>-</v>
      </c>
      <c r="F728" s="50" t="str">
        <f aca="false">IFERROR(VLOOKUP($J728,'Base 1'!$A:$N,14,0),"-")</f>
        <v>-</v>
      </c>
      <c r="G728" s="50" t="str">
        <f aca="false">IFERROR(VLOOKUP($J728,'Base 1'!$A:$O,15,0),"-")</f>
        <v>-</v>
      </c>
      <c r="H728" s="50" t="str">
        <f aca="false">IFERROR(VLOOKUP($J728,'Base 1'!$A:$T,20,0),"-")</f>
        <v>-</v>
      </c>
      <c r="I728" s="51" t="str">
        <f aca="false">IFERROR(VLOOKUP($J728,'Base 1'!$A:$C,3,0),"-")</f>
        <v>-</v>
      </c>
      <c r="J728" s="51"/>
      <c r="K728" s="50" t="str">
        <f aca="false">IFERROR(VLOOKUP($J728,'Base 1'!$A:$E,5,0),"-")</f>
        <v>-</v>
      </c>
      <c r="L728" s="52" t="str">
        <f aca="false">IFERROR(VLOOKUP($J728,'Base 1'!$A:$B,2,0),"-")</f>
        <v>-</v>
      </c>
      <c r="M728" s="50" t="str">
        <f aca="false">IFERROR(VLOOKUP($J728,'Base 1'!$A:$Q,17,0),"-")</f>
        <v>-</v>
      </c>
      <c r="N728" s="50" t="str">
        <f aca="false">IFERROR(VLOOKUP($J728,'Base 1'!$A:$R,18,0),"-")</f>
        <v>-</v>
      </c>
      <c r="O728" s="50" t="str">
        <f aca="false">IFERROR(VLOOKUP($J728,'Base 1'!$A:$F,6,0),"-")</f>
        <v>-</v>
      </c>
      <c r="P728" s="53" t="str">
        <f aca="false">IFERROR(VLOOKUP($J728,'Base 1'!$A:$G,7,0),"-")</f>
        <v>-</v>
      </c>
      <c r="Q728" s="54"/>
      <c r="R728" s="50" t="str">
        <f aca="false">IFERROR(VLOOKUP(J728,'Base 1'!$A:$L,12,0),"-")</f>
        <v>-</v>
      </c>
      <c r="S728" s="54"/>
      <c r="T728" s="55" t="str">
        <f aca="false">IFERROR(VLOOKUP(J728,'Base 1'!$A:$J,10,0),"-")</f>
        <v>-</v>
      </c>
      <c r="U728" s="56"/>
      <c r="V728" s="57"/>
      <c r="W728" s="58"/>
      <c r="X728" s="59" t="str">
        <f aca="false">IFERROR(VLOOKUP(J728,'Base 1'!$A:$I,9,0),"-")</f>
        <v>-</v>
      </c>
      <c r="Y728" s="58"/>
      <c r="Z728" s="60"/>
      <c r="AA728" s="61"/>
      <c r="AB728" s="62"/>
      <c r="AC728" s="63" t="str">
        <f aca="false">IFERROR(VLOOKUP($J728,'Base 1'!$A:$Q,16,0),"-")</f>
        <v>-</v>
      </c>
      <c r="AD728" s="63"/>
      <c r="AE728" s="64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  <c r="BS728" s="65"/>
      <c r="BT728" s="65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  <c r="CO728" s="65"/>
      <c r="CP728" s="65"/>
      <c r="CQ728" s="65"/>
      <c r="CR728" s="65"/>
      <c r="CS728" s="65"/>
      <c r="CT728" s="65"/>
      <c r="CU728" s="65"/>
      <c r="CV728" s="65"/>
      <c r="CW728" s="65"/>
      <c r="CX728" s="65"/>
      <c r="CY728" s="65"/>
      <c r="CZ728" s="65"/>
      <c r="DA728" s="65"/>
      <c r="DB728" s="65"/>
      <c r="DC728" s="65"/>
      <c r="DD728" s="65"/>
      <c r="DE728" s="65"/>
      <c r="DF728" s="65"/>
      <c r="DG728" s="65"/>
      <c r="DH728" s="65"/>
      <c r="DI728" s="65"/>
      <c r="DJ728" s="65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5"/>
      <c r="EE728" s="65"/>
      <c r="EF728" s="65"/>
      <c r="EG728" s="65"/>
      <c r="EH728" s="65"/>
      <c r="EI728" s="65"/>
      <c r="EJ728" s="65"/>
      <c r="EK728" s="65"/>
      <c r="EL728" s="65"/>
      <c r="EM728" s="65"/>
      <c r="EN728" s="65"/>
      <c r="EO728" s="65"/>
      <c r="EP728" s="65"/>
      <c r="EQ728" s="65"/>
      <c r="ER728" s="65"/>
      <c r="ES728" s="65"/>
      <c r="ET728" s="65"/>
      <c r="EU728" s="65"/>
      <c r="EV728" s="65"/>
      <c r="EW728" s="65"/>
      <c r="EX728" s="65"/>
      <c r="EY728" s="65"/>
      <c r="EZ728" s="65"/>
      <c r="FA728" s="65"/>
      <c r="FB728" s="65"/>
      <c r="FC728" s="65"/>
      <c r="FD728" s="65"/>
      <c r="FE728" s="65"/>
      <c r="FF728" s="65"/>
      <c r="FG728" s="65"/>
      <c r="FH728" s="65"/>
      <c r="FI728" s="65"/>
      <c r="FJ728" s="65"/>
      <c r="FK728" s="65"/>
      <c r="FL728" s="65"/>
      <c r="FM728" s="65"/>
      <c r="FN728" s="65"/>
      <c r="FO728" s="65"/>
      <c r="FP728" s="65"/>
      <c r="FQ728" s="65"/>
      <c r="FR728" s="65"/>
      <c r="FS728" s="65"/>
      <c r="FT728" s="65"/>
      <c r="FU728" s="65"/>
      <c r="FV728" s="65"/>
      <c r="FW728" s="65"/>
      <c r="FX728" s="65"/>
      <c r="FY728" s="65"/>
      <c r="FZ728" s="65"/>
      <c r="GA728" s="65"/>
      <c r="GB728" s="65"/>
      <c r="GC728" s="65"/>
      <c r="GD728" s="65"/>
      <c r="GE728" s="65"/>
      <c r="GF728" s="65"/>
      <c r="GG728" s="65"/>
      <c r="GH728" s="65"/>
      <c r="GI728" s="65"/>
      <c r="GJ728" s="65"/>
      <c r="GK728" s="65"/>
      <c r="GL728" s="65"/>
      <c r="GM728" s="65"/>
      <c r="GN728" s="65"/>
      <c r="GO728" s="65"/>
      <c r="GP728" s="65"/>
      <c r="GQ728" s="65"/>
      <c r="GR728" s="65"/>
      <c r="GS728" s="65"/>
      <c r="GT728" s="65"/>
      <c r="GU728" s="65"/>
      <c r="GV728" s="65"/>
      <c r="GW728" s="65"/>
      <c r="GX728" s="65"/>
      <c r="GY728" s="65"/>
      <c r="GZ728" s="65"/>
      <c r="HA728" s="65"/>
      <c r="HB728" s="65"/>
      <c r="HC728" s="65"/>
      <c r="HD728" s="65"/>
      <c r="HE728" s="65"/>
      <c r="HF728" s="65"/>
      <c r="HG728" s="65"/>
      <c r="HH728" s="65"/>
      <c r="HI728" s="65"/>
      <c r="HJ728" s="65"/>
      <c r="HK728" s="65"/>
      <c r="HL728" s="65"/>
      <c r="HM728" s="65"/>
      <c r="HN728" s="65"/>
      <c r="HO728" s="65"/>
      <c r="HP728" s="65"/>
      <c r="HQ728" s="65"/>
      <c r="HR728" s="65"/>
      <c r="HS728" s="65"/>
      <c r="HT728" s="65"/>
      <c r="HU728" s="65"/>
      <c r="HV728" s="65"/>
      <c r="HW728" s="65"/>
      <c r="HX728" s="65"/>
      <c r="HY728" s="65"/>
      <c r="HZ728" s="65"/>
      <c r="IA728" s="65"/>
      <c r="IB728" s="65"/>
      <c r="IC728" s="65"/>
      <c r="ID728" s="65"/>
      <c r="IE728" s="65"/>
      <c r="IF728" s="65"/>
      <c r="IG728" s="65"/>
      <c r="IH728" s="65"/>
      <c r="II728" s="65"/>
      <c r="IJ728" s="65"/>
      <c r="IK728" s="65"/>
      <c r="IL728" s="65"/>
      <c r="IM728" s="65"/>
      <c r="IN728" s="65"/>
      <c r="IO728" s="65"/>
      <c r="IP728" s="65"/>
      <c r="IQ728" s="65"/>
      <c r="IR728" s="65"/>
      <c r="IS728" s="65"/>
      <c r="IT728" s="65"/>
      <c r="IU728" s="65"/>
      <c r="IV728" s="65"/>
      <c r="IW728" s="65"/>
      <c r="IX728" s="65"/>
      <c r="IY728" s="65"/>
      <c r="IZ728" s="65"/>
      <c r="JA728" s="65"/>
      <c r="JB728" s="65"/>
      <c r="JC728" s="65"/>
      <c r="JD728" s="65"/>
      <c r="JE728" s="65"/>
      <c r="JF728" s="65"/>
      <c r="JG728" s="65"/>
      <c r="JH728" s="65"/>
      <c r="JI728" s="65"/>
      <c r="JJ728" s="65"/>
      <c r="JK728" s="65"/>
      <c r="JL728" s="65"/>
      <c r="JM728" s="65"/>
      <c r="JN728" s="65"/>
      <c r="JO728" s="65"/>
      <c r="JP728" s="65"/>
      <c r="JQ728" s="65"/>
      <c r="JR728" s="65"/>
      <c r="JS728" s="65"/>
    </row>
    <row r="729" s="66" customFormat="true" ht="14.25" hidden="false" customHeight="true" outlineLevel="0" collapsed="false">
      <c r="A729" s="46"/>
      <c r="B729" s="47" t="n">
        <f aca="true">TODAY()</f>
        <v>46135</v>
      </c>
      <c r="C729" s="48" t="s">
        <v>37</v>
      </c>
      <c r="D729" s="49" t="s">
        <v>38</v>
      </c>
      <c r="E729" s="50" t="str">
        <f aca="false">IFERROR(VLOOKUP($J729,'Base 1'!A:S,19,0),"-")</f>
        <v>-</v>
      </c>
      <c r="F729" s="50" t="str">
        <f aca="false">IFERROR(VLOOKUP($J729,'Base 1'!$A:$N,14,0),"-")</f>
        <v>-</v>
      </c>
      <c r="G729" s="50" t="str">
        <f aca="false">IFERROR(VLOOKUP($J729,'Base 1'!$A:$O,15,0),"-")</f>
        <v>-</v>
      </c>
      <c r="H729" s="50" t="str">
        <f aca="false">IFERROR(VLOOKUP($J729,'Base 1'!$A:$T,20,0),"-")</f>
        <v>-</v>
      </c>
      <c r="I729" s="51" t="str">
        <f aca="false">IFERROR(VLOOKUP($J729,'Base 1'!$A:$C,3,0),"-")</f>
        <v>-</v>
      </c>
      <c r="J729" s="51"/>
      <c r="K729" s="50" t="str">
        <f aca="false">IFERROR(VLOOKUP($J729,'Base 1'!$A:$E,5,0),"-")</f>
        <v>-</v>
      </c>
      <c r="L729" s="52" t="str">
        <f aca="false">IFERROR(VLOOKUP($J729,'Base 1'!$A:$B,2,0),"-")</f>
        <v>-</v>
      </c>
      <c r="M729" s="50" t="str">
        <f aca="false">IFERROR(VLOOKUP($J729,'Base 1'!$A:$Q,17,0),"-")</f>
        <v>-</v>
      </c>
      <c r="N729" s="50" t="str">
        <f aca="false">IFERROR(VLOOKUP($J729,'Base 1'!$A:$R,18,0),"-")</f>
        <v>-</v>
      </c>
      <c r="O729" s="50" t="str">
        <f aca="false">IFERROR(VLOOKUP($J729,'Base 1'!$A:$F,6,0),"-")</f>
        <v>-</v>
      </c>
      <c r="P729" s="53" t="str">
        <f aca="false">IFERROR(VLOOKUP($J729,'Base 1'!$A:$G,7,0),"-")</f>
        <v>-</v>
      </c>
      <c r="Q729" s="54"/>
      <c r="R729" s="50" t="str">
        <f aca="false">IFERROR(VLOOKUP(J729,'Base 1'!$A:$L,12,0),"-")</f>
        <v>-</v>
      </c>
      <c r="S729" s="54"/>
      <c r="T729" s="55" t="str">
        <f aca="false">IFERROR(VLOOKUP(J729,'Base 1'!$A:$J,10,0),"-")</f>
        <v>-</v>
      </c>
      <c r="U729" s="56"/>
      <c r="V729" s="57"/>
      <c r="W729" s="58"/>
      <c r="X729" s="59" t="str">
        <f aca="false">IFERROR(VLOOKUP(J729,'Base 1'!$A:$I,9,0),"-")</f>
        <v>-</v>
      </c>
      <c r="Y729" s="58"/>
      <c r="Z729" s="60"/>
      <c r="AA729" s="61"/>
      <c r="AB729" s="62"/>
      <c r="AC729" s="63" t="str">
        <f aca="false">IFERROR(VLOOKUP($J729,'Base 1'!$A:$Q,16,0),"-")</f>
        <v>-</v>
      </c>
      <c r="AD729" s="63"/>
      <c r="AE729" s="64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/>
      <c r="BT729" s="65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  <c r="CO729" s="65"/>
      <c r="CP729" s="65"/>
      <c r="CQ729" s="65"/>
      <c r="CR729" s="65"/>
      <c r="CS729" s="65"/>
      <c r="CT729" s="65"/>
      <c r="CU729" s="65"/>
      <c r="CV729" s="65"/>
      <c r="CW729" s="65"/>
      <c r="CX729" s="65"/>
      <c r="CY729" s="65"/>
      <c r="CZ729" s="65"/>
      <c r="DA729" s="65"/>
      <c r="DB729" s="65"/>
      <c r="DC729" s="65"/>
      <c r="DD729" s="65"/>
      <c r="DE729" s="65"/>
      <c r="DF729" s="65"/>
      <c r="DG729" s="65"/>
      <c r="DH729" s="65"/>
      <c r="DI729" s="65"/>
      <c r="DJ729" s="65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5"/>
      <c r="EE729" s="65"/>
      <c r="EF729" s="65"/>
      <c r="EG729" s="65"/>
      <c r="EH729" s="65"/>
      <c r="EI729" s="65"/>
      <c r="EJ729" s="65"/>
      <c r="EK729" s="65"/>
      <c r="EL729" s="65"/>
      <c r="EM729" s="65"/>
      <c r="EN729" s="65"/>
      <c r="EO729" s="65"/>
      <c r="EP729" s="65"/>
      <c r="EQ729" s="65"/>
      <c r="ER729" s="65"/>
      <c r="ES729" s="65"/>
      <c r="ET729" s="65"/>
      <c r="EU729" s="65"/>
      <c r="EV729" s="65"/>
      <c r="EW729" s="65"/>
      <c r="EX729" s="65"/>
      <c r="EY729" s="65"/>
      <c r="EZ729" s="65"/>
      <c r="FA729" s="65"/>
      <c r="FB729" s="65"/>
      <c r="FC729" s="65"/>
      <c r="FD729" s="65"/>
      <c r="FE729" s="65"/>
      <c r="FF729" s="65"/>
      <c r="FG729" s="65"/>
      <c r="FH729" s="65"/>
      <c r="FI729" s="65"/>
      <c r="FJ729" s="65"/>
      <c r="FK729" s="65"/>
      <c r="FL729" s="65"/>
      <c r="FM729" s="65"/>
      <c r="FN729" s="65"/>
      <c r="FO729" s="65"/>
      <c r="FP729" s="65"/>
      <c r="FQ729" s="65"/>
      <c r="FR729" s="65"/>
      <c r="FS729" s="65"/>
      <c r="FT729" s="65"/>
      <c r="FU729" s="65"/>
      <c r="FV729" s="65"/>
      <c r="FW729" s="65"/>
      <c r="FX729" s="65"/>
      <c r="FY729" s="65"/>
      <c r="FZ729" s="65"/>
      <c r="GA729" s="65"/>
      <c r="GB729" s="65"/>
      <c r="GC729" s="65"/>
      <c r="GD729" s="65"/>
      <c r="GE729" s="65"/>
      <c r="GF729" s="65"/>
      <c r="GG729" s="65"/>
      <c r="GH729" s="65"/>
      <c r="GI729" s="65"/>
      <c r="GJ729" s="65"/>
      <c r="GK729" s="65"/>
      <c r="GL729" s="65"/>
      <c r="GM729" s="65"/>
      <c r="GN729" s="65"/>
      <c r="GO729" s="65"/>
      <c r="GP729" s="65"/>
      <c r="GQ729" s="65"/>
      <c r="GR729" s="65"/>
      <c r="GS729" s="65"/>
      <c r="GT729" s="65"/>
      <c r="GU729" s="65"/>
      <c r="GV729" s="65"/>
      <c r="GW729" s="65"/>
      <c r="GX729" s="65"/>
      <c r="GY729" s="65"/>
      <c r="GZ729" s="65"/>
      <c r="HA729" s="65"/>
      <c r="HB729" s="65"/>
      <c r="HC729" s="65"/>
      <c r="HD729" s="65"/>
      <c r="HE729" s="65"/>
      <c r="HF729" s="65"/>
      <c r="HG729" s="65"/>
      <c r="HH729" s="65"/>
      <c r="HI729" s="65"/>
      <c r="HJ729" s="65"/>
      <c r="HK729" s="65"/>
      <c r="HL729" s="65"/>
      <c r="HM729" s="65"/>
      <c r="HN729" s="65"/>
      <c r="HO729" s="65"/>
      <c r="HP729" s="65"/>
      <c r="HQ729" s="65"/>
      <c r="HR729" s="65"/>
      <c r="HS729" s="65"/>
      <c r="HT729" s="65"/>
      <c r="HU729" s="65"/>
      <c r="HV729" s="65"/>
      <c r="HW729" s="65"/>
      <c r="HX729" s="65"/>
      <c r="HY729" s="65"/>
      <c r="HZ729" s="65"/>
      <c r="IA729" s="65"/>
      <c r="IB729" s="65"/>
      <c r="IC729" s="65"/>
      <c r="ID729" s="65"/>
      <c r="IE729" s="65"/>
      <c r="IF729" s="65"/>
      <c r="IG729" s="65"/>
      <c r="IH729" s="65"/>
      <c r="II729" s="65"/>
      <c r="IJ729" s="65"/>
      <c r="IK729" s="65"/>
      <c r="IL729" s="65"/>
      <c r="IM729" s="65"/>
      <c r="IN729" s="65"/>
      <c r="IO729" s="65"/>
      <c r="IP729" s="65"/>
      <c r="IQ729" s="65"/>
      <c r="IR729" s="65"/>
      <c r="IS729" s="65"/>
      <c r="IT729" s="65"/>
      <c r="IU729" s="65"/>
      <c r="IV729" s="65"/>
      <c r="IW729" s="65"/>
      <c r="IX729" s="65"/>
      <c r="IY729" s="65"/>
      <c r="IZ729" s="65"/>
      <c r="JA729" s="65"/>
      <c r="JB729" s="65"/>
      <c r="JC729" s="65"/>
      <c r="JD729" s="65"/>
      <c r="JE729" s="65"/>
      <c r="JF729" s="65"/>
      <c r="JG729" s="65"/>
      <c r="JH729" s="65"/>
      <c r="JI729" s="65"/>
      <c r="JJ729" s="65"/>
      <c r="JK729" s="65"/>
      <c r="JL729" s="65"/>
      <c r="JM729" s="65"/>
      <c r="JN729" s="65"/>
      <c r="JO729" s="65"/>
      <c r="JP729" s="65"/>
      <c r="JQ729" s="65"/>
      <c r="JR729" s="65"/>
      <c r="JS729" s="65"/>
    </row>
    <row r="730" s="66" customFormat="true" ht="14.25" hidden="false" customHeight="true" outlineLevel="0" collapsed="false">
      <c r="A730" s="46"/>
      <c r="B730" s="47" t="n">
        <f aca="true">TODAY()</f>
        <v>46135</v>
      </c>
      <c r="C730" s="48" t="s">
        <v>37</v>
      </c>
      <c r="D730" s="49" t="s">
        <v>38</v>
      </c>
      <c r="E730" s="50" t="str">
        <f aca="false">IFERROR(VLOOKUP($J730,'Base 1'!A:S,19,0),"-")</f>
        <v>-</v>
      </c>
      <c r="F730" s="50" t="str">
        <f aca="false">IFERROR(VLOOKUP($J730,'Base 1'!$A:$N,14,0),"-")</f>
        <v>-</v>
      </c>
      <c r="G730" s="50" t="str">
        <f aca="false">IFERROR(VLOOKUP($J730,'Base 1'!$A:$O,15,0),"-")</f>
        <v>-</v>
      </c>
      <c r="H730" s="50" t="str">
        <f aca="false">IFERROR(VLOOKUP($J730,'Base 1'!$A:$T,20,0),"-")</f>
        <v>-</v>
      </c>
      <c r="I730" s="51" t="str">
        <f aca="false">IFERROR(VLOOKUP($J730,'Base 1'!$A:$C,3,0),"-")</f>
        <v>-</v>
      </c>
      <c r="J730" s="51"/>
      <c r="K730" s="50" t="str">
        <f aca="false">IFERROR(VLOOKUP($J730,'Base 1'!$A:$E,5,0),"-")</f>
        <v>-</v>
      </c>
      <c r="L730" s="52" t="str">
        <f aca="false">IFERROR(VLOOKUP($J730,'Base 1'!$A:$B,2,0),"-")</f>
        <v>-</v>
      </c>
      <c r="M730" s="50" t="str">
        <f aca="false">IFERROR(VLOOKUP($J730,'Base 1'!$A:$Q,17,0),"-")</f>
        <v>-</v>
      </c>
      <c r="N730" s="50" t="str">
        <f aca="false">IFERROR(VLOOKUP($J730,'Base 1'!$A:$R,18,0),"-")</f>
        <v>-</v>
      </c>
      <c r="O730" s="50" t="str">
        <f aca="false">IFERROR(VLOOKUP($J730,'Base 1'!$A:$F,6,0),"-")</f>
        <v>-</v>
      </c>
      <c r="P730" s="53" t="str">
        <f aca="false">IFERROR(VLOOKUP($J730,'Base 1'!$A:$G,7,0),"-")</f>
        <v>-</v>
      </c>
      <c r="Q730" s="54"/>
      <c r="R730" s="50" t="str">
        <f aca="false">IFERROR(VLOOKUP(J730,'Base 1'!$A:$L,12,0),"-")</f>
        <v>-</v>
      </c>
      <c r="S730" s="54"/>
      <c r="T730" s="55" t="str">
        <f aca="false">IFERROR(VLOOKUP(J730,'Base 1'!$A:$J,10,0),"-")</f>
        <v>-</v>
      </c>
      <c r="U730" s="56"/>
      <c r="V730" s="57"/>
      <c r="W730" s="58"/>
      <c r="X730" s="59" t="str">
        <f aca="false">IFERROR(VLOOKUP(J730,'Base 1'!$A:$I,9,0),"-")</f>
        <v>-</v>
      </c>
      <c r="Y730" s="58"/>
      <c r="Z730" s="60"/>
      <c r="AA730" s="61"/>
      <c r="AB730" s="62"/>
      <c r="AC730" s="63" t="str">
        <f aca="false">IFERROR(VLOOKUP($J730,'Base 1'!$A:$Q,16,0),"-")</f>
        <v>-</v>
      </c>
      <c r="AD730" s="63"/>
      <c r="AE730" s="64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  <c r="BS730" s="65"/>
      <c r="BT730" s="65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  <c r="CO730" s="65"/>
      <c r="CP730" s="65"/>
      <c r="CQ730" s="65"/>
      <c r="CR730" s="65"/>
      <c r="CS730" s="65"/>
      <c r="CT730" s="65"/>
      <c r="CU730" s="65"/>
      <c r="CV730" s="65"/>
      <c r="CW730" s="65"/>
      <c r="CX730" s="65"/>
      <c r="CY730" s="65"/>
      <c r="CZ730" s="65"/>
      <c r="DA730" s="65"/>
      <c r="DB730" s="65"/>
      <c r="DC730" s="65"/>
      <c r="DD730" s="65"/>
      <c r="DE730" s="65"/>
      <c r="DF730" s="65"/>
      <c r="DG730" s="65"/>
      <c r="DH730" s="65"/>
      <c r="DI730" s="65"/>
      <c r="DJ730" s="65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5"/>
      <c r="EE730" s="65"/>
      <c r="EF730" s="65"/>
      <c r="EG730" s="65"/>
      <c r="EH730" s="65"/>
      <c r="EI730" s="65"/>
      <c r="EJ730" s="65"/>
      <c r="EK730" s="65"/>
      <c r="EL730" s="65"/>
      <c r="EM730" s="65"/>
      <c r="EN730" s="65"/>
      <c r="EO730" s="65"/>
      <c r="EP730" s="65"/>
      <c r="EQ730" s="65"/>
      <c r="ER730" s="65"/>
      <c r="ES730" s="65"/>
      <c r="ET730" s="65"/>
      <c r="EU730" s="65"/>
      <c r="EV730" s="65"/>
      <c r="EW730" s="65"/>
      <c r="EX730" s="65"/>
      <c r="EY730" s="65"/>
      <c r="EZ730" s="65"/>
      <c r="FA730" s="65"/>
      <c r="FB730" s="65"/>
      <c r="FC730" s="65"/>
      <c r="FD730" s="65"/>
      <c r="FE730" s="65"/>
      <c r="FF730" s="65"/>
      <c r="FG730" s="65"/>
      <c r="FH730" s="65"/>
      <c r="FI730" s="65"/>
      <c r="FJ730" s="65"/>
      <c r="FK730" s="65"/>
      <c r="FL730" s="65"/>
      <c r="FM730" s="65"/>
      <c r="FN730" s="65"/>
      <c r="FO730" s="65"/>
      <c r="FP730" s="65"/>
      <c r="FQ730" s="65"/>
      <c r="FR730" s="65"/>
      <c r="FS730" s="65"/>
      <c r="FT730" s="65"/>
      <c r="FU730" s="65"/>
      <c r="FV730" s="65"/>
      <c r="FW730" s="65"/>
      <c r="FX730" s="65"/>
      <c r="FY730" s="65"/>
      <c r="FZ730" s="65"/>
      <c r="GA730" s="65"/>
      <c r="GB730" s="65"/>
      <c r="GC730" s="65"/>
      <c r="GD730" s="65"/>
      <c r="GE730" s="65"/>
      <c r="GF730" s="65"/>
      <c r="GG730" s="65"/>
      <c r="GH730" s="65"/>
      <c r="GI730" s="65"/>
      <c r="GJ730" s="65"/>
      <c r="GK730" s="65"/>
      <c r="GL730" s="65"/>
      <c r="GM730" s="65"/>
      <c r="GN730" s="65"/>
      <c r="GO730" s="65"/>
      <c r="GP730" s="65"/>
      <c r="GQ730" s="65"/>
      <c r="GR730" s="65"/>
      <c r="GS730" s="65"/>
      <c r="GT730" s="65"/>
      <c r="GU730" s="65"/>
      <c r="GV730" s="65"/>
      <c r="GW730" s="65"/>
      <c r="GX730" s="65"/>
      <c r="GY730" s="65"/>
      <c r="GZ730" s="65"/>
      <c r="HA730" s="65"/>
      <c r="HB730" s="65"/>
      <c r="HC730" s="65"/>
      <c r="HD730" s="65"/>
      <c r="HE730" s="65"/>
      <c r="HF730" s="65"/>
      <c r="HG730" s="65"/>
      <c r="HH730" s="65"/>
      <c r="HI730" s="65"/>
      <c r="HJ730" s="65"/>
      <c r="HK730" s="65"/>
      <c r="HL730" s="65"/>
      <c r="HM730" s="65"/>
      <c r="HN730" s="65"/>
      <c r="HO730" s="65"/>
      <c r="HP730" s="65"/>
      <c r="HQ730" s="65"/>
      <c r="HR730" s="65"/>
      <c r="HS730" s="65"/>
      <c r="HT730" s="65"/>
      <c r="HU730" s="65"/>
      <c r="HV730" s="65"/>
      <c r="HW730" s="65"/>
      <c r="HX730" s="65"/>
      <c r="HY730" s="65"/>
      <c r="HZ730" s="65"/>
      <c r="IA730" s="65"/>
      <c r="IB730" s="65"/>
      <c r="IC730" s="65"/>
      <c r="ID730" s="65"/>
      <c r="IE730" s="65"/>
      <c r="IF730" s="65"/>
      <c r="IG730" s="65"/>
      <c r="IH730" s="65"/>
      <c r="II730" s="65"/>
      <c r="IJ730" s="65"/>
      <c r="IK730" s="65"/>
      <c r="IL730" s="65"/>
      <c r="IM730" s="65"/>
      <c r="IN730" s="65"/>
      <c r="IO730" s="65"/>
      <c r="IP730" s="65"/>
      <c r="IQ730" s="65"/>
      <c r="IR730" s="65"/>
      <c r="IS730" s="65"/>
      <c r="IT730" s="65"/>
      <c r="IU730" s="65"/>
      <c r="IV730" s="65"/>
      <c r="IW730" s="65"/>
      <c r="IX730" s="65"/>
      <c r="IY730" s="65"/>
      <c r="IZ730" s="65"/>
      <c r="JA730" s="65"/>
      <c r="JB730" s="65"/>
      <c r="JC730" s="65"/>
      <c r="JD730" s="65"/>
      <c r="JE730" s="65"/>
      <c r="JF730" s="65"/>
      <c r="JG730" s="65"/>
      <c r="JH730" s="65"/>
      <c r="JI730" s="65"/>
      <c r="JJ730" s="65"/>
      <c r="JK730" s="65"/>
      <c r="JL730" s="65"/>
      <c r="JM730" s="65"/>
      <c r="JN730" s="65"/>
      <c r="JO730" s="65"/>
      <c r="JP730" s="65"/>
      <c r="JQ730" s="65"/>
      <c r="JR730" s="65"/>
      <c r="JS730" s="65"/>
    </row>
    <row r="731" s="66" customFormat="true" ht="14.25" hidden="false" customHeight="true" outlineLevel="0" collapsed="false">
      <c r="A731" s="46"/>
      <c r="B731" s="47" t="n">
        <f aca="true">TODAY()</f>
        <v>46135</v>
      </c>
      <c r="C731" s="48" t="s">
        <v>37</v>
      </c>
      <c r="D731" s="49" t="s">
        <v>38</v>
      </c>
      <c r="E731" s="50" t="str">
        <f aca="false">IFERROR(VLOOKUP($J731,'Base 1'!A:S,19,0),"-")</f>
        <v>-</v>
      </c>
      <c r="F731" s="50" t="str">
        <f aca="false">IFERROR(VLOOKUP($J731,'Base 1'!$A:$N,14,0),"-")</f>
        <v>-</v>
      </c>
      <c r="G731" s="50" t="str">
        <f aca="false">IFERROR(VLOOKUP($J731,'Base 1'!$A:$O,15,0),"-")</f>
        <v>-</v>
      </c>
      <c r="H731" s="50" t="str">
        <f aca="false">IFERROR(VLOOKUP($J731,'Base 1'!$A:$T,20,0),"-")</f>
        <v>-</v>
      </c>
      <c r="I731" s="51" t="str">
        <f aca="false">IFERROR(VLOOKUP($J731,'Base 1'!$A:$C,3,0),"-")</f>
        <v>-</v>
      </c>
      <c r="J731" s="51"/>
      <c r="K731" s="50" t="str">
        <f aca="false">IFERROR(VLOOKUP($J731,'Base 1'!$A:$E,5,0),"-")</f>
        <v>-</v>
      </c>
      <c r="L731" s="52" t="str">
        <f aca="false">IFERROR(VLOOKUP($J731,'Base 1'!$A:$B,2,0),"-")</f>
        <v>-</v>
      </c>
      <c r="M731" s="50" t="str">
        <f aca="false">IFERROR(VLOOKUP($J731,'Base 1'!$A:$Q,17,0),"-")</f>
        <v>-</v>
      </c>
      <c r="N731" s="50" t="str">
        <f aca="false">IFERROR(VLOOKUP($J731,'Base 1'!$A:$R,18,0),"-")</f>
        <v>-</v>
      </c>
      <c r="O731" s="50" t="str">
        <f aca="false">IFERROR(VLOOKUP($J731,'Base 1'!$A:$F,6,0),"-")</f>
        <v>-</v>
      </c>
      <c r="P731" s="53" t="str">
        <f aca="false">IFERROR(VLOOKUP($J731,'Base 1'!$A:$G,7,0),"-")</f>
        <v>-</v>
      </c>
      <c r="Q731" s="54"/>
      <c r="R731" s="50" t="str">
        <f aca="false">IFERROR(VLOOKUP(J731,'Base 1'!$A:$L,12,0),"-")</f>
        <v>-</v>
      </c>
      <c r="S731" s="54"/>
      <c r="T731" s="55" t="str">
        <f aca="false">IFERROR(VLOOKUP(J731,'Base 1'!$A:$J,10,0),"-")</f>
        <v>-</v>
      </c>
      <c r="U731" s="56"/>
      <c r="V731" s="57"/>
      <c r="W731" s="58"/>
      <c r="X731" s="59" t="str">
        <f aca="false">IFERROR(VLOOKUP(J731,'Base 1'!$A:$I,9,0),"-")</f>
        <v>-</v>
      </c>
      <c r="Y731" s="58"/>
      <c r="Z731" s="60"/>
      <c r="AA731" s="61"/>
      <c r="AB731" s="62"/>
      <c r="AC731" s="63" t="str">
        <f aca="false">IFERROR(VLOOKUP($J731,'Base 1'!$A:$Q,16,0),"-")</f>
        <v>-</v>
      </c>
      <c r="AD731" s="63"/>
      <c r="AE731" s="64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  <c r="BS731" s="65"/>
      <c r="BT731" s="65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  <c r="CO731" s="65"/>
      <c r="CP731" s="65"/>
      <c r="CQ731" s="65"/>
      <c r="CR731" s="65"/>
      <c r="CS731" s="65"/>
      <c r="CT731" s="65"/>
      <c r="CU731" s="65"/>
      <c r="CV731" s="65"/>
      <c r="CW731" s="65"/>
      <c r="CX731" s="65"/>
      <c r="CY731" s="65"/>
      <c r="CZ731" s="65"/>
      <c r="DA731" s="65"/>
      <c r="DB731" s="65"/>
      <c r="DC731" s="65"/>
      <c r="DD731" s="65"/>
      <c r="DE731" s="65"/>
      <c r="DF731" s="65"/>
      <c r="DG731" s="65"/>
      <c r="DH731" s="65"/>
      <c r="DI731" s="65"/>
      <c r="DJ731" s="65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5"/>
      <c r="EE731" s="65"/>
      <c r="EF731" s="65"/>
      <c r="EG731" s="65"/>
      <c r="EH731" s="65"/>
      <c r="EI731" s="65"/>
      <c r="EJ731" s="65"/>
      <c r="EK731" s="65"/>
      <c r="EL731" s="65"/>
      <c r="EM731" s="65"/>
      <c r="EN731" s="65"/>
      <c r="EO731" s="65"/>
      <c r="EP731" s="65"/>
      <c r="EQ731" s="65"/>
      <c r="ER731" s="65"/>
      <c r="ES731" s="65"/>
      <c r="ET731" s="65"/>
      <c r="EU731" s="65"/>
      <c r="EV731" s="65"/>
      <c r="EW731" s="65"/>
      <c r="EX731" s="65"/>
      <c r="EY731" s="65"/>
      <c r="EZ731" s="65"/>
      <c r="FA731" s="65"/>
      <c r="FB731" s="65"/>
      <c r="FC731" s="65"/>
      <c r="FD731" s="65"/>
      <c r="FE731" s="65"/>
      <c r="FF731" s="65"/>
      <c r="FG731" s="65"/>
      <c r="FH731" s="65"/>
      <c r="FI731" s="65"/>
      <c r="FJ731" s="65"/>
      <c r="FK731" s="65"/>
      <c r="FL731" s="65"/>
      <c r="FM731" s="65"/>
      <c r="FN731" s="65"/>
      <c r="FO731" s="65"/>
      <c r="FP731" s="65"/>
      <c r="FQ731" s="65"/>
      <c r="FR731" s="65"/>
      <c r="FS731" s="65"/>
      <c r="FT731" s="65"/>
      <c r="FU731" s="65"/>
      <c r="FV731" s="65"/>
      <c r="FW731" s="65"/>
      <c r="FX731" s="65"/>
      <c r="FY731" s="65"/>
      <c r="FZ731" s="65"/>
      <c r="GA731" s="65"/>
      <c r="GB731" s="65"/>
      <c r="GC731" s="65"/>
      <c r="GD731" s="65"/>
      <c r="GE731" s="65"/>
      <c r="GF731" s="65"/>
      <c r="GG731" s="65"/>
      <c r="GH731" s="65"/>
      <c r="GI731" s="65"/>
      <c r="GJ731" s="65"/>
      <c r="GK731" s="65"/>
      <c r="GL731" s="65"/>
      <c r="GM731" s="65"/>
      <c r="GN731" s="65"/>
      <c r="GO731" s="65"/>
      <c r="GP731" s="65"/>
      <c r="GQ731" s="65"/>
      <c r="GR731" s="65"/>
      <c r="GS731" s="65"/>
      <c r="GT731" s="65"/>
      <c r="GU731" s="65"/>
      <c r="GV731" s="65"/>
      <c r="GW731" s="65"/>
      <c r="GX731" s="65"/>
      <c r="GY731" s="65"/>
      <c r="GZ731" s="65"/>
      <c r="HA731" s="65"/>
      <c r="HB731" s="65"/>
      <c r="HC731" s="65"/>
      <c r="HD731" s="65"/>
      <c r="HE731" s="65"/>
      <c r="HF731" s="65"/>
      <c r="HG731" s="65"/>
      <c r="HH731" s="65"/>
      <c r="HI731" s="65"/>
      <c r="HJ731" s="65"/>
      <c r="HK731" s="65"/>
      <c r="HL731" s="65"/>
      <c r="HM731" s="65"/>
      <c r="HN731" s="65"/>
      <c r="HO731" s="65"/>
      <c r="HP731" s="65"/>
      <c r="HQ731" s="65"/>
      <c r="HR731" s="65"/>
      <c r="HS731" s="65"/>
      <c r="HT731" s="65"/>
      <c r="HU731" s="65"/>
      <c r="HV731" s="65"/>
      <c r="HW731" s="65"/>
      <c r="HX731" s="65"/>
      <c r="HY731" s="65"/>
      <c r="HZ731" s="65"/>
      <c r="IA731" s="65"/>
      <c r="IB731" s="65"/>
      <c r="IC731" s="65"/>
      <c r="ID731" s="65"/>
      <c r="IE731" s="65"/>
      <c r="IF731" s="65"/>
      <c r="IG731" s="65"/>
      <c r="IH731" s="65"/>
      <c r="II731" s="65"/>
      <c r="IJ731" s="65"/>
      <c r="IK731" s="65"/>
      <c r="IL731" s="65"/>
      <c r="IM731" s="65"/>
      <c r="IN731" s="65"/>
      <c r="IO731" s="65"/>
      <c r="IP731" s="65"/>
      <c r="IQ731" s="65"/>
      <c r="IR731" s="65"/>
      <c r="IS731" s="65"/>
      <c r="IT731" s="65"/>
      <c r="IU731" s="65"/>
      <c r="IV731" s="65"/>
      <c r="IW731" s="65"/>
      <c r="IX731" s="65"/>
      <c r="IY731" s="65"/>
      <c r="IZ731" s="65"/>
      <c r="JA731" s="65"/>
      <c r="JB731" s="65"/>
      <c r="JC731" s="65"/>
      <c r="JD731" s="65"/>
      <c r="JE731" s="65"/>
      <c r="JF731" s="65"/>
      <c r="JG731" s="65"/>
      <c r="JH731" s="65"/>
      <c r="JI731" s="65"/>
      <c r="JJ731" s="65"/>
      <c r="JK731" s="65"/>
      <c r="JL731" s="65"/>
      <c r="JM731" s="65"/>
      <c r="JN731" s="65"/>
      <c r="JO731" s="65"/>
      <c r="JP731" s="65"/>
      <c r="JQ731" s="65"/>
      <c r="JR731" s="65"/>
      <c r="JS731" s="65"/>
    </row>
    <row r="732" s="66" customFormat="true" ht="14.25" hidden="false" customHeight="true" outlineLevel="0" collapsed="false">
      <c r="A732" s="46"/>
      <c r="B732" s="47" t="n">
        <f aca="true">TODAY()</f>
        <v>46135</v>
      </c>
      <c r="C732" s="48" t="s">
        <v>37</v>
      </c>
      <c r="D732" s="49" t="s">
        <v>38</v>
      </c>
      <c r="E732" s="50" t="str">
        <f aca="false">IFERROR(VLOOKUP($J732,'Base 1'!A:S,19,0),"-")</f>
        <v>-</v>
      </c>
      <c r="F732" s="50" t="str">
        <f aca="false">IFERROR(VLOOKUP($J732,'Base 1'!$A:$N,14,0),"-")</f>
        <v>-</v>
      </c>
      <c r="G732" s="50" t="str">
        <f aca="false">IFERROR(VLOOKUP($J732,'Base 1'!$A:$O,15,0),"-")</f>
        <v>-</v>
      </c>
      <c r="H732" s="50" t="str">
        <f aca="false">IFERROR(VLOOKUP($J732,'Base 1'!$A:$T,20,0),"-")</f>
        <v>-</v>
      </c>
      <c r="I732" s="51" t="str">
        <f aca="false">IFERROR(VLOOKUP($J732,'Base 1'!$A:$C,3,0),"-")</f>
        <v>-</v>
      </c>
      <c r="J732" s="51"/>
      <c r="K732" s="50" t="str">
        <f aca="false">IFERROR(VLOOKUP($J732,'Base 1'!$A:$E,5,0),"-")</f>
        <v>-</v>
      </c>
      <c r="L732" s="52" t="str">
        <f aca="false">IFERROR(VLOOKUP($J732,'Base 1'!$A:$B,2,0),"-")</f>
        <v>-</v>
      </c>
      <c r="M732" s="50" t="str">
        <f aca="false">IFERROR(VLOOKUP($J732,'Base 1'!$A:$Q,17,0),"-")</f>
        <v>-</v>
      </c>
      <c r="N732" s="50" t="str">
        <f aca="false">IFERROR(VLOOKUP($J732,'Base 1'!$A:$R,18,0),"-")</f>
        <v>-</v>
      </c>
      <c r="O732" s="50" t="str">
        <f aca="false">IFERROR(VLOOKUP($J732,'Base 1'!$A:$F,6,0),"-")</f>
        <v>-</v>
      </c>
      <c r="P732" s="53" t="str">
        <f aca="false">IFERROR(VLOOKUP($J732,'Base 1'!$A:$G,7,0),"-")</f>
        <v>-</v>
      </c>
      <c r="Q732" s="54"/>
      <c r="R732" s="50" t="str">
        <f aca="false">IFERROR(VLOOKUP(J732,'Base 1'!$A:$L,12,0),"-")</f>
        <v>-</v>
      </c>
      <c r="S732" s="54"/>
      <c r="T732" s="55" t="str">
        <f aca="false">IFERROR(VLOOKUP(J732,'Base 1'!$A:$J,10,0),"-")</f>
        <v>-</v>
      </c>
      <c r="U732" s="56"/>
      <c r="V732" s="57"/>
      <c r="W732" s="58"/>
      <c r="X732" s="59" t="str">
        <f aca="false">IFERROR(VLOOKUP(J732,'Base 1'!$A:$I,9,0),"-")</f>
        <v>-</v>
      </c>
      <c r="Y732" s="58"/>
      <c r="Z732" s="60"/>
      <c r="AA732" s="61"/>
      <c r="AB732" s="62"/>
      <c r="AC732" s="63" t="str">
        <f aca="false">IFERROR(VLOOKUP($J732,'Base 1'!$A:$Q,16,0),"-")</f>
        <v>-</v>
      </c>
      <c r="AD732" s="63"/>
      <c r="AE732" s="64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65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  <c r="CO732" s="65"/>
      <c r="CP732" s="65"/>
      <c r="CQ732" s="65"/>
      <c r="CR732" s="65"/>
      <c r="CS732" s="65"/>
      <c r="CT732" s="65"/>
      <c r="CU732" s="65"/>
      <c r="CV732" s="65"/>
      <c r="CW732" s="65"/>
      <c r="CX732" s="65"/>
      <c r="CY732" s="65"/>
      <c r="CZ732" s="65"/>
      <c r="DA732" s="65"/>
      <c r="DB732" s="65"/>
      <c r="DC732" s="65"/>
      <c r="DD732" s="65"/>
      <c r="DE732" s="65"/>
      <c r="DF732" s="65"/>
      <c r="DG732" s="65"/>
      <c r="DH732" s="65"/>
      <c r="DI732" s="65"/>
      <c r="DJ732" s="65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5"/>
      <c r="EE732" s="65"/>
      <c r="EF732" s="65"/>
      <c r="EG732" s="65"/>
      <c r="EH732" s="65"/>
      <c r="EI732" s="65"/>
      <c r="EJ732" s="65"/>
      <c r="EK732" s="65"/>
      <c r="EL732" s="65"/>
      <c r="EM732" s="65"/>
      <c r="EN732" s="65"/>
      <c r="EO732" s="65"/>
      <c r="EP732" s="65"/>
      <c r="EQ732" s="65"/>
      <c r="ER732" s="65"/>
      <c r="ES732" s="65"/>
      <c r="ET732" s="65"/>
      <c r="EU732" s="65"/>
      <c r="EV732" s="65"/>
      <c r="EW732" s="65"/>
      <c r="EX732" s="65"/>
      <c r="EY732" s="65"/>
      <c r="EZ732" s="65"/>
      <c r="FA732" s="65"/>
      <c r="FB732" s="65"/>
      <c r="FC732" s="65"/>
      <c r="FD732" s="65"/>
      <c r="FE732" s="65"/>
      <c r="FF732" s="65"/>
      <c r="FG732" s="65"/>
      <c r="FH732" s="65"/>
      <c r="FI732" s="65"/>
      <c r="FJ732" s="65"/>
      <c r="FK732" s="65"/>
      <c r="FL732" s="65"/>
      <c r="FM732" s="65"/>
      <c r="FN732" s="65"/>
      <c r="FO732" s="65"/>
      <c r="FP732" s="65"/>
      <c r="FQ732" s="65"/>
      <c r="FR732" s="65"/>
      <c r="FS732" s="65"/>
      <c r="FT732" s="65"/>
      <c r="FU732" s="65"/>
      <c r="FV732" s="65"/>
      <c r="FW732" s="65"/>
      <c r="FX732" s="65"/>
      <c r="FY732" s="65"/>
      <c r="FZ732" s="65"/>
      <c r="GA732" s="65"/>
      <c r="GB732" s="65"/>
      <c r="GC732" s="65"/>
      <c r="GD732" s="65"/>
      <c r="GE732" s="65"/>
      <c r="GF732" s="65"/>
      <c r="GG732" s="65"/>
      <c r="GH732" s="65"/>
      <c r="GI732" s="65"/>
      <c r="GJ732" s="65"/>
      <c r="GK732" s="65"/>
      <c r="GL732" s="65"/>
      <c r="GM732" s="65"/>
      <c r="GN732" s="65"/>
      <c r="GO732" s="65"/>
      <c r="GP732" s="65"/>
      <c r="GQ732" s="65"/>
      <c r="GR732" s="65"/>
      <c r="GS732" s="65"/>
      <c r="GT732" s="65"/>
      <c r="GU732" s="65"/>
      <c r="GV732" s="65"/>
      <c r="GW732" s="65"/>
      <c r="GX732" s="65"/>
      <c r="GY732" s="65"/>
      <c r="GZ732" s="65"/>
      <c r="HA732" s="65"/>
      <c r="HB732" s="65"/>
      <c r="HC732" s="65"/>
      <c r="HD732" s="65"/>
      <c r="HE732" s="65"/>
      <c r="HF732" s="65"/>
      <c r="HG732" s="65"/>
      <c r="HH732" s="65"/>
      <c r="HI732" s="65"/>
      <c r="HJ732" s="65"/>
      <c r="HK732" s="65"/>
      <c r="HL732" s="65"/>
      <c r="HM732" s="65"/>
      <c r="HN732" s="65"/>
      <c r="HO732" s="65"/>
      <c r="HP732" s="65"/>
      <c r="HQ732" s="65"/>
      <c r="HR732" s="65"/>
      <c r="HS732" s="65"/>
      <c r="HT732" s="65"/>
      <c r="HU732" s="65"/>
      <c r="HV732" s="65"/>
      <c r="HW732" s="65"/>
      <c r="HX732" s="65"/>
      <c r="HY732" s="65"/>
      <c r="HZ732" s="65"/>
      <c r="IA732" s="65"/>
      <c r="IB732" s="65"/>
      <c r="IC732" s="65"/>
      <c r="ID732" s="65"/>
      <c r="IE732" s="65"/>
      <c r="IF732" s="65"/>
      <c r="IG732" s="65"/>
      <c r="IH732" s="65"/>
      <c r="II732" s="65"/>
      <c r="IJ732" s="65"/>
      <c r="IK732" s="65"/>
      <c r="IL732" s="65"/>
      <c r="IM732" s="65"/>
      <c r="IN732" s="65"/>
      <c r="IO732" s="65"/>
      <c r="IP732" s="65"/>
      <c r="IQ732" s="65"/>
      <c r="IR732" s="65"/>
      <c r="IS732" s="65"/>
      <c r="IT732" s="65"/>
      <c r="IU732" s="65"/>
      <c r="IV732" s="65"/>
      <c r="IW732" s="65"/>
      <c r="IX732" s="65"/>
      <c r="IY732" s="65"/>
      <c r="IZ732" s="65"/>
      <c r="JA732" s="65"/>
      <c r="JB732" s="65"/>
      <c r="JC732" s="65"/>
      <c r="JD732" s="65"/>
      <c r="JE732" s="65"/>
      <c r="JF732" s="65"/>
      <c r="JG732" s="65"/>
      <c r="JH732" s="65"/>
      <c r="JI732" s="65"/>
      <c r="JJ732" s="65"/>
      <c r="JK732" s="65"/>
      <c r="JL732" s="65"/>
      <c r="JM732" s="65"/>
      <c r="JN732" s="65"/>
      <c r="JO732" s="65"/>
      <c r="JP732" s="65"/>
      <c r="JQ732" s="65"/>
      <c r="JR732" s="65"/>
      <c r="JS732" s="65"/>
    </row>
    <row r="733" s="66" customFormat="true" ht="14.25" hidden="false" customHeight="true" outlineLevel="0" collapsed="false">
      <c r="A733" s="46"/>
      <c r="B733" s="47" t="n">
        <f aca="true">TODAY()</f>
        <v>46135</v>
      </c>
      <c r="C733" s="48" t="s">
        <v>37</v>
      </c>
      <c r="D733" s="49" t="s">
        <v>38</v>
      </c>
      <c r="E733" s="50" t="str">
        <f aca="false">IFERROR(VLOOKUP($J733,'Base 1'!A:S,19,0),"-")</f>
        <v>-</v>
      </c>
      <c r="F733" s="50" t="str">
        <f aca="false">IFERROR(VLOOKUP($J733,'Base 1'!$A:$N,14,0),"-")</f>
        <v>-</v>
      </c>
      <c r="G733" s="50" t="str">
        <f aca="false">IFERROR(VLOOKUP($J733,'Base 1'!$A:$O,15,0),"-")</f>
        <v>-</v>
      </c>
      <c r="H733" s="50" t="str">
        <f aca="false">IFERROR(VLOOKUP($J733,'Base 1'!$A:$T,20,0),"-")</f>
        <v>-</v>
      </c>
      <c r="I733" s="51" t="str">
        <f aca="false">IFERROR(VLOOKUP($J733,'Base 1'!$A:$C,3,0),"-")</f>
        <v>-</v>
      </c>
      <c r="J733" s="51"/>
      <c r="K733" s="50" t="str">
        <f aca="false">IFERROR(VLOOKUP($J733,'Base 1'!$A:$E,5,0),"-")</f>
        <v>-</v>
      </c>
      <c r="L733" s="52" t="str">
        <f aca="false">IFERROR(VLOOKUP($J733,'Base 1'!$A:$B,2,0),"-")</f>
        <v>-</v>
      </c>
      <c r="M733" s="50" t="str">
        <f aca="false">IFERROR(VLOOKUP($J733,'Base 1'!$A:$Q,17,0),"-")</f>
        <v>-</v>
      </c>
      <c r="N733" s="50" t="str">
        <f aca="false">IFERROR(VLOOKUP($J733,'Base 1'!$A:$R,18,0),"-")</f>
        <v>-</v>
      </c>
      <c r="O733" s="50" t="str">
        <f aca="false">IFERROR(VLOOKUP($J733,'Base 1'!$A:$F,6,0),"-")</f>
        <v>-</v>
      </c>
      <c r="P733" s="53" t="str">
        <f aca="false">IFERROR(VLOOKUP($J733,'Base 1'!$A:$G,7,0),"-")</f>
        <v>-</v>
      </c>
      <c r="Q733" s="54"/>
      <c r="R733" s="50" t="str">
        <f aca="false">IFERROR(VLOOKUP(J733,'Base 1'!$A:$L,12,0),"-")</f>
        <v>-</v>
      </c>
      <c r="S733" s="54"/>
      <c r="T733" s="55" t="str">
        <f aca="false">IFERROR(VLOOKUP(J733,'Base 1'!$A:$J,10,0),"-")</f>
        <v>-</v>
      </c>
      <c r="U733" s="56"/>
      <c r="V733" s="57"/>
      <c r="W733" s="58"/>
      <c r="X733" s="59" t="str">
        <f aca="false">IFERROR(VLOOKUP(J733,'Base 1'!$A:$I,9,0),"-")</f>
        <v>-</v>
      </c>
      <c r="Y733" s="58"/>
      <c r="Z733" s="60"/>
      <c r="AA733" s="61"/>
      <c r="AB733" s="62"/>
      <c r="AC733" s="63" t="str">
        <f aca="false">IFERROR(VLOOKUP($J733,'Base 1'!$A:$Q,16,0),"-")</f>
        <v>-</v>
      </c>
      <c r="AD733" s="63"/>
      <c r="AE733" s="64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  <c r="BS733" s="65"/>
      <c r="BT733" s="65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  <c r="CO733" s="65"/>
      <c r="CP733" s="65"/>
      <c r="CQ733" s="65"/>
      <c r="CR733" s="65"/>
      <c r="CS733" s="65"/>
      <c r="CT733" s="65"/>
      <c r="CU733" s="65"/>
      <c r="CV733" s="65"/>
      <c r="CW733" s="65"/>
      <c r="CX733" s="65"/>
      <c r="CY733" s="65"/>
      <c r="CZ733" s="65"/>
      <c r="DA733" s="65"/>
      <c r="DB733" s="65"/>
      <c r="DC733" s="65"/>
      <c r="DD733" s="65"/>
      <c r="DE733" s="65"/>
      <c r="DF733" s="65"/>
      <c r="DG733" s="65"/>
      <c r="DH733" s="65"/>
      <c r="DI733" s="65"/>
      <c r="DJ733" s="65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5"/>
      <c r="EE733" s="65"/>
      <c r="EF733" s="65"/>
      <c r="EG733" s="65"/>
      <c r="EH733" s="65"/>
      <c r="EI733" s="65"/>
      <c r="EJ733" s="65"/>
      <c r="EK733" s="65"/>
      <c r="EL733" s="65"/>
      <c r="EM733" s="65"/>
      <c r="EN733" s="65"/>
      <c r="EO733" s="65"/>
      <c r="EP733" s="65"/>
      <c r="EQ733" s="65"/>
      <c r="ER733" s="65"/>
      <c r="ES733" s="65"/>
      <c r="ET733" s="65"/>
      <c r="EU733" s="65"/>
      <c r="EV733" s="65"/>
      <c r="EW733" s="65"/>
      <c r="EX733" s="65"/>
      <c r="EY733" s="65"/>
      <c r="EZ733" s="65"/>
      <c r="FA733" s="65"/>
      <c r="FB733" s="65"/>
      <c r="FC733" s="65"/>
      <c r="FD733" s="65"/>
      <c r="FE733" s="65"/>
      <c r="FF733" s="65"/>
      <c r="FG733" s="65"/>
      <c r="FH733" s="65"/>
      <c r="FI733" s="65"/>
      <c r="FJ733" s="65"/>
      <c r="FK733" s="65"/>
      <c r="FL733" s="65"/>
      <c r="FM733" s="65"/>
      <c r="FN733" s="65"/>
      <c r="FO733" s="65"/>
      <c r="FP733" s="65"/>
      <c r="FQ733" s="65"/>
      <c r="FR733" s="65"/>
      <c r="FS733" s="65"/>
      <c r="FT733" s="65"/>
      <c r="FU733" s="65"/>
      <c r="FV733" s="65"/>
      <c r="FW733" s="65"/>
      <c r="FX733" s="65"/>
      <c r="FY733" s="65"/>
      <c r="FZ733" s="65"/>
      <c r="GA733" s="65"/>
      <c r="GB733" s="65"/>
      <c r="GC733" s="65"/>
      <c r="GD733" s="65"/>
      <c r="GE733" s="65"/>
      <c r="GF733" s="65"/>
      <c r="GG733" s="65"/>
      <c r="GH733" s="65"/>
      <c r="GI733" s="65"/>
      <c r="GJ733" s="65"/>
      <c r="GK733" s="65"/>
      <c r="GL733" s="65"/>
      <c r="GM733" s="65"/>
      <c r="GN733" s="65"/>
      <c r="GO733" s="65"/>
      <c r="GP733" s="65"/>
      <c r="GQ733" s="65"/>
      <c r="GR733" s="65"/>
      <c r="GS733" s="65"/>
      <c r="GT733" s="65"/>
      <c r="GU733" s="65"/>
      <c r="GV733" s="65"/>
      <c r="GW733" s="65"/>
      <c r="GX733" s="65"/>
      <c r="GY733" s="65"/>
      <c r="GZ733" s="65"/>
      <c r="HA733" s="65"/>
      <c r="HB733" s="65"/>
      <c r="HC733" s="65"/>
      <c r="HD733" s="65"/>
      <c r="HE733" s="65"/>
      <c r="HF733" s="65"/>
      <c r="HG733" s="65"/>
      <c r="HH733" s="65"/>
      <c r="HI733" s="65"/>
      <c r="HJ733" s="65"/>
      <c r="HK733" s="65"/>
      <c r="HL733" s="65"/>
      <c r="HM733" s="65"/>
      <c r="HN733" s="65"/>
      <c r="HO733" s="65"/>
      <c r="HP733" s="65"/>
      <c r="HQ733" s="65"/>
      <c r="HR733" s="65"/>
      <c r="HS733" s="65"/>
      <c r="HT733" s="65"/>
      <c r="HU733" s="65"/>
      <c r="HV733" s="65"/>
      <c r="HW733" s="65"/>
      <c r="HX733" s="65"/>
      <c r="HY733" s="65"/>
      <c r="HZ733" s="65"/>
      <c r="IA733" s="65"/>
      <c r="IB733" s="65"/>
      <c r="IC733" s="65"/>
      <c r="ID733" s="65"/>
      <c r="IE733" s="65"/>
      <c r="IF733" s="65"/>
      <c r="IG733" s="65"/>
      <c r="IH733" s="65"/>
      <c r="II733" s="65"/>
      <c r="IJ733" s="65"/>
      <c r="IK733" s="65"/>
      <c r="IL733" s="65"/>
      <c r="IM733" s="65"/>
      <c r="IN733" s="65"/>
      <c r="IO733" s="65"/>
      <c r="IP733" s="65"/>
      <c r="IQ733" s="65"/>
      <c r="IR733" s="65"/>
      <c r="IS733" s="65"/>
      <c r="IT733" s="65"/>
      <c r="IU733" s="65"/>
      <c r="IV733" s="65"/>
      <c r="IW733" s="65"/>
      <c r="IX733" s="65"/>
      <c r="IY733" s="65"/>
      <c r="IZ733" s="65"/>
      <c r="JA733" s="65"/>
      <c r="JB733" s="65"/>
      <c r="JC733" s="65"/>
      <c r="JD733" s="65"/>
      <c r="JE733" s="65"/>
      <c r="JF733" s="65"/>
      <c r="JG733" s="65"/>
      <c r="JH733" s="65"/>
      <c r="JI733" s="65"/>
      <c r="JJ733" s="65"/>
      <c r="JK733" s="65"/>
      <c r="JL733" s="65"/>
      <c r="JM733" s="65"/>
      <c r="JN733" s="65"/>
      <c r="JO733" s="65"/>
      <c r="JP733" s="65"/>
      <c r="JQ733" s="65"/>
      <c r="JR733" s="65"/>
      <c r="JS733" s="65"/>
    </row>
    <row r="734" s="66" customFormat="true" ht="14.25" hidden="false" customHeight="true" outlineLevel="0" collapsed="false">
      <c r="A734" s="46"/>
      <c r="B734" s="47" t="n">
        <f aca="true">TODAY()</f>
        <v>46135</v>
      </c>
      <c r="C734" s="48" t="s">
        <v>37</v>
      </c>
      <c r="D734" s="49" t="s">
        <v>38</v>
      </c>
      <c r="E734" s="50" t="str">
        <f aca="false">IFERROR(VLOOKUP($J734,'Base 1'!A:S,19,0),"-")</f>
        <v>-</v>
      </c>
      <c r="F734" s="50" t="str">
        <f aca="false">IFERROR(VLOOKUP($J734,'Base 1'!$A:$N,14,0),"-")</f>
        <v>-</v>
      </c>
      <c r="G734" s="50" t="str">
        <f aca="false">IFERROR(VLOOKUP($J734,'Base 1'!$A:$O,15,0),"-")</f>
        <v>-</v>
      </c>
      <c r="H734" s="50" t="str">
        <f aca="false">IFERROR(VLOOKUP($J734,'Base 1'!$A:$T,20,0),"-")</f>
        <v>-</v>
      </c>
      <c r="I734" s="51" t="str">
        <f aca="false">IFERROR(VLOOKUP($J734,'Base 1'!$A:$C,3,0),"-")</f>
        <v>-</v>
      </c>
      <c r="J734" s="51"/>
      <c r="K734" s="50" t="str">
        <f aca="false">IFERROR(VLOOKUP($J734,'Base 1'!$A:$E,5,0),"-")</f>
        <v>-</v>
      </c>
      <c r="L734" s="52" t="str">
        <f aca="false">IFERROR(VLOOKUP($J734,'Base 1'!$A:$B,2,0),"-")</f>
        <v>-</v>
      </c>
      <c r="M734" s="50" t="str">
        <f aca="false">IFERROR(VLOOKUP($J734,'Base 1'!$A:$Q,17,0),"-")</f>
        <v>-</v>
      </c>
      <c r="N734" s="50" t="str">
        <f aca="false">IFERROR(VLOOKUP($J734,'Base 1'!$A:$R,18,0),"-")</f>
        <v>-</v>
      </c>
      <c r="O734" s="50" t="str">
        <f aca="false">IFERROR(VLOOKUP($J734,'Base 1'!$A:$F,6,0),"-")</f>
        <v>-</v>
      </c>
      <c r="P734" s="53" t="str">
        <f aca="false">IFERROR(VLOOKUP($J734,'Base 1'!$A:$G,7,0),"-")</f>
        <v>-</v>
      </c>
      <c r="Q734" s="54"/>
      <c r="R734" s="50" t="str">
        <f aca="false">IFERROR(VLOOKUP(J734,'Base 1'!$A:$L,12,0),"-")</f>
        <v>-</v>
      </c>
      <c r="S734" s="54"/>
      <c r="T734" s="55" t="str">
        <f aca="false">IFERROR(VLOOKUP(J734,'Base 1'!$A:$J,10,0),"-")</f>
        <v>-</v>
      </c>
      <c r="U734" s="56"/>
      <c r="V734" s="57"/>
      <c r="W734" s="58"/>
      <c r="X734" s="59" t="str">
        <f aca="false">IFERROR(VLOOKUP(J734,'Base 1'!$A:$I,9,0),"-")</f>
        <v>-</v>
      </c>
      <c r="Y734" s="58"/>
      <c r="Z734" s="60"/>
      <c r="AA734" s="61"/>
      <c r="AB734" s="62"/>
      <c r="AC734" s="63" t="str">
        <f aca="false">IFERROR(VLOOKUP($J734,'Base 1'!$A:$Q,16,0),"-")</f>
        <v>-</v>
      </c>
      <c r="AD734" s="63"/>
      <c r="AE734" s="64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  <c r="BS734" s="65"/>
      <c r="BT734" s="65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  <c r="CO734" s="65"/>
      <c r="CP734" s="65"/>
      <c r="CQ734" s="65"/>
      <c r="CR734" s="65"/>
      <c r="CS734" s="65"/>
      <c r="CT734" s="65"/>
      <c r="CU734" s="65"/>
      <c r="CV734" s="65"/>
      <c r="CW734" s="65"/>
      <c r="CX734" s="65"/>
      <c r="CY734" s="65"/>
      <c r="CZ734" s="65"/>
      <c r="DA734" s="65"/>
      <c r="DB734" s="65"/>
      <c r="DC734" s="65"/>
      <c r="DD734" s="65"/>
      <c r="DE734" s="65"/>
      <c r="DF734" s="65"/>
      <c r="DG734" s="65"/>
      <c r="DH734" s="65"/>
      <c r="DI734" s="65"/>
      <c r="DJ734" s="65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5"/>
      <c r="EE734" s="65"/>
      <c r="EF734" s="65"/>
      <c r="EG734" s="65"/>
      <c r="EH734" s="65"/>
      <c r="EI734" s="65"/>
      <c r="EJ734" s="65"/>
      <c r="EK734" s="65"/>
      <c r="EL734" s="65"/>
      <c r="EM734" s="65"/>
      <c r="EN734" s="65"/>
      <c r="EO734" s="65"/>
      <c r="EP734" s="65"/>
      <c r="EQ734" s="65"/>
      <c r="ER734" s="65"/>
      <c r="ES734" s="65"/>
      <c r="ET734" s="65"/>
      <c r="EU734" s="65"/>
      <c r="EV734" s="65"/>
      <c r="EW734" s="65"/>
      <c r="EX734" s="65"/>
      <c r="EY734" s="65"/>
      <c r="EZ734" s="65"/>
      <c r="FA734" s="65"/>
      <c r="FB734" s="65"/>
      <c r="FC734" s="65"/>
      <c r="FD734" s="65"/>
      <c r="FE734" s="65"/>
      <c r="FF734" s="65"/>
      <c r="FG734" s="65"/>
      <c r="FH734" s="65"/>
      <c r="FI734" s="65"/>
      <c r="FJ734" s="65"/>
      <c r="FK734" s="65"/>
      <c r="FL734" s="65"/>
      <c r="FM734" s="65"/>
      <c r="FN734" s="65"/>
      <c r="FO734" s="65"/>
      <c r="FP734" s="65"/>
      <c r="FQ734" s="65"/>
      <c r="FR734" s="65"/>
      <c r="FS734" s="65"/>
      <c r="FT734" s="65"/>
      <c r="FU734" s="65"/>
      <c r="FV734" s="65"/>
      <c r="FW734" s="65"/>
      <c r="FX734" s="65"/>
      <c r="FY734" s="65"/>
      <c r="FZ734" s="65"/>
      <c r="GA734" s="65"/>
      <c r="GB734" s="65"/>
      <c r="GC734" s="65"/>
      <c r="GD734" s="65"/>
      <c r="GE734" s="65"/>
      <c r="GF734" s="65"/>
      <c r="GG734" s="65"/>
      <c r="GH734" s="65"/>
      <c r="GI734" s="65"/>
      <c r="GJ734" s="65"/>
      <c r="GK734" s="65"/>
      <c r="GL734" s="65"/>
      <c r="GM734" s="65"/>
      <c r="GN734" s="65"/>
      <c r="GO734" s="65"/>
      <c r="GP734" s="65"/>
      <c r="GQ734" s="65"/>
      <c r="GR734" s="65"/>
      <c r="GS734" s="65"/>
      <c r="GT734" s="65"/>
      <c r="GU734" s="65"/>
      <c r="GV734" s="65"/>
      <c r="GW734" s="65"/>
      <c r="GX734" s="65"/>
      <c r="GY734" s="65"/>
      <c r="GZ734" s="65"/>
      <c r="HA734" s="65"/>
      <c r="HB734" s="65"/>
      <c r="HC734" s="65"/>
      <c r="HD734" s="65"/>
      <c r="HE734" s="65"/>
      <c r="HF734" s="65"/>
      <c r="HG734" s="65"/>
      <c r="HH734" s="65"/>
      <c r="HI734" s="65"/>
      <c r="HJ734" s="65"/>
      <c r="HK734" s="65"/>
      <c r="HL734" s="65"/>
      <c r="HM734" s="65"/>
      <c r="HN734" s="65"/>
      <c r="HO734" s="65"/>
      <c r="HP734" s="65"/>
      <c r="HQ734" s="65"/>
      <c r="HR734" s="65"/>
      <c r="HS734" s="65"/>
      <c r="HT734" s="65"/>
      <c r="HU734" s="65"/>
      <c r="HV734" s="65"/>
      <c r="HW734" s="65"/>
      <c r="HX734" s="65"/>
      <c r="HY734" s="65"/>
      <c r="HZ734" s="65"/>
      <c r="IA734" s="65"/>
      <c r="IB734" s="65"/>
      <c r="IC734" s="65"/>
      <c r="ID734" s="65"/>
      <c r="IE734" s="65"/>
      <c r="IF734" s="65"/>
      <c r="IG734" s="65"/>
      <c r="IH734" s="65"/>
      <c r="II734" s="65"/>
      <c r="IJ734" s="65"/>
      <c r="IK734" s="65"/>
      <c r="IL734" s="65"/>
      <c r="IM734" s="65"/>
      <c r="IN734" s="65"/>
      <c r="IO734" s="65"/>
      <c r="IP734" s="65"/>
      <c r="IQ734" s="65"/>
      <c r="IR734" s="65"/>
      <c r="IS734" s="65"/>
      <c r="IT734" s="65"/>
      <c r="IU734" s="65"/>
      <c r="IV734" s="65"/>
      <c r="IW734" s="65"/>
      <c r="IX734" s="65"/>
      <c r="IY734" s="65"/>
      <c r="IZ734" s="65"/>
      <c r="JA734" s="65"/>
      <c r="JB734" s="65"/>
      <c r="JC734" s="65"/>
      <c r="JD734" s="65"/>
      <c r="JE734" s="65"/>
      <c r="JF734" s="65"/>
      <c r="JG734" s="65"/>
      <c r="JH734" s="65"/>
      <c r="JI734" s="65"/>
      <c r="JJ734" s="65"/>
      <c r="JK734" s="65"/>
      <c r="JL734" s="65"/>
      <c r="JM734" s="65"/>
      <c r="JN734" s="65"/>
      <c r="JO734" s="65"/>
      <c r="JP734" s="65"/>
      <c r="JQ734" s="65"/>
      <c r="JR734" s="65"/>
      <c r="JS734" s="65"/>
    </row>
    <row r="735" s="66" customFormat="true" ht="14.25" hidden="false" customHeight="true" outlineLevel="0" collapsed="false">
      <c r="A735" s="46"/>
      <c r="B735" s="47" t="n">
        <f aca="true">TODAY()</f>
        <v>46135</v>
      </c>
      <c r="C735" s="48" t="s">
        <v>37</v>
      </c>
      <c r="D735" s="49" t="s">
        <v>38</v>
      </c>
      <c r="E735" s="50" t="str">
        <f aca="false">IFERROR(VLOOKUP($J735,'Base 1'!A:S,19,0),"-")</f>
        <v>-</v>
      </c>
      <c r="F735" s="50" t="str">
        <f aca="false">IFERROR(VLOOKUP($J735,'Base 1'!$A:$N,14,0),"-")</f>
        <v>-</v>
      </c>
      <c r="G735" s="50" t="str">
        <f aca="false">IFERROR(VLOOKUP($J735,'Base 1'!$A:$O,15,0),"-")</f>
        <v>-</v>
      </c>
      <c r="H735" s="50" t="str">
        <f aca="false">IFERROR(VLOOKUP($J735,'Base 1'!$A:$T,20,0),"-")</f>
        <v>-</v>
      </c>
      <c r="I735" s="51" t="str">
        <f aca="false">IFERROR(VLOOKUP($J735,'Base 1'!$A:$C,3,0),"-")</f>
        <v>-</v>
      </c>
      <c r="J735" s="51"/>
      <c r="K735" s="50" t="str">
        <f aca="false">IFERROR(VLOOKUP($J735,'Base 1'!$A:$E,5,0),"-")</f>
        <v>-</v>
      </c>
      <c r="L735" s="52" t="str">
        <f aca="false">IFERROR(VLOOKUP($J735,'Base 1'!$A:$B,2,0),"-")</f>
        <v>-</v>
      </c>
      <c r="M735" s="50" t="str">
        <f aca="false">IFERROR(VLOOKUP($J735,'Base 1'!$A:$Q,17,0),"-")</f>
        <v>-</v>
      </c>
      <c r="N735" s="50" t="str">
        <f aca="false">IFERROR(VLOOKUP($J735,'Base 1'!$A:$R,18,0),"-")</f>
        <v>-</v>
      </c>
      <c r="O735" s="50" t="str">
        <f aca="false">IFERROR(VLOOKUP($J735,'Base 1'!$A:$F,6,0),"-")</f>
        <v>-</v>
      </c>
      <c r="P735" s="53" t="str">
        <f aca="false">IFERROR(VLOOKUP($J735,'Base 1'!$A:$G,7,0),"-")</f>
        <v>-</v>
      </c>
      <c r="Q735" s="54"/>
      <c r="R735" s="50" t="str">
        <f aca="false">IFERROR(VLOOKUP(J735,'Base 1'!$A:$L,12,0),"-")</f>
        <v>-</v>
      </c>
      <c r="S735" s="54"/>
      <c r="T735" s="55" t="str">
        <f aca="false">IFERROR(VLOOKUP(J735,'Base 1'!$A:$J,10,0),"-")</f>
        <v>-</v>
      </c>
      <c r="U735" s="56"/>
      <c r="V735" s="57"/>
      <c r="W735" s="58"/>
      <c r="X735" s="59" t="str">
        <f aca="false">IFERROR(VLOOKUP(J735,'Base 1'!$A:$I,9,0),"-")</f>
        <v>-</v>
      </c>
      <c r="Y735" s="58"/>
      <c r="Z735" s="60"/>
      <c r="AA735" s="61"/>
      <c r="AB735" s="62"/>
      <c r="AC735" s="63" t="str">
        <f aca="false">IFERROR(VLOOKUP($J735,'Base 1'!$A:$Q,16,0),"-")</f>
        <v>-</v>
      </c>
      <c r="AD735" s="63"/>
      <c r="AE735" s="64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  <c r="BS735" s="65"/>
      <c r="BT735" s="65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  <c r="CO735" s="65"/>
      <c r="CP735" s="65"/>
      <c r="CQ735" s="65"/>
      <c r="CR735" s="65"/>
      <c r="CS735" s="65"/>
      <c r="CT735" s="65"/>
      <c r="CU735" s="65"/>
      <c r="CV735" s="65"/>
      <c r="CW735" s="65"/>
      <c r="CX735" s="65"/>
      <c r="CY735" s="65"/>
      <c r="CZ735" s="65"/>
      <c r="DA735" s="65"/>
      <c r="DB735" s="65"/>
      <c r="DC735" s="65"/>
      <c r="DD735" s="65"/>
      <c r="DE735" s="65"/>
      <c r="DF735" s="65"/>
      <c r="DG735" s="65"/>
      <c r="DH735" s="65"/>
      <c r="DI735" s="65"/>
      <c r="DJ735" s="65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5"/>
      <c r="EE735" s="65"/>
      <c r="EF735" s="65"/>
      <c r="EG735" s="65"/>
      <c r="EH735" s="65"/>
      <c r="EI735" s="65"/>
      <c r="EJ735" s="65"/>
      <c r="EK735" s="65"/>
      <c r="EL735" s="65"/>
      <c r="EM735" s="65"/>
      <c r="EN735" s="65"/>
      <c r="EO735" s="65"/>
      <c r="EP735" s="65"/>
      <c r="EQ735" s="65"/>
      <c r="ER735" s="65"/>
      <c r="ES735" s="65"/>
      <c r="ET735" s="65"/>
      <c r="EU735" s="65"/>
      <c r="EV735" s="65"/>
      <c r="EW735" s="65"/>
      <c r="EX735" s="65"/>
      <c r="EY735" s="65"/>
      <c r="EZ735" s="65"/>
      <c r="FA735" s="65"/>
      <c r="FB735" s="65"/>
      <c r="FC735" s="65"/>
      <c r="FD735" s="65"/>
      <c r="FE735" s="65"/>
      <c r="FF735" s="65"/>
      <c r="FG735" s="65"/>
      <c r="FH735" s="65"/>
      <c r="FI735" s="65"/>
      <c r="FJ735" s="65"/>
      <c r="FK735" s="65"/>
      <c r="FL735" s="65"/>
      <c r="FM735" s="65"/>
      <c r="FN735" s="65"/>
      <c r="FO735" s="65"/>
      <c r="FP735" s="65"/>
      <c r="FQ735" s="65"/>
      <c r="FR735" s="65"/>
      <c r="FS735" s="65"/>
      <c r="FT735" s="65"/>
      <c r="FU735" s="65"/>
      <c r="FV735" s="65"/>
      <c r="FW735" s="65"/>
      <c r="FX735" s="65"/>
      <c r="FY735" s="65"/>
      <c r="FZ735" s="65"/>
      <c r="GA735" s="65"/>
      <c r="GB735" s="65"/>
      <c r="GC735" s="65"/>
      <c r="GD735" s="65"/>
      <c r="GE735" s="65"/>
      <c r="GF735" s="65"/>
      <c r="GG735" s="65"/>
      <c r="GH735" s="65"/>
      <c r="GI735" s="65"/>
      <c r="GJ735" s="65"/>
      <c r="GK735" s="65"/>
      <c r="GL735" s="65"/>
      <c r="GM735" s="65"/>
      <c r="GN735" s="65"/>
      <c r="GO735" s="65"/>
      <c r="GP735" s="65"/>
      <c r="GQ735" s="65"/>
      <c r="GR735" s="65"/>
      <c r="GS735" s="65"/>
      <c r="GT735" s="65"/>
      <c r="GU735" s="65"/>
      <c r="GV735" s="65"/>
      <c r="GW735" s="65"/>
      <c r="GX735" s="65"/>
      <c r="GY735" s="65"/>
      <c r="GZ735" s="65"/>
      <c r="HA735" s="65"/>
      <c r="HB735" s="65"/>
      <c r="HC735" s="65"/>
      <c r="HD735" s="65"/>
      <c r="HE735" s="65"/>
      <c r="HF735" s="65"/>
      <c r="HG735" s="65"/>
      <c r="HH735" s="65"/>
      <c r="HI735" s="65"/>
      <c r="HJ735" s="65"/>
      <c r="HK735" s="65"/>
      <c r="HL735" s="65"/>
      <c r="HM735" s="65"/>
      <c r="HN735" s="65"/>
      <c r="HO735" s="65"/>
      <c r="HP735" s="65"/>
      <c r="HQ735" s="65"/>
      <c r="HR735" s="65"/>
      <c r="HS735" s="65"/>
      <c r="HT735" s="65"/>
      <c r="HU735" s="65"/>
      <c r="HV735" s="65"/>
      <c r="HW735" s="65"/>
      <c r="HX735" s="65"/>
      <c r="HY735" s="65"/>
      <c r="HZ735" s="65"/>
      <c r="IA735" s="65"/>
      <c r="IB735" s="65"/>
      <c r="IC735" s="65"/>
      <c r="ID735" s="65"/>
      <c r="IE735" s="65"/>
      <c r="IF735" s="65"/>
      <c r="IG735" s="65"/>
      <c r="IH735" s="65"/>
      <c r="II735" s="65"/>
      <c r="IJ735" s="65"/>
      <c r="IK735" s="65"/>
      <c r="IL735" s="65"/>
      <c r="IM735" s="65"/>
      <c r="IN735" s="65"/>
      <c r="IO735" s="65"/>
      <c r="IP735" s="65"/>
      <c r="IQ735" s="65"/>
      <c r="IR735" s="65"/>
      <c r="IS735" s="65"/>
      <c r="IT735" s="65"/>
      <c r="IU735" s="65"/>
      <c r="IV735" s="65"/>
      <c r="IW735" s="65"/>
      <c r="IX735" s="65"/>
      <c r="IY735" s="65"/>
      <c r="IZ735" s="65"/>
      <c r="JA735" s="65"/>
      <c r="JB735" s="65"/>
      <c r="JC735" s="65"/>
      <c r="JD735" s="65"/>
      <c r="JE735" s="65"/>
      <c r="JF735" s="65"/>
      <c r="JG735" s="65"/>
      <c r="JH735" s="65"/>
      <c r="JI735" s="65"/>
      <c r="JJ735" s="65"/>
      <c r="JK735" s="65"/>
      <c r="JL735" s="65"/>
      <c r="JM735" s="65"/>
      <c r="JN735" s="65"/>
      <c r="JO735" s="65"/>
      <c r="JP735" s="65"/>
      <c r="JQ735" s="65"/>
      <c r="JR735" s="65"/>
      <c r="JS735" s="65"/>
    </row>
    <row r="736" s="66" customFormat="true" ht="14.25" hidden="false" customHeight="true" outlineLevel="0" collapsed="false">
      <c r="A736" s="46"/>
      <c r="B736" s="47" t="n">
        <f aca="true">TODAY()</f>
        <v>46135</v>
      </c>
      <c r="C736" s="48" t="s">
        <v>37</v>
      </c>
      <c r="D736" s="49" t="s">
        <v>38</v>
      </c>
      <c r="E736" s="50" t="str">
        <f aca="false">IFERROR(VLOOKUP($J736,'Base 1'!A:S,19,0),"-")</f>
        <v>-</v>
      </c>
      <c r="F736" s="50" t="str">
        <f aca="false">IFERROR(VLOOKUP($J736,'Base 1'!$A:$N,14,0),"-")</f>
        <v>-</v>
      </c>
      <c r="G736" s="50" t="str">
        <f aca="false">IFERROR(VLOOKUP($J736,'Base 1'!$A:$O,15,0),"-")</f>
        <v>-</v>
      </c>
      <c r="H736" s="50" t="str">
        <f aca="false">IFERROR(VLOOKUP($J736,'Base 1'!$A:$T,20,0),"-")</f>
        <v>-</v>
      </c>
      <c r="I736" s="51" t="str">
        <f aca="false">IFERROR(VLOOKUP($J736,'Base 1'!$A:$C,3,0),"-")</f>
        <v>-</v>
      </c>
      <c r="J736" s="51"/>
      <c r="K736" s="50" t="str">
        <f aca="false">IFERROR(VLOOKUP($J736,'Base 1'!$A:$E,5,0),"-")</f>
        <v>-</v>
      </c>
      <c r="L736" s="52" t="str">
        <f aca="false">IFERROR(VLOOKUP($J736,'Base 1'!$A:$B,2,0),"-")</f>
        <v>-</v>
      </c>
      <c r="M736" s="50" t="str">
        <f aca="false">IFERROR(VLOOKUP($J736,'Base 1'!$A:$Q,17,0),"-")</f>
        <v>-</v>
      </c>
      <c r="N736" s="50" t="str">
        <f aca="false">IFERROR(VLOOKUP($J736,'Base 1'!$A:$R,18,0),"-")</f>
        <v>-</v>
      </c>
      <c r="O736" s="50" t="str">
        <f aca="false">IFERROR(VLOOKUP($J736,'Base 1'!$A:$F,6,0),"-")</f>
        <v>-</v>
      </c>
      <c r="P736" s="53" t="str">
        <f aca="false">IFERROR(VLOOKUP($J736,'Base 1'!$A:$G,7,0),"-")</f>
        <v>-</v>
      </c>
      <c r="Q736" s="54"/>
      <c r="R736" s="50" t="str">
        <f aca="false">IFERROR(VLOOKUP(J736,'Base 1'!$A:$L,12,0),"-")</f>
        <v>-</v>
      </c>
      <c r="S736" s="54"/>
      <c r="T736" s="55" t="str">
        <f aca="false">IFERROR(VLOOKUP(J736,'Base 1'!$A:$J,10,0),"-")</f>
        <v>-</v>
      </c>
      <c r="U736" s="56"/>
      <c r="V736" s="57"/>
      <c r="W736" s="58"/>
      <c r="X736" s="59" t="str">
        <f aca="false">IFERROR(VLOOKUP(J736,'Base 1'!$A:$I,9,0),"-")</f>
        <v>-</v>
      </c>
      <c r="Y736" s="58"/>
      <c r="Z736" s="60"/>
      <c r="AA736" s="61"/>
      <c r="AB736" s="62"/>
      <c r="AC736" s="63" t="str">
        <f aca="false">IFERROR(VLOOKUP($J736,'Base 1'!$A:$Q,16,0),"-")</f>
        <v>-</v>
      </c>
      <c r="AD736" s="63"/>
      <c r="AE736" s="64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65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  <c r="CO736" s="65"/>
      <c r="CP736" s="65"/>
      <c r="CQ736" s="65"/>
      <c r="CR736" s="65"/>
      <c r="CS736" s="65"/>
      <c r="CT736" s="65"/>
      <c r="CU736" s="65"/>
      <c r="CV736" s="65"/>
      <c r="CW736" s="65"/>
      <c r="CX736" s="65"/>
      <c r="CY736" s="65"/>
      <c r="CZ736" s="65"/>
      <c r="DA736" s="65"/>
      <c r="DB736" s="65"/>
      <c r="DC736" s="65"/>
      <c r="DD736" s="65"/>
      <c r="DE736" s="65"/>
      <c r="DF736" s="65"/>
      <c r="DG736" s="65"/>
      <c r="DH736" s="65"/>
      <c r="DI736" s="65"/>
      <c r="DJ736" s="65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5"/>
      <c r="EE736" s="65"/>
      <c r="EF736" s="65"/>
      <c r="EG736" s="65"/>
      <c r="EH736" s="65"/>
      <c r="EI736" s="65"/>
      <c r="EJ736" s="65"/>
      <c r="EK736" s="65"/>
      <c r="EL736" s="65"/>
      <c r="EM736" s="65"/>
      <c r="EN736" s="65"/>
      <c r="EO736" s="65"/>
      <c r="EP736" s="65"/>
      <c r="EQ736" s="65"/>
      <c r="ER736" s="65"/>
      <c r="ES736" s="65"/>
      <c r="ET736" s="65"/>
      <c r="EU736" s="65"/>
      <c r="EV736" s="65"/>
      <c r="EW736" s="65"/>
      <c r="EX736" s="65"/>
      <c r="EY736" s="65"/>
      <c r="EZ736" s="65"/>
      <c r="FA736" s="65"/>
      <c r="FB736" s="65"/>
      <c r="FC736" s="65"/>
      <c r="FD736" s="65"/>
      <c r="FE736" s="65"/>
      <c r="FF736" s="65"/>
      <c r="FG736" s="65"/>
      <c r="FH736" s="65"/>
      <c r="FI736" s="65"/>
      <c r="FJ736" s="65"/>
      <c r="FK736" s="65"/>
      <c r="FL736" s="65"/>
      <c r="FM736" s="65"/>
      <c r="FN736" s="65"/>
      <c r="FO736" s="65"/>
      <c r="FP736" s="65"/>
      <c r="FQ736" s="65"/>
      <c r="FR736" s="65"/>
      <c r="FS736" s="65"/>
      <c r="FT736" s="65"/>
      <c r="FU736" s="65"/>
      <c r="FV736" s="65"/>
      <c r="FW736" s="65"/>
      <c r="FX736" s="65"/>
      <c r="FY736" s="65"/>
      <c r="FZ736" s="65"/>
      <c r="GA736" s="65"/>
      <c r="GB736" s="65"/>
      <c r="GC736" s="65"/>
      <c r="GD736" s="65"/>
      <c r="GE736" s="65"/>
      <c r="GF736" s="65"/>
      <c r="GG736" s="65"/>
      <c r="GH736" s="65"/>
      <c r="GI736" s="65"/>
      <c r="GJ736" s="65"/>
      <c r="GK736" s="65"/>
      <c r="GL736" s="65"/>
      <c r="GM736" s="65"/>
      <c r="GN736" s="65"/>
      <c r="GO736" s="65"/>
      <c r="GP736" s="65"/>
      <c r="GQ736" s="65"/>
      <c r="GR736" s="65"/>
      <c r="GS736" s="65"/>
      <c r="GT736" s="65"/>
      <c r="GU736" s="65"/>
      <c r="GV736" s="65"/>
      <c r="GW736" s="65"/>
      <c r="GX736" s="65"/>
      <c r="GY736" s="65"/>
      <c r="GZ736" s="65"/>
      <c r="HA736" s="65"/>
      <c r="HB736" s="65"/>
      <c r="HC736" s="65"/>
      <c r="HD736" s="65"/>
      <c r="HE736" s="65"/>
      <c r="HF736" s="65"/>
      <c r="HG736" s="65"/>
      <c r="HH736" s="65"/>
      <c r="HI736" s="65"/>
      <c r="HJ736" s="65"/>
      <c r="HK736" s="65"/>
      <c r="HL736" s="65"/>
      <c r="HM736" s="65"/>
      <c r="HN736" s="65"/>
      <c r="HO736" s="65"/>
      <c r="HP736" s="65"/>
      <c r="HQ736" s="65"/>
      <c r="HR736" s="65"/>
      <c r="HS736" s="65"/>
      <c r="HT736" s="65"/>
      <c r="HU736" s="65"/>
      <c r="HV736" s="65"/>
      <c r="HW736" s="65"/>
      <c r="HX736" s="65"/>
      <c r="HY736" s="65"/>
      <c r="HZ736" s="65"/>
      <c r="IA736" s="65"/>
      <c r="IB736" s="65"/>
      <c r="IC736" s="65"/>
      <c r="ID736" s="65"/>
      <c r="IE736" s="65"/>
      <c r="IF736" s="65"/>
      <c r="IG736" s="65"/>
      <c r="IH736" s="65"/>
      <c r="II736" s="65"/>
      <c r="IJ736" s="65"/>
      <c r="IK736" s="65"/>
      <c r="IL736" s="65"/>
      <c r="IM736" s="65"/>
      <c r="IN736" s="65"/>
      <c r="IO736" s="65"/>
      <c r="IP736" s="65"/>
      <c r="IQ736" s="65"/>
      <c r="IR736" s="65"/>
      <c r="IS736" s="65"/>
      <c r="IT736" s="65"/>
      <c r="IU736" s="65"/>
      <c r="IV736" s="65"/>
      <c r="IW736" s="65"/>
      <c r="IX736" s="65"/>
      <c r="IY736" s="65"/>
      <c r="IZ736" s="65"/>
      <c r="JA736" s="65"/>
      <c r="JB736" s="65"/>
      <c r="JC736" s="65"/>
      <c r="JD736" s="65"/>
      <c r="JE736" s="65"/>
      <c r="JF736" s="65"/>
      <c r="JG736" s="65"/>
      <c r="JH736" s="65"/>
      <c r="JI736" s="65"/>
      <c r="JJ736" s="65"/>
      <c r="JK736" s="65"/>
      <c r="JL736" s="65"/>
      <c r="JM736" s="65"/>
      <c r="JN736" s="65"/>
      <c r="JO736" s="65"/>
      <c r="JP736" s="65"/>
      <c r="JQ736" s="65"/>
      <c r="JR736" s="65"/>
      <c r="JS736" s="65"/>
    </row>
    <row r="737" s="66" customFormat="true" ht="14.25" hidden="false" customHeight="true" outlineLevel="0" collapsed="false">
      <c r="A737" s="46"/>
      <c r="B737" s="47" t="n">
        <f aca="true">TODAY()</f>
        <v>46135</v>
      </c>
      <c r="C737" s="48" t="s">
        <v>37</v>
      </c>
      <c r="D737" s="49" t="s">
        <v>38</v>
      </c>
      <c r="E737" s="50" t="str">
        <f aca="false">IFERROR(VLOOKUP($J737,'Base 1'!A:S,19,0),"-")</f>
        <v>-</v>
      </c>
      <c r="F737" s="50" t="str">
        <f aca="false">IFERROR(VLOOKUP($J737,'Base 1'!$A:$N,14,0),"-")</f>
        <v>-</v>
      </c>
      <c r="G737" s="50" t="str">
        <f aca="false">IFERROR(VLOOKUP($J737,'Base 1'!$A:$O,15,0),"-")</f>
        <v>-</v>
      </c>
      <c r="H737" s="50" t="str">
        <f aca="false">IFERROR(VLOOKUP($J737,'Base 1'!$A:$T,20,0),"-")</f>
        <v>-</v>
      </c>
      <c r="I737" s="51" t="str">
        <f aca="false">IFERROR(VLOOKUP($J737,'Base 1'!$A:$C,3,0),"-")</f>
        <v>-</v>
      </c>
      <c r="J737" s="51"/>
      <c r="K737" s="50" t="str">
        <f aca="false">IFERROR(VLOOKUP($J737,'Base 1'!$A:$E,5,0),"-")</f>
        <v>-</v>
      </c>
      <c r="L737" s="52" t="str">
        <f aca="false">IFERROR(VLOOKUP($J737,'Base 1'!$A:$B,2,0),"-")</f>
        <v>-</v>
      </c>
      <c r="M737" s="50" t="str">
        <f aca="false">IFERROR(VLOOKUP($J737,'Base 1'!$A:$Q,17,0),"-")</f>
        <v>-</v>
      </c>
      <c r="N737" s="50" t="str">
        <f aca="false">IFERROR(VLOOKUP($J737,'Base 1'!$A:$R,18,0),"-")</f>
        <v>-</v>
      </c>
      <c r="O737" s="50" t="str">
        <f aca="false">IFERROR(VLOOKUP($J737,'Base 1'!$A:$F,6,0),"-")</f>
        <v>-</v>
      </c>
      <c r="P737" s="53" t="str">
        <f aca="false">IFERROR(VLOOKUP($J737,'Base 1'!$A:$G,7,0),"-")</f>
        <v>-</v>
      </c>
      <c r="Q737" s="54"/>
      <c r="R737" s="50" t="str">
        <f aca="false">IFERROR(VLOOKUP(J737,'Base 1'!$A:$L,12,0),"-")</f>
        <v>-</v>
      </c>
      <c r="S737" s="54"/>
      <c r="T737" s="55" t="str">
        <f aca="false">IFERROR(VLOOKUP(J737,'Base 1'!$A:$J,10,0),"-")</f>
        <v>-</v>
      </c>
      <c r="U737" s="56"/>
      <c r="V737" s="57"/>
      <c r="W737" s="58"/>
      <c r="X737" s="59" t="str">
        <f aca="false">IFERROR(VLOOKUP(J737,'Base 1'!$A:$I,9,0),"-")</f>
        <v>-</v>
      </c>
      <c r="Y737" s="58"/>
      <c r="Z737" s="60"/>
      <c r="AA737" s="61"/>
      <c r="AB737" s="62"/>
      <c r="AC737" s="63" t="str">
        <f aca="false">IFERROR(VLOOKUP($J737,'Base 1'!$A:$Q,16,0),"-")</f>
        <v>-</v>
      </c>
      <c r="AD737" s="63"/>
      <c r="AE737" s="64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  <c r="BS737" s="65"/>
      <c r="BT737" s="65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  <c r="CO737" s="65"/>
      <c r="CP737" s="65"/>
      <c r="CQ737" s="65"/>
      <c r="CR737" s="65"/>
      <c r="CS737" s="65"/>
      <c r="CT737" s="65"/>
      <c r="CU737" s="65"/>
      <c r="CV737" s="65"/>
      <c r="CW737" s="65"/>
      <c r="CX737" s="65"/>
      <c r="CY737" s="65"/>
      <c r="CZ737" s="65"/>
      <c r="DA737" s="65"/>
      <c r="DB737" s="65"/>
      <c r="DC737" s="65"/>
      <c r="DD737" s="65"/>
      <c r="DE737" s="65"/>
      <c r="DF737" s="65"/>
      <c r="DG737" s="65"/>
      <c r="DH737" s="65"/>
      <c r="DI737" s="65"/>
      <c r="DJ737" s="65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5"/>
      <c r="EE737" s="65"/>
      <c r="EF737" s="65"/>
      <c r="EG737" s="65"/>
      <c r="EH737" s="65"/>
      <c r="EI737" s="65"/>
      <c r="EJ737" s="65"/>
      <c r="EK737" s="65"/>
      <c r="EL737" s="65"/>
      <c r="EM737" s="65"/>
      <c r="EN737" s="65"/>
      <c r="EO737" s="65"/>
      <c r="EP737" s="65"/>
      <c r="EQ737" s="65"/>
      <c r="ER737" s="65"/>
      <c r="ES737" s="65"/>
      <c r="ET737" s="65"/>
      <c r="EU737" s="65"/>
      <c r="EV737" s="65"/>
      <c r="EW737" s="65"/>
      <c r="EX737" s="65"/>
      <c r="EY737" s="65"/>
      <c r="EZ737" s="65"/>
      <c r="FA737" s="65"/>
      <c r="FB737" s="65"/>
      <c r="FC737" s="65"/>
      <c r="FD737" s="65"/>
      <c r="FE737" s="65"/>
      <c r="FF737" s="65"/>
      <c r="FG737" s="65"/>
      <c r="FH737" s="65"/>
      <c r="FI737" s="65"/>
      <c r="FJ737" s="65"/>
      <c r="FK737" s="65"/>
      <c r="FL737" s="65"/>
      <c r="FM737" s="65"/>
      <c r="FN737" s="65"/>
      <c r="FO737" s="65"/>
      <c r="FP737" s="65"/>
      <c r="FQ737" s="65"/>
      <c r="FR737" s="65"/>
      <c r="FS737" s="65"/>
      <c r="FT737" s="65"/>
      <c r="FU737" s="65"/>
      <c r="FV737" s="65"/>
      <c r="FW737" s="65"/>
      <c r="FX737" s="65"/>
      <c r="FY737" s="65"/>
      <c r="FZ737" s="65"/>
      <c r="GA737" s="65"/>
      <c r="GB737" s="65"/>
      <c r="GC737" s="65"/>
      <c r="GD737" s="65"/>
      <c r="GE737" s="65"/>
      <c r="GF737" s="65"/>
      <c r="GG737" s="65"/>
      <c r="GH737" s="65"/>
      <c r="GI737" s="65"/>
      <c r="GJ737" s="65"/>
      <c r="GK737" s="65"/>
      <c r="GL737" s="65"/>
      <c r="GM737" s="65"/>
      <c r="GN737" s="65"/>
      <c r="GO737" s="65"/>
      <c r="GP737" s="65"/>
      <c r="GQ737" s="65"/>
      <c r="GR737" s="65"/>
      <c r="GS737" s="65"/>
      <c r="GT737" s="65"/>
      <c r="GU737" s="65"/>
      <c r="GV737" s="65"/>
      <c r="GW737" s="65"/>
      <c r="GX737" s="65"/>
      <c r="GY737" s="65"/>
      <c r="GZ737" s="65"/>
      <c r="HA737" s="65"/>
      <c r="HB737" s="65"/>
      <c r="HC737" s="65"/>
      <c r="HD737" s="65"/>
      <c r="HE737" s="65"/>
      <c r="HF737" s="65"/>
      <c r="HG737" s="65"/>
      <c r="HH737" s="65"/>
      <c r="HI737" s="65"/>
      <c r="HJ737" s="65"/>
      <c r="HK737" s="65"/>
      <c r="HL737" s="65"/>
      <c r="HM737" s="65"/>
      <c r="HN737" s="65"/>
      <c r="HO737" s="65"/>
      <c r="HP737" s="65"/>
      <c r="HQ737" s="65"/>
      <c r="HR737" s="65"/>
      <c r="HS737" s="65"/>
      <c r="HT737" s="65"/>
      <c r="HU737" s="65"/>
      <c r="HV737" s="65"/>
      <c r="HW737" s="65"/>
      <c r="HX737" s="65"/>
      <c r="HY737" s="65"/>
      <c r="HZ737" s="65"/>
      <c r="IA737" s="65"/>
      <c r="IB737" s="65"/>
      <c r="IC737" s="65"/>
      <c r="ID737" s="65"/>
      <c r="IE737" s="65"/>
      <c r="IF737" s="65"/>
      <c r="IG737" s="65"/>
      <c r="IH737" s="65"/>
      <c r="II737" s="65"/>
      <c r="IJ737" s="65"/>
      <c r="IK737" s="65"/>
      <c r="IL737" s="65"/>
      <c r="IM737" s="65"/>
      <c r="IN737" s="65"/>
      <c r="IO737" s="65"/>
      <c r="IP737" s="65"/>
      <c r="IQ737" s="65"/>
      <c r="IR737" s="65"/>
      <c r="IS737" s="65"/>
      <c r="IT737" s="65"/>
      <c r="IU737" s="65"/>
      <c r="IV737" s="65"/>
      <c r="IW737" s="65"/>
      <c r="IX737" s="65"/>
      <c r="IY737" s="65"/>
      <c r="IZ737" s="65"/>
      <c r="JA737" s="65"/>
      <c r="JB737" s="65"/>
      <c r="JC737" s="65"/>
      <c r="JD737" s="65"/>
      <c r="JE737" s="65"/>
      <c r="JF737" s="65"/>
      <c r="JG737" s="65"/>
      <c r="JH737" s="65"/>
      <c r="JI737" s="65"/>
      <c r="JJ737" s="65"/>
      <c r="JK737" s="65"/>
      <c r="JL737" s="65"/>
      <c r="JM737" s="65"/>
      <c r="JN737" s="65"/>
      <c r="JO737" s="65"/>
      <c r="JP737" s="65"/>
      <c r="JQ737" s="65"/>
      <c r="JR737" s="65"/>
      <c r="JS737" s="65"/>
    </row>
    <row r="738" s="66" customFormat="true" ht="14.25" hidden="false" customHeight="true" outlineLevel="0" collapsed="false">
      <c r="A738" s="46"/>
      <c r="B738" s="47" t="n">
        <f aca="true">TODAY()</f>
        <v>46135</v>
      </c>
      <c r="C738" s="48" t="s">
        <v>37</v>
      </c>
      <c r="D738" s="49" t="s">
        <v>38</v>
      </c>
      <c r="E738" s="50" t="str">
        <f aca="false">IFERROR(VLOOKUP($J738,'Base 1'!A:S,19,0),"-")</f>
        <v>-</v>
      </c>
      <c r="F738" s="50" t="str">
        <f aca="false">IFERROR(VLOOKUP($J738,'Base 1'!$A:$N,14,0),"-")</f>
        <v>-</v>
      </c>
      <c r="G738" s="50" t="str">
        <f aca="false">IFERROR(VLOOKUP($J738,'Base 1'!$A:$O,15,0),"-")</f>
        <v>-</v>
      </c>
      <c r="H738" s="50" t="str">
        <f aca="false">IFERROR(VLOOKUP($J738,'Base 1'!$A:$T,20,0),"-")</f>
        <v>-</v>
      </c>
      <c r="I738" s="51" t="str">
        <f aca="false">IFERROR(VLOOKUP($J738,'Base 1'!$A:$C,3,0),"-")</f>
        <v>-</v>
      </c>
      <c r="J738" s="51"/>
      <c r="K738" s="50" t="str">
        <f aca="false">IFERROR(VLOOKUP($J738,'Base 1'!$A:$E,5,0),"-")</f>
        <v>-</v>
      </c>
      <c r="L738" s="52" t="str">
        <f aca="false">IFERROR(VLOOKUP($J738,'Base 1'!$A:$B,2,0),"-")</f>
        <v>-</v>
      </c>
      <c r="M738" s="50" t="str">
        <f aca="false">IFERROR(VLOOKUP($J738,'Base 1'!$A:$Q,17,0),"-")</f>
        <v>-</v>
      </c>
      <c r="N738" s="50" t="str">
        <f aca="false">IFERROR(VLOOKUP($J738,'Base 1'!$A:$R,18,0),"-")</f>
        <v>-</v>
      </c>
      <c r="O738" s="50" t="str">
        <f aca="false">IFERROR(VLOOKUP($J738,'Base 1'!$A:$F,6,0),"-")</f>
        <v>-</v>
      </c>
      <c r="P738" s="53" t="str">
        <f aca="false">IFERROR(VLOOKUP($J738,'Base 1'!$A:$G,7,0),"-")</f>
        <v>-</v>
      </c>
      <c r="Q738" s="54"/>
      <c r="R738" s="50" t="str">
        <f aca="false">IFERROR(VLOOKUP(J738,'Base 1'!$A:$L,12,0),"-")</f>
        <v>-</v>
      </c>
      <c r="S738" s="54"/>
      <c r="T738" s="55" t="str">
        <f aca="false">IFERROR(VLOOKUP(J738,'Base 1'!$A:$J,10,0),"-")</f>
        <v>-</v>
      </c>
      <c r="U738" s="56"/>
      <c r="V738" s="57"/>
      <c r="W738" s="58"/>
      <c r="X738" s="59" t="str">
        <f aca="false">IFERROR(VLOOKUP(J738,'Base 1'!$A:$I,9,0),"-")</f>
        <v>-</v>
      </c>
      <c r="Y738" s="58"/>
      <c r="Z738" s="60"/>
      <c r="AA738" s="61"/>
      <c r="AB738" s="62"/>
      <c r="AC738" s="63" t="str">
        <f aca="false">IFERROR(VLOOKUP($J738,'Base 1'!$A:$Q,16,0),"-")</f>
        <v>-</v>
      </c>
      <c r="AD738" s="63"/>
      <c r="AE738" s="64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  <c r="BM738" s="65"/>
      <c r="BN738" s="65"/>
      <c r="BO738" s="65"/>
      <c r="BP738" s="65"/>
      <c r="BQ738" s="65"/>
      <c r="BR738" s="65"/>
      <c r="BS738" s="65"/>
      <c r="BT738" s="65"/>
      <c r="BU738" s="65"/>
      <c r="BV738" s="65"/>
      <c r="BW738" s="65"/>
      <c r="BX738" s="65"/>
      <c r="BY738" s="65"/>
      <c r="BZ738" s="65"/>
      <c r="CA738" s="65"/>
      <c r="CB738" s="65"/>
      <c r="CC738" s="65"/>
      <c r="CD738" s="65"/>
      <c r="CE738" s="65"/>
      <c r="CF738" s="65"/>
      <c r="CG738" s="65"/>
      <c r="CH738" s="65"/>
      <c r="CI738" s="65"/>
      <c r="CJ738" s="65"/>
      <c r="CK738" s="65"/>
      <c r="CL738" s="65"/>
      <c r="CM738" s="65"/>
      <c r="CN738" s="65"/>
      <c r="CO738" s="65"/>
      <c r="CP738" s="65"/>
      <c r="CQ738" s="65"/>
      <c r="CR738" s="65"/>
      <c r="CS738" s="65"/>
      <c r="CT738" s="65"/>
      <c r="CU738" s="65"/>
      <c r="CV738" s="65"/>
      <c r="CW738" s="65"/>
      <c r="CX738" s="65"/>
      <c r="CY738" s="65"/>
      <c r="CZ738" s="65"/>
      <c r="DA738" s="65"/>
      <c r="DB738" s="65"/>
      <c r="DC738" s="65"/>
      <c r="DD738" s="65"/>
      <c r="DE738" s="65"/>
      <c r="DF738" s="65"/>
      <c r="DG738" s="65"/>
      <c r="DH738" s="65"/>
      <c r="DI738" s="65"/>
      <c r="DJ738" s="65"/>
      <c r="DK738" s="65"/>
      <c r="DL738" s="65"/>
      <c r="DM738" s="65"/>
      <c r="DN738" s="65"/>
      <c r="DO738" s="65"/>
      <c r="DP738" s="65"/>
      <c r="DQ738" s="65"/>
      <c r="DR738" s="65"/>
      <c r="DS738" s="65"/>
      <c r="DT738" s="65"/>
      <c r="DU738" s="65"/>
      <c r="DV738" s="65"/>
      <c r="DW738" s="65"/>
      <c r="DX738" s="65"/>
      <c r="DY738" s="65"/>
      <c r="DZ738" s="65"/>
      <c r="EA738" s="65"/>
      <c r="EB738" s="65"/>
      <c r="EC738" s="65"/>
      <c r="ED738" s="65"/>
      <c r="EE738" s="65"/>
      <c r="EF738" s="65"/>
      <c r="EG738" s="65"/>
      <c r="EH738" s="65"/>
      <c r="EI738" s="65"/>
      <c r="EJ738" s="65"/>
      <c r="EK738" s="65"/>
      <c r="EL738" s="65"/>
      <c r="EM738" s="65"/>
      <c r="EN738" s="65"/>
      <c r="EO738" s="65"/>
      <c r="EP738" s="65"/>
      <c r="EQ738" s="65"/>
      <c r="ER738" s="65"/>
      <c r="ES738" s="65"/>
      <c r="ET738" s="65"/>
      <c r="EU738" s="65"/>
      <c r="EV738" s="65"/>
      <c r="EW738" s="65"/>
      <c r="EX738" s="65"/>
      <c r="EY738" s="65"/>
      <c r="EZ738" s="65"/>
      <c r="FA738" s="65"/>
      <c r="FB738" s="65"/>
      <c r="FC738" s="65"/>
      <c r="FD738" s="65"/>
      <c r="FE738" s="65"/>
      <c r="FF738" s="65"/>
      <c r="FG738" s="65"/>
      <c r="FH738" s="65"/>
      <c r="FI738" s="65"/>
      <c r="FJ738" s="65"/>
      <c r="FK738" s="65"/>
      <c r="FL738" s="65"/>
      <c r="FM738" s="65"/>
      <c r="FN738" s="65"/>
      <c r="FO738" s="65"/>
      <c r="FP738" s="65"/>
      <c r="FQ738" s="65"/>
      <c r="FR738" s="65"/>
      <c r="FS738" s="65"/>
      <c r="FT738" s="65"/>
      <c r="FU738" s="65"/>
      <c r="FV738" s="65"/>
      <c r="FW738" s="65"/>
      <c r="FX738" s="65"/>
      <c r="FY738" s="65"/>
      <c r="FZ738" s="65"/>
      <c r="GA738" s="65"/>
      <c r="GB738" s="65"/>
      <c r="GC738" s="65"/>
      <c r="GD738" s="65"/>
      <c r="GE738" s="65"/>
      <c r="GF738" s="65"/>
      <c r="GG738" s="65"/>
      <c r="GH738" s="65"/>
      <c r="GI738" s="65"/>
      <c r="GJ738" s="65"/>
      <c r="GK738" s="65"/>
      <c r="GL738" s="65"/>
      <c r="GM738" s="65"/>
      <c r="GN738" s="65"/>
      <c r="GO738" s="65"/>
      <c r="GP738" s="65"/>
      <c r="GQ738" s="65"/>
      <c r="GR738" s="65"/>
      <c r="GS738" s="65"/>
      <c r="GT738" s="65"/>
      <c r="GU738" s="65"/>
      <c r="GV738" s="65"/>
      <c r="GW738" s="65"/>
      <c r="GX738" s="65"/>
      <c r="GY738" s="65"/>
      <c r="GZ738" s="65"/>
      <c r="HA738" s="65"/>
      <c r="HB738" s="65"/>
      <c r="HC738" s="65"/>
      <c r="HD738" s="65"/>
      <c r="HE738" s="65"/>
      <c r="HF738" s="65"/>
      <c r="HG738" s="65"/>
      <c r="HH738" s="65"/>
      <c r="HI738" s="65"/>
      <c r="HJ738" s="65"/>
      <c r="HK738" s="65"/>
      <c r="HL738" s="65"/>
      <c r="HM738" s="65"/>
      <c r="HN738" s="65"/>
      <c r="HO738" s="65"/>
      <c r="HP738" s="65"/>
      <c r="HQ738" s="65"/>
      <c r="HR738" s="65"/>
      <c r="HS738" s="65"/>
      <c r="HT738" s="65"/>
      <c r="HU738" s="65"/>
      <c r="HV738" s="65"/>
      <c r="HW738" s="65"/>
      <c r="HX738" s="65"/>
      <c r="HY738" s="65"/>
      <c r="HZ738" s="65"/>
      <c r="IA738" s="65"/>
      <c r="IB738" s="65"/>
      <c r="IC738" s="65"/>
      <c r="ID738" s="65"/>
      <c r="IE738" s="65"/>
      <c r="IF738" s="65"/>
      <c r="IG738" s="65"/>
      <c r="IH738" s="65"/>
      <c r="II738" s="65"/>
      <c r="IJ738" s="65"/>
      <c r="IK738" s="65"/>
      <c r="IL738" s="65"/>
      <c r="IM738" s="65"/>
      <c r="IN738" s="65"/>
      <c r="IO738" s="65"/>
      <c r="IP738" s="65"/>
      <c r="IQ738" s="65"/>
      <c r="IR738" s="65"/>
      <c r="IS738" s="65"/>
      <c r="IT738" s="65"/>
      <c r="IU738" s="65"/>
      <c r="IV738" s="65"/>
      <c r="IW738" s="65"/>
      <c r="IX738" s="65"/>
      <c r="IY738" s="65"/>
      <c r="IZ738" s="65"/>
      <c r="JA738" s="65"/>
      <c r="JB738" s="65"/>
      <c r="JC738" s="65"/>
      <c r="JD738" s="65"/>
      <c r="JE738" s="65"/>
      <c r="JF738" s="65"/>
      <c r="JG738" s="65"/>
      <c r="JH738" s="65"/>
      <c r="JI738" s="65"/>
      <c r="JJ738" s="65"/>
      <c r="JK738" s="65"/>
      <c r="JL738" s="65"/>
      <c r="JM738" s="65"/>
      <c r="JN738" s="65"/>
      <c r="JO738" s="65"/>
      <c r="JP738" s="65"/>
      <c r="JQ738" s="65"/>
      <c r="JR738" s="65"/>
      <c r="JS738" s="65"/>
    </row>
    <row r="739" s="66" customFormat="true" ht="14.25" hidden="false" customHeight="true" outlineLevel="0" collapsed="false">
      <c r="A739" s="46"/>
      <c r="B739" s="47" t="n">
        <f aca="true">TODAY()</f>
        <v>46135</v>
      </c>
      <c r="C739" s="48" t="s">
        <v>37</v>
      </c>
      <c r="D739" s="49" t="s">
        <v>38</v>
      </c>
      <c r="E739" s="50" t="str">
        <f aca="false">IFERROR(VLOOKUP($J739,'Base 1'!A:S,19,0),"-")</f>
        <v>-</v>
      </c>
      <c r="F739" s="50" t="str">
        <f aca="false">IFERROR(VLOOKUP($J739,'Base 1'!$A:$N,14,0),"-")</f>
        <v>-</v>
      </c>
      <c r="G739" s="50" t="str">
        <f aca="false">IFERROR(VLOOKUP($J739,'Base 1'!$A:$O,15,0),"-")</f>
        <v>-</v>
      </c>
      <c r="H739" s="50" t="str">
        <f aca="false">IFERROR(VLOOKUP($J739,'Base 1'!$A:$T,20,0),"-")</f>
        <v>-</v>
      </c>
      <c r="I739" s="51" t="str">
        <f aca="false">IFERROR(VLOOKUP($J739,'Base 1'!$A:$C,3,0),"-")</f>
        <v>-</v>
      </c>
      <c r="J739" s="51"/>
      <c r="K739" s="50" t="str">
        <f aca="false">IFERROR(VLOOKUP($J739,'Base 1'!$A:$E,5,0),"-")</f>
        <v>-</v>
      </c>
      <c r="L739" s="52" t="str">
        <f aca="false">IFERROR(VLOOKUP($J739,'Base 1'!$A:$B,2,0),"-")</f>
        <v>-</v>
      </c>
      <c r="M739" s="50" t="str">
        <f aca="false">IFERROR(VLOOKUP($J739,'Base 1'!$A:$Q,17,0),"-")</f>
        <v>-</v>
      </c>
      <c r="N739" s="50" t="str">
        <f aca="false">IFERROR(VLOOKUP($J739,'Base 1'!$A:$R,18,0),"-")</f>
        <v>-</v>
      </c>
      <c r="O739" s="50" t="str">
        <f aca="false">IFERROR(VLOOKUP($J739,'Base 1'!$A:$F,6,0),"-")</f>
        <v>-</v>
      </c>
      <c r="P739" s="53" t="str">
        <f aca="false">IFERROR(VLOOKUP($J739,'Base 1'!$A:$G,7,0),"-")</f>
        <v>-</v>
      </c>
      <c r="Q739" s="54"/>
      <c r="R739" s="50" t="str">
        <f aca="false">IFERROR(VLOOKUP(J739,'Base 1'!$A:$L,12,0),"-")</f>
        <v>-</v>
      </c>
      <c r="S739" s="54"/>
      <c r="T739" s="55" t="str">
        <f aca="false">IFERROR(VLOOKUP(J739,'Base 1'!$A:$J,10,0),"-")</f>
        <v>-</v>
      </c>
      <c r="U739" s="56"/>
      <c r="V739" s="57"/>
      <c r="W739" s="58"/>
      <c r="X739" s="59" t="str">
        <f aca="false">IFERROR(VLOOKUP(J739,'Base 1'!$A:$I,9,0),"-")</f>
        <v>-</v>
      </c>
      <c r="Y739" s="58"/>
      <c r="Z739" s="60"/>
      <c r="AA739" s="61"/>
      <c r="AB739" s="62"/>
      <c r="AC739" s="63" t="str">
        <f aca="false">IFERROR(VLOOKUP($J739,'Base 1'!$A:$Q,16,0),"-")</f>
        <v>-</v>
      </c>
      <c r="AD739" s="63"/>
      <c r="AE739" s="64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  <c r="BM739" s="65"/>
      <c r="BN739" s="65"/>
      <c r="BO739" s="65"/>
      <c r="BP739" s="65"/>
      <c r="BQ739" s="65"/>
      <c r="BR739" s="65"/>
      <c r="BS739" s="65"/>
      <c r="BT739" s="65"/>
      <c r="BU739" s="65"/>
      <c r="BV739" s="65"/>
      <c r="BW739" s="65"/>
      <c r="BX739" s="65"/>
      <c r="BY739" s="65"/>
      <c r="BZ739" s="65"/>
      <c r="CA739" s="65"/>
      <c r="CB739" s="65"/>
      <c r="CC739" s="65"/>
      <c r="CD739" s="65"/>
      <c r="CE739" s="65"/>
      <c r="CF739" s="65"/>
      <c r="CG739" s="65"/>
      <c r="CH739" s="65"/>
      <c r="CI739" s="65"/>
      <c r="CJ739" s="65"/>
      <c r="CK739" s="65"/>
      <c r="CL739" s="65"/>
      <c r="CM739" s="65"/>
      <c r="CN739" s="65"/>
      <c r="CO739" s="65"/>
      <c r="CP739" s="65"/>
      <c r="CQ739" s="65"/>
      <c r="CR739" s="65"/>
      <c r="CS739" s="65"/>
      <c r="CT739" s="65"/>
      <c r="CU739" s="65"/>
      <c r="CV739" s="65"/>
      <c r="CW739" s="65"/>
      <c r="CX739" s="65"/>
      <c r="CY739" s="65"/>
      <c r="CZ739" s="65"/>
      <c r="DA739" s="65"/>
      <c r="DB739" s="65"/>
      <c r="DC739" s="65"/>
      <c r="DD739" s="65"/>
      <c r="DE739" s="65"/>
      <c r="DF739" s="65"/>
      <c r="DG739" s="65"/>
      <c r="DH739" s="65"/>
      <c r="DI739" s="65"/>
      <c r="DJ739" s="65"/>
      <c r="DK739" s="65"/>
      <c r="DL739" s="65"/>
      <c r="DM739" s="65"/>
      <c r="DN739" s="65"/>
      <c r="DO739" s="65"/>
      <c r="DP739" s="65"/>
      <c r="DQ739" s="65"/>
      <c r="DR739" s="65"/>
      <c r="DS739" s="65"/>
      <c r="DT739" s="65"/>
      <c r="DU739" s="65"/>
      <c r="DV739" s="65"/>
      <c r="DW739" s="65"/>
      <c r="DX739" s="65"/>
      <c r="DY739" s="65"/>
      <c r="DZ739" s="65"/>
      <c r="EA739" s="65"/>
      <c r="EB739" s="65"/>
      <c r="EC739" s="65"/>
      <c r="ED739" s="65"/>
      <c r="EE739" s="65"/>
      <c r="EF739" s="65"/>
      <c r="EG739" s="65"/>
      <c r="EH739" s="65"/>
      <c r="EI739" s="65"/>
      <c r="EJ739" s="65"/>
      <c r="EK739" s="65"/>
      <c r="EL739" s="65"/>
      <c r="EM739" s="65"/>
      <c r="EN739" s="65"/>
      <c r="EO739" s="65"/>
      <c r="EP739" s="65"/>
      <c r="EQ739" s="65"/>
      <c r="ER739" s="65"/>
      <c r="ES739" s="65"/>
      <c r="ET739" s="65"/>
      <c r="EU739" s="65"/>
      <c r="EV739" s="65"/>
      <c r="EW739" s="65"/>
      <c r="EX739" s="65"/>
      <c r="EY739" s="65"/>
      <c r="EZ739" s="65"/>
      <c r="FA739" s="65"/>
      <c r="FB739" s="65"/>
      <c r="FC739" s="65"/>
      <c r="FD739" s="65"/>
      <c r="FE739" s="65"/>
      <c r="FF739" s="65"/>
      <c r="FG739" s="65"/>
      <c r="FH739" s="65"/>
      <c r="FI739" s="65"/>
      <c r="FJ739" s="65"/>
      <c r="FK739" s="65"/>
      <c r="FL739" s="65"/>
      <c r="FM739" s="65"/>
      <c r="FN739" s="65"/>
      <c r="FO739" s="65"/>
      <c r="FP739" s="65"/>
      <c r="FQ739" s="65"/>
      <c r="FR739" s="65"/>
      <c r="FS739" s="65"/>
      <c r="FT739" s="65"/>
      <c r="FU739" s="65"/>
      <c r="FV739" s="65"/>
      <c r="FW739" s="65"/>
      <c r="FX739" s="65"/>
      <c r="FY739" s="65"/>
      <c r="FZ739" s="65"/>
      <c r="GA739" s="65"/>
      <c r="GB739" s="65"/>
      <c r="GC739" s="65"/>
      <c r="GD739" s="65"/>
      <c r="GE739" s="65"/>
      <c r="GF739" s="65"/>
      <c r="GG739" s="65"/>
      <c r="GH739" s="65"/>
      <c r="GI739" s="65"/>
      <c r="GJ739" s="65"/>
      <c r="GK739" s="65"/>
      <c r="GL739" s="65"/>
      <c r="GM739" s="65"/>
      <c r="GN739" s="65"/>
      <c r="GO739" s="65"/>
      <c r="GP739" s="65"/>
      <c r="GQ739" s="65"/>
      <c r="GR739" s="65"/>
      <c r="GS739" s="65"/>
      <c r="GT739" s="65"/>
      <c r="GU739" s="65"/>
      <c r="GV739" s="65"/>
      <c r="GW739" s="65"/>
      <c r="GX739" s="65"/>
      <c r="GY739" s="65"/>
      <c r="GZ739" s="65"/>
      <c r="HA739" s="65"/>
      <c r="HB739" s="65"/>
      <c r="HC739" s="65"/>
      <c r="HD739" s="65"/>
      <c r="HE739" s="65"/>
      <c r="HF739" s="65"/>
      <c r="HG739" s="65"/>
      <c r="HH739" s="65"/>
      <c r="HI739" s="65"/>
      <c r="HJ739" s="65"/>
      <c r="HK739" s="65"/>
      <c r="HL739" s="65"/>
      <c r="HM739" s="65"/>
      <c r="HN739" s="65"/>
      <c r="HO739" s="65"/>
      <c r="HP739" s="65"/>
      <c r="HQ739" s="65"/>
      <c r="HR739" s="65"/>
      <c r="HS739" s="65"/>
      <c r="HT739" s="65"/>
      <c r="HU739" s="65"/>
      <c r="HV739" s="65"/>
      <c r="HW739" s="65"/>
      <c r="HX739" s="65"/>
      <c r="HY739" s="65"/>
      <c r="HZ739" s="65"/>
      <c r="IA739" s="65"/>
      <c r="IB739" s="65"/>
      <c r="IC739" s="65"/>
      <c r="ID739" s="65"/>
      <c r="IE739" s="65"/>
      <c r="IF739" s="65"/>
      <c r="IG739" s="65"/>
      <c r="IH739" s="65"/>
      <c r="II739" s="65"/>
      <c r="IJ739" s="65"/>
      <c r="IK739" s="65"/>
      <c r="IL739" s="65"/>
      <c r="IM739" s="65"/>
      <c r="IN739" s="65"/>
      <c r="IO739" s="65"/>
      <c r="IP739" s="65"/>
      <c r="IQ739" s="65"/>
      <c r="IR739" s="65"/>
      <c r="IS739" s="65"/>
      <c r="IT739" s="65"/>
      <c r="IU739" s="65"/>
      <c r="IV739" s="65"/>
      <c r="IW739" s="65"/>
      <c r="IX739" s="65"/>
      <c r="IY739" s="65"/>
      <c r="IZ739" s="65"/>
      <c r="JA739" s="65"/>
      <c r="JB739" s="65"/>
      <c r="JC739" s="65"/>
      <c r="JD739" s="65"/>
      <c r="JE739" s="65"/>
      <c r="JF739" s="65"/>
      <c r="JG739" s="65"/>
      <c r="JH739" s="65"/>
      <c r="JI739" s="65"/>
      <c r="JJ739" s="65"/>
      <c r="JK739" s="65"/>
      <c r="JL739" s="65"/>
      <c r="JM739" s="65"/>
      <c r="JN739" s="65"/>
      <c r="JO739" s="65"/>
      <c r="JP739" s="65"/>
      <c r="JQ739" s="65"/>
      <c r="JR739" s="65"/>
      <c r="JS739" s="65"/>
    </row>
    <row r="740" s="66" customFormat="true" ht="14.25" hidden="false" customHeight="true" outlineLevel="0" collapsed="false">
      <c r="A740" s="46"/>
      <c r="B740" s="47" t="n">
        <f aca="true">TODAY()</f>
        <v>46135</v>
      </c>
      <c r="C740" s="48" t="s">
        <v>37</v>
      </c>
      <c r="D740" s="49" t="s">
        <v>38</v>
      </c>
      <c r="E740" s="50" t="str">
        <f aca="false">IFERROR(VLOOKUP($J740,'Base 1'!A:S,19,0),"-")</f>
        <v>-</v>
      </c>
      <c r="F740" s="50" t="str">
        <f aca="false">IFERROR(VLOOKUP($J740,'Base 1'!$A:$N,14,0),"-")</f>
        <v>-</v>
      </c>
      <c r="G740" s="50" t="str">
        <f aca="false">IFERROR(VLOOKUP($J740,'Base 1'!$A:$O,15,0),"-")</f>
        <v>-</v>
      </c>
      <c r="H740" s="50" t="str">
        <f aca="false">IFERROR(VLOOKUP($J740,'Base 1'!$A:$T,20,0),"-")</f>
        <v>-</v>
      </c>
      <c r="I740" s="51" t="str">
        <f aca="false">IFERROR(VLOOKUP($J740,'Base 1'!$A:$C,3,0),"-")</f>
        <v>-</v>
      </c>
      <c r="J740" s="51"/>
      <c r="K740" s="50" t="str">
        <f aca="false">IFERROR(VLOOKUP($J740,'Base 1'!$A:$E,5,0),"-")</f>
        <v>-</v>
      </c>
      <c r="L740" s="52" t="str">
        <f aca="false">IFERROR(VLOOKUP($J740,'Base 1'!$A:$B,2,0),"-")</f>
        <v>-</v>
      </c>
      <c r="M740" s="50" t="str">
        <f aca="false">IFERROR(VLOOKUP($J740,'Base 1'!$A:$Q,17,0),"-")</f>
        <v>-</v>
      </c>
      <c r="N740" s="50" t="str">
        <f aca="false">IFERROR(VLOOKUP($J740,'Base 1'!$A:$R,18,0),"-")</f>
        <v>-</v>
      </c>
      <c r="O740" s="50" t="str">
        <f aca="false">IFERROR(VLOOKUP($J740,'Base 1'!$A:$F,6,0),"-")</f>
        <v>-</v>
      </c>
      <c r="P740" s="53" t="str">
        <f aca="false">IFERROR(VLOOKUP($J740,'Base 1'!$A:$G,7,0),"-")</f>
        <v>-</v>
      </c>
      <c r="Q740" s="54"/>
      <c r="R740" s="50" t="str">
        <f aca="false">IFERROR(VLOOKUP(J740,'Base 1'!$A:$L,12,0),"-")</f>
        <v>-</v>
      </c>
      <c r="S740" s="54"/>
      <c r="T740" s="55" t="str">
        <f aca="false">IFERROR(VLOOKUP(J740,'Base 1'!$A:$J,10,0),"-")</f>
        <v>-</v>
      </c>
      <c r="U740" s="56"/>
      <c r="V740" s="57"/>
      <c r="W740" s="58"/>
      <c r="X740" s="59" t="str">
        <f aca="false">IFERROR(VLOOKUP(J740,'Base 1'!$A:$I,9,0),"-")</f>
        <v>-</v>
      </c>
      <c r="Y740" s="58"/>
      <c r="Z740" s="60"/>
      <c r="AA740" s="61"/>
      <c r="AB740" s="62"/>
      <c r="AC740" s="63" t="str">
        <f aca="false">IFERROR(VLOOKUP($J740,'Base 1'!$A:$Q,16,0),"-")</f>
        <v>-</v>
      </c>
      <c r="AD740" s="63"/>
      <c r="AE740" s="64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  <c r="BM740" s="65"/>
      <c r="BN740" s="65"/>
      <c r="BO740" s="65"/>
      <c r="BP740" s="65"/>
      <c r="BQ740" s="65"/>
      <c r="BR740" s="65"/>
      <c r="BS740" s="65"/>
      <c r="BT740" s="65"/>
      <c r="BU740" s="65"/>
      <c r="BV740" s="65"/>
      <c r="BW740" s="65"/>
      <c r="BX740" s="65"/>
      <c r="BY740" s="65"/>
      <c r="BZ740" s="65"/>
      <c r="CA740" s="65"/>
      <c r="CB740" s="65"/>
      <c r="CC740" s="65"/>
      <c r="CD740" s="65"/>
      <c r="CE740" s="65"/>
      <c r="CF740" s="65"/>
      <c r="CG740" s="65"/>
      <c r="CH740" s="65"/>
      <c r="CI740" s="65"/>
      <c r="CJ740" s="65"/>
      <c r="CK740" s="65"/>
      <c r="CL740" s="65"/>
      <c r="CM740" s="65"/>
      <c r="CN740" s="65"/>
      <c r="CO740" s="65"/>
      <c r="CP740" s="65"/>
      <c r="CQ740" s="65"/>
      <c r="CR740" s="65"/>
      <c r="CS740" s="65"/>
      <c r="CT740" s="65"/>
      <c r="CU740" s="65"/>
      <c r="CV740" s="65"/>
      <c r="CW740" s="65"/>
      <c r="CX740" s="65"/>
      <c r="CY740" s="65"/>
      <c r="CZ740" s="65"/>
      <c r="DA740" s="65"/>
      <c r="DB740" s="65"/>
      <c r="DC740" s="65"/>
      <c r="DD740" s="65"/>
      <c r="DE740" s="65"/>
      <c r="DF740" s="65"/>
      <c r="DG740" s="65"/>
      <c r="DH740" s="65"/>
      <c r="DI740" s="65"/>
      <c r="DJ740" s="65"/>
      <c r="DK740" s="65"/>
      <c r="DL740" s="65"/>
      <c r="DM740" s="65"/>
      <c r="DN740" s="65"/>
      <c r="DO740" s="65"/>
      <c r="DP740" s="65"/>
      <c r="DQ740" s="65"/>
      <c r="DR740" s="65"/>
      <c r="DS740" s="65"/>
      <c r="DT740" s="65"/>
      <c r="DU740" s="65"/>
      <c r="DV740" s="65"/>
      <c r="DW740" s="65"/>
      <c r="DX740" s="65"/>
      <c r="DY740" s="65"/>
      <c r="DZ740" s="65"/>
      <c r="EA740" s="65"/>
      <c r="EB740" s="65"/>
      <c r="EC740" s="65"/>
      <c r="ED740" s="65"/>
      <c r="EE740" s="65"/>
      <c r="EF740" s="65"/>
      <c r="EG740" s="65"/>
      <c r="EH740" s="65"/>
      <c r="EI740" s="65"/>
      <c r="EJ740" s="65"/>
      <c r="EK740" s="65"/>
      <c r="EL740" s="65"/>
      <c r="EM740" s="65"/>
      <c r="EN740" s="65"/>
      <c r="EO740" s="65"/>
      <c r="EP740" s="65"/>
      <c r="EQ740" s="65"/>
      <c r="ER740" s="65"/>
      <c r="ES740" s="65"/>
      <c r="ET740" s="65"/>
      <c r="EU740" s="65"/>
      <c r="EV740" s="65"/>
      <c r="EW740" s="65"/>
      <c r="EX740" s="65"/>
      <c r="EY740" s="65"/>
      <c r="EZ740" s="65"/>
      <c r="FA740" s="65"/>
      <c r="FB740" s="65"/>
      <c r="FC740" s="65"/>
      <c r="FD740" s="65"/>
      <c r="FE740" s="65"/>
      <c r="FF740" s="65"/>
      <c r="FG740" s="65"/>
      <c r="FH740" s="65"/>
      <c r="FI740" s="65"/>
      <c r="FJ740" s="65"/>
      <c r="FK740" s="65"/>
      <c r="FL740" s="65"/>
      <c r="FM740" s="65"/>
      <c r="FN740" s="65"/>
      <c r="FO740" s="65"/>
      <c r="FP740" s="65"/>
      <c r="FQ740" s="65"/>
      <c r="FR740" s="65"/>
      <c r="FS740" s="65"/>
      <c r="FT740" s="65"/>
      <c r="FU740" s="65"/>
      <c r="FV740" s="65"/>
      <c r="FW740" s="65"/>
      <c r="FX740" s="65"/>
      <c r="FY740" s="65"/>
      <c r="FZ740" s="65"/>
      <c r="GA740" s="65"/>
      <c r="GB740" s="65"/>
      <c r="GC740" s="65"/>
      <c r="GD740" s="65"/>
      <c r="GE740" s="65"/>
      <c r="GF740" s="65"/>
      <c r="GG740" s="65"/>
      <c r="GH740" s="65"/>
      <c r="GI740" s="65"/>
      <c r="GJ740" s="65"/>
      <c r="GK740" s="65"/>
      <c r="GL740" s="65"/>
      <c r="GM740" s="65"/>
      <c r="GN740" s="65"/>
      <c r="GO740" s="65"/>
      <c r="GP740" s="65"/>
      <c r="GQ740" s="65"/>
      <c r="GR740" s="65"/>
      <c r="GS740" s="65"/>
      <c r="GT740" s="65"/>
      <c r="GU740" s="65"/>
      <c r="GV740" s="65"/>
      <c r="GW740" s="65"/>
      <c r="GX740" s="65"/>
      <c r="GY740" s="65"/>
      <c r="GZ740" s="65"/>
      <c r="HA740" s="65"/>
      <c r="HB740" s="65"/>
      <c r="HC740" s="65"/>
      <c r="HD740" s="65"/>
      <c r="HE740" s="65"/>
      <c r="HF740" s="65"/>
      <c r="HG740" s="65"/>
      <c r="HH740" s="65"/>
      <c r="HI740" s="65"/>
      <c r="HJ740" s="65"/>
      <c r="HK740" s="65"/>
      <c r="HL740" s="65"/>
      <c r="HM740" s="65"/>
      <c r="HN740" s="65"/>
      <c r="HO740" s="65"/>
      <c r="HP740" s="65"/>
      <c r="HQ740" s="65"/>
      <c r="HR740" s="65"/>
      <c r="HS740" s="65"/>
      <c r="HT740" s="65"/>
      <c r="HU740" s="65"/>
      <c r="HV740" s="65"/>
      <c r="HW740" s="65"/>
      <c r="HX740" s="65"/>
      <c r="HY740" s="65"/>
      <c r="HZ740" s="65"/>
      <c r="IA740" s="65"/>
      <c r="IB740" s="65"/>
      <c r="IC740" s="65"/>
      <c r="ID740" s="65"/>
      <c r="IE740" s="65"/>
      <c r="IF740" s="65"/>
      <c r="IG740" s="65"/>
      <c r="IH740" s="65"/>
      <c r="II740" s="65"/>
      <c r="IJ740" s="65"/>
      <c r="IK740" s="65"/>
      <c r="IL740" s="65"/>
      <c r="IM740" s="65"/>
      <c r="IN740" s="65"/>
      <c r="IO740" s="65"/>
      <c r="IP740" s="65"/>
      <c r="IQ740" s="65"/>
      <c r="IR740" s="65"/>
      <c r="IS740" s="65"/>
      <c r="IT740" s="65"/>
      <c r="IU740" s="65"/>
      <c r="IV740" s="65"/>
      <c r="IW740" s="65"/>
      <c r="IX740" s="65"/>
      <c r="IY740" s="65"/>
      <c r="IZ740" s="65"/>
      <c r="JA740" s="65"/>
      <c r="JB740" s="65"/>
      <c r="JC740" s="65"/>
      <c r="JD740" s="65"/>
      <c r="JE740" s="65"/>
      <c r="JF740" s="65"/>
      <c r="JG740" s="65"/>
      <c r="JH740" s="65"/>
      <c r="JI740" s="65"/>
      <c r="JJ740" s="65"/>
      <c r="JK740" s="65"/>
      <c r="JL740" s="65"/>
      <c r="JM740" s="65"/>
      <c r="JN740" s="65"/>
      <c r="JO740" s="65"/>
      <c r="JP740" s="65"/>
      <c r="JQ740" s="65"/>
      <c r="JR740" s="65"/>
      <c r="JS740" s="65"/>
    </row>
    <row r="741" s="66" customFormat="true" ht="14.25" hidden="false" customHeight="true" outlineLevel="0" collapsed="false">
      <c r="A741" s="46"/>
      <c r="B741" s="47" t="n">
        <f aca="true">TODAY()</f>
        <v>46135</v>
      </c>
      <c r="C741" s="48" t="s">
        <v>37</v>
      </c>
      <c r="D741" s="49" t="s">
        <v>38</v>
      </c>
      <c r="E741" s="50" t="str">
        <f aca="false">IFERROR(VLOOKUP($J741,'Base 1'!A:S,19,0),"-")</f>
        <v>-</v>
      </c>
      <c r="F741" s="50" t="str">
        <f aca="false">IFERROR(VLOOKUP($J741,'Base 1'!$A:$N,14,0),"-")</f>
        <v>-</v>
      </c>
      <c r="G741" s="50" t="str">
        <f aca="false">IFERROR(VLOOKUP($J741,'Base 1'!$A:$O,15,0),"-")</f>
        <v>-</v>
      </c>
      <c r="H741" s="50" t="str">
        <f aca="false">IFERROR(VLOOKUP($J741,'Base 1'!$A:$T,20,0),"-")</f>
        <v>-</v>
      </c>
      <c r="I741" s="51" t="str">
        <f aca="false">IFERROR(VLOOKUP($J741,'Base 1'!$A:$C,3,0),"-")</f>
        <v>-</v>
      </c>
      <c r="J741" s="51"/>
      <c r="K741" s="50" t="str">
        <f aca="false">IFERROR(VLOOKUP($J741,'Base 1'!$A:$E,5,0),"-")</f>
        <v>-</v>
      </c>
      <c r="L741" s="52" t="str">
        <f aca="false">IFERROR(VLOOKUP($J741,'Base 1'!$A:$B,2,0),"-")</f>
        <v>-</v>
      </c>
      <c r="M741" s="50" t="str">
        <f aca="false">IFERROR(VLOOKUP($J741,'Base 1'!$A:$Q,17,0),"-")</f>
        <v>-</v>
      </c>
      <c r="N741" s="50" t="str">
        <f aca="false">IFERROR(VLOOKUP($J741,'Base 1'!$A:$R,18,0),"-")</f>
        <v>-</v>
      </c>
      <c r="O741" s="50" t="str">
        <f aca="false">IFERROR(VLOOKUP($J741,'Base 1'!$A:$F,6,0),"-")</f>
        <v>-</v>
      </c>
      <c r="P741" s="53" t="str">
        <f aca="false">IFERROR(VLOOKUP($J741,'Base 1'!$A:$G,7,0),"-")</f>
        <v>-</v>
      </c>
      <c r="Q741" s="54"/>
      <c r="R741" s="50" t="str">
        <f aca="false">IFERROR(VLOOKUP(J741,'Base 1'!$A:$L,12,0),"-")</f>
        <v>-</v>
      </c>
      <c r="S741" s="54"/>
      <c r="T741" s="55" t="str">
        <f aca="false">IFERROR(VLOOKUP(J741,'Base 1'!$A:$J,10,0),"-")</f>
        <v>-</v>
      </c>
      <c r="U741" s="56"/>
      <c r="V741" s="57"/>
      <c r="W741" s="58"/>
      <c r="X741" s="59" t="str">
        <f aca="false">IFERROR(VLOOKUP(J741,'Base 1'!$A:$I,9,0),"-")</f>
        <v>-</v>
      </c>
      <c r="Y741" s="58"/>
      <c r="Z741" s="60"/>
      <c r="AA741" s="61"/>
      <c r="AB741" s="62"/>
      <c r="AC741" s="63" t="str">
        <f aca="false">IFERROR(VLOOKUP($J741,'Base 1'!$A:$Q,16,0),"-")</f>
        <v>-</v>
      </c>
      <c r="AD741" s="63"/>
      <c r="AE741" s="64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  <c r="BM741" s="65"/>
      <c r="BN741" s="65"/>
      <c r="BO741" s="65"/>
      <c r="BP741" s="65"/>
      <c r="BQ741" s="65"/>
      <c r="BR741" s="65"/>
      <c r="BS741" s="65"/>
      <c r="BT741" s="65"/>
      <c r="BU741" s="65"/>
      <c r="BV741" s="65"/>
      <c r="BW741" s="65"/>
      <c r="BX741" s="65"/>
      <c r="BY741" s="65"/>
      <c r="BZ741" s="65"/>
      <c r="CA741" s="65"/>
      <c r="CB741" s="65"/>
      <c r="CC741" s="65"/>
      <c r="CD741" s="65"/>
      <c r="CE741" s="65"/>
      <c r="CF741" s="65"/>
      <c r="CG741" s="65"/>
      <c r="CH741" s="65"/>
      <c r="CI741" s="65"/>
      <c r="CJ741" s="65"/>
      <c r="CK741" s="65"/>
      <c r="CL741" s="65"/>
      <c r="CM741" s="65"/>
      <c r="CN741" s="65"/>
      <c r="CO741" s="65"/>
      <c r="CP741" s="65"/>
      <c r="CQ741" s="65"/>
      <c r="CR741" s="65"/>
      <c r="CS741" s="65"/>
      <c r="CT741" s="65"/>
      <c r="CU741" s="65"/>
      <c r="CV741" s="65"/>
      <c r="CW741" s="65"/>
      <c r="CX741" s="65"/>
      <c r="CY741" s="65"/>
      <c r="CZ741" s="65"/>
      <c r="DA741" s="65"/>
      <c r="DB741" s="65"/>
      <c r="DC741" s="65"/>
      <c r="DD741" s="65"/>
      <c r="DE741" s="65"/>
      <c r="DF741" s="65"/>
      <c r="DG741" s="65"/>
      <c r="DH741" s="65"/>
      <c r="DI741" s="65"/>
      <c r="DJ741" s="65"/>
      <c r="DK741" s="65"/>
      <c r="DL741" s="65"/>
      <c r="DM741" s="65"/>
      <c r="DN741" s="65"/>
      <c r="DO741" s="65"/>
      <c r="DP741" s="65"/>
      <c r="DQ741" s="65"/>
      <c r="DR741" s="65"/>
      <c r="DS741" s="65"/>
      <c r="DT741" s="65"/>
      <c r="DU741" s="65"/>
      <c r="DV741" s="65"/>
      <c r="DW741" s="65"/>
      <c r="DX741" s="65"/>
      <c r="DY741" s="65"/>
      <c r="DZ741" s="65"/>
      <c r="EA741" s="65"/>
      <c r="EB741" s="65"/>
      <c r="EC741" s="65"/>
      <c r="ED741" s="65"/>
      <c r="EE741" s="65"/>
      <c r="EF741" s="65"/>
      <c r="EG741" s="65"/>
      <c r="EH741" s="65"/>
      <c r="EI741" s="65"/>
      <c r="EJ741" s="65"/>
      <c r="EK741" s="65"/>
      <c r="EL741" s="65"/>
      <c r="EM741" s="65"/>
      <c r="EN741" s="65"/>
      <c r="EO741" s="65"/>
      <c r="EP741" s="65"/>
      <c r="EQ741" s="65"/>
      <c r="ER741" s="65"/>
      <c r="ES741" s="65"/>
      <c r="ET741" s="65"/>
      <c r="EU741" s="65"/>
      <c r="EV741" s="65"/>
      <c r="EW741" s="65"/>
      <c r="EX741" s="65"/>
      <c r="EY741" s="65"/>
      <c r="EZ741" s="65"/>
      <c r="FA741" s="65"/>
      <c r="FB741" s="65"/>
      <c r="FC741" s="65"/>
      <c r="FD741" s="65"/>
      <c r="FE741" s="65"/>
      <c r="FF741" s="65"/>
      <c r="FG741" s="65"/>
      <c r="FH741" s="65"/>
      <c r="FI741" s="65"/>
      <c r="FJ741" s="65"/>
      <c r="FK741" s="65"/>
      <c r="FL741" s="65"/>
      <c r="FM741" s="65"/>
      <c r="FN741" s="65"/>
      <c r="FO741" s="65"/>
      <c r="FP741" s="65"/>
      <c r="FQ741" s="65"/>
      <c r="FR741" s="65"/>
      <c r="FS741" s="65"/>
      <c r="FT741" s="65"/>
      <c r="FU741" s="65"/>
      <c r="FV741" s="65"/>
      <c r="FW741" s="65"/>
      <c r="FX741" s="65"/>
      <c r="FY741" s="65"/>
      <c r="FZ741" s="65"/>
      <c r="GA741" s="65"/>
      <c r="GB741" s="65"/>
      <c r="GC741" s="65"/>
      <c r="GD741" s="65"/>
      <c r="GE741" s="65"/>
      <c r="GF741" s="65"/>
      <c r="GG741" s="65"/>
      <c r="GH741" s="65"/>
      <c r="GI741" s="65"/>
      <c r="GJ741" s="65"/>
      <c r="GK741" s="65"/>
      <c r="GL741" s="65"/>
      <c r="GM741" s="65"/>
      <c r="GN741" s="65"/>
      <c r="GO741" s="65"/>
      <c r="GP741" s="65"/>
      <c r="GQ741" s="65"/>
      <c r="GR741" s="65"/>
      <c r="GS741" s="65"/>
      <c r="GT741" s="65"/>
      <c r="GU741" s="65"/>
      <c r="GV741" s="65"/>
      <c r="GW741" s="65"/>
      <c r="GX741" s="65"/>
      <c r="GY741" s="65"/>
      <c r="GZ741" s="65"/>
      <c r="HA741" s="65"/>
      <c r="HB741" s="65"/>
      <c r="HC741" s="65"/>
      <c r="HD741" s="65"/>
      <c r="HE741" s="65"/>
      <c r="HF741" s="65"/>
      <c r="HG741" s="65"/>
      <c r="HH741" s="65"/>
      <c r="HI741" s="65"/>
      <c r="HJ741" s="65"/>
      <c r="HK741" s="65"/>
      <c r="HL741" s="65"/>
      <c r="HM741" s="65"/>
      <c r="HN741" s="65"/>
      <c r="HO741" s="65"/>
      <c r="HP741" s="65"/>
      <c r="HQ741" s="65"/>
      <c r="HR741" s="65"/>
      <c r="HS741" s="65"/>
      <c r="HT741" s="65"/>
      <c r="HU741" s="65"/>
      <c r="HV741" s="65"/>
      <c r="HW741" s="65"/>
      <c r="HX741" s="65"/>
      <c r="HY741" s="65"/>
      <c r="HZ741" s="65"/>
      <c r="IA741" s="65"/>
      <c r="IB741" s="65"/>
      <c r="IC741" s="65"/>
      <c r="ID741" s="65"/>
      <c r="IE741" s="65"/>
      <c r="IF741" s="65"/>
      <c r="IG741" s="65"/>
      <c r="IH741" s="65"/>
      <c r="II741" s="65"/>
      <c r="IJ741" s="65"/>
      <c r="IK741" s="65"/>
      <c r="IL741" s="65"/>
      <c r="IM741" s="65"/>
      <c r="IN741" s="65"/>
      <c r="IO741" s="65"/>
      <c r="IP741" s="65"/>
      <c r="IQ741" s="65"/>
      <c r="IR741" s="65"/>
      <c r="IS741" s="65"/>
      <c r="IT741" s="65"/>
      <c r="IU741" s="65"/>
      <c r="IV741" s="65"/>
      <c r="IW741" s="65"/>
      <c r="IX741" s="65"/>
      <c r="IY741" s="65"/>
      <c r="IZ741" s="65"/>
      <c r="JA741" s="65"/>
      <c r="JB741" s="65"/>
      <c r="JC741" s="65"/>
      <c r="JD741" s="65"/>
      <c r="JE741" s="65"/>
      <c r="JF741" s="65"/>
      <c r="JG741" s="65"/>
      <c r="JH741" s="65"/>
      <c r="JI741" s="65"/>
      <c r="JJ741" s="65"/>
      <c r="JK741" s="65"/>
      <c r="JL741" s="65"/>
      <c r="JM741" s="65"/>
      <c r="JN741" s="65"/>
      <c r="JO741" s="65"/>
      <c r="JP741" s="65"/>
      <c r="JQ741" s="65"/>
      <c r="JR741" s="65"/>
      <c r="JS741" s="65"/>
    </row>
    <row r="742" s="66" customFormat="true" ht="14.25" hidden="false" customHeight="true" outlineLevel="0" collapsed="false">
      <c r="A742" s="46"/>
      <c r="B742" s="47" t="n">
        <f aca="true">TODAY()</f>
        <v>46135</v>
      </c>
      <c r="C742" s="48" t="s">
        <v>37</v>
      </c>
      <c r="D742" s="49" t="s">
        <v>38</v>
      </c>
      <c r="E742" s="50" t="str">
        <f aca="false">IFERROR(VLOOKUP($J742,'Base 1'!A:S,19,0),"-")</f>
        <v>-</v>
      </c>
      <c r="F742" s="50" t="str">
        <f aca="false">IFERROR(VLOOKUP($J742,'Base 1'!$A:$N,14,0),"-")</f>
        <v>-</v>
      </c>
      <c r="G742" s="50" t="str">
        <f aca="false">IFERROR(VLOOKUP($J742,'Base 1'!$A:$O,15,0),"-")</f>
        <v>-</v>
      </c>
      <c r="H742" s="50" t="str">
        <f aca="false">IFERROR(VLOOKUP($J742,'Base 1'!$A:$T,20,0),"-")</f>
        <v>-</v>
      </c>
      <c r="I742" s="51" t="str">
        <f aca="false">IFERROR(VLOOKUP($J742,'Base 1'!$A:$C,3,0),"-")</f>
        <v>-</v>
      </c>
      <c r="J742" s="51"/>
      <c r="K742" s="50" t="str">
        <f aca="false">IFERROR(VLOOKUP($J742,'Base 1'!$A:$E,5,0),"-")</f>
        <v>-</v>
      </c>
      <c r="L742" s="52" t="str">
        <f aca="false">IFERROR(VLOOKUP($J742,'Base 1'!$A:$B,2,0),"-")</f>
        <v>-</v>
      </c>
      <c r="M742" s="50" t="str">
        <f aca="false">IFERROR(VLOOKUP($J742,'Base 1'!$A:$Q,17,0),"-")</f>
        <v>-</v>
      </c>
      <c r="N742" s="50" t="str">
        <f aca="false">IFERROR(VLOOKUP($J742,'Base 1'!$A:$R,18,0),"-")</f>
        <v>-</v>
      </c>
      <c r="O742" s="50" t="str">
        <f aca="false">IFERROR(VLOOKUP($J742,'Base 1'!$A:$F,6,0),"-")</f>
        <v>-</v>
      </c>
      <c r="P742" s="53" t="str">
        <f aca="false">IFERROR(VLOOKUP($J742,'Base 1'!$A:$G,7,0),"-")</f>
        <v>-</v>
      </c>
      <c r="Q742" s="54"/>
      <c r="R742" s="50" t="str">
        <f aca="false">IFERROR(VLOOKUP(J742,'Base 1'!$A:$L,12,0),"-")</f>
        <v>-</v>
      </c>
      <c r="S742" s="54"/>
      <c r="T742" s="55" t="str">
        <f aca="false">IFERROR(VLOOKUP(J742,'Base 1'!$A:$J,10,0),"-")</f>
        <v>-</v>
      </c>
      <c r="U742" s="56"/>
      <c r="V742" s="57"/>
      <c r="W742" s="58"/>
      <c r="X742" s="59" t="str">
        <f aca="false">IFERROR(VLOOKUP(J742,'Base 1'!$A:$I,9,0),"-")</f>
        <v>-</v>
      </c>
      <c r="Y742" s="58"/>
      <c r="Z742" s="60"/>
      <c r="AA742" s="61"/>
      <c r="AB742" s="62"/>
      <c r="AC742" s="63" t="str">
        <f aca="false">IFERROR(VLOOKUP($J742,'Base 1'!$A:$Q,16,0),"-")</f>
        <v>-</v>
      </c>
      <c r="AD742" s="63"/>
      <c r="AE742" s="64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  <c r="BM742" s="65"/>
      <c r="BN742" s="65"/>
      <c r="BO742" s="65"/>
      <c r="BP742" s="65"/>
      <c r="BQ742" s="65"/>
      <c r="BR742" s="65"/>
      <c r="BS742" s="65"/>
      <c r="BT742" s="65"/>
      <c r="BU742" s="65"/>
      <c r="BV742" s="65"/>
      <c r="BW742" s="65"/>
      <c r="BX742" s="65"/>
      <c r="BY742" s="65"/>
      <c r="BZ742" s="65"/>
      <c r="CA742" s="65"/>
      <c r="CB742" s="65"/>
      <c r="CC742" s="65"/>
      <c r="CD742" s="65"/>
      <c r="CE742" s="65"/>
      <c r="CF742" s="65"/>
      <c r="CG742" s="65"/>
      <c r="CH742" s="65"/>
      <c r="CI742" s="65"/>
      <c r="CJ742" s="65"/>
      <c r="CK742" s="65"/>
      <c r="CL742" s="65"/>
      <c r="CM742" s="65"/>
      <c r="CN742" s="65"/>
      <c r="CO742" s="65"/>
      <c r="CP742" s="65"/>
      <c r="CQ742" s="65"/>
      <c r="CR742" s="65"/>
      <c r="CS742" s="65"/>
      <c r="CT742" s="65"/>
      <c r="CU742" s="65"/>
      <c r="CV742" s="65"/>
      <c r="CW742" s="65"/>
      <c r="CX742" s="65"/>
      <c r="CY742" s="65"/>
      <c r="CZ742" s="65"/>
      <c r="DA742" s="65"/>
      <c r="DB742" s="65"/>
      <c r="DC742" s="65"/>
      <c r="DD742" s="65"/>
      <c r="DE742" s="65"/>
      <c r="DF742" s="65"/>
      <c r="DG742" s="65"/>
      <c r="DH742" s="65"/>
      <c r="DI742" s="65"/>
      <c r="DJ742" s="65"/>
      <c r="DK742" s="65"/>
      <c r="DL742" s="65"/>
      <c r="DM742" s="65"/>
      <c r="DN742" s="65"/>
      <c r="DO742" s="65"/>
      <c r="DP742" s="65"/>
      <c r="DQ742" s="65"/>
      <c r="DR742" s="65"/>
      <c r="DS742" s="65"/>
      <c r="DT742" s="65"/>
      <c r="DU742" s="65"/>
      <c r="DV742" s="65"/>
      <c r="DW742" s="65"/>
      <c r="DX742" s="65"/>
      <c r="DY742" s="65"/>
      <c r="DZ742" s="65"/>
      <c r="EA742" s="65"/>
      <c r="EB742" s="65"/>
      <c r="EC742" s="65"/>
      <c r="ED742" s="65"/>
      <c r="EE742" s="65"/>
      <c r="EF742" s="65"/>
      <c r="EG742" s="65"/>
      <c r="EH742" s="65"/>
      <c r="EI742" s="65"/>
      <c r="EJ742" s="65"/>
      <c r="EK742" s="65"/>
      <c r="EL742" s="65"/>
      <c r="EM742" s="65"/>
      <c r="EN742" s="65"/>
      <c r="EO742" s="65"/>
      <c r="EP742" s="65"/>
      <c r="EQ742" s="65"/>
      <c r="ER742" s="65"/>
      <c r="ES742" s="65"/>
      <c r="ET742" s="65"/>
      <c r="EU742" s="65"/>
      <c r="EV742" s="65"/>
      <c r="EW742" s="65"/>
      <c r="EX742" s="65"/>
      <c r="EY742" s="65"/>
      <c r="EZ742" s="65"/>
      <c r="FA742" s="65"/>
      <c r="FB742" s="65"/>
      <c r="FC742" s="65"/>
      <c r="FD742" s="65"/>
      <c r="FE742" s="65"/>
      <c r="FF742" s="65"/>
      <c r="FG742" s="65"/>
      <c r="FH742" s="65"/>
      <c r="FI742" s="65"/>
      <c r="FJ742" s="65"/>
      <c r="FK742" s="65"/>
      <c r="FL742" s="65"/>
      <c r="FM742" s="65"/>
      <c r="FN742" s="65"/>
      <c r="FO742" s="65"/>
      <c r="FP742" s="65"/>
      <c r="FQ742" s="65"/>
      <c r="FR742" s="65"/>
      <c r="FS742" s="65"/>
      <c r="FT742" s="65"/>
      <c r="FU742" s="65"/>
      <c r="FV742" s="65"/>
      <c r="FW742" s="65"/>
      <c r="FX742" s="65"/>
      <c r="FY742" s="65"/>
      <c r="FZ742" s="65"/>
      <c r="GA742" s="65"/>
      <c r="GB742" s="65"/>
      <c r="GC742" s="65"/>
      <c r="GD742" s="65"/>
      <c r="GE742" s="65"/>
      <c r="GF742" s="65"/>
      <c r="GG742" s="65"/>
      <c r="GH742" s="65"/>
      <c r="GI742" s="65"/>
      <c r="GJ742" s="65"/>
      <c r="GK742" s="65"/>
      <c r="GL742" s="65"/>
      <c r="GM742" s="65"/>
      <c r="GN742" s="65"/>
      <c r="GO742" s="65"/>
      <c r="GP742" s="65"/>
      <c r="GQ742" s="65"/>
      <c r="GR742" s="65"/>
      <c r="GS742" s="65"/>
      <c r="GT742" s="65"/>
      <c r="GU742" s="65"/>
      <c r="GV742" s="65"/>
      <c r="GW742" s="65"/>
      <c r="GX742" s="65"/>
      <c r="GY742" s="65"/>
      <c r="GZ742" s="65"/>
      <c r="HA742" s="65"/>
      <c r="HB742" s="65"/>
      <c r="HC742" s="65"/>
      <c r="HD742" s="65"/>
      <c r="HE742" s="65"/>
      <c r="HF742" s="65"/>
      <c r="HG742" s="65"/>
      <c r="HH742" s="65"/>
      <c r="HI742" s="65"/>
      <c r="HJ742" s="65"/>
      <c r="HK742" s="65"/>
      <c r="HL742" s="65"/>
      <c r="HM742" s="65"/>
      <c r="HN742" s="65"/>
      <c r="HO742" s="65"/>
      <c r="HP742" s="65"/>
      <c r="HQ742" s="65"/>
      <c r="HR742" s="65"/>
      <c r="HS742" s="65"/>
      <c r="HT742" s="65"/>
      <c r="HU742" s="65"/>
      <c r="HV742" s="65"/>
      <c r="HW742" s="65"/>
      <c r="HX742" s="65"/>
      <c r="HY742" s="65"/>
      <c r="HZ742" s="65"/>
      <c r="IA742" s="65"/>
      <c r="IB742" s="65"/>
      <c r="IC742" s="65"/>
      <c r="ID742" s="65"/>
      <c r="IE742" s="65"/>
      <c r="IF742" s="65"/>
      <c r="IG742" s="65"/>
      <c r="IH742" s="65"/>
      <c r="II742" s="65"/>
      <c r="IJ742" s="65"/>
      <c r="IK742" s="65"/>
      <c r="IL742" s="65"/>
      <c r="IM742" s="65"/>
      <c r="IN742" s="65"/>
      <c r="IO742" s="65"/>
      <c r="IP742" s="65"/>
      <c r="IQ742" s="65"/>
      <c r="IR742" s="65"/>
      <c r="IS742" s="65"/>
      <c r="IT742" s="65"/>
      <c r="IU742" s="65"/>
      <c r="IV742" s="65"/>
      <c r="IW742" s="65"/>
      <c r="IX742" s="65"/>
      <c r="IY742" s="65"/>
      <c r="IZ742" s="65"/>
      <c r="JA742" s="65"/>
      <c r="JB742" s="65"/>
      <c r="JC742" s="65"/>
      <c r="JD742" s="65"/>
      <c r="JE742" s="65"/>
      <c r="JF742" s="65"/>
      <c r="JG742" s="65"/>
      <c r="JH742" s="65"/>
      <c r="JI742" s="65"/>
      <c r="JJ742" s="65"/>
      <c r="JK742" s="65"/>
      <c r="JL742" s="65"/>
      <c r="JM742" s="65"/>
      <c r="JN742" s="65"/>
      <c r="JO742" s="65"/>
      <c r="JP742" s="65"/>
      <c r="JQ742" s="65"/>
      <c r="JR742" s="65"/>
      <c r="JS742" s="65"/>
    </row>
    <row r="743" s="66" customFormat="true" ht="14.25" hidden="false" customHeight="true" outlineLevel="0" collapsed="false">
      <c r="A743" s="46"/>
      <c r="B743" s="47" t="n">
        <f aca="true">TODAY()</f>
        <v>46135</v>
      </c>
      <c r="C743" s="48" t="s">
        <v>37</v>
      </c>
      <c r="D743" s="49" t="s">
        <v>38</v>
      </c>
      <c r="E743" s="50" t="str">
        <f aca="false">IFERROR(VLOOKUP($J743,'Base 1'!A:S,19,0),"-")</f>
        <v>-</v>
      </c>
      <c r="F743" s="50" t="str">
        <f aca="false">IFERROR(VLOOKUP($J743,'Base 1'!$A:$N,14,0),"-")</f>
        <v>-</v>
      </c>
      <c r="G743" s="50" t="str">
        <f aca="false">IFERROR(VLOOKUP($J743,'Base 1'!$A:$O,15,0),"-")</f>
        <v>-</v>
      </c>
      <c r="H743" s="50" t="str">
        <f aca="false">IFERROR(VLOOKUP($J743,'Base 1'!$A:$T,20,0),"-")</f>
        <v>-</v>
      </c>
      <c r="I743" s="51" t="str">
        <f aca="false">IFERROR(VLOOKUP($J743,'Base 1'!$A:$C,3,0),"-")</f>
        <v>-</v>
      </c>
      <c r="J743" s="51"/>
      <c r="K743" s="50" t="str">
        <f aca="false">IFERROR(VLOOKUP($J743,'Base 1'!$A:$E,5,0),"-")</f>
        <v>-</v>
      </c>
      <c r="L743" s="52" t="str">
        <f aca="false">IFERROR(VLOOKUP($J743,'Base 1'!$A:$B,2,0),"-")</f>
        <v>-</v>
      </c>
      <c r="M743" s="50" t="str">
        <f aca="false">IFERROR(VLOOKUP($J743,'Base 1'!$A:$Q,17,0),"-")</f>
        <v>-</v>
      </c>
      <c r="N743" s="50" t="str">
        <f aca="false">IFERROR(VLOOKUP($J743,'Base 1'!$A:$R,18,0),"-")</f>
        <v>-</v>
      </c>
      <c r="O743" s="50" t="str">
        <f aca="false">IFERROR(VLOOKUP($J743,'Base 1'!$A:$F,6,0),"-")</f>
        <v>-</v>
      </c>
      <c r="P743" s="53" t="str">
        <f aca="false">IFERROR(VLOOKUP($J743,'Base 1'!$A:$G,7,0),"-")</f>
        <v>-</v>
      </c>
      <c r="Q743" s="54"/>
      <c r="R743" s="50" t="str">
        <f aca="false">IFERROR(VLOOKUP(J743,'Base 1'!$A:$L,12,0),"-")</f>
        <v>-</v>
      </c>
      <c r="S743" s="54"/>
      <c r="T743" s="55" t="str">
        <f aca="false">IFERROR(VLOOKUP(J743,'Base 1'!$A:$J,10,0),"-")</f>
        <v>-</v>
      </c>
      <c r="U743" s="56"/>
      <c r="V743" s="57"/>
      <c r="W743" s="58"/>
      <c r="X743" s="59" t="str">
        <f aca="false">IFERROR(VLOOKUP(J743,'Base 1'!$A:$I,9,0),"-")</f>
        <v>-</v>
      </c>
      <c r="Y743" s="58"/>
      <c r="Z743" s="60"/>
      <c r="AA743" s="61"/>
      <c r="AB743" s="62"/>
      <c r="AC743" s="63" t="str">
        <f aca="false">IFERROR(VLOOKUP($J743,'Base 1'!$A:$Q,16,0),"-")</f>
        <v>-</v>
      </c>
      <c r="AD743" s="63"/>
      <c r="AE743" s="64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  <c r="BP743" s="65"/>
      <c r="BQ743" s="65"/>
      <c r="BR743" s="65"/>
      <c r="BS743" s="65"/>
      <c r="BT743" s="65"/>
      <c r="BU743" s="65"/>
      <c r="BV743" s="65"/>
      <c r="BW743" s="65"/>
      <c r="BX743" s="65"/>
      <c r="BY743" s="65"/>
      <c r="BZ743" s="65"/>
      <c r="CA743" s="65"/>
      <c r="CB743" s="65"/>
      <c r="CC743" s="65"/>
      <c r="CD743" s="65"/>
      <c r="CE743" s="65"/>
      <c r="CF743" s="65"/>
      <c r="CG743" s="65"/>
      <c r="CH743" s="65"/>
      <c r="CI743" s="65"/>
      <c r="CJ743" s="65"/>
      <c r="CK743" s="65"/>
      <c r="CL743" s="65"/>
      <c r="CM743" s="65"/>
      <c r="CN743" s="65"/>
      <c r="CO743" s="65"/>
      <c r="CP743" s="65"/>
      <c r="CQ743" s="65"/>
      <c r="CR743" s="65"/>
      <c r="CS743" s="65"/>
      <c r="CT743" s="65"/>
      <c r="CU743" s="65"/>
      <c r="CV743" s="65"/>
      <c r="CW743" s="65"/>
      <c r="CX743" s="65"/>
      <c r="CY743" s="65"/>
      <c r="CZ743" s="65"/>
      <c r="DA743" s="65"/>
      <c r="DB743" s="65"/>
      <c r="DC743" s="65"/>
      <c r="DD743" s="65"/>
      <c r="DE743" s="65"/>
      <c r="DF743" s="65"/>
      <c r="DG743" s="65"/>
      <c r="DH743" s="65"/>
      <c r="DI743" s="65"/>
      <c r="DJ743" s="65"/>
      <c r="DK743" s="65"/>
      <c r="DL743" s="65"/>
      <c r="DM743" s="65"/>
      <c r="DN743" s="65"/>
      <c r="DO743" s="65"/>
      <c r="DP743" s="65"/>
      <c r="DQ743" s="65"/>
      <c r="DR743" s="65"/>
      <c r="DS743" s="65"/>
      <c r="DT743" s="65"/>
      <c r="DU743" s="65"/>
      <c r="DV743" s="65"/>
      <c r="DW743" s="65"/>
      <c r="DX743" s="65"/>
      <c r="DY743" s="65"/>
      <c r="DZ743" s="65"/>
      <c r="EA743" s="65"/>
      <c r="EB743" s="65"/>
      <c r="EC743" s="65"/>
      <c r="ED743" s="65"/>
      <c r="EE743" s="65"/>
      <c r="EF743" s="65"/>
      <c r="EG743" s="65"/>
      <c r="EH743" s="65"/>
      <c r="EI743" s="65"/>
      <c r="EJ743" s="65"/>
      <c r="EK743" s="65"/>
      <c r="EL743" s="65"/>
      <c r="EM743" s="65"/>
      <c r="EN743" s="65"/>
      <c r="EO743" s="65"/>
      <c r="EP743" s="65"/>
      <c r="EQ743" s="65"/>
      <c r="ER743" s="65"/>
      <c r="ES743" s="65"/>
      <c r="ET743" s="65"/>
      <c r="EU743" s="65"/>
      <c r="EV743" s="65"/>
      <c r="EW743" s="65"/>
      <c r="EX743" s="65"/>
      <c r="EY743" s="65"/>
      <c r="EZ743" s="65"/>
      <c r="FA743" s="65"/>
      <c r="FB743" s="65"/>
      <c r="FC743" s="65"/>
      <c r="FD743" s="65"/>
      <c r="FE743" s="65"/>
      <c r="FF743" s="65"/>
      <c r="FG743" s="65"/>
      <c r="FH743" s="65"/>
      <c r="FI743" s="65"/>
      <c r="FJ743" s="65"/>
      <c r="FK743" s="65"/>
      <c r="FL743" s="65"/>
      <c r="FM743" s="65"/>
      <c r="FN743" s="65"/>
      <c r="FO743" s="65"/>
      <c r="FP743" s="65"/>
      <c r="FQ743" s="65"/>
      <c r="FR743" s="65"/>
      <c r="FS743" s="65"/>
      <c r="FT743" s="65"/>
      <c r="FU743" s="65"/>
      <c r="FV743" s="65"/>
      <c r="FW743" s="65"/>
      <c r="FX743" s="65"/>
      <c r="FY743" s="65"/>
      <c r="FZ743" s="65"/>
      <c r="GA743" s="65"/>
      <c r="GB743" s="65"/>
      <c r="GC743" s="65"/>
      <c r="GD743" s="65"/>
      <c r="GE743" s="65"/>
      <c r="GF743" s="65"/>
      <c r="GG743" s="65"/>
      <c r="GH743" s="65"/>
      <c r="GI743" s="65"/>
      <c r="GJ743" s="65"/>
      <c r="GK743" s="65"/>
      <c r="GL743" s="65"/>
      <c r="GM743" s="65"/>
      <c r="GN743" s="65"/>
      <c r="GO743" s="65"/>
      <c r="GP743" s="65"/>
      <c r="GQ743" s="65"/>
      <c r="GR743" s="65"/>
      <c r="GS743" s="65"/>
      <c r="GT743" s="65"/>
      <c r="GU743" s="65"/>
      <c r="GV743" s="65"/>
      <c r="GW743" s="65"/>
      <c r="GX743" s="65"/>
      <c r="GY743" s="65"/>
      <c r="GZ743" s="65"/>
      <c r="HA743" s="65"/>
      <c r="HB743" s="65"/>
      <c r="HC743" s="65"/>
      <c r="HD743" s="65"/>
      <c r="HE743" s="65"/>
      <c r="HF743" s="65"/>
      <c r="HG743" s="65"/>
      <c r="HH743" s="65"/>
      <c r="HI743" s="65"/>
      <c r="HJ743" s="65"/>
      <c r="HK743" s="65"/>
      <c r="HL743" s="65"/>
      <c r="HM743" s="65"/>
      <c r="HN743" s="65"/>
      <c r="HO743" s="65"/>
      <c r="HP743" s="65"/>
      <c r="HQ743" s="65"/>
      <c r="HR743" s="65"/>
      <c r="HS743" s="65"/>
      <c r="HT743" s="65"/>
      <c r="HU743" s="65"/>
      <c r="HV743" s="65"/>
      <c r="HW743" s="65"/>
      <c r="HX743" s="65"/>
      <c r="HY743" s="65"/>
      <c r="HZ743" s="65"/>
      <c r="IA743" s="65"/>
      <c r="IB743" s="65"/>
      <c r="IC743" s="65"/>
      <c r="ID743" s="65"/>
      <c r="IE743" s="65"/>
      <c r="IF743" s="65"/>
      <c r="IG743" s="65"/>
      <c r="IH743" s="65"/>
      <c r="II743" s="65"/>
      <c r="IJ743" s="65"/>
      <c r="IK743" s="65"/>
      <c r="IL743" s="65"/>
      <c r="IM743" s="65"/>
      <c r="IN743" s="65"/>
      <c r="IO743" s="65"/>
      <c r="IP743" s="65"/>
      <c r="IQ743" s="65"/>
      <c r="IR743" s="65"/>
      <c r="IS743" s="65"/>
      <c r="IT743" s="65"/>
      <c r="IU743" s="65"/>
      <c r="IV743" s="65"/>
      <c r="IW743" s="65"/>
      <c r="IX743" s="65"/>
      <c r="IY743" s="65"/>
      <c r="IZ743" s="65"/>
      <c r="JA743" s="65"/>
      <c r="JB743" s="65"/>
      <c r="JC743" s="65"/>
      <c r="JD743" s="65"/>
      <c r="JE743" s="65"/>
      <c r="JF743" s="65"/>
      <c r="JG743" s="65"/>
      <c r="JH743" s="65"/>
      <c r="JI743" s="65"/>
      <c r="JJ743" s="65"/>
      <c r="JK743" s="65"/>
      <c r="JL743" s="65"/>
      <c r="JM743" s="65"/>
      <c r="JN743" s="65"/>
      <c r="JO743" s="65"/>
      <c r="JP743" s="65"/>
      <c r="JQ743" s="65"/>
      <c r="JR743" s="65"/>
      <c r="JS743" s="65"/>
    </row>
    <row r="744" s="66" customFormat="true" ht="14.25" hidden="false" customHeight="true" outlineLevel="0" collapsed="false">
      <c r="A744" s="46"/>
      <c r="B744" s="47" t="n">
        <f aca="true">TODAY()</f>
        <v>46135</v>
      </c>
      <c r="C744" s="48" t="s">
        <v>37</v>
      </c>
      <c r="D744" s="49" t="s">
        <v>38</v>
      </c>
      <c r="E744" s="50" t="str">
        <f aca="false">IFERROR(VLOOKUP($J744,'Base 1'!A:S,19,0),"-")</f>
        <v>-</v>
      </c>
      <c r="F744" s="50" t="str">
        <f aca="false">IFERROR(VLOOKUP($J744,'Base 1'!$A:$N,14,0),"-")</f>
        <v>-</v>
      </c>
      <c r="G744" s="50" t="str">
        <f aca="false">IFERROR(VLOOKUP($J744,'Base 1'!$A:$O,15,0),"-")</f>
        <v>-</v>
      </c>
      <c r="H744" s="50" t="str">
        <f aca="false">IFERROR(VLOOKUP($J744,'Base 1'!$A:$T,20,0),"-")</f>
        <v>-</v>
      </c>
      <c r="I744" s="51" t="str">
        <f aca="false">IFERROR(VLOOKUP($J744,'Base 1'!$A:$C,3,0),"-")</f>
        <v>-</v>
      </c>
      <c r="J744" s="51"/>
      <c r="K744" s="50" t="str">
        <f aca="false">IFERROR(VLOOKUP($J744,'Base 1'!$A:$E,5,0),"-")</f>
        <v>-</v>
      </c>
      <c r="L744" s="52" t="str">
        <f aca="false">IFERROR(VLOOKUP($J744,'Base 1'!$A:$B,2,0),"-")</f>
        <v>-</v>
      </c>
      <c r="M744" s="50" t="str">
        <f aca="false">IFERROR(VLOOKUP($J744,'Base 1'!$A:$Q,17,0),"-")</f>
        <v>-</v>
      </c>
      <c r="N744" s="50" t="str">
        <f aca="false">IFERROR(VLOOKUP($J744,'Base 1'!$A:$R,18,0),"-")</f>
        <v>-</v>
      </c>
      <c r="O744" s="50" t="str">
        <f aca="false">IFERROR(VLOOKUP($J744,'Base 1'!$A:$F,6,0),"-")</f>
        <v>-</v>
      </c>
      <c r="P744" s="53" t="str">
        <f aca="false">IFERROR(VLOOKUP($J744,'Base 1'!$A:$G,7,0),"-")</f>
        <v>-</v>
      </c>
      <c r="Q744" s="54"/>
      <c r="R744" s="50" t="str">
        <f aca="false">IFERROR(VLOOKUP(J744,'Base 1'!$A:$L,12,0),"-")</f>
        <v>-</v>
      </c>
      <c r="S744" s="54"/>
      <c r="T744" s="55" t="str">
        <f aca="false">IFERROR(VLOOKUP(J744,'Base 1'!$A:$J,10,0),"-")</f>
        <v>-</v>
      </c>
      <c r="U744" s="56"/>
      <c r="V744" s="57"/>
      <c r="W744" s="58"/>
      <c r="X744" s="59" t="str">
        <f aca="false">IFERROR(VLOOKUP(J744,'Base 1'!$A:$I,9,0),"-")</f>
        <v>-</v>
      </c>
      <c r="Y744" s="58"/>
      <c r="Z744" s="60"/>
      <c r="AA744" s="61"/>
      <c r="AB744" s="62"/>
      <c r="AC744" s="63" t="str">
        <f aca="false">IFERROR(VLOOKUP($J744,'Base 1'!$A:$Q,16,0),"-")</f>
        <v>-</v>
      </c>
      <c r="AD744" s="63"/>
      <c r="AE744" s="64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  <c r="BM744" s="65"/>
      <c r="BN744" s="65"/>
      <c r="BO744" s="65"/>
      <c r="BP744" s="65"/>
      <c r="BQ744" s="65"/>
      <c r="BR744" s="65"/>
      <c r="BS744" s="65"/>
      <c r="BT744" s="65"/>
      <c r="BU744" s="65"/>
      <c r="BV744" s="65"/>
      <c r="BW744" s="65"/>
      <c r="BX744" s="65"/>
      <c r="BY744" s="65"/>
      <c r="BZ744" s="65"/>
      <c r="CA744" s="65"/>
      <c r="CB744" s="65"/>
      <c r="CC744" s="65"/>
      <c r="CD744" s="65"/>
      <c r="CE744" s="65"/>
      <c r="CF744" s="65"/>
      <c r="CG744" s="65"/>
      <c r="CH744" s="65"/>
      <c r="CI744" s="65"/>
      <c r="CJ744" s="65"/>
      <c r="CK744" s="65"/>
      <c r="CL744" s="65"/>
      <c r="CM744" s="65"/>
      <c r="CN744" s="65"/>
      <c r="CO744" s="65"/>
      <c r="CP744" s="65"/>
      <c r="CQ744" s="65"/>
      <c r="CR744" s="65"/>
      <c r="CS744" s="65"/>
      <c r="CT744" s="65"/>
      <c r="CU744" s="65"/>
      <c r="CV744" s="65"/>
      <c r="CW744" s="65"/>
      <c r="CX744" s="65"/>
      <c r="CY744" s="65"/>
      <c r="CZ744" s="65"/>
      <c r="DA744" s="65"/>
      <c r="DB744" s="65"/>
      <c r="DC744" s="65"/>
      <c r="DD744" s="65"/>
      <c r="DE744" s="65"/>
      <c r="DF744" s="65"/>
      <c r="DG744" s="65"/>
      <c r="DH744" s="65"/>
      <c r="DI744" s="65"/>
      <c r="DJ744" s="65"/>
      <c r="DK744" s="65"/>
      <c r="DL744" s="65"/>
      <c r="DM744" s="65"/>
      <c r="DN744" s="65"/>
      <c r="DO744" s="65"/>
      <c r="DP744" s="65"/>
      <c r="DQ744" s="65"/>
      <c r="DR744" s="65"/>
      <c r="DS744" s="65"/>
      <c r="DT744" s="65"/>
      <c r="DU744" s="65"/>
      <c r="DV744" s="65"/>
      <c r="DW744" s="65"/>
      <c r="DX744" s="65"/>
      <c r="DY744" s="65"/>
      <c r="DZ744" s="65"/>
      <c r="EA744" s="65"/>
      <c r="EB744" s="65"/>
      <c r="EC744" s="65"/>
      <c r="ED744" s="65"/>
      <c r="EE744" s="65"/>
      <c r="EF744" s="65"/>
      <c r="EG744" s="65"/>
      <c r="EH744" s="65"/>
      <c r="EI744" s="65"/>
      <c r="EJ744" s="65"/>
      <c r="EK744" s="65"/>
      <c r="EL744" s="65"/>
      <c r="EM744" s="65"/>
      <c r="EN744" s="65"/>
      <c r="EO744" s="65"/>
      <c r="EP744" s="65"/>
      <c r="EQ744" s="65"/>
      <c r="ER744" s="65"/>
      <c r="ES744" s="65"/>
      <c r="ET744" s="65"/>
      <c r="EU744" s="65"/>
      <c r="EV744" s="65"/>
      <c r="EW744" s="65"/>
      <c r="EX744" s="65"/>
      <c r="EY744" s="65"/>
      <c r="EZ744" s="65"/>
      <c r="FA744" s="65"/>
      <c r="FB744" s="65"/>
      <c r="FC744" s="65"/>
      <c r="FD744" s="65"/>
      <c r="FE744" s="65"/>
      <c r="FF744" s="65"/>
      <c r="FG744" s="65"/>
      <c r="FH744" s="65"/>
      <c r="FI744" s="65"/>
      <c r="FJ744" s="65"/>
      <c r="FK744" s="65"/>
      <c r="FL744" s="65"/>
      <c r="FM744" s="65"/>
      <c r="FN744" s="65"/>
      <c r="FO744" s="65"/>
      <c r="FP744" s="65"/>
      <c r="FQ744" s="65"/>
      <c r="FR744" s="65"/>
      <c r="FS744" s="65"/>
      <c r="FT744" s="65"/>
      <c r="FU744" s="65"/>
      <c r="FV744" s="65"/>
      <c r="FW744" s="65"/>
      <c r="FX744" s="65"/>
      <c r="FY744" s="65"/>
      <c r="FZ744" s="65"/>
      <c r="GA744" s="65"/>
      <c r="GB744" s="65"/>
      <c r="GC744" s="65"/>
      <c r="GD744" s="65"/>
      <c r="GE744" s="65"/>
      <c r="GF744" s="65"/>
      <c r="GG744" s="65"/>
      <c r="GH744" s="65"/>
      <c r="GI744" s="65"/>
      <c r="GJ744" s="65"/>
      <c r="GK744" s="65"/>
      <c r="GL744" s="65"/>
      <c r="GM744" s="65"/>
      <c r="GN744" s="65"/>
      <c r="GO744" s="65"/>
      <c r="GP744" s="65"/>
      <c r="GQ744" s="65"/>
      <c r="GR744" s="65"/>
      <c r="GS744" s="65"/>
      <c r="GT744" s="65"/>
      <c r="GU744" s="65"/>
      <c r="GV744" s="65"/>
      <c r="GW744" s="65"/>
      <c r="GX744" s="65"/>
      <c r="GY744" s="65"/>
      <c r="GZ744" s="65"/>
      <c r="HA744" s="65"/>
      <c r="HB744" s="65"/>
      <c r="HC744" s="65"/>
      <c r="HD744" s="65"/>
      <c r="HE744" s="65"/>
      <c r="HF744" s="65"/>
      <c r="HG744" s="65"/>
      <c r="HH744" s="65"/>
      <c r="HI744" s="65"/>
      <c r="HJ744" s="65"/>
      <c r="HK744" s="65"/>
      <c r="HL744" s="65"/>
      <c r="HM744" s="65"/>
      <c r="HN744" s="65"/>
      <c r="HO744" s="65"/>
      <c r="HP744" s="65"/>
      <c r="HQ744" s="65"/>
      <c r="HR744" s="65"/>
      <c r="HS744" s="65"/>
      <c r="HT744" s="65"/>
      <c r="HU744" s="65"/>
      <c r="HV744" s="65"/>
      <c r="HW744" s="65"/>
      <c r="HX744" s="65"/>
      <c r="HY744" s="65"/>
      <c r="HZ744" s="65"/>
      <c r="IA744" s="65"/>
      <c r="IB744" s="65"/>
      <c r="IC744" s="65"/>
      <c r="ID744" s="65"/>
      <c r="IE744" s="65"/>
      <c r="IF744" s="65"/>
      <c r="IG744" s="65"/>
      <c r="IH744" s="65"/>
      <c r="II744" s="65"/>
      <c r="IJ744" s="65"/>
      <c r="IK744" s="65"/>
      <c r="IL744" s="65"/>
      <c r="IM744" s="65"/>
      <c r="IN744" s="65"/>
      <c r="IO744" s="65"/>
      <c r="IP744" s="65"/>
      <c r="IQ744" s="65"/>
      <c r="IR744" s="65"/>
      <c r="IS744" s="65"/>
      <c r="IT744" s="65"/>
      <c r="IU744" s="65"/>
      <c r="IV744" s="65"/>
      <c r="IW744" s="65"/>
      <c r="IX744" s="65"/>
      <c r="IY744" s="65"/>
      <c r="IZ744" s="65"/>
      <c r="JA744" s="65"/>
      <c r="JB744" s="65"/>
      <c r="JC744" s="65"/>
      <c r="JD744" s="65"/>
      <c r="JE744" s="65"/>
      <c r="JF744" s="65"/>
      <c r="JG744" s="65"/>
      <c r="JH744" s="65"/>
      <c r="JI744" s="65"/>
      <c r="JJ744" s="65"/>
      <c r="JK744" s="65"/>
      <c r="JL744" s="65"/>
      <c r="JM744" s="65"/>
      <c r="JN744" s="65"/>
      <c r="JO744" s="65"/>
      <c r="JP744" s="65"/>
      <c r="JQ744" s="65"/>
      <c r="JR744" s="65"/>
      <c r="JS744" s="65"/>
    </row>
    <row r="745" s="66" customFormat="true" ht="14.25" hidden="false" customHeight="true" outlineLevel="0" collapsed="false">
      <c r="A745" s="46"/>
      <c r="B745" s="47" t="n">
        <f aca="true">TODAY()</f>
        <v>46135</v>
      </c>
      <c r="C745" s="48" t="s">
        <v>37</v>
      </c>
      <c r="D745" s="49" t="s">
        <v>38</v>
      </c>
      <c r="E745" s="50" t="str">
        <f aca="false">IFERROR(VLOOKUP($J745,'Base 1'!A:S,19,0),"-")</f>
        <v>-</v>
      </c>
      <c r="F745" s="50" t="str">
        <f aca="false">IFERROR(VLOOKUP($J745,'Base 1'!$A:$N,14,0),"-")</f>
        <v>-</v>
      </c>
      <c r="G745" s="50" t="str">
        <f aca="false">IFERROR(VLOOKUP($J745,'Base 1'!$A:$O,15,0),"-")</f>
        <v>-</v>
      </c>
      <c r="H745" s="50" t="str">
        <f aca="false">IFERROR(VLOOKUP($J745,'Base 1'!$A:$T,20,0),"-")</f>
        <v>-</v>
      </c>
      <c r="I745" s="51" t="str">
        <f aca="false">IFERROR(VLOOKUP($J745,'Base 1'!$A:$C,3,0),"-")</f>
        <v>-</v>
      </c>
      <c r="J745" s="51"/>
      <c r="K745" s="50" t="str">
        <f aca="false">IFERROR(VLOOKUP($J745,'Base 1'!$A:$E,5,0),"-")</f>
        <v>-</v>
      </c>
      <c r="L745" s="52" t="str">
        <f aca="false">IFERROR(VLOOKUP($J745,'Base 1'!$A:$B,2,0),"-")</f>
        <v>-</v>
      </c>
      <c r="M745" s="50" t="str">
        <f aca="false">IFERROR(VLOOKUP($J745,'Base 1'!$A:$Q,17,0),"-")</f>
        <v>-</v>
      </c>
      <c r="N745" s="50" t="str">
        <f aca="false">IFERROR(VLOOKUP($J745,'Base 1'!$A:$R,18,0),"-")</f>
        <v>-</v>
      </c>
      <c r="O745" s="50" t="str">
        <f aca="false">IFERROR(VLOOKUP($J745,'Base 1'!$A:$F,6,0),"-")</f>
        <v>-</v>
      </c>
      <c r="P745" s="53" t="str">
        <f aca="false">IFERROR(VLOOKUP($J745,'Base 1'!$A:$G,7,0),"-")</f>
        <v>-</v>
      </c>
      <c r="Q745" s="54"/>
      <c r="R745" s="50" t="str">
        <f aca="false">IFERROR(VLOOKUP(J745,'Base 1'!$A:$L,12,0),"-")</f>
        <v>-</v>
      </c>
      <c r="S745" s="54"/>
      <c r="T745" s="55" t="str">
        <f aca="false">IFERROR(VLOOKUP(J745,'Base 1'!$A:$J,10,0),"-")</f>
        <v>-</v>
      </c>
      <c r="U745" s="56"/>
      <c r="V745" s="57"/>
      <c r="W745" s="58"/>
      <c r="X745" s="59" t="str">
        <f aca="false">IFERROR(VLOOKUP(J745,'Base 1'!$A:$I,9,0),"-")</f>
        <v>-</v>
      </c>
      <c r="Y745" s="58"/>
      <c r="Z745" s="60"/>
      <c r="AA745" s="61"/>
      <c r="AB745" s="62"/>
      <c r="AC745" s="63" t="str">
        <f aca="false">IFERROR(VLOOKUP($J745,'Base 1'!$A:$Q,16,0),"-")</f>
        <v>-</v>
      </c>
      <c r="AD745" s="63"/>
      <c r="AE745" s="64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  <c r="BP745" s="65"/>
      <c r="BQ745" s="65"/>
      <c r="BR745" s="65"/>
      <c r="BS745" s="65"/>
      <c r="BT745" s="65"/>
      <c r="BU745" s="65"/>
      <c r="BV745" s="65"/>
      <c r="BW745" s="65"/>
      <c r="BX745" s="65"/>
      <c r="BY745" s="65"/>
      <c r="BZ745" s="65"/>
      <c r="CA745" s="65"/>
      <c r="CB745" s="65"/>
      <c r="CC745" s="65"/>
      <c r="CD745" s="65"/>
      <c r="CE745" s="65"/>
      <c r="CF745" s="65"/>
      <c r="CG745" s="65"/>
      <c r="CH745" s="65"/>
      <c r="CI745" s="65"/>
      <c r="CJ745" s="65"/>
      <c r="CK745" s="65"/>
      <c r="CL745" s="65"/>
      <c r="CM745" s="65"/>
      <c r="CN745" s="65"/>
      <c r="CO745" s="65"/>
      <c r="CP745" s="65"/>
      <c r="CQ745" s="65"/>
      <c r="CR745" s="65"/>
      <c r="CS745" s="65"/>
      <c r="CT745" s="65"/>
      <c r="CU745" s="65"/>
      <c r="CV745" s="65"/>
      <c r="CW745" s="65"/>
      <c r="CX745" s="65"/>
      <c r="CY745" s="65"/>
      <c r="CZ745" s="65"/>
      <c r="DA745" s="65"/>
      <c r="DB745" s="65"/>
      <c r="DC745" s="65"/>
      <c r="DD745" s="65"/>
      <c r="DE745" s="65"/>
      <c r="DF745" s="65"/>
      <c r="DG745" s="65"/>
      <c r="DH745" s="65"/>
      <c r="DI745" s="65"/>
      <c r="DJ745" s="65"/>
      <c r="DK745" s="65"/>
      <c r="DL745" s="65"/>
      <c r="DM745" s="65"/>
      <c r="DN745" s="65"/>
      <c r="DO745" s="65"/>
      <c r="DP745" s="65"/>
      <c r="DQ745" s="65"/>
      <c r="DR745" s="65"/>
      <c r="DS745" s="65"/>
      <c r="DT745" s="65"/>
      <c r="DU745" s="65"/>
      <c r="DV745" s="65"/>
      <c r="DW745" s="65"/>
      <c r="DX745" s="65"/>
      <c r="DY745" s="65"/>
      <c r="DZ745" s="65"/>
      <c r="EA745" s="65"/>
      <c r="EB745" s="65"/>
      <c r="EC745" s="65"/>
      <c r="ED745" s="65"/>
      <c r="EE745" s="65"/>
      <c r="EF745" s="65"/>
      <c r="EG745" s="65"/>
      <c r="EH745" s="65"/>
      <c r="EI745" s="65"/>
      <c r="EJ745" s="65"/>
      <c r="EK745" s="65"/>
      <c r="EL745" s="65"/>
      <c r="EM745" s="65"/>
      <c r="EN745" s="65"/>
      <c r="EO745" s="65"/>
      <c r="EP745" s="65"/>
      <c r="EQ745" s="65"/>
      <c r="ER745" s="65"/>
      <c r="ES745" s="65"/>
      <c r="ET745" s="65"/>
      <c r="EU745" s="65"/>
      <c r="EV745" s="65"/>
      <c r="EW745" s="65"/>
      <c r="EX745" s="65"/>
      <c r="EY745" s="65"/>
      <c r="EZ745" s="65"/>
      <c r="FA745" s="65"/>
      <c r="FB745" s="65"/>
      <c r="FC745" s="65"/>
      <c r="FD745" s="65"/>
      <c r="FE745" s="65"/>
      <c r="FF745" s="65"/>
      <c r="FG745" s="65"/>
      <c r="FH745" s="65"/>
      <c r="FI745" s="65"/>
      <c r="FJ745" s="65"/>
      <c r="FK745" s="65"/>
      <c r="FL745" s="65"/>
      <c r="FM745" s="65"/>
      <c r="FN745" s="65"/>
      <c r="FO745" s="65"/>
      <c r="FP745" s="65"/>
      <c r="FQ745" s="65"/>
      <c r="FR745" s="65"/>
      <c r="FS745" s="65"/>
      <c r="FT745" s="65"/>
      <c r="FU745" s="65"/>
      <c r="FV745" s="65"/>
      <c r="FW745" s="65"/>
      <c r="FX745" s="65"/>
      <c r="FY745" s="65"/>
      <c r="FZ745" s="65"/>
      <c r="GA745" s="65"/>
      <c r="GB745" s="65"/>
      <c r="GC745" s="65"/>
      <c r="GD745" s="65"/>
      <c r="GE745" s="65"/>
      <c r="GF745" s="65"/>
      <c r="GG745" s="65"/>
      <c r="GH745" s="65"/>
      <c r="GI745" s="65"/>
      <c r="GJ745" s="65"/>
      <c r="GK745" s="65"/>
      <c r="GL745" s="65"/>
      <c r="GM745" s="65"/>
      <c r="GN745" s="65"/>
      <c r="GO745" s="65"/>
      <c r="GP745" s="65"/>
      <c r="GQ745" s="65"/>
      <c r="GR745" s="65"/>
      <c r="GS745" s="65"/>
      <c r="GT745" s="65"/>
      <c r="GU745" s="65"/>
      <c r="GV745" s="65"/>
      <c r="GW745" s="65"/>
      <c r="GX745" s="65"/>
      <c r="GY745" s="65"/>
      <c r="GZ745" s="65"/>
      <c r="HA745" s="65"/>
      <c r="HB745" s="65"/>
      <c r="HC745" s="65"/>
      <c r="HD745" s="65"/>
      <c r="HE745" s="65"/>
      <c r="HF745" s="65"/>
      <c r="HG745" s="65"/>
      <c r="HH745" s="65"/>
      <c r="HI745" s="65"/>
      <c r="HJ745" s="65"/>
      <c r="HK745" s="65"/>
      <c r="HL745" s="65"/>
      <c r="HM745" s="65"/>
      <c r="HN745" s="65"/>
      <c r="HO745" s="65"/>
      <c r="HP745" s="65"/>
      <c r="HQ745" s="65"/>
      <c r="HR745" s="65"/>
      <c r="HS745" s="65"/>
      <c r="HT745" s="65"/>
      <c r="HU745" s="65"/>
      <c r="HV745" s="65"/>
      <c r="HW745" s="65"/>
      <c r="HX745" s="65"/>
      <c r="HY745" s="65"/>
      <c r="HZ745" s="65"/>
      <c r="IA745" s="65"/>
      <c r="IB745" s="65"/>
      <c r="IC745" s="65"/>
      <c r="ID745" s="65"/>
      <c r="IE745" s="65"/>
      <c r="IF745" s="65"/>
      <c r="IG745" s="65"/>
      <c r="IH745" s="65"/>
      <c r="II745" s="65"/>
      <c r="IJ745" s="65"/>
      <c r="IK745" s="65"/>
      <c r="IL745" s="65"/>
      <c r="IM745" s="65"/>
      <c r="IN745" s="65"/>
      <c r="IO745" s="65"/>
      <c r="IP745" s="65"/>
      <c r="IQ745" s="65"/>
      <c r="IR745" s="65"/>
      <c r="IS745" s="65"/>
      <c r="IT745" s="65"/>
      <c r="IU745" s="65"/>
      <c r="IV745" s="65"/>
      <c r="IW745" s="65"/>
      <c r="IX745" s="65"/>
      <c r="IY745" s="65"/>
      <c r="IZ745" s="65"/>
      <c r="JA745" s="65"/>
      <c r="JB745" s="65"/>
      <c r="JC745" s="65"/>
      <c r="JD745" s="65"/>
      <c r="JE745" s="65"/>
      <c r="JF745" s="65"/>
      <c r="JG745" s="65"/>
      <c r="JH745" s="65"/>
      <c r="JI745" s="65"/>
      <c r="JJ745" s="65"/>
      <c r="JK745" s="65"/>
      <c r="JL745" s="65"/>
      <c r="JM745" s="65"/>
      <c r="JN745" s="65"/>
      <c r="JO745" s="65"/>
      <c r="JP745" s="65"/>
      <c r="JQ745" s="65"/>
      <c r="JR745" s="65"/>
      <c r="JS745" s="65"/>
    </row>
    <row r="746" s="66" customFormat="true" ht="14.25" hidden="false" customHeight="true" outlineLevel="0" collapsed="false">
      <c r="A746" s="46"/>
      <c r="B746" s="47" t="n">
        <f aca="true">TODAY()</f>
        <v>46135</v>
      </c>
      <c r="C746" s="48" t="s">
        <v>37</v>
      </c>
      <c r="D746" s="49" t="s">
        <v>38</v>
      </c>
      <c r="E746" s="50" t="str">
        <f aca="false">IFERROR(VLOOKUP($J746,'Base 1'!A:S,19,0),"-")</f>
        <v>-</v>
      </c>
      <c r="F746" s="50" t="str">
        <f aca="false">IFERROR(VLOOKUP($J746,'Base 1'!$A:$N,14,0),"-")</f>
        <v>-</v>
      </c>
      <c r="G746" s="50" t="str">
        <f aca="false">IFERROR(VLOOKUP($J746,'Base 1'!$A:$O,15,0),"-")</f>
        <v>-</v>
      </c>
      <c r="H746" s="50" t="str">
        <f aca="false">IFERROR(VLOOKUP($J746,'Base 1'!$A:$T,20,0),"-")</f>
        <v>-</v>
      </c>
      <c r="I746" s="51" t="str">
        <f aca="false">IFERROR(VLOOKUP($J746,'Base 1'!$A:$C,3,0),"-")</f>
        <v>-</v>
      </c>
      <c r="J746" s="51"/>
      <c r="K746" s="50" t="str">
        <f aca="false">IFERROR(VLOOKUP($J746,'Base 1'!$A:$E,5,0),"-")</f>
        <v>-</v>
      </c>
      <c r="L746" s="52" t="str">
        <f aca="false">IFERROR(VLOOKUP($J746,'Base 1'!$A:$B,2,0),"-")</f>
        <v>-</v>
      </c>
      <c r="M746" s="50" t="str">
        <f aca="false">IFERROR(VLOOKUP($J746,'Base 1'!$A:$Q,17,0),"-")</f>
        <v>-</v>
      </c>
      <c r="N746" s="50" t="str">
        <f aca="false">IFERROR(VLOOKUP($J746,'Base 1'!$A:$R,18,0),"-")</f>
        <v>-</v>
      </c>
      <c r="O746" s="50" t="str">
        <f aca="false">IFERROR(VLOOKUP($J746,'Base 1'!$A:$F,6,0),"-")</f>
        <v>-</v>
      </c>
      <c r="P746" s="53" t="str">
        <f aca="false">IFERROR(VLOOKUP($J746,'Base 1'!$A:$G,7,0),"-")</f>
        <v>-</v>
      </c>
      <c r="Q746" s="54"/>
      <c r="R746" s="50" t="str">
        <f aca="false">IFERROR(VLOOKUP(J746,'Base 1'!$A:$L,12,0),"-")</f>
        <v>-</v>
      </c>
      <c r="S746" s="54"/>
      <c r="T746" s="55" t="str">
        <f aca="false">IFERROR(VLOOKUP(J746,'Base 1'!$A:$J,10,0),"-")</f>
        <v>-</v>
      </c>
      <c r="U746" s="56"/>
      <c r="V746" s="57"/>
      <c r="W746" s="58"/>
      <c r="X746" s="59" t="str">
        <f aca="false">IFERROR(VLOOKUP(J746,'Base 1'!$A:$I,9,0),"-")</f>
        <v>-</v>
      </c>
      <c r="Y746" s="58"/>
      <c r="Z746" s="60"/>
      <c r="AA746" s="61"/>
      <c r="AB746" s="62"/>
      <c r="AC746" s="63" t="str">
        <f aca="false">IFERROR(VLOOKUP($J746,'Base 1'!$A:$Q,16,0),"-")</f>
        <v>-</v>
      </c>
      <c r="AD746" s="63"/>
      <c r="AE746" s="64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  <c r="BM746" s="65"/>
      <c r="BN746" s="65"/>
      <c r="BO746" s="65"/>
      <c r="BP746" s="65"/>
      <c r="BQ746" s="65"/>
      <c r="BR746" s="65"/>
      <c r="BS746" s="65"/>
      <c r="BT746" s="65"/>
      <c r="BU746" s="65"/>
      <c r="BV746" s="65"/>
      <c r="BW746" s="65"/>
      <c r="BX746" s="65"/>
      <c r="BY746" s="65"/>
      <c r="BZ746" s="65"/>
      <c r="CA746" s="65"/>
      <c r="CB746" s="65"/>
      <c r="CC746" s="65"/>
      <c r="CD746" s="65"/>
      <c r="CE746" s="65"/>
      <c r="CF746" s="65"/>
      <c r="CG746" s="65"/>
      <c r="CH746" s="65"/>
      <c r="CI746" s="65"/>
      <c r="CJ746" s="65"/>
      <c r="CK746" s="65"/>
      <c r="CL746" s="65"/>
      <c r="CM746" s="65"/>
      <c r="CN746" s="65"/>
      <c r="CO746" s="65"/>
      <c r="CP746" s="65"/>
      <c r="CQ746" s="65"/>
      <c r="CR746" s="65"/>
      <c r="CS746" s="65"/>
      <c r="CT746" s="65"/>
      <c r="CU746" s="65"/>
      <c r="CV746" s="65"/>
      <c r="CW746" s="65"/>
      <c r="CX746" s="65"/>
      <c r="CY746" s="65"/>
      <c r="CZ746" s="65"/>
      <c r="DA746" s="65"/>
      <c r="DB746" s="65"/>
      <c r="DC746" s="65"/>
      <c r="DD746" s="65"/>
      <c r="DE746" s="65"/>
      <c r="DF746" s="65"/>
      <c r="DG746" s="65"/>
      <c r="DH746" s="65"/>
      <c r="DI746" s="65"/>
      <c r="DJ746" s="65"/>
      <c r="DK746" s="65"/>
      <c r="DL746" s="65"/>
      <c r="DM746" s="65"/>
      <c r="DN746" s="65"/>
      <c r="DO746" s="65"/>
      <c r="DP746" s="65"/>
      <c r="DQ746" s="65"/>
      <c r="DR746" s="65"/>
      <c r="DS746" s="65"/>
      <c r="DT746" s="65"/>
      <c r="DU746" s="65"/>
      <c r="DV746" s="65"/>
      <c r="DW746" s="65"/>
      <c r="DX746" s="65"/>
      <c r="DY746" s="65"/>
      <c r="DZ746" s="65"/>
      <c r="EA746" s="65"/>
      <c r="EB746" s="65"/>
      <c r="EC746" s="65"/>
      <c r="ED746" s="65"/>
      <c r="EE746" s="65"/>
      <c r="EF746" s="65"/>
      <c r="EG746" s="65"/>
      <c r="EH746" s="65"/>
      <c r="EI746" s="65"/>
      <c r="EJ746" s="65"/>
      <c r="EK746" s="65"/>
      <c r="EL746" s="65"/>
      <c r="EM746" s="65"/>
      <c r="EN746" s="65"/>
      <c r="EO746" s="65"/>
      <c r="EP746" s="65"/>
      <c r="EQ746" s="65"/>
      <c r="ER746" s="65"/>
      <c r="ES746" s="65"/>
      <c r="ET746" s="65"/>
      <c r="EU746" s="65"/>
      <c r="EV746" s="65"/>
      <c r="EW746" s="65"/>
      <c r="EX746" s="65"/>
      <c r="EY746" s="65"/>
      <c r="EZ746" s="65"/>
      <c r="FA746" s="65"/>
      <c r="FB746" s="65"/>
      <c r="FC746" s="65"/>
      <c r="FD746" s="65"/>
      <c r="FE746" s="65"/>
      <c r="FF746" s="65"/>
      <c r="FG746" s="65"/>
      <c r="FH746" s="65"/>
      <c r="FI746" s="65"/>
      <c r="FJ746" s="65"/>
      <c r="FK746" s="65"/>
      <c r="FL746" s="65"/>
      <c r="FM746" s="65"/>
      <c r="FN746" s="65"/>
      <c r="FO746" s="65"/>
      <c r="FP746" s="65"/>
      <c r="FQ746" s="65"/>
      <c r="FR746" s="65"/>
      <c r="FS746" s="65"/>
      <c r="FT746" s="65"/>
      <c r="FU746" s="65"/>
      <c r="FV746" s="65"/>
      <c r="FW746" s="65"/>
      <c r="FX746" s="65"/>
      <c r="FY746" s="65"/>
      <c r="FZ746" s="65"/>
      <c r="GA746" s="65"/>
      <c r="GB746" s="65"/>
      <c r="GC746" s="65"/>
      <c r="GD746" s="65"/>
      <c r="GE746" s="65"/>
      <c r="GF746" s="65"/>
      <c r="GG746" s="65"/>
      <c r="GH746" s="65"/>
      <c r="GI746" s="65"/>
      <c r="GJ746" s="65"/>
      <c r="GK746" s="65"/>
      <c r="GL746" s="65"/>
      <c r="GM746" s="65"/>
      <c r="GN746" s="65"/>
      <c r="GO746" s="65"/>
      <c r="GP746" s="65"/>
      <c r="GQ746" s="65"/>
      <c r="GR746" s="65"/>
      <c r="GS746" s="65"/>
      <c r="GT746" s="65"/>
      <c r="GU746" s="65"/>
      <c r="GV746" s="65"/>
      <c r="GW746" s="65"/>
      <c r="GX746" s="65"/>
      <c r="GY746" s="65"/>
      <c r="GZ746" s="65"/>
      <c r="HA746" s="65"/>
      <c r="HB746" s="65"/>
      <c r="HC746" s="65"/>
      <c r="HD746" s="65"/>
      <c r="HE746" s="65"/>
      <c r="HF746" s="65"/>
      <c r="HG746" s="65"/>
      <c r="HH746" s="65"/>
      <c r="HI746" s="65"/>
      <c r="HJ746" s="65"/>
      <c r="HK746" s="65"/>
      <c r="HL746" s="65"/>
      <c r="HM746" s="65"/>
      <c r="HN746" s="65"/>
      <c r="HO746" s="65"/>
      <c r="HP746" s="65"/>
      <c r="HQ746" s="65"/>
      <c r="HR746" s="65"/>
      <c r="HS746" s="65"/>
      <c r="HT746" s="65"/>
      <c r="HU746" s="65"/>
      <c r="HV746" s="65"/>
      <c r="HW746" s="65"/>
      <c r="HX746" s="65"/>
      <c r="HY746" s="65"/>
      <c r="HZ746" s="65"/>
      <c r="IA746" s="65"/>
      <c r="IB746" s="65"/>
      <c r="IC746" s="65"/>
      <c r="ID746" s="65"/>
      <c r="IE746" s="65"/>
      <c r="IF746" s="65"/>
      <c r="IG746" s="65"/>
      <c r="IH746" s="65"/>
      <c r="II746" s="65"/>
      <c r="IJ746" s="65"/>
      <c r="IK746" s="65"/>
      <c r="IL746" s="65"/>
      <c r="IM746" s="65"/>
      <c r="IN746" s="65"/>
      <c r="IO746" s="65"/>
      <c r="IP746" s="65"/>
      <c r="IQ746" s="65"/>
      <c r="IR746" s="65"/>
      <c r="IS746" s="65"/>
      <c r="IT746" s="65"/>
      <c r="IU746" s="65"/>
      <c r="IV746" s="65"/>
      <c r="IW746" s="65"/>
      <c r="IX746" s="65"/>
      <c r="IY746" s="65"/>
      <c r="IZ746" s="65"/>
      <c r="JA746" s="65"/>
      <c r="JB746" s="65"/>
      <c r="JC746" s="65"/>
      <c r="JD746" s="65"/>
      <c r="JE746" s="65"/>
      <c r="JF746" s="65"/>
      <c r="JG746" s="65"/>
      <c r="JH746" s="65"/>
      <c r="JI746" s="65"/>
      <c r="JJ746" s="65"/>
      <c r="JK746" s="65"/>
      <c r="JL746" s="65"/>
      <c r="JM746" s="65"/>
      <c r="JN746" s="65"/>
      <c r="JO746" s="65"/>
      <c r="JP746" s="65"/>
      <c r="JQ746" s="65"/>
      <c r="JR746" s="65"/>
      <c r="JS746" s="65"/>
    </row>
    <row r="747" s="66" customFormat="true" ht="14.25" hidden="false" customHeight="true" outlineLevel="0" collapsed="false">
      <c r="A747" s="46"/>
      <c r="B747" s="47" t="n">
        <f aca="true">TODAY()</f>
        <v>46135</v>
      </c>
      <c r="C747" s="48" t="s">
        <v>37</v>
      </c>
      <c r="D747" s="49" t="s">
        <v>38</v>
      </c>
      <c r="E747" s="50" t="str">
        <f aca="false">IFERROR(VLOOKUP($J747,'Base 1'!A:S,19,0),"-")</f>
        <v>-</v>
      </c>
      <c r="F747" s="50" t="str">
        <f aca="false">IFERROR(VLOOKUP($J747,'Base 1'!$A:$N,14,0),"-")</f>
        <v>-</v>
      </c>
      <c r="G747" s="50" t="str">
        <f aca="false">IFERROR(VLOOKUP($J747,'Base 1'!$A:$O,15,0),"-")</f>
        <v>-</v>
      </c>
      <c r="H747" s="50" t="str">
        <f aca="false">IFERROR(VLOOKUP($J747,'Base 1'!$A:$T,20,0),"-")</f>
        <v>-</v>
      </c>
      <c r="I747" s="51" t="str">
        <f aca="false">IFERROR(VLOOKUP($J747,'Base 1'!$A:$C,3,0),"-")</f>
        <v>-</v>
      </c>
      <c r="J747" s="51"/>
      <c r="K747" s="50" t="str">
        <f aca="false">IFERROR(VLOOKUP($J747,'Base 1'!$A:$E,5,0),"-")</f>
        <v>-</v>
      </c>
      <c r="L747" s="52" t="str">
        <f aca="false">IFERROR(VLOOKUP($J747,'Base 1'!$A:$B,2,0),"-")</f>
        <v>-</v>
      </c>
      <c r="M747" s="50" t="str">
        <f aca="false">IFERROR(VLOOKUP($J747,'Base 1'!$A:$Q,17,0),"-")</f>
        <v>-</v>
      </c>
      <c r="N747" s="50" t="str">
        <f aca="false">IFERROR(VLOOKUP($J747,'Base 1'!$A:$R,18,0),"-")</f>
        <v>-</v>
      </c>
      <c r="O747" s="50" t="str">
        <f aca="false">IFERROR(VLOOKUP($J747,'Base 1'!$A:$F,6,0),"-")</f>
        <v>-</v>
      </c>
      <c r="P747" s="53" t="str">
        <f aca="false">IFERROR(VLOOKUP($J747,'Base 1'!$A:$G,7,0),"-")</f>
        <v>-</v>
      </c>
      <c r="Q747" s="54"/>
      <c r="R747" s="50" t="str">
        <f aca="false">IFERROR(VLOOKUP(J747,'Base 1'!$A:$L,12,0),"-")</f>
        <v>-</v>
      </c>
      <c r="S747" s="54"/>
      <c r="T747" s="55" t="str">
        <f aca="false">IFERROR(VLOOKUP(J747,'Base 1'!$A:$J,10,0),"-")</f>
        <v>-</v>
      </c>
      <c r="U747" s="56"/>
      <c r="V747" s="57"/>
      <c r="W747" s="58"/>
      <c r="X747" s="59" t="str">
        <f aca="false">IFERROR(VLOOKUP(J747,'Base 1'!$A:$I,9,0),"-")</f>
        <v>-</v>
      </c>
      <c r="Y747" s="58"/>
      <c r="Z747" s="60"/>
      <c r="AA747" s="61"/>
      <c r="AB747" s="62"/>
      <c r="AC747" s="63" t="str">
        <f aca="false">IFERROR(VLOOKUP($J747,'Base 1'!$A:$Q,16,0),"-")</f>
        <v>-</v>
      </c>
      <c r="AD747" s="63"/>
      <c r="AE747" s="64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  <c r="BM747" s="65"/>
      <c r="BN747" s="65"/>
      <c r="BO747" s="65"/>
      <c r="BP747" s="65"/>
      <c r="BQ747" s="65"/>
      <c r="BR747" s="65"/>
      <c r="BS747" s="65"/>
      <c r="BT747" s="65"/>
      <c r="BU747" s="65"/>
      <c r="BV747" s="65"/>
      <c r="BW747" s="65"/>
      <c r="BX747" s="65"/>
      <c r="BY747" s="65"/>
      <c r="BZ747" s="65"/>
      <c r="CA747" s="65"/>
      <c r="CB747" s="65"/>
      <c r="CC747" s="65"/>
      <c r="CD747" s="65"/>
      <c r="CE747" s="65"/>
      <c r="CF747" s="65"/>
      <c r="CG747" s="65"/>
      <c r="CH747" s="65"/>
      <c r="CI747" s="65"/>
      <c r="CJ747" s="65"/>
      <c r="CK747" s="65"/>
      <c r="CL747" s="65"/>
      <c r="CM747" s="65"/>
      <c r="CN747" s="65"/>
      <c r="CO747" s="65"/>
      <c r="CP747" s="65"/>
      <c r="CQ747" s="65"/>
      <c r="CR747" s="65"/>
      <c r="CS747" s="65"/>
      <c r="CT747" s="65"/>
      <c r="CU747" s="65"/>
      <c r="CV747" s="65"/>
      <c r="CW747" s="65"/>
      <c r="CX747" s="65"/>
      <c r="CY747" s="65"/>
      <c r="CZ747" s="65"/>
      <c r="DA747" s="65"/>
      <c r="DB747" s="65"/>
      <c r="DC747" s="65"/>
      <c r="DD747" s="65"/>
      <c r="DE747" s="65"/>
      <c r="DF747" s="65"/>
      <c r="DG747" s="65"/>
      <c r="DH747" s="65"/>
      <c r="DI747" s="65"/>
      <c r="DJ747" s="65"/>
      <c r="DK747" s="65"/>
      <c r="DL747" s="65"/>
      <c r="DM747" s="65"/>
      <c r="DN747" s="65"/>
      <c r="DO747" s="65"/>
      <c r="DP747" s="65"/>
      <c r="DQ747" s="65"/>
      <c r="DR747" s="65"/>
      <c r="DS747" s="65"/>
      <c r="DT747" s="65"/>
      <c r="DU747" s="65"/>
      <c r="DV747" s="65"/>
      <c r="DW747" s="65"/>
      <c r="DX747" s="65"/>
      <c r="DY747" s="65"/>
      <c r="DZ747" s="65"/>
      <c r="EA747" s="65"/>
      <c r="EB747" s="65"/>
      <c r="EC747" s="65"/>
      <c r="ED747" s="65"/>
      <c r="EE747" s="65"/>
      <c r="EF747" s="65"/>
      <c r="EG747" s="65"/>
      <c r="EH747" s="65"/>
      <c r="EI747" s="65"/>
      <c r="EJ747" s="65"/>
      <c r="EK747" s="65"/>
      <c r="EL747" s="65"/>
      <c r="EM747" s="65"/>
      <c r="EN747" s="65"/>
      <c r="EO747" s="65"/>
      <c r="EP747" s="65"/>
      <c r="EQ747" s="65"/>
      <c r="ER747" s="65"/>
      <c r="ES747" s="65"/>
      <c r="ET747" s="65"/>
      <c r="EU747" s="65"/>
      <c r="EV747" s="65"/>
      <c r="EW747" s="65"/>
      <c r="EX747" s="65"/>
      <c r="EY747" s="65"/>
      <c r="EZ747" s="65"/>
      <c r="FA747" s="65"/>
      <c r="FB747" s="65"/>
      <c r="FC747" s="65"/>
      <c r="FD747" s="65"/>
      <c r="FE747" s="65"/>
      <c r="FF747" s="65"/>
      <c r="FG747" s="65"/>
      <c r="FH747" s="65"/>
      <c r="FI747" s="65"/>
      <c r="FJ747" s="65"/>
      <c r="FK747" s="65"/>
      <c r="FL747" s="65"/>
      <c r="FM747" s="65"/>
      <c r="FN747" s="65"/>
      <c r="FO747" s="65"/>
      <c r="FP747" s="65"/>
      <c r="FQ747" s="65"/>
      <c r="FR747" s="65"/>
      <c r="FS747" s="65"/>
      <c r="FT747" s="65"/>
      <c r="FU747" s="65"/>
      <c r="FV747" s="65"/>
      <c r="FW747" s="65"/>
      <c r="FX747" s="65"/>
      <c r="FY747" s="65"/>
      <c r="FZ747" s="65"/>
      <c r="GA747" s="65"/>
      <c r="GB747" s="65"/>
      <c r="GC747" s="65"/>
      <c r="GD747" s="65"/>
      <c r="GE747" s="65"/>
      <c r="GF747" s="65"/>
      <c r="GG747" s="65"/>
      <c r="GH747" s="65"/>
      <c r="GI747" s="65"/>
      <c r="GJ747" s="65"/>
      <c r="GK747" s="65"/>
      <c r="GL747" s="65"/>
      <c r="GM747" s="65"/>
      <c r="GN747" s="65"/>
      <c r="GO747" s="65"/>
      <c r="GP747" s="65"/>
      <c r="GQ747" s="65"/>
      <c r="GR747" s="65"/>
      <c r="GS747" s="65"/>
      <c r="GT747" s="65"/>
      <c r="GU747" s="65"/>
      <c r="GV747" s="65"/>
      <c r="GW747" s="65"/>
      <c r="GX747" s="65"/>
      <c r="GY747" s="65"/>
      <c r="GZ747" s="65"/>
      <c r="HA747" s="65"/>
      <c r="HB747" s="65"/>
      <c r="HC747" s="65"/>
      <c r="HD747" s="65"/>
      <c r="HE747" s="65"/>
      <c r="HF747" s="65"/>
      <c r="HG747" s="65"/>
      <c r="HH747" s="65"/>
      <c r="HI747" s="65"/>
      <c r="HJ747" s="65"/>
      <c r="HK747" s="65"/>
      <c r="HL747" s="65"/>
      <c r="HM747" s="65"/>
      <c r="HN747" s="65"/>
      <c r="HO747" s="65"/>
      <c r="HP747" s="65"/>
      <c r="HQ747" s="65"/>
      <c r="HR747" s="65"/>
      <c r="HS747" s="65"/>
      <c r="HT747" s="65"/>
      <c r="HU747" s="65"/>
      <c r="HV747" s="65"/>
      <c r="HW747" s="65"/>
      <c r="HX747" s="65"/>
      <c r="HY747" s="65"/>
      <c r="HZ747" s="65"/>
      <c r="IA747" s="65"/>
      <c r="IB747" s="65"/>
      <c r="IC747" s="65"/>
      <c r="ID747" s="65"/>
      <c r="IE747" s="65"/>
      <c r="IF747" s="65"/>
      <c r="IG747" s="65"/>
      <c r="IH747" s="65"/>
      <c r="II747" s="65"/>
      <c r="IJ747" s="65"/>
      <c r="IK747" s="65"/>
      <c r="IL747" s="65"/>
      <c r="IM747" s="65"/>
      <c r="IN747" s="65"/>
      <c r="IO747" s="65"/>
      <c r="IP747" s="65"/>
      <c r="IQ747" s="65"/>
      <c r="IR747" s="65"/>
      <c r="IS747" s="65"/>
      <c r="IT747" s="65"/>
      <c r="IU747" s="65"/>
      <c r="IV747" s="65"/>
      <c r="IW747" s="65"/>
      <c r="IX747" s="65"/>
      <c r="IY747" s="65"/>
      <c r="IZ747" s="65"/>
      <c r="JA747" s="65"/>
      <c r="JB747" s="65"/>
      <c r="JC747" s="65"/>
      <c r="JD747" s="65"/>
      <c r="JE747" s="65"/>
      <c r="JF747" s="65"/>
      <c r="JG747" s="65"/>
      <c r="JH747" s="65"/>
      <c r="JI747" s="65"/>
      <c r="JJ747" s="65"/>
      <c r="JK747" s="65"/>
      <c r="JL747" s="65"/>
      <c r="JM747" s="65"/>
      <c r="JN747" s="65"/>
      <c r="JO747" s="65"/>
      <c r="JP747" s="65"/>
      <c r="JQ747" s="65"/>
      <c r="JR747" s="65"/>
      <c r="JS747" s="65"/>
    </row>
    <row r="748" s="66" customFormat="true" ht="14.25" hidden="false" customHeight="true" outlineLevel="0" collapsed="false">
      <c r="A748" s="46"/>
      <c r="B748" s="47" t="n">
        <f aca="true">TODAY()</f>
        <v>46135</v>
      </c>
      <c r="C748" s="48" t="s">
        <v>37</v>
      </c>
      <c r="D748" s="49" t="s">
        <v>38</v>
      </c>
      <c r="E748" s="50" t="str">
        <f aca="false">IFERROR(VLOOKUP($J748,'Base 1'!A:S,19,0),"-")</f>
        <v>-</v>
      </c>
      <c r="F748" s="50" t="str">
        <f aca="false">IFERROR(VLOOKUP($J748,'Base 1'!$A:$N,14,0),"-")</f>
        <v>-</v>
      </c>
      <c r="G748" s="50" t="str">
        <f aca="false">IFERROR(VLOOKUP($J748,'Base 1'!$A:$O,15,0),"-")</f>
        <v>-</v>
      </c>
      <c r="H748" s="50" t="str">
        <f aca="false">IFERROR(VLOOKUP($J748,'Base 1'!$A:$T,20,0),"-")</f>
        <v>-</v>
      </c>
      <c r="I748" s="51" t="str">
        <f aca="false">IFERROR(VLOOKUP($J748,'Base 1'!$A:$C,3,0),"-")</f>
        <v>-</v>
      </c>
      <c r="J748" s="51"/>
      <c r="K748" s="50" t="str">
        <f aca="false">IFERROR(VLOOKUP($J748,'Base 1'!$A:$E,5,0),"-")</f>
        <v>-</v>
      </c>
      <c r="L748" s="52" t="str">
        <f aca="false">IFERROR(VLOOKUP($J748,'Base 1'!$A:$B,2,0),"-")</f>
        <v>-</v>
      </c>
      <c r="M748" s="50" t="str">
        <f aca="false">IFERROR(VLOOKUP($J748,'Base 1'!$A:$Q,17,0),"-")</f>
        <v>-</v>
      </c>
      <c r="N748" s="50" t="str">
        <f aca="false">IFERROR(VLOOKUP($J748,'Base 1'!$A:$R,18,0),"-")</f>
        <v>-</v>
      </c>
      <c r="O748" s="50" t="str">
        <f aca="false">IFERROR(VLOOKUP($J748,'Base 1'!$A:$F,6,0),"-")</f>
        <v>-</v>
      </c>
      <c r="P748" s="53" t="str">
        <f aca="false">IFERROR(VLOOKUP($J748,'Base 1'!$A:$G,7,0),"-")</f>
        <v>-</v>
      </c>
      <c r="Q748" s="54"/>
      <c r="R748" s="50" t="str">
        <f aca="false">IFERROR(VLOOKUP(J748,'Base 1'!$A:$L,12,0),"-")</f>
        <v>-</v>
      </c>
      <c r="S748" s="54"/>
      <c r="T748" s="55" t="str">
        <f aca="false">IFERROR(VLOOKUP(J748,'Base 1'!$A:$J,10,0),"-")</f>
        <v>-</v>
      </c>
      <c r="U748" s="56"/>
      <c r="V748" s="57"/>
      <c r="W748" s="58"/>
      <c r="X748" s="59" t="str">
        <f aca="false">IFERROR(VLOOKUP(J748,'Base 1'!$A:$I,9,0),"-")</f>
        <v>-</v>
      </c>
      <c r="Y748" s="58"/>
      <c r="Z748" s="60"/>
      <c r="AA748" s="61"/>
      <c r="AB748" s="62"/>
      <c r="AC748" s="63" t="str">
        <f aca="false">IFERROR(VLOOKUP($J748,'Base 1'!$A:$Q,16,0),"-")</f>
        <v>-</v>
      </c>
      <c r="AD748" s="63"/>
      <c r="AE748" s="64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  <c r="BM748" s="65"/>
      <c r="BN748" s="65"/>
      <c r="BO748" s="65"/>
      <c r="BP748" s="65"/>
      <c r="BQ748" s="65"/>
      <c r="BR748" s="65"/>
      <c r="BS748" s="65"/>
      <c r="BT748" s="65"/>
      <c r="BU748" s="65"/>
      <c r="BV748" s="65"/>
      <c r="BW748" s="65"/>
      <c r="BX748" s="65"/>
      <c r="BY748" s="65"/>
      <c r="BZ748" s="65"/>
      <c r="CA748" s="65"/>
      <c r="CB748" s="65"/>
      <c r="CC748" s="65"/>
      <c r="CD748" s="65"/>
      <c r="CE748" s="65"/>
      <c r="CF748" s="65"/>
      <c r="CG748" s="65"/>
      <c r="CH748" s="65"/>
      <c r="CI748" s="65"/>
      <c r="CJ748" s="65"/>
      <c r="CK748" s="65"/>
      <c r="CL748" s="65"/>
      <c r="CM748" s="65"/>
      <c r="CN748" s="65"/>
      <c r="CO748" s="65"/>
      <c r="CP748" s="65"/>
      <c r="CQ748" s="65"/>
      <c r="CR748" s="65"/>
      <c r="CS748" s="65"/>
      <c r="CT748" s="65"/>
      <c r="CU748" s="65"/>
      <c r="CV748" s="65"/>
      <c r="CW748" s="65"/>
      <c r="CX748" s="65"/>
      <c r="CY748" s="65"/>
      <c r="CZ748" s="65"/>
      <c r="DA748" s="65"/>
      <c r="DB748" s="65"/>
      <c r="DC748" s="65"/>
      <c r="DD748" s="65"/>
      <c r="DE748" s="65"/>
      <c r="DF748" s="65"/>
      <c r="DG748" s="65"/>
      <c r="DH748" s="65"/>
      <c r="DI748" s="65"/>
      <c r="DJ748" s="65"/>
      <c r="DK748" s="65"/>
      <c r="DL748" s="65"/>
      <c r="DM748" s="65"/>
      <c r="DN748" s="65"/>
      <c r="DO748" s="65"/>
      <c r="DP748" s="65"/>
      <c r="DQ748" s="65"/>
      <c r="DR748" s="65"/>
      <c r="DS748" s="65"/>
      <c r="DT748" s="65"/>
      <c r="DU748" s="65"/>
      <c r="DV748" s="65"/>
      <c r="DW748" s="65"/>
      <c r="DX748" s="65"/>
      <c r="DY748" s="65"/>
      <c r="DZ748" s="65"/>
      <c r="EA748" s="65"/>
      <c r="EB748" s="65"/>
      <c r="EC748" s="65"/>
      <c r="ED748" s="65"/>
      <c r="EE748" s="65"/>
      <c r="EF748" s="65"/>
      <c r="EG748" s="65"/>
      <c r="EH748" s="65"/>
      <c r="EI748" s="65"/>
      <c r="EJ748" s="65"/>
      <c r="EK748" s="65"/>
      <c r="EL748" s="65"/>
      <c r="EM748" s="65"/>
      <c r="EN748" s="65"/>
      <c r="EO748" s="65"/>
      <c r="EP748" s="65"/>
      <c r="EQ748" s="65"/>
      <c r="ER748" s="65"/>
      <c r="ES748" s="65"/>
      <c r="ET748" s="65"/>
      <c r="EU748" s="65"/>
      <c r="EV748" s="65"/>
      <c r="EW748" s="65"/>
      <c r="EX748" s="65"/>
      <c r="EY748" s="65"/>
      <c r="EZ748" s="65"/>
      <c r="FA748" s="65"/>
      <c r="FB748" s="65"/>
      <c r="FC748" s="65"/>
      <c r="FD748" s="65"/>
      <c r="FE748" s="65"/>
      <c r="FF748" s="65"/>
      <c r="FG748" s="65"/>
      <c r="FH748" s="65"/>
      <c r="FI748" s="65"/>
      <c r="FJ748" s="65"/>
      <c r="FK748" s="65"/>
      <c r="FL748" s="65"/>
      <c r="FM748" s="65"/>
      <c r="FN748" s="65"/>
      <c r="FO748" s="65"/>
      <c r="FP748" s="65"/>
      <c r="FQ748" s="65"/>
      <c r="FR748" s="65"/>
      <c r="FS748" s="65"/>
      <c r="FT748" s="65"/>
      <c r="FU748" s="65"/>
      <c r="FV748" s="65"/>
      <c r="FW748" s="65"/>
      <c r="FX748" s="65"/>
      <c r="FY748" s="65"/>
      <c r="FZ748" s="65"/>
      <c r="GA748" s="65"/>
      <c r="GB748" s="65"/>
      <c r="GC748" s="65"/>
      <c r="GD748" s="65"/>
      <c r="GE748" s="65"/>
      <c r="GF748" s="65"/>
      <c r="GG748" s="65"/>
      <c r="GH748" s="65"/>
      <c r="GI748" s="65"/>
      <c r="GJ748" s="65"/>
      <c r="GK748" s="65"/>
      <c r="GL748" s="65"/>
      <c r="GM748" s="65"/>
      <c r="GN748" s="65"/>
      <c r="GO748" s="65"/>
      <c r="GP748" s="65"/>
      <c r="GQ748" s="65"/>
      <c r="GR748" s="65"/>
      <c r="GS748" s="65"/>
      <c r="GT748" s="65"/>
      <c r="GU748" s="65"/>
      <c r="GV748" s="65"/>
      <c r="GW748" s="65"/>
      <c r="GX748" s="65"/>
      <c r="GY748" s="65"/>
      <c r="GZ748" s="65"/>
      <c r="HA748" s="65"/>
      <c r="HB748" s="65"/>
      <c r="HC748" s="65"/>
      <c r="HD748" s="65"/>
      <c r="HE748" s="65"/>
      <c r="HF748" s="65"/>
      <c r="HG748" s="65"/>
      <c r="HH748" s="65"/>
      <c r="HI748" s="65"/>
      <c r="HJ748" s="65"/>
      <c r="HK748" s="65"/>
      <c r="HL748" s="65"/>
      <c r="HM748" s="65"/>
      <c r="HN748" s="65"/>
      <c r="HO748" s="65"/>
      <c r="HP748" s="65"/>
      <c r="HQ748" s="65"/>
      <c r="HR748" s="65"/>
      <c r="HS748" s="65"/>
      <c r="HT748" s="65"/>
      <c r="HU748" s="65"/>
      <c r="HV748" s="65"/>
      <c r="HW748" s="65"/>
      <c r="HX748" s="65"/>
      <c r="HY748" s="65"/>
      <c r="HZ748" s="65"/>
      <c r="IA748" s="65"/>
      <c r="IB748" s="65"/>
      <c r="IC748" s="65"/>
      <c r="ID748" s="65"/>
      <c r="IE748" s="65"/>
      <c r="IF748" s="65"/>
      <c r="IG748" s="65"/>
      <c r="IH748" s="65"/>
      <c r="II748" s="65"/>
      <c r="IJ748" s="65"/>
      <c r="IK748" s="65"/>
      <c r="IL748" s="65"/>
      <c r="IM748" s="65"/>
      <c r="IN748" s="65"/>
      <c r="IO748" s="65"/>
      <c r="IP748" s="65"/>
      <c r="IQ748" s="65"/>
      <c r="IR748" s="65"/>
      <c r="IS748" s="65"/>
      <c r="IT748" s="65"/>
      <c r="IU748" s="65"/>
      <c r="IV748" s="65"/>
      <c r="IW748" s="65"/>
      <c r="IX748" s="65"/>
      <c r="IY748" s="65"/>
      <c r="IZ748" s="65"/>
      <c r="JA748" s="65"/>
      <c r="JB748" s="65"/>
      <c r="JC748" s="65"/>
      <c r="JD748" s="65"/>
      <c r="JE748" s="65"/>
      <c r="JF748" s="65"/>
      <c r="JG748" s="65"/>
      <c r="JH748" s="65"/>
      <c r="JI748" s="65"/>
      <c r="JJ748" s="65"/>
      <c r="JK748" s="65"/>
      <c r="JL748" s="65"/>
      <c r="JM748" s="65"/>
      <c r="JN748" s="65"/>
      <c r="JO748" s="65"/>
      <c r="JP748" s="65"/>
      <c r="JQ748" s="65"/>
      <c r="JR748" s="65"/>
      <c r="JS748" s="65"/>
    </row>
  </sheetData>
  <sheetProtection sheet="true" selectLockedCells="true"/>
  <mergeCells count="5">
    <mergeCell ref="B2:C2"/>
    <mergeCell ref="R3:S4"/>
    <mergeCell ref="T3:W3"/>
    <mergeCell ref="X3:AB3"/>
    <mergeCell ref="T4:V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1001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AA1" activeCellId="0" sqref="A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1.71"/>
    <col collapsed="false" customWidth="true" hidden="true" outlineLevel="0" max="3" min="2" style="0" width="23"/>
    <col collapsed="false" customWidth="true" hidden="true" outlineLevel="0" max="4" min="4" style="0" width="14.42"/>
    <col collapsed="false" customWidth="true" hidden="true" outlineLevel="0" max="5" min="5" style="0" width="12"/>
    <col collapsed="false" customWidth="true" hidden="true" outlineLevel="0" max="6" min="6" style="0" width="52.86"/>
    <col collapsed="false" customWidth="true" hidden="true" outlineLevel="0" max="7" min="7" style="0" width="3.86"/>
    <col collapsed="false" customWidth="true" hidden="true" outlineLevel="0" max="8" min="8" style="0" width="4.29"/>
    <col collapsed="false" customWidth="true" hidden="true" outlineLevel="0" max="11" min="9" style="0" width="10.85"/>
    <col collapsed="false" customWidth="true" hidden="true" outlineLevel="0" max="12" min="12" style="0" width="9.42"/>
    <col collapsed="false" customWidth="true" hidden="true" outlineLevel="0" max="13" min="13" style="0" width="9.14"/>
    <col collapsed="false" customWidth="true" hidden="true" outlineLevel="0" max="14" min="14" style="0" width="8"/>
    <col collapsed="false" customWidth="true" hidden="true" outlineLevel="0" max="17" min="15" style="0" width="10.85"/>
    <col collapsed="false" customWidth="true" hidden="true" outlineLevel="0" max="18" min="18" style="0" width="9.42"/>
    <col collapsed="false" customWidth="true" hidden="true" outlineLevel="0" max="19" min="19" style="0" width="9.14"/>
    <col collapsed="false" customWidth="true" hidden="true" outlineLevel="0" max="20" min="20" style="0" width="9.71"/>
    <col collapsed="false" customWidth="true" hidden="true" outlineLevel="0" max="23" min="21" style="0" width="10.85"/>
    <col collapsed="false" customWidth="true" hidden="true" outlineLevel="0" max="24" min="24" style="0" width="9.42"/>
    <col collapsed="false" customWidth="true" hidden="true" outlineLevel="0" max="25" min="25" style="0" width="10.14"/>
    <col collapsed="false" customWidth="true" hidden="true" outlineLevel="0" max="26" min="26" style="0" width="9.71"/>
    <col collapsed="false" customWidth="true" hidden="true" outlineLevel="0" max="27" min="27" style="12" width="15.42"/>
    <col collapsed="false" customWidth="true" hidden="false" outlineLevel="0" max="28" min="28" style="67" width="9.14"/>
  </cols>
  <sheetData>
    <row r="2" customFormat="false" ht="15.75" hidden="false" customHeight="false" outlineLevel="0" collapsed="false">
      <c r="B2" s="68"/>
      <c r="C2" s="68"/>
      <c r="D2" s="68"/>
      <c r="E2" s="68"/>
      <c r="F2" s="68"/>
      <c r="G2" s="68"/>
      <c r="H2" s="69" t="s">
        <v>39</v>
      </c>
      <c r="I2" s="70" t="n">
        <v>2026</v>
      </c>
      <c r="J2" s="70" t="n">
        <v>2026</v>
      </c>
      <c r="K2" s="70" t="n">
        <v>2026</v>
      </c>
      <c r="L2" s="70" t="n">
        <v>2026</v>
      </c>
      <c r="M2" s="70" t="n">
        <v>2026</v>
      </c>
      <c r="N2" s="70" t="n">
        <v>2026</v>
      </c>
      <c r="O2" s="70" t="n">
        <v>2026</v>
      </c>
      <c r="P2" s="70" t="n">
        <v>2026</v>
      </c>
      <c r="Q2" s="70" t="n">
        <v>2026</v>
      </c>
      <c r="R2" s="70" t="n">
        <v>2026</v>
      </c>
      <c r="S2" s="70" t="n">
        <v>2026</v>
      </c>
      <c r="T2" s="70" t="n">
        <v>2026</v>
      </c>
      <c r="U2" s="70" t="n">
        <v>2026</v>
      </c>
      <c r="V2" s="70" t="n">
        <v>2026</v>
      </c>
      <c r="W2" s="70" t="n">
        <v>2026</v>
      </c>
      <c r="X2" s="70" t="n">
        <v>2026</v>
      </c>
      <c r="Y2" s="70" t="n">
        <v>2026</v>
      </c>
      <c r="Z2" s="70" t="n">
        <v>2026</v>
      </c>
    </row>
    <row r="3" customFormat="false" ht="15.75" hidden="false" customHeight="false" outlineLevel="0" collapsed="false">
      <c r="B3" s="68"/>
      <c r="C3" s="68"/>
      <c r="D3" s="68"/>
      <c r="E3" s="68"/>
      <c r="F3" s="68"/>
      <c r="G3" s="68"/>
      <c r="H3" s="69" t="s">
        <v>40</v>
      </c>
      <c r="I3" s="71" t="s">
        <v>41</v>
      </c>
      <c r="J3" s="71" t="s">
        <v>41</v>
      </c>
      <c r="K3" s="71" t="s">
        <v>41</v>
      </c>
      <c r="L3" s="71" t="s">
        <v>41</v>
      </c>
      <c r="M3" s="71" t="s">
        <v>41</v>
      </c>
      <c r="N3" s="71" t="s">
        <v>41</v>
      </c>
      <c r="O3" s="71" t="s">
        <v>42</v>
      </c>
      <c r="P3" s="71" t="s">
        <v>42</v>
      </c>
      <c r="Q3" s="71" t="s">
        <v>42</v>
      </c>
      <c r="R3" s="71" t="s">
        <v>42</v>
      </c>
      <c r="S3" s="71" t="s">
        <v>42</v>
      </c>
      <c r="T3" s="71" t="s">
        <v>42</v>
      </c>
      <c r="U3" s="71" t="s">
        <v>43</v>
      </c>
      <c r="V3" s="71" t="s">
        <v>43</v>
      </c>
      <c r="W3" s="71" t="s">
        <v>43</v>
      </c>
      <c r="X3" s="71" t="s">
        <v>43</v>
      </c>
      <c r="Y3" s="71" t="s">
        <v>43</v>
      </c>
      <c r="Z3" s="71" t="s">
        <v>43</v>
      </c>
    </row>
    <row r="4" customFormat="false" ht="15" hidden="false" customHeight="false" outlineLevel="0" collapsed="false">
      <c r="B4" s="72" t="s">
        <v>44</v>
      </c>
      <c r="C4" s="72" t="s">
        <v>45</v>
      </c>
      <c r="D4" s="72" t="s">
        <v>46</v>
      </c>
      <c r="E4" s="72"/>
      <c r="F4" s="72" t="s">
        <v>17</v>
      </c>
      <c r="G4" s="72" t="s">
        <v>47</v>
      </c>
      <c r="H4" s="73" t="s">
        <v>48</v>
      </c>
      <c r="I4" s="71" t="s">
        <v>49</v>
      </c>
      <c r="J4" s="71" t="s">
        <v>50</v>
      </c>
      <c r="K4" s="71" t="s">
        <v>51</v>
      </c>
      <c r="L4" s="71" t="s">
        <v>52</v>
      </c>
      <c r="M4" s="74" t="s">
        <v>53</v>
      </c>
      <c r="N4" s="74" t="s">
        <v>54</v>
      </c>
      <c r="O4" s="71" t="s">
        <v>49</v>
      </c>
      <c r="P4" s="71" t="s">
        <v>50</v>
      </c>
      <c r="Q4" s="71" t="s">
        <v>51</v>
      </c>
      <c r="R4" s="71" t="s">
        <v>52</v>
      </c>
      <c r="S4" s="74" t="s">
        <v>53</v>
      </c>
      <c r="T4" s="74" t="s">
        <v>54</v>
      </c>
      <c r="U4" s="71" t="s">
        <v>49</v>
      </c>
      <c r="V4" s="71" t="s">
        <v>50</v>
      </c>
      <c r="W4" s="71" t="s">
        <v>51</v>
      </c>
      <c r="X4" s="71" t="s">
        <v>52</v>
      </c>
      <c r="Y4" s="74" t="s">
        <v>53</v>
      </c>
      <c r="Z4" s="74" t="s">
        <v>54</v>
      </c>
      <c r="AA4" s="75" t="s">
        <v>55</v>
      </c>
    </row>
    <row r="5" customFormat="false" ht="15" hidden="false" customHeight="false" outlineLevel="0" collapsed="false">
      <c r="B5" s="76" t="s">
        <v>56</v>
      </c>
      <c r="C5" s="77"/>
      <c r="D5" s="77"/>
      <c r="E5" s="77"/>
      <c r="F5" s="77"/>
      <c r="G5" s="77"/>
      <c r="H5" s="78"/>
      <c r="I5" s="79" t="n">
        <f aca="false">SUBTOTAL(9,I6:I1048576)</f>
        <v>120644710.329</v>
      </c>
      <c r="J5" s="79" t="n">
        <f aca="false">SUBTOTAL(9,J6:J1048576)</f>
        <v>120644710.329</v>
      </c>
      <c r="K5" s="79" t="n">
        <f aca="false">SUBTOTAL(9,K6:K1048576)</f>
        <v>117050692.93</v>
      </c>
      <c r="L5" s="80" t="n">
        <v>-1808390.61300027</v>
      </c>
      <c r="M5" s="81" t="n">
        <v>-0.0286551792169528</v>
      </c>
      <c r="N5" s="82" t="s">
        <v>57</v>
      </c>
      <c r="O5" s="79" t="n">
        <f aca="false">SUBTOTAL(9,O6:O1048576)</f>
        <v>122864675.073</v>
      </c>
      <c r="P5" s="79" t="n">
        <f aca="false">SUBTOTAL(9,P6:P1048576)</f>
        <v>122864675.073</v>
      </c>
      <c r="Q5" s="79" t="n">
        <f aca="false">SUBTOTAL(9,Q6:Q1048576)</f>
        <v>110905091.26</v>
      </c>
      <c r="R5" s="80" t="n">
        <v>-6631802.42100027</v>
      </c>
      <c r="S5" s="81" t="n">
        <v>-0.104470632045351</v>
      </c>
      <c r="T5" s="81" t="n">
        <v>-0.0726265771044552</v>
      </c>
      <c r="U5" s="79" t="n">
        <f aca="false">SUBTOTAL(9,U6:U1048576)</f>
        <v>150768364.594</v>
      </c>
      <c r="V5" s="79" t="n">
        <f aca="false">SUBTOTAL(9,V6:V1048576)</f>
        <v>150768364.594</v>
      </c>
      <c r="W5" s="79" t="n">
        <f aca="false">SUBTOTAL(9,W6:W1048576)</f>
        <v>141432194.1</v>
      </c>
      <c r="X5" s="80" t="n">
        <v>-3473084.20800038</v>
      </c>
      <c r="Y5" s="81" t="n">
        <v>-0.0464899564676991</v>
      </c>
      <c r="Z5" s="83" t="n">
        <v>0.253038041970595</v>
      </c>
      <c r="AA5" s="84" t="n">
        <f aca="false">SUM(K5,Q5,W5)/3</f>
        <v>123129326.096667</v>
      </c>
    </row>
    <row r="6" customFormat="false" ht="15" hidden="false" customHeight="false" outlineLevel="0" collapsed="false">
      <c r="A6" s="0" t="e">
        <f aca="false">_xlfn.XLOOKUP('[1]CMK - 30.09.2025'!$N$1:$N$1048576,'[1]CMK - 30.09.2025'!$J$1:$J$1048576,"-",0)</f>
        <v>#NAME?</v>
      </c>
      <c r="B6" s="85" t="s">
        <v>58</v>
      </c>
      <c r="C6" s="85" t="s">
        <v>58</v>
      </c>
      <c r="D6" s="85" t="s">
        <v>59</v>
      </c>
      <c r="E6" s="85" t="n">
        <v>86860000190</v>
      </c>
      <c r="F6" s="85" t="s">
        <v>60</v>
      </c>
      <c r="G6" s="85"/>
      <c r="H6" s="85" t="s">
        <v>61</v>
      </c>
      <c r="I6" s="86" t="n">
        <v>45264.589</v>
      </c>
      <c r="J6" s="86" t="n">
        <v>45264.589</v>
      </c>
      <c r="K6" s="86" t="n">
        <v>46339.63</v>
      </c>
      <c r="L6" s="87" t="n">
        <v>1075.04100000003</v>
      </c>
      <c r="M6" s="83" t="n">
        <v>0.0237501548948127</v>
      </c>
      <c r="N6" s="88" t="s">
        <v>57</v>
      </c>
      <c r="O6" s="86" t="n">
        <v>30522.507</v>
      </c>
      <c r="P6" s="86" t="n">
        <v>30522.507</v>
      </c>
      <c r="Q6" s="86" t="n">
        <v>27147.79</v>
      </c>
      <c r="R6" s="89" t="n">
        <v>-3374.71700000001</v>
      </c>
      <c r="S6" s="90" t="n">
        <v>-0.110564869392937</v>
      </c>
      <c r="T6" s="90" t="n">
        <v>-0.414156090585963</v>
      </c>
      <c r="U6" s="86" t="n">
        <v>37509.61</v>
      </c>
      <c r="V6" s="86" t="n">
        <v>37509.61</v>
      </c>
      <c r="W6" s="86" t="n">
        <v>53891.02</v>
      </c>
      <c r="X6" s="87" t="n">
        <v>16381.41</v>
      </c>
      <c r="Y6" s="83" t="n">
        <v>0.436725681765286</v>
      </c>
      <c r="Z6" s="83" t="n">
        <v>0.985097866161481</v>
      </c>
      <c r="AA6" s="86" t="n">
        <f aca="false">SUM(K6,Q6,W6)/3</f>
        <v>42459.48</v>
      </c>
    </row>
    <row r="7" customFormat="false" ht="15" hidden="false" customHeight="false" outlineLevel="0" collapsed="false">
      <c r="A7" s="0" t="e">
        <f aca="false">_xlfn.XLOOKUP('[1]CMK - 30.09.2025'!$N$1:$N$1048576,'[1]CMK - 30.09.2025'!$J$1:$J$1048576,"-",0)</f>
        <v>#NAME?</v>
      </c>
      <c r="B7" s="85" t="s">
        <v>58</v>
      </c>
      <c r="C7" s="85" t="s">
        <v>58</v>
      </c>
      <c r="D7" s="85" t="s">
        <v>59</v>
      </c>
      <c r="E7" s="85" t="n">
        <v>112154000175</v>
      </c>
      <c r="F7" s="85" t="s">
        <v>62</v>
      </c>
      <c r="G7" s="85"/>
      <c r="H7" s="85" t="s">
        <v>61</v>
      </c>
      <c r="I7" s="86" t="n">
        <v>5440.774</v>
      </c>
      <c r="J7" s="86" t="n">
        <v>5440.774</v>
      </c>
      <c r="K7" s="86" t="n">
        <v>7055.02</v>
      </c>
      <c r="L7" s="87" t="n">
        <v>1614.246</v>
      </c>
      <c r="M7" s="83" t="n">
        <v>0.29669418358491</v>
      </c>
      <c r="N7" s="88" t="s">
        <v>57</v>
      </c>
      <c r="O7" s="86" t="n">
        <v>1451.481</v>
      </c>
      <c r="P7" s="86" t="n">
        <v>1451.481</v>
      </c>
      <c r="Q7" s="86" t="n">
        <v>5016.58</v>
      </c>
      <c r="R7" s="87" t="n">
        <v>3565.099</v>
      </c>
      <c r="S7" s="83" t="n">
        <v>2.4561802738031</v>
      </c>
      <c r="T7" s="90" t="n">
        <v>-0.288934687640857</v>
      </c>
      <c r="U7" s="86" t="n">
        <v>2963.036</v>
      </c>
      <c r="V7" s="86" t="n">
        <v>2963.036</v>
      </c>
      <c r="W7" s="86" t="n">
        <v>5934.01</v>
      </c>
      <c r="X7" s="87" t="n">
        <v>2970.974</v>
      </c>
      <c r="Y7" s="83" t="n">
        <v>1.00267900896243</v>
      </c>
      <c r="Z7" s="83" t="n">
        <v>0.182879571341432</v>
      </c>
      <c r="AA7" s="86" t="n">
        <f aca="false">SUM(K7,Q7,W7)/3</f>
        <v>6001.87</v>
      </c>
    </row>
    <row r="8" customFormat="false" ht="15" hidden="false" customHeight="false" outlineLevel="0" collapsed="false">
      <c r="A8" s="0" t="e">
        <f aca="false">_xlfn.XLOOKUP('[1]CMK - 30.09.2025'!$N$1:$N$1048576,'[1]CMK - 30.09.2025'!$J$1:$J$1048576,"-",0)</f>
        <v>#NAME?</v>
      </c>
      <c r="B8" s="85" t="s">
        <v>58</v>
      </c>
      <c r="C8" s="85" t="s">
        <v>58</v>
      </c>
      <c r="D8" s="85" t="s">
        <v>59</v>
      </c>
      <c r="E8" s="85" t="n">
        <v>149893000131</v>
      </c>
      <c r="F8" s="85" t="s">
        <v>63</v>
      </c>
      <c r="G8" s="85"/>
      <c r="H8" s="85" t="s">
        <v>61</v>
      </c>
      <c r="I8" s="86" t="n">
        <v>4691.774</v>
      </c>
      <c r="J8" s="86" t="n">
        <v>4691.774</v>
      </c>
      <c r="K8" s="86" t="n">
        <v>1771.29</v>
      </c>
      <c r="L8" s="89" t="n">
        <v>-2920.484</v>
      </c>
      <c r="M8" s="90" t="n">
        <v>-0.622469027706791</v>
      </c>
      <c r="N8" s="88" t="s">
        <v>57</v>
      </c>
      <c r="O8" s="86" t="n">
        <v>17281.807</v>
      </c>
      <c r="P8" s="86" t="n">
        <v>17281.807</v>
      </c>
      <c r="Q8" s="86" t="n">
        <v>1298.71</v>
      </c>
      <c r="R8" s="89" t="n">
        <v>-15983.097</v>
      </c>
      <c r="S8" s="90" t="n">
        <v>-0.924851029756321</v>
      </c>
      <c r="T8" s="90" t="n">
        <v>-0.26679990289563</v>
      </c>
      <c r="U8" s="86" t="n">
        <v>8846.805</v>
      </c>
      <c r="V8" s="86" t="n">
        <v>8846.805</v>
      </c>
      <c r="W8" s="86" t="n">
        <v>668.69</v>
      </c>
      <c r="X8" s="89" t="n">
        <v>-8178.115</v>
      </c>
      <c r="Y8" s="90" t="n">
        <v>-0.924414520270312</v>
      </c>
      <c r="Z8" s="90" t="n">
        <v>-0.485112149748597</v>
      </c>
      <c r="AA8" s="86" t="n">
        <f aca="false">SUM(K8,Q8,W8)/3</f>
        <v>1246.23</v>
      </c>
    </row>
    <row r="9" customFormat="false" ht="15" hidden="false" customHeight="false" outlineLevel="0" collapsed="false">
      <c r="A9" s="0" t="e">
        <f aca="false">_xlfn.XLOOKUP('[1]CMK - 30.09.2025'!$N$1:$N$1048576,'[1]CMK - 30.09.2025'!$J$1:$J$1048576,"-",0)</f>
        <v>#NAME?</v>
      </c>
      <c r="B9" s="85" t="s">
        <v>58</v>
      </c>
      <c r="C9" s="85" t="s">
        <v>58</v>
      </c>
      <c r="D9" s="85" t="s">
        <v>59</v>
      </c>
      <c r="E9" s="85" t="n">
        <v>204120000100</v>
      </c>
      <c r="F9" s="85" t="s">
        <v>64</v>
      </c>
      <c r="G9" s="85"/>
      <c r="H9" s="85" t="s">
        <v>61</v>
      </c>
      <c r="I9" s="86" t="n">
        <v>1815.92</v>
      </c>
      <c r="J9" s="86" t="n">
        <v>1815.92</v>
      </c>
      <c r="K9" s="86" t="n">
        <v>3022.36</v>
      </c>
      <c r="L9" s="87" t="n">
        <v>1206.44</v>
      </c>
      <c r="M9" s="83" t="n">
        <v>0.664368474382131</v>
      </c>
      <c r="N9" s="88" t="s">
        <v>57</v>
      </c>
      <c r="O9" s="86" t="n">
        <v>1964.929</v>
      </c>
      <c r="P9" s="86" t="n">
        <v>1964.929</v>
      </c>
      <c r="Q9" s="86" t="n">
        <v>3050.93</v>
      </c>
      <c r="R9" s="87" t="n">
        <v>1086.001</v>
      </c>
      <c r="S9" s="83" t="n">
        <v>0.552692234681253</v>
      </c>
      <c r="T9" s="83" t="n">
        <v>0.00945287788350813</v>
      </c>
      <c r="U9" s="86" t="n">
        <v>1996.988</v>
      </c>
      <c r="V9" s="86" t="n">
        <v>1996.988</v>
      </c>
      <c r="W9" s="86" t="n">
        <v>5093.25</v>
      </c>
      <c r="X9" s="87" t="n">
        <v>3096.262</v>
      </c>
      <c r="Y9" s="83" t="n">
        <v>1.55046600179871</v>
      </c>
      <c r="Z9" s="83" t="n">
        <v>0.669408999878725</v>
      </c>
      <c r="AA9" s="86" t="n">
        <f aca="false">SUM(K9,Q9,W9)/3</f>
        <v>3722.18</v>
      </c>
    </row>
    <row r="10" customFormat="false" ht="15" hidden="false" customHeight="false" outlineLevel="0" collapsed="false">
      <c r="A10" s="0" t="e">
        <f aca="false">_xlfn.XLOOKUP('[1]CMK - 30.09.2025'!$N$1:$N$1048576,'[1]CMK - 30.09.2025'!$J$1:$J$1048576,"-",0)</f>
        <v>#NAME?</v>
      </c>
      <c r="B10" s="85" t="s">
        <v>58</v>
      </c>
      <c r="C10" s="85" t="s">
        <v>58</v>
      </c>
      <c r="D10" s="85" t="s">
        <v>59</v>
      </c>
      <c r="E10" s="85" t="n">
        <v>207500000107</v>
      </c>
      <c r="F10" s="85" t="s">
        <v>65</v>
      </c>
      <c r="G10" s="85"/>
      <c r="H10" s="85" t="s">
        <v>61</v>
      </c>
      <c r="I10" s="86" t="n">
        <v>38.219</v>
      </c>
      <c r="J10" s="86" t="n">
        <v>38.219</v>
      </c>
      <c r="K10" s="86" t="n">
        <v>0</v>
      </c>
      <c r="L10" s="89" t="n">
        <v>-38.219</v>
      </c>
      <c r="M10" s="90" t="n">
        <v>-1</v>
      </c>
      <c r="N10" s="88" t="s">
        <v>57</v>
      </c>
      <c r="O10" s="86" t="n">
        <v>297.141</v>
      </c>
      <c r="P10" s="86" t="n">
        <v>297.141</v>
      </c>
      <c r="Q10" s="86" t="n">
        <v>0</v>
      </c>
      <c r="R10" s="89" t="n">
        <v>-297.141</v>
      </c>
      <c r="S10" s="90" t="n">
        <v>-1</v>
      </c>
      <c r="T10" s="88" t="s">
        <v>57</v>
      </c>
      <c r="U10" s="86" t="n">
        <v>66.847</v>
      </c>
      <c r="V10" s="86" t="n">
        <v>66.847</v>
      </c>
      <c r="W10" s="86" t="n">
        <v>0</v>
      </c>
      <c r="X10" s="89" t="n">
        <v>-66.847</v>
      </c>
      <c r="Y10" s="90" t="n">
        <v>-1</v>
      </c>
      <c r="Z10" s="88" t="s">
        <v>57</v>
      </c>
      <c r="AA10" s="86" t="n">
        <f aca="false">SUM(K10,Q10,W10)/3</f>
        <v>0</v>
      </c>
    </row>
    <row r="11" customFormat="false" ht="15" hidden="false" customHeight="false" outlineLevel="0" collapsed="false">
      <c r="A11" s="0" t="e">
        <f aca="false">_xlfn.XLOOKUP('[1]CMK - 30.09.2025'!$N$1:$N$1048576,'[1]CMK - 30.09.2025'!$J$1:$J$1048576,"-",0)</f>
        <v>#NAME?</v>
      </c>
      <c r="B11" s="85" t="s">
        <v>58</v>
      </c>
      <c r="C11" s="85" t="s">
        <v>58</v>
      </c>
      <c r="D11" s="85" t="s">
        <v>59</v>
      </c>
      <c r="E11" s="85" t="n">
        <v>268176000129</v>
      </c>
      <c r="F11" s="85" t="s">
        <v>66</v>
      </c>
      <c r="G11" s="85"/>
      <c r="H11" s="85" t="s">
        <v>61</v>
      </c>
      <c r="I11" s="86" t="n">
        <v>8248.576</v>
      </c>
      <c r="J11" s="86" t="n">
        <v>8248.576</v>
      </c>
      <c r="K11" s="86" t="n">
        <v>4386.82</v>
      </c>
      <c r="L11" s="89" t="n">
        <v>-3861.756</v>
      </c>
      <c r="M11" s="90" t="n">
        <v>-0.468172445765184</v>
      </c>
      <c r="N11" s="88" t="s">
        <v>57</v>
      </c>
      <c r="O11" s="86" t="n">
        <v>17117.66</v>
      </c>
      <c r="P11" s="86" t="n">
        <v>17117.66</v>
      </c>
      <c r="Q11" s="86" t="n">
        <v>6178.08</v>
      </c>
      <c r="R11" s="89" t="n">
        <v>-10939.58</v>
      </c>
      <c r="S11" s="90" t="n">
        <v>-0.639081509972742</v>
      </c>
      <c r="T11" s="83" t="n">
        <v>0.408327672436982</v>
      </c>
      <c r="U11" s="86" t="n">
        <v>26718.28</v>
      </c>
      <c r="V11" s="86" t="n">
        <v>26718.28</v>
      </c>
      <c r="W11" s="86" t="n">
        <v>7392</v>
      </c>
      <c r="X11" s="89" t="n">
        <v>-19326.28</v>
      </c>
      <c r="Y11" s="90" t="n">
        <v>-0.723335484170388</v>
      </c>
      <c r="Z11" s="83" t="n">
        <v>0.196488229352809</v>
      </c>
      <c r="AA11" s="86" t="n">
        <f aca="false">SUM(K11,Q11,W11)/3</f>
        <v>5985.63333333333</v>
      </c>
    </row>
    <row r="12" customFormat="false" ht="15" hidden="false" customHeight="false" outlineLevel="0" collapsed="false">
      <c r="A12" s="0" t="e">
        <f aca="false">_xlfn.XLOOKUP('[1]CMK - 30.09.2025'!$N$1:$N$1048576,'[1]CMK - 30.09.2025'!$J$1:$J$1048576,"-",0)</f>
        <v>#NAME?</v>
      </c>
      <c r="B12" s="85" t="s">
        <v>58</v>
      </c>
      <c r="C12" s="85" t="s">
        <v>58</v>
      </c>
      <c r="D12" s="85" t="s">
        <v>59</v>
      </c>
      <c r="E12" s="85" t="n">
        <v>325618000121</v>
      </c>
      <c r="F12" s="85" t="s">
        <v>67</v>
      </c>
      <c r="G12" s="85"/>
      <c r="H12" s="85" t="s">
        <v>61</v>
      </c>
      <c r="I12" s="86" t="n">
        <v>10000.933</v>
      </c>
      <c r="J12" s="86" t="n">
        <v>10000.933</v>
      </c>
      <c r="K12" s="86" t="n">
        <v>7422.02</v>
      </c>
      <c r="L12" s="89" t="n">
        <v>-2578.913</v>
      </c>
      <c r="M12" s="90" t="n">
        <v>-0.257867240986416</v>
      </c>
      <c r="N12" s="88" t="s">
        <v>57</v>
      </c>
      <c r="O12" s="86" t="n">
        <v>10298.849</v>
      </c>
      <c r="P12" s="86" t="n">
        <v>10298.849</v>
      </c>
      <c r="Q12" s="86" t="n">
        <v>2992.31</v>
      </c>
      <c r="R12" s="89" t="n">
        <v>-7306.539</v>
      </c>
      <c r="S12" s="90" t="n">
        <v>-0.709451997985406</v>
      </c>
      <c r="T12" s="90" t="n">
        <v>-0.59683347660071</v>
      </c>
      <c r="U12" s="86" t="n">
        <v>8370.841</v>
      </c>
      <c r="V12" s="86" t="n">
        <v>8370.841</v>
      </c>
      <c r="W12" s="86" t="n">
        <v>7791.47</v>
      </c>
      <c r="X12" s="89" t="n">
        <v>-579.371000000001</v>
      </c>
      <c r="Y12" s="90" t="n">
        <v>-0.0692129978337901</v>
      </c>
      <c r="Z12" s="83" t="n">
        <v>1.60383115385772</v>
      </c>
      <c r="AA12" s="86" t="n">
        <f aca="false">SUM(K12,Q12,W12)/3</f>
        <v>6068.6</v>
      </c>
    </row>
    <row r="13" customFormat="false" ht="15" hidden="false" customHeight="false" outlineLevel="0" collapsed="false">
      <c r="A13" s="0" t="e">
        <f aca="false">_xlfn.XLOOKUP('[1]CMK - 30.09.2025'!$N$1:$N$1048576,'[1]CMK - 30.09.2025'!$J$1:$J$1048576,"-",0)</f>
        <v>#NAME?</v>
      </c>
      <c r="B13" s="85" t="s">
        <v>58</v>
      </c>
      <c r="C13" s="85" t="s">
        <v>58</v>
      </c>
      <c r="D13" s="85" t="s">
        <v>59</v>
      </c>
      <c r="E13" s="85" t="n">
        <v>363241000103</v>
      </c>
      <c r="F13" s="85" t="s">
        <v>68</v>
      </c>
      <c r="G13" s="85"/>
      <c r="H13" s="85" t="s">
        <v>61</v>
      </c>
      <c r="I13" s="86" t="n">
        <v>313.35</v>
      </c>
      <c r="J13" s="86" t="n">
        <v>313.35</v>
      </c>
      <c r="K13" s="86" t="n">
        <v>810.07</v>
      </c>
      <c r="L13" s="87" t="n">
        <v>496.72</v>
      </c>
      <c r="M13" s="83" t="n">
        <v>1.58519227700654</v>
      </c>
      <c r="N13" s="88" t="s">
        <v>57</v>
      </c>
      <c r="O13" s="86" t="n">
        <v>462.059</v>
      </c>
      <c r="P13" s="86" t="n">
        <v>462.059</v>
      </c>
      <c r="Q13" s="86" t="n">
        <v>574.26</v>
      </c>
      <c r="R13" s="87" t="n">
        <v>112.201</v>
      </c>
      <c r="S13" s="83" t="n">
        <v>0.242828296819238</v>
      </c>
      <c r="T13" s="90" t="n">
        <v>-0.291098300146901</v>
      </c>
      <c r="U13" s="86" t="n">
        <v>0</v>
      </c>
      <c r="V13" s="86" t="n">
        <v>0</v>
      </c>
      <c r="W13" s="86" t="n">
        <v>514.75</v>
      </c>
      <c r="X13" s="87" t="n">
        <v>514.75</v>
      </c>
      <c r="Y13" s="88" t="s">
        <v>57</v>
      </c>
      <c r="Z13" s="90" t="n">
        <v>-0.103629018214746</v>
      </c>
      <c r="AA13" s="86" t="n">
        <f aca="false">SUM(K13,Q13,W13)/3</f>
        <v>633.026666666667</v>
      </c>
    </row>
    <row r="14" customFormat="false" ht="15" hidden="false" customHeight="false" outlineLevel="0" collapsed="false">
      <c r="A14" s="0" t="e">
        <f aca="false">_xlfn.XLOOKUP('[1]CMK - 30.09.2025'!$N$1:$N$1048576,'[1]CMK - 30.09.2025'!$J$1:$J$1048576,"-",0)</f>
        <v>#NAME?</v>
      </c>
      <c r="B14" s="85" t="s">
        <v>58</v>
      </c>
      <c r="C14" s="85" t="s">
        <v>58</v>
      </c>
      <c r="D14" s="85" t="s">
        <v>59</v>
      </c>
      <c r="E14" s="85" t="n">
        <v>374879000131</v>
      </c>
      <c r="F14" s="85" t="s">
        <v>69</v>
      </c>
      <c r="G14" s="85"/>
      <c r="H14" s="85" t="s">
        <v>61</v>
      </c>
      <c r="I14" s="86" t="n">
        <v>1665.157</v>
      </c>
      <c r="J14" s="86" t="n">
        <v>1665.157</v>
      </c>
      <c r="K14" s="86" t="n">
        <v>1516.69</v>
      </c>
      <c r="L14" s="89" t="n">
        <v>-148.467</v>
      </c>
      <c r="M14" s="90" t="n">
        <v>-0.0891609619993788</v>
      </c>
      <c r="N14" s="88" t="s">
        <v>57</v>
      </c>
      <c r="O14" s="86" t="n">
        <v>495.572</v>
      </c>
      <c r="P14" s="86" t="n">
        <v>495.572</v>
      </c>
      <c r="Q14" s="86" t="n">
        <v>248.99</v>
      </c>
      <c r="R14" s="89" t="n">
        <v>-246.582</v>
      </c>
      <c r="S14" s="90" t="n">
        <v>-0.497570484208147</v>
      </c>
      <c r="T14" s="90" t="n">
        <v>-0.835833294872387</v>
      </c>
      <c r="U14" s="86" t="n">
        <v>2317.982</v>
      </c>
      <c r="V14" s="86" t="n">
        <v>2317.982</v>
      </c>
      <c r="W14" s="86" t="n">
        <v>531.68</v>
      </c>
      <c r="X14" s="89" t="n">
        <v>-1786.302</v>
      </c>
      <c r="Y14" s="90" t="n">
        <v>-0.770628072176574</v>
      </c>
      <c r="Z14" s="83" t="n">
        <v>1.13534680107635</v>
      </c>
      <c r="AA14" s="86" t="n">
        <f aca="false">SUM(K14,Q14,W14)/3</f>
        <v>765.786666666667</v>
      </c>
    </row>
    <row r="15" customFormat="false" ht="15" hidden="false" customHeight="false" outlineLevel="0" collapsed="false">
      <c r="A15" s="0" t="e">
        <f aca="false">_xlfn.XLOOKUP('[1]CMK - 30.09.2025'!$N$1:$N$1048576,'[1]CMK - 30.09.2025'!$J$1:$J$1048576,"-",0)</f>
        <v>#NAME?</v>
      </c>
      <c r="B15" s="85" t="s">
        <v>58</v>
      </c>
      <c r="C15" s="85" t="s">
        <v>58</v>
      </c>
      <c r="D15" s="85" t="s">
        <v>59</v>
      </c>
      <c r="E15" s="85" t="n">
        <v>427688000190</v>
      </c>
      <c r="F15" s="85" t="s">
        <v>70</v>
      </c>
      <c r="G15" s="85"/>
      <c r="H15" s="85" t="s">
        <v>61</v>
      </c>
      <c r="I15" s="86" t="n">
        <v>14026.516</v>
      </c>
      <c r="J15" s="86" t="n">
        <v>14026.516</v>
      </c>
      <c r="K15" s="86" t="n">
        <v>10181.05</v>
      </c>
      <c r="L15" s="89" t="n">
        <v>-3845.466</v>
      </c>
      <c r="M15" s="90" t="n">
        <v>-0.274156889708036</v>
      </c>
      <c r="N15" s="88" t="s">
        <v>57</v>
      </c>
      <c r="O15" s="86" t="n">
        <v>8958.36300000001</v>
      </c>
      <c r="P15" s="86" t="n">
        <v>8958.36300000001</v>
      </c>
      <c r="Q15" s="86" t="n">
        <v>10972.47</v>
      </c>
      <c r="R15" s="87" t="n">
        <v>2014.10699999999</v>
      </c>
      <c r="S15" s="83" t="n">
        <v>0.224829804284554</v>
      </c>
      <c r="T15" s="83" t="n">
        <v>0.0777346147990627</v>
      </c>
      <c r="U15" s="86" t="n">
        <v>11279.193</v>
      </c>
      <c r="V15" s="86" t="n">
        <v>11279.193</v>
      </c>
      <c r="W15" s="86" t="n">
        <v>14818.84</v>
      </c>
      <c r="X15" s="87" t="n">
        <v>3539.647</v>
      </c>
      <c r="Y15" s="83" t="n">
        <v>0.313820944459412</v>
      </c>
      <c r="Z15" s="83" t="n">
        <v>0.35054732434903</v>
      </c>
      <c r="AA15" s="86" t="n">
        <f aca="false">SUM(K15,Q15,W15)/3</f>
        <v>11990.7866666667</v>
      </c>
    </row>
    <row r="16" customFormat="false" ht="15" hidden="false" customHeight="false" outlineLevel="0" collapsed="false">
      <c r="A16" s="0" t="e">
        <f aca="false">_xlfn.XLOOKUP('[1]CMK - 30.09.2025'!$N$1:$N$1048576,'[1]CMK - 30.09.2025'!$J$1:$J$1048576,"-",0)</f>
        <v>#NAME?</v>
      </c>
      <c r="B16" s="85" t="s">
        <v>58</v>
      </c>
      <c r="C16" s="85" t="s">
        <v>58</v>
      </c>
      <c r="D16" s="85" t="s">
        <v>59</v>
      </c>
      <c r="E16" s="85" t="n">
        <v>517985000127</v>
      </c>
      <c r="F16" s="85" t="s">
        <v>71</v>
      </c>
      <c r="G16" s="85"/>
      <c r="H16" s="85" t="s">
        <v>61</v>
      </c>
      <c r="I16" s="86" t="n">
        <v>352.965</v>
      </c>
      <c r="J16" s="86" t="n">
        <v>352.965</v>
      </c>
      <c r="K16" s="86" t="n">
        <v>937.81</v>
      </c>
      <c r="L16" s="87" t="n">
        <v>584.845</v>
      </c>
      <c r="M16" s="83" t="n">
        <v>1.65694898927656</v>
      </c>
      <c r="N16" s="88" t="s">
        <v>57</v>
      </c>
      <c r="O16" s="86" t="n">
        <v>2311.822</v>
      </c>
      <c r="P16" s="86" t="n">
        <v>2311.822</v>
      </c>
      <c r="Q16" s="86" t="n">
        <v>1113.99</v>
      </c>
      <c r="R16" s="89" t="n">
        <v>-1197.832</v>
      </c>
      <c r="S16" s="90" t="n">
        <v>-0.51813331649236</v>
      </c>
      <c r="T16" s="83" t="n">
        <v>0.187863213230825</v>
      </c>
      <c r="U16" s="86" t="n">
        <v>342.385</v>
      </c>
      <c r="V16" s="86" t="n">
        <v>342.385</v>
      </c>
      <c r="W16" s="86" t="n">
        <v>753.98</v>
      </c>
      <c r="X16" s="87" t="n">
        <v>411.595</v>
      </c>
      <c r="Y16" s="83" t="n">
        <v>1.20214086481593</v>
      </c>
      <c r="Z16" s="90" t="n">
        <v>-0.32317166222318</v>
      </c>
      <c r="AA16" s="86" t="n">
        <f aca="false">SUM(K16,Q16,W16)/3</f>
        <v>935.26</v>
      </c>
    </row>
    <row r="17" customFormat="false" ht="15" hidden="false" customHeight="false" outlineLevel="0" collapsed="false">
      <c r="A17" s="0" t="e">
        <f aca="false">_xlfn.XLOOKUP('[1]CMK - 30.09.2025'!$N$1:$N$1048576,'[1]CMK - 30.09.2025'!$J$1:$J$1048576,"-",0)</f>
        <v>#NAME?</v>
      </c>
      <c r="B17" s="85" t="s">
        <v>58</v>
      </c>
      <c r="C17" s="85" t="s">
        <v>58</v>
      </c>
      <c r="D17" s="85" t="s">
        <v>59</v>
      </c>
      <c r="E17" s="85" t="n">
        <v>571664000100</v>
      </c>
      <c r="F17" s="85" t="s">
        <v>72</v>
      </c>
      <c r="G17" s="85"/>
      <c r="H17" s="85" t="s">
        <v>61</v>
      </c>
      <c r="I17" s="86" t="n">
        <v>17355.929</v>
      </c>
      <c r="J17" s="86" t="n">
        <v>17355.929</v>
      </c>
      <c r="K17" s="86" t="n">
        <v>19784.92</v>
      </c>
      <c r="L17" s="87" t="n">
        <v>2428.99099999999</v>
      </c>
      <c r="M17" s="83" t="n">
        <v>0.139951655713733</v>
      </c>
      <c r="N17" s="88" t="s">
        <v>57</v>
      </c>
      <c r="O17" s="86" t="n">
        <v>17947.001</v>
      </c>
      <c r="P17" s="86" t="n">
        <v>17947.001</v>
      </c>
      <c r="Q17" s="86" t="n">
        <v>23613.58</v>
      </c>
      <c r="R17" s="87" t="n">
        <v>5666.57899999999</v>
      </c>
      <c r="S17" s="83" t="n">
        <v>0.315739604628093</v>
      </c>
      <c r="T17" s="83" t="n">
        <v>0.193514050094719</v>
      </c>
      <c r="U17" s="86" t="n">
        <v>25082.974</v>
      </c>
      <c r="V17" s="86" t="n">
        <v>25082.974</v>
      </c>
      <c r="W17" s="86" t="n">
        <v>34433.63</v>
      </c>
      <c r="X17" s="87" t="n">
        <v>9350.656</v>
      </c>
      <c r="Y17" s="83" t="n">
        <v>0.372788968325686</v>
      </c>
      <c r="Z17" s="83" t="n">
        <v>0.458213028265939</v>
      </c>
      <c r="AA17" s="86" t="n">
        <f aca="false">SUM(K17,Q17,W17)/3</f>
        <v>25944.0433333333</v>
      </c>
    </row>
    <row r="18" customFormat="false" ht="15" hidden="false" customHeight="false" outlineLevel="0" collapsed="false">
      <c r="A18" s="0" t="e">
        <f aca="false">_xlfn.XLOOKUP('[1]CMK - 30.09.2025'!$N$1:$N$1048576,'[1]CMK - 30.09.2025'!$J$1:$J$1048576,"-",0)</f>
        <v>#NAME?</v>
      </c>
      <c r="B18" s="85" t="s">
        <v>58</v>
      </c>
      <c r="C18" s="85" t="s">
        <v>58</v>
      </c>
      <c r="D18" s="85" t="s">
        <v>59</v>
      </c>
      <c r="E18" s="85" t="n">
        <v>592069000151</v>
      </c>
      <c r="F18" s="85" t="s">
        <v>73</v>
      </c>
      <c r="G18" s="85"/>
      <c r="H18" s="85" t="s">
        <v>61</v>
      </c>
      <c r="I18" s="86" t="n">
        <v>14913.844</v>
      </c>
      <c r="J18" s="86" t="n">
        <v>14913.844</v>
      </c>
      <c r="K18" s="86" t="n">
        <v>24461.92</v>
      </c>
      <c r="L18" s="87" t="n">
        <v>9548.076</v>
      </c>
      <c r="M18" s="83" t="n">
        <v>0.640215627842158</v>
      </c>
      <c r="N18" s="88" t="s">
        <v>57</v>
      </c>
      <c r="O18" s="86" t="n">
        <v>12227.216</v>
      </c>
      <c r="P18" s="86" t="n">
        <v>12227.216</v>
      </c>
      <c r="Q18" s="86" t="n">
        <v>8732.4</v>
      </c>
      <c r="R18" s="89" t="n">
        <v>-3494.816</v>
      </c>
      <c r="S18" s="90" t="n">
        <v>-0.285822708946992</v>
      </c>
      <c r="T18" s="90" t="n">
        <v>-0.643020662319229</v>
      </c>
      <c r="U18" s="86" t="n">
        <v>13282.631</v>
      </c>
      <c r="V18" s="86" t="n">
        <v>13282.631</v>
      </c>
      <c r="W18" s="86" t="n">
        <v>4802.4</v>
      </c>
      <c r="X18" s="89" t="n">
        <v>-8480.231</v>
      </c>
      <c r="Y18" s="90" t="n">
        <v>-0.638445124313097</v>
      </c>
      <c r="Z18" s="90" t="n">
        <v>-0.450048096743163</v>
      </c>
      <c r="AA18" s="86" t="n">
        <f aca="false">SUM(K18,Q18,W18)/3</f>
        <v>12665.5733333333</v>
      </c>
    </row>
    <row r="19" customFormat="false" ht="15" hidden="false" customHeight="false" outlineLevel="0" collapsed="false">
      <c r="A19" s="0" t="e">
        <f aca="false">_xlfn.XLOOKUP('[1]CMK - 30.09.2025'!$N$1:$N$1048576,'[1]CMK - 30.09.2025'!$J$1:$J$1048576,"-",0)</f>
        <v>#NAME?</v>
      </c>
      <c r="B19" s="85" t="s">
        <v>58</v>
      </c>
      <c r="C19" s="85" t="s">
        <v>58</v>
      </c>
      <c r="D19" s="85" t="s">
        <v>59</v>
      </c>
      <c r="E19" s="85" t="n">
        <v>595692000168</v>
      </c>
      <c r="F19" s="85" t="s">
        <v>74</v>
      </c>
      <c r="G19" s="85"/>
      <c r="H19" s="85" t="s">
        <v>61</v>
      </c>
      <c r="I19" s="86" t="n">
        <v>1048.504</v>
      </c>
      <c r="J19" s="86" t="n">
        <v>1048.504</v>
      </c>
      <c r="K19" s="86" t="n">
        <v>1045.53</v>
      </c>
      <c r="L19" s="89" t="n">
        <v>-2.97399999999971</v>
      </c>
      <c r="M19" s="90" t="n">
        <v>-0.00283642217864666</v>
      </c>
      <c r="N19" s="88" t="s">
        <v>57</v>
      </c>
      <c r="O19" s="86" t="n">
        <v>1210.733</v>
      </c>
      <c r="P19" s="86" t="n">
        <v>1210.733</v>
      </c>
      <c r="Q19" s="86" t="n">
        <v>676.67</v>
      </c>
      <c r="R19" s="89" t="n">
        <v>-534.063</v>
      </c>
      <c r="S19" s="90" t="n">
        <v>-0.441107164007259</v>
      </c>
      <c r="T19" s="90" t="n">
        <v>-0.352797145945119</v>
      </c>
      <c r="U19" s="86" t="n">
        <v>2080.785</v>
      </c>
      <c r="V19" s="86" t="n">
        <v>2080.785</v>
      </c>
      <c r="W19" s="86" t="n">
        <v>1428.32</v>
      </c>
      <c r="X19" s="89" t="n">
        <v>-652.465</v>
      </c>
      <c r="Y19" s="90" t="n">
        <v>-0.313566754854538</v>
      </c>
      <c r="Z19" s="83" t="n">
        <v>1.11080733592445</v>
      </c>
      <c r="AA19" s="86" t="n">
        <f aca="false">SUM(K19,Q19,W19)/3</f>
        <v>1050.17333333333</v>
      </c>
    </row>
    <row r="20" customFormat="false" ht="15" hidden="false" customHeight="false" outlineLevel="0" collapsed="false">
      <c r="A20" s="0" t="e">
        <f aca="false">_xlfn.XLOOKUP('[1]CMK - 30.09.2025'!$N$1:$N$1048576,'[1]CMK - 30.09.2025'!$J$1:$J$1048576,"-",0)</f>
        <v>#NAME?</v>
      </c>
      <c r="B20" s="85" t="s">
        <v>58</v>
      </c>
      <c r="C20" s="85" t="s">
        <v>58</v>
      </c>
      <c r="D20" s="85" t="s">
        <v>59</v>
      </c>
      <c r="E20" s="85" t="n">
        <v>600161000116</v>
      </c>
      <c r="F20" s="85" t="s">
        <v>75</v>
      </c>
      <c r="G20" s="85"/>
      <c r="H20" s="85" t="s">
        <v>61</v>
      </c>
      <c r="I20" s="86" t="n">
        <v>6761.644</v>
      </c>
      <c r="J20" s="86" t="n">
        <v>6761.644</v>
      </c>
      <c r="K20" s="86" t="n">
        <v>1206.84</v>
      </c>
      <c r="L20" s="89" t="n">
        <v>-5554.804</v>
      </c>
      <c r="M20" s="90" t="n">
        <v>-0.821516779055508</v>
      </c>
      <c r="N20" s="88" t="s">
        <v>57</v>
      </c>
      <c r="O20" s="86" t="n">
        <v>17659.458</v>
      </c>
      <c r="P20" s="86" t="n">
        <v>17659.458</v>
      </c>
      <c r="Q20" s="86" t="n">
        <v>1799.26</v>
      </c>
      <c r="R20" s="89" t="n">
        <v>-15860.198</v>
      </c>
      <c r="S20" s="90" t="n">
        <v>-0.898113520811341</v>
      </c>
      <c r="T20" s="83" t="n">
        <v>0.490885287196315</v>
      </c>
      <c r="U20" s="86" t="n">
        <v>10427.283</v>
      </c>
      <c r="V20" s="86" t="n">
        <v>10427.283</v>
      </c>
      <c r="W20" s="86" t="n">
        <v>4967.94</v>
      </c>
      <c r="X20" s="89" t="n">
        <v>-5459.343</v>
      </c>
      <c r="Y20" s="90" t="n">
        <v>-0.523563329009101</v>
      </c>
      <c r="Z20" s="83" t="n">
        <v>1.76110178628992</v>
      </c>
      <c r="AA20" s="86" t="n">
        <f aca="false">SUM(K20,Q20,W20)/3</f>
        <v>2658.01333333333</v>
      </c>
    </row>
    <row r="21" customFormat="false" ht="15" hidden="false" customHeight="false" outlineLevel="0" collapsed="false">
      <c r="A21" s="0" t="e">
        <f aca="false">_xlfn.XLOOKUP('[1]CMK - 30.09.2025'!$N$1:$N$1048576,'[1]CMK - 30.09.2025'!$J$1:$J$1048576,"-",0)</f>
        <v>#NAME?</v>
      </c>
      <c r="B21" s="85" t="s">
        <v>58</v>
      </c>
      <c r="C21" s="85" t="s">
        <v>58</v>
      </c>
      <c r="D21" s="85" t="s">
        <v>59</v>
      </c>
      <c r="E21" s="85" t="n">
        <v>614946000148</v>
      </c>
      <c r="F21" s="85" t="s">
        <v>76</v>
      </c>
      <c r="G21" s="85"/>
      <c r="H21" s="85" t="s">
        <v>61</v>
      </c>
      <c r="I21" s="86" t="n">
        <v>554.788</v>
      </c>
      <c r="J21" s="86" t="n">
        <v>554.788</v>
      </c>
      <c r="K21" s="86" t="n">
        <v>1393.6</v>
      </c>
      <c r="L21" s="87" t="n">
        <v>838.812</v>
      </c>
      <c r="M21" s="83" t="n">
        <v>1.51195051082576</v>
      </c>
      <c r="N21" s="88" t="s">
        <v>57</v>
      </c>
      <c r="O21" s="86" t="n">
        <v>1385.398</v>
      </c>
      <c r="P21" s="86" t="n">
        <v>1385.398</v>
      </c>
      <c r="Q21" s="86" t="n">
        <v>1557.49</v>
      </c>
      <c r="R21" s="87" t="n">
        <v>172.092000000001</v>
      </c>
      <c r="S21" s="83" t="n">
        <v>0.124218455635133</v>
      </c>
      <c r="T21" s="83" t="n">
        <v>0.117601894374283</v>
      </c>
      <c r="U21" s="86" t="n">
        <v>5592.523</v>
      </c>
      <c r="V21" s="86" t="n">
        <v>5592.523</v>
      </c>
      <c r="W21" s="86" t="n">
        <v>1674.26</v>
      </c>
      <c r="X21" s="89" t="n">
        <v>-3918.263</v>
      </c>
      <c r="Y21" s="90" t="n">
        <v>-0.700625281290752</v>
      </c>
      <c r="Z21" s="83" t="n">
        <v>0.0749731940493998</v>
      </c>
      <c r="AA21" s="86" t="n">
        <f aca="false">SUM(K21,Q21,W21)/3</f>
        <v>1541.78333333333</v>
      </c>
    </row>
    <row r="22" customFormat="false" ht="15" hidden="false" customHeight="false" outlineLevel="0" collapsed="false">
      <c r="A22" s="0" t="e">
        <f aca="false">_xlfn.XLOOKUP('[1]CMK - 30.09.2025'!$N$1:$N$1048576,'[1]CMK - 30.09.2025'!$J$1:$J$1048576,"-",0)</f>
        <v>#NAME?</v>
      </c>
      <c r="B22" s="85" t="s">
        <v>58</v>
      </c>
      <c r="C22" s="85" t="s">
        <v>58</v>
      </c>
      <c r="D22" s="85" t="s">
        <v>59</v>
      </c>
      <c r="E22" s="85" t="n">
        <v>616871000134</v>
      </c>
      <c r="F22" s="85" t="s">
        <v>77</v>
      </c>
      <c r="G22" s="85"/>
      <c r="H22" s="85" t="s">
        <v>61</v>
      </c>
      <c r="I22" s="86" t="n">
        <v>1608.494</v>
      </c>
      <c r="J22" s="86" t="n">
        <v>1608.494</v>
      </c>
      <c r="K22" s="86" t="n">
        <v>1136.82</v>
      </c>
      <c r="L22" s="89" t="n">
        <v>-471.674</v>
      </c>
      <c r="M22" s="90" t="n">
        <v>-0.293239514726197</v>
      </c>
      <c r="N22" s="88" t="s">
        <v>57</v>
      </c>
      <c r="O22" s="86" t="n">
        <v>860.253</v>
      </c>
      <c r="P22" s="86" t="n">
        <v>860.253</v>
      </c>
      <c r="Q22" s="86" t="n">
        <v>708.76</v>
      </c>
      <c r="R22" s="89" t="n">
        <v>-151.493</v>
      </c>
      <c r="S22" s="90" t="n">
        <v>-0.176102844163287</v>
      </c>
      <c r="T22" s="90" t="n">
        <v>-0.37654158090111</v>
      </c>
      <c r="U22" s="86" t="n">
        <v>1462.302</v>
      </c>
      <c r="V22" s="86" t="n">
        <v>1462.302</v>
      </c>
      <c r="W22" s="86" t="n">
        <v>1217.26</v>
      </c>
      <c r="X22" s="89" t="n">
        <v>-245.041999999999</v>
      </c>
      <c r="Y22" s="90" t="n">
        <v>-0.167572772245404</v>
      </c>
      <c r="Z22" s="83" t="n">
        <v>0.717450194706248</v>
      </c>
      <c r="AA22" s="86" t="n">
        <f aca="false">SUM(K22,Q22,W22)/3</f>
        <v>1020.94666666667</v>
      </c>
    </row>
    <row r="23" customFormat="false" ht="15" hidden="false" customHeight="false" outlineLevel="0" collapsed="false">
      <c r="A23" s="0" t="e">
        <f aca="false">_xlfn.XLOOKUP('[1]CMK - 30.09.2025'!$N$1:$N$1048576,'[1]CMK - 30.09.2025'!$J$1:$J$1048576,"-",0)</f>
        <v>#NAME?</v>
      </c>
      <c r="B23" s="85" t="s">
        <v>58</v>
      </c>
      <c r="C23" s="85" t="s">
        <v>58</v>
      </c>
      <c r="D23" s="85" t="s">
        <v>59</v>
      </c>
      <c r="E23" s="85" t="n">
        <v>619378000178</v>
      </c>
      <c r="F23" s="85" t="s">
        <v>78</v>
      </c>
      <c r="G23" s="85"/>
      <c r="H23" s="85" t="s">
        <v>61</v>
      </c>
      <c r="I23" s="85" t="s">
        <v>57</v>
      </c>
      <c r="J23" s="85" t="s">
        <v>57</v>
      </c>
      <c r="K23" s="85" t="s">
        <v>57</v>
      </c>
      <c r="L23" s="85" t="s">
        <v>57</v>
      </c>
      <c r="M23" s="91" t="s">
        <v>57</v>
      </c>
      <c r="N23" s="91" t="s">
        <v>57</v>
      </c>
      <c r="O23" s="85" t="s">
        <v>57</v>
      </c>
      <c r="P23" s="85" t="s">
        <v>57</v>
      </c>
      <c r="Q23" s="85" t="s">
        <v>57</v>
      </c>
      <c r="R23" s="85" t="s">
        <v>57</v>
      </c>
      <c r="S23" s="91" t="s">
        <v>57</v>
      </c>
      <c r="T23" s="91" t="s">
        <v>57</v>
      </c>
      <c r="U23" s="86" t="n">
        <v>0</v>
      </c>
      <c r="V23" s="86" t="n">
        <v>0</v>
      </c>
      <c r="W23" s="86" t="n">
        <v>714.92</v>
      </c>
      <c r="X23" s="87" t="n">
        <v>714.92</v>
      </c>
      <c r="Y23" s="88" t="s">
        <v>57</v>
      </c>
      <c r="Z23" s="88" t="s">
        <v>57</v>
      </c>
      <c r="AA23" s="86" t="n">
        <f aca="false">SUM(K23,Q23,W23)/3</f>
        <v>238.306666666667</v>
      </c>
    </row>
    <row r="24" customFormat="false" ht="15" hidden="false" customHeight="false" outlineLevel="0" collapsed="false">
      <c r="A24" s="0" t="e">
        <f aca="false">_xlfn.XLOOKUP('[1]CMK - 30.09.2025'!$N$1:$N$1048576,'[1]CMK - 30.09.2025'!$J$1:$J$1048576,"-",0)</f>
        <v>#NAME?</v>
      </c>
      <c r="B24" s="85" t="s">
        <v>58</v>
      </c>
      <c r="C24" s="85" t="s">
        <v>58</v>
      </c>
      <c r="D24" s="85" t="s">
        <v>59</v>
      </c>
      <c r="E24" s="85" t="n">
        <v>624132000194</v>
      </c>
      <c r="F24" s="85" t="s">
        <v>79</v>
      </c>
      <c r="G24" s="85"/>
      <c r="H24" s="85" t="s">
        <v>61</v>
      </c>
      <c r="I24" s="86" t="n">
        <v>9699.609</v>
      </c>
      <c r="J24" s="86" t="n">
        <v>9699.609</v>
      </c>
      <c r="K24" s="86" t="n">
        <v>19479.11</v>
      </c>
      <c r="L24" s="87" t="n">
        <v>9779.501</v>
      </c>
      <c r="M24" s="83" t="n">
        <v>1.00823662067203</v>
      </c>
      <c r="N24" s="88" t="s">
        <v>57</v>
      </c>
      <c r="O24" s="86" t="n">
        <v>2329.763</v>
      </c>
      <c r="P24" s="86" t="n">
        <v>2329.763</v>
      </c>
      <c r="Q24" s="86" t="n">
        <v>718.09</v>
      </c>
      <c r="R24" s="89" t="n">
        <v>-1611.673</v>
      </c>
      <c r="S24" s="90" t="n">
        <v>-0.69177551536358</v>
      </c>
      <c r="T24" s="90" t="n">
        <v>-0.963135379388483</v>
      </c>
      <c r="U24" s="86" t="n">
        <v>98.96</v>
      </c>
      <c r="V24" s="86" t="n">
        <v>98.96</v>
      </c>
      <c r="W24" s="86" t="n">
        <v>730.91</v>
      </c>
      <c r="X24" s="87" t="n">
        <v>631.95</v>
      </c>
      <c r="Y24" s="83" t="n">
        <v>6.3859135004042</v>
      </c>
      <c r="Z24" s="83" t="n">
        <v>0.0178529153727247</v>
      </c>
      <c r="AA24" s="86" t="n">
        <f aca="false">SUM(K24,Q24,W24)/3</f>
        <v>6976.03666666667</v>
      </c>
    </row>
    <row r="25" customFormat="false" ht="15" hidden="false" customHeight="false" outlineLevel="0" collapsed="false">
      <c r="A25" s="0" t="e">
        <f aca="false">_xlfn.XLOOKUP('[1]CMK - 30.09.2025'!$N$1:$N$1048576,'[1]CMK - 30.09.2025'!$J$1:$J$1048576,"-",0)</f>
        <v>#NAME?</v>
      </c>
      <c r="B25" s="85" t="s">
        <v>58</v>
      </c>
      <c r="C25" s="85" t="s">
        <v>58</v>
      </c>
      <c r="D25" s="85" t="s">
        <v>59</v>
      </c>
      <c r="E25" s="85" t="n">
        <v>794195000199</v>
      </c>
      <c r="F25" s="85" t="s">
        <v>80</v>
      </c>
      <c r="G25" s="85"/>
      <c r="H25" s="85" t="s">
        <v>61</v>
      </c>
      <c r="I25" s="86" t="n">
        <v>8353.166</v>
      </c>
      <c r="J25" s="86" t="n">
        <v>8353.166</v>
      </c>
      <c r="K25" s="86" t="n">
        <v>16120.33</v>
      </c>
      <c r="L25" s="87" t="n">
        <v>7767.164</v>
      </c>
      <c r="M25" s="83" t="n">
        <v>0.92984671919605</v>
      </c>
      <c r="N25" s="88" t="s">
        <v>57</v>
      </c>
      <c r="O25" s="86" t="n">
        <v>5692.939</v>
      </c>
      <c r="P25" s="86" t="n">
        <v>5692.939</v>
      </c>
      <c r="Q25" s="86" t="n">
        <v>15306.81</v>
      </c>
      <c r="R25" s="87" t="n">
        <v>9613.871</v>
      </c>
      <c r="S25" s="83" t="n">
        <v>1.68873599383377</v>
      </c>
      <c r="T25" s="90" t="n">
        <v>-0.0504654681386795</v>
      </c>
      <c r="U25" s="86" t="n">
        <v>8290.001</v>
      </c>
      <c r="V25" s="86" t="n">
        <v>8290.001</v>
      </c>
      <c r="W25" s="86" t="n">
        <v>20407.67</v>
      </c>
      <c r="X25" s="87" t="n">
        <v>12117.669</v>
      </c>
      <c r="Y25" s="83" t="n">
        <v>1.46172105407466</v>
      </c>
      <c r="Z25" s="83" t="n">
        <v>0.333241217471178</v>
      </c>
      <c r="AA25" s="86" t="n">
        <f aca="false">SUM(K25,Q25,W25)/3</f>
        <v>17278.27</v>
      </c>
    </row>
    <row r="26" customFormat="false" ht="15" hidden="false" customHeight="false" outlineLevel="0" collapsed="false">
      <c r="A26" s="0" t="e">
        <f aca="false">_xlfn.XLOOKUP('[1]CMK - 30.09.2025'!$N$1:$N$1048576,'[1]CMK - 30.09.2025'!$J$1:$J$1048576,"-",0)</f>
        <v>#NAME?</v>
      </c>
      <c r="B26" s="85" t="s">
        <v>58</v>
      </c>
      <c r="C26" s="85" t="s">
        <v>58</v>
      </c>
      <c r="D26" s="85" t="s">
        <v>59</v>
      </c>
      <c r="E26" s="85" t="n">
        <v>808730000113</v>
      </c>
      <c r="F26" s="85" t="s">
        <v>81</v>
      </c>
      <c r="G26" s="85"/>
      <c r="H26" s="85" t="s">
        <v>61</v>
      </c>
      <c r="I26" s="86" t="n">
        <v>39936.619</v>
      </c>
      <c r="J26" s="86" t="n">
        <v>39936.619</v>
      </c>
      <c r="K26" s="86" t="n">
        <v>19971.84</v>
      </c>
      <c r="L26" s="89" t="n">
        <v>-19964.779</v>
      </c>
      <c r="M26" s="90" t="n">
        <v>-0.499911597423908</v>
      </c>
      <c r="N26" s="88" t="s">
        <v>57</v>
      </c>
      <c r="O26" s="86" t="n">
        <v>33969.634</v>
      </c>
      <c r="P26" s="86" t="n">
        <v>33969.634</v>
      </c>
      <c r="Q26" s="86" t="n">
        <v>19905.99</v>
      </c>
      <c r="R26" s="89" t="n">
        <v>-14063.644</v>
      </c>
      <c r="S26" s="90" t="n">
        <v>-0.414006344607657</v>
      </c>
      <c r="T26" s="90" t="n">
        <v>-0.00329714237646617</v>
      </c>
      <c r="U26" s="86" t="n">
        <v>58686.035</v>
      </c>
      <c r="V26" s="86" t="n">
        <v>58686.035</v>
      </c>
      <c r="W26" s="86" t="n">
        <v>33510.48</v>
      </c>
      <c r="X26" s="89" t="n">
        <v>-25175.555</v>
      </c>
      <c r="Y26" s="90" t="n">
        <v>-0.428987151713351</v>
      </c>
      <c r="Z26" s="83" t="n">
        <v>0.683436995597808</v>
      </c>
      <c r="AA26" s="86" t="n">
        <f aca="false">SUM(K26,Q26,W26)/3</f>
        <v>24462.77</v>
      </c>
    </row>
    <row r="27" customFormat="false" ht="15" hidden="false" customHeight="false" outlineLevel="0" collapsed="false">
      <c r="A27" s="0" t="e">
        <f aca="false">_xlfn.XLOOKUP('[1]CMK - 30.09.2025'!$N$1:$N$1048576,'[1]CMK - 30.09.2025'!$J$1:$J$1048576,"-",0)</f>
        <v>#NAME?</v>
      </c>
      <c r="B27" s="85" t="s">
        <v>58</v>
      </c>
      <c r="C27" s="85" t="s">
        <v>58</v>
      </c>
      <c r="D27" s="85" t="s">
        <v>59</v>
      </c>
      <c r="E27" s="85" t="n">
        <v>808730000709</v>
      </c>
      <c r="F27" s="85" t="s">
        <v>82</v>
      </c>
      <c r="G27" s="85"/>
      <c r="H27" s="85" t="s">
        <v>61</v>
      </c>
      <c r="I27" s="86" t="n">
        <v>81121.781</v>
      </c>
      <c r="J27" s="86" t="n">
        <v>81121.781</v>
      </c>
      <c r="K27" s="86" t="n">
        <v>51051.98</v>
      </c>
      <c r="L27" s="89" t="n">
        <v>-30069.801</v>
      </c>
      <c r="M27" s="90" t="n">
        <v>-0.370674812970391</v>
      </c>
      <c r="N27" s="88" t="s">
        <v>57</v>
      </c>
      <c r="O27" s="86" t="n">
        <v>67958.471</v>
      </c>
      <c r="P27" s="86" t="n">
        <v>67958.471</v>
      </c>
      <c r="Q27" s="86" t="n">
        <v>40767.02</v>
      </c>
      <c r="R27" s="89" t="n">
        <v>-27191.451</v>
      </c>
      <c r="S27" s="90" t="n">
        <v>-0.400118640103013</v>
      </c>
      <c r="T27" s="90" t="n">
        <v>-0.201460550599604</v>
      </c>
      <c r="U27" s="86" t="n">
        <v>97055.663</v>
      </c>
      <c r="V27" s="86" t="n">
        <v>97055.663</v>
      </c>
      <c r="W27" s="86" t="n">
        <v>50569.9</v>
      </c>
      <c r="X27" s="89" t="n">
        <v>-46485.763</v>
      </c>
      <c r="Y27" s="90" t="n">
        <v>-0.478959821231658</v>
      </c>
      <c r="Z27" s="83" t="n">
        <v>0.240461039340133</v>
      </c>
      <c r="AA27" s="86" t="n">
        <f aca="false">SUM(K27,Q27,W27)/3</f>
        <v>47462.9666666667</v>
      </c>
    </row>
    <row r="28" customFormat="false" ht="15" hidden="false" customHeight="false" outlineLevel="0" collapsed="false">
      <c r="A28" s="0" t="e">
        <f aca="false">_xlfn.XLOOKUP('[1]CMK - 30.09.2025'!$N$1:$N$1048576,'[1]CMK - 30.09.2025'!$J$1:$J$1048576,"-",0)</f>
        <v>#NAME?</v>
      </c>
      <c r="B28" s="85" t="s">
        <v>58</v>
      </c>
      <c r="C28" s="85" t="s">
        <v>58</v>
      </c>
      <c r="D28" s="85" t="s">
        <v>59</v>
      </c>
      <c r="E28" s="85" t="n">
        <v>823568000102</v>
      </c>
      <c r="F28" s="85" t="s">
        <v>83</v>
      </c>
      <c r="G28" s="85"/>
      <c r="H28" s="85" t="s">
        <v>61</v>
      </c>
      <c r="I28" s="86" t="n">
        <v>9178.90800000001</v>
      </c>
      <c r="J28" s="86" t="n">
        <v>9178.90800000001</v>
      </c>
      <c r="K28" s="86" t="n">
        <v>5803.05</v>
      </c>
      <c r="L28" s="89" t="n">
        <v>-3375.85800000001</v>
      </c>
      <c r="M28" s="90" t="n">
        <v>-0.367784272377499</v>
      </c>
      <c r="N28" s="88" t="s">
        <v>57</v>
      </c>
      <c r="O28" s="86" t="n">
        <v>10457.922</v>
      </c>
      <c r="P28" s="86" t="n">
        <v>10457.922</v>
      </c>
      <c r="Q28" s="86" t="n">
        <v>3632.87</v>
      </c>
      <c r="R28" s="89" t="n">
        <v>-6825.05199999999</v>
      </c>
      <c r="S28" s="90" t="n">
        <v>-0.652620281543503</v>
      </c>
      <c r="T28" s="90" t="n">
        <v>-0.373972307665796</v>
      </c>
      <c r="U28" s="86" t="n">
        <v>17807.597</v>
      </c>
      <c r="V28" s="86" t="n">
        <v>17807.597</v>
      </c>
      <c r="W28" s="86" t="n">
        <v>6209.69</v>
      </c>
      <c r="X28" s="89" t="n">
        <v>-11597.907</v>
      </c>
      <c r="Y28" s="90" t="n">
        <v>-0.651289839948646</v>
      </c>
      <c r="Z28" s="83" t="n">
        <v>0.709306966668226</v>
      </c>
      <c r="AA28" s="86" t="n">
        <f aca="false">SUM(K28,Q28,W28)/3</f>
        <v>5215.20333333333</v>
      </c>
    </row>
    <row r="29" customFormat="false" ht="15" hidden="false" customHeight="false" outlineLevel="0" collapsed="false">
      <c r="A29" s="0" t="e">
        <f aca="false">_xlfn.XLOOKUP('[1]CMK - 30.09.2025'!$N$1:$N$1048576,'[1]CMK - 30.09.2025'!$J$1:$J$1048576,"-",0)</f>
        <v>#NAME?</v>
      </c>
      <c r="B29" s="85" t="s">
        <v>58</v>
      </c>
      <c r="C29" s="85" t="s">
        <v>58</v>
      </c>
      <c r="D29" s="85" t="s">
        <v>59</v>
      </c>
      <c r="E29" s="85" t="n">
        <v>858625000199</v>
      </c>
      <c r="F29" s="85" t="s">
        <v>84</v>
      </c>
      <c r="G29" s="85"/>
      <c r="H29" s="85" t="s">
        <v>61</v>
      </c>
      <c r="I29" s="86" t="n">
        <v>3225.929</v>
      </c>
      <c r="J29" s="86" t="n">
        <v>3225.929</v>
      </c>
      <c r="K29" s="86" t="n">
        <v>2948.15</v>
      </c>
      <c r="L29" s="89" t="n">
        <v>-277.779000000001</v>
      </c>
      <c r="M29" s="90" t="n">
        <v>-0.0861082187487701</v>
      </c>
      <c r="N29" s="88" t="s">
        <v>57</v>
      </c>
      <c r="O29" s="86" t="n">
        <v>429.235</v>
      </c>
      <c r="P29" s="86" t="n">
        <v>429.235</v>
      </c>
      <c r="Q29" s="86" t="n">
        <v>92.77</v>
      </c>
      <c r="R29" s="89" t="n">
        <v>-336.465</v>
      </c>
      <c r="S29" s="90" t="n">
        <v>-0.783871305927988</v>
      </c>
      <c r="T29" s="90" t="n">
        <v>-0.968532808710547</v>
      </c>
      <c r="U29" s="86" t="n">
        <v>209.152</v>
      </c>
      <c r="V29" s="86" t="n">
        <v>209.152</v>
      </c>
      <c r="W29" s="86" t="n">
        <v>0</v>
      </c>
      <c r="X29" s="89" t="n">
        <v>-209.152</v>
      </c>
      <c r="Y29" s="90" t="n">
        <v>-1</v>
      </c>
      <c r="Z29" s="90" t="n">
        <v>-1</v>
      </c>
      <c r="AA29" s="86" t="n">
        <f aca="false">SUM(K29,Q29,W29)/3</f>
        <v>1013.64</v>
      </c>
    </row>
    <row r="30" customFormat="false" ht="15" hidden="false" customHeight="false" outlineLevel="0" collapsed="false">
      <c r="A30" s="0" t="e">
        <f aca="false">_xlfn.XLOOKUP('[1]CMK - 30.09.2025'!$N$1:$N$1048576,'[1]CMK - 30.09.2025'!$J$1:$J$1048576,"-",0)</f>
        <v>#NAME?</v>
      </c>
      <c r="B30" s="85" t="s">
        <v>58</v>
      </c>
      <c r="C30" s="85" t="s">
        <v>58</v>
      </c>
      <c r="D30" s="85" t="s">
        <v>59</v>
      </c>
      <c r="E30" s="85" t="n">
        <v>861004000164</v>
      </c>
      <c r="F30" s="85" t="s">
        <v>85</v>
      </c>
      <c r="G30" s="85"/>
      <c r="H30" s="85" t="s">
        <v>61</v>
      </c>
      <c r="I30" s="86" t="n">
        <v>2009.721</v>
      </c>
      <c r="J30" s="86" t="n">
        <v>2009.721</v>
      </c>
      <c r="K30" s="86" t="n">
        <v>956.55</v>
      </c>
      <c r="L30" s="89" t="n">
        <v>-1053.171</v>
      </c>
      <c r="M30" s="90" t="n">
        <v>-0.524038411301867</v>
      </c>
      <c r="N30" s="88" t="s">
        <v>57</v>
      </c>
      <c r="O30" s="86" t="n">
        <v>1546.64</v>
      </c>
      <c r="P30" s="86" t="n">
        <v>1546.64</v>
      </c>
      <c r="Q30" s="86" t="n">
        <v>742.15</v>
      </c>
      <c r="R30" s="89" t="n">
        <v>-804.49</v>
      </c>
      <c r="S30" s="90" t="n">
        <v>-0.520153364713185</v>
      </c>
      <c r="T30" s="90" t="n">
        <v>-0.224138832261774</v>
      </c>
      <c r="U30" s="86" t="n">
        <v>4256.497</v>
      </c>
      <c r="V30" s="86" t="n">
        <v>4256.497</v>
      </c>
      <c r="W30" s="86" t="n">
        <v>1479.89</v>
      </c>
      <c r="X30" s="89" t="n">
        <v>-2776.607</v>
      </c>
      <c r="Y30" s="90" t="n">
        <v>-0.652322085508342</v>
      </c>
      <c r="Z30" s="83" t="n">
        <v>0.994057805025938</v>
      </c>
      <c r="AA30" s="86" t="n">
        <f aca="false">SUM(K30,Q30,W30)/3</f>
        <v>1059.53</v>
      </c>
    </row>
    <row r="31" customFormat="false" ht="15" hidden="false" customHeight="false" outlineLevel="0" collapsed="false">
      <c r="A31" s="0" t="e">
        <f aca="false">_xlfn.XLOOKUP('[1]CMK - 30.09.2025'!$N$1:$N$1048576,'[1]CMK - 30.09.2025'!$J$1:$J$1048576,"-",0)</f>
        <v>#NAME?</v>
      </c>
      <c r="B31" s="85" t="s">
        <v>58</v>
      </c>
      <c r="C31" s="85" t="s">
        <v>58</v>
      </c>
      <c r="D31" s="85" t="s">
        <v>59</v>
      </c>
      <c r="E31" s="85" t="n">
        <v>887337000162</v>
      </c>
      <c r="F31" s="85" t="s">
        <v>86</v>
      </c>
      <c r="G31" s="85"/>
      <c r="H31" s="85" t="s">
        <v>61</v>
      </c>
      <c r="I31" s="86" t="n">
        <v>11791.021</v>
      </c>
      <c r="J31" s="86" t="n">
        <v>11791.021</v>
      </c>
      <c r="K31" s="86" t="n">
        <v>21275.43</v>
      </c>
      <c r="L31" s="87" t="n">
        <v>9484.40899999999</v>
      </c>
      <c r="M31" s="83" t="n">
        <v>0.80437554983576</v>
      </c>
      <c r="N31" s="88" t="s">
        <v>57</v>
      </c>
      <c r="O31" s="86" t="n">
        <v>15551.836</v>
      </c>
      <c r="P31" s="86" t="n">
        <v>15551.836</v>
      </c>
      <c r="Q31" s="86" t="n">
        <v>13603.95</v>
      </c>
      <c r="R31" s="89" t="n">
        <v>-1947.88600000001</v>
      </c>
      <c r="S31" s="90" t="n">
        <v>-0.125251192206503</v>
      </c>
      <c r="T31" s="90" t="n">
        <v>-0.360579316140732</v>
      </c>
      <c r="U31" s="86" t="n">
        <v>19639.423</v>
      </c>
      <c r="V31" s="86" t="n">
        <v>19639.423</v>
      </c>
      <c r="W31" s="86" t="n">
        <v>17534.53</v>
      </c>
      <c r="X31" s="89" t="n">
        <v>-2104.893</v>
      </c>
      <c r="Y31" s="90" t="n">
        <v>-0.107176926735577</v>
      </c>
      <c r="Z31" s="83" t="n">
        <v>0.288929318322987</v>
      </c>
      <c r="AA31" s="86" t="n">
        <f aca="false">SUM(K31,Q31,W31)/3</f>
        <v>17471.3033333333</v>
      </c>
    </row>
    <row r="32" customFormat="false" ht="15" hidden="false" customHeight="false" outlineLevel="0" collapsed="false">
      <c r="A32" s="0" t="e">
        <f aca="false">_xlfn.XLOOKUP('[1]CMK - 30.09.2025'!$N$1:$N$1048576,'[1]CMK - 30.09.2025'!$J$1:$J$1048576,"-",0)</f>
        <v>#NAME?</v>
      </c>
      <c r="B32" s="85" t="s">
        <v>58</v>
      </c>
      <c r="C32" s="85" t="s">
        <v>58</v>
      </c>
      <c r="D32" s="85" t="s">
        <v>59</v>
      </c>
      <c r="E32" s="85" t="n">
        <v>969186000191</v>
      </c>
      <c r="F32" s="85" t="s">
        <v>87</v>
      </c>
      <c r="G32" s="85"/>
      <c r="H32" s="85" t="s">
        <v>61</v>
      </c>
      <c r="I32" s="86" t="n">
        <v>17795.741</v>
      </c>
      <c r="J32" s="86" t="n">
        <v>17795.741</v>
      </c>
      <c r="K32" s="86" t="n">
        <v>17603.04</v>
      </c>
      <c r="L32" s="89" t="n">
        <v>-192.701000000001</v>
      </c>
      <c r="M32" s="90" t="n">
        <v>-0.0108284898055102</v>
      </c>
      <c r="N32" s="88" t="s">
        <v>57</v>
      </c>
      <c r="O32" s="86" t="n">
        <v>15040.282</v>
      </c>
      <c r="P32" s="86" t="n">
        <v>15040.282</v>
      </c>
      <c r="Q32" s="86" t="n">
        <v>15643.46</v>
      </c>
      <c r="R32" s="87" t="n">
        <v>603.178000000007</v>
      </c>
      <c r="S32" s="83" t="n">
        <v>0.0401041682596115</v>
      </c>
      <c r="T32" s="90" t="n">
        <v>-0.111320544633199</v>
      </c>
      <c r="U32" s="86" t="n">
        <v>16919.165</v>
      </c>
      <c r="V32" s="86" t="n">
        <v>16919.165</v>
      </c>
      <c r="W32" s="86" t="n">
        <v>20854.76</v>
      </c>
      <c r="X32" s="87" t="n">
        <v>3935.595</v>
      </c>
      <c r="Y32" s="83" t="n">
        <v>0.232611656662725</v>
      </c>
      <c r="Z32" s="83" t="n">
        <v>0.333129627333084</v>
      </c>
      <c r="AA32" s="86" t="n">
        <f aca="false">SUM(K32,Q32,W32)/3</f>
        <v>18033.7533333333</v>
      </c>
    </row>
    <row r="33" customFormat="false" ht="15" hidden="false" customHeight="false" outlineLevel="0" collapsed="false">
      <c r="A33" s="0" t="e">
        <f aca="false">_xlfn.XLOOKUP('[1]CMK - 30.09.2025'!$N$1:$N$1048576,'[1]CMK - 30.09.2025'!$J$1:$J$1048576,"-",0)</f>
        <v>#NAME?</v>
      </c>
      <c r="B33" s="85" t="s">
        <v>58</v>
      </c>
      <c r="C33" s="85" t="s">
        <v>58</v>
      </c>
      <c r="D33" s="85" t="s">
        <v>59</v>
      </c>
      <c r="E33" s="85" t="n">
        <v>981525000155</v>
      </c>
      <c r="F33" s="85" t="s">
        <v>88</v>
      </c>
      <c r="G33" s="85"/>
      <c r="H33" s="85" t="s">
        <v>61</v>
      </c>
      <c r="I33" s="85" t="s">
        <v>57</v>
      </c>
      <c r="J33" s="85" t="s">
        <v>57</v>
      </c>
      <c r="K33" s="85" t="s">
        <v>57</v>
      </c>
      <c r="L33" s="85" t="s">
        <v>57</v>
      </c>
      <c r="M33" s="91" t="s">
        <v>57</v>
      </c>
      <c r="N33" s="91" t="s">
        <v>57</v>
      </c>
      <c r="O33" s="86" t="n">
        <v>0</v>
      </c>
      <c r="P33" s="86" t="n">
        <v>0</v>
      </c>
      <c r="Q33" s="86" t="n">
        <v>1002.3</v>
      </c>
      <c r="R33" s="87" t="n">
        <v>1002.3</v>
      </c>
      <c r="S33" s="88" t="s">
        <v>57</v>
      </c>
      <c r="T33" s="88" t="s">
        <v>57</v>
      </c>
      <c r="U33" s="86" t="n">
        <v>0</v>
      </c>
      <c r="V33" s="86" t="n">
        <v>0</v>
      </c>
      <c r="W33" s="86" t="n">
        <v>0</v>
      </c>
      <c r="X33" s="89" t="n">
        <v>0</v>
      </c>
      <c r="Y33" s="88" t="s">
        <v>57</v>
      </c>
      <c r="Z33" s="90" t="n">
        <v>-1</v>
      </c>
      <c r="AA33" s="86" t="n">
        <f aca="false">SUM(K33,Q33,W33)/3</f>
        <v>334.1</v>
      </c>
    </row>
    <row r="34" customFormat="false" ht="15" hidden="false" customHeight="false" outlineLevel="0" collapsed="false">
      <c r="A34" s="0" t="e">
        <f aca="false">_xlfn.XLOOKUP('[1]CMK - 30.09.2025'!$N$1:$N$1048576,'[1]CMK - 30.09.2025'!$J$1:$J$1048576,"-",0)</f>
        <v>#NAME?</v>
      </c>
      <c r="B34" s="85" t="s">
        <v>58</v>
      </c>
      <c r="C34" s="85" t="s">
        <v>58</v>
      </c>
      <c r="D34" s="85" t="s">
        <v>59</v>
      </c>
      <c r="E34" s="85" t="n">
        <v>1001654000100</v>
      </c>
      <c r="F34" s="85" t="s">
        <v>89</v>
      </c>
      <c r="G34" s="85"/>
      <c r="H34" s="85" t="s">
        <v>61</v>
      </c>
      <c r="I34" s="86" t="n">
        <v>1426.98</v>
      </c>
      <c r="J34" s="86" t="n">
        <v>1426.98</v>
      </c>
      <c r="K34" s="86" t="n">
        <v>1613.52</v>
      </c>
      <c r="L34" s="87" t="n">
        <v>186.54</v>
      </c>
      <c r="M34" s="83" t="n">
        <v>0.130723626119498</v>
      </c>
      <c r="N34" s="88" t="s">
        <v>57</v>
      </c>
      <c r="O34" s="86" t="n">
        <v>3696.914</v>
      </c>
      <c r="P34" s="86" t="n">
        <v>3696.914</v>
      </c>
      <c r="Q34" s="86" t="n">
        <v>516.6</v>
      </c>
      <c r="R34" s="89" t="n">
        <v>-3180.314</v>
      </c>
      <c r="S34" s="90" t="n">
        <v>-0.860261829190509</v>
      </c>
      <c r="T34" s="90" t="n">
        <v>-0.679830432842481</v>
      </c>
      <c r="U34" s="86" t="n">
        <v>2583.379</v>
      </c>
      <c r="V34" s="86" t="n">
        <v>2583.379</v>
      </c>
      <c r="W34" s="86" t="n">
        <v>1003.33</v>
      </c>
      <c r="X34" s="89" t="n">
        <v>-1580.049</v>
      </c>
      <c r="Y34" s="90" t="n">
        <v>-0.611621059085794</v>
      </c>
      <c r="Z34" s="83" t="n">
        <v>0.942179636082075</v>
      </c>
      <c r="AA34" s="86" t="n">
        <f aca="false">SUM(K34,Q34,W34)/3</f>
        <v>1044.48333333333</v>
      </c>
    </row>
    <row r="35" customFormat="false" ht="15" hidden="false" customHeight="false" outlineLevel="0" collapsed="false">
      <c r="A35" s="0" t="e">
        <f aca="false">_xlfn.XLOOKUP('[1]CMK - 30.09.2025'!$N$1:$N$1048576,'[1]CMK - 30.09.2025'!$J$1:$J$1048576,"-",0)</f>
        <v>#NAME?</v>
      </c>
      <c r="B35" s="85" t="s">
        <v>58</v>
      </c>
      <c r="C35" s="85" t="s">
        <v>58</v>
      </c>
      <c r="D35" s="85" t="s">
        <v>59</v>
      </c>
      <c r="E35" s="85" t="n">
        <v>1091254000125</v>
      </c>
      <c r="F35" s="85" t="s">
        <v>90</v>
      </c>
      <c r="G35" s="85"/>
      <c r="H35" s="85" t="s">
        <v>61</v>
      </c>
      <c r="I35" s="86" t="n">
        <v>453.764</v>
      </c>
      <c r="J35" s="86" t="n">
        <v>453.764</v>
      </c>
      <c r="K35" s="86" t="n">
        <v>640.06</v>
      </c>
      <c r="L35" s="87" t="n">
        <v>186.296</v>
      </c>
      <c r="M35" s="83" t="n">
        <v>0.410557029645366</v>
      </c>
      <c r="N35" s="88" t="s">
        <v>57</v>
      </c>
      <c r="O35" s="86" t="n">
        <v>200.424</v>
      </c>
      <c r="P35" s="86" t="n">
        <v>200.424</v>
      </c>
      <c r="Q35" s="86" t="n">
        <v>71.1</v>
      </c>
      <c r="R35" s="89" t="n">
        <v>-129.324</v>
      </c>
      <c r="S35" s="90" t="n">
        <v>-0.645252065620884</v>
      </c>
      <c r="T35" s="90" t="n">
        <v>-0.888916664062744</v>
      </c>
      <c r="U35" s="86" t="n">
        <v>387.627</v>
      </c>
      <c r="V35" s="86" t="n">
        <v>387.627</v>
      </c>
      <c r="W35" s="86" t="n">
        <v>601.86</v>
      </c>
      <c r="X35" s="87" t="n">
        <v>214.233</v>
      </c>
      <c r="Y35" s="83" t="n">
        <v>0.552678219009511</v>
      </c>
      <c r="Z35" s="83" t="n">
        <v>7.46497890295359</v>
      </c>
      <c r="AA35" s="86" t="n">
        <f aca="false">SUM(K35,Q35,W35)/3</f>
        <v>437.673333333333</v>
      </c>
    </row>
    <row r="36" customFormat="false" ht="15" hidden="false" customHeight="false" outlineLevel="0" collapsed="false">
      <c r="A36" s="0" t="e">
        <f aca="false">_xlfn.XLOOKUP('[1]CMK - 30.09.2025'!$N$1:$N$1048576,'[1]CMK - 30.09.2025'!$J$1:$J$1048576,"-",0)</f>
        <v>#NAME?</v>
      </c>
      <c r="B36" s="85" t="s">
        <v>58</v>
      </c>
      <c r="C36" s="85" t="s">
        <v>58</v>
      </c>
      <c r="D36" s="85" t="s">
        <v>59</v>
      </c>
      <c r="E36" s="85" t="n">
        <v>1122922000134</v>
      </c>
      <c r="F36" s="85" t="s">
        <v>91</v>
      </c>
      <c r="G36" s="85"/>
      <c r="H36" s="85" t="s">
        <v>61</v>
      </c>
      <c r="I36" s="86" t="n">
        <v>54.919</v>
      </c>
      <c r="J36" s="86" t="n">
        <v>54.919</v>
      </c>
      <c r="K36" s="86" t="n">
        <v>372.78</v>
      </c>
      <c r="L36" s="87" t="n">
        <v>317.861</v>
      </c>
      <c r="M36" s="83" t="n">
        <v>5.78781478176952</v>
      </c>
      <c r="N36" s="88" t="s">
        <v>57</v>
      </c>
      <c r="O36" s="86" t="n">
        <v>0</v>
      </c>
      <c r="P36" s="86" t="n">
        <v>0</v>
      </c>
      <c r="Q36" s="86" t="n">
        <v>0</v>
      </c>
      <c r="R36" s="89" t="n">
        <v>0</v>
      </c>
      <c r="S36" s="88" t="s">
        <v>57</v>
      </c>
      <c r="T36" s="90" t="n">
        <v>-1</v>
      </c>
      <c r="U36" s="86" t="n">
        <v>70.289</v>
      </c>
      <c r="V36" s="86" t="n">
        <v>70.289</v>
      </c>
      <c r="W36" s="86" t="n">
        <v>112.16</v>
      </c>
      <c r="X36" s="87" t="n">
        <v>41.871</v>
      </c>
      <c r="Y36" s="83" t="n">
        <v>0.595697762096487</v>
      </c>
      <c r="Z36" s="88" t="s">
        <v>57</v>
      </c>
      <c r="AA36" s="86" t="n">
        <f aca="false">SUM(K36,Q36,W36)/3</f>
        <v>161.646666666667</v>
      </c>
    </row>
    <row r="37" customFormat="false" ht="15" hidden="false" customHeight="false" outlineLevel="0" collapsed="false">
      <c r="A37" s="0" t="e">
        <f aca="false">_xlfn.XLOOKUP('[1]CMK - 30.09.2025'!$N$1:$N$1048576,'[1]CMK - 30.09.2025'!$J$1:$J$1048576,"-",0)</f>
        <v>#NAME?</v>
      </c>
      <c r="B37" s="85" t="s">
        <v>58</v>
      </c>
      <c r="C37" s="85" t="s">
        <v>58</v>
      </c>
      <c r="D37" s="85" t="s">
        <v>59</v>
      </c>
      <c r="E37" s="85" t="n">
        <v>1218314000128</v>
      </c>
      <c r="F37" s="85" t="s">
        <v>92</v>
      </c>
      <c r="G37" s="85"/>
      <c r="H37" s="85" t="s">
        <v>61</v>
      </c>
      <c r="I37" s="86" t="n">
        <v>12550.637</v>
      </c>
      <c r="J37" s="86" t="n">
        <v>12550.637</v>
      </c>
      <c r="K37" s="86" t="n">
        <v>20741.64</v>
      </c>
      <c r="L37" s="87" t="n">
        <v>8191.00299999999</v>
      </c>
      <c r="M37" s="83" t="n">
        <v>0.652636435903611</v>
      </c>
      <c r="N37" s="88" t="s">
        <v>57</v>
      </c>
      <c r="O37" s="86" t="n">
        <v>14121.031</v>
      </c>
      <c r="P37" s="86" t="n">
        <v>14121.031</v>
      </c>
      <c r="Q37" s="86" t="n">
        <v>40056.61</v>
      </c>
      <c r="R37" s="87" t="n">
        <v>25935.579</v>
      </c>
      <c r="S37" s="83" t="n">
        <v>1.83666327196647</v>
      </c>
      <c r="T37" s="83" t="n">
        <v>0.931217107229708</v>
      </c>
      <c r="U37" s="86" t="n">
        <v>16015.567</v>
      </c>
      <c r="V37" s="86" t="n">
        <v>16015.567</v>
      </c>
      <c r="W37" s="86" t="n">
        <v>17253.39</v>
      </c>
      <c r="X37" s="87" t="n">
        <v>1237.823</v>
      </c>
      <c r="Y37" s="83" t="n">
        <v>0.0772887403861504</v>
      </c>
      <c r="Z37" s="90" t="n">
        <v>-0.569274833791477</v>
      </c>
      <c r="AA37" s="86" t="n">
        <f aca="false">SUM(K37,Q37,W37)/3</f>
        <v>26017.2133333333</v>
      </c>
    </row>
    <row r="38" customFormat="false" ht="15" hidden="false" customHeight="false" outlineLevel="0" collapsed="false">
      <c r="A38" s="0" t="e">
        <f aca="false">_xlfn.XLOOKUP('[1]CMK - 30.09.2025'!$N$1:$N$1048576,'[1]CMK - 30.09.2025'!$J$1:$J$1048576,"-",0)</f>
        <v>#NAME?</v>
      </c>
      <c r="B38" s="85" t="s">
        <v>58</v>
      </c>
      <c r="C38" s="85" t="s">
        <v>58</v>
      </c>
      <c r="D38" s="85" t="s">
        <v>59</v>
      </c>
      <c r="E38" s="85" t="n">
        <v>1379836000101</v>
      </c>
      <c r="F38" s="85" t="s">
        <v>93</v>
      </c>
      <c r="G38" s="85"/>
      <c r="H38" s="85" t="s">
        <v>61</v>
      </c>
      <c r="I38" s="86" t="n">
        <v>3480.026</v>
      </c>
      <c r="J38" s="86" t="n">
        <v>3480.026</v>
      </c>
      <c r="K38" s="86" t="n">
        <v>2600.25</v>
      </c>
      <c r="L38" s="89" t="n">
        <v>-879.776</v>
      </c>
      <c r="M38" s="90" t="n">
        <v>-0.252807306612077</v>
      </c>
      <c r="N38" s="88" t="s">
        <v>57</v>
      </c>
      <c r="O38" s="86" t="n">
        <v>8875.334</v>
      </c>
      <c r="P38" s="86" t="n">
        <v>8875.334</v>
      </c>
      <c r="Q38" s="86" t="n">
        <v>1349.69</v>
      </c>
      <c r="R38" s="89" t="n">
        <v>-7525.644</v>
      </c>
      <c r="S38" s="90" t="n">
        <v>-0.847927976569671</v>
      </c>
      <c r="T38" s="90" t="n">
        <v>-0.480938371310451</v>
      </c>
      <c r="U38" s="86" t="n">
        <v>6573.932</v>
      </c>
      <c r="V38" s="86" t="n">
        <v>6573.932</v>
      </c>
      <c r="W38" s="86" t="n">
        <v>3824.77</v>
      </c>
      <c r="X38" s="89" t="n">
        <v>-2749.162</v>
      </c>
      <c r="Y38" s="90" t="n">
        <v>-0.418191426379221</v>
      </c>
      <c r="Z38" s="83" t="n">
        <v>1.83381369055116</v>
      </c>
      <c r="AA38" s="86" t="n">
        <f aca="false">SUM(K38,Q38,W38)/3</f>
        <v>2591.57</v>
      </c>
    </row>
    <row r="39" customFormat="false" ht="15" hidden="false" customHeight="false" outlineLevel="0" collapsed="false">
      <c r="A39" s="0" t="e">
        <f aca="false">_xlfn.XLOOKUP('[1]CMK - 30.09.2025'!$N$1:$N$1048576,'[1]CMK - 30.09.2025'!$J$1:$J$1048576,"-",0)</f>
        <v>#NAME?</v>
      </c>
      <c r="B39" s="85" t="s">
        <v>58</v>
      </c>
      <c r="C39" s="85" t="s">
        <v>58</v>
      </c>
      <c r="D39" s="85" t="s">
        <v>59</v>
      </c>
      <c r="E39" s="85" t="n">
        <v>1416103000108</v>
      </c>
      <c r="F39" s="85" t="s">
        <v>94</v>
      </c>
      <c r="G39" s="85"/>
      <c r="H39" s="85" t="s">
        <v>61</v>
      </c>
      <c r="I39" s="86" t="n">
        <v>3162.508</v>
      </c>
      <c r="J39" s="86" t="n">
        <v>3162.508</v>
      </c>
      <c r="K39" s="86" t="n">
        <v>3656.88</v>
      </c>
      <c r="L39" s="87" t="n">
        <v>494.372000000001</v>
      </c>
      <c r="M39" s="83" t="n">
        <v>0.156322766614346</v>
      </c>
      <c r="N39" s="88" t="s">
        <v>57</v>
      </c>
      <c r="O39" s="86" t="n">
        <v>2839.145</v>
      </c>
      <c r="P39" s="86" t="n">
        <v>2839.145</v>
      </c>
      <c r="Q39" s="86" t="n">
        <v>1935.14</v>
      </c>
      <c r="R39" s="89" t="n">
        <v>-904.005</v>
      </c>
      <c r="S39" s="90" t="n">
        <v>-0.31840747830773</v>
      </c>
      <c r="T39" s="90" t="n">
        <v>-0.470822121589989</v>
      </c>
      <c r="U39" s="86" t="n">
        <v>3347.925</v>
      </c>
      <c r="V39" s="86" t="n">
        <v>3347.925</v>
      </c>
      <c r="W39" s="86" t="n">
        <v>3446.62</v>
      </c>
      <c r="X39" s="87" t="n">
        <v>98.6949999999997</v>
      </c>
      <c r="Y39" s="83" t="n">
        <v>0.0294794536914655</v>
      </c>
      <c r="Z39" s="83" t="n">
        <v>0.781070103455048</v>
      </c>
      <c r="AA39" s="86" t="n">
        <f aca="false">SUM(K39,Q39,W39)/3</f>
        <v>3012.88</v>
      </c>
    </row>
    <row r="40" customFormat="false" ht="15" hidden="false" customHeight="false" outlineLevel="0" collapsed="false">
      <c r="A40" s="0" t="e">
        <f aca="false">_xlfn.XLOOKUP('[1]CMK - 30.09.2025'!$N$1:$N$1048576,'[1]CMK - 30.09.2025'!$J$1:$J$1048576,"-",0)</f>
        <v>#NAME?</v>
      </c>
      <c r="B40" s="85" t="s">
        <v>58</v>
      </c>
      <c r="C40" s="85" t="s">
        <v>58</v>
      </c>
      <c r="D40" s="85" t="s">
        <v>59</v>
      </c>
      <c r="E40" s="85" t="n">
        <v>1417694000120</v>
      </c>
      <c r="F40" s="85" t="s">
        <v>95</v>
      </c>
      <c r="G40" s="85"/>
      <c r="H40" s="85" t="s">
        <v>61</v>
      </c>
      <c r="I40" s="86" t="n">
        <v>18110.764</v>
      </c>
      <c r="J40" s="86" t="n">
        <v>18110.764</v>
      </c>
      <c r="K40" s="86" t="n">
        <v>11863.11</v>
      </c>
      <c r="L40" s="89" t="n">
        <v>-6247.654</v>
      </c>
      <c r="M40" s="90" t="n">
        <v>-0.344969102352612</v>
      </c>
      <c r="N40" s="88" t="s">
        <v>57</v>
      </c>
      <c r="O40" s="86" t="n">
        <v>26008.069</v>
      </c>
      <c r="P40" s="86" t="n">
        <v>26008.069</v>
      </c>
      <c r="Q40" s="86" t="n">
        <v>22696.84</v>
      </c>
      <c r="R40" s="89" t="n">
        <v>-3311.229</v>
      </c>
      <c r="S40" s="90" t="n">
        <v>-0.127315449678329</v>
      </c>
      <c r="T40" s="83" t="n">
        <v>0.913228487302234</v>
      </c>
      <c r="U40" s="86" t="n">
        <v>45830.996</v>
      </c>
      <c r="V40" s="86" t="n">
        <v>45830.996</v>
      </c>
      <c r="W40" s="86" t="n">
        <v>15113.51</v>
      </c>
      <c r="X40" s="89" t="n">
        <v>-30717.486</v>
      </c>
      <c r="Y40" s="90" t="n">
        <v>-0.670233874035816</v>
      </c>
      <c r="Z40" s="90" t="n">
        <v>-0.334113911892581</v>
      </c>
      <c r="AA40" s="86" t="n">
        <f aca="false">SUM(K40,Q40,W40)/3</f>
        <v>16557.82</v>
      </c>
    </row>
    <row r="41" customFormat="false" ht="15" hidden="false" customHeight="false" outlineLevel="0" collapsed="false">
      <c r="A41" s="0" t="e">
        <f aca="false">_xlfn.XLOOKUP('[1]CMK - 30.09.2025'!$N$1:$N$1048576,'[1]CMK - 30.09.2025'!$J$1:$J$1048576,"-",0)</f>
        <v>#NAME?</v>
      </c>
      <c r="B41" s="85" t="s">
        <v>58</v>
      </c>
      <c r="C41" s="85" t="s">
        <v>58</v>
      </c>
      <c r="D41" s="85" t="s">
        <v>59</v>
      </c>
      <c r="E41" s="85" t="n">
        <v>1468894000101</v>
      </c>
      <c r="F41" s="85" t="s">
        <v>96</v>
      </c>
      <c r="G41" s="85"/>
      <c r="H41" s="85" t="s">
        <v>61</v>
      </c>
      <c r="I41" s="86" t="n">
        <v>2176.175</v>
      </c>
      <c r="J41" s="86" t="n">
        <v>2176.175</v>
      </c>
      <c r="K41" s="86" t="n">
        <v>1806.13</v>
      </c>
      <c r="L41" s="89" t="n">
        <v>-370.045000000001</v>
      </c>
      <c r="M41" s="90" t="n">
        <v>-0.170043769457879</v>
      </c>
      <c r="N41" s="88" t="s">
        <v>57</v>
      </c>
      <c r="O41" s="86" t="n">
        <v>487.969</v>
      </c>
      <c r="P41" s="86" t="n">
        <v>487.969</v>
      </c>
      <c r="Q41" s="86" t="n">
        <v>1539.52</v>
      </c>
      <c r="R41" s="87" t="n">
        <v>1051.551</v>
      </c>
      <c r="S41" s="83" t="n">
        <v>2.15495451555324</v>
      </c>
      <c r="T41" s="90" t="n">
        <v>-0.147613959128081</v>
      </c>
      <c r="U41" s="86" t="n">
        <v>1081.998</v>
      </c>
      <c r="V41" s="86" t="n">
        <v>1081.998</v>
      </c>
      <c r="W41" s="86" t="n">
        <v>2617.32</v>
      </c>
      <c r="X41" s="87" t="n">
        <v>1535.322</v>
      </c>
      <c r="Y41" s="83" t="n">
        <v>1.41896935114483</v>
      </c>
      <c r="Z41" s="83" t="n">
        <v>0.700088339222615</v>
      </c>
      <c r="AA41" s="86" t="n">
        <f aca="false">SUM(K41,Q41,W41)/3</f>
        <v>1987.65666666667</v>
      </c>
    </row>
    <row r="42" customFormat="false" ht="15" hidden="false" customHeight="false" outlineLevel="0" collapsed="false">
      <c r="A42" s="0" t="e">
        <f aca="false">_xlfn.XLOOKUP('[1]CMK - 30.09.2025'!$N$1:$N$1048576,'[1]CMK - 30.09.2025'!$J$1:$J$1048576,"-",0)</f>
        <v>#NAME?</v>
      </c>
      <c r="B42" s="85" t="s">
        <v>58</v>
      </c>
      <c r="C42" s="85" t="s">
        <v>58</v>
      </c>
      <c r="D42" s="85" t="s">
        <v>59</v>
      </c>
      <c r="E42" s="85" t="n">
        <v>1487601000133</v>
      </c>
      <c r="F42" s="85" t="s">
        <v>97</v>
      </c>
      <c r="G42" s="85"/>
      <c r="H42" s="85" t="s">
        <v>61</v>
      </c>
      <c r="I42" s="86" t="n">
        <v>53.077</v>
      </c>
      <c r="J42" s="86" t="n">
        <v>53.077</v>
      </c>
      <c r="K42" s="86" t="n">
        <v>0</v>
      </c>
      <c r="L42" s="89" t="n">
        <v>-53.077</v>
      </c>
      <c r="M42" s="90" t="n">
        <v>-1</v>
      </c>
      <c r="N42" s="88" t="s">
        <v>57</v>
      </c>
      <c r="O42" s="86" t="n">
        <v>46.555</v>
      </c>
      <c r="P42" s="86" t="n">
        <v>46.555</v>
      </c>
      <c r="Q42" s="86" t="n">
        <v>0</v>
      </c>
      <c r="R42" s="89" t="n">
        <v>-46.555</v>
      </c>
      <c r="S42" s="90" t="n">
        <v>-1</v>
      </c>
      <c r="T42" s="88" t="s">
        <v>57</v>
      </c>
      <c r="U42" s="85" t="s">
        <v>57</v>
      </c>
      <c r="V42" s="85" t="s">
        <v>57</v>
      </c>
      <c r="W42" s="85" t="s">
        <v>57</v>
      </c>
      <c r="X42" s="85" t="s">
        <v>57</v>
      </c>
      <c r="Y42" s="91" t="s">
        <v>57</v>
      </c>
      <c r="Z42" s="91" t="s">
        <v>57</v>
      </c>
      <c r="AA42" s="86" t="n">
        <f aca="false">SUM(K42,Q42,W42)/3</f>
        <v>0</v>
      </c>
    </row>
    <row r="43" customFormat="false" ht="15" hidden="false" customHeight="false" outlineLevel="0" collapsed="false">
      <c r="A43" s="0" t="e">
        <f aca="false">_xlfn.XLOOKUP('[1]CMK - 30.09.2025'!$N$1:$N$1048576,'[1]CMK - 30.09.2025'!$J$1:$J$1048576,"-",0)</f>
        <v>#NAME?</v>
      </c>
      <c r="B43" s="85" t="s">
        <v>58</v>
      </c>
      <c r="C43" s="85" t="s">
        <v>58</v>
      </c>
      <c r="D43" s="85" t="s">
        <v>59</v>
      </c>
      <c r="E43" s="85" t="n">
        <v>1487601000303</v>
      </c>
      <c r="F43" s="85" t="s">
        <v>98</v>
      </c>
      <c r="G43" s="85"/>
      <c r="H43" s="85" t="s">
        <v>61</v>
      </c>
      <c r="I43" s="86" t="n">
        <v>3517.329</v>
      </c>
      <c r="J43" s="86" t="n">
        <v>3517.329</v>
      </c>
      <c r="K43" s="86" t="n">
        <v>4548.32</v>
      </c>
      <c r="L43" s="87" t="n">
        <v>1030.991</v>
      </c>
      <c r="M43" s="83" t="n">
        <v>0.293117590080428</v>
      </c>
      <c r="N43" s="88" t="s">
        <v>57</v>
      </c>
      <c r="O43" s="86" t="n">
        <v>7361.813</v>
      </c>
      <c r="P43" s="86" t="n">
        <v>7361.813</v>
      </c>
      <c r="Q43" s="86" t="n">
        <v>434.96</v>
      </c>
      <c r="R43" s="89" t="n">
        <v>-6926.853</v>
      </c>
      <c r="S43" s="90" t="n">
        <v>-0.940916727985348</v>
      </c>
      <c r="T43" s="90" t="n">
        <v>-0.904369085728357</v>
      </c>
      <c r="U43" s="86" t="n">
        <v>22334.007</v>
      </c>
      <c r="V43" s="86" t="n">
        <v>22334.007</v>
      </c>
      <c r="W43" s="86" t="n">
        <v>368.45</v>
      </c>
      <c r="X43" s="89" t="n">
        <v>-21965.557</v>
      </c>
      <c r="Y43" s="90" t="n">
        <v>-0.983502736432383</v>
      </c>
      <c r="Z43" s="90" t="n">
        <v>-0.152910612470112</v>
      </c>
      <c r="AA43" s="86" t="n">
        <f aca="false">SUM(K43,Q43,W43)/3</f>
        <v>1783.91</v>
      </c>
    </row>
    <row r="44" customFormat="false" ht="15" hidden="false" customHeight="false" outlineLevel="0" collapsed="false">
      <c r="A44" s="0" t="e">
        <f aca="false">_xlfn.XLOOKUP('[1]CMK - 30.09.2025'!$N$1:$N$1048576,'[1]CMK - 30.09.2025'!$J$1:$J$1048576,"-",0)</f>
        <v>#NAME?</v>
      </c>
      <c r="B44" s="85" t="s">
        <v>58</v>
      </c>
      <c r="C44" s="85" t="s">
        <v>58</v>
      </c>
      <c r="D44" s="85" t="s">
        <v>59</v>
      </c>
      <c r="E44" s="85" t="n">
        <v>1503902000103</v>
      </c>
      <c r="F44" s="85" t="s">
        <v>99</v>
      </c>
      <c r="G44" s="85"/>
      <c r="H44" s="85" t="s">
        <v>61</v>
      </c>
      <c r="I44" s="86" t="n">
        <v>1922.428</v>
      </c>
      <c r="J44" s="86" t="n">
        <v>1922.428</v>
      </c>
      <c r="K44" s="86" t="n">
        <v>1892.33</v>
      </c>
      <c r="L44" s="89" t="n">
        <v>-30.0980000000002</v>
      </c>
      <c r="M44" s="90" t="n">
        <v>-0.0156562430426525</v>
      </c>
      <c r="N44" s="88" t="s">
        <v>57</v>
      </c>
      <c r="O44" s="86" t="n">
        <v>643.712</v>
      </c>
      <c r="P44" s="86" t="n">
        <v>643.712</v>
      </c>
      <c r="Q44" s="86" t="n">
        <v>1195.69</v>
      </c>
      <c r="R44" s="87" t="n">
        <v>551.978</v>
      </c>
      <c r="S44" s="83" t="n">
        <v>0.857492170411613</v>
      </c>
      <c r="T44" s="90" t="n">
        <v>-0.368138749583846</v>
      </c>
      <c r="U44" s="86" t="n">
        <v>0</v>
      </c>
      <c r="V44" s="86" t="n">
        <v>0</v>
      </c>
      <c r="W44" s="86" t="n">
        <v>497.77</v>
      </c>
      <c r="X44" s="87" t="n">
        <v>497.77</v>
      </c>
      <c r="Y44" s="88" t="s">
        <v>57</v>
      </c>
      <c r="Z44" s="90" t="n">
        <v>-0.583696443057983</v>
      </c>
      <c r="AA44" s="86" t="n">
        <f aca="false">SUM(K44,Q44,W44)/3</f>
        <v>1195.26333333333</v>
      </c>
    </row>
    <row r="45" customFormat="false" ht="15" hidden="false" customHeight="false" outlineLevel="0" collapsed="false">
      <c r="A45" s="0" t="e">
        <f aca="false">_xlfn.XLOOKUP('[1]CMK - 30.09.2025'!$N$1:$N$1048576,'[1]CMK - 30.09.2025'!$J$1:$J$1048576,"-",0)</f>
        <v>#NAME?</v>
      </c>
      <c r="B45" s="85" t="s">
        <v>58</v>
      </c>
      <c r="C45" s="85" t="s">
        <v>58</v>
      </c>
      <c r="D45" s="85" t="s">
        <v>59</v>
      </c>
      <c r="E45" s="85" t="n">
        <v>1554175000103</v>
      </c>
      <c r="F45" s="85" t="s">
        <v>100</v>
      </c>
      <c r="G45" s="85"/>
      <c r="H45" s="85" t="s">
        <v>61</v>
      </c>
      <c r="I45" s="85" t="s">
        <v>57</v>
      </c>
      <c r="J45" s="85" t="s">
        <v>57</v>
      </c>
      <c r="K45" s="85" t="s">
        <v>57</v>
      </c>
      <c r="L45" s="85" t="s">
        <v>57</v>
      </c>
      <c r="M45" s="91" t="s">
        <v>57</v>
      </c>
      <c r="N45" s="91" t="s">
        <v>57</v>
      </c>
      <c r="O45" s="85" t="s">
        <v>57</v>
      </c>
      <c r="P45" s="85" t="s">
        <v>57</v>
      </c>
      <c r="Q45" s="85" t="s">
        <v>57</v>
      </c>
      <c r="R45" s="85" t="s">
        <v>57</v>
      </c>
      <c r="S45" s="91" t="s">
        <v>57</v>
      </c>
      <c r="T45" s="91" t="s">
        <v>57</v>
      </c>
      <c r="U45" s="86" t="n">
        <v>0</v>
      </c>
      <c r="V45" s="86" t="n">
        <v>0</v>
      </c>
      <c r="W45" s="86" t="n">
        <v>144.38</v>
      </c>
      <c r="X45" s="87" t="n">
        <v>144.38</v>
      </c>
      <c r="Y45" s="88" t="s">
        <v>57</v>
      </c>
      <c r="Z45" s="88" t="s">
        <v>57</v>
      </c>
      <c r="AA45" s="86" t="n">
        <f aca="false">SUM(K45,Q45,W45)/3</f>
        <v>48.1266666666667</v>
      </c>
    </row>
    <row r="46" customFormat="false" ht="15" hidden="false" customHeight="false" outlineLevel="0" collapsed="false">
      <c r="A46" s="0" t="e">
        <f aca="false">_xlfn.XLOOKUP('[1]CMK - 30.09.2025'!$N$1:$N$1048576,'[1]CMK - 30.09.2025'!$J$1:$J$1048576,"-",0)</f>
        <v>#NAME?</v>
      </c>
      <c r="B46" s="85" t="s">
        <v>58</v>
      </c>
      <c r="C46" s="85" t="s">
        <v>58</v>
      </c>
      <c r="D46" s="85" t="s">
        <v>59</v>
      </c>
      <c r="E46" s="85" t="n">
        <v>1559907000158</v>
      </c>
      <c r="F46" s="85" t="s">
        <v>101</v>
      </c>
      <c r="G46" s="85"/>
      <c r="H46" s="85" t="s">
        <v>61</v>
      </c>
      <c r="I46" s="86" t="n">
        <v>44569.319</v>
      </c>
      <c r="J46" s="86" t="n">
        <v>44569.319</v>
      </c>
      <c r="K46" s="86" t="n">
        <v>28582.52</v>
      </c>
      <c r="L46" s="89" t="n">
        <v>-15986.799</v>
      </c>
      <c r="M46" s="90" t="n">
        <v>-0.358695159780207</v>
      </c>
      <c r="N46" s="88" t="s">
        <v>57</v>
      </c>
      <c r="O46" s="86" t="n">
        <v>68772.934</v>
      </c>
      <c r="P46" s="86" t="n">
        <v>68772.934</v>
      </c>
      <c r="Q46" s="86" t="n">
        <v>21948.26</v>
      </c>
      <c r="R46" s="89" t="n">
        <v>-46824.674</v>
      </c>
      <c r="S46" s="90" t="n">
        <v>-0.680859042599521</v>
      </c>
      <c r="T46" s="90" t="n">
        <v>-0.232108995288029</v>
      </c>
      <c r="U46" s="86" t="n">
        <v>86162.981</v>
      </c>
      <c r="V46" s="86" t="n">
        <v>86162.981</v>
      </c>
      <c r="W46" s="86" t="n">
        <v>32972.25</v>
      </c>
      <c r="X46" s="89" t="n">
        <v>-53190.731</v>
      </c>
      <c r="Y46" s="90" t="n">
        <v>-0.617326958546153</v>
      </c>
      <c r="Z46" s="83" t="n">
        <v>0.502271706276489</v>
      </c>
      <c r="AA46" s="86" t="n">
        <f aca="false">SUM(K46,Q46,W46)/3</f>
        <v>27834.3433333333</v>
      </c>
    </row>
    <row r="47" customFormat="false" ht="15" hidden="false" customHeight="false" outlineLevel="0" collapsed="false">
      <c r="A47" s="0" t="e">
        <f aca="false">_xlfn.XLOOKUP('[1]CMK - 30.09.2025'!$N$1:$N$1048576,'[1]CMK - 30.09.2025'!$J$1:$J$1048576,"-",0)</f>
        <v>#NAME?</v>
      </c>
      <c r="B47" s="85" t="s">
        <v>58</v>
      </c>
      <c r="C47" s="85" t="s">
        <v>58</v>
      </c>
      <c r="D47" s="85" t="s">
        <v>59</v>
      </c>
      <c r="E47" s="85" t="n">
        <v>1579758000199</v>
      </c>
      <c r="F47" s="85" t="s">
        <v>102</v>
      </c>
      <c r="G47" s="85"/>
      <c r="H47" s="85" t="s">
        <v>61</v>
      </c>
      <c r="I47" s="86" t="n">
        <v>601.425</v>
      </c>
      <c r="J47" s="86" t="n">
        <v>601.425</v>
      </c>
      <c r="K47" s="86" t="n">
        <v>0</v>
      </c>
      <c r="L47" s="89" t="n">
        <v>-601.425</v>
      </c>
      <c r="M47" s="90" t="n">
        <v>-1</v>
      </c>
      <c r="N47" s="88" t="s">
        <v>57</v>
      </c>
      <c r="O47" s="86" t="n">
        <v>343.402</v>
      </c>
      <c r="P47" s="86" t="n">
        <v>343.402</v>
      </c>
      <c r="Q47" s="86" t="n">
        <v>0</v>
      </c>
      <c r="R47" s="89" t="n">
        <v>-343.402</v>
      </c>
      <c r="S47" s="90" t="n">
        <v>-1</v>
      </c>
      <c r="T47" s="88" t="s">
        <v>57</v>
      </c>
      <c r="U47" s="86" t="n">
        <v>1313.659</v>
      </c>
      <c r="V47" s="86" t="n">
        <v>1313.659</v>
      </c>
      <c r="W47" s="86" t="n">
        <v>196.87</v>
      </c>
      <c r="X47" s="89" t="n">
        <v>-1116.789</v>
      </c>
      <c r="Y47" s="90" t="n">
        <v>-0.850136146442875</v>
      </c>
      <c r="Z47" s="88" t="s">
        <v>57</v>
      </c>
      <c r="AA47" s="86" t="n">
        <f aca="false">SUM(K47,Q47,W47)/3</f>
        <v>65.6233333333333</v>
      </c>
    </row>
    <row r="48" customFormat="false" ht="15" hidden="false" customHeight="false" outlineLevel="0" collapsed="false">
      <c r="A48" s="0" t="e">
        <f aca="false">_xlfn.XLOOKUP('[1]CMK - 30.09.2025'!$N$1:$N$1048576,'[1]CMK - 30.09.2025'!$J$1:$J$1048576,"-",0)</f>
        <v>#NAME?</v>
      </c>
      <c r="B48" s="85" t="s">
        <v>58</v>
      </c>
      <c r="C48" s="85" t="s">
        <v>58</v>
      </c>
      <c r="D48" s="85" t="s">
        <v>59</v>
      </c>
      <c r="E48" s="85" t="n">
        <v>1593817000183</v>
      </c>
      <c r="F48" s="85" t="s">
        <v>103</v>
      </c>
      <c r="G48" s="85"/>
      <c r="H48" s="85" t="s">
        <v>61</v>
      </c>
      <c r="I48" s="86" t="n">
        <v>938.513</v>
      </c>
      <c r="J48" s="86" t="n">
        <v>938.513</v>
      </c>
      <c r="K48" s="86" t="n">
        <v>3584.5</v>
      </c>
      <c r="L48" s="87" t="n">
        <v>2645.987</v>
      </c>
      <c r="M48" s="83" t="n">
        <v>2.81933974276329</v>
      </c>
      <c r="N48" s="88" t="s">
        <v>57</v>
      </c>
      <c r="O48" s="86" t="n">
        <v>1145.758</v>
      </c>
      <c r="P48" s="86" t="n">
        <v>1145.758</v>
      </c>
      <c r="Q48" s="86" t="n">
        <v>3245.64</v>
      </c>
      <c r="R48" s="87" t="n">
        <v>2099.882</v>
      </c>
      <c r="S48" s="83" t="n">
        <v>1.83274478554808</v>
      </c>
      <c r="T48" s="90" t="n">
        <v>-0.094534802622402</v>
      </c>
      <c r="U48" s="86" t="n">
        <v>454.38</v>
      </c>
      <c r="V48" s="86" t="n">
        <v>454.38</v>
      </c>
      <c r="W48" s="86" t="n">
        <v>1507.56</v>
      </c>
      <c r="X48" s="87" t="n">
        <v>1053.18</v>
      </c>
      <c r="Y48" s="83" t="n">
        <v>2.31783969364849</v>
      </c>
      <c r="Z48" s="90" t="n">
        <v>-0.535512256442489</v>
      </c>
      <c r="AA48" s="86" t="n">
        <f aca="false">SUM(K48,Q48,W48)/3</f>
        <v>2779.23333333333</v>
      </c>
    </row>
    <row r="49" customFormat="false" ht="15" hidden="false" customHeight="false" outlineLevel="0" collapsed="false">
      <c r="A49" s="0" t="e">
        <f aca="false">_xlfn.XLOOKUP('[1]CMK - 30.09.2025'!$N$1:$N$1048576,'[1]CMK - 30.09.2025'!$J$1:$J$1048576,"-",0)</f>
        <v>#NAME?</v>
      </c>
      <c r="B49" s="85" t="s">
        <v>58</v>
      </c>
      <c r="C49" s="85" t="s">
        <v>58</v>
      </c>
      <c r="D49" s="85" t="s">
        <v>59</v>
      </c>
      <c r="E49" s="85" t="n">
        <v>1653069000187</v>
      </c>
      <c r="F49" s="85" t="s">
        <v>104</v>
      </c>
      <c r="G49" s="85"/>
      <c r="H49" s="85" t="s">
        <v>61</v>
      </c>
      <c r="I49" s="86" t="n">
        <v>2256.157</v>
      </c>
      <c r="J49" s="86" t="n">
        <v>2256.157</v>
      </c>
      <c r="K49" s="86" t="n">
        <v>5340.82</v>
      </c>
      <c r="L49" s="87" t="n">
        <v>3084.663</v>
      </c>
      <c r="M49" s="83" t="n">
        <v>1.36722001172791</v>
      </c>
      <c r="N49" s="88" t="s">
        <v>57</v>
      </c>
      <c r="O49" s="86" t="n">
        <v>2523.132</v>
      </c>
      <c r="P49" s="86" t="n">
        <v>2523.132</v>
      </c>
      <c r="Q49" s="86" t="n">
        <v>1911.04</v>
      </c>
      <c r="R49" s="89" t="n">
        <v>-612.092</v>
      </c>
      <c r="S49" s="90" t="n">
        <v>-0.242592143415406</v>
      </c>
      <c r="T49" s="90" t="n">
        <v>-0.642182286615164</v>
      </c>
      <c r="U49" s="86" t="n">
        <v>2719.6</v>
      </c>
      <c r="V49" s="86" t="n">
        <v>2719.6</v>
      </c>
      <c r="W49" s="86" t="n">
        <v>4342.51</v>
      </c>
      <c r="X49" s="87" t="n">
        <v>1622.91</v>
      </c>
      <c r="Y49" s="83" t="n">
        <v>0.596745844977203</v>
      </c>
      <c r="Z49" s="83" t="n">
        <v>1.27232815639652</v>
      </c>
      <c r="AA49" s="86" t="n">
        <f aca="false">SUM(K49,Q49,W49)/3</f>
        <v>3864.79</v>
      </c>
    </row>
    <row r="50" customFormat="false" ht="15" hidden="false" customHeight="false" outlineLevel="0" collapsed="false">
      <c r="A50" s="0" t="e">
        <f aca="false">_xlfn.XLOOKUP('[1]CMK - 30.09.2025'!$N$1:$N$1048576,'[1]CMK - 30.09.2025'!$J$1:$J$1048576,"-",0)</f>
        <v>#NAME?</v>
      </c>
      <c r="B50" s="85" t="s">
        <v>58</v>
      </c>
      <c r="C50" s="85" t="s">
        <v>58</v>
      </c>
      <c r="D50" s="85" t="s">
        <v>59</v>
      </c>
      <c r="E50" s="85" t="n">
        <v>1722349000108</v>
      </c>
      <c r="F50" s="85" t="s">
        <v>105</v>
      </c>
      <c r="G50" s="85"/>
      <c r="H50" s="85" t="s">
        <v>61</v>
      </c>
      <c r="I50" s="86" t="n">
        <v>2002.327</v>
      </c>
      <c r="J50" s="86" t="n">
        <v>2002.327</v>
      </c>
      <c r="K50" s="86" t="n">
        <v>1196.69</v>
      </c>
      <c r="L50" s="89" t="n">
        <v>-805.637</v>
      </c>
      <c r="M50" s="90" t="n">
        <v>-0.402350365349915</v>
      </c>
      <c r="N50" s="88" t="s">
        <v>57</v>
      </c>
      <c r="O50" s="86" t="n">
        <v>1623.611</v>
      </c>
      <c r="P50" s="86" t="n">
        <v>1623.611</v>
      </c>
      <c r="Q50" s="86" t="n">
        <v>2198.63</v>
      </c>
      <c r="R50" s="87" t="n">
        <v>575.019000000001</v>
      </c>
      <c r="S50" s="83" t="n">
        <v>0.354160571713299</v>
      </c>
      <c r="T50" s="83" t="n">
        <v>0.83725944062372</v>
      </c>
      <c r="U50" s="86" t="n">
        <v>2373.209</v>
      </c>
      <c r="V50" s="86" t="n">
        <v>2373.209</v>
      </c>
      <c r="W50" s="86" t="n">
        <v>2210.47</v>
      </c>
      <c r="X50" s="89" t="n">
        <v>-162.739000000001</v>
      </c>
      <c r="Y50" s="90" t="n">
        <v>-0.068573395769189</v>
      </c>
      <c r="Z50" s="83" t="n">
        <v>0.00538517167508856</v>
      </c>
      <c r="AA50" s="86" t="n">
        <f aca="false">SUM(K50,Q50,W50)/3</f>
        <v>1868.59666666667</v>
      </c>
    </row>
    <row r="51" customFormat="false" ht="15" hidden="false" customHeight="false" outlineLevel="0" collapsed="false">
      <c r="A51" s="0" t="e">
        <f aca="false">_xlfn.XLOOKUP('[1]CMK - 30.09.2025'!$N$1:$N$1048576,'[1]CMK - 30.09.2025'!$J$1:$J$1048576,"-",0)</f>
        <v>#NAME?</v>
      </c>
      <c r="B51" s="85" t="s">
        <v>58</v>
      </c>
      <c r="C51" s="85" t="s">
        <v>58</v>
      </c>
      <c r="D51" s="85" t="s">
        <v>59</v>
      </c>
      <c r="E51" s="85" t="n">
        <v>1753162000163</v>
      </c>
      <c r="F51" s="85" t="s">
        <v>106</v>
      </c>
      <c r="G51" s="85"/>
      <c r="H51" s="85" t="s">
        <v>61</v>
      </c>
      <c r="I51" s="86" t="n">
        <v>1862.168</v>
      </c>
      <c r="J51" s="86" t="n">
        <v>1862.168</v>
      </c>
      <c r="K51" s="86" t="n">
        <v>1009.69</v>
      </c>
      <c r="L51" s="89" t="n">
        <v>-852.478</v>
      </c>
      <c r="M51" s="90" t="n">
        <v>-0.457787911724399</v>
      </c>
      <c r="N51" s="88" t="s">
        <v>57</v>
      </c>
      <c r="O51" s="86" t="n">
        <v>1155.43</v>
      </c>
      <c r="P51" s="86" t="n">
        <v>1155.43</v>
      </c>
      <c r="Q51" s="86" t="n">
        <v>1590.37</v>
      </c>
      <c r="R51" s="87" t="n">
        <v>434.94</v>
      </c>
      <c r="S51" s="83" t="n">
        <v>0.376431285322347</v>
      </c>
      <c r="T51" s="83" t="n">
        <v>0.575107211124206</v>
      </c>
      <c r="U51" s="86" t="n">
        <v>1367.099</v>
      </c>
      <c r="V51" s="86" t="n">
        <v>1367.099</v>
      </c>
      <c r="W51" s="86" t="n">
        <v>2773.78</v>
      </c>
      <c r="X51" s="87" t="n">
        <v>1406.681</v>
      </c>
      <c r="Y51" s="83" t="n">
        <v>1.02895327990146</v>
      </c>
      <c r="Z51" s="83" t="n">
        <v>0.744109861227262</v>
      </c>
      <c r="AA51" s="86" t="n">
        <f aca="false">SUM(K51,Q51,W51)/3</f>
        <v>1791.28</v>
      </c>
    </row>
    <row r="52" customFormat="false" ht="15" hidden="false" customHeight="false" outlineLevel="0" collapsed="false">
      <c r="A52" s="0" t="e">
        <f aca="false">_xlfn.XLOOKUP('[1]CMK - 30.09.2025'!$N$1:$N$1048576,'[1]CMK - 30.09.2025'!$J$1:$J$1048576,"-",0)</f>
        <v>#NAME?</v>
      </c>
      <c r="B52" s="85" t="s">
        <v>58</v>
      </c>
      <c r="C52" s="85" t="s">
        <v>58</v>
      </c>
      <c r="D52" s="85" t="s">
        <v>59</v>
      </c>
      <c r="E52" s="85" t="n">
        <v>1773180000107</v>
      </c>
      <c r="F52" s="85" t="s">
        <v>107</v>
      </c>
      <c r="G52" s="85"/>
      <c r="H52" s="85" t="s">
        <v>61</v>
      </c>
      <c r="I52" s="86" t="n">
        <v>15115.102</v>
      </c>
      <c r="J52" s="86" t="n">
        <v>15115.102</v>
      </c>
      <c r="K52" s="86" t="n">
        <v>13036.14</v>
      </c>
      <c r="L52" s="89" t="n">
        <v>-2078.962</v>
      </c>
      <c r="M52" s="90" t="n">
        <v>-0.137542042389129</v>
      </c>
      <c r="N52" s="88" t="s">
        <v>57</v>
      </c>
      <c r="O52" s="86" t="n">
        <v>13675.621</v>
      </c>
      <c r="P52" s="86" t="n">
        <v>13675.621</v>
      </c>
      <c r="Q52" s="86" t="n">
        <v>12913.56</v>
      </c>
      <c r="R52" s="89" t="n">
        <v>-762.061000000003</v>
      </c>
      <c r="S52" s="90" t="n">
        <v>-0.0557240508493182</v>
      </c>
      <c r="T52" s="90" t="n">
        <v>-0.00940309017853458</v>
      </c>
      <c r="U52" s="86" t="n">
        <v>15709.657</v>
      </c>
      <c r="V52" s="86" t="n">
        <v>15709.657</v>
      </c>
      <c r="W52" s="86" t="n">
        <v>13806.89</v>
      </c>
      <c r="X52" s="89" t="n">
        <v>-1902.767</v>
      </c>
      <c r="Y52" s="90" t="n">
        <v>-0.12112084942402</v>
      </c>
      <c r="Z52" s="83" t="n">
        <v>0.0691776706036136</v>
      </c>
      <c r="AA52" s="86" t="n">
        <f aca="false">SUM(K52,Q52,W52)/3</f>
        <v>13252.1966666667</v>
      </c>
    </row>
    <row r="53" customFormat="false" ht="15" hidden="false" customHeight="false" outlineLevel="0" collapsed="false">
      <c r="A53" s="0" t="e">
        <f aca="false">_xlfn.XLOOKUP('[1]CMK - 30.09.2025'!$N$1:$N$1048576,'[1]CMK - 30.09.2025'!$J$1:$J$1048576,"-",0)</f>
        <v>#NAME?</v>
      </c>
      <c r="B53" s="85" t="s">
        <v>58</v>
      </c>
      <c r="C53" s="85" t="s">
        <v>58</v>
      </c>
      <c r="D53" s="85" t="s">
        <v>59</v>
      </c>
      <c r="E53" s="85" t="n">
        <v>1793079000118</v>
      </c>
      <c r="F53" s="85" t="s">
        <v>108</v>
      </c>
      <c r="G53" s="85"/>
      <c r="H53" s="85" t="s">
        <v>61</v>
      </c>
      <c r="I53" s="86" t="n">
        <v>1542.051</v>
      </c>
      <c r="J53" s="86" t="n">
        <v>1542.051</v>
      </c>
      <c r="K53" s="86" t="n">
        <v>223.88</v>
      </c>
      <c r="L53" s="89" t="n">
        <v>-1318.171</v>
      </c>
      <c r="M53" s="90" t="n">
        <v>-0.854816734336283</v>
      </c>
      <c r="N53" s="88" t="s">
        <v>57</v>
      </c>
      <c r="O53" s="86" t="n">
        <v>1652.09</v>
      </c>
      <c r="P53" s="86" t="n">
        <v>1652.09</v>
      </c>
      <c r="Q53" s="86" t="n">
        <v>860.85</v>
      </c>
      <c r="R53" s="89" t="n">
        <v>-791.24</v>
      </c>
      <c r="S53" s="90" t="n">
        <v>-0.478932745794721</v>
      </c>
      <c r="T53" s="83" t="n">
        <v>2.84514025370734</v>
      </c>
      <c r="U53" s="86" t="n">
        <v>1268.874</v>
      </c>
      <c r="V53" s="86" t="n">
        <v>1268.874</v>
      </c>
      <c r="W53" s="86" t="n">
        <v>270.35</v>
      </c>
      <c r="X53" s="89" t="n">
        <v>-998.524</v>
      </c>
      <c r="Y53" s="90" t="n">
        <v>-0.786937079646994</v>
      </c>
      <c r="Z53" s="90" t="n">
        <v>-0.685949933205553</v>
      </c>
      <c r="AA53" s="86" t="n">
        <f aca="false">SUM(K53,Q53,W53)/3</f>
        <v>451.693333333333</v>
      </c>
    </row>
    <row r="54" customFormat="false" ht="15" hidden="false" customHeight="false" outlineLevel="0" collapsed="false">
      <c r="A54" s="0" t="e">
        <f aca="false">_xlfn.XLOOKUP('[1]CMK - 30.09.2025'!$N$1:$N$1048576,'[1]CMK - 30.09.2025'!$J$1:$J$1048576,"-",0)</f>
        <v>#NAME?</v>
      </c>
      <c r="B54" s="85" t="s">
        <v>58</v>
      </c>
      <c r="C54" s="85" t="s">
        <v>58</v>
      </c>
      <c r="D54" s="85" t="s">
        <v>59</v>
      </c>
      <c r="E54" s="85" t="n">
        <v>1803984000101</v>
      </c>
      <c r="F54" s="85" t="s">
        <v>109</v>
      </c>
      <c r="G54" s="85"/>
      <c r="H54" s="85" t="s">
        <v>61</v>
      </c>
      <c r="I54" s="86" t="n">
        <v>6022.002</v>
      </c>
      <c r="J54" s="86" t="n">
        <v>6022.002</v>
      </c>
      <c r="K54" s="86" t="n">
        <v>6242.62</v>
      </c>
      <c r="L54" s="87" t="n">
        <v>220.618000000001</v>
      </c>
      <c r="M54" s="83" t="n">
        <v>0.0366353249301481</v>
      </c>
      <c r="N54" s="88" t="s">
        <v>57</v>
      </c>
      <c r="O54" s="86" t="n">
        <v>3666.939</v>
      </c>
      <c r="P54" s="86" t="n">
        <v>3666.939</v>
      </c>
      <c r="Q54" s="86" t="n">
        <v>9973.88</v>
      </c>
      <c r="R54" s="87" t="n">
        <v>6306.941</v>
      </c>
      <c r="S54" s="83" t="n">
        <v>1.71994707302194</v>
      </c>
      <c r="T54" s="83" t="n">
        <v>0.59770737286588</v>
      </c>
      <c r="U54" s="86" t="n">
        <v>12142.365</v>
      </c>
      <c r="V54" s="86" t="n">
        <v>12142.365</v>
      </c>
      <c r="W54" s="86" t="n">
        <v>6333.65</v>
      </c>
      <c r="X54" s="89" t="n">
        <v>-5808.715</v>
      </c>
      <c r="Y54" s="90" t="n">
        <v>-0.478384153334215</v>
      </c>
      <c r="Z54" s="90" t="n">
        <v>-0.36497631814299</v>
      </c>
      <c r="AA54" s="86" t="n">
        <f aca="false">SUM(K54,Q54,W54)/3</f>
        <v>7516.71666666667</v>
      </c>
    </row>
    <row r="55" customFormat="false" ht="15" hidden="false" customHeight="false" outlineLevel="0" collapsed="false">
      <c r="A55" s="0" t="e">
        <f aca="false">_xlfn.XLOOKUP('[1]CMK - 30.09.2025'!$N$1:$N$1048576,'[1]CMK - 30.09.2025'!$J$1:$J$1048576,"-",0)</f>
        <v>#NAME?</v>
      </c>
      <c r="B55" s="85" t="s">
        <v>58</v>
      </c>
      <c r="C55" s="85" t="s">
        <v>58</v>
      </c>
      <c r="D55" s="85" t="s">
        <v>59</v>
      </c>
      <c r="E55" s="85" t="n">
        <v>1814357000176</v>
      </c>
      <c r="F55" s="85" t="s">
        <v>110</v>
      </c>
      <c r="G55" s="85"/>
      <c r="H55" s="85" t="s">
        <v>61</v>
      </c>
      <c r="I55" s="86" t="n">
        <v>14717.413</v>
      </c>
      <c r="J55" s="86" t="n">
        <v>14717.413</v>
      </c>
      <c r="K55" s="86" t="n">
        <v>19551.84</v>
      </c>
      <c r="L55" s="87" t="n">
        <v>4834.42699999999</v>
      </c>
      <c r="M55" s="83" t="n">
        <v>0.328483477361136</v>
      </c>
      <c r="N55" s="88" t="s">
        <v>57</v>
      </c>
      <c r="O55" s="86" t="n">
        <v>18638.438</v>
      </c>
      <c r="P55" s="86" t="n">
        <v>18638.438</v>
      </c>
      <c r="Q55" s="86" t="n">
        <v>16308.19</v>
      </c>
      <c r="R55" s="89" t="n">
        <v>-2330.24800000003</v>
      </c>
      <c r="S55" s="90" t="n">
        <v>-0.125023781499288</v>
      </c>
      <c r="T55" s="90" t="n">
        <v>-0.165899986906603</v>
      </c>
      <c r="U55" s="86" t="n">
        <v>13527.078</v>
      </c>
      <c r="V55" s="86" t="n">
        <v>13527.078</v>
      </c>
      <c r="W55" s="86" t="n">
        <v>19165.32</v>
      </c>
      <c r="X55" s="87" t="n">
        <v>5638.242</v>
      </c>
      <c r="Y55" s="83" t="n">
        <v>0.416811524262668</v>
      </c>
      <c r="Z55" s="83" t="n">
        <v>0.175196021140298</v>
      </c>
      <c r="AA55" s="86" t="n">
        <f aca="false">SUM(K55,Q55,W55)/3</f>
        <v>18341.7833333333</v>
      </c>
    </row>
    <row r="56" customFormat="false" ht="15" hidden="false" customHeight="false" outlineLevel="0" collapsed="false">
      <c r="A56" s="0" t="e">
        <f aca="false">_xlfn.XLOOKUP('[1]CMK - 30.09.2025'!$N$1:$N$1048576,'[1]CMK - 30.09.2025'!$J$1:$J$1048576,"-",0)</f>
        <v>#NAME?</v>
      </c>
      <c r="B56" s="85" t="s">
        <v>58</v>
      </c>
      <c r="C56" s="85" t="s">
        <v>58</v>
      </c>
      <c r="D56" s="85" t="s">
        <v>59</v>
      </c>
      <c r="E56" s="85" t="n">
        <v>1814832000104</v>
      </c>
      <c r="F56" s="85" t="s">
        <v>111</v>
      </c>
      <c r="G56" s="85"/>
      <c r="H56" s="85" t="s">
        <v>61</v>
      </c>
      <c r="I56" s="86" t="n">
        <v>8653.895</v>
      </c>
      <c r="J56" s="86" t="n">
        <v>8653.895</v>
      </c>
      <c r="K56" s="86" t="n">
        <v>8017.71</v>
      </c>
      <c r="L56" s="89" t="n">
        <v>-636.185</v>
      </c>
      <c r="M56" s="90" t="n">
        <v>-0.0735142961637506</v>
      </c>
      <c r="N56" s="88" t="s">
        <v>57</v>
      </c>
      <c r="O56" s="86" t="n">
        <v>7261.819</v>
      </c>
      <c r="P56" s="86" t="n">
        <v>7261.819</v>
      </c>
      <c r="Q56" s="86" t="n">
        <v>10005.85</v>
      </c>
      <c r="R56" s="87" t="n">
        <v>2744.031</v>
      </c>
      <c r="S56" s="83" t="n">
        <v>0.377871026529304</v>
      </c>
      <c r="T56" s="83" t="n">
        <v>0.247968559601183</v>
      </c>
      <c r="U56" s="86" t="n">
        <v>9074.701</v>
      </c>
      <c r="V56" s="86" t="n">
        <v>9074.701</v>
      </c>
      <c r="W56" s="86" t="n">
        <v>9291.88</v>
      </c>
      <c r="X56" s="87" t="n">
        <v>217.179000000004</v>
      </c>
      <c r="Y56" s="83" t="n">
        <v>0.0239323587631155</v>
      </c>
      <c r="Z56" s="90" t="n">
        <v>-0.0713552571745528</v>
      </c>
      <c r="AA56" s="86" t="n">
        <f aca="false">SUM(K56,Q56,W56)/3</f>
        <v>9105.14666666667</v>
      </c>
    </row>
    <row r="57" customFormat="false" ht="15" hidden="false" customHeight="false" outlineLevel="0" collapsed="false">
      <c r="A57" s="0" t="e">
        <f aca="false">_xlfn.XLOOKUP('[1]CMK - 30.09.2025'!$N$1:$N$1048576,'[1]CMK - 30.09.2025'!$J$1:$J$1048576,"-",0)</f>
        <v>#NAME?</v>
      </c>
      <c r="B57" s="85" t="s">
        <v>58</v>
      </c>
      <c r="C57" s="85" t="s">
        <v>58</v>
      </c>
      <c r="D57" s="85" t="s">
        <v>59</v>
      </c>
      <c r="E57" s="85" t="n">
        <v>1815812000158</v>
      </c>
      <c r="F57" s="85" t="s">
        <v>112</v>
      </c>
      <c r="G57" s="85"/>
      <c r="H57" s="85" t="s">
        <v>61</v>
      </c>
      <c r="I57" s="86" t="n">
        <v>12348.595</v>
      </c>
      <c r="J57" s="86" t="n">
        <v>12348.595</v>
      </c>
      <c r="K57" s="86" t="n">
        <v>11311.43</v>
      </c>
      <c r="L57" s="89" t="n">
        <v>-1037.16499999999</v>
      </c>
      <c r="M57" s="90" t="n">
        <v>-0.0839905268575084</v>
      </c>
      <c r="N57" s="88" t="s">
        <v>57</v>
      </c>
      <c r="O57" s="86" t="n">
        <v>2585.611</v>
      </c>
      <c r="P57" s="86" t="n">
        <v>2585.611</v>
      </c>
      <c r="Q57" s="86" t="n">
        <v>14945.11</v>
      </c>
      <c r="R57" s="87" t="n">
        <v>12359.499</v>
      </c>
      <c r="S57" s="83" t="n">
        <v>4.78010768054437</v>
      </c>
      <c r="T57" s="83" t="n">
        <v>0.321239666425907</v>
      </c>
      <c r="U57" s="86" t="n">
        <v>7227.948</v>
      </c>
      <c r="V57" s="86" t="n">
        <v>7227.948</v>
      </c>
      <c r="W57" s="86" t="n">
        <v>18641.24</v>
      </c>
      <c r="X57" s="87" t="n">
        <v>11413.292</v>
      </c>
      <c r="Y57" s="83" t="n">
        <v>1.57905009831283</v>
      </c>
      <c r="Z57" s="83" t="n">
        <v>0.247313669822437</v>
      </c>
      <c r="AA57" s="86" t="n">
        <f aca="false">SUM(K57,Q57,W57)/3</f>
        <v>14965.9266666667</v>
      </c>
    </row>
    <row r="58" customFormat="false" ht="15" hidden="false" customHeight="false" outlineLevel="0" collapsed="false">
      <c r="A58" s="0" t="e">
        <f aca="false">_xlfn.XLOOKUP('[1]CMK - 30.09.2025'!$N$1:$N$1048576,'[1]CMK - 30.09.2025'!$J$1:$J$1048576,"-",0)</f>
        <v>#NAME?</v>
      </c>
      <c r="B58" s="85" t="s">
        <v>58</v>
      </c>
      <c r="C58" s="85" t="s">
        <v>58</v>
      </c>
      <c r="D58" s="85" t="s">
        <v>59</v>
      </c>
      <c r="E58" s="85" t="n">
        <v>1833506000144</v>
      </c>
      <c r="F58" s="85" t="s">
        <v>113</v>
      </c>
      <c r="G58" s="85"/>
      <c r="H58" s="85" t="s">
        <v>61</v>
      </c>
      <c r="I58" s="86" t="n">
        <v>177.606</v>
      </c>
      <c r="J58" s="86" t="n">
        <v>177.606</v>
      </c>
      <c r="K58" s="86" t="n">
        <v>0</v>
      </c>
      <c r="L58" s="89" t="n">
        <v>-177.606</v>
      </c>
      <c r="M58" s="90" t="n">
        <v>-1</v>
      </c>
      <c r="N58" s="88" t="s">
        <v>57</v>
      </c>
      <c r="O58" s="86" t="n">
        <v>1668.215</v>
      </c>
      <c r="P58" s="86" t="n">
        <v>1668.215</v>
      </c>
      <c r="Q58" s="86" t="n">
        <v>467.64</v>
      </c>
      <c r="R58" s="89" t="n">
        <v>-1200.575</v>
      </c>
      <c r="S58" s="90" t="n">
        <v>-0.719676420605258</v>
      </c>
      <c r="T58" s="88" t="s">
        <v>57</v>
      </c>
      <c r="U58" s="86" t="n">
        <v>3502.225</v>
      </c>
      <c r="V58" s="86" t="n">
        <v>3502.225</v>
      </c>
      <c r="W58" s="86" t="n">
        <v>204.92</v>
      </c>
      <c r="X58" s="89" t="n">
        <v>-3297.305</v>
      </c>
      <c r="Y58" s="90" t="n">
        <v>-0.941488625088337</v>
      </c>
      <c r="Z58" s="90" t="n">
        <v>-0.561799674963647</v>
      </c>
      <c r="AA58" s="86" t="n">
        <f aca="false">SUM(K58,Q58,W58)/3</f>
        <v>224.186666666667</v>
      </c>
    </row>
    <row r="59" customFormat="false" ht="15" hidden="false" customHeight="false" outlineLevel="0" collapsed="false">
      <c r="A59" s="0" t="e">
        <f aca="false">_xlfn.XLOOKUP('[1]CMK - 30.09.2025'!$N$1:$N$1048576,'[1]CMK - 30.09.2025'!$J$1:$J$1048576,"-",0)</f>
        <v>#NAME?</v>
      </c>
      <c r="B59" s="85" t="s">
        <v>58</v>
      </c>
      <c r="C59" s="85" t="s">
        <v>58</v>
      </c>
      <c r="D59" s="85" t="s">
        <v>59</v>
      </c>
      <c r="E59" s="85" t="n">
        <v>1839790000166</v>
      </c>
      <c r="F59" s="85" t="s">
        <v>114</v>
      </c>
      <c r="G59" s="85"/>
      <c r="H59" s="85" t="s">
        <v>61</v>
      </c>
      <c r="I59" s="86" t="n">
        <v>3229.161</v>
      </c>
      <c r="J59" s="86" t="n">
        <v>3229.161</v>
      </c>
      <c r="K59" s="86" t="n">
        <v>2675.91</v>
      </c>
      <c r="L59" s="89" t="n">
        <v>-553.250999999999</v>
      </c>
      <c r="M59" s="90" t="n">
        <v>-0.171329642591373</v>
      </c>
      <c r="N59" s="88" t="s">
        <v>57</v>
      </c>
      <c r="O59" s="86" t="n">
        <v>2033.968</v>
      </c>
      <c r="P59" s="86" t="n">
        <v>2033.968</v>
      </c>
      <c r="Q59" s="86" t="n">
        <v>2477.42</v>
      </c>
      <c r="R59" s="87" t="n">
        <v>443.452</v>
      </c>
      <c r="S59" s="83" t="n">
        <v>0.218023095741919</v>
      </c>
      <c r="T59" s="90" t="n">
        <v>-0.074176635238106</v>
      </c>
      <c r="U59" s="86" t="n">
        <v>3719.649</v>
      </c>
      <c r="V59" s="86" t="n">
        <v>3719.649</v>
      </c>
      <c r="W59" s="86" t="n">
        <v>2917.73</v>
      </c>
      <c r="X59" s="89" t="n">
        <v>-801.918999999999</v>
      </c>
      <c r="Y59" s="90" t="n">
        <v>-0.215589965612347</v>
      </c>
      <c r="Z59" s="83" t="n">
        <v>0.177729250591341</v>
      </c>
      <c r="AA59" s="86" t="n">
        <f aca="false">SUM(K59,Q59,W59)/3</f>
        <v>2690.35333333333</v>
      </c>
    </row>
    <row r="60" customFormat="false" ht="15" hidden="false" customHeight="false" outlineLevel="0" collapsed="false">
      <c r="A60" s="0" t="e">
        <f aca="false">_xlfn.XLOOKUP('[1]CMK - 30.09.2025'!$N$1:$N$1048576,'[1]CMK - 30.09.2025'!$J$1:$J$1048576,"-",0)</f>
        <v>#NAME?</v>
      </c>
      <c r="B60" s="85" t="s">
        <v>58</v>
      </c>
      <c r="C60" s="85" t="s">
        <v>58</v>
      </c>
      <c r="D60" s="85" t="s">
        <v>59</v>
      </c>
      <c r="E60" s="85" t="n">
        <v>1845535000126</v>
      </c>
      <c r="F60" s="85" t="s">
        <v>115</v>
      </c>
      <c r="G60" s="85"/>
      <c r="H60" s="85" t="s">
        <v>61</v>
      </c>
      <c r="I60" s="86" t="n">
        <v>2455.451</v>
      </c>
      <c r="J60" s="86" t="n">
        <v>2455.451</v>
      </c>
      <c r="K60" s="86" t="n">
        <v>2871.3</v>
      </c>
      <c r="L60" s="87" t="n">
        <v>415.849</v>
      </c>
      <c r="M60" s="83" t="n">
        <v>0.169357482596883</v>
      </c>
      <c r="N60" s="88" t="s">
        <v>57</v>
      </c>
      <c r="O60" s="86" t="n">
        <v>3371.362</v>
      </c>
      <c r="P60" s="86" t="n">
        <v>3371.362</v>
      </c>
      <c r="Q60" s="86" t="n">
        <v>2720.66</v>
      </c>
      <c r="R60" s="89" t="n">
        <v>-650.702000000001</v>
      </c>
      <c r="S60" s="90" t="n">
        <v>-0.193008641611313</v>
      </c>
      <c r="T60" s="90" t="n">
        <v>-0.0524640406784382</v>
      </c>
      <c r="U60" s="86" t="n">
        <v>977.387</v>
      </c>
      <c r="V60" s="86" t="n">
        <v>977.387</v>
      </c>
      <c r="W60" s="86" t="n">
        <v>3900.93</v>
      </c>
      <c r="X60" s="87" t="n">
        <v>2923.543</v>
      </c>
      <c r="Y60" s="83" t="n">
        <v>2.99118261241453</v>
      </c>
      <c r="Z60" s="83" t="n">
        <v>0.433817529570031</v>
      </c>
      <c r="AA60" s="86" t="n">
        <f aca="false">SUM(K60,Q60,W60)/3</f>
        <v>3164.29666666667</v>
      </c>
    </row>
    <row r="61" customFormat="false" ht="15" hidden="false" customHeight="false" outlineLevel="0" collapsed="false">
      <c r="A61" s="0" t="e">
        <f aca="false">_xlfn.XLOOKUP('[1]CMK - 30.09.2025'!$N$1:$N$1048576,'[1]CMK - 30.09.2025'!$J$1:$J$1048576,"-",0)</f>
        <v>#NAME?</v>
      </c>
      <c r="B61" s="85" t="s">
        <v>58</v>
      </c>
      <c r="C61" s="85" t="s">
        <v>58</v>
      </c>
      <c r="D61" s="85" t="s">
        <v>59</v>
      </c>
      <c r="E61" s="85" t="n">
        <v>1910759000174</v>
      </c>
      <c r="F61" s="85" t="s">
        <v>116</v>
      </c>
      <c r="G61" s="85"/>
      <c r="H61" s="85" t="s">
        <v>61</v>
      </c>
      <c r="I61" s="86" t="n">
        <v>1532.707</v>
      </c>
      <c r="J61" s="86" t="n">
        <v>1532.707</v>
      </c>
      <c r="K61" s="86" t="n">
        <v>3711.19</v>
      </c>
      <c r="L61" s="87" t="n">
        <v>2178.483</v>
      </c>
      <c r="M61" s="83" t="n">
        <v>1.42133036516438</v>
      </c>
      <c r="N61" s="88" t="s">
        <v>57</v>
      </c>
      <c r="O61" s="86" t="n">
        <v>1527.059</v>
      </c>
      <c r="P61" s="86" t="n">
        <v>1527.059</v>
      </c>
      <c r="Q61" s="86" t="n">
        <v>1590.5</v>
      </c>
      <c r="R61" s="87" t="n">
        <v>63.441</v>
      </c>
      <c r="S61" s="83" t="n">
        <v>0.0415445637660366</v>
      </c>
      <c r="T61" s="90" t="n">
        <v>-0.57143126598207</v>
      </c>
      <c r="U61" s="86" t="n">
        <v>2400.201</v>
      </c>
      <c r="V61" s="86" t="n">
        <v>2400.201</v>
      </c>
      <c r="W61" s="86" t="n">
        <v>4655.17</v>
      </c>
      <c r="X61" s="87" t="n">
        <v>2254.969</v>
      </c>
      <c r="Y61" s="83" t="n">
        <v>0.939491734233925</v>
      </c>
      <c r="Z61" s="83" t="n">
        <v>1.92685947815153</v>
      </c>
      <c r="AA61" s="86" t="n">
        <f aca="false">SUM(K61,Q61,W61)/3</f>
        <v>3318.95333333333</v>
      </c>
    </row>
    <row r="62" customFormat="false" ht="15" hidden="false" customHeight="false" outlineLevel="0" collapsed="false">
      <c r="A62" s="0" t="e">
        <f aca="false">_xlfn.XLOOKUP('[1]CMK - 30.09.2025'!$N$1:$N$1048576,'[1]CMK - 30.09.2025'!$J$1:$J$1048576,"-",0)</f>
        <v>#NAME?</v>
      </c>
      <c r="B62" s="85" t="s">
        <v>58</v>
      </c>
      <c r="C62" s="85" t="s">
        <v>58</v>
      </c>
      <c r="D62" s="85" t="s">
        <v>59</v>
      </c>
      <c r="E62" s="85" t="n">
        <v>1912063000187</v>
      </c>
      <c r="F62" s="85" t="s">
        <v>117</v>
      </c>
      <c r="G62" s="85"/>
      <c r="H62" s="85" t="s">
        <v>61</v>
      </c>
      <c r="I62" s="86" t="n">
        <v>3983.128</v>
      </c>
      <c r="J62" s="86" t="n">
        <v>3983.128</v>
      </c>
      <c r="K62" s="86" t="n">
        <v>3121.02</v>
      </c>
      <c r="L62" s="89" t="n">
        <v>-862.108</v>
      </c>
      <c r="M62" s="90" t="n">
        <v>-0.216439943682453</v>
      </c>
      <c r="N62" s="88" t="s">
        <v>57</v>
      </c>
      <c r="O62" s="86" t="n">
        <v>3575.107</v>
      </c>
      <c r="P62" s="86" t="n">
        <v>3575.107</v>
      </c>
      <c r="Q62" s="86" t="n">
        <v>3904.43</v>
      </c>
      <c r="R62" s="87" t="n">
        <v>329.323</v>
      </c>
      <c r="S62" s="83" t="n">
        <v>0.0921155646530301</v>
      </c>
      <c r="T62" s="83" t="n">
        <v>0.251010887466277</v>
      </c>
      <c r="U62" s="86" t="n">
        <v>2583.184</v>
      </c>
      <c r="V62" s="86" t="n">
        <v>2583.184</v>
      </c>
      <c r="W62" s="86" t="n">
        <v>7640.33</v>
      </c>
      <c r="X62" s="87" t="n">
        <v>5057.146</v>
      </c>
      <c r="Y62" s="83" t="n">
        <v>1.95771807196081</v>
      </c>
      <c r="Z62" s="83" t="n">
        <v>0.956836209126556</v>
      </c>
      <c r="AA62" s="86" t="n">
        <f aca="false">SUM(K62,Q62,W62)/3</f>
        <v>4888.59333333333</v>
      </c>
    </row>
    <row r="63" customFormat="false" ht="15" hidden="false" customHeight="false" outlineLevel="0" collapsed="false">
      <c r="A63" s="0" t="e">
        <f aca="false">_xlfn.XLOOKUP('[1]CMK - 30.09.2025'!$N$1:$N$1048576,'[1]CMK - 30.09.2025'!$J$1:$J$1048576,"-",0)</f>
        <v>#NAME?</v>
      </c>
      <c r="B63" s="85" t="s">
        <v>58</v>
      </c>
      <c r="C63" s="85" t="s">
        <v>58</v>
      </c>
      <c r="D63" s="85" t="s">
        <v>59</v>
      </c>
      <c r="E63" s="85" t="n">
        <v>1917982000143</v>
      </c>
      <c r="F63" s="85" t="s">
        <v>118</v>
      </c>
      <c r="G63" s="85"/>
      <c r="H63" s="85" t="s">
        <v>61</v>
      </c>
      <c r="I63" s="86" t="n">
        <v>1719.098</v>
      </c>
      <c r="J63" s="86" t="n">
        <v>1719.098</v>
      </c>
      <c r="K63" s="86" t="n">
        <v>790.37</v>
      </c>
      <c r="L63" s="89" t="n">
        <v>-928.728</v>
      </c>
      <c r="M63" s="90" t="n">
        <v>-0.540241452203423</v>
      </c>
      <c r="N63" s="88" t="s">
        <v>57</v>
      </c>
      <c r="O63" s="86" t="n">
        <v>2045.183</v>
      </c>
      <c r="P63" s="86" t="n">
        <v>2045.183</v>
      </c>
      <c r="Q63" s="86" t="n">
        <v>1524.56</v>
      </c>
      <c r="R63" s="89" t="n">
        <v>-520.623</v>
      </c>
      <c r="S63" s="90" t="n">
        <v>-0.254560594333123</v>
      </c>
      <c r="T63" s="83" t="n">
        <v>0.928919366878804</v>
      </c>
      <c r="U63" s="86" t="n">
        <v>4516.289</v>
      </c>
      <c r="V63" s="86" t="n">
        <v>4516.289</v>
      </c>
      <c r="W63" s="86" t="n">
        <v>232.15</v>
      </c>
      <c r="X63" s="89" t="n">
        <v>-4284.139</v>
      </c>
      <c r="Y63" s="90" t="n">
        <v>-0.948597177904248</v>
      </c>
      <c r="Z63" s="90" t="n">
        <v>-0.847726557170594</v>
      </c>
      <c r="AA63" s="86" t="n">
        <f aca="false">SUM(K63,Q63,W63)/3</f>
        <v>849.026666666667</v>
      </c>
    </row>
    <row r="64" customFormat="false" ht="15" hidden="false" customHeight="false" outlineLevel="0" collapsed="false">
      <c r="A64" s="0" t="e">
        <f aca="false">_xlfn.XLOOKUP('[1]CMK - 30.09.2025'!$N$1:$N$1048576,'[1]CMK - 30.09.2025'!$J$1:$J$1048576,"-",0)</f>
        <v>#NAME?</v>
      </c>
      <c r="B64" s="85" t="s">
        <v>58</v>
      </c>
      <c r="C64" s="85" t="s">
        <v>58</v>
      </c>
      <c r="D64" s="85" t="s">
        <v>59</v>
      </c>
      <c r="E64" s="85" t="n">
        <v>1937488000140</v>
      </c>
      <c r="F64" s="85" t="s">
        <v>119</v>
      </c>
      <c r="G64" s="85"/>
      <c r="H64" s="85" t="s">
        <v>61</v>
      </c>
      <c r="I64" s="86" t="n">
        <v>10169.816</v>
      </c>
      <c r="J64" s="86" t="n">
        <v>10169.816</v>
      </c>
      <c r="K64" s="86" t="n">
        <v>14135.91</v>
      </c>
      <c r="L64" s="87" t="n">
        <v>3966.09399999999</v>
      </c>
      <c r="M64" s="83" t="n">
        <v>0.389986800154495</v>
      </c>
      <c r="N64" s="88" t="s">
        <v>57</v>
      </c>
      <c r="O64" s="86" t="n">
        <v>7999.44700000001</v>
      </c>
      <c r="P64" s="86" t="n">
        <v>7999.44700000001</v>
      </c>
      <c r="Q64" s="86" t="n">
        <v>7117.65</v>
      </c>
      <c r="R64" s="89" t="n">
        <v>-881.797000000005</v>
      </c>
      <c r="S64" s="90" t="n">
        <v>-0.110232244803923</v>
      </c>
      <c r="T64" s="90" t="n">
        <v>-0.496484485257758</v>
      </c>
      <c r="U64" s="86" t="n">
        <v>9757.88499999999</v>
      </c>
      <c r="V64" s="86" t="n">
        <v>9757.88499999999</v>
      </c>
      <c r="W64" s="86" t="n">
        <v>2992.16</v>
      </c>
      <c r="X64" s="89" t="n">
        <v>-6765.72499999999</v>
      </c>
      <c r="Y64" s="90" t="n">
        <v>-0.693359780321248</v>
      </c>
      <c r="Z64" s="90" t="n">
        <v>-0.57961405801072</v>
      </c>
      <c r="AA64" s="86" t="n">
        <f aca="false">SUM(K64,Q64,W64)/3</f>
        <v>8081.90666666667</v>
      </c>
    </row>
    <row r="65" customFormat="false" ht="15" hidden="false" customHeight="false" outlineLevel="0" collapsed="false">
      <c r="A65" s="0" t="e">
        <f aca="false">_xlfn.XLOOKUP('[1]CMK - 30.09.2025'!$N$1:$N$1048576,'[1]CMK - 30.09.2025'!$J$1:$J$1048576,"-",0)</f>
        <v>#NAME?</v>
      </c>
      <c r="B65" s="85" t="s">
        <v>58</v>
      </c>
      <c r="C65" s="85" t="s">
        <v>58</v>
      </c>
      <c r="D65" s="85" t="s">
        <v>59</v>
      </c>
      <c r="E65" s="85" t="n">
        <v>1946195000120</v>
      </c>
      <c r="F65" s="85" t="s">
        <v>120</v>
      </c>
      <c r="G65" s="85"/>
      <c r="H65" s="85" t="s">
        <v>61</v>
      </c>
      <c r="I65" s="86" t="n">
        <v>1183.968</v>
      </c>
      <c r="J65" s="86" t="n">
        <v>1183.968</v>
      </c>
      <c r="K65" s="86" t="n">
        <v>410.96</v>
      </c>
      <c r="L65" s="89" t="n">
        <v>-773.008000000001</v>
      </c>
      <c r="M65" s="90" t="n">
        <v>-0.652896024216871</v>
      </c>
      <c r="N65" s="88" t="s">
        <v>57</v>
      </c>
      <c r="O65" s="86" t="n">
        <v>242.721</v>
      </c>
      <c r="P65" s="86" t="n">
        <v>242.721</v>
      </c>
      <c r="Q65" s="86" t="n">
        <v>1625.01</v>
      </c>
      <c r="R65" s="87" t="n">
        <v>1382.289</v>
      </c>
      <c r="S65" s="83" t="n">
        <v>5.69497076890751</v>
      </c>
      <c r="T65" s="83" t="n">
        <v>2.95418045551879</v>
      </c>
      <c r="U65" s="86" t="n">
        <v>1636.109</v>
      </c>
      <c r="V65" s="86" t="n">
        <v>1636.109</v>
      </c>
      <c r="W65" s="86" t="n">
        <v>1148.15</v>
      </c>
      <c r="X65" s="89" t="n">
        <v>-487.959</v>
      </c>
      <c r="Y65" s="90" t="n">
        <v>-0.298243576681016</v>
      </c>
      <c r="Z65" s="90" t="n">
        <v>-0.293450501843066</v>
      </c>
      <c r="AA65" s="86" t="n">
        <f aca="false">SUM(K65,Q65,W65)/3</f>
        <v>1061.37333333333</v>
      </c>
    </row>
    <row r="66" customFormat="false" ht="15" hidden="false" customHeight="false" outlineLevel="0" collapsed="false">
      <c r="A66" s="0" t="e">
        <f aca="false">_xlfn.XLOOKUP('[1]CMK - 30.09.2025'!$N$1:$N$1048576,'[1]CMK - 30.09.2025'!$J$1:$J$1048576,"-",0)</f>
        <v>#NAME?</v>
      </c>
      <c r="B66" s="85" t="s">
        <v>58</v>
      </c>
      <c r="C66" s="85" t="s">
        <v>58</v>
      </c>
      <c r="D66" s="85" t="s">
        <v>59</v>
      </c>
      <c r="E66" s="85" t="n">
        <v>1946779000103</v>
      </c>
      <c r="F66" s="85" t="s">
        <v>121</v>
      </c>
      <c r="G66" s="85"/>
      <c r="H66" s="85" t="s">
        <v>61</v>
      </c>
      <c r="I66" s="86" t="n">
        <v>358.63</v>
      </c>
      <c r="J66" s="86" t="n">
        <v>358.63</v>
      </c>
      <c r="K66" s="86" t="n">
        <v>438.66</v>
      </c>
      <c r="L66" s="87" t="n">
        <v>80.03</v>
      </c>
      <c r="M66" s="83" t="n">
        <v>0.223154783481583</v>
      </c>
      <c r="N66" s="88" t="s">
        <v>57</v>
      </c>
      <c r="O66" s="86" t="n">
        <v>393.269</v>
      </c>
      <c r="P66" s="86" t="n">
        <v>393.269</v>
      </c>
      <c r="Q66" s="86" t="n">
        <v>0</v>
      </c>
      <c r="R66" s="89" t="n">
        <v>-393.269</v>
      </c>
      <c r="S66" s="90" t="n">
        <v>-1</v>
      </c>
      <c r="T66" s="90" t="n">
        <v>-1</v>
      </c>
      <c r="U66" s="86" t="n">
        <v>486.242</v>
      </c>
      <c r="V66" s="86" t="n">
        <v>486.242</v>
      </c>
      <c r="W66" s="86" t="n">
        <v>0</v>
      </c>
      <c r="X66" s="89" t="n">
        <v>-486.242</v>
      </c>
      <c r="Y66" s="90" t="n">
        <v>-1</v>
      </c>
      <c r="Z66" s="88" t="s">
        <v>57</v>
      </c>
      <c r="AA66" s="86" t="n">
        <f aca="false">SUM(K66,Q66,W66)/3</f>
        <v>146.22</v>
      </c>
    </row>
    <row r="67" customFormat="false" ht="15" hidden="false" customHeight="false" outlineLevel="0" collapsed="false">
      <c r="A67" s="0" t="e">
        <f aca="false">_xlfn.XLOOKUP('[1]CMK - 30.09.2025'!$N$1:$N$1048576,'[1]CMK - 30.09.2025'!$J$1:$J$1048576,"-",0)</f>
        <v>#NAME?</v>
      </c>
      <c r="B67" s="85" t="s">
        <v>58</v>
      </c>
      <c r="C67" s="85" t="s">
        <v>58</v>
      </c>
      <c r="D67" s="85" t="s">
        <v>59</v>
      </c>
      <c r="E67" s="85" t="n">
        <v>1958959000105</v>
      </c>
      <c r="F67" s="85" t="s">
        <v>122</v>
      </c>
      <c r="G67" s="85"/>
      <c r="H67" s="85" t="s">
        <v>61</v>
      </c>
      <c r="I67" s="86" t="n">
        <v>21622.73</v>
      </c>
      <c r="J67" s="86" t="n">
        <v>21622.73</v>
      </c>
      <c r="K67" s="86" t="n">
        <v>23059.26</v>
      </c>
      <c r="L67" s="87" t="n">
        <v>1436.53000000001</v>
      </c>
      <c r="M67" s="83" t="n">
        <v>0.0664361068190746</v>
      </c>
      <c r="N67" s="88" t="s">
        <v>57</v>
      </c>
      <c r="O67" s="86" t="n">
        <v>20281.032</v>
      </c>
      <c r="P67" s="86" t="n">
        <v>20281.032</v>
      </c>
      <c r="Q67" s="86" t="n">
        <v>20201.09</v>
      </c>
      <c r="R67" s="89" t="n">
        <v>-79.9419999999955</v>
      </c>
      <c r="S67" s="90" t="n">
        <v>-0.0039417126307969</v>
      </c>
      <c r="T67" s="90" t="n">
        <v>-0.12394890382432</v>
      </c>
      <c r="U67" s="86" t="n">
        <v>23783.38</v>
      </c>
      <c r="V67" s="86" t="n">
        <v>23783.38</v>
      </c>
      <c r="W67" s="86" t="n">
        <v>21825.98</v>
      </c>
      <c r="X67" s="89" t="n">
        <v>-1957.4</v>
      </c>
      <c r="Y67" s="90" t="n">
        <v>-0.0823011699766812</v>
      </c>
      <c r="Z67" s="83" t="n">
        <v>0.0804357586645075</v>
      </c>
      <c r="AA67" s="86" t="n">
        <f aca="false">SUM(K67,Q67,W67)/3</f>
        <v>21695.4433333333</v>
      </c>
    </row>
    <row r="68" customFormat="false" ht="15" hidden="false" customHeight="false" outlineLevel="0" collapsed="false">
      <c r="A68" s="0" t="e">
        <f aca="false">_xlfn.XLOOKUP('[1]CMK - 30.09.2025'!$N$1:$N$1048576,'[1]CMK - 30.09.2025'!$J$1:$J$1048576,"-",0)</f>
        <v>#NAME?</v>
      </c>
      <c r="B68" s="85" t="s">
        <v>58</v>
      </c>
      <c r="C68" s="85" t="s">
        <v>58</v>
      </c>
      <c r="D68" s="85" t="s">
        <v>59</v>
      </c>
      <c r="E68" s="85" t="n">
        <v>1991040000105</v>
      </c>
      <c r="F68" s="85" t="s">
        <v>123</v>
      </c>
      <c r="G68" s="85"/>
      <c r="H68" s="85" t="s">
        <v>61</v>
      </c>
      <c r="I68" s="86" t="n">
        <v>6879.678</v>
      </c>
      <c r="J68" s="86" t="n">
        <v>6879.678</v>
      </c>
      <c r="K68" s="86" t="n">
        <v>3219.43</v>
      </c>
      <c r="L68" s="89" t="n">
        <v>-3660.248</v>
      </c>
      <c r="M68" s="90" t="n">
        <v>-0.532037691298924</v>
      </c>
      <c r="N68" s="88" t="s">
        <v>57</v>
      </c>
      <c r="O68" s="86" t="n">
        <v>7942.177</v>
      </c>
      <c r="P68" s="86" t="n">
        <v>7942.177</v>
      </c>
      <c r="Q68" s="86" t="n">
        <v>5447.71</v>
      </c>
      <c r="R68" s="89" t="n">
        <v>-2494.467</v>
      </c>
      <c r="S68" s="90" t="n">
        <v>-0.314078495102791</v>
      </c>
      <c r="T68" s="83" t="n">
        <v>0.692134943142109</v>
      </c>
      <c r="U68" s="86" t="n">
        <v>9852.227</v>
      </c>
      <c r="V68" s="86" t="n">
        <v>9852.227</v>
      </c>
      <c r="W68" s="86" t="n">
        <v>7304.72</v>
      </c>
      <c r="X68" s="89" t="n">
        <v>-2547.507</v>
      </c>
      <c r="Y68" s="90" t="n">
        <v>-0.258571691456155</v>
      </c>
      <c r="Z68" s="83" t="n">
        <v>0.340879011547972</v>
      </c>
      <c r="AA68" s="86" t="n">
        <f aca="false">SUM(K68,Q68,W68)/3</f>
        <v>5323.95333333333</v>
      </c>
    </row>
    <row r="69" customFormat="false" ht="15" hidden="false" customHeight="false" outlineLevel="0" collapsed="false">
      <c r="A69" s="0" t="e">
        <f aca="false">_xlfn.XLOOKUP('[1]CMK - 30.09.2025'!$N$1:$N$1048576,'[1]CMK - 30.09.2025'!$J$1:$J$1048576,"-",0)</f>
        <v>#NAME?</v>
      </c>
      <c r="B69" s="85" t="s">
        <v>58</v>
      </c>
      <c r="C69" s="85" t="s">
        <v>58</v>
      </c>
      <c r="D69" s="85" t="s">
        <v>59</v>
      </c>
      <c r="E69" s="85" t="n">
        <v>2055664000183</v>
      </c>
      <c r="F69" s="85" t="s">
        <v>124</v>
      </c>
      <c r="G69" s="85"/>
      <c r="H69" s="85" t="s">
        <v>61</v>
      </c>
      <c r="I69" s="86" t="n">
        <v>549.435</v>
      </c>
      <c r="J69" s="86" t="n">
        <v>549.435</v>
      </c>
      <c r="K69" s="86" t="n">
        <v>571.35</v>
      </c>
      <c r="L69" s="87" t="n">
        <v>21.9150000000001</v>
      </c>
      <c r="M69" s="83" t="n">
        <v>0.0398864287859349</v>
      </c>
      <c r="N69" s="88" t="s">
        <v>57</v>
      </c>
      <c r="O69" s="86" t="n">
        <v>9.949</v>
      </c>
      <c r="P69" s="86" t="n">
        <v>9.949</v>
      </c>
      <c r="Q69" s="86" t="n">
        <v>116.11</v>
      </c>
      <c r="R69" s="87" t="n">
        <v>106.161</v>
      </c>
      <c r="S69" s="83" t="n">
        <v>10.6705196502161</v>
      </c>
      <c r="T69" s="90" t="n">
        <v>-0.796779557189114</v>
      </c>
      <c r="U69" s="86" t="n">
        <v>817.51</v>
      </c>
      <c r="V69" s="86" t="n">
        <v>817.51</v>
      </c>
      <c r="W69" s="86" t="n">
        <v>1791.82</v>
      </c>
      <c r="X69" s="87" t="n">
        <v>974.31</v>
      </c>
      <c r="Y69" s="83" t="n">
        <v>1.19180193514453</v>
      </c>
      <c r="Z69" s="83" t="n">
        <v>14.4320902592369</v>
      </c>
      <c r="AA69" s="86" t="n">
        <f aca="false">SUM(K69,Q69,W69)/3</f>
        <v>826.426666666667</v>
      </c>
    </row>
    <row r="70" customFormat="false" ht="15" hidden="false" customHeight="false" outlineLevel="0" collapsed="false">
      <c r="A70" s="0" t="e">
        <f aca="false">_xlfn.XLOOKUP('[1]CMK - 30.09.2025'!$N$1:$N$1048576,'[1]CMK - 30.09.2025'!$J$1:$J$1048576,"-",0)</f>
        <v>#NAME?</v>
      </c>
      <c r="B70" s="85" t="s">
        <v>58</v>
      </c>
      <c r="C70" s="85" t="s">
        <v>58</v>
      </c>
      <c r="D70" s="85" t="s">
        <v>59</v>
      </c>
      <c r="E70" s="85" t="n">
        <v>2099282000151</v>
      </c>
      <c r="F70" s="85" t="s">
        <v>125</v>
      </c>
      <c r="G70" s="85"/>
      <c r="H70" s="85" t="s">
        <v>61</v>
      </c>
      <c r="I70" s="86" t="n">
        <v>5027.876</v>
      </c>
      <c r="J70" s="86" t="n">
        <v>5027.876</v>
      </c>
      <c r="K70" s="86" t="n">
        <v>3216.39</v>
      </c>
      <c r="L70" s="89" t="n">
        <v>-1811.486</v>
      </c>
      <c r="M70" s="90" t="n">
        <v>-0.360288519446383</v>
      </c>
      <c r="N70" s="88" t="s">
        <v>57</v>
      </c>
      <c r="O70" s="86" t="n">
        <v>4056.341</v>
      </c>
      <c r="P70" s="86" t="n">
        <v>4056.341</v>
      </c>
      <c r="Q70" s="86" t="n">
        <v>607.83</v>
      </c>
      <c r="R70" s="89" t="n">
        <v>-3448.511</v>
      </c>
      <c r="S70" s="90" t="n">
        <v>-0.850153130616977</v>
      </c>
      <c r="T70" s="90" t="n">
        <v>-0.811021051551584</v>
      </c>
      <c r="U70" s="86" t="n">
        <v>3878.098</v>
      </c>
      <c r="V70" s="86" t="n">
        <v>3878.098</v>
      </c>
      <c r="W70" s="86" t="n">
        <v>4019.4</v>
      </c>
      <c r="X70" s="87" t="n">
        <v>141.302000000001</v>
      </c>
      <c r="Y70" s="83" t="n">
        <v>0.0364359023418184</v>
      </c>
      <c r="Z70" s="83" t="n">
        <v>5.61270421005874</v>
      </c>
      <c r="AA70" s="86" t="n">
        <f aca="false">SUM(K70,Q70,W70)/3</f>
        <v>2614.54</v>
      </c>
    </row>
    <row r="71" customFormat="false" ht="15" hidden="false" customHeight="false" outlineLevel="0" collapsed="false">
      <c r="A71" s="0" t="e">
        <f aca="false">_xlfn.XLOOKUP('[1]CMK - 30.09.2025'!$N$1:$N$1048576,'[1]CMK - 30.09.2025'!$J$1:$J$1048576,"-",0)</f>
        <v>#NAME?</v>
      </c>
      <c r="B71" s="85" t="s">
        <v>58</v>
      </c>
      <c r="C71" s="85" t="s">
        <v>58</v>
      </c>
      <c r="D71" s="85" t="s">
        <v>59</v>
      </c>
      <c r="E71" s="85" t="n">
        <v>2117038000174</v>
      </c>
      <c r="F71" s="85" t="s">
        <v>126</v>
      </c>
      <c r="G71" s="85"/>
      <c r="H71" s="85" t="s">
        <v>61</v>
      </c>
      <c r="I71" s="86" t="n">
        <v>20033.5</v>
      </c>
      <c r="J71" s="86" t="n">
        <v>20033.5</v>
      </c>
      <c r="K71" s="86" t="n">
        <v>5842.11</v>
      </c>
      <c r="L71" s="89" t="n">
        <v>-14191.39</v>
      </c>
      <c r="M71" s="90" t="n">
        <v>-0.708382958544438</v>
      </c>
      <c r="N71" s="88" t="s">
        <v>57</v>
      </c>
      <c r="O71" s="86" t="n">
        <v>26673.066</v>
      </c>
      <c r="P71" s="86" t="n">
        <v>26673.066</v>
      </c>
      <c r="Q71" s="86" t="n">
        <v>7906.24</v>
      </c>
      <c r="R71" s="89" t="n">
        <v>-18766.826</v>
      </c>
      <c r="S71" s="90" t="n">
        <v>-0.703587131678076</v>
      </c>
      <c r="T71" s="83" t="n">
        <v>0.353319263074471</v>
      </c>
      <c r="U71" s="86" t="n">
        <v>30006.222</v>
      </c>
      <c r="V71" s="86" t="n">
        <v>30006.222</v>
      </c>
      <c r="W71" s="86" t="n">
        <v>11273.82</v>
      </c>
      <c r="X71" s="89" t="n">
        <v>-18732.402</v>
      </c>
      <c r="Y71" s="90" t="n">
        <v>-0.624283923514263</v>
      </c>
      <c r="Z71" s="83" t="n">
        <v>0.425939511069738</v>
      </c>
      <c r="AA71" s="86" t="n">
        <f aca="false">SUM(K71,Q71,W71)/3</f>
        <v>8340.72333333333</v>
      </c>
    </row>
    <row r="72" customFormat="false" ht="15" hidden="false" customHeight="false" outlineLevel="0" collapsed="false">
      <c r="A72" s="0" t="e">
        <f aca="false">_xlfn.XLOOKUP('[1]CMK - 30.09.2025'!$N$1:$N$1048576,'[1]CMK - 30.09.2025'!$J$1:$J$1048576,"-",0)</f>
        <v>#NAME?</v>
      </c>
      <c r="B72" s="85" t="s">
        <v>58</v>
      </c>
      <c r="C72" s="85" t="s">
        <v>58</v>
      </c>
      <c r="D72" s="85" t="s">
        <v>59</v>
      </c>
      <c r="E72" s="85" t="n">
        <v>2231291000154</v>
      </c>
      <c r="F72" s="85" t="s">
        <v>127</v>
      </c>
      <c r="G72" s="85"/>
      <c r="H72" s="85" t="s">
        <v>61</v>
      </c>
      <c r="I72" s="86" t="n">
        <v>42802.692</v>
      </c>
      <c r="J72" s="86" t="n">
        <v>42802.692</v>
      </c>
      <c r="K72" s="86" t="n">
        <v>40909.96</v>
      </c>
      <c r="L72" s="89" t="n">
        <v>-1892.732</v>
      </c>
      <c r="M72" s="90" t="n">
        <v>-0.0442199289708227</v>
      </c>
      <c r="N72" s="88" t="s">
        <v>57</v>
      </c>
      <c r="O72" s="86" t="n">
        <v>47506.556</v>
      </c>
      <c r="P72" s="86" t="n">
        <v>47506.556</v>
      </c>
      <c r="Q72" s="86" t="n">
        <v>38049.28</v>
      </c>
      <c r="R72" s="89" t="n">
        <v>-9457.27600000003</v>
      </c>
      <c r="S72" s="90" t="n">
        <v>-0.199073071093599</v>
      </c>
      <c r="T72" s="90" t="n">
        <v>-0.0699262477890471</v>
      </c>
      <c r="U72" s="86" t="n">
        <v>47097.328</v>
      </c>
      <c r="V72" s="86" t="n">
        <v>47097.328</v>
      </c>
      <c r="W72" s="86" t="n">
        <v>74984.5</v>
      </c>
      <c r="X72" s="87" t="n">
        <v>27887.172</v>
      </c>
      <c r="Y72" s="83" t="n">
        <v>0.592117922273638</v>
      </c>
      <c r="Z72" s="83" t="n">
        <v>0.970720602334657</v>
      </c>
      <c r="AA72" s="86" t="n">
        <f aca="false">SUM(K72,Q72,W72)/3</f>
        <v>51314.58</v>
      </c>
    </row>
    <row r="73" customFormat="false" ht="15" hidden="false" customHeight="false" outlineLevel="0" collapsed="false">
      <c r="A73" s="0" t="e">
        <f aca="false">_xlfn.XLOOKUP('[1]CMK - 30.09.2025'!$N$1:$N$1048576,'[1]CMK - 30.09.2025'!$J$1:$J$1048576,"-",0)</f>
        <v>#NAME?</v>
      </c>
      <c r="B73" s="85" t="s">
        <v>58</v>
      </c>
      <c r="C73" s="85" t="s">
        <v>58</v>
      </c>
      <c r="D73" s="85" t="s">
        <v>59</v>
      </c>
      <c r="E73" s="85" t="n">
        <v>2250283000155</v>
      </c>
      <c r="F73" s="85" t="s">
        <v>128</v>
      </c>
      <c r="G73" s="85"/>
      <c r="H73" s="85" t="s">
        <v>61</v>
      </c>
      <c r="I73" s="86" t="n">
        <v>8528.717</v>
      </c>
      <c r="J73" s="86" t="n">
        <v>8528.717</v>
      </c>
      <c r="K73" s="86" t="n">
        <v>5569.48</v>
      </c>
      <c r="L73" s="89" t="n">
        <v>-2959.237</v>
      </c>
      <c r="M73" s="90" t="n">
        <v>-0.346973290355396</v>
      </c>
      <c r="N73" s="88" t="s">
        <v>57</v>
      </c>
      <c r="O73" s="86" t="n">
        <v>8178.425</v>
      </c>
      <c r="P73" s="86" t="n">
        <v>8178.425</v>
      </c>
      <c r="Q73" s="86" t="n">
        <v>6500.05</v>
      </c>
      <c r="R73" s="89" t="n">
        <v>-1678.375</v>
      </c>
      <c r="S73" s="90" t="n">
        <v>-0.205219831446764</v>
      </c>
      <c r="T73" s="83" t="n">
        <v>0.167083821110768</v>
      </c>
      <c r="U73" s="86" t="n">
        <v>5430.962</v>
      </c>
      <c r="V73" s="86" t="n">
        <v>5430.962</v>
      </c>
      <c r="W73" s="86" t="n">
        <v>10136.69</v>
      </c>
      <c r="X73" s="87" t="n">
        <v>4705.728</v>
      </c>
      <c r="Y73" s="83" t="n">
        <v>0.866463068605524</v>
      </c>
      <c r="Z73" s="83" t="n">
        <v>0.559478773240206</v>
      </c>
      <c r="AA73" s="86" t="n">
        <f aca="false">SUM(K73,Q73,W73)/3</f>
        <v>7402.07333333333</v>
      </c>
    </row>
    <row r="74" customFormat="false" ht="15" hidden="false" customHeight="false" outlineLevel="0" collapsed="false">
      <c r="A74" s="0" t="e">
        <f aca="false">_xlfn.XLOOKUP('[1]CMK - 30.09.2025'!$N$1:$N$1048576,'[1]CMK - 30.09.2025'!$J$1:$J$1048576,"-",0)</f>
        <v>#NAME?</v>
      </c>
      <c r="B74" s="85" t="s">
        <v>58</v>
      </c>
      <c r="C74" s="85" t="s">
        <v>58</v>
      </c>
      <c r="D74" s="85" t="s">
        <v>59</v>
      </c>
      <c r="E74" s="85" t="n">
        <v>2251802000108</v>
      </c>
      <c r="F74" s="85" t="s">
        <v>129</v>
      </c>
      <c r="G74" s="85"/>
      <c r="H74" s="85" t="s">
        <v>61</v>
      </c>
      <c r="I74" s="86" t="n">
        <v>2637.609</v>
      </c>
      <c r="J74" s="86" t="n">
        <v>2637.609</v>
      </c>
      <c r="K74" s="86" t="n">
        <v>1188.53</v>
      </c>
      <c r="L74" s="89" t="n">
        <v>-1449.079</v>
      </c>
      <c r="M74" s="90" t="n">
        <v>-0.549391134167346</v>
      </c>
      <c r="N74" s="88" t="s">
        <v>57</v>
      </c>
      <c r="O74" s="86" t="n">
        <v>1061.7</v>
      </c>
      <c r="P74" s="86" t="n">
        <v>1061.7</v>
      </c>
      <c r="Q74" s="86" t="n">
        <v>936.47</v>
      </c>
      <c r="R74" s="89" t="n">
        <v>-125.23</v>
      </c>
      <c r="S74" s="90" t="n">
        <v>-0.117952340585853</v>
      </c>
      <c r="T74" s="90" t="n">
        <v>-0.212077103649045</v>
      </c>
      <c r="U74" s="86" t="n">
        <v>1943.875</v>
      </c>
      <c r="V74" s="86" t="n">
        <v>1943.875</v>
      </c>
      <c r="W74" s="86" t="n">
        <v>2387.9</v>
      </c>
      <c r="X74" s="87" t="n">
        <v>444.025000000001</v>
      </c>
      <c r="Y74" s="83" t="n">
        <v>0.228422609478491</v>
      </c>
      <c r="Z74" s="83" t="n">
        <v>1.54989481777313</v>
      </c>
      <c r="AA74" s="86" t="n">
        <f aca="false">SUM(K74,Q74,W74)/3</f>
        <v>1504.3</v>
      </c>
    </row>
    <row r="75" customFormat="false" ht="15" hidden="false" customHeight="false" outlineLevel="0" collapsed="false">
      <c r="A75" s="0" t="e">
        <f aca="false">_xlfn.XLOOKUP('[1]CMK - 30.09.2025'!$N$1:$N$1048576,'[1]CMK - 30.09.2025'!$J$1:$J$1048576,"-",0)</f>
        <v>#NAME?</v>
      </c>
      <c r="B75" s="85" t="s">
        <v>58</v>
      </c>
      <c r="C75" s="85" t="s">
        <v>58</v>
      </c>
      <c r="D75" s="85" t="s">
        <v>59</v>
      </c>
      <c r="E75" s="85" t="n">
        <v>2262894000113</v>
      </c>
      <c r="F75" s="85" t="s">
        <v>130</v>
      </c>
      <c r="G75" s="85"/>
      <c r="H75" s="85" t="s">
        <v>61</v>
      </c>
      <c r="I75" s="86" t="n">
        <v>163.972</v>
      </c>
      <c r="J75" s="86" t="n">
        <v>163.972</v>
      </c>
      <c r="K75" s="86" t="n">
        <v>619.94</v>
      </c>
      <c r="L75" s="87" t="n">
        <v>455.968</v>
      </c>
      <c r="M75" s="83" t="n">
        <v>2.7807674481009</v>
      </c>
      <c r="N75" s="88" t="s">
        <v>57</v>
      </c>
      <c r="O75" s="86" t="n">
        <v>159.145</v>
      </c>
      <c r="P75" s="86" t="n">
        <v>159.145</v>
      </c>
      <c r="Q75" s="86" t="n">
        <v>392.26</v>
      </c>
      <c r="R75" s="87" t="n">
        <v>233.115</v>
      </c>
      <c r="S75" s="83" t="n">
        <v>1.46479625498759</v>
      </c>
      <c r="T75" s="90" t="n">
        <v>-0.367261347872375</v>
      </c>
      <c r="U75" s="86" t="n">
        <v>233.436</v>
      </c>
      <c r="V75" s="86" t="n">
        <v>233.436</v>
      </c>
      <c r="W75" s="86" t="n">
        <v>1339.94</v>
      </c>
      <c r="X75" s="87" t="n">
        <v>1106.504</v>
      </c>
      <c r="Y75" s="83" t="n">
        <v>4.7400743672784</v>
      </c>
      <c r="Z75" s="83" t="n">
        <v>2.41594860551675</v>
      </c>
      <c r="AA75" s="86" t="n">
        <f aca="false">SUM(K75,Q75,W75)/3</f>
        <v>784.046666666667</v>
      </c>
    </row>
    <row r="76" customFormat="false" ht="15" hidden="false" customHeight="false" outlineLevel="0" collapsed="false">
      <c r="A76" s="0" t="e">
        <f aca="false">_xlfn.XLOOKUP('[1]CMK - 30.09.2025'!$N$1:$N$1048576,'[1]CMK - 30.09.2025'!$J$1:$J$1048576,"-",0)</f>
        <v>#NAME?</v>
      </c>
      <c r="B76" s="85" t="s">
        <v>58</v>
      </c>
      <c r="C76" s="85" t="s">
        <v>58</v>
      </c>
      <c r="D76" s="85" t="s">
        <v>59</v>
      </c>
      <c r="E76" s="85" t="n">
        <v>2297735000154</v>
      </c>
      <c r="F76" s="85" t="s">
        <v>131</v>
      </c>
      <c r="G76" s="85"/>
      <c r="H76" s="85" t="s">
        <v>61</v>
      </c>
      <c r="I76" s="86" t="n">
        <v>476.104</v>
      </c>
      <c r="J76" s="86" t="n">
        <v>476.104</v>
      </c>
      <c r="K76" s="86" t="n">
        <v>0</v>
      </c>
      <c r="L76" s="89" t="n">
        <v>-476.104</v>
      </c>
      <c r="M76" s="90" t="n">
        <v>-1</v>
      </c>
      <c r="N76" s="88" t="s">
        <v>57</v>
      </c>
      <c r="O76" s="86" t="n">
        <v>832.419</v>
      </c>
      <c r="P76" s="86" t="n">
        <v>832.419</v>
      </c>
      <c r="Q76" s="86" t="n">
        <v>0</v>
      </c>
      <c r="R76" s="89" t="n">
        <v>-832.419</v>
      </c>
      <c r="S76" s="90" t="n">
        <v>-1</v>
      </c>
      <c r="T76" s="88" t="s">
        <v>57</v>
      </c>
      <c r="U76" s="86" t="n">
        <v>1764.612</v>
      </c>
      <c r="V76" s="86" t="n">
        <v>1764.612</v>
      </c>
      <c r="W76" s="86" t="n">
        <v>90.03</v>
      </c>
      <c r="X76" s="89" t="n">
        <v>-1674.582</v>
      </c>
      <c r="Y76" s="90" t="n">
        <v>-0.948980285751202</v>
      </c>
      <c r="Z76" s="88" t="s">
        <v>57</v>
      </c>
      <c r="AA76" s="86" t="n">
        <f aca="false">SUM(K76,Q76,W76)/3</f>
        <v>30.01</v>
      </c>
    </row>
    <row r="77" customFormat="false" ht="15" hidden="false" customHeight="false" outlineLevel="0" collapsed="false">
      <c r="A77" s="0" t="e">
        <f aca="false">_xlfn.XLOOKUP('[1]CMK - 30.09.2025'!$N$1:$N$1048576,'[1]CMK - 30.09.2025'!$J$1:$J$1048576,"-",0)</f>
        <v>#NAME?</v>
      </c>
      <c r="B77" s="85" t="s">
        <v>58</v>
      </c>
      <c r="C77" s="85" t="s">
        <v>58</v>
      </c>
      <c r="D77" s="85" t="s">
        <v>59</v>
      </c>
      <c r="E77" s="85" t="n">
        <v>2297735000235</v>
      </c>
      <c r="F77" s="85" t="s">
        <v>132</v>
      </c>
      <c r="G77" s="85"/>
      <c r="H77" s="85" t="s">
        <v>61</v>
      </c>
      <c r="I77" s="86" t="n">
        <v>1535.38</v>
      </c>
      <c r="J77" s="86" t="n">
        <v>1535.38</v>
      </c>
      <c r="K77" s="86" t="n">
        <v>1045.9</v>
      </c>
      <c r="L77" s="89" t="n">
        <v>-489.48</v>
      </c>
      <c r="M77" s="90" t="n">
        <v>-0.318800557516706</v>
      </c>
      <c r="N77" s="88" t="s">
        <v>57</v>
      </c>
      <c r="O77" s="86" t="n">
        <v>1799.665</v>
      </c>
      <c r="P77" s="86" t="n">
        <v>1799.665</v>
      </c>
      <c r="Q77" s="86" t="n">
        <v>2286.31</v>
      </c>
      <c r="R77" s="87" t="n">
        <v>486.645</v>
      </c>
      <c r="S77" s="83" t="n">
        <v>0.270408659389386</v>
      </c>
      <c r="T77" s="83" t="n">
        <v>1.18597380246678</v>
      </c>
      <c r="U77" s="86" t="n">
        <v>1331.587</v>
      </c>
      <c r="V77" s="86" t="n">
        <v>1331.587</v>
      </c>
      <c r="W77" s="86" t="n">
        <v>2684.38</v>
      </c>
      <c r="X77" s="87" t="n">
        <v>1352.793</v>
      </c>
      <c r="Y77" s="83" t="n">
        <v>1.01592535823795</v>
      </c>
      <c r="Z77" s="83" t="n">
        <v>0.174110247516741</v>
      </c>
      <c r="AA77" s="86" t="n">
        <f aca="false">SUM(K77,Q77,W77)/3</f>
        <v>2005.53</v>
      </c>
    </row>
    <row r="78" customFormat="false" ht="15" hidden="false" customHeight="false" outlineLevel="0" collapsed="false">
      <c r="A78" s="0" t="e">
        <f aca="false">_xlfn.XLOOKUP('[1]CMK - 30.09.2025'!$N$1:$N$1048576,'[1]CMK - 30.09.2025'!$J$1:$J$1048576,"-",0)</f>
        <v>#NAME?</v>
      </c>
      <c r="B78" s="85" t="s">
        <v>58</v>
      </c>
      <c r="C78" s="85" t="s">
        <v>58</v>
      </c>
      <c r="D78" s="85" t="s">
        <v>59</v>
      </c>
      <c r="E78" s="85" t="n">
        <v>2305091000107</v>
      </c>
      <c r="F78" s="85" t="s">
        <v>133</v>
      </c>
      <c r="G78" s="85"/>
      <c r="H78" s="85" t="s">
        <v>61</v>
      </c>
      <c r="I78" s="86" t="n">
        <v>6522.486</v>
      </c>
      <c r="J78" s="86" t="n">
        <v>6522.486</v>
      </c>
      <c r="K78" s="86" t="n">
        <v>8462.82</v>
      </c>
      <c r="L78" s="87" t="n">
        <v>1940.334</v>
      </c>
      <c r="M78" s="83" t="n">
        <v>0.297483812153832</v>
      </c>
      <c r="N78" s="88" t="s">
        <v>57</v>
      </c>
      <c r="O78" s="86" t="n">
        <v>6179.055</v>
      </c>
      <c r="P78" s="86" t="n">
        <v>6179.055</v>
      </c>
      <c r="Q78" s="86" t="n">
        <v>18887.61</v>
      </c>
      <c r="R78" s="87" t="n">
        <v>12708.555</v>
      </c>
      <c r="S78" s="83" t="n">
        <v>2.05671498311635</v>
      </c>
      <c r="T78" s="83" t="n">
        <v>1.23183406949457</v>
      </c>
      <c r="U78" s="86" t="n">
        <v>8467.70299999999</v>
      </c>
      <c r="V78" s="86" t="n">
        <v>8467.70299999999</v>
      </c>
      <c r="W78" s="86" t="n">
        <v>8829.8</v>
      </c>
      <c r="X78" s="87" t="n">
        <v>362.097000000005</v>
      </c>
      <c r="Y78" s="83" t="n">
        <v>0.0427621280529094</v>
      </c>
      <c r="Z78" s="90" t="n">
        <v>-0.532508348065213</v>
      </c>
      <c r="AA78" s="86" t="n">
        <f aca="false">SUM(K78,Q78,W78)/3</f>
        <v>12060.0766666667</v>
      </c>
    </row>
    <row r="79" customFormat="false" ht="15" hidden="false" customHeight="false" outlineLevel="0" collapsed="false">
      <c r="A79" s="0" t="e">
        <f aca="false">_xlfn.XLOOKUP('[1]CMK - 30.09.2025'!$N$1:$N$1048576,'[1]CMK - 30.09.2025'!$J$1:$J$1048576,"-",0)</f>
        <v>#NAME?</v>
      </c>
      <c r="B79" s="85" t="s">
        <v>58</v>
      </c>
      <c r="C79" s="85" t="s">
        <v>58</v>
      </c>
      <c r="D79" s="85" t="s">
        <v>59</v>
      </c>
      <c r="E79" s="85" t="n">
        <v>2305091000280</v>
      </c>
      <c r="F79" s="85" t="s">
        <v>134</v>
      </c>
      <c r="G79" s="85"/>
      <c r="H79" s="85" t="s">
        <v>61</v>
      </c>
      <c r="I79" s="86" t="n">
        <v>0</v>
      </c>
      <c r="J79" s="86" t="n">
        <v>0</v>
      </c>
      <c r="K79" s="86" t="n">
        <v>5699.24</v>
      </c>
      <c r="L79" s="87" t="n">
        <v>5699.24</v>
      </c>
      <c r="M79" s="88" t="s">
        <v>57</v>
      </c>
      <c r="N79" s="88" t="s">
        <v>57</v>
      </c>
      <c r="O79" s="86" t="n">
        <v>0</v>
      </c>
      <c r="P79" s="86" t="n">
        <v>0</v>
      </c>
      <c r="Q79" s="86" t="n">
        <v>3778.77</v>
      </c>
      <c r="R79" s="87" t="n">
        <v>3778.77</v>
      </c>
      <c r="S79" s="88" t="s">
        <v>57</v>
      </c>
      <c r="T79" s="90" t="n">
        <v>-0.336969490668931</v>
      </c>
      <c r="U79" s="86" t="n">
        <v>0</v>
      </c>
      <c r="V79" s="86" t="n">
        <v>0</v>
      </c>
      <c r="W79" s="86" t="n">
        <v>8128.28</v>
      </c>
      <c r="X79" s="87" t="n">
        <v>8128.28</v>
      </c>
      <c r="Y79" s="88" t="s">
        <v>57</v>
      </c>
      <c r="Z79" s="83" t="n">
        <v>1.15103856545913</v>
      </c>
      <c r="AA79" s="86" t="n">
        <f aca="false">SUM(K79,Q79,W79)/3</f>
        <v>5868.76333333333</v>
      </c>
    </row>
    <row r="80" customFormat="false" ht="15" hidden="false" customHeight="false" outlineLevel="0" collapsed="false">
      <c r="A80" s="0" t="e">
        <f aca="false">_xlfn.XLOOKUP('[1]CMK - 30.09.2025'!$N$1:$N$1048576,'[1]CMK - 30.09.2025'!$J$1:$J$1048576,"-",0)</f>
        <v>#NAME?</v>
      </c>
      <c r="B80" s="85" t="s">
        <v>58</v>
      </c>
      <c r="C80" s="85" t="s">
        <v>58</v>
      </c>
      <c r="D80" s="85" t="s">
        <v>59</v>
      </c>
      <c r="E80" s="85" t="n">
        <v>2316243000169</v>
      </c>
      <c r="F80" s="85" t="s">
        <v>135</v>
      </c>
      <c r="G80" s="85"/>
      <c r="H80" s="85" t="s">
        <v>61</v>
      </c>
      <c r="I80" s="86" t="n">
        <v>4459.089</v>
      </c>
      <c r="J80" s="86" t="n">
        <v>4459.089</v>
      </c>
      <c r="K80" s="86" t="n">
        <v>6992.32</v>
      </c>
      <c r="L80" s="87" t="n">
        <v>2533.231</v>
      </c>
      <c r="M80" s="83" t="n">
        <v>0.568105054642327</v>
      </c>
      <c r="N80" s="88" t="s">
        <v>57</v>
      </c>
      <c r="O80" s="86" t="n">
        <v>3431.369</v>
      </c>
      <c r="P80" s="86" t="n">
        <v>3431.369</v>
      </c>
      <c r="Q80" s="86" t="n">
        <v>7058.2</v>
      </c>
      <c r="R80" s="87" t="n">
        <v>3626.831</v>
      </c>
      <c r="S80" s="83" t="n">
        <v>1.05696327034487</v>
      </c>
      <c r="T80" s="83" t="n">
        <v>0.0094217655942519</v>
      </c>
      <c r="U80" s="86" t="n">
        <v>4679.325</v>
      </c>
      <c r="V80" s="86" t="n">
        <v>4679.325</v>
      </c>
      <c r="W80" s="86" t="n">
        <v>8773.9</v>
      </c>
      <c r="X80" s="87" t="n">
        <v>4094.575</v>
      </c>
      <c r="Y80" s="83" t="n">
        <v>0.875035395062322</v>
      </c>
      <c r="Z80" s="83" t="n">
        <v>0.243078971975858</v>
      </c>
      <c r="AA80" s="86" t="n">
        <f aca="false">SUM(K80,Q80,W80)/3</f>
        <v>7608.14</v>
      </c>
    </row>
    <row r="81" customFormat="false" ht="15" hidden="false" customHeight="false" outlineLevel="0" collapsed="false">
      <c r="A81" s="0" t="e">
        <f aca="false">_xlfn.XLOOKUP('[1]CMK - 30.09.2025'!$N$1:$N$1048576,'[1]CMK - 30.09.2025'!$J$1:$J$1048576,"-",0)</f>
        <v>#NAME?</v>
      </c>
      <c r="B81" s="85" t="s">
        <v>58</v>
      </c>
      <c r="C81" s="85" t="s">
        <v>58</v>
      </c>
      <c r="D81" s="85" t="s">
        <v>59</v>
      </c>
      <c r="E81" s="85" t="n">
        <v>2336828000140</v>
      </c>
      <c r="F81" s="85" t="s">
        <v>136</v>
      </c>
      <c r="G81" s="85"/>
      <c r="H81" s="85" t="s">
        <v>61</v>
      </c>
      <c r="I81" s="86" t="n">
        <v>2139.215</v>
      </c>
      <c r="J81" s="86" t="n">
        <v>2139.215</v>
      </c>
      <c r="K81" s="86" t="n">
        <v>2693.37</v>
      </c>
      <c r="L81" s="87" t="n">
        <v>554.154999999999</v>
      </c>
      <c r="M81" s="83" t="n">
        <v>0.259045958447374</v>
      </c>
      <c r="N81" s="88" t="s">
        <v>57</v>
      </c>
      <c r="O81" s="86" t="n">
        <v>2457.585</v>
      </c>
      <c r="P81" s="86" t="n">
        <v>2457.585</v>
      </c>
      <c r="Q81" s="86" t="n">
        <v>1325.23</v>
      </c>
      <c r="R81" s="89" t="n">
        <v>-1132.355</v>
      </c>
      <c r="S81" s="90" t="n">
        <v>-0.460759241287687</v>
      </c>
      <c r="T81" s="90" t="n">
        <v>-0.507965856900463</v>
      </c>
      <c r="U81" s="86" t="n">
        <v>2862.282</v>
      </c>
      <c r="V81" s="86" t="n">
        <v>2862.282</v>
      </c>
      <c r="W81" s="86" t="n">
        <v>2814.15</v>
      </c>
      <c r="X81" s="89" t="n">
        <v>-48.1319999999996</v>
      </c>
      <c r="Y81" s="90" t="n">
        <v>-0.0168159531450778</v>
      </c>
      <c r="Z81" s="83" t="n">
        <v>1.12351818174958</v>
      </c>
      <c r="AA81" s="86" t="n">
        <f aca="false">SUM(K81,Q81,W81)/3</f>
        <v>2277.58333333333</v>
      </c>
    </row>
    <row r="82" customFormat="false" ht="15" hidden="false" customHeight="false" outlineLevel="0" collapsed="false">
      <c r="A82" s="0" t="e">
        <f aca="false">_xlfn.XLOOKUP('[1]CMK - 30.09.2025'!$N$1:$N$1048576,'[1]CMK - 30.09.2025'!$J$1:$J$1048576,"-",0)</f>
        <v>#NAME?</v>
      </c>
      <c r="B82" s="85" t="s">
        <v>58</v>
      </c>
      <c r="C82" s="85" t="s">
        <v>58</v>
      </c>
      <c r="D82" s="85" t="s">
        <v>59</v>
      </c>
      <c r="E82" s="85" t="n">
        <v>2346582000198</v>
      </c>
      <c r="F82" s="85" t="s">
        <v>137</v>
      </c>
      <c r="G82" s="85"/>
      <c r="H82" s="85" t="s">
        <v>61</v>
      </c>
      <c r="I82" s="86" t="n">
        <v>3725.768</v>
      </c>
      <c r="J82" s="86" t="n">
        <v>3725.768</v>
      </c>
      <c r="K82" s="86" t="n">
        <v>648.02</v>
      </c>
      <c r="L82" s="89" t="n">
        <v>-3077.748</v>
      </c>
      <c r="M82" s="90" t="n">
        <v>-0.826070759102553</v>
      </c>
      <c r="N82" s="88" t="s">
        <v>57</v>
      </c>
      <c r="O82" s="86" t="n">
        <v>701.113</v>
      </c>
      <c r="P82" s="86" t="n">
        <v>701.113</v>
      </c>
      <c r="Q82" s="86" t="n">
        <v>6178.01</v>
      </c>
      <c r="R82" s="87" t="n">
        <v>5476.897</v>
      </c>
      <c r="S82" s="83" t="n">
        <v>7.81171793990412</v>
      </c>
      <c r="T82" s="83" t="n">
        <v>8.53367180025308</v>
      </c>
      <c r="U82" s="86" t="n">
        <v>1069.697</v>
      </c>
      <c r="V82" s="86" t="n">
        <v>1069.697</v>
      </c>
      <c r="W82" s="86" t="n">
        <v>5986.65</v>
      </c>
      <c r="X82" s="87" t="n">
        <v>4916.953</v>
      </c>
      <c r="Y82" s="83" t="n">
        <v>4.59658482729221</v>
      </c>
      <c r="Z82" s="90" t="n">
        <v>-0.0309743752438082</v>
      </c>
      <c r="AA82" s="86" t="n">
        <f aca="false">SUM(K82,Q82,W82)/3</f>
        <v>4270.89333333333</v>
      </c>
    </row>
    <row r="83" customFormat="false" ht="15" hidden="false" customHeight="false" outlineLevel="0" collapsed="false">
      <c r="A83" s="0" t="e">
        <f aca="false">_xlfn.XLOOKUP('[1]CMK - 30.09.2025'!$N$1:$N$1048576,'[1]CMK - 30.09.2025'!$J$1:$J$1048576,"-",0)</f>
        <v>#NAME?</v>
      </c>
      <c r="B83" s="85" t="s">
        <v>58</v>
      </c>
      <c r="C83" s="85" t="s">
        <v>58</v>
      </c>
      <c r="D83" s="85" t="s">
        <v>59</v>
      </c>
      <c r="E83" s="85" t="n">
        <v>2349790000140</v>
      </c>
      <c r="F83" s="85" t="s">
        <v>138</v>
      </c>
      <c r="G83" s="85"/>
      <c r="H83" s="85" t="s">
        <v>61</v>
      </c>
      <c r="I83" s="86" t="n">
        <v>0</v>
      </c>
      <c r="J83" s="86" t="n">
        <v>0</v>
      </c>
      <c r="K83" s="86" t="n">
        <v>1542.53</v>
      </c>
      <c r="L83" s="87" t="n">
        <v>1542.53</v>
      </c>
      <c r="M83" s="88" t="s">
        <v>57</v>
      </c>
      <c r="N83" s="88" t="s">
        <v>57</v>
      </c>
      <c r="O83" s="86" t="n">
        <v>0</v>
      </c>
      <c r="P83" s="86" t="n">
        <v>0</v>
      </c>
      <c r="Q83" s="86" t="n">
        <v>0</v>
      </c>
      <c r="R83" s="89" t="n">
        <v>0</v>
      </c>
      <c r="S83" s="88" t="s">
        <v>57</v>
      </c>
      <c r="T83" s="90" t="n">
        <v>-1</v>
      </c>
      <c r="U83" s="86" t="n">
        <v>0</v>
      </c>
      <c r="V83" s="86" t="n">
        <v>0</v>
      </c>
      <c r="W83" s="86" t="n">
        <v>728.82</v>
      </c>
      <c r="X83" s="87" t="n">
        <v>728.82</v>
      </c>
      <c r="Y83" s="88" t="s">
        <v>57</v>
      </c>
      <c r="Z83" s="88" t="s">
        <v>57</v>
      </c>
      <c r="AA83" s="86" t="n">
        <f aca="false">SUM(K83,Q83,W83)/3</f>
        <v>757.116666666667</v>
      </c>
    </row>
    <row r="84" customFormat="false" ht="15" hidden="false" customHeight="false" outlineLevel="0" collapsed="false">
      <c r="A84" s="0" t="e">
        <f aca="false">_xlfn.XLOOKUP('[1]CMK - 30.09.2025'!$N$1:$N$1048576,'[1]CMK - 30.09.2025'!$J$1:$J$1048576,"-",0)</f>
        <v>#NAME?</v>
      </c>
      <c r="B84" s="85" t="s">
        <v>58</v>
      </c>
      <c r="C84" s="85" t="s">
        <v>58</v>
      </c>
      <c r="D84" s="85" t="s">
        <v>59</v>
      </c>
      <c r="E84" s="85" t="n">
        <v>2351726000102</v>
      </c>
      <c r="F84" s="85" t="s">
        <v>139</v>
      </c>
      <c r="G84" s="85"/>
      <c r="H84" s="85" t="s">
        <v>61</v>
      </c>
      <c r="I84" s="86" t="n">
        <v>2390.857</v>
      </c>
      <c r="J84" s="86" t="n">
        <v>2390.857</v>
      </c>
      <c r="K84" s="86" t="n">
        <v>1493.76</v>
      </c>
      <c r="L84" s="89" t="n">
        <v>-897.097</v>
      </c>
      <c r="M84" s="90" t="n">
        <v>-0.375219847945737</v>
      </c>
      <c r="N84" s="88" t="s">
        <v>57</v>
      </c>
      <c r="O84" s="86" t="n">
        <v>2864.753</v>
      </c>
      <c r="P84" s="86" t="n">
        <v>2864.753</v>
      </c>
      <c r="Q84" s="86" t="n">
        <v>4968.86</v>
      </c>
      <c r="R84" s="87" t="n">
        <v>2104.107</v>
      </c>
      <c r="S84" s="83" t="n">
        <v>0.734481122805352</v>
      </c>
      <c r="T84" s="83" t="n">
        <v>2.32641120394173</v>
      </c>
      <c r="U84" s="86" t="n">
        <v>3173.047</v>
      </c>
      <c r="V84" s="86" t="n">
        <v>3173.047</v>
      </c>
      <c r="W84" s="86" t="n">
        <v>0</v>
      </c>
      <c r="X84" s="89" t="n">
        <v>-3173.047</v>
      </c>
      <c r="Y84" s="90" t="n">
        <v>-1</v>
      </c>
      <c r="Z84" s="90" t="n">
        <v>-1</v>
      </c>
      <c r="AA84" s="86" t="n">
        <f aca="false">SUM(K84,Q84,W84)/3</f>
        <v>2154.20666666667</v>
      </c>
    </row>
    <row r="85" customFormat="false" ht="15" hidden="false" customHeight="false" outlineLevel="0" collapsed="false">
      <c r="A85" s="0" t="e">
        <f aca="false">_xlfn.XLOOKUP('[1]CMK - 30.09.2025'!$N$1:$N$1048576,'[1]CMK - 30.09.2025'!$J$1:$J$1048576,"-",0)</f>
        <v>#NAME?</v>
      </c>
      <c r="B85" s="85" t="s">
        <v>58</v>
      </c>
      <c r="C85" s="85" t="s">
        <v>58</v>
      </c>
      <c r="D85" s="85" t="s">
        <v>59</v>
      </c>
      <c r="E85" s="85" t="n">
        <v>2351726000366</v>
      </c>
      <c r="F85" s="85" t="s">
        <v>140</v>
      </c>
      <c r="G85" s="85"/>
      <c r="H85" s="85" t="s">
        <v>61</v>
      </c>
      <c r="I85" s="86" t="n">
        <v>1557.989</v>
      </c>
      <c r="J85" s="86" t="n">
        <v>1557.989</v>
      </c>
      <c r="K85" s="86" t="n">
        <v>0</v>
      </c>
      <c r="L85" s="89" t="n">
        <v>-1557.989</v>
      </c>
      <c r="M85" s="90" t="n">
        <v>-1</v>
      </c>
      <c r="N85" s="88" t="s">
        <v>57</v>
      </c>
      <c r="O85" s="86" t="n">
        <v>1866.8</v>
      </c>
      <c r="P85" s="86" t="n">
        <v>1866.8</v>
      </c>
      <c r="Q85" s="86" t="n">
        <v>2695.66</v>
      </c>
      <c r="R85" s="87" t="n">
        <v>828.86</v>
      </c>
      <c r="S85" s="83" t="n">
        <v>0.444000428540819</v>
      </c>
      <c r="T85" s="88" t="s">
        <v>57</v>
      </c>
      <c r="U85" s="86" t="n">
        <v>2067.699</v>
      </c>
      <c r="V85" s="86" t="n">
        <v>2067.699</v>
      </c>
      <c r="W85" s="86" t="n">
        <v>0</v>
      </c>
      <c r="X85" s="89" t="n">
        <v>-2067.699</v>
      </c>
      <c r="Y85" s="90" t="n">
        <v>-1</v>
      </c>
      <c r="Z85" s="90" t="n">
        <v>-1</v>
      </c>
      <c r="AA85" s="86" t="n">
        <f aca="false">SUM(K85,Q85,W85)/3</f>
        <v>898.553333333333</v>
      </c>
    </row>
    <row r="86" customFormat="false" ht="15" hidden="false" customHeight="false" outlineLevel="0" collapsed="false">
      <c r="A86" s="0" t="e">
        <f aca="false">_xlfn.XLOOKUP('[1]CMK - 30.09.2025'!$N$1:$N$1048576,'[1]CMK - 30.09.2025'!$J$1:$J$1048576,"-",0)</f>
        <v>#NAME?</v>
      </c>
      <c r="B86" s="85" t="s">
        <v>58</v>
      </c>
      <c r="C86" s="85" t="s">
        <v>58</v>
      </c>
      <c r="D86" s="85" t="s">
        <v>59</v>
      </c>
      <c r="E86" s="85" t="n">
        <v>2351726000447</v>
      </c>
      <c r="F86" s="85" t="s">
        <v>141</v>
      </c>
      <c r="G86" s="85"/>
      <c r="H86" s="85" t="s">
        <v>61</v>
      </c>
      <c r="I86" s="86" t="n">
        <v>622.251</v>
      </c>
      <c r="J86" s="86" t="n">
        <v>622.251</v>
      </c>
      <c r="K86" s="86" t="n">
        <v>0</v>
      </c>
      <c r="L86" s="89" t="n">
        <v>-622.251</v>
      </c>
      <c r="M86" s="90" t="n">
        <v>-1</v>
      </c>
      <c r="N86" s="88" t="s">
        <v>57</v>
      </c>
      <c r="O86" s="86" t="n">
        <v>745.588</v>
      </c>
      <c r="P86" s="86" t="n">
        <v>745.588</v>
      </c>
      <c r="Q86" s="86" t="n">
        <v>1151.68</v>
      </c>
      <c r="R86" s="87" t="n">
        <v>406.092</v>
      </c>
      <c r="S86" s="83" t="n">
        <v>0.544660053541634</v>
      </c>
      <c r="T86" s="88" t="s">
        <v>57</v>
      </c>
      <c r="U86" s="86" t="n">
        <v>825.825</v>
      </c>
      <c r="V86" s="86" t="n">
        <v>825.825</v>
      </c>
      <c r="W86" s="86" t="n">
        <v>0</v>
      </c>
      <c r="X86" s="89" t="n">
        <v>-825.825</v>
      </c>
      <c r="Y86" s="90" t="n">
        <v>-1</v>
      </c>
      <c r="Z86" s="90" t="n">
        <v>-1</v>
      </c>
      <c r="AA86" s="86" t="n">
        <f aca="false">SUM(K86,Q86,W86)/3</f>
        <v>383.893333333333</v>
      </c>
    </row>
    <row r="87" customFormat="false" ht="15" hidden="false" customHeight="false" outlineLevel="0" collapsed="false">
      <c r="A87" s="0" t="e">
        <f aca="false">_xlfn.XLOOKUP('[1]CMK - 30.09.2025'!$N$1:$N$1048576,'[1]CMK - 30.09.2025'!$J$1:$J$1048576,"-",0)</f>
        <v>#NAME?</v>
      </c>
      <c r="B87" s="85" t="s">
        <v>58</v>
      </c>
      <c r="C87" s="85" t="s">
        <v>58</v>
      </c>
      <c r="D87" s="85" t="s">
        <v>59</v>
      </c>
      <c r="E87" s="85" t="n">
        <v>2374995000186</v>
      </c>
      <c r="F87" s="85" t="s">
        <v>142</v>
      </c>
      <c r="G87" s="85"/>
      <c r="H87" s="85" t="s">
        <v>61</v>
      </c>
      <c r="I87" s="86" t="n">
        <v>10754.173</v>
      </c>
      <c r="J87" s="86" t="n">
        <v>10754.173</v>
      </c>
      <c r="K87" s="86" t="n">
        <v>7373.03</v>
      </c>
      <c r="L87" s="89" t="n">
        <v>-3381.14300000001</v>
      </c>
      <c r="M87" s="90" t="n">
        <v>-0.314402883420232</v>
      </c>
      <c r="N87" s="88" t="s">
        <v>57</v>
      </c>
      <c r="O87" s="86" t="n">
        <v>20418.393</v>
      </c>
      <c r="P87" s="86" t="n">
        <v>20418.393</v>
      </c>
      <c r="Q87" s="86" t="n">
        <v>7012.3</v>
      </c>
      <c r="R87" s="89" t="n">
        <v>-13406.093</v>
      </c>
      <c r="S87" s="90" t="n">
        <v>-0.656569446968721</v>
      </c>
      <c r="T87" s="90" t="n">
        <v>-0.0489256113158362</v>
      </c>
      <c r="U87" s="86" t="n">
        <v>5702.744</v>
      </c>
      <c r="V87" s="86" t="n">
        <v>5702.744</v>
      </c>
      <c r="W87" s="86" t="n">
        <v>8925.16</v>
      </c>
      <c r="X87" s="87" t="n">
        <v>3222.416</v>
      </c>
      <c r="Y87" s="83" t="n">
        <v>0.565064116502512</v>
      </c>
      <c r="Z87" s="83" t="n">
        <v>0.272786389629651</v>
      </c>
      <c r="AA87" s="86" t="n">
        <f aca="false">SUM(K87,Q87,W87)/3</f>
        <v>7770.16333333333</v>
      </c>
    </row>
    <row r="88" customFormat="false" ht="15" hidden="false" customHeight="false" outlineLevel="0" collapsed="false">
      <c r="A88" s="0" t="e">
        <f aca="false">_xlfn.XLOOKUP('[1]CMK - 30.09.2025'!$N$1:$N$1048576,'[1]CMK - 30.09.2025'!$J$1:$J$1048576,"-",0)</f>
        <v>#NAME?</v>
      </c>
      <c r="B88" s="85" t="s">
        <v>58</v>
      </c>
      <c r="C88" s="85" t="s">
        <v>58</v>
      </c>
      <c r="D88" s="85" t="s">
        <v>59</v>
      </c>
      <c r="E88" s="85" t="n">
        <v>2441215000173</v>
      </c>
      <c r="F88" s="85" t="s">
        <v>143</v>
      </c>
      <c r="G88" s="85"/>
      <c r="H88" s="85" t="s">
        <v>61</v>
      </c>
      <c r="I88" s="86" t="n">
        <v>19292.715</v>
      </c>
      <c r="J88" s="86" t="n">
        <v>19292.715</v>
      </c>
      <c r="K88" s="86" t="n">
        <v>16647.48</v>
      </c>
      <c r="L88" s="89" t="n">
        <v>-2645.23500000001</v>
      </c>
      <c r="M88" s="90" t="n">
        <v>-0.137110562199256</v>
      </c>
      <c r="N88" s="88" t="s">
        <v>57</v>
      </c>
      <c r="O88" s="86" t="n">
        <v>13270.777</v>
      </c>
      <c r="P88" s="86" t="n">
        <v>13270.777</v>
      </c>
      <c r="Q88" s="86" t="n">
        <v>15703.69</v>
      </c>
      <c r="R88" s="87" t="n">
        <v>2432.91299999999</v>
      </c>
      <c r="S88" s="83" t="n">
        <v>0.183328602387033</v>
      </c>
      <c r="T88" s="90" t="n">
        <v>-0.0566926645954824</v>
      </c>
      <c r="U88" s="86" t="n">
        <v>20007.906</v>
      </c>
      <c r="V88" s="86" t="n">
        <v>20007.906</v>
      </c>
      <c r="W88" s="86" t="n">
        <v>15510.75</v>
      </c>
      <c r="X88" s="89" t="n">
        <v>-4497.15600000001</v>
      </c>
      <c r="Y88" s="90" t="n">
        <v>-0.224768948834526</v>
      </c>
      <c r="Z88" s="90" t="n">
        <v>-0.0122862843064273</v>
      </c>
      <c r="AA88" s="86" t="n">
        <f aca="false">SUM(K88,Q88,W88)/3</f>
        <v>15953.9733333333</v>
      </c>
    </row>
    <row r="89" customFormat="false" ht="15" hidden="false" customHeight="false" outlineLevel="0" collapsed="false">
      <c r="A89" s="0" t="e">
        <f aca="false">_xlfn.XLOOKUP('[1]CMK - 30.09.2025'!$N$1:$N$1048576,'[1]CMK - 30.09.2025'!$J$1:$J$1048576,"-",0)</f>
        <v>#NAME?</v>
      </c>
      <c r="B89" s="85" t="s">
        <v>58</v>
      </c>
      <c r="C89" s="85" t="s">
        <v>58</v>
      </c>
      <c r="D89" s="85" t="s">
        <v>59</v>
      </c>
      <c r="E89" s="85" t="n">
        <v>2489195000100</v>
      </c>
      <c r="F89" s="85" t="s">
        <v>144</v>
      </c>
      <c r="G89" s="85"/>
      <c r="H89" s="85" t="s">
        <v>61</v>
      </c>
      <c r="I89" s="86" t="n">
        <v>4085.56</v>
      </c>
      <c r="J89" s="86" t="n">
        <v>4085.56</v>
      </c>
      <c r="K89" s="86" t="n">
        <v>3580.93</v>
      </c>
      <c r="L89" s="89" t="n">
        <v>-504.63</v>
      </c>
      <c r="M89" s="90" t="n">
        <v>-0.123515503382645</v>
      </c>
      <c r="N89" s="88" t="s">
        <v>57</v>
      </c>
      <c r="O89" s="86" t="n">
        <v>3006.031</v>
      </c>
      <c r="P89" s="86" t="n">
        <v>3006.031</v>
      </c>
      <c r="Q89" s="86" t="n">
        <v>4070.99</v>
      </c>
      <c r="R89" s="87" t="n">
        <v>1064.959</v>
      </c>
      <c r="S89" s="83" t="n">
        <v>0.354274124252211</v>
      </c>
      <c r="T89" s="83" t="n">
        <v>0.136852717031609</v>
      </c>
      <c r="U89" s="86" t="n">
        <v>4353.638</v>
      </c>
      <c r="V89" s="86" t="n">
        <v>4353.638</v>
      </c>
      <c r="W89" s="86" t="n">
        <v>3133.52</v>
      </c>
      <c r="X89" s="89" t="n">
        <v>-1220.118</v>
      </c>
      <c r="Y89" s="90" t="n">
        <v>-0.280252515252761</v>
      </c>
      <c r="Z89" s="90" t="n">
        <v>-0.230280595137792</v>
      </c>
      <c r="AA89" s="86" t="n">
        <f aca="false">SUM(K89,Q89,W89)/3</f>
        <v>3595.14666666667</v>
      </c>
    </row>
    <row r="90" customFormat="false" ht="15" hidden="false" customHeight="false" outlineLevel="0" collapsed="false">
      <c r="A90" s="0" t="e">
        <f aca="false">_xlfn.XLOOKUP('[1]CMK - 30.09.2025'!$N$1:$N$1048576,'[1]CMK - 30.09.2025'!$J$1:$J$1048576,"-",0)</f>
        <v>#NAME?</v>
      </c>
      <c r="B90" s="85" t="s">
        <v>58</v>
      </c>
      <c r="C90" s="85" t="s">
        <v>58</v>
      </c>
      <c r="D90" s="85" t="s">
        <v>59</v>
      </c>
      <c r="E90" s="85" t="n">
        <v>2491217000177</v>
      </c>
      <c r="F90" s="85" t="s">
        <v>145</v>
      </c>
      <c r="G90" s="85"/>
      <c r="H90" s="85" t="s">
        <v>61</v>
      </c>
      <c r="I90" s="86" t="n">
        <v>2624.278</v>
      </c>
      <c r="J90" s="86" t="n">
        <v>2624.278</v>
      </c>
      <c r="K90" s="86" t="n">
        <v>2638.81</v>
      </c>
      <c r="L90" s="87" t="n">
        <v>14.5319999999997</v>
      </c>
      <c r="M90" s="83" t="n">
        <v>0.00553752308253919</v>
      </c>
      <c r="N90" s="88" t="s">
        <v>57</v>
      </c>
      <c r="O90" s="86" t="n">
        <v>2244.996</v>
      </c>
      <c r="P90" s="86" t="n">
        <v>2244.996</v>
      </c>
      <c r="Q90" s="86" t="n">
        <v>2304.56</v>
      </c>
      <c r="R90" s="87" t="n">
        <v>59.5640000000008</v>
      </c>
      <c r="S90" s="83" t="n">
        <v>0.0265318958252045</v>
      </c>
      <c r="T90" s="90" t="n">
        <v>-0.126666944569712</v>
      </c>
      <c r="U90" s="86" t="n">
        <v>2966.249</v>
      </c>
      <c r="V90" s="86" t="n">
        <v>2966.249</v>
      </c>
      <c r="W90" s="86" t="n">
        <v>2934.33</v>
      </c>
      <c r="X90" s="89" t="n">
        <v>-31.9190000000012</v>
      </c>
      <c r="Y90" s="90" t="n">
        <v>-0.0107607284486235</v>
      </c>
      <c r="Z90" s="83" t="n">
        <v>0.273271253514771</v>
      </c>
      <c r="AA90" s="86" t="n">
        <f aca="false">SUM(K90,Q90,W90)/3</f>
        <v>2625.9</v>
      </c>
    </row>
    <row r="91" customFormat="false" ht="15" hidden="false" customHeight="false" outlineLevel="0" collapsed="false">
      <c r="A91" s="0" t="e">
        <f aca="false">_xlfn.XLOOKUP('[1]CMK - 30.09.2025'!$N$1:$N$1048576,'[1]CMK - 30.09.2025'!$J$1:$J$1048576,"-",0)</f>
        <v>#NAME?</v>
      </c>
      <c r="B91" s="85" t="s">
        <v>58</v>
      </c>
      <c r="C91" s="85" t="s">
        <v>58</v>
      </c>
      <c r="D91" s="85" t="s">
        <v>59</v>
      </c>
      <c r="E91" s="85" t="n">
        <v>2509530000195</v>
      </c>
      <c r="F91" s="85" t="s">
        <v>146</v>
      </c>
      <c r="G91" s="85"/>
      <c r="H91" s="85" t="s">
        <v>61</v>
      </c>
      <c r="I91" s="86" t="n">
        <v>10350.581</v>
      </c>
      <c r="J91" s="86" t="n">
        <v>10350.581</v>
      </c>
      <c r="K91" s="86" t="n">
        <v>3393.4</v>
      </c>
      <c r="L91" s="89" t="n">
        <v>-6957.181</v>
      </c>
      <c r="M91" s="90" t="n">
        <v>-0.672153669441358</v>
      </c>
      <c r="N91" s="88" t="s">
        <v>57</v>
      </c>
      <c r="O91" s="86" t="n">
        <v>2567.761</v>
      </c>
      <c r="P91" s="86" t="n">
        <v>2567.761</v>
      </c>
      <c r="Q91" s="86" t="n">
        <v>4401.24</v>
      </c>
      <c r="R91" s="87" t="n">
        <v>1833.479</v>
      </c>
      <c r="S91" s="83" t="n">
        <v>0.714038027682483</v>
      </c>
      <c r="T91" s="83" t="n">
        <v>0.297000058937939</v>
      </c>
      <c r="U91" s="86" t="n">
        <v>860.646</v>
      </c>
      <c r="V91" s="86" t="n">
        <v>860.646</v>
      </c>
      <c r="W91" s="86" t="n">
        <v>6253.31</v>
      </c>
      <c r="X91" s="87" t="n">
        <v>5392.664</v>
      </c>
      <c r="Y91" s="83" t="n">
        <v>6.26583287437576</v>
      </c>
      <c r="Z91" s="83" t="n">
        <v>0.420806409102889</v>
      </c>
      <c r="AA91" s="86" t="n">
        <f aca="false">SUM(K91,Q91,W91)/3</f>
        <v>4682.65</v>
      </c>
    </row>
    <row r="92" customFormat="false" ht="15" hidden="false" customHeight="false" outlineLevel="0" collapsed="false">
      <c r="A92" s="0" t="e">
        <f aca="false">_xlfn.XLOOKUP('[1]CMK - 30.09.2025'!$N$1:$N$1048576,'[1]CMK - 30.09.2025'!$J$1:$J$1048576,"-",0)</f>
        <v>#NAME?</v>
      </c>
      <c r="B92" s="85" t="s">
        <v>58</v>
      </c>
      <c r="C92" s="85" t="s">
        <v>58</v>
      </c>
      <c r="D92" s="85" t="s">
        <v>59</v>
      </c>
      <c r="E92" s="85" t="n">
        <v>2524024000175</v>
      </c>
      <c r="F92" s="85" t="s">
        <v>147</v>
      </c>
      <c r="G92" s="85"/>
      <c r="H92" s="85" t="s">
        <v>61</v>
      </c>
      <c r="I92" s="86" t="n">
        <v>595.52</v>
      </c>
      <c r="J92" s="86" t="n">
        <v>595.52</v>
      </c>
      <c r="K92" s="86" t="n">
        <v>0</v>
      </c>
      <c r="L92" s="89" t="n">
        <v>-595.52</v>
      </c>
      <c r="M92" s="90" t="n">
        <v>-1</v>
      </c>
      <c r="N92" s="88" t="s">
        <v>57</v>
      </c>
      <c r="O92" s="86" t="n">
        <v>523.711</v>
      </c>
      <c r="P92" s="86" t="n">
        <v>523.711</v>
      </c>
      <c r="Q92" s="86" t="n">
        <v>562.86</v>
      </c>
      <c r="R92" s="87" t="n">
        <v>39.149</v>
      </c>
      <c r="S92" s="83" t="n">
        <v>0.0747530603710824</v>
      </c>
      <c r="T92" s="88" t="s">
        <v>57</v>
      </c>
      <c r="U92" s="86" t="n">
        <v>795.538</v>
      </c>
      <c r="V92" s="86" t="n">
        <v>795.538</v>
      </c>
      <c r="W92" s="86" t="n">
        <v>1651.12</v>
      </c>
      <c r="X92" s="87" t="n">
        <v>855.582</v>
      </c>
      <c r="Y92" s="83" t="n">
        <v>1.0754759672071</v>
      </c>
      <c r="Z92" s="83" t="n">
        <v>1.93344703833991</v>
      </c>
      <c r="AA92" s="86" t="n">
        <f aca="false">SUM(K92,Q92,W92)/3</f>
        <v>737.993333333333</v>
      </c>
    </row>
    <row r="93" customFormat="false" ht="15" hidden="false" customHeight="false" outlineLevel="0" collapsed="false">
      <c r="A93" s="0" t="e">
        <f aca="false">_xlfn.XLOOKUP('[1]CMK - 30.09.2025'!$N$1:$N$1048576,'[1]CMK - 30.09.2025'!$J$1:$J$1048576,"-",0)</f>
        <v>#NAME?</v>
      </c>
      <c r="B93" s="85" t="s">
        <v>58</v>
      </c>
      <c r="C93" s="85" t="s">
        <v>58</v>
      </c>
      <c r="D93" s="85" t="s">
        <v>59</v>
      </c>
      <c r="E93" s="85" t="n">
        <v>2579089000118</v>
      </c>
      <c r="F93" s="85" t="s">
        <v>148</v>
      </c>
      <c r="G93" s="85"/>
      <c r="H93" s="85" t="s">
        <v>61</v>
      </c>
      <c r="I93" s="86" t="n">
        <v>13909.711</v>
      </c>
      <c r="J93" s="86" t="n">
        <v>13909.711</v>
      </c>
      <c r="K93" s="86" t="n">
        <v>0</v>
      </c>
      <c r="L93" s="89" t="n">
        <v>-13909.711</v>
      </c>
      <c r="M93" s="90" t="n">
        <v>-1</v>
      </c>
      <c r="N93" s="88" t="s">
        <v>57</v>
      </c>
      <c r="O93" s="86" t="n">
        <v>7053.808</v>
      </c>
      <c r="P93" s="86" t="n">
        <v>7053.808</v>
      </c>
      <c r="Q93" s="86" t="n">
        <v>0</v>
      </c>
      <c r="R93" s="89" t="n">
        <v>-7053.808</v>
      </c>
      <c r="S93" s="90" t="n">
        <v>-1</v>
      </c>
      <c r="T93" s="88" t="s">
        <v>57</v>
      </c>
      <c r="U93" s="86" t="n">
        <v>14305.417</v>
      </c>
      <c r="V93" s="86" t="n">
        <v>14305.417</v>
      </c>
      <c r="W93" s="86" t="n">
        <v>19242.41</v>
      </c>
      <c r="X93" s="87" t="n">
        <v>4936.993</v>
      </c>
      <c r="Y93" s="83" t="n">
        <v>0.345113532866605</v>
      </c>
      <c r="Z93" s="88" t="s">
        <v>57</v>
      </c>
      <c r="AA93" s="86" t="n">
        <f aca="false">SUM(K93,Q93,W93)/3</f>
        <v>6414.13666666667</v>
      </c>
    </row>
    <row r="94" customFormat="false" ht="15" hidden="false" customHeight="false" outlineLevel="0" collapsed="false">
      <c r="A94" s="0" t="e">
        <f aca="false">_xlfn.XLOOKUP('[1]CMK - 30.09.2025'!$N$1:$N$1048576,'[1]CMK - 30.09.2025'!$J$1:$J$1048576,"-",0)</f>
        <v>#NAME?</v>
      </c>
      <c r="B94" s="85" t="s">
        <v>58</v>
      </c>
      <c r="C94" s="85" t="s">
        <v>58</v>
      </c>
      <c r="D94" s="85" t="s">
        <v>59</v>
      </c>
      <c r="E94" s="85" t="n">
        <v>2598350000127</v>
      </c>
      <c r="F94" s="85" t="s">
        <v>149</v>
      </c>
      <c r="G94" s="85"/>
      <c r="H94" s="85" t="s">
        <v>61</v>
      </c>
      <c r="I94" s="86" t="n">
        <v>299.75</v>
      </c>
      <c r="J94" s="86" t="n">
        <v>299.75</v>
      </c>
      <c r="K94" s="86" t="n">
        <v>303.31</v>
      </c>
      <c r="L94" s="87" t="n">
        <v>3.56000000000006</v>
      </c>
      <c r="M94" s="83" t="n">
        <v>0.0118765638031695</v>
      </c>
      <c r="N94" s="88" t="s">
        <v>57</v>
      </c>
      <c r="O94" s="86" t="n">
        <v>116.129</v>
      </c>
      <c r="P94" s="86" t="n">
        <v>116.129</v>
      </c>
      <c r="Q94" s="86" t="n">
        <v>183.75</v>
      </c>
      <c r="R94" s="87" t="n">
        <v>67.621</v>
      </c>
      <c r="S94" s="83" t="n">
        <v>0.582292106192252</v>
      </c>
      <c r="T94" s="90" t="n">
        <v>-0.394184168012924</v>
      </c>
      <c r="U94" s="86" t="n">
        <v>0</v>
      </c>
      <c r="V94" s="86" t="n">
        <v>0</v>
      </c>
      <c r="W94" s="86" t="n">
        <v>0</v>
      </c>
      <c r="X94" s="89" t="n">
        <v>0</v>
      </c>
      <c r="Y94" s="88" t="s">
        <v>57</v>
      </c>
      <c r="Z94" s="90" t="n">
        <v>-1</v>
      </c>
      <c r="AA94" s="86" t="n">
        <f aca="false">SUM(K94,Q94,W94)/3</f>
        <v>162.353333333333</v>
      </c>
    </row>
    <row r="95" customFormat="false" ht="15" hidden="false" customHeight="false" outlineLevel="0" collapsed="false">
      <c r="A95" s="0" t="e">
        <f aca="false">_xlfn.XLOOKUP('[1]CMK - 30.09.2025'!$N$1:$N$1048576,'[1]CMK - 30.09.2025'!$J$1:$J$1048576,"-",0)</f>
        <v>#NAME?</v>
      </c>
      <c r="B95" s="85" t="s">
        <v>58</v>
      </c>
      <c r="C95" s="85" t="s">
        <v>58</v>
      </c>
      <c r="D95" s="85" t="s">
        <v>59</v>
      </c>
      <c r="E95" s="85" t="n">
        <v>2598760000178</v>
      </c>
      <c r="F95" s="85" t="s">
        <v>150</v>
      </c>
      <c r="G95" s="85"/>
      <c r="H95" s="85" t="s">
        <v>61</v>
      </c>
      <c r="I95" s="86" t="n">
        <v>7891.325</v>
      </c>
      <c r="J95" s="86" t="n">
        <v>7891.325</v>
      </c>
      <c r="K95" s="86" t="n">
        <v>9061.3</v>
      </c>
      <c r="L95" s="87" t="n">
        <v>1169.975</v>
      </c>
      <c r="M95" s="83" t="n">
        <v>0.148260906755203</v>
      </c>
      <c r="N95" s="88" t="s">
        <v>57</v>
      </c>
      <c r="O95" s="86" t="n">
        <v>6269.547</v>
      </c>
      <c r="P95" s="86" t="n">
        <v>6269.547</v>
      </c>
      <c r="Q95" s="86" t="n">
        <v>7977.68</v>
      </c>
      <c r="R95" s="87" t="n">
        <v>1708.133</v>
      </c>
      <c r="S95" s="83" t="n">
        <v>0.272449189710197</v>
      </c>
      <c r="T95" s="90" t="n">
        <v>-0.119587697129551</v>
      </c>
      <c r="U95" s="86" t="n">
        <v>10129.419</v>
      </c>
      <c r="V95" s="86" t="n">
        <v>10129.419</v>
      </c>
      <c r="W95" s="86" t="n">
        <v>11081.06</v>
      </c>
      <c r="X95" s="87" t="n">
        <v>951.641000000003</v>
      </c>
      <c r="Y95" s="83" t="n">
        <v>0.0939482313842486</v>
      </c>
      <c r="Z95" s="83" t="n">
        <v>0.389007831850864</v>
      </c>
      <c r="AA95" s="86" t="n">
        <f aca="false">SUM(K95,Q95,W95)/3</f>
        <v>9373.34666666667</v>
      </c>
    </row>
    <row r="96" customFormat="false" ht="15" hidden="false" customHeight="false" outlineLevel="0" collapsed="false">
      <c r="A96" s="0" t="e">
        <f aca="false">_xlfn.XLOOKUP('[1]CMK - 30.09.2025'!$N$1:$N$1048576,'[1]CMK - 30.09.2025'!$J$1:$J$1048576,"-",0)</f>
        <v>#NAME?</v>
      </c>
      <c r="B96" s="85" t="s">
        <v>58</v>
      </c>
      <c r="C96" s="85" t="s">
        <v>58</v>
      </c>
      <c r="D96" s="85" t="s">
        <v>59</v>
      </c>
      <c r="E96" s="85" t="n">
        <v>2712638000180</v>
      </c>
      <c r="F96" s="85" t="s">
        <v>151</v>
      </c>
      <c r="G96" s="85"/>
      <c r="H96" s="85" t="s">
        <v>61</v>
      </c>
      <c r="I96" s="86" t="n">
        <v>1451.956</v>
      </c>
      <c r="J96" s="86" t="n">
        <v>1451.956</v>
      </c>
      <c r="K96" s="86" t="n">
        <v>2493.89</v>
      </c>
      <c r="L96" s="87" t="n">
        <v>1041.934</v>
      </c>
      <c r="M96" s="83" t="n">
        <v>0.717607145120101</v>
      </c>
      <c r="N96" s="88" t="s">
        <v>57</v>
      </c>
      <c r="O96" s="86" t="n">
        <v>836.888</v>
      </c>
      <c r="P96" s="86" t="n">
        <v>836.888</v>
      </c>
      <c r="Q96" s="86" t="n">
        <v>0</v>
      </c>
      <c r="R96" s="89" t="n">
        <v>-836.888</v>
      </c>
      <c r="S96" s="90" t="n">
        <v>-1</v>
      </c>
      <c r="T96" s="90" t="n">
        <v>-1</v>
      </c>
      <c r="U96" s="86" t="n">
        <v>191.108</v>
      </c>
      <c r="V96" s="86" t="n">
        <v>191.108</v>
      </c>
      <c r="W96" s="86" t="n">
        <v>602.31</v>
      </c>
      <c r="X96" s="87" t="n">
        <v>411.202</v>
      </c>
      <c r="Y96" s="83" t="n">
        <v>2.15167339933441</v>
      </c>
      <c r="Z96" s="88" t="s">
        <v>57</v>
      </c>
      <c r="AA96" s="86" t="n">
        <f aca="false">SUM(K96,Q96,W96)/3</f>
        <v>1032.06666666667</v>
      </c>
    </row>
    <row r="97" customFormat="false" ht="15" hidden="false" customHeight="false" outlineLevel="0" collapsed="false">
      <c r="A97" s="0" t="e">
        <f aca="false">_xlfn.XLOOKUP('[1]CMK - 30.09.2025'!$N$1:$N$1048576,'[1]CMK - 30.09.2025'!$J$1:$J$1048576,"-",0)</f>
        <v>#NAME?</v>
      </c>
      <c r="B97" s="85" t="s">
        <v>58</v>
      </c>
      <c r="C97" s="85" t="s">
        <v>58</v>
      </c>
      <c r="D97" s="85" t="s">
        <v>59</v>
      </c>
      <c r="E97" s="85" t="n">
        <v>2717804000131</v>
      </c>
      <c r="F97" s="85" t="s">
        <v>152</v>
      </c>
      <c r="G97" s="85"/>
      <c r="H97" s="85" t="s">
        <v>61</v>
      </c>
      <c r="I97" s="86" t="n">
        <v>12293.256</v>
      </c>
      <c r="J97" s="86" t="n">
        <v>12293.256</v>
      </c>
      <c r="K97" s="86" t="n">
        <v>13094.85</v>
      </c>
      <c r="L97" s="87" t="n">
        <v>801.593999999996</v>
      </c>
      <c r="M97" s="83" t="n">
        <v>0.0652059958728586</v>
      </c>
      <c r="N97" s="88" t="s">
        <v>57</v>
      </c>
      <c r="O97" s="86" t="n">
        <v>9093.08900000001</v>
      </c>
      <c r="P97" s="86" t="n">
        <v>9093.08900000001</v>
      </c>
      <c r="Q97" s="86" t="n">
        <v>11039.78</v>
      </c>
      <c r="R97" s="87" t="n">
        <v>1946.691</v>
      </c>
      <c r="S97" s="83" t="n">
        <v>0.214084674635869</v>
      </c>
      <c r="T97" s="90" t="n">
        <v>-0.156937269231797</v>
      </c>
      <c r="U97" s="86" t="n">
        <v>11302.349</v>
      </c>
      <c r="V97" s="86" t="n">
        <v>11302.349</v>
      </c>
      <c r="W97" s="86" t="n">
        <v>17397.53</v>
      </c>
      <c r="X97" s="87" t="n">
        <v>6095.181</v>
      </c>
      <c r="Y97" s="83" t="n">
        <v>0.53928444432215</v>
      </c>
      <c r="Z97" s="83" t="n">
        <v>0.575894628334985</v>
      </c>
      <c r="AA97" s="86" t="n">
        <f aca="false">SUM(K97,Q97,W97)/3</f>
        <v>13844.0533333333</v>
      </c>
    </row>
    <row r="98" customFormat="false" ht="15" hidden="false" customHeight="false" outlineLevel="0" collapsed="false">
      <c r="A98" s="0" t="e">
        <f aca="false">_xlfn.XLOOKUP('[1]CMK - 30.09.2025'!$N$1:$N$1048576,'[1]CMK - 30.09.2025'!$J$1:$J$1048576,"-",0)</f>
        <v>#NAME?</v>
      </c>
      <c r="B98" s="85" t="s">
        <v>58</v>
      </c>
      <c r="C98" s="85" t="s">
        <v>58</v>
      </c>
      <c r="D98" s="85" t="s">
        <v>59</v>
      </c>
      <c r="E98" s="85" t="n">
        <v>2727175000120</v>
      </c>
      <c r="F98" s="85" t="s">
        <v>153</v>
      </c>
      <c r="G98" s="85"/>
      <c r="H98" s="85" t="s">
        <v>61</v>
      </c>
      <c r="I98" s="86" t="n">
        <v>0</v>
      </c>
      <c r="J98" s="86" t="n">
        <v>0</v>
      </c>
      <c r="K98" s="86" t="n">
        <v>602.76</v>
      </c>
      <c r="L98" s="87" t="n">
        <v>602.76</v>
      </c>
      <c r="M98" s="88" t="s">
        <v>57</v>
      </c>
      <c r="N98" s="88" t="s">
        <v>57</v>
      </c>
      <c r="O98" s="86" t="n">
        <v>0</v>
      </c>
      <c r="P98" s="86" t="n">
        <v>0</v>
      </c>
      <c r="Q98" s="86" t="n">
        <v>205.44</v>
      </c>
      <c r="R98" s="87" t="n">
        <v>205.44</v>
      </c>
      <c r="S98" s="88" t="s">
        <v>57</v>
      </c>
      <c r="T98" s="90" t="n">
        <v>-0.65916782799124</v>
      </c>
      <c r="U98" s="86" t="n">
        <v>0</v>
      </c>
      <c r="V98" s="86" t="n">
        <v>0</v>
      </c>
      <c r="W98" s="86" t="n">
        <v>687.6</v>
      </c>
      <c r="X98" s="87" t="n">
        <v>687.6</v>
      </c>
      <c r="Y98" s="88" t="s">
        <v>57</v>
      </c>
      <c r="Z98" s="83" t="n">
        <v>2.34696261682243</v>
      </c>
      <c r="AA98" s="86" t="n">
        <f aca="false">SUM(K98,Q98,W98)/3</f>
        <v>498.6</v>
      </c>
    </row>
    <row r="99" customFormat="false" ht="15" hidden="false" customHeight="false" outlineLevel="0" collapsed="false">
      <c r="A99" s="0" t="e">
        <f aca="false">_xlfn.XLOOKUP('[1]CMK - 30.09.2025'!$N$1:$N$1048576,'[1]CMK - 30.09.2025'!$J$1:$J$1048576,"-",0)</f>
        <v>#NAME?</v>
      </c>
      <c r="B99" s="85" t="s">
        <v>58</v>
      </c>
      <c r="C99" s="85" t="s">
        <v>58</v>
      </c>
      <c r="D99" s="85" t="s">
        <v>59</v>
      </c>
      <c r="E99" s="85" t="n">
        <v>2763557000100</v>
      </c>
      <c r="F99" s="85" t="s">
        <v>154</v>
      </c>
      <c r="G99" s="85"/>
      <c r="H99" s="85" t="s">
        <v>61</v>
      </c>
      <c r="I99" s="86" t="n">
        <v>1484.396</v>
      </c>
      <c r="J99" s="86" t="n">
        <v>1484.396</v>
      </c>
      <c r="K99" s="86" t="n">
        <v>1054.75</v>
      </c>
      <c r="L99" s="89" t="n">
        <v>-429.646</v>
      </c>
      <c r="M99" s="90" t="n">
        <v>-0.289441631478393</v>
      </c>
      <c r="N99" s="88" t="s">
        <v>57</v>
      </c>
      <c r="O99" s="86" t="n">
        <v>1838.72</v>
      </c>
      <c r="P99" s="86" t="n">
        <v>1838.72</v>
      </c>
      <c r="Q99" s="86" t="n">
        <v>817.66</v>
      </c>
      <c r="R99" s="89" t="n">
        <v>-1021.06</v>
      </c>
      <c r="S99" s="90" t="n">
        <v>-0.555310215802297</v>
      </c>
      <c r="T99" s="90" t="n">
        <v>-0.224783123963024</v>
      </c>
      <c r="U99" s="86" t="n">
        <v>2652.62</v>
      </c>
      <c r="V99" s="86" t="n">
        <v>2652.62</v>
      </c>
      <c r="W99" s="86" t="n">
        <v>2109.6</v>
      </c>
      <c r="X99" s="89" t="n">
        <v>-543.02</v>
      </c>
      <c r="Y99" s="90" t="n">
        <v>-0.204710814213872</v>
      </c>
      <c r="Z99" s="83" t="n">
        <v>1.5800454956828</v>
      </c>
      <c r="AA99" s="86" t="n">
        <f aca="false">SUM(K99,Q99,W99)/3</f>
        <v>1327.33666666667</v>
      </c>
    </row>
    <row r="100" customFormat="false" ht="15" hidden="false" customHeight="false" outlineLevel="0" collapsed="false">
      <c r="A100" s="0" t="e">
        <f aca="false">_xlfn.XLOOKUP('[1]CMK - 30.09.2025'!$N$1:$N$1048576,'[1]CMK - 30.09.2025'!$J$1:$J$1048576,"-",0)</f>
        <v>#NAME?</v>
      </c>
      <c r="B100" s="85" t="s">
        <v>58</v>
      </c>
      <c r="C100" s="85" t="s">
        <v>58</v>
      </c>
      <c r="D100" s="85" t="s">
        <v>59</v>
      </c>
      <c r="E100" s="85" t="n">
        <v>2778141000165</v>
      </c>
      <c r="F100" s="85" t="s">
        <v>155</v>
      </c>
      <c r="G100" s="85"/>
      <c r="H100" s="85" t="s">
        <v>61</v>
      </c>
      <c r="I100" s="86" t="n">
        <v>13853.328</v>
      </c>
      <c r="J100" s="86" t="n">
        <v>13853.328</v>
      </c>
      <c r="K100" s="86" t="n">
        <v>8412.53</v>
      </c>
      <c r="L100" s="89" t="n">
        <v>-5440.798</v>
      </c>
      <c r="M100" s="90" t="n">
        <v>-0.39274302896748</v>
      </c>
      <c r="N100" s="88" t="s">
        <v>57</v>
      </c>
      <c r="O100" s="86" t="n">
        <v>17420.034</v>
      </c>
      <c r="P100" s="86" t="n">
        <v>17420.034</v>
      </c>
      <c r="Q100" s="86" t="n">
        <v>7677.69</v>
      </c>
      <c r="R100" s="89" t="n">
        <v>-9742.34400000001</v>
      </c>
      <c r="S100" s="90" t="n">
        <v>-0.559260906149782</v>
      </c>
      <c r="T100" s="90" t="n">
        <v>-0.0873506543215893</v>
      </c>
      <c r="U100" s="86" t="n">
        <v>15033.859</v>
      </c>
      <c r="V100" s="86" t="n">
        <v>15033.859</v>
      </c>
      <c r="W100" s="86" t="n">
        <v>6566.58</v>
      </c>
      <c r="X100" s="89" t="n">
        <v>-8467.279</v>
      </c>
      <c r="Y100" s="90" t="n">
        <v>-0.563213942607816</v>
      </c>
      <c r="Z100" s="90" t="n">
        <v>-0.144719310104993</v>
      </c>
      <c r="AA100" s="86" t="n">
        <f aca="false">SUM(K100,Q100,W100)/3</f>
        <v>7552.26666666667</v>
      </c>
    </row>
    <row r="101" customFormat="false" ht="15" hidden="false" customHeight="false" outlineLevel="0" collapsed="false">
      <c r="A101" s="0" t="e">
        <f aca="false">_xlfn.XLOOKUP('[1]CMK - 30.09.2025'!$N$1:$N$1048576,'[1]CMK - 30.09.2025'!$J$1:$J$1048576,"-",0)</f>
        <v>#NAME?</v>
      </c>
      <c r="B101" s="85" t="s">
        <v>58</v>
      </c>
      <c r="C101" s="85" t="s">
        <v>58</v>
      </c>
      <c r="D101" s="85" t="s">
        <v>59</v>
      </c>
      <c r="E101" s="85" t="n">
        <v>2863465000100</v>
      </c>
      <c r="F101" s="85" t="s">
        <v>156</v>
      </c>
      <c r="G101" s="85"/>
      <c r="H101" s="85" t="s">
        <v>61</v>
      </c>
      <c r="I101" s="86" t="n">
        <v>3464.476</v>
      </c>
      <c r="J101" s="86" t="n">
        <v>3464.476</v>
      </c>
      <c r="K101" s="86" t="n">
        <v>7103.09</v>
      </c>
      <c r="L101" s="87" t="n">
        <v>3638.614</v>
      </c>
      <c r="M101" s="83" t="n">
        <v>1.05026387828924</v>
      </c>
      <c r="N101" s="88" t="s">
        <v>57</v>
      </c>
      <c r="O101" s="86" t="n">
        <v>2706.359</v>
      </c>
      <c r="P101" s="86" t="n">
        <v>2706.359</v>
      </c>
      <c r="Q101" s="86" t="n">
        <v>1683.37</v>
      </c>
      <c r="R101" s="89" t="n">
        <v>-1022.989</v>
      </c>
      <c r="S101" s="90" t="n">
        <v>-0.377994567609101</v>
      </c>
      <c r="T101" s="90" t="n">
        <v>-0.763008775054237</v>
      </c>
      <c r="U101" s="86" t="n">
        <v>4290.601</v>
      </c>
      <c r="V101" s="86" t="n">
        <v>4290.601</v>
      </c>
      <c r="W101" s="86" t="n">
        <v>1801.77</v>
      </c>
      <c r="X101" s="89" t="n">
        <v>-2488.831</v>
      </c>
      <c r="Y101" s="90" t="n">
        <v>-0.580065822946482</v>
      </c>
      <c r="Z101" s="83" t="n">
        <v>0.070335101611648</v>
      </c>
      <c r="AA101" s="86" t="n">
        <f aca="false">SUM(K101,Q101,W101)/3</f>
        <v>3529.41</v>
      </c>
    </row>
    <row r="102" customFormat="false" ht="15" hidden="false" customHeight="false" outlineLevel="0" collapsed="false">
      <c r="A102" s="0" t="e">
        <f aca="false">_xlfn.XLOOKUP('[1]CMK - 30.09.2025'!$N$1:$N$1048576,'[1]CMK - 30.09.2025'!$J$1:$J$1048576,"-",0)</f>
        <v>#NAME?</v>
      </c>
      <c r="B102" s="85" t="s">
        <v>58</v>
      </c>
      <c r="C102" s="85" t="s">
        <v>58</v>
      </c>
      <c r="D102" s="85" t="s">
        <v>59</v>
      </c>
      <c r="E102" s="85" t="n">
        <v>2920661000160</v>
      </c>
      <c r="F102" s="85" t="s">
        <v>157</v>
      </c>
      <c r="G102" s="85"/>
      <c r="H102" s="85" t="s">
        <v>61</v>
      </c>
      <c r="I102" s="86" t="n">
        <v>731.463</v>
      </c>
      <c r="J102" s="86" t="n">
        <v>731.463</v>
      </c>
      <c r="K102" s="86" t="n">
        <v>1001.04</v>
      </c>
      <c r="L102" s="87" t="n">
        <v>269.577</v>
      </c>
      <c r="M102" s="83" t="n">
        <v>0.368544957161196</v>
      </c>
      <c r="N102" s="88" t="s">
        <v>57</v>
      </c>
      <c r="O102" s="86" t="n">
        <v>1585.815</v>
      </c>
      <c r="P102" s="86" t="n">
        <v>1585.815</v>
      </c>
      <c r="Q102" s="86" t="n">
        <v>0</v>
      </c>
      <c r="R102" s="89" t="n">
        <v>-1585.815</v>
      </c>
      <c r="S102" s="90" t="n">
        <v>-1</v>
      </c>
      <c r="T102" s="90" t="n">
        <v>-1</v>
      </c>
      <c r="U102" s="86" t="n">
        <v>0</v>
      </c>
      <c r="V102" s="86" t="n">
        <v>0</v>
      </c>
      <c r="W102" s="86" t="n">
        <v>2435.75</v>
      </c>
      <c r="X102" s="87" t="n">
        <v>2435.75</v>
      </c>
      <c r="Y102" s="88" t="s">
        <v>57</v>
      </c>
      <c r="Z102" s="88" t="s">
        <v>57</v>
      </c>
      <c r="AA102" s="86" t="n">
        <f aca="false">SUM(K102,Q102,W102)/3</f>
        <v>1145.59666666667</v>
      </c>
    </row>
    <row r="103" customFormat="false" ht="15" hidden="false" customHeight="false" outlineLevel="0" collapsed="false">
      <c r="A103" s="0" t="e">
        <f aca="false">_xlfn.XLOOKUP('[1]CMK - 30.09.2025'!$N$1:$N$1048576,'[1]CMK - 30.09.2025'!$J$1:$J$1048576,"-",0)</f>
        <v>#NAME?</v>
      </c>
      <c r="B103" s="85" t="s">
        <v>58</v>
      </c>
      <c r="C103" s="85" t="s">
        <v>58</v>
      </c>
      <c r="D103" s="85" t="s">
        <v>59</v>
      </c>
      <c r="E103" s="85" t="n">
        <v>2940854000183</v>
      </c>
      <c r="F103" s="85" t="s">
        <v>158</v>
      </c>
      <c r="G103" s="85"/>
      <c r="H103" s="85" t="s">
        <v>61</v>
      </c>
      <c r="I103" s="86" t="n">
        <v>150.148</v>
      </c>
      <c r="J103" s="86" t="n">
        <v>150.148</v>
      </c>
      <c r="K103" s="86" t="n">
        <v>0</v>
      </c>
      <c r="L103" s="89" t="n">
        <v>-150.148</v>
      </c>
      <c r="M103" s="90" t="n">
        <v>-1</v>
      </c>
      <c r="N103" s="88" t="s">
        <v>57</v>
      </c>
      <c r="O103" s="86" t="n">
        <v>601.598</v>
      </c>
      <c r="P103" s="86" t="n">
        <v>601.598</v>
      </c>
      <c r="Q103" s="86" t="n">
        <v>613.76</v>
      </c>
      <c r="R103" s="87" t="n">
        <v>12.162</v>
      </c>
      <c r="S103" s="83" t="n">
        <v>0.0202161576335029</v>
      </c>
      <c r="T103" s="88" t="s">
        <v>57</v>
      </c>
      <c r="U103" s="86" t="n">
        <v>171.132</v>
      </c>
      <c r="V103" s="86" t="n">
        <v>171.132</v>
      </c>
      <c r="W103" s="86" t="n">
        <v>0</v>
      </c>
      <c r="X103" s="89" t="n">
        <v>-171.132</v>
      </c>
      <c r="Y103" s="90" t="n">
        <v>-1</v>
      </c>
      <c r="Z103" s="90" t="n">
        <v>-1</v>
      </c>
      <c r="AA103" s="86" t="n">
        <f aca="false">SUM(K103,Q103,W103)/3</f>
        <v>204.586666666667</v>
      </c>
    </row>
    <row r="104" customFormat="false" ht="15" hidden="false" customHeight="false" outlineLevel="0" collapsed="false">
      <c r="A104" s="0" t="e">
        <f aca="false">_xlfn.XLOOKUP('[1]CMK - 30.09.2025'!$N$1:$N$1048576,'[1]CMK - 30.09.2025'!$J$1:$J$1048576,"-",0)</f>
        <v>#NAME?</v>
      </c>
      <c r="B104" s="85" t="s">
        <v>58</v>
      </c>
      <c r="C104" s="85" t="s">
        <v>58</v>
      </c>
      <c r="D104" s="85" t="s">
        <v>59</v>
      </c>
      <c r="E104" s="85" t="n">
        <v>2992494000163</v>
      </c>
      <c r="F104" s="85" t="s">
        <v>159</v>
      </c>
      <c r="G104" s="85"/>
      <c r="H104" s="85" t="s">
        <v>61</v>
      </c>
      <c r="I104" s="86" t="n">
        <v>5137.349</v>
      </c>
      <c r="J104" s="86" t="n">
        <v>5137.349</v>
      </c>
      <c r="K104" s="86" t="n">
        <v>3913.81</v>
      </c>
      <c r="L104" s="89" t="n">
        <v>-1223.539</v>
      </c>
      <c r="M104" s="90" t="n">
        <v>-0.238165442916181</v>
      </c>
      <c r="N104" s="88" t="s">
        <v>57</v>
      </c>
      <c r="O104" s="86" t="n">
        <v>7278.597</v>
      </c>
      <c r="P104" s="86" t="n">
        <v>7278.597</v>
      </c>
      <c r="Q104" s="86" t="n">
        <v>4978.2</v>
      </c>
      <c r="R104" s="89" t="n">
        <v>-2300.397</v>
      </c>
      <c r="S104" s="90" t="n">
        <v>-0.316049507892799</v>
      </c>
      <c r="T104" s="83" t="n">
        <v>0.271957504324431</v>
      </c>
      <c r="U104" s="86" t="n">
        <v>22049.886</v>
      </c>
      <c r="V104" s="86" t="n">
        <v>22049.886</v>
      </c>
      <c r="W104" s="86" t="n">
        <v>6702.47</v>
      </c>
      <c r="X104" s="89" t="n">
        <v>-15347.416</v>
      </c>
      <c r="Y104" s="90" t="n">
        <v>-0.696031535038322</v>
      </c>
      <c r="Z104" s="83" t="n">
        <v>0.346364147683902</v>
      </c>
      <c r="AA104" s="86" t="n">
        <f aca="false">SUM(K104,Q104,W104)/3</f>
        <v>5198.16</v>
      </c>
    </row>
    <row r="105" customFormat="false" ht="15" hidden="false" customHeight="false" outlineLevel="0" collapsed="false">
      <c r="A105" s="0" t="e">
        <f aca="false">_xlfn.XLOOKUP('[1]CMK - 30.09.2025'!$N$1:$N$1048576,'[1]CMK - 30.09.2025'!$J$1:$J$1048576,"-",0)</f>
        <v>#NAME?</v>
      </c>
      <c r="B105" s="85" t="s">
        <v>58</v>
      </c>
      <c r="C105" s="85" t="s">
        <v>58</v>
      </c>
      <c r="D105" s="85" t="s">
        <v>59</v>
      </c>
      <c r="E105" s="85" t="n">
        <v>3002621000283</v>
      </c>
      <c r="F105" s="85" t="s">
        <v>160</v>
      </c>
      <c r="G105" s="85"/>
      <c r="H105" s="85" t="s">
        <v>61</v>
      </c>
      <c r="I105" s="86" t="n">
        <v>2033.654</v>
      </c>
      <c r="J105" s="86" t="n">
        <v>2033.654</v>
      </c>
      <c r="K105" s="86" t="n">
        <v>10466.04</v>
      </c>
      <c r="L105" s="87" t="n">
        <v>8432.386</v>
      </c>
      <c r="M105" s="83" t="n">
        <v>4.14642117095632</v>
      </c>
      <c r="N105" s="88" t="s">
        <v>57</v>
      </c>
      <c r="O105" s="86" t="n">
        <v>7572.735</v>
      </c>
      <c r="P105" s="86" t="n">
        <v>7572.735</v>
      </c>
      <c r="Q105" s="86" t="n">
        <v>363.74</v>
      </c>
      <c r="R105" s="89" t="n">
        <v>-7208.995</v>
      </c>
      <c r="S105" s="90" t="n">
        <v>-0.951967155855843</v>
      </c>
      <c r="T105" s="90" t="n">
        <v>-0.96524568986933</v>
      </c>
      <c r="U105" s="86" t="n">
        <v>400.234</v>
      </c>
      <c r="V105" s="86" t="n">
        <v>400.234</v>
      </c>
      <c r="W105" s="86" t="n">
        <v>4260.5</v>
      </c>
      <c r="X105" s="87" t="n">
        <v>3860.266</v>
      </c>
      <c r="Y105" s="83" t="n">
        <v>9.64502266174288</v>
      </c>
      <c r="Z105" s="83" t="n">
        <v>10.7130367845164</v>
      </c>
      <c r="AA105" s="86" t="n">
        <f aca="false">SUM(K105,Q105,W105)/3</f>
        <v>5030.09333333333</v>
      </c>
    </row>
    <row r="106" customFormat="false" ht="15" hidden="false" customHeight="false" outlineLevel="0" collapsed="false">
      <c r="A106" s="0" t="e">
        <f aca="false">_xlfn.XLOOKUP('[1]CMK - 30.09.2025'!$N$1:$N$1048576,'[1]CMK - 30.09.2025'!$J$1:$J$1048576,"-",0)</f>
        <v>#NAME?</v>
      </c>
      <c r="B106" s="85" t="s">
        <v>58</v>
      </c>
      <c r="C106" s="85" t="s">
        <v>58</v>
      </c>
      <c r="D106" s="85" t="s">
        <v>59</v>
      </c>
      <c r="E106" s="85" t="n">
        <v>3016743000148</v>
      </c>
      <c r="F106" s="85" t="s">
        <v>161</v>
      </c>
      <c r="G106" s="85"/>
      <c r="H106" s="85" t="s">
        <v>61</v>
      </c>
      <c r="I106" s="86" t="n">
        <v>26357.608</v>
      </c>
      <c r="J106" s="86" t="n">
        <v>26357.608</v>
      </c>
      <c r="K106" s="86" t="n">
        <v>20306.09</v>
      </c>
      <c r="L106" s="89" t="n">
        <v>-6051.518</v>
      </c>
      <c r="M106" s="90" t="n">
        <v>-0.229592837104187</v>
      </c>
      <c r="N106" s="88" t="s">
        <v>57</v>
      </c>
      <c r="O106" s="86" t="n">
        <v>20277.55</v>
      </c>
      <c r="P106" s="86" t="n">
        <v>20277.55</v>
      </c>
      <c r="Q106" s="86" t="n">
        <v>21174.39</v>
      </c>
      <c r="R106" s="87" t="n">
        <v>896.84</v>
      </c>
      <c r="S106" s="83" t="n">
        <v>0.0442282228375717</v>
      </c>
      <c r="T106" s="83" t="n">
        <v>0.042760570843525</v>
      </c>
      <c r="U106" s="86" t="n">
        <v>31418.616</v>
      </c>
      <c r="V106" s="86" t="n">
        <v>31418.616</v>
      </c>
      <c r="W106" s="86" t="n">
        <v>26121.77</v>
      </c>
      <c r="X106" s="89" t="n">
        <v>-5296.84599999999</v>
      </c>
      <c r="Y106" s="90" t="n">
        <v>-0.168589412086134</v>
      </c>
      <c r="Z106" s="83" t="n">
        <v>0.233649233815001</v>
      </c>
      <c r="AA106" s="86" t="n">
        <f aca="false">SUM(K106,Q106,W106)/3</f>
        <v>22534.0833333333</v>
      </c>
    </row>
    <row r="107" customFormat="false" ht="15" hidden="false" customHeight="false" outlineLevel="0" collapsed="false">
      <c r="A107" s="0" t="e">
        <f aca="false">_xlfn.XLOOKUP('[1]CMK - 30.09.2025'!$N$1:$N$1048576,'[1]CMK - 30.09.2025'!$J$1:$J$1048576,"-",0)</f>
        <v>#NAME?</v>
      </c>
      <c r="B107" s="85" t="s">
        <v>58</v>
      </c>
      <c r="C107" s="85" t="s">
        <v>58</v>
      </c>
      <c r="D107" s="85" t="s">
        <v>59</v>
      </c>
      <c r="E107" s="85" t="n">
        <v>3023715000158</v>
      </c>
      <c r="F107" s="85" t="s">
        <v>162</v>
      </c>
      <c r="G107" s="85"/>
      <c r="H107" s="85" t="s">
        <v>61</v>
      </c>
      <c r="I107" s="86" t="n">
        <v>18427.932</v>
      </c>
      <c r="J107" s="86" t="n">
        <v>18427.932</v>
      </c>
      <c r="K107" s="86" t="n">
        <v>17586.41</v>
      </c>
      <c r="L107" s="89" t="n">
        <v>-841.521999999994</v>
      </c>
      <c r="M107" s="90" t="n">
        <v>-0.0456655689851685</v>
      </c>
      <c r="N107" s="88" t="s">
        <v>57</v>
      </c>
      <c r="O107" s="86" t="n">
        <v>16259.131</v>
      </c>
      <c r="P107" s="86" t="n">
        <v>16259.131</v>
      </c>
      <c r="Q107" s="86" t="n">
        <v>15542.74</v>
      </c>
      <c r="R107" s="89" t="n">
        <v>-716.391000000001</v>
      </c>
      <c r="S107" s="90" t="n">
        <v>-0.0440608418740215</v>
      </c>
      <c r="T107" s="90" t="n">
        <v>-0.116207344193613</v>
      </c>
      <c r="U107" s="86" t="n">
        <v>21472.578</v>
      </c>
      <c r="V107" s="86" t="n">
        <v>21472.578</v>
      </c>
      <c r="W107" s="86" t="n">
        <v>28076.63</v>
      </c>
      <c r="X107" s="87" t="n">
        <v>6604.052</v>
      </c>
      <c r="Y107" s="83" t="n">
        <v>0.307557480988077</v>
      </c>
      <c r="Z107" s="83" t="n">
        <v>0.806414441726491</v>
      </c>
      <c r="AA107" s="86" t="n">
        <f aca="false">SUM(K107,Q107,W107)/3</f>
        <v>20401.9266666667</v>
      </c>
    </row>
    <row r="108" customFormat="false" ht="15" hidden="false" customHeight="false" outlineLevel="0" collapsed="false">
      <c r="A108" s="0" t="e">
        <f aca="false">_xlfn.XLOOKUP('[1]CMK - 30.09.2025'!$N$1:$N$1048576,'[1]CMK - 30.09.2025'!$J$1:$J$1048576,"-",0)</f>
        <v>#NAME?</v>
      </c>
      <c r="B108" s="85" t="s">
        <v>58</v>
      </c>
      <c r="C108" s="85" t="s">
        <v>58</v>
      </c>
      <c r="D108" s="85" t="s">
        <v>59</v>
      </c>
      <c r="E108" s="85" t="n">
        <v>3036782000107</v>
      </c>
      <c r="F108" s="85" t="s">
        <v>163</v>
      </c>
      <c r="G108" s="85"/>
      <c r="H108" s="85" t="s">
        <v>61</v>
      </c>
      <c r="I108" s="86" t="n">
        <v>9873.647</v>
      </c>
      <c r="J108" s="86" t="n">
        <v>9873.647</v>
      </c>
      <c r="K108" s="86" t="n">
        <v>6976.01</v>
      </c>
      <c r="L108" s="89" t="n">
        <v>-2897.637</v>
      </c>
      <c r="M108" s="90" t="n">
        <v>-0.293471804288729</v>
      </c>
      <c r="N108" s="88" t="s">
        <v>57</v>
      </c>
      <c r="O108" s="86" t="n">
        <v>7366.079</v>
      </c>
      <c r="P108" s="86" t="n">
        <v>7366.079</v>
      </c>
      <c r="Q108" s="86" t="n">
        <v>7175.51</v>
      </c>
      <c r="R108" s="89" t="n">
        <v>-190.569000000003</v>
      </c>
      <c r="S108" s="90" t="n">
        <v>-0.0258711588621304</v>
      </c>
      <c r="T108" s="83" t="n">
        <v>0.0285980094638625</v>
      </c>
      <c r="U108" s="86" t="n">
        <v>7198.394</v>
      </c>
      <c r="V108" s="86" t="n">
        <v>7198.394</v>
      </c>
      <c r="W108" s="86" t="n">
        <v>9202.1</v>
      </c>
      <c r="X108" s="87" t="n">
        <v>2003.706</v>
      </c>
      <c r="Y108" s="83" t="n">
        <v>0.278354588537387</v>
      </c>
      <c r="Z108" s="83" t="n">
        <v>0.282431492674388</v>
      </c>
      <c r="AA108" s="86" t="n">
        <f aca="false">SUM(K108,Q108,W108)/3</f>
        <v>7784.54</v>
      </c>
    </row>
    <row r="109" customFormat="false" ht="15" hidden="false" customHeight="false" outlineLevel="0" collapsed="false">
      <c r="A109" s="0" t="e">
        <f aca="false">_xlfn.XLOOKUP('[1]CMK - 30.09.2025'!$N$1:$N$1048576,'[1]CMK - 30.09.2025'!$J$1:$J$1048576,"-",0)</f>
        <v>#NAME?</v>
      </c>
      <c r="B109" s="85" t="s">
        <v>58</v>
      </c>
      <c r="C109" s="85" t="s">
        <v>58</v>
      </c>
      <c r="D109" s="85" t="s">
        <v>59</v>
      </c>
      <c r="E109" s="85" t="n">
        <v>3043990000133</v>
      </c>
      <c r="F109" s="85" t="s">
        <v>164</v>
      </c>
      <c r="G109" s="85"/>
      <c r="H109" s="85" t="s">
        <v>61</v>
      </c>
      <c r="I109" s="86" t="n">
        <v>3597.34</v>
      </c>
      <c r="J109" s="86" t="n">
        <v>3597.34</v>
      </c>
      <c r="K109" s="86" t="n">
        <v>2855.16</v>
      </c>
      <c r="L109" s="89" t="n">
        <v>-742.180000000001</v>
      </c>
      <c r="M109" s="90" t="n">
        <v>-0.206313553903718</v>
      </c>
      <c r="N109" s="88" t="s">
        <v>57</v>
      </c>
      <c r="O109" s="86" t="n">
        <v>6217.044</v>
      </c>
      <c r="P109" s="86" t="n">
        <v>6217.044</v>
      </c>
      <c r="Q109" s="86" t="n">
        <v>4771.08</v>
      </c>
      <c r="R109" s="89" t="n">
        <v>-1445.964</v>
      </c>
      <c r="S109" s="90" t="n">
        <v>-0.232580628350065</v>
      </c>
      <c r="T109" s="83" t="n">
        <v>0.671037700163914</v>
      </c>
      <c r="U109" s="86" t="n">
        <v>4862.219</v>
      </c>
      <c r="V109" s="86" t="n">
        <v>4862.219</v>
      </c>
      <c r="W109" s="86" t="n">
        <v>3448.17</v>
      </c>
      <c r="X109" s="89" t="n">
        <v>-1414.049</v>
      </c>
      <c r="Y109" s="90" t="n">
        <v>-0.290823798763487</v>
      </c>
      <c r="Z109" s="90" t="n">
        <v>-0.277276842978948</v>
      </c>
      <c r="AA109" s="86" t="n">
        <f aca="false">SUM(K109,Q109,W109)/3</f>
        <v>3691.47</v>
      </c>
    </row>
    <row r="110" customFormat="false" ht="15" hidden="false" customHeight="false" outlineLevel="0" collapsed="false">
      <c r="A110" s="0" t="e">
        <f aca="false">_xlfn.XLOOKUP('[1]CMK - 30.09.2025'!$N$1:$N$1048576,'[1]CMK - 30.09.2025'!$J$1:$J$1048576,"-",0)</f>
        <v>#NAME?</v>
      </c>
      <c r="B110" s="85" t="s">
        <v>58</v>
      </c>
      <c r="C110" s="85" t="s">
        <v>58</v>
      </c>
      <c r="D110" s="85" t="s">
        <v>59</v>
      </c>
      <c r="E110" s="85" t="n">
        <v>3048676000143</v>
      </c>
      <c r="F110" s="85" t="s">
        <v>165</v>
      </c>
      <c r="G110" s="85"/>
      <c r="H110" s="85" t="s">
        <v>61</v>
      </c>
      <c r="I110" s="86" t="n">
        <v>25782.45</v>
      </c>
      <c r="J110" s="86" t="n">
        <v>25782.45</v>
      </c>
      <c r="K110" s="86" t="n">
        <v>27837.32</v>
      </c>
      <c r="L110" s="87" t="n">
        <v>2054.87</v>
      </c>
      <c r="M110" s="83" t="n">
        <v>0.079700338796352</v>
      </c>
      <c r="N110" s="88" t="s">
        <v>57</v>
      </c>
      <c r="O110" s="86" t="n">
        <v>29821.149</v>
      </c>
      <c r="P110" s="86" t="n">
        <v>29821.149</v>
      </c>
      <c r="Q110" s="86" t="n">
        <v>21635.15</v>
      </c>
      <c r="R110" s="89" t="n">
        <v>-8185.99900000002</v>
      </c>
      <c r="S110" s="90" t="n">
        <v>-0.274503138695294</v>
      </c>
      <c r="T110" s="90" t="n">
        <v>-0.222800542580967</v>
      </c>
      <c r="U110" s="86" t="n">
        <v>32111.032</v>
      </c>
      <c r="V110" s="86" t="n">
        <v>32111.032</v>
      </c>
      <c r="W110" s="86" t="n">
        <v>28092.38</v>
      </c>
      <c r="X110" s="89" t="n">
        <v>-4018.65199999998</v>
      </c>
      <c r="Y110" s="90" t="n">
        <v>-0.125148640504609</v>
      </c>
      <c r="Z110" s="83" t="n">
        <v>0.298460144718202</v>
      </c>
      <c r="AA110" s="86" t="n">
        <f aca="false">SUM(K110,Q110,W110)/3</f>
        <v>25854.95</v>
      </c>
    </row>
    <row r="111" customFormat="false" ht="15" hidden="false" customHeight="false" outlineLevel="0" collapsed="false">
      <c r="A111" s="0" t="e">
        <f aca="false">_xlfn.XLOOKUP('[1]CMK - 30.09.2025'!$N$1:$N$1048576,'[1]CMK - 30.09.2025'!$J$1:$J$1048576,"-",0)</f>
        <v>#NAME?</v>
      </c>
      <c r="B111" s="85" t="s">
        <v>58</v>
      </c>
      <c r="C111" s="85" t="s">
        <v>58</v>
      </c>
      <c r="D111" s="85" t="s">
        <v>59</v>
      </c>
      <c r="E111" s="85" t="n">
        <v>3059139000107</v>
      </c>
      <c r="F111" s="85" t="s">
        <v>166</v>
      </c>
      <c r="G111" s="85"/>
      <c r="H111" s="85" t="s">
        <v>61</v>
      </c>
      <c r="I111" s="86" t="n">
        <v>18.824</v>
      </c>
      <c r="J111" s="86" t="n">
        <v>18.824</v>
      </c>
      <c r="K111" s="86" t="n">
        <v>0</v>
      </c>
      <c r="L111" s="89" t="n">
        <v>-18.824</v>
      </c>
      <c r="M111" s="90" t="n">
        <v>-1</v>
      </c>
      <c r="N111" s="88" t="s">
        <v>57</v>
      </c>
      <c r="O111" s="86" t="n">
        <v>308.16</v>
      </c>
      <c r="P111" s="86" t="n">
        <v>308.16</v>
      </c>
      <c r="Q111" s="86" t="n">
        <v>0</v>
      </c>
      <c r="R111" s="89" t="n">
        <v>-308.16</v>
      </c>
      <c r="S111" s="90" t="n">
        <v>-1</v>
      </c>
      <c r="T111" s="88" t="s">
        <v>57</v>
      </c>
      <c r="U111" s="85" t="s">
        <v>57</v>
      </c>
      <c r="V111" s="85" t="s">
        <v>57</v>
      </c>
      <c r="W111" s="85" t="s">
        <v>57</v>
      </c>
      <c r="X111" s="85" t="s">
        <v>57</v>
      </c>
      <c r="Y111" s="91" t="s">
        <v>57</v>
      </c>
      <c r="Z111" s="91" t="s">
        <v>57</v>
      </c>
      <c r="AA111" s="86" t="n">
        <f aca="false">SUM(K111,Q111,W111)/3</f>
        <v>0</v>
      </c>
    </row>
    <row r="112" customFormat="false" ht="15" hidden="false" customHeight="false" outlineLevel="0" collapsed="false">
      <c r="A112" s="0" t="e">
        <f aca="false">_xlfn.XLOOKUP('[1]CMK - 30.09.2025'!$N$1:$N$1048576,'[1]CMK - 30.09.2025'!$J$1:$J$1048576,"-",0)</f>
        <v>#NAME?</v>
      </c>
      <c r="B112" s="85" t="s">
        <v>58</v>
      </c>
      <c r="C112" s="85" t="s">
        <v>58</v>
      </c>
      <c r="D112" s="85" t="s">
        <v>59</v>
      </c>
      <c r="E112" s="85" t="n">
        <v>3063768000100</v>
      </c>
      <c r="F112" s="85" t="s">
        <v>167</v>
      </c>
      <c r="G112" s="85"/>
      <c r="H112" s="85" t="s">
        <v>61</v>
      </c>
      <c r="I112" s="86" t="n">
        <v>11.281</v>
      </c>
      <c r="J112" s="86" t="n">
        <v>11.281</v>
      </c>
      <c r="K112" s="86" t="n">
        <v>0</v>
      </c>
      <c r="L112" s="89" t="n">
        <v>-11.281</v>
      </c>
      <c r="M112" s="90" t="n">
        <v>-1</v>
      </c>
      <c r="N112" s="88" t="s">
        <v>57</v>
      </c>
      <c r="O112" s="86" t="n">
        <v>766.991</v>
      </c>
      <c r="P112" s="86" t="n">
        <v>766.991</v>
      </c>
      <c r="Q112" s="86" t="n">
        <v>142.02</v>
      </c>
      <c r="R112" s="89" t="n">
        <v>-624.971</v>
      </c>
      <c r="S112" s="90" t="n">
        <v>-0.814834854646274</v>
      </c>
      <c r="T112" s="88" t="s">
        <v>57</v>
      </c>
      <c r="U112" s="86" t="n">
        <v>1638.205</v>
      </c>
      <c r="V112" s="86" t="n">
        <v>1638.205</v>
      </c>
      <c r="W112" s="86" t="n">
        <v>-121.03</v>
      </c>
      <c r="X112" s="89" t="n">
        <v>-1759.235</v>
      </c>
      <c r="Y112" s="90" t="n">
        <v>-1.07387964265767</v>
      </c>
      <c r="Z112" s="90" t="n">
        <v>-1.85220391494156</v>
      </c>
      <c r="AA112" s="86" t="n">
        <f aca="false">SUM(K112,Q112,W112)/3</f>
        <v>6.99666666666667</v>
      </c>
    </row>
    <row r="113" customFormat="false" ht="15" hidden="false" customHeight="false" outlineLevel="0" collapsed="false">
      <c r="A113" s="0" t="e">
        <f aca="false">_xlfn.XLOOKUP('[1]CMK - 30.09.2025'!$N$1:$N$1048576,'[1]CMK - 30.09.2025'!$J$1:$J$1048576,"-",0)</f>
        <v>#NAME?</v>
      </c>
      <c r="B113" s="85" t="s">
        <v>58</v>
      </c>
      <c r="C113" s="85" t="s">
        <v>58</v>
      </c>
      <c r="D113" s="85" t="s">
        <v>59</v>
      </c>
      <c r="E113" s="85" t="n">
        <v>3080225000193</v>
      </c>
      <c r="F113" s="85" t="s">
        <v>168</v>
      </c>
      <c r="G113" s="85"/>
      <c r="H113" s="85" t="s">
        <v>61</v>
      </c>
      <c r="I113" s="86" t="n">
        <v>1588.075</v>
      </c>
      <c r="J113" s="86" t="n">
        <v>1588.075</v>
      </c>
      <c r="K113" s="86" t="n">
        <v>326.3</v>
      </c>
      <c r="L113" s="89" t="n">
        <v>-1261.775</v>
      </c>
      <c r="M113" s="90" t="n">
        <v>-0.794531114714355</v>
      </c>
      <c r="N113" s="88" t="s">
        <v>57</v>
      </c>
      <c r="O113" s="86" t="n">
        <v>883.2</v>
      </c>
      <c r="P113" s="86" t="n">
        <v>883.2</v>
      </c>
      <c r="Q113" s="86" t="n">
        <v>1292.42</v>
      </c>
      <c r="R113" s="87" t="n">
        <v>409.220000000001</v>
      </c>
      <c r="S113" s="83" t="n">
        <v>0.463337862318841</v>
      </c>
      <c r="T113" s="83" t="n">
        <v>2.96083358872204</v>
      </c>
      <c r="U113" s="86" t="n">
        <v>842.071</v>
      </c>
      <c r="V113" s="86" t="n">
        <v>842.071</v>
      </c>
      <c r="W113" s="86" t="n">
        <v>3585.02</v>
      </c>
      <c r="X113" s="87" t="n">
        <v>2742.949</v>
      </c>
      <c r="Y113" s="83" t="n">
        <v>3.25738447233072</v>
      </c>
      <c r="Z113" s="83" t="n">
        <v>1.77388155553148</v>
      </c>
      <c r="AA113" s="86" t="n">
        <f aca="false">SUM(K113,Q113,W113)/3</f>
        <v>1734.58</v>
      </c>
    </row>
    <row r="114" customFormat="false" ht="15" hidden="false" customHeight="false" outlineLevel="0" collapsed="false">
      <c r="A114" s="0" t="e">
        <f aca="false">_xlfn.XLOOKUP('[1]CMK - 30.09.2025'!$N$1:$N$1048576,'[1]CMK - 30.09.2025'!$J$1:$J$1048576,"-",0)</f>
        <v>#NAME?</v>
      </c>
      <c r="B114" s="85" t="s">
        <v>58</v>
      </c>
      <c r="C114" s="85" t="s">
        <v>58</v>
      </c>
      <c r="D114" s="85" t="s">
        <v>59</v>
      </c>
      <c r="E114" s="85" t="n">
        <v>3094635000193</v>
      </c>
      <c r="F114" s="85" t="s">
        <v>169</v>
      </c>
      <c r="G114" s="85"/>
      <c r="H114" s="85" t="s">
        <v>61</v>
      </c>
      <c r="I114" s="86" t="n">
        <v>574.494</v>
      </c>
      <c r="J114" s="86" t="n">
        <v>574.494</v>
      </c>
      <c r="K114" s="86" t="n">
        <v>845.74</v>
      </c>
      <c r="L114" s="87" t="n">
        <v>271.246</v>
      </c>
      <c r="M114" s="83" t="n">
        <v>0.472147663857238</v>
      </c>
      <c r="N114" s="88" t="s">
        <v>57</v>
      </c>
      <c r="O114" s="86" t="n">
        <v>4711.712</v>
      </c>
      <c r="P114" s="86" t="n">
        <v>4711.712</v>
      </c>
      <c r="Q114" s="86" t="n">
        <v>245.83</v>
      </c>
      <c r="R114" s="89" t="n">
        <v>-4465.882</v>
      </c>
      <c r="S114" s="90" t="n">
        <v>-0.947825758450432</v>
      </c>
      <c r="T114" s="90" t="n">
        <v>-0.709331473029536</v>
      </c>
      <c r="U114" s="86" t="n">
        <v>724.457</v>
      </c>
      <c r="V114" s="86" t="n">
        <v>724.457</v>
      </c>
      <c r="W114" s="86" t="n">
        <v>197.28</v>
      </c>
      <c r="X114" s="89" t="n">
        <v>-527.177</v>
      </c>
      <c r="Y114" s="90" t="n">
        <v>-0.727685701152726</v>
      </c>
      <c r="Z114" s="90" t="n">
        <v>-0.197494203311231</v>
      </c>
      <c r="AA114" s="86" t="n">
        <f aca="false">SUM(K114,Q114,W114)/3</f>
        <v>429.616666666667</v>
      </c>
    </row>
    <row r="115" customFormat="false" ht="15" hidden="false" customHeight="false" outlineLevel="0" collapsed="false">
      <c r="A115" s="0" t="e">
        <f aca="false">_xlfn.XLOOKUP('[1]CMK - 30.09.2025'!$N$1:$N$1048576,'[1]CMK - 30.09.2025'!$J$1:$J$1048576,"-",0)</f>
        <v>#NAME?</v>
      </c>
      <c r="B115" s="85" t="s">
        <v>58</v>
      </c>
      <c r="C115" s="85" t="s">
        <v>58</v>
      </c>
      <c r="D115" s="85" t="s">
        <v>59</v>
      </c>
      <c r="E115" s="85" t="n">
        <v>3138284000175</v>
      </c>
      <c r="F115" s="85" t="s">
        <v>170</v>
      </c>
      <c r="G115" s="85"/>
      <c r="H115" s="85" t="s">
        <v>61</v>
      </c>
      <c r="I115" s="86" t="n">
        <v>5802.235</v>
      </c>
      <c r="J115" s="86" t="n">
        <v>5802.235</v>
      </c>
      <c r="K115" s="86" t="n">
        <v>4419.02</v>
      </c>
      <c r="L115" s="89" t="n">
        <v>-1383.215</v>
      </c>
      <c r="M115" s="90" t="n">
        <v>-0.238393481132702</v>
      </c>
      <c r="N115" s="88" t="s">
        <v>57</v>
      </c>
      <c r="O115" s="86" t="n">
        <v>21475.947</v>
      </c>
      <c r="P115" s="86" t="n">
        <v>21475.947</v>
      </c>
      <c r="Q115" s="86" t="n">
        <v>416.11</v>
      </c>
      <c r="R115" s="89" t="n">
        <v>-21059.837</v>
      </c>
      <c r="S115" s="90" t="n">
        <v>-0.980624370138369</v>
      </c>
      <c r="T115" s="90" t="n">
        <v>-0.905836588202814</v>
      </c>
      <c r="U115" s="86" t="n">
        <v>21977.868</v>
      </c>
      <c r="V115" s="86" t="n">
        <v>21977.868</v>
      </c>
      <c r="W115" s="86" t="n">
        <v>22154.82</v>
      </c>
      <c r="X115" s="87" t="n">
        <v>176.951999999998</v>
      </c>
      <c r="Y115" s="83" t="n">
        <v>0.00805137240791498</v>
      </c>
      <c r="Z115" s="83" t="n">
        <v>52.2427002475307</v>
      </c>
      <c r="AA115" s="86" t="n">
        <f aca="false">SUM(K115,Q115,W115)/3</f>
        <v>8996.65</v>
      </c>
    </row>
    <row r="116" customFormat="false" ht="15" hidden="false" customHeight="false" outlineLevel="0" collapsed="false">
      <c r="A116" s="0" t="e">
        <f aca="false">_xlfn.XLOOKUP('[1]CMK - 30.09.2025'!$N$1:$N$1048576,'[1]CMK - 30.09.2025'!$J$1:$J$1048576,"-",0)</f>
        <v>#NAME?</v>
      </c>
      <c r="B116" s="85" t="s">
        <v>58</v>
      </c>
      <c r="C116" s="85" t="s">
        <v>58</v>
      </c>
      <c r="D116" s="85" t="s">
        <v>59</v>
      </c>
      <c r="E116" s="85" t="n">
        <v>3168104000106</v>
      </c>
      <c r="F116" s="85" t="s">
        <v>171</v>
      </c>
      <c r="G116" s="85"/>
      <c r="H116" s="85" t="s">
        <v>61</v>
      </c>
      <c r="I116" s="86" t="n">
        <v>633.55</v>
      </c>
      <c r="J116" s="86" t="n">
        <v>633.55</v>
      </c>
      <c r="K116" s="86" t="n">
        <v>1760.23</v>
      </c>
      <c r="L116" s="87" t="n">
        <v>1126.68</v>
      </c>
      <c r="M116" s="83" t="n">
        <v>1.77836003472496</v>
      </c>
      <c r="N116" s="88" t="s">
        <v>57</v>
      </c>
      <c r="O116" s="86" t="n">
        <v>782.161</v>
      </c>
      <c r="P116" s="86" t="n">
        <v>782.161</v>
      </c>
      <c r="Q116" s="86" t="n">
        <v>1713.62</v>
      </c>
      <c r="R116" s="87" t="n">
        <v>931.459</v>
      </c>
      <c r="S116" s="83" t="n">
        <v>1.19087885997896</v>
      </c>
      <c r="T116" s="90" t="n">
        <v>-0.0264794941570138</v>
      </c>
      <c r="U116" s="86" t="n">
        <v>247.455</v>
      </c>
      <c r="V116" s="86" t="n">
        <v>247.455</v>
      </c>
      <c r="W116" s="86" t="n">
        <v>1886.61</v>
      </c>
      <c r="X116" s="87" t="n">
        <v>1639.155</v>
      </c>
      <c r="Y116" s="83" t="n">
        <v>6.62405285809541</v>
      </c>
      <c r="Z116" s="83" t="n">
        <v>0.100950035597157</v>
      </c>
      <c r="AA116" s="86" t="n">
        <f aca="false">SUM(K116,Q116,W116)/3</f>
        <v>1786.82</v>
      </c>
    </row>
    <row r="117" customFormat="false" ht="15" hidden="false" customHeight="false" outlineLevel="0" collapsed="false">
      <c r="A117" s="0" t="e">
        <f aca="false">_xlfn.XLOOKUP('[1]CMK - 30.09.2025'!$N$1:$N$1048576,'[1]CMK - 30.09.2025'!$J$1:$J$1048576,"-",0)</f>
        <v>#NAME?</v>
      </c>
      <c r="B117" s="85" t="s">
        <v>58</v>
      </c>
      <c r="C117" s="85" t="s">
        <v>58</v>
      </c>
      <c r="D117" s="85" t="s">
        <v>59</v>
      </c>
      <c r="E117" s="85" t="n">
        <v>3208878000105</v>
      </c>
      <c r="F117" s="85" t="s">
        <v>172</v>
      </c>
      <c r="G117" s="85"/>
      <c r="H117" s="85" t="s">
        <v>61</v>
      </c>
      <c r="I117" s="86" t="n">
        <v>22307.392</v>
      </c>
      <c r="J117" s="86" t="n">
        <v>22307.392</v>
      </c>
      <c r="K117" s="86" t="n">
        <v>16845.12</v>
      </c>
      <c r="L117" s="89" t="n">
        <v>-5462.272</v>
      </c>
      <c r="M117" s="90" t="n">
        <v>-0.244863765338414</v>
      </c>
      <c r="N117" s="88" t="s">
        <v>57</v>
      </c>
      <c r="O117" s="86" t="n">
        <v>17829.494</v>
      </c>
      <c r="P117" s="86" t="n">
        <v>17829.494</v>
      </c>
      <c r="Q117" s="86" t="n">
        <v>17850.81</v>
      </c>
      <c r="R117" s="87" t="n">
        <v>21.3159999999989</v>
      </c>
      <c r="S117" s="83" t="n">
        <v>0.00119554710862801</v>
      </c>
      <c r="T117" s="83" t="n">
        <v>0.0597021570638854</v>
      </c>
      <c r="U117" s="86" t="n">
        <v>32024.164</v>
      </c>
      <c r="V117" s="86" t="n">
        <v>32024.164</v>
      </c>
      <c r="W117" s="86" t="n">
        <v>18772.8</v>
      </c>
      <c r="X117" s="89" t="n">
        <v>-13251.364</v>
      </c>
      <c r="Y117" s="90" t="n">
        <v>-0.413792659817755</v>
      </c>
      <c r="Z117" s="83" t="n">
        <v>0.0516497570698475</v>
      </c>
      <c r="AA117" s="86" t="n">
        <f aca="false">SUM(K117,Q117,W117)/3</f>
        <v>17822.91</v>
      </c>
    </row>
    <row r="118" customFormat="false" ht="15" hidden="false" customHeight="false" outlineLevel="0" collapsed="false">
      <c r="A118" s="0" t="e">
        <f aca="false">_xlfn.XLOOKUP('[1]CMK - 30.09.2025'!$N$1:$N$1048576,'[1]CMK - 30.09.2025'!$J$1:$J$1048576,"-",0)</f>
        <v>#NAME?</v>
      </c>
      <c r="B118" s="85" t="s">
        <v>58</v>
      </c>
      <c r="C118" s="85" t="s">
        <v>58</v>
      </c>
      <c r="D118" s="85" t="s">
        <v>59</v>
      </c>
      <c r="E118" s="85" t="n">
        <v>3218818000173</v>
      </c>
      <c r="F118" s="85" t="s">
        <v>173</v>
      </c>
      <c r="G118" s="85"/>
      <c r="H118" s="85" t="s">
        <v>61</v>
      </c>
      <c r="I118" s="86" t="n">
        <v>3302.587</v>
      </c>
      <c r="J118" s="86" t="n">
        <v>3302.587</v>
      </c>
      <c r="K118" s="86" t="n">
        <v>3665.49</v>
      </c>
      <c r="L118" s="87" t="n">
        <v>362.902999999999</v>
      </c>
      <c r="M118" s="83" t="n">
        <v>0.109884463301042</v>
      </c>
      <c r="N118" s="88" t="s">
        <v>57</v>
      </c>
      <c r="O118" s="86" t="n">
        <v>1625.05</v>
      </c>
      <c r="P118" s="86" t="n">
        <v>1625.05</v>
      </c>
      <c r="Q118" s="86" t="n">
        <v>2444.95</v>
      </c>
      <c r="R118" s="87" t="n">
        <v>819.9</v>
      </c>
      <c r="S118" s="83" t="n">
        <v>0.504538321897788</v>
      </c>
      <c r="T118" s="90" t="n">
        <v>-0.332981402213619</v>
      </c>
      <c r="U118" s="86" t="n">
        <v>5487.407</v>
      </c>
      <c r="V118" s="86" t="n">
        <v>5487.407</v>
      </c>
      <c r="W118" s="86" t="n">
        <v>2381.16</v>
      </c>
      <c r="X118" s="89" t="n">
        <v>-3106.247</v>
      </c>
      <c r="Y118" s="90" t="n">
        <v>-0.566068272318784</v>
      </c>
      <c r="Z118" s="90" t="n">
        <v>-0.0260905130984274</v>
      </c>
      <c r="AA118" s="86" t="n">
        <f aca="false">SUM(K118,Q118,W118)/3</f>
        <v>2830.53333333333</v>
      </c>
    </row>
    <row r="119" customFormat="false" ht="15" hidden="false" customHeight="false" outlineLevel="0" collapsed="false">
      <c r="A119" s="0" t="e">
        <f aca="false">_xlfn.XLOOKUP('[1]CMK - 30.09.2025'!$N$1:$N$1048576,'[1]CMK - 30.09.2025'!$J$1:$J$1048576,"-",0)</f>
        <v>#NAME?</v>
      </c>
      <c r="B119" s="85" t="s">
        <v>58</v>
      </c>
      <c r="C119" s="85" t="s">
        <v>58</v>
      </c>
      <c r="D119" s="85" t="s">
        <v>59</v>
      </c>
      <c r="E119" s="85" t="n">
        <v>3231216000156</v>
      </c>
      <c r="F119" s="85" t="s">
        <v>174</v>
      </c>
      <c r="G119" s="85"/>
      <c r="H119" s="85" t="s">
        <v>61</v>
      </c>
      <c r="I119" s="86" t="n">
        <v>9607.98900000001</v>
      </c>
      <c r="J119" s="86" t="n">
        <v>9607.98900000001</v>
      </c>
      <c r="K119" s="86" t="n">
        <v>11176.16</v>
      </c>
      <c r="L119" s="87" t="n">
        <v>1568.171</v>
      </c>
      <c r="M119" s="83" t="n">
        <v>0.16321532008415</v>
      </c>
      <c r="N119" s="88" t="s">
        <v>57</v>
      </c>
      <c r="O119" s="86" t="n">
        <v>9516.617</v>
      </c>
      <c r="P119" s="86" t="n">
        <v>9516.617</v>
      </c>
      <c r="Q119" s="86" t="n">
        <v>11367.21</v>
      </c>
      <c r="R119" s="87" t="n">
        <v>1850.593</v>
      </c>
      <c r="S119" s="83" t="n">
        <v>0.194459123446914</v>
      </c>
      <c r="T119" s="83" t="n">
        <v>0.0170944224134229</v>
      </c>
      <c r="U119" s="86" t="n">
        <v>9489.393</v>
      </c>
      <c r="V119" s="86" t="n">
        <v>9489.393</v>
      </c>
      <c r="W119" s="86" t="n">
        <v>12396.06</v>
      </c>
      <c r="X119" s="87" t="n">
        <v>2906.667</v>
      </c>
      <c r="Y119" s="83" t="n">
        <v>0.306306947135607</v>
      </c>
      <c r="Z119" s="83" t="n">
        <v>0.0905103363094375</v>
      </c>
      <c r="AA119" s="86" t="n">
        <f aca="false">SUM(K119,Q119,W119)/3</f>
        <v>11646.4766666667</v>
      </c>
    </row>
    <row r="120" customFormat="false" ht="15" hidden="false" customHeight="false" outlineLevel="0" collapsed="false">
      <c r="A120" s="0" t="e">
        <f aca="false">_xlfn.XLOOKUP('[1]CMK - 30.09.2025'!$N$1:$N$1048576,'[1]CMK - 30.09.2025'!$J$1:$J$1048576,"-",0)</f>
        <v>#NAME?</v>
      </c>
      <c r="B120" s="85" t="s">
        <v>58</v>
      </c>
      <c r="C120" s="85" t="s">
        <v>58</v>
      </c>
      <c r="D120" s="85" t="s">
        <v>59</v>
      </c>
      <c r="E120" s="85" t="n">
        <v>3267805000275</v>
      </c>
      <c r="F120" s="85" t="s">
        <v>175</v>
      </c>
      <c r="G120" s="85"/>
      <c r="H120" s="85" t="s">
        <v>61</v>
      </c>
      <c r="I120" s="86" t="n">
        <v>13357.546</v>
      </c>
      <c r="J120" s="86" t="n">
        <v>13357.546</v>
      </c>
      <c r="K120" s="86" t="n">
        <v>11960.97</v>
      </c>
      <c r="L120" s="89" t="n">
        <v>-1396.576</v>
      </c>
      <c r="M120" s="90" t="n">
        <v>-0.104553336368821</v>
      </c>
      <c r="N120" s="88" t="s">
        <v>57</v>
      </c>
      <c r="O120" s="86" t="n">
        <v>8879.574</v>
      </c>
      <c r="P120" s="86" t="n">
        <v>8879.574</v>
      </c>
      <c r="Q120" s="86" t="n">
        <v>12716.42</v>
      </c>
      <c r="R120" s="87" t="n">
        <v>3836.846</v>
      </c>
      <c r="S120" s="83" t="n">
        <v>0.43209798127703</v>
      </c>
      <c r="T120" s="83" t="n">
        <v>0.0631595932436915</v>
      </c>
      <c r="U120" s="86" t="n">
        <v>12080.431</v>
      </c>
      <c r="V120" s="86" t="n">
        <v>12080.431</v>
      </c>
      <c r="W120" s="86" t="n">
        <v>15299.58</v>
      </c>
      <c r="X120" s="87" t="n">
        <v>3219.149</v>
      </c>
      <c r="Y120" s="83" t="n">
        <v>0.266476336812817</v>
      </c>
      <c r="Z120" s="83" t="n">
        <v>0.203135788217124</v>
      </c>
      <c r="AA120" s="86" t="n">
        <f aca="false">SUM(K120,Q120,W120)/3</f>
        <v>13325.6566666667</v>
      </c>
    </row>
    <row r="121" customFormat="false" ht="15" hidden="false" customHeight="false" outlineLevel="0" collapsed="false">
      <c r="A121" s="0" t="e">
        <f aca="false">_xlfn.XLOOKUP('[1]CMK - 30.09.2025'!$N$1:$N$1048576,'[1]CMK - 30.09.2025'!$J$1:$J$1048576,"-",0)</f>
        <v>#NAME?</v>
      </c>
      <c r="B121" s="85" t="s">
        <v>58</v>
      </c>
      <c r="C121" s="85" t="s">
        <v>58</v>
      </c>
      <c r="D121" s="85" t="s">
        <v>59</v>
      </c>
      <c r="E121" s="85" t="n">
        <v>3323386000160</v>
      </c>
      <c r="F121" s="85" t="s">
        <v>176</v>
      </c>
      <c r="G121" s="85"/>
      <c r="H121" s="85" t="s">
        <v>61</v>
      </c>
      <c r="I121" s="86" t="n">
        <v>3008.727</v>
      </c>
      <c r="J121" s="86" t="n">
        <v>3008.727</v>
      </c>
      <c r="K121" s="86" t="n">
        <v>3696.11</v>
      </c>
      <c r="L121" s="87" t="n">
        <v>687.382999999999</v>
      </c>
      <c r="M121" s="83" t="n">
        <v>0.228463067603009</v>
      </c>
      <c r="N121" s="88" t="s">
        <v>57</v>
      </c>
      <c r="O121" s="86" t="n">
        <v>9527.17100000001</v>
      </c>
      <c r="P121" s="86" t="n">
        <v>9527.17100000001</v>
      </c>
      <c r="Q121" s="86" t="n">
        <v>2218.44</v>
      </c>
      <c r="R121" s="89" t="n">
        <v>-7308.73100000001</v>
      </c>
      <c r="S121" s="90" t="n">
        <v>-0.767145986988163</v>
      </c>
      <c r="T121" s="90" t="n">
        <v>-0.399790590648006</v>
      </c>
      <c r="U121" s="86" t="n">
        <v>5309.936</v>
      </c>
      <c r="V121" s="86" t="n">
        <v>5309.936</v>
      </c>
      <c r="W121" s="86" t="n">
        <v>4175.38</v>
      </c>
      <c r="X121" s="89" t="n">
        <v>-1134.556</v>
      </c>
      <c r="Y121" s="90" t="n">
        <v>-0.21366660539788</v>
      </c>
      <c r="Z121" s="83" t="n">
        <v>0.88212437568742</v>
      </c>
      <c r="AA121" s="86" t="n">
        <f aca="false">SUM(K121,Q121,W121)/3</f>
        <v>3363.31</v>
      </c>
    </row>
    <row r="122" customFormat="false" ht="15" hidden="false" customHeight="false" outlineLevel="0" collapsed="false">
      <c r="A122" s="0" t="e">
        <f aca="false">_xlfn.XLOOKUP('[1]CMK - 30.09.2025'!$N$1:$N$1048576,'[1]CMK - 30.09.2025'!$J$1:$J$1048576,"-",0)</f>
        <v>#NAME?</v>
      </c>
      <c r="B122" s="85" t="s">
        <v>58</v>
      </c>
      <c r="C122" s="85" t="s">
        <v>58</v>
      </c>
      <c r="D122" s="85" t="s">
        <v>59</v>
      </c>
      <c r="E122" s="85" t="n">
        <v>3340797000164</v>
      </c>
      <c r="F122" s="85" t="s">
        <v>177</v>
      </c>
      <c r="G122" s="85"/>
      <c r="H122" s="85" t="s">
        <v>61</v>
      </c>
      <c r="I122" s="86" t="n">
        <v>4098.103</v>
      </c>
      <c r="J122" s="86" t="n">
        <v>4098.103</v>
      </c>
      <c r="K122" s="86" t="n">
        <v>4961.4</v>
      </c>
      <c r="L122" s="87" t="n">
        <v>863.296999999999</v>
      </c>
      <c r="M122" s="83" t="n">
        <v>0.210657711629014</v>
      </c>
      <c r="N122" s="88" t="s">
        <v>57</v>
      </c>
      <c r="O122" s="86" t="n">
        <v>4612.45</v>
      </c>
      <c r="P122" s="86" t="n">
        <v>4612.45</v>
      </c>
      <c r="Q122" s="86" t="n">
        <v>3135.17</v>
      </c>
      <c r="R122" s="89" t="n">
        <v>-1477.28</v>
      </c>
      <c r="S122" s="90" t="n">
        <v>-0.320280978655596</v>
      </c>
      <c r="T122" s="90" t="n">
        <v>-0.368087636554198</v>
      </c>
      <c r="U122" s="86" t="n">
        <v>4580.886</v>
      </c>
      <c r="V122" s="86" t="n">
        <v>4580.886</v>
      </c>
      <c r="W122" s="86" t="n">
        <v>3028.18</v>
      </c>
      <c r="X122" s="89" t="n">
        <v>-1552.706</v>
      </c>
      <c r="Y122" s="90" t="n">
        <v>-0.338953206868715</v>
      </c>
      <c r="Z122" s="90" t="n">
        <v>-0.0341257411878779</v>
      </c>
      <c r="AA122" s="86" t="n">
        <f aca="false">SUM(K122,Q122,W122)/3</f>
        <v>3708.25</v>
      </c>
    </row>
    <row r="123" customFormat="false" ht="15" hidden="false" customHeight="false" outlineLevel="0" collapsed="false">
      <c r="A123" s="0" t="e">
        <f aca="false">_xlfn.XLOOKUP('[1]CMK - 30.09.2025'!$N$1:$N$1048576,'[1]CMK - 30.09.2025'!$J$1:$J$1048576,"-",0)</f>
        <v>#NAME?</v>
      </c>
      <c r="B123" s="85" t="s">
        <v>58</v>
      </c>
      <c r="C123" s="85" t="s">
        <v>58</v>
      </c>
      <c r="D123" s="85" t="s">
        <v>59</v>
      </c>
      <c r="E123" s="85" t="n">
        <v>3386540000143</v>
      </c>
      <c r="F123" s="85" t="s">
        <v>178</v>
      </c>
      <c r="G123" s="85"/>
      <c r="H123" s="85" t="s">
        <v>61</v>
      </c>
      <c r="I123" s="86" t="n">
        <v>1830.439</v>
      </c>
      <c r="J123" s="86" t="n">
        <v>1830.439</v>
      </c>
      <c r="K123" s="86" t="n">
        <v>2267.75</v>
      </c>
      <c r="L123" s="87" t="n">
        <v>437.311</v>
      </c>
      <c r="M123" s="83" t="n">
        <v>0.238910447165953</v>
      </c>
      <c r="N123" s="88" t="s">
        <v>57</v>
      </c>
      <c r="O123" s="86" t="n">
        <v>517.442</v>
      </c>
      <c r="P123" s="86" t="n">
        <v>517.442</v>
      </c>
      <c r="Q123" s="86" t="n">
        <v>2101.7</v>
      </c>
      <c r="R123" s="87" t="n">
        <v>1584.258</v>
      </c>
      <c r="S123" s="83" t="n">
        <v>3.06171126425764</v>
      </c>
      <c r="T123" s="90" t="n">
        <v>-0.0732223569617461</v>
      </c>
      <c r="U123" s="86" t="n">
        <v>0</v>
      </c>
      <c r="V123" s="86" t="n">
        <v>0</v>
      </c>
      <c r="W123" s="86" t="n">
        <v>1772.95</v>
      </c>
      <c r="X123" s="87" t="n">
        <v>1772.95</v>
      </c>
      <c r="Y123" s="88" t="s">
        <v>57</v>
      </c>
      <c r="Z123" s="90" t="n">
        <v>-0.156420992529857</v>
      </c>
      <c r="AA123" s="86" t="n">
        <f aca="false">SUM(K123,Q123,W123)/3</f>
        <v>2047.46666666667</v>
      </c>
    </row>
    <row r="124" customFormat="false" ht="15" hidden="false" customHeight="false" outlineLevel="0" collapsed="false">
      <c r="A124" s="0" t="e">
        <f aca="false">_xlfn.XLOOKUP('[1]CMK - 30.09.2025'!$N$1:$N$1048576,'[1]CMK - 30.09.2025'!$J$1:$J$1048576,"-",0)</f>
        <v>#NAME?</v>
      </c>
      <c r="B124" s="85" t="s">
        <v>58</v>
      </c>
      <c r="C124" s="85" t="s">
        <v>58</v>
      </c>
      <c r="D124" s="85" t="s">
        <v>59</v>
      </c>
      <c r="E124" s="85" t="n">
        <v>3414217000136</v>
      </c>
      <c r="F124" s="85" t="s">
        <v>179</v>
      </c>
      <c r="G124" s="85"/>
      <c r="H124" s="85" t="s">
        <v>61</v>
      </c>
      <c r="I124" s="86" t="n">
        <v>6208.997</v>
      </c>
      <c r="J124" s="86" t="n">
        <v>6208.997</v>
      </c>
      <c r="K124" s="86" t="n">
        <v>7101.79</v>
      </c>
      <c r="L124" s="87" t="n">
        <v>892.792999999996</v>
      </c>
      <c r="M124" s="83" t="n">
        <v>0.14379021281537</v>
      </c>
      <c r="N124" s="88" t="s">
        <v>57</v>
      </c>
      <c r="O124" s="86" t="n">
        <v>5913.649</v>
      </c>
      <c r="P124" s="86" t="n">
        <v>5913.649</v>
      </c>
      <c r="Q124" s="86" t="n">
        <v>5062.34</v>
      </c>
      <c r="R124" s="89" t="n">
        <v>-851.309000000002</v>
      </c>
      <c r="S124" s="90" t="n">
        <v>-0.143956633205657</v>
      </c>
      <c r="T124" s="90" t="n">
        <v>-0.287174078647777</v>
      </c>
      <c r="U124" s="86" t="n">
        <v>15326.529</v>
      </c>
      <c r="V124" s="86" t="n">
        <v>15326.529</v>
      </c>
      <c r="W124" s="86" t="n">
        <v>7041.71</v>
      </c>
      <c r="X124" s="89" t="n">
        <v>-8284.81899999999</v>
      </c>
      <c r="Y124" s="90" t="n">
        <v>-0.540554159392515</v>
      </c>
      <c r="Z124" s="83" t="n">
        <v>0.390999024166689</v>
      </c>
      <c r="AA124" s="86" t="n">
        <f aca="false">SUM(K124,Q124,W124)/3</f>
        <v>6401.94666666667</v>
      </c>
    </row>
    <row r="125" customFormat="false" ht="15" hidden="false" customHeight="false" outlineLevel="0" collapsed="false">
      <c r="A125" s="0" t="e">
        <f aca="false">_xlfn.XLOOKUP('[1]CMK - 30.09.2025'!$N$1:$N$1048576,'[1]CMK - 30.09.2025'!$J$1:$J$1048576,"-",0)</f>
        <v>#NAME?</v>
      </c>
      <c r="B125" s="85" t="s">
        <v>58</v>
      </c>
      <c r="C125" s="85" t="s">
        <v>58</v>
      </c>
      <c r="D125" s="85" t="s">
        <v>59</v>
      </c>
      <c r="E125" s="85" t="n">
        <v>3423165000164</v>
      </c>
      <c r="F125" s="85" t="s">
        <v>180</v>
      </c>
      <c r="G125" s="85"/>
      <c r="H125" s="85" t="s">
        <v>61</v>
      </c>
      <c r="I125" s="86" t="n">
        <v>111.504</v>
      </c>
      <c r="J125" s="86" t="n">
        <v>111.504</v>
      </c>
      <c r="K125" s="86" t="n">
        <v>0</v>
      </c>
      <c r="L125" s="89" t="n">
        <v>-111.504</v>
      </c>
      <c r="M125" s="90" t="n">
        <v>-1</v>
      </c>
      <c r="N125" s="88" t="s">
        <v>57</v>
      </c>
      <c r="O125" s="86" t="n">
        <v>4167.381</v>
      </c>
      <c r="P125" s="86" t="n">
        <v>4167.381</v>
      </c>
      <c r="Q125" s="86" t="n">
        <v>0</v>
      </c>
      <c r="R125" s="89" t="n">
        <v>-4167.381</v>
      </c>
      <c r="S125" s="90" t="n">
        <v>-1</v>
      </c>
      <c r="T125" s="88" t="s">
        <v>57</v>
      </c>
      <c r="U125" s="86" t="n">
        <v>1475.609</v>
      </c>
      <c r="V125" s="86" t="n">
        <v>1475.609</v>
      </c>
      <c r="W125" s="86" t="n">
        <v>0</v>
      </c>
      <c r="X125" s="89" t="n">
        <v>-1475.609</v>
      </c>
      <c r="Y125" s="90" t="n">
        <v>-1</v>
      </c>
      <c r="Z125" s="88" t="s">
        <v>57</v>
      </c>
      <c r="AA125" s="86" t="n">
        <f aca="false">SUM(K125,Q125,W125)/3</f>
        <v>0</v>
      </c>
    </row>
    <row r="126" customFormat="false" ht="15" hidden="false" customHeight="false" outlineLevel="0" collapsed="false">
      <c r="A126" s="0" t="e">
        <f aca="false">_xlfn.XLOOKUP('[1]CMK - 30.09.2025'!$N$1:$N$1048576,'[1]CMK - 30.09.2025'!$J$1:$J$1048576,"-",0)</f>
        <v>#NAME?</v>
      </c>
      <c r="B126" s="85" t="s">
        <v>58</v>
      </c>
      <c r="C126" s="85" t="s">
        <v>58</v>
      </c>
      <c r="D126" s="85" t="s">
        <v>59</v>
      </c>
      <c r="E126" s="85" t="n">
        <v>3447652000167</v>
      </c>
      <c r="F126" s="85" t="s">
        <v>181</v>
      </c>
      <c r="G126" s="85"/>
      <c r="H126" s="85" t="s">
        <v>61</v>
      </c>
      <c r="I126" s="86" t="n">
        <v>2890.555</v>
      </c>
      <c r="J126" s="86" t="n">
        <v>2890.555</v>
      </c>
      <c r="K126" s="86" t="n">
        <v>2881.02</v>
      </c>
      <c r="L126" s="89" t="n">
        <v>-9.53500000000031</v>
      </c>
      <c r="M126" s="90" t="n">
        <v>-0.00329867447600907</v>
      </c>
      <c r="N126" s="88" t="s">
        <v>57</v>
      </c>
      <c r="O126" s="86" t="n">
        <v>3163.162</v>
      </c>
      <c r="P126" s="86" t="n">
        <v>3163.162</v>
      </c>
      <c r="Q126" s="86" t="n">
        <v>2344.09</v>
      </c>
      <c r="R126" s="89" t="n">
        <v>-819.072000000002</v>
      </c>
      <c r="S126" s="90" t="n">
        <v>-0.25894089521814</v>
      </c>
      <c r="T126" s="90" t="n">
        <v>-0.186368022436498</v>
      </c>
      <c r="U126" s="86" t="n">
        <v>3057.327</v>
      </c>
      <c r="V126" s="86" t="n">
        <v>3057.327</v>
      </c>
      <c r="W126" s="86" t="n">
        <v>2499.52</v>
      </c>
      <c r="X126" s="89" t="n">
        <v>-557.806999999999</v>
      </c>
      <c r="Y126" s="90" t="n">
        <v>-0.182449244061888</v>
      </c>
      <c r="Z126" s="83" t="n">
        <v>0.0663071810382709</v>
      </c>
      <c r="AA126" s="86" t="n">
        <f aca="false">SUM(K126,Q126,W126)/3</f>
        <v>2574.87666666667</v>
      </c>
    </row>
    <row r="127" customFormat="false" ht="15" hidden="false" customHeight="false" outlineLevel="0" collapsed="false">
      <c r="A127" s="0" t="e">
        <f aca="false">_xlfn.XLOOKUP('[1]CMK - 30.09.2025'!$N$1:$N$1048576,'[1]CMK - 30.09.2025'!$J$1:$J$1048576,"-",0)</f>
        <v>#NAME?</v>
      </c>
      <c r="B127" s="85" t="s">
        <v>58</v>
      </c>
      <c r="C127" s="85" t="s">
        <v>58</v>
      </c>
      <c r="D127" s="85" t="s">
        <v>59</v>
      </c>
      <c r="E127" s="85" t="n">
        <v>3458345000181</v>
      </c>
      <c r="F127" s="85" t="s">
        <v>182</v>
      </c>
      <c r="G127" s="85"/>
      <c r="H127" s="85" t="s">
        <v>61</v>
      </c>
      <c r="I127" s="86" t="n">
        <v>4584.109</v>
      </c>
      <c r="J127" s="86" t="n">
        <v>4584.109</v>
      </c>
      <c r="K127" s="86" t="n">
        <v>7178.81</v>
      </c>
      <c r="L127" s="87" t="n">
        <v>2594.701</v>
      </c>
      <c r="M127" s="83" t="n">
        <v>0.566020790517853</v>
      </c>
      <c r="N127" s="88" t="s">
        <v>57</v>
      </c>
      <c r="O127" s="86" t="n">
        <v>5347.59</v>
      </c>
      <c r="P127" s="86" t="n">
        <v>5347.59</v>
      </c>
      <c r="Q127" s="86" t="n">
        <v>3837.67</v>
      </c>
      <c r="R127" s="89" t="n">
        <v>-1509.92</v>
      </c>
      <c r="S127" s="90" t="n">
        <v>-0.282355229178003</v>
      </c>
      <c r="T127" s="90" t="n">
        <v>-0.465416970222084</v>
      </c>
      <c r="U127" s="86" t="n">
        <v>10774.438</v>
      </c>
      <c r="V127" s="86" t="n">
        <v>10774.438</v>
      </c>
      <c r="W127" s="86" t="n">
        <v>5292.64</v>
      </c>
      <c r="X127" s="89" t="n">
        <v>-5481.798</v>
      </c>
      <c r="Y127" s="90" t="n">
        <v>-0.50877809125636</v>
      </c>
      <c r="Z127" s="83" t="n">
        <v>0.379128481604724</v>
      </c>
      <c r="AA127" s="86" t="n">
        <f aca="false">SUM(K127,Q127,W127)/3</f>
        <v>5436.37333333333</v>
      </c>
    </row>
    <row r="128" customFormat="false" ht="15" hidden="false" customHeight="false" outlineLevel="0" collapsed="false">
      <c r="A128" s="0" t="e">
        <f aca="false">_xlfn.XLOOKUP('[1]CMK - 30.09.2025'!$N$1:$N$1048576,'[1]CMK - 30.09.2025'!$J$1:$J$1048576,"-",0)</f>
        <v>#NAME?</v>
      </c>
      <c r="B128" s="85" t="s">
        <v>58</v>
      </c>
      <c r="C128" s="85" t="s">
        <v>58</v>
      </c>
      <c r="D128" s="85" t="s">
        <v>59</v>
      </c>
      <c r="E128" s="85" t="n">
        <v>3504338000179</v>
      </c>
      <c r="F128" s="85" t="s">
        <v>183</v>
      </c>
      <c r="G128" s="85"/>
      <c r="H128" s="85" t="s">
        <v>61</v>
      </c>
      <c r="I128" s="86" t="n">
        <v>18406.706</v>
      </c>
      <c r="J128" s="86" t="n">
        <v>18406.706</v>
      </c>
      <c r="K128" s="86" t="n">
        <v>20402.32</v>
      </c>
      <c r="L128" s="87" t="n">
        <v>1995.61400000001</v>
      </c>
      <c r="M128" s="83" t="n">
        <v>0.108417769045695</v>
      </c>
      <c r="N128" s="88" t="s">
        <v>57</v>
      </c>
      <c r="O128" s="86" t="n">
        <v>25228.952</v>
      </c>
      <c r="P128" s="86" t="n">
        <v>25228.952</v>
      </c>
      <c r="Q128" s="86" t="n">
        <v>25088.37</v>
      </c>
      <c r="R128" s="89" t="n">
        <v>-140.581999999991</v>
      </c>
      <c r="S128" s="90" t="n">
        <v>-0.00557224889880448</v>
      </c>
      <c r="T128" s="83" t="n">
        <v>0.229682212611115</v>
      </c>
      <c r="U128" s="86" t="n">
        <v>24442.984</v>
      </c>
      <c r="V128" s="86" t="n">
        <v>24442.984</v>
      </c>
      <c r="W128" s="86" t="n">
        <v>27027.16</v>
      </c>
      <c r="X128" s="87" t="n">
        <v>2584.176</v>
      </c>
      <c r="Y128" s="83" t="n">
        <v>0.105722607354323</v>
      </c>
      <c r="Z128" s="83" t="n">
        <v>0.0772784361837775</v>
      </c>
      <c r="AA128" s="86" t="n">
        <f aca="false">SUM(K128,Q128,W128)/3</f>
        <v>24172.6166666667</v>
      </c>
    </row>
    <row r="129" customFormat="false" ht="15" hidden="false" customHeight="false" outlineLevel="0" collapsed="false">
      <c r="A129" s="0" t="e">
        <f aca="false">_xlfn.XLOOKUP('[1]CMK - 30.09.2025'!$N$1:$N$1048576,'[1]CMK - 30.09.2025'!$J$1:$J$1048576,"-",0)</f>
        <v>#NAME?</v>
      </c>
      <c r="B129" s="85" t="s">
        <v>58</v>
      </c>
      <c r="C129" s="85" t="s">
        <v>58</v>
      </c>
      <c r="D129" s="85" t="s">
        <v>59</v>
      </c>
      <c r="E129" s="85" t="n">
        <v>3505970001451</v>
      </c>
      <c r="F129" s="85" t="s">
        <v>184</v>
      </c>
      <c r="G129" s="85"/>
      <c r="H129" s="85" t="s">
        <v>61</v>
      </c>
      <c r="I129" s="86" t="n">
        <v>332.349</v>
      </c>
      <c r="J129" s="86" t="n">
        <v>332.349</v>
      </c>
      <c r="K129" s="86" t="n">
        <v>20197.11</v>
      </c>
      <c r="L129" s="87" t="n">
        <v>19864.761</v>
      </c>
      <c r="M129" s="83" t="n">
        <v>59.7707861314462</v>
      </c>
      <c r="N129" s="88" t="s">
        <v>57</v>
      </c>
      <c r="O129" s="86" t="n">
        <v>686.719</v>
      </c>
      <c r="P129" s="86" t="n">
        <v>686.719</v>
      </c>
      <c r="Q129" s="86" t="n">
        <v>31195.09</v>
      </c>
      <c r="R129" s="87" t="n">
        <v>30508.371</v>
      </c>
      <c r="S129" s="83" t="n">
        <v>44.4262806184189</v>
      </c>
      <c r="T129" s="83" t="n">
        <v>0.544532361313079</v>
      </c>
      <c r="U129" s="86" t="n">
        <v>421.603</v>
      </c>
      <c r="V129" s="86" t="n">
        <v>421.603</v>
      </c>
      <c r="W129" s="86" t="n">
        <v>20476.65</v>
      </c>
      <c r="X129" s="87" t="n">
        <v>20055.047</v>
      </c>
      <c r="Y129" s="83" t="n">
        <v>47.5685585728754</v>
      </c>
      <c r="Z129" s="90" t="n">
        <v>-0.343593815565206</v>
      </c>
      <c r="AA129" s="86" t="n">
        <f aca="false">SUM(K129,Q129,W129)/3</f>
        <v>23956.2833333333</v>
      </c>
    </row>
    <row r="130" customFormat="false" ht="15" hidden="false" customHeight="false" outlineLevel="0" collapsed="false">
      <c r="A130" s="0" t="e">
        <f aca="false">_xlfn.XLOOKUP('[1]CMK - 30.09.2025'!$N$1:$N$1048576,'[1]CMK - 30.09.2025'!$J$1:$J$1048576,"-",0)</f>
        <v>#NAME?</v>
      </c>
      <c r="B130" s="85" t="s">
        <v>58</v>
      </c>
      <c r="C130" s="85" t="s">
        <v>58</v>
      </c>
      <c r="D130" s="85" t="s">
        <v>59</v>
      </c>
      <c r="E130" s="85" t="n">
        <v>3514723000105</v>
      </c>
      <c r="F130" s="85" t="s">
        <v>185</v>
      </c>
      <c r="G130" s="85"/>
      <c r="H130" s="85" t="s">
        <v>61</v>
      </c>
      <c r="I130" s="86" t="n">
        <v>1160.325</v>
      </c>
      <c r="J130" s="86" t="n">
        <v>1160.325</v>
      </c>
      <c r="K130" s="86" t="n">
        <v>1904.72</v>
      </c>
      <c r="L130" s="87" t="n">
        <v>744.395</v>
      </c>
      <c r="M130" s="83" t="n">
        <v>0.641540085751837</v>
      </c>
      <c r="N130" s="88" t="s">
        <v>57</v>
      </c>
      <c r="O130" s="86" t="n">
        <v>9.946</v>
      </c>
      <c r="P130" s="86" t="n">
        <v>9.946</v>
      </c>
      <c r="Q130" s="86" t="n">
        <v>59.41</v>
      </c>
      <c r="R130" s="87" t="n">
        <v>49.464</v>
      </c>
      <c r="S130" s="83" t="n">
        <v>4.97325558013272</v>
      </c>
      <c r="T130" s="90" t="n">
        <v>-0.968809063799404</v>
      </c>
      <c r="U130" s="86" t="n">
        <v>0</v>
      </c>
      <c r="V130" s="86" t="n">
        <v>0</v>
      </c>
      <c r="W130" s="86" t="n">
        <v>19875.54</v>
      </c>
      <c r="X130" s="87" t="n">
        <v>19875.54</v>
      </c>
      <c r="Y130" s="88" t="s">
        <v>57</v>
      </c>
      <c r="Z130" s="83" t="n">
        <v>333.548729170174</v>
      </c>
      <c r="AA130" s="86" t="n">
        <f aca="false">SUM(K130,Q130,W130)/3</f>
        <v>7279.89</v>
      </c>
    </row>
    <row r="131" customFormat="false" ht="15" hidden="false" customHeight="false" outlineLevel="0" collapsed="false">
      <c r="A131" s="0" t="e">
        <f aca="false">_xlfn.XLOOKUP('[1]CMK - 30.09.2025'!$N$1:$N$1048576,'[1]CMK - 30.09.2025'!$J$1:$J$1048576,"-",0)</f>
        <v>#NAME?</v>
      </c>
      <c r="B131" s="85" t="s">
        <v>58</v>
      </c>
      <c r="C131" s="85" t="s">
        <v>58</v>
      </c>
      <c r="D131" s="85" t="s">
        <v>59</v>
      </c>
      <c r="E131" s="85" t="n">
        <v>3539474000102</v>
      </c>
      <c r="F131" s="85" t="s">
        <v>186</v>
      </c>
      <c r="G131" s="85"/>
      <c r="H131" s="85" t="s">
        <v>61</v>
      </c>
      <c r="I131" s="86" t="n">
        <v>121.005</v>
      </c>
      <c r="J131" s="86" t="n">
        <v>121.005</v>
      </c>
      <c r="K131" s="86" t="n">
        <v>1277.27</v>
      </c>
      <c r="L131" s="87" t="n">
        <v>1156.265</v>
      </c>
      <c r="M131" s="83" t="n">
        <v>9.55551423494897</v>
      </c>
      <c r="N131" s="88" t="s">
        <v>57</v>
      </c>
      <c r="O131" s="86" t="n">
        <v>119.615</v>
      </c>
      <c r="P131" s="86" t="n">
        <v>119.615</v>
      </c>
      <c r="Q131" s="86" t="n">
        <v>1627.34</v>
      </c>
      <c r="R131" s="87" t="n">
        <v>1507.725</v>
      </c>
      <c r="S131" s="83" t="n">
        <v>12.6048154495674</v>
      </c>
      <c r="T131" s="83" t="n">
        <v>0.274076741800872</v>
      </c>
      <c r="U131" s="86" t="n">
        <v>137.199</v>
      </c>
      <c r="V131" s="86" t="n">
        <v>137.199</v>
      </c>
      <c r="W131" s="86" t="n">
        <v>3805.51</v>
      </c>
      <c r="X131" s="87" t="n">
        <v>3668.311</v>
      </c>
      <c r="Y131" s="83" t="n">
        <v>26.7371555186262</v>
      </c>
      <c r="Z131" s="83" t="n">
        <v>1.3384848894515</v>
      </c>
      <c r="AA131" s="86" t="n">
        <f aca="false">SUM(K131,Q131,W131)/3</f>
        <v>2236.70666666667</v>
      </c>
    </row>
    <row r="132" customFormat="false" ht="15" hidden="false" customHeight="false" outlineLevel="0" collapsed="false">
      <c r="A132" s="0" t="e">
        <f aca="false">_xlfn.XLOOKUP('[1]CMK - 30.09.2025'!$N$1:$N$1048576,'[1]CMK - 30.09.2025'!$J$1:$J$1048576,"-",0)</f>
        <v>#NAME?</v>
      </c>
      <c r="B132" s="85" t="s">
        <v>58</v>
      </c>
      <c r="C132" s="85" t="s">
        <v>58</v>
      </c>
      <c r="D132" s="85" t="s">
        <v>59</v>
      </c>
      <c r="E132" s="85" t="n">
        <v>3546724000123</v>
      </c>
      <c r="F132" s="85" t="s">
        <v>187</v>
      </c>
      <c r="G132" s="85"/>
      <c r="H132" s="85" t="s">
        <v>61</v>
      </c>
      <c r="I132" s="86" t="n">
        <v>3575.492</v>
      </c>
      <c r="J132" s="86" t="n">
        <v>3575.492</v>
      </c>
      <c r="K132" s="86" t="n">
        <v>3628.14</v>
      </c>
      <c r="L132" s="87" t="n">
        <v>52.6480000000001</v>
      </c>
      <c r="M132" s="83" t="n">
        <v>0.0147246868403006</v>
      </c>
      <c r="N132" s="88" t="s">
        <v>57</v>
      </c>
      <c r="O132" s="86" t="n">
        <v>1584.918</v>
      </c>
      <c r="P132" s="86" t="n">
        <v>1584.918</v>
      </c>
      <c r="Q132" s="86" t="n">
        <v>2802.89</v>
      </c>
      <c r="R132" s="87" t="n">
        <v>1217.972</v>
      </c>
      <c r="S132" s="83" t="n">
        <v>0.768476350196036</v>
      </c>
      <c r="T132" s="90" t="n">
        <v>-0.227458146598533</v>
      </c>
      <c r="U132" s="86" t="n">
        <v>541.98</v>
      </c>
      <c r="V132" s="86" t="n">
        <v>541.98</v>
      </c>
      <c r="W132" s="86" t="n">
        <v>5899.41</v>
      </c>
      <c r="X132" s="87" t="n">
        <v>5357.43</v>
      </c>
      <c r="Y132" s="83" t="n">
        <v>9.8849219528396</v>
      </c>
      <c r="Z132" s="83" t="n">
        <v>1.10475973013568</v>
      </c>
      <c r="AA132" s="86" t="n">
        <f aca="false">SUM(K132,Q132,W132)/3</f>
        <v>4110.14666666667</v>
      </c>
    </row>
    <row r="133" customFormat="false" ht="15" hidden="false" customHeight="false" outlineLevel="0" collapsed="false">
      <c r="A133" s="0" t="e">
        <f aca="false">_xlfn.XLOOKUP('[1]CMK - 30.09.2025'!$N$1:$N$1048576,'[1]CMK - 30.09.2025'!$J$1:$J$1048576,"-",0)</f>
        <v>#NAME?</v>
      </c>
      <c r="B133" s="85" t="s">
        <v>58</v>
      </c>
      <c r="C133" s="85" t="s">
        <v>58</v>
      </c>
      <c r="D133" s="85" t="s">
        <v>59</v>
      </c>
      <c r="E133" s="85" t="n">
        <v>3549020000376</v>
      </c>
      <c r="F133" s="85" t="s">
        <v>188</v>
      </c>
      <c r="G133" s="85"/>
      <c r="H133" s="85" t="s">
        <v>61</v>
      </c>
      <c r="I133" s="86" t="n">
        <v>2669.395</v>
      </c>
      <c r="J133" s="86" t="n">
        <v>2669.395</v>
      </c>
      <c r="K133" s="86" t="n">
        <v>2703.44</v>
      </c>
      <c r="L133" s="87" t="n">
        <v>34.0449999999987</v>
      </c>
      <c r="M133" s="83" t="n">
        <v>0.0127538262415261</v>
      </c>
      <c r="N133" s="88" t="s">
        <v>57</v>
      </c>
      <c r="O133" s="86" t="n">
        <v>2613.25</v>
      </c>
      <c r="P133" s="86" t="n">
        <v>2613.25</v>
      </c>
      <c r="Q133" s="86" t="n">
        <v>4303</v>
      </c>
      <c r="R133" s="87" t="n">
        <v>1689.75</v>
      </c>
      <c r="S133" s="83" t="n">
        <v>0.646608629101693</v>
      </c>
      <c r="T133" s="83" t="n">
        <v>0.591675790844258</v>
      </c>
      <c r="U133" s="86" t="n">
        <v>2543.839</v>
      </c>
      <c r="V133" s="86" t="n">
        <v>2543.839</v>
      </c>
      <c r="W133" s="86" t="n">
        <v>5320.2</v>
      </c>
      <c r="X133" s="87" t="n">
        <v>2776.361</v>
      </c>
      <c r="Y133" s="83" t="n">
        <v>1.0914059419641</v>
      </c>
      <c r="Z133" s="83" t="n">
        <v>0.236393214036718</v>
      </c>
      <c r="AA133" s="86" t="n">
        <f aca="false">SUM(K133,Q133,W133)/3</f>
        <v>4108.88</v>
      </c>
    </row>
    <row r="134" customFormat="false" ht="15" hidden="false" customHeight="false" outlineLevel="0" collapsed="false">
      <c r="A134" s="0" t="e">
        <f aca="false">_xlfn.XLOOKUP('[1]CMK - 30.09.2025'!$N$1:$N$1048576,'[1]CMK - 30.09.2025'!$J$1:$J$1048576,"-",0)</f>
        <v>#NAME?</v>
      </c>
      <c r="B134" s="85" t="s">
        <v>58</v>
      </c>
      <c r="C134" s="85" t="s">
        <v>58</v>
      </c>
      <c r="D134" s="85" t="s">
        <v>59</v>
      </c>
      <c r="E134" s="85" t="n">
        <v>3558281000190</v>
      </c>
      <c r="F134" s="85" t="s">
        <v>189</v>
      </c>
      <c r="G134" s="85"/>
      <c r="H134" s="85" t="s">
        <v>61</v>
      </c>
      <c r="I134" s="86" t="n">
        <v>18482.75</v>
      </c>
      <c r="J134" s="86" t="n">
        <v>18482.75</v>
      </c>
      <c r="K134" s="86" t="n">
        <v>14278.36</v>
      </c>
      <c r="L134" s="89" t="n">
        <v>-4204.39</v>
      </c>
      <c r="M134" s="90" t="n">
        <v>-0.227476430725947</v>
      </c>
      <c r="N134" s="88" t="s">
        <v>57</v>
      </c>
      <c r="O134" s="86" t="n">
        <v>17197.876</v>
      </c>
      <c r="P134" s="86" t="n">
        <v>17197.876</v>
      </c>
      <c r="Q134" s="86" t="n">
        <v>9265.39</v>
      </c>
      <c r="R134" s="89" t="n">
        <v>-7932.486</v>
      </c>
      <c r="S134" s="90" t="n">
        <v>-0.461248005276931</v>
      </c>
      <c r="T134" s="90" t="n">
        <v>-0.351088640432094</v>
      </c>
      <c r="U134" s="86" t="n">
        <v>18463.319</v>
      </c>
      <c r="V134" s="86" t="n">
        <v>18463.319</v>
      </c>
      <c r="W134" s="86" t="n">
        <v>14656.85</v>
      </c>
      <c r="X134" s="89" t="n">
        <v>-3806.46899999999</v>
      </c>
      <c r="Y134" s="90" t="n">
        <v>-0.206163853855311</v>
      </c>
      <c r="Z134" s="83" t="n">
        <v>0.58189239740583</v>
      </c>
      <c r="AA134" s="86" t="n">
        <f aca="false">SUM(K134,Q134,W134)/3</f>
        <v>12733.5333333333</v>
      </c>
    </row>
    <row r="135" customFormat="false" ht="15" hidden="false" customHeight="false" outlineLevel="0" collapsed="false">
      <c r="A135" s="0" t="e">
        <f aca="false">_xlfn.XLOOKUP('[1]CMK - 30.09.2025'!$N$1:$N$1048576,'[1]CMK - 30.09.2025'!$J$1:$J$1048576,"-",0)</f>
        <v>#NAME?</v>
      </c>
      <c r="B135" s="85" t="s">
        <v>58</v>
      </c>
      <c r="C135" s="85" t="s">
        <v>58</v>
      </c>
      <c r="D135" s="85" t="s">
        <v>59</v>
      </c>
      <c r="E135" s="85" t="n">
        <v>3604597000171</v>
      </c>
      <c r="F135" s="85" t="s">
        <v>190</v>
      </c>
      <c r="G135" s="85"/>
      <c r="H135" s="85" t="s">
        <v>61</v>
      </c>
      <c r="I135" s="86" t="n">
        <v>7214.703</v>
      </c>
      <c r="J135" s="86" t="n">
        <v>7214.703</v>
      </c>
      <c r="K135" s="86" t="n">
        <v>8021.76</v>
      </c>
      <c r="L135" s="87" t="n">
        <v>807.057000000001</v>
      </c>
      <c r="M135" s="83" t="n">
        <v>0.11186281680618</v>
      </c>
      <c r="N135" s="88" t="s">
        <v>57</v>
      </c>
      <c r="O135" s="86" t="n">
        <v>10336.656</v>
      </c>
      <c r="P135" s="86" t="n">
        <v>10336.656</v>
      </c>
      <c r="Q135" s="86" t="n">
        <v>5614.24</v>
      </c>
      <c r="R135" s="89" t="n">
        <v>-4722.41600000001</v>
      </c>
      <c r="S135" s="90" t="n">
        <v>-0.456861097051116</v>
      </c>
      <c r="T135" s="90" t="n">
        <v>-0.300123663634913</v>
      </c>
      <c r="U135" s="86" t="n">
        <v>10048.091</v>
      </c>
      <c r="V135" s="86" t="n">
        <v>10048.091</v>
      </c>
      <c r="W135" s="86" t="n">
        <v>6944.78</v>
      </c>
      <c r="X135" s="89" t="n">
        <v>-3103.311</v>
      </c>
      <c r="Y135" s="90" t="n">
        <v>-0.30884582952125</v>
      </c>
      <c r="Z135" s="83" t="n">
        <v>0.236993787226767</v>
      </c>
      <c r="AA135" s="86" t="n">
        <f aca="false">SUM(K135,Q135,W135)/3</f>
        <v>6860.26</v>
      </c>
    </row>
    <row r="136" customFormat="false" ht="15" hidden="false" customHeight="false" outlineLevel="0" collapsed="false">
      <c r="A136" s="0" t="e">
        <f aca="false">_xlfn.XLOOKUP('[1]CMK - 30.09.2025'!$N$1:$N$1048576,'[1]CMK - 30.09.2025'!$J$1:$J$1048576,"-",0)</f>
        <v>#NAME?</v>
      </c>
      <c r="B136" s="85" t="s">
        <v>58</v>
      </c>
      <c r="C136" s="85" t="s">
        <v>58</v>
      </c>
      <c r="D136" s="85" t="s">
        <v>59</v>
      </c>
      <c r="E136" s="85" t="n">
        <v>3619330000158</v>
      </c>
      <c r="F136" s="85" t="s">
        <v>191</v>
      </c>
      <c r="G136" s="85"/>
      <c r="H136" s="85" t="s">
        <v>61</v>
      </c>
      <c r="I136" s="86" t="n">
        <v>300.252</v>
      </c>
      <c r="J136" s="86" t="n">
        <v>300.252</v>
      </c>
      <c r="K136" s="86" t="n">
        <v>0</v>
      </c>
      <c r="L136" s="89" t="n">
        <v>-300.252</v>
      </c>
      <c r="M136" s="90" t="n">
        <v>-1</v>
      </c>
      <c r="N136" s="88" t="s">
        <v>57</v>
      </c>
      <c r="O136" s="86" t="n">
        <v>5997.265</v>
      </c>
      <c r="P136" s="86" t="n">
        <v>5997.265</v>
      </c>
      <c r="Q136" s="86" t="n">
        <v>0</v>
      </c>
      <c r="R136" s="89" t="n">
        <v>-5997.265</v>
      </c>
      <c r="S136" s="90" t="n">
        <v>-1</v>
      </c>
      <c r="T136" s="88" t="s">
        <v>57</v>
      </c>
      <c r="U136" s="86" t="n">
        <v>1843.918</v>
      </c>
      <c r="V136" s="86" t="n">
        <v>1843.918</v>
      </c>
      <c r="W136" s="86" t="n">
        <v>0</v>
      </c>
      <c r="X136" s="89" t="n">
        <v>-1843.918</v>
      </c>
      <c r="Y136" s="90" t="n">
        <v>-1</v>
      </c>
      <c r="Z136" s="88" t="s">
        <v>57</v>
      </c>
      <c r="AA136" s="86" t="n">
        <f aca="false">SUM(K136,Q136,W136)/3</f>
        <v>0</v>
      </c>
    </row>
    <row r="137" customFormat="false" ht="15" hidden="false" customHeight="false" outlineLevel="0" collapsed="false">
      <c r="A137" s="0" t="e">
        <f aca="false">_xlfn.XLOOKUP('[1]CMK - 30.09.2025'!$N$1:$N$1048576,'[1]CMK - 30.09.2025'!$J$1:$J$1048576,"-",0)</f>
        <v>#NAME?</v>
      </c>
      <c r="B137" s="85" t="s">
        <v>58</v>
      </c>
      <c r="C137" s="85" t="s">
        <v>58</v>
      </c>
      <c r="D137" s="85" t="s">
        <v>59</v>
      </c>
      <c r="E137" s="85" t="n">
        <v>3640549000139</v>
      </c>
      <c r="F137" s="85" t="s">
        <v>192</v>
      </c>
      <c r="G137" s="85"/>
      <c r="H137" s="85" t="s">
        <v>61</v>
      </c>
      <c r="I137" s="86" t="n">
        <v>44412.436</v>
      </c>
      <c r="J137" s="86" t="n">
        <v>44412.436</v>
      </c>
      <c r="K137" s="86" t="n">
        <v>48229.63</v>
      </c>
      <c r="L137" s="87" t="n">
        <v>3817.194</v>
      </c>
      <c r="M137" s="83" t="n">
        <v>0.0859487644406627</v>
      </c>
      <c r="N137" s="88" t="s">
        <v>57</v>
      </c>
      <c r="O137" s="86" t="n">
        <v>30486.632</v>
      </c>
      <c r="P137" s="86" t="n">
        <v>30486.632</v>
      </c>
      <c r="Q137" s="86" t="n">
        <v>42708.39</v>
      </c>
      <c r="R137" s="87" t="n">
        <v>12221.758</v>
      </c>
      <c r="S137" s="83" t="n">
        <v>0.400889084763448</v>
      </c>
      <c r="T137" s="90" t="n">
        <v>-0.114478174516371</v>
      </c>
      <c r="U137" s="86" t="n">
        <v>36064.834</v>
      </c>
      <c r="V137" s="86" t="n">
        <v>36064.834</v>
      </c>
      <c r="W137" s="86" t="n">
        <v>37121.99</v>
      </c>
      <c r="X137" s="87" t="n">
        <v>1057.15600000002</v>
      </c>
      <c r="Y137" s="83" t="n">
        <v>0.0293126539831021</v>
      </c>
      <c r="Z137" s="90" t="n">
        <v>-0.130803338641424</v>
      </c>
      <c r="AA137" s="86" t="n">
        <f aca="false">SUM(K137,Q137,W137)/3</f>
        <v>42686.67</v>
      </c>
    </row>
    <row r="138" customFormat="false" ht="15" hidden="false" customHeight="false" outlineLevel="0" collapsed="false">
      <c r="A138" s="0" t="e">
        <f aca="false">_xlfn.XLOOKUP('[1]CMK - 30.09.2025'!$N$1:$N$1048576,'[1]CMK - 30.09.2025'!$J$1:$J$1048576,"-",0)</f>
        <v>#NAME?</v>
      </c>
      <c r="B138" s="85" t="s">
        <v>58</v>
      </c>
      <c r="C138" s="85" t="s">
        <v>58</v>
      </c>
      <c r="D138" s="85" t="s">
        <v>59</v>
      </c>
      <c r="E138" s="85" t="n">
        <v>3665987000151</v>
      </c>
      <c r="F138" s="85" t="s">
        <v>193</v>
      </c>
      <c r="G138" s="85"/>
      <c r="H138" s="85" t="s">
        <v>61</v>
      </c>
      <c r="I138" s="86" t="n">
        <v>16277.759</v>
      </c>
      <c r="J138" s="86" t="n">
        <v>16277.759</v>
      </c>
      <c r="K138" s="86" t="n">
        <v>13046.15</v>
      </c>
      <c r="L138" s="89" t="n">
        <v>-3231.60899999999</v>
      </c>
      <c r="M138" s="90" t="n">
        <v>-0.198529109566003</v>
      </c>
      <c r="N138" s="88" t="s">
        <v>57</v>
      </c>
      <c r="O138" s="86" t="n">
        <v>18217.422</v>
      </c>
      <c r="P138" s="86" t="n">
        <v>18217.422</v>
      </c>
      <c r="Q138" s="86" t="n">
        <v>21036.97</v>
      </c>
      <c r="R138" s="87" t="n">
        <v>2819.548</v>
      </c>
      <c r="S138" s="83" t="n">
        <v>0.154772063796952</v>
      </c>
      <c r="T138" s="83" t="n">
        <v>0.612504072082569</v>
      </c>
      <c r="U138" s="86" t="n">
        <v>21562.779</v>
      </c>
      <c r="V138" s="86" t="n">
        <v>21562.779</v>
      </c>
      <c r="W138" s="86" t="n">
        <v>22919.13</v>
      </c>
      <c r="X138" s="87" t="n">
        <v>1356.35100000001</v>
      </c>
      <c r="Y138" s="83" t="n">
        <v>0.0629024208799807</v>
      </c>
      <c r="Z138" s="83" t="n">
        <v>0.0894691583436205</v>
      </c>
      <c r="AA138" s="86" t="n">
        <f aca="false">SUM(K138,Q138,W138)/3</f>
        <v>19000.75</v>
      </c>
    </row>
    <row r="139" customFormat="false" ht="15" hidden="false" customHeight="false" outlineLevel="0" collapsed="false">
      <c r="A139" s="0" t="e">
        <f aca="false">_xlfn.XLOOKUP('[1]CMK - 30.09.2025'!$N$1:$N$1048576,'[1]CMK - 30.09.2025'!$J$1:$J$1048576,"-",0)</f>
        <v>#NAME?</v>
      </c>
      <c r="B139" s="85" t="s">
        <v>58</v>
      </c>
      <c r="C139" s="85" t="s">
        <v>58</v>
      </c>
      <c r="D139" s="85" t="s">
        <v>59</v>
      </c>
      <c r="E139" s="85" t="n">
        <v>3677244000100</v>
      </c>
      <c r="F139" s="85" t="s">
        <v>194</v>
      </c>
      <c r="G139" s="85"/>
      <c r="H139" s="85" t="s">
        <v>61</v>
      </c>
      <c r="I139" s="86" t="n">
        <v>5385.14</v>
      </c>
      <c r="J139" s="86" t="n">
        <v>5385.14</v>
      </c>
      <c r="K139" s="86" t="n">
        <v>4171.59</v>
      </c>
      <c r="L139" s="89" t="n">
        <v>-1213.55</v>
      </c>
      <c r="M139" s="90" t="n">
        <v>-0.225351615742581</v>
      </c>
      <c r="N139" s="88" t="s">
        <v>57</v>
      </c>
      <c r="O139" s="86" t="n">
        <v>7056.418</v>
      </c>
      <c r="P139" s="86" t="n">
        <v>7056.418</v>
      </c>
      <c r="Q139" s="86" t="n">
        <v>5208.57</v>
      </c>
      <c r="R139" s="89" t="n">
        <v>-1847.848</v>
      </c>
      <c r="S139" s="90" t="n">
        <v>-0.261867706816688</v>
      </c>
      <c r="T139" s="83" t="n">
        <v>0.248581476127808</v>
      </c>
      <c r="U139" s="86" t="n">
        <v>6039.268</v>
      </c>
      <c r="V139" s="86" t="n">
        <v>6039.268</v>
      </c>
      <c r="W139" s="86" t="n">
        <v>6457.41</v>
      </c>
      <c r="X139" s="87" t="n">
        <v>418.142000000002</v>
      </c>
      <c r="Y139" s="83" t="n">
        <v>0.0692371989453029</v>
      </c>
      <c r="Z139" s="83" t="n">
        <v>0.239766385015465</v>
      </c>
      <c r="AA139" s="86" t="n">
        <f aca="false">SUM(K139,Q139,W139)/3</f>
        <v>5279.19</v>
      </c>
    </row>
    <row r="140" customFormat="false" ht="15" hidden="false" customHeight="false" outlineLevel="0" collapsed="false">
      <c r="A140" s="0" t="e">
        <f aca="false">_xlfn.XLOOKUP('[1]CMK - 30.09.2025'!$N$1:$N$1048576,'[1]CMK - 30.09.2025'!$J$1:$J$1048576,"-",0)</f>
        <v>#NAME?</v>
      </c>
      <c r="B140" s="85" t="s">
        <v>58</v>
      </c>
      <c r="C140" s="85" t="s">
        <v>58</v>
      </c>
      <c r="D140" s="85" t="s">
        <v>59</v>
      </c>
      <c r="E140" s="85" t="n">
        <v>3742359000122</v>
      </c>
      <c r="F140" s="85" t="s">
        <v>195</v>
      </c>
      <c r="G140" s="85"/>
      <c r="H140" s="85" t="s">
        <v>61</v>
      </c>
      <c r="I140" s="86" t="n">
        <v>6585.842</v>
      </c>
      <c r="J140" s="86" t="n">
        <v>6585.842</v>
      </c>
      <c r="K140" s="86" t="n">
        <v>5055.99</v>
      </c>
      <c r="L140" s="89" t="n">
        <v>-1529.852</v>
      </c>
      <c r="M140" s="90" t="n">
        <v>-0.232294063538117</v>
      </c>
      <c r="N140" s="88" t="s">
        <v>57</v>
      </c>
      <c r="O140" s="86" t="n">
        <v>4272.172</v>
      </c>
      <c r="P140" s="86" t="n">
        <v>4272.172</v>
      </c>
      <c r="Q140" s="86" t="n">
        <v>9479.77</v>
      </c>
      <c r="R140" s="87" t="n">
        <v>5207.598</v>
      </c>
      <c r="S140" s="83" t="n">
        <v>1.21895794457714</v>
      </c>
      <c r="T140" s="83" t="n">
        <v>0.874958217876222</v>
      </c>
      <c r="U140" s="86" t="n">
        <v>2672.621</v>
      </c>
      <c r="V140" s="86" t="n">
        <v>2672.621</v>
      </c>
      <c r="W140" s="86" t="n">
        <v>7056.25</v>
      </c>
      <c r="X140" s="87" t="n">
        <v>4383.629</v>
      </c>
      <c r="Y140" s="83" t="n">
        <v>1.64019851673694</v>
      </c>
      <c r="Z140" s="90" t="n">
        <v>-0.255651772142151</v>
      </c>
      <c r="AA140" s="86" t="n">
        <f aca="false">SUM(K140,Q140,W140)/3</f>
        <v>7197.33666666667</v>
      </c>
    </row>
    <row r="141" customFormat="false" ht="15" hidden="false" customHeight="false" outlineLevel="0" collapsed="false">
      <c r="A141" s="0" t="e">
        <f aca="false">_xlfn.XLOOKUP('[1]CMK - 30.09.2025'!$N$1:$N$1048576,'[1]CMK - 30.09.2025'!$J$1:$J$1048576,"-",0)</f>
        <v>#NAME?</v>
      </c>
      <c r="B141" s="85" t="s">
        <v>58</v>
      </c>
      <c r="C141" s="85" t="s">
        <v>58</v>
      </c>
      <c r="D141" s="85" t="s">
        <v>59</v>
      </c>
      <c r="E141" s="85" t="n">
        <v>3752913000152</v>
      </c>
      <c r="F141" s="85" t="s">
        <v>196</v>
      </c>
      <c r="G141" s="85"/>
      <c r="H141" s="85" t="s">
        <v>61</v>
      </c>
      <c r="I141" s="86" t="n">
        <v>2294.078</v>
      </c>
      <c r="J141" s="86" t="n">
        <v>2294.078</v>
      </c>
      <c r="K141" s="86" t="n">
        <v>2268.47</v>
      </c>
      <c r="L141" s="89" t="n">
        <v>-25.6079999999997</v>
      </c>
      <c r="M141" s="90" t="n">
        <v>-0.0111626544520281</v>
      </c>
      <c r="N141" s="88" t="s">
        <v>57</v>
      </c>
      <c r="O141" s="86" t="n">
        <v>7100.481</v>
      </c>
      <c r="P141" s="86" t="n">
        <v>7100.481</v>
      </c>
      <c r="Q141" s="86" t="n">
        <v>815.64</v>
      </c>
      <c r="R141" s="89" t="n">
        <v>-6284.841</v>
      </c>
      <c r="S141" s="90" t="n">
        <v>-0.885128908872512</v>
      </c>
      <c r="T141" s="90" t="n">
        <v>-0.640444881351748</v>
      </c>
      <c r="U141" s="86" t="n">
        <v>9685.96900000001</v>
      </c>
      <c r="V141" s="86" t="n">
        <v>9685.96900000001</v>
      </c>
      <c r="W141" s="86" t="n">
        <v>995.41</v>
      </c>
      <c r="X141" s="89" t="n">
        <v>-8690.55900000001</v>
      </c>
      <c r="Y141" s="90" t="n">
        <v>-0.89723175863974</v>
      </c>
      <c r="Z141" s="83" t="n">
        <v>0.220403609435535</v>
      </c>
      <c r="AA141" s="86" t="n">
        <f aca="false">SUM(K141,Q141,W141)/3</f>
        <v>1359.84</v>
      </c>
    </row>
    <row r="142" customFormat="false" ht="15" hidden="false" customHeight="false" outlineLevel="0" collapsed="false">
      <c r="A142" s="0" t="e">
        <f aca="false">_xlfn.XLOOKUP('[1]CMK - 30.09.2025'!$N$1:$N$1048576,'[1]CMK - 30.09.2025'!$J$1:$J$1048576,"-",0)</f>
        <v>#NAME?</v>
      </c>
      <c r="B142" s="85" t="s">
        <v>58</v>
      </c>
      <c r="C142" s="85" t="s">
        <v>58</v>
      </c>
      <c r="D142" s="85" t="s">
        <v>59</v>
      </c>
      <c r="E142" s="85" t="n">
        <v>3765287000139</v>
      </c>
      <c r="F142" s="85" t="s">
        <v>197</v>
      </c>
      <c r="G142" s="85"/>
      <c r="H142" s="85" t="s">
        <v>61</v>
      </c>
      <c r="I142" s="86" t="n">
        <v>3423.408</v>
      </c>
      <c r="J142" s="86" t="n">
        <v>3423.408</v>
      </c>
      <c r="K142" s="86" t="n">
        <v>6313.39</v>
      </c>
      <c r="L142" s="87" t="n">
        <v>2889.982</v>
      </c>
      <c r="M142" s="83" t="n">
        <v>0.844182755897049</v>
      </c>
      <c r="N142" s="88" t="s">
        <v>57</v>
      </c>
      <c r="O142" s="86" t="n">
        <v>2538.397</v>
      </c>
      <c r="P142" s="86" t="n">
        <v>2538.397</v>
      </c>
      <c r="Q142" s="86" t="n">
        <v>4871.05</v>
      </c>
      <c r="R142" s="87" t="n">
        <v>2332.653</v>
      </c>
      <c r="S142" s="83" t="n">
        <v>0.918947272629144</v>
      </c>
      <c r="T142" s="90" t="n">
        <v>-0.228457294733891</v>
      </c>
      <c r="U142" s="86" t="n">
        <v>6617.22900000001</v>
      </c>
      <c r="V142" s="86" t="n">
        <v>6617.22900000001</v>
      </c>
      <c r="W142" s="86" t="n">
        <v>5816.66</v>
      </c>
      <c r="X142" s="89" t="n">
        <v>-800.569000000005</v>
      </c>
      <c r="Y142" s="90" t="n">
        <v>-0.120982513979795</v>
      </c>
      <c r="Z142" s="83" t="n">
        <v>0.194128575974379</v>
      </c>
      <c r="AA142" s="86" t="n">
        <f aca="false">SUM(K142,Q142,W142)/3</f>
        <v>5667.03333333333</v>
      </c>
    </row>
    <row r="143" customFormat="false" ht="15" hidden="false" customHeight="false" outlineLevel="0" collapsed="false">
      <c r="A143" s="0" t="e">
        <f aca="false">_xlfn.XLOOKUP('[1]CMK - 30.09.2025'!$N$1:$N$1048576,'[1]CMK - 30.09.2025'!$J$1:$J$1048576,"-",0)</f>
        <v>#NAME?</v>
      </c>
      <c r="B143" s="85" t="s">
        <v>58</v>
      </c>
      <c r="C143" s="85" t="s">
        <v>58</v>
      </c>
      <c r="D143" s="85" t="s">
        <v>59</v>
      </c>
      <c r="E143" s="85" t="n">
        <v>3768518000168</v>
      </c>
      <c r="F143" s="85" t="s">
        <v>198</v>
      </c>
      <c r="G143" s="85"/>
      <c r="H143" s="85" t="s">
        <v>61</v>
      </c>
      <c r="I143" s="85" t="s">
        <v>57</v>
      </c>
      <c r="J143" s="85" t="s">
        <v>57</v>
      </c>
      <c r="K143" s="85" t="s">
        <v>57</v>
      </c>
      <c r="L143" s="85" t="s">
        <v>57</v>
      </c>
      <c r="M143" s="91" t="s">
        <v>57</v>
      </c>
      <c r="N143" s="91" t="s">
        <v>57</v>
      </c>
      <c r="O143" s="85" t="s">
        <v>57</v>
      </c>
      <c r="P143" s="85" t="s">
        <v>57</v>
      </c>
      <c r="Q143" s="85" t="s">
        <v>57</v>
      </c>
      <c r="R143" s="85" t="s">
        <v>57</v>
      </c>
      <c r="S143" s="91" t="s">
        <v>57</v>
      </c>
      <c r="T143" s="91" t="s">
        <v>57</v>
      </c>
      <c r="U143" s="86" t="n">
        <v>0</v>
      </c>
      <c r="V143" s="86" t="n">
        <v>0</v>
      </c>
      <c r="W143" s="86" t="n">
        <v>395.79</v>
      </c>
      <c r="X143" s="87" t="n">
        <v>395.79</v>
      </c>
      <c r="Y143" s="88" t="s">
        <v>57</v>
      </c>
      <c r="Z143" s="88" t="s">
        <v>57</v>
      </c>
      <c r="AA143" s="86" t="n">
        <f aca="false">SUM(K143,Q143,W143)/3</f>
        <v>131.93</v>
      </c>
    </row>
    <row r="144" customFormat="false" ht="15" hidden="false" customHeight="false" outlineLevel="0" collapsed="false">
      <c r="A144" s="0" t="e">
        <f aca="false">_xlfn.XLOOKUP('[1]CMK - 30.09.2025'!$N$1:$N$1048576,'[1]CMK - 30.09.2025'!$J$1:$J$1048576,"-",0)</f>
        <v>#NAME?</v>
      </c>
      <c r="B144" s="85" t="s">
        <v>58</v>
      </c>
      <c r="C144" s="85" t="s">
        <v>58</v>
      </c>
      <c r="D144" s="85" t="s">
        <v>59</v>
      </c>
      <c r="E144" s="85" t="n">
        <v>3797089000157</v>
      </c>
      <c r="F144" s="85" t="s">
        <v>199</v>
      </c>
      <c r="G144" s="85"/>
      <c r="H144" s="85" t="s">
        <v>61</v>
      </c>
      <c r="I144" s="86" t="n">
        <v>1643.656</v>
      </c>
      <c r="J144" s="86" t="n">
        <v>1643.656</v>
      </c>
      <c r="K144" s="86" t="n">
        <v>2185.1</v>
      </c>
      <c r="L144" s="87" t="n">
        <v>541.444</v>
      </c>
      <c r="M144" s="83" t="n">
        <v>0.329414427349762</v>
      </c>
      <c r="N144" s="88" t="s">
        <v>57</v>
      </c>
      <c r="O144" s="86" t="n">
        <v>4181.808</v>
      </c>
      <c r="P144" s="86" t="n">
        <v>4181.808</v>
      </c>
      <c r="Q144" s="86" t="n">
        <v>2127.76</v>
      </c>
      <c r="R144" s="89" t="n">
        <v>-2054.048</v>
      </c>
      <c r="S144" s="90" t="n">
        <v>-0.491186587236908</v>
      </c>
      <c r="T144" s="90" t="n">
        <v>-0.0262413619513979</v>
      </c>
      <c r="U144" s="86" t="n">
        <v>2314.137</v>
      </c>
      <c r="V144" s="86" t="n">
        <v>2314.137</v>
      </c>
      <c r="W144" s="86" t="n">
        <v>1617.27</v>
      </c>
      <c r="X144" s="89" t="n">
        <v>-696.867</v>
      </c>
      <c r="Y144" s="90" t="n">
        <v>-0.301134721064483</v>
      </c>
      <c r="Z144" s="90" t="n">
        <v>-0.239918975824341</v>
      </c>
      <c r="AA144" s="86" t="n">
        <f aca="false">SUM(K144,Q144,W144)/3</f>
        <v>1976.71</v>
      </c>
    </row>
    <row r="145" customFormat="false" ht="15" hidden="false" customHeight="false" outlineLevel="0" collapsed="false">
      <c r="A145" s="0" t="e">
        <f aca="false">_xlfn.XLOOKUP('[1]CMK - 30.09.2025'!$N$1:$N$1048576,'[1]CMK - 30.09.2025'!$J$1:$J$1048576,"-",0)</f>
        <v>#NAME?</v>
      </c>
      <c r="B145" s="85" t="s">
        <v>58</v>
      </c>
      <c r="C145" s="85" t="s">
        <v>58</v>
      </c>
      <c r="D145" s="85" t="s">
        <v>59</v>
      </c>
      <c r="E145" s="85" t="n">
        <v>3821423000160</v>
      </c>
      <c r="F145" s="85" t="s">
        <v>200</v>
      </c>
      <c r="G145" s="85"/>
      <c r="H145" s="85" t="s">
        <v>61</v>
      </c>
      <c r="I145" s="86" t="n">
        <v>4310.742</v>
      </c>
      <c r="J145" s="86" t="n">
        <v>4310.742</v>
      </c>
      <c r="K145" s="86" t="n">
        <v>2705.77</v>
      </c>
      <c r="L145" s="89" t="n">
        <v>-1604.972</v>
      </c>
      <c r="M145" s="90" t="n">
        <v>-0.37231919701991</v>
      </c>
      <c r="N145" s="88" t="s">
        <v>57</v>
      </c>
      <c r="O145" s="86" t="n">
        <v>2732.224</v>
      </c>
      <c r="P145" s="86" t="n">
        <v>2732.224</v>
      </c>
      <c r="Q145" s="86" t="n">
        <v>2280.39</v>
      </c>
      <c r="R145" s="89" t="n">
        <v>-451.834</v>
      </c>
      <c r="S145" s="90" t="n">
        <v>-0.165372238879389</v>
      </c>
      <c r="T145" s="90" t="n">
        <v>-0.157212179897035</v>
      </c>
      <c r="U145" s="86" t="n">
        <v>3920.54</v>
      </c>
      <c r="V145" s="86" t="n">
        <v>3920.54</v>
      </c>
      <c r="W145" s="86" t="n">
        <v>6071.54</v>
      </c>
      <c r="X145" s="87" t="n">
        <v>2151</v>
      </c>
      <c r="Y145" s="83" t="n">
        <v>0.548648910609253</v>
      </c>
      <c r="Z145" s="83" t="n">
        <v>1.66250071259741</v>
      </c>
      <c r="AA145" s="86" t="n">
        <f aca="false">SUM(K145,Q145,W145)/3</f>
        <v>3685.9</v>
      </c>
    </row>
    <row r="146" customFormat="false" ht="15" hidden="false" customHeight="false" outlineLevel="0" collapsed="false">
      <c r="A146" s="0" t="e">
        <f aca="false">_xlfn.XLOOKUP('[1]CMK - 30.09.2025'!$N$1:$N$1048576,'[1]CMK - 30.09.2025'!$J$1:$J$1048576,"-",0)</f>
        <v>#NAME?</v>
      </c>
      <c r="B146" s="85" t="s">
        <v>58</v>
      </c>
      <c r="C146" s="85" t="s">
        <v>58</v>
      </c>
      <c r="D146" s="85" t="s">
        <v>59</v>
      </c>
      <c r="E146" s="85" t="n">
        <v>3827175000165</v>
      </c>
      <c r="F146" s="85" t="s">
        <v>201</v>
      </c>
      <c r="G146" s="85"/>
      <c r="H146" s="85" t="s">
        <v>61</v>
      </c>
      <c r="I146" s="86" t="n">
        <v>11217.74</v>
      </c>
      <c r="J146" s="86" t="n">
        <v>11217.74</v>
      </c>
      <c r="K146" s="86" t="n">
        <v>5048.6</v>
      </c>
      <c r="L146" s="89" t="n">
        <v>-6169.14</v>
      </c>
      <c r="M146" s="90" t="n">
        <v>-0.549944997833788</v>
      </c>
      <c r="N146" s="88" t="s">
        <v>57</v>
      </c>
      <c r="O146" s="86" t="n">
        <v>11558.593</v>
      </c>
      <c r="P146" s="86" t="n">
        <v>11558.593</v>
      </c>
      <c r="Q146" s="86" t="n">
        <v>1645.99</v>
      </c>
      <c r="R146" s="89" t="n">
        <v>-9912.603</v>
      </c>
      <c r="S146" s="90" t="n">
        <v>-0.857595989408053</v>
      </c>
      <c r="T146" s="90" t="n">
        <v>-0.673971001861902</v>
      </c>
      <c r="U146" s="86" t="n">
        <v>12300.315</v>
      </c>
      <c r="V146" s="86" t="n">
        <v>12300.315</v>
      </c>
      <c r="W146" s="86" t="n">
        <v>1845.6</v>
      </c>
      <c r="X146" s="89" t="n">
        <v>-10454.715</v>
      </c>
      <c r="Y146" s="90" t="n">
        <v>-0.849955062126458</v>
      </c>
      <c r="Z146" s="83" t="n">
        <v>0.121270481594663</v>
      </c>
      <c r="AA146" s="86" t="n">
        <f aca="false">SUM(K146,Q146,W146)/3</f>
        <v>2846.73</v>
      </c>
    </row>
    <row r="147" customFormat="false" ht="15" hidden="false" customHeight="false" outlineLevel="0" collapsed="false">
      <c r="A147" s="0" t="e">
        <f aca="false">_xlfn.XLOOKUP('[1]CMK - 30.09.2025'!$N$1:$N$1048576,'[1]CMK - 30.09.2025'!$J$1:$J$1048576,"-",0)</f>
        <v>#NAME?</v>
      </c>
      <c r="B147" s="85" t="s">
        <v>58</v>
      </c>
      <c r="C147" s="85" t="s">
        <v>58</v>
      </c>
      <c r="D147" s="85" t="s">
        <v>59</v>
      </c>
      <c r="E147" s="85" t="n">
        <v>3856121000128</v>
      </c>
      <c r="F147" s="85" t="s">
        <v>202</v>
      </c>
      <c r="G147" s="85"/>
      <c r="H147" s="85" t="s">
        <v>61</v>
      </c>
      <c r="I147" s="86" t="n">
        <v>4431.893</v>
      </c>
      <c r="J147" s="86" t="n">
        <v>4431.893</v>
      </c>
      <c r="K147" s="86" t="n">
        <v>15028.22</v>
      </c>
      <c r="L147" s="87" t="n">
        <v>10596.327</v>
      </c>
      <c r="M147" s="83" t="n">
        <v>2.39092572857693</v>
      </c>
      <c r="N147" s="88" t="s">
        <v>57</v>
      </c>
      <c r="O147" s="86" t="n">
        <v>18393.269</v>
      </c>
      <c r="P147" s="86" t="n">
        <v>18393.269</v>
      </c>
      <c r="Q147" s="86" t="n">
        <v>11880.67</v>
      </c>
      <c r="R147" s="89" t="n">
        <v>-6512.59899999999</v>
      </c>
      <c r="S147" s="90" t="n">
        <v>-0.354075123894507</v>
      </c>
      <c r="T147" s="90" t="n">
        <v>-0.209442635255539</v>
      </c>
      <c r="U147" s="86" t="n">
        <v>18988.703</v>
      </c>
      <c r="V147" s="86" t="n">
        <v>18988.703</v>
      </c>
      <c r="W147" s="86" t="n">
        <v>15004.05</v>
      </c>
      <c r="X147" s="89" t="n">
        <v>-3984.653</v>
      </c>
      <c r="Y147" s="90" t="n">
        <v>-0.209843347383969</v>
      </c>
      <c r="Z147" s="83" t="n">
        <v>0.262895947787456</v>
      </c>
      <c r="AA147" s="86" t="n">
        <f aca="false">SUM(K147,Q147,W147)/3</f>
        <v>13970.98</v>
      </c>
    </row>
    <row r="148" customFormat="false" ht="15" hidden="false" customHeight="false" outlineLevel="0" collapsed="false">
      <c r="A148" s="0" t="e">
        <f aca="false">_xlfn.XLOOKUP('[1]CMK - 30.09.2025'!$N$1:$N$1048576,'[1]CMK - 30.09.2025'!$J$1:$J$1048576,"-",0)</f>
        <v>#NAME?</v>
      </c>
      <c r="B148" s="85" t="s">
        <v>58</v>
      </c>
      <c r="C148" s="85" t="s">
        <v>58</v>
      </c>
      <c r="D148" s="85" t="s">
        <v>59</v>
      </c>
      <c r="E148" s="85" t="n">
        <v>3872117000153</v>
      </c>
      <c r="F148" s="85" t="s">
        <v>203</v>
      </c>
      <c r="G148" s="85"/>
      <c r="H148" s="85" t="s">
        <v>61</v>
      </c>
      <c r="I148" s="86" t="n">
        <v>1218.864</v>
      </c>
      <c r="J148" s="86" t="n">
        <v>1218.864</v>
      </c>
      <c r="K148" s="86" t="n">
        <v>6375.94</v>
      </c>
      <c r="L148" s="87" t="n">
        <v>5157.076</v>
      </c>
      <c r="M148" s="83" t="n">
        <v>4.23105120833826</v>
      </c>
      <c r="N148" s="88" t="s">
        <v>57</v>
      </c>
      <c r="O148" s="86" t="n">
        <v>9883.939</v>
      </c>
      <c r="P148" s="86" t="n">
        <v>9883.939</v>
      </c>
      <c r="Q148" s="86" t="n">
        <v>6904.77</v>
      </c>
      <c r="R148" s="89" t="n">
        <v>-2979.169</v>
      </c>
      <c r="S148" s="90" t="n">
        <v>-0.301415154423758</v>
      </c>
      <c r="T148" s="83" t="n">
        <v>0.082941495685342</v>
      </c>
      <c r="U148" s="86" t="n">
        <v>9976.176</v>
      </c>
      <c r="V148" s="86" t="n">
        <v>9976.176</v>
      </c>
      <c r="W148" s="86" t="n">
        <v>8780.92</v>
      </c>
      <c r="X148" s="89" t="n">
        <v>-1195.256</v>
      </c>
      <c r="Y148" s="90" t="n">
        <v>-0.119811037816494</v>
      </c>
      <c r="Z148" s="83" t="n">
        <v>0.271717957296188</v>
      </c>
      <c r="AA148" s="86" t="n">
        <f aca="false">SUM(K148,Q148,W148)/3</f>
        <v>7353.87666666667</v>
      </c>
    </row>
    <row r="149" customFormat="false" ht="15" hidden="false" customHeight="false" outlineLevel="0" collapsed="false">
      <c r="A149" s="0" t="e">
        <f aca="false">_xlfn.XLOOKUP('[1]CMK - 30.09.2025'!$N$1:$N$1048576,'[1]CMK - 30.09.2025'!$J$1:$J$1048576,"-",0)</f>
        <v>#NAME?</v>
      </c>
      <c r="B149" s="85" t="s">
        <v>58</v>
      </c>
      <c r="C149" s="85" t="s">
        <v>58</v>
      </c>
      <c r="D149" s="85" t="s">
        <v>59</v>
      </c>
      <c r="E149" s="85" t="n">
        <v>3893477000131</v>
      </c>
      <c r="F149" s="85" t="s">
        <v>204</v>
      </c>
      <c r="G149" s="85"/>
      <c r="H149" s="85" t="s">
        <v>61</v>
      </c>
      <c r="I149" s="86" t="n">
        <v>7218.466</v>
      </c>
      <c r="J149" s="86" t="n">
        <v>7218.466</v>
      </c>
      <c r="K149" s="86" t="n">
        <v>3567.57</v>
      </c>
      <c r="L149" s="89" t="n">
        <v>-3650.896</v>
      </c>
      <c r="M149" s="90" t="n">
        <v>-0.505771724906649</v>
      </c>
      <c r="N149" s="88" t="s">
        <v>57</v>
      </c>
      <c r="O149" s="86" t="n">
        <v>7997.092</v>
      </c>
      <c r="P149" s="86" t="n">
        <v>7997.092</v>
      </c>
      <c r="Q149" s="86" t="n">
        <v>3363.63</v>
      </c>
      <c r="R149" s="89" t="n">
        <v>-4633.462</v>
      </c>
      <c r="S149" s="90" t="n">
        <v>-0.579393359486173</v>
      </c>
      <c r="T149" s="90" t="n">
        <v>-0.0571649610238901</v>
      </c>
      <c r="U149" s="86" t="n">
        <v>8757.83600000001</v>
      </c>
      <c r="V149" s="86" t="n">
        <v>8757.83600000001</v>
      </c>
      <c r="W149" s="86" t="n">
        <v>6605.16</v>
      </c>
      <c r="X149" s="89" t="n">
        <v>-2152.67600000001</v>
      </c>
      <c r="Y149" s="90" t="n">
        <v>-0.24579998986051</v>
      </c>
      <c r="Z149" s="83" t="n">
        <v>0.963699931324194</v>
      </c>
      <c r="AA149" s="86" t="n">
        <f aca="false">SUM(K149,Q149,W149)/3</f>
        <v>4512.12</v>
      </c>
    </row>
    <row r="150" customFormat="false" ht="15" hidden="false" customHeight="false" outlineLevel="0" collapsed="false">
      <c r="A150" s="0" t="e">
        <f aca="false">_xlfn.XLOOKUP('[1]CMK - 30.09.2025'!$N$1:$N$1048576,'[1]CMK - 30.09.2025'!$J$1:$J$1048576,"-",0)</f>
        <v>#NAME?</v>
      </c>
      <c r="B150" s="85" t="s">
        <v>58</v>
      </c>
      <c r="C150" s="85" t="s">
        <v>58</v>
      </c>
      <c r="D150" s="85" t="s">
        <v>59</v>
      </c>
      <c r="E150" s="85" t="n">
        <v>3909245000124</v>
      </c>
      <c r="F150" s="85" t="s">
        <v>205</v>
      </c>
      <c r="G150" s="85"/>
      <c r="H150" s="85" t="s">
        <v>61</v>
      </c>
      <c r="I150" s="86" t="n">
        <v>13520.803</v>
      </c>
      <c r="J150" s="86" t="n">
        <v>13520.803</v>
      </c>
      <c r="K150" s="86" t="n">
        <v>12532.87</v>
      </c>
      <c r="L150" s="89" t="n">
        <v>-987.933000000001</v>
      </c>
      <c r="M150" s="90" t="n">
        <v>-0.0730676277141232</v>
      </c>
      <c r="N150" s="88" t="s">
        <v>57</v>
      </c>
      <c r="O150" s="86" t="n">
        <v>9493.361</v>
      </c>
      <c r="P150" s="86" t="n">
        <v>9493.361</v>
      </c>
      <c r="Q150" s="86" t="n">
        <v>9662.42</v>
      </c>
      <c r="R150" s="87" t="n">
        <v>169.058999999996</v>
      </c>
      <c r="S150" s="83" t="n">
        <v>0.0178081292810834</v>
      </c>
      <c r="T150" s="90" t="n">
        <v>-0.229033732895977</v>
      </c>
      <c r="U150" s="86" t="n">
        <v>14104.382</v>
      </c>
      <c r="V150" s="86" t="n">
        <v>14104.382</v>
      </c>
      <c r="W150" s="86" t="n">
        <v>13318.19</v>
      </c>
      <c r="X150" s="89" t="n">
        <v>-786.191999999996</v>
      </c>
      <c r="Y150" s="90" t="n">
        <v>-0.0557409746843212</v>
      </c>
      <c r="Z150" s="83" t="n">
        <v>0.378349316216848</v>
      </c>
      <c r="AA150" s="86" t="n">
        <f aca="false">SUM(K150,Q150,W150)/3</f>
        <v>11837.8266666667</v>
      </c>
    </row>
    <row r="151" customFormat="false" ht="15" hidden="false" customHeight="false" outlineLevel="0" collapsed="false">
      <c r="A151" s="0" t="e">
        <f aca="false">_xlfn.XLOOKUP('[1]CMK - 30.09.2025'!$N$1:$N$1048576,'[1]CMK - 30.09.2025'!$J$1:$J$1048576,"-",0)</f>
        <v>#NAME?</v>
      </c>
      <c r="B151" s="85" t="s">
        <v>58</v>
      </c>
      <c r="C151" s="85" t="s">
        <v>58</v>
      </c>
      <c r="D151" s="85" t="s">
        <v>59</v>
      </c>
      <c r="E151" s="85" t="n">
        <v>3928932000197</v>
      </c>
      <c r="F151" s="85" t="s">
        <v>206</v>
      </c>
      <c r="G151" s="85"/>
      <c r="H151" s="85" t="s">
        <v>61</v>
      </c>
      <c r="I151" s="86" t="n">
        <v>4714.826</v>
      </c>
      <c r="J151" s="86" t="n">
        <v>4714.826</v>
      </c>
      <c r="K151" s="86" t="n">
        <v>3890.28</v>
      </c>
      <c r="L151" s="89" t="n">
        <v>-824.545999999998</v>
      </c>
      <c r="M151" s="90" t="n">
        <v>-0.174883654243019</v>
      </c>
      <c r="N151" s="88" t="s">
        <v>57</v>
      </c>
      <c r="O151" s="86" t="n">
        <v>5177.089</v>
      </c>
      <c r="P151" s="86" t="n">
        <v>5177.089</v>
      </c>
      <c r="Q151" s="86" t="n">
        <v>5189.03</v>
      </c>
      <c r="R151" s="87" t="n">
        <v>11.940999999998</v>
      </c>
      <c r="S151" s="83" t="n">
        <v>0.00230650854176884</v>
      </c>
      <c r="T151" s="83" t="n">
        <v>0.333844864636993</v>
      </c>
      <c r="U151" s="86" t="n">
        <v>3764.182</v>
      </c>
      <c r="V151" s="86" t="n">
        <v>3764.182</v>
      </c>
      <c r="W151" s="86" t="n">
        <v>6682.18</v>
      </c>
      <c r="X151" s="87" t="n">
        <v>2917.998</v>
      </c>
      <c r="Y151" s="83" t="n">
        <v>0.775201092827074</v>
      </c>
      <c r="Z151" s="83" t="n">
        <v>0.287751275286518</v>
      </c>
      <c r="AA151" s="86" t="n">
        <f aca="false">SUM(K151,Q151,W151)/3</f>
        <v>5253.83</v>
      </c>
    </row>
    <row r="152" customFormat="false" ht="15" hidden="false" customHeight="false" outlineLevel="0" collapsed="false">
      <c r="A152" s="0" t="e">
        <f aca="false">_xlfn.XLOOKUP('[1]CMK - 30.09.2025'!$N$1:$N$1048576,'[1]CMK - 30.09.2025'!$J$1:$J$1048576,"-",0)</f>
        <v>#NAME?</v>
      </c>
      <c r="B152" s="85" t="s">
        <v>58</v>
      </c>
      <c r="C152" s="85" t="s">
        <v>58</v>
      </c>
      <c r="D152" s="85" t="s">
        <v>59</v>
      </c>
      <c r="E152" s="85" t="n">
        <v>3942668000146</v>
      </c>
      <c r="F152" s="85" t="s">
        <v>207</v>
      </c>
      <c r="G152" s="85"/>
      <c r="H152" s="85" t="s">
        <v>61</v>
      </c>
      <c r="I152" s="86" t="n">
        <v>25856.807</v>
      </c>
      <c r="J152" s="86" t="n">
        <v>25856.807</v>
      </c>
      <c r="K152" s="86" t="n">
        <v>26852.34</v>
      </c>
      <c r="L152" s="87" t="n">
        <v>995.533000000003</v>
      </c>
      <c r="M152" s="83" t="n">
        <v>0.0385017763407525</v>
      </c>
      <c r="N152" s="88" t="s">
        <v>57</v>
      </c>
      <c r="O152" s="86" t="n">
        <v>44786.246</v>
      </c>
      <c r="P152" s="86" t="n">
        <v>44786.246</v>
      </c>
      <c r="Q152" s="86" t="n">
        <v>22668.38</v>
      </c>
      <c r="R152" s="89" t="n">
        <v>-22117.866</v>
      </c>
      <c r="S152" s="90" t="n">
        <v>-0.493853983653821</v>
      </c>
      <c r="T152" s="90" t="n">
        <v>-0.15581360879536</v>
      </c>
      <c r="U152" s="86" t="n">
        <v>46575.407</v>
      </c>
      <c r="V152" s="86" t="n">
        <v>46575.407</v>
      </c>
      <c r="W152" s="86" t="n">
        <v>38933.13</v>
      </c>
      <c r="X152" s="89" t="n">
        <v>-7642.27699999997</v>
      </c>
      <c r="Y152" s="90" t="n">
        <v>-0.16408395529426</v>
      </c>
      <c r="Z152" s="83" t="n">
        <v>0.717508264816454</v>
      </c>
      <c r="AA152" s="86" t="n">
        <f aca="false">SUM(K152,Q152,W152)/3</f>
        <v>29484.6166666667</v>
      </c>
    </row>
    <row r="153" customFormat="false" ht="15" hidden="false" customHeight="false" outlineLevel="0" collapsed="false">
      <c r="A153" s="0" t="e">
        <f aca="false">_xlfn.XLOOKUP('[1]CMK - 30.09.2025'!$N$1:$N$1048576,'[1]CMK - 30.09.2025'!$J$1:$J$1048576,"-",0)</f>
        <v>#NAME?</v>
      </c>
      <c r="B153" s="85" t="s">
        <v>58</v>
      </c>
      <c r="C153" s="85" t="s">
        <v>58</v>
      </c>
      <c r="D153" s="85" t="s">
        <v>59</v>
      </c>
      <c r="E153" s="85" t="n">
        <v>4011406000120</v>
      </c>
      <c r="F153" s="85" t="s">
        <v>208</v>
      </c>
      <c r="G153" s="85"/>
      <c r="H153" s="85" t="s">
        <v>61</v>
      </c>
      <c r="I153" s="86" t="n">
        <v>3735.363</v>
      </c>
      <c r="J153" s="86" t="n">
        <v>3735.363</v>
      </c>
      <c r="K153" s="86" t="n">
        <v>3319.24</v>
      </c>
      <c r="L153" s="89" t="n">
        <v>-416.123000000001</v>
      </c>
      <c r="M153" s="90" t="n">
        <v>-0.111400953535172</v>
      </c>
      <c r="N153" s="88" t="s">
        <v>57</v>
      </c>
      <c r="O153" s="86" t="n">
        <v>1338.325</v>
      </c>
      <c r="P153" s="86" t="n">
        <v>1338.325</v>
      </c>
      <c r="Q153" s="86" t="n">
        <v>2200.93</v>
      </c>
      <c r="R153" s="87" t="n">
        <v>862.605000000001</v>
      </c>
      <c r="S153" s="83" t="n">
        <v>0.644540750565074</v>
      </c>
      <c r="T153" s="90" t="n">
        <v>-0.336917487135609</v>
      </c>
      <c r="U153" s="86" t="n">
        <v>4324.125</v>
      </c>
      <c r="V153" s="86" t="n">
        <v>4324.125</v>
      </c>
      <c r="W153" s="86" t="n">
        <v>7143.65</v>
      </c>
      <c r="X153" s="87" t="n">
        <v>2819.525</v>
      </c>
      <c r="Y153" s="83" t="n">
        <v>0.652045211458965</v>
      </c>
      <c r="Z153" s="83" t="n">
        <v>2.24574157288056</v>
      </c>
      <c r="AA153" s="86" t="n">
        <f aca="false">SUM(K153,Q153,W153)/3</f>
        <v>4221.27333333333</v>
      </c>
    </row>
    <row r="154" customFormat="false" ht="15" hidden="false" customHeight="false" outlineLevel="0" collapsed="false">
      <c r="A154" s="0" t="e">
        <f aca="false">_xlfn.XLOOKUP('[1]CMK - 30.09.2025'!$N$1:$N$1048576,'[1]CMK - 30.09.2025'!$J$1:$J$1048576,"-",0)</f>
        <v>#NAME?</v>
      </c>
      <c r="B154" s="85" t="s">
        <v>58</v>
      </c>
      <c r="C154" s="85" t="s">
        <v>58</v>
      </c>
      <c r="D154" s="85" t="s">
        <v>59</v>
      </c>
      <c r="E154" s="85" t="n">
        <v>4042021000120</v>
      </c>
      <c r="F154" s="85" t="s">
        <v>209</v>
      </c>
      <c r="G154" s="85"/>
      <c r="H154" s="85" t="s">
        <v>61</v>
      </c>
      <c r="I154" s="86" t="n">
        <v>3848.71</v>
      </c>
      <c r="J154" s="86" t="n">
        <v>3848.71</v>
      </c>
      <c r="K154" s="86" t="n">
        <v>3216.85</v>
      </c>
      <c r="L154" s="89" t="n">
        <v>-631.86</v>
      </c>
      <c r="M154" s="90" t="n">
        <v>-0.164174489634189</v>
      </c>
      <c r="N154" s="88" t="s">
        <v>57</v>
      </c>
      <c r="O154" s="86" t="n">
        <v>3951.684</v>
      </c>
      <c r="P154" s="86" t="n">
        <v>3951.684</v>
      </c>
      <c r="Q154" s="86" t="n">
        <v>4238.71</v>
      </c>
      <c r="R154" s="87" t="n">
        <v>287.026</v>
      </c>
      <c r="S154" s="83" t="n">
        <v>0.0726338442041419</v>
      </c>
      <c r="T154" s="83" t="n">
        <v>0.317658579044718</v>
      </c>
      <c r="U154" s="86" t="n">
        <v>2465.775</v>
      </c>
      <c r="V154" s="86" t="n">
        <v>2465.775</v>
      </c>
      <c r="W154" s="86" t="n">
        <v>3710.53</v>
      </c>
      <c r="X154" s="87" t="n">
        <v>1244.755</v>
      </c>
      <c r="Y154" s="83" t="n">
        <v>0.504812888442782</v>
      </c>
      <c r="Z154" s="90" t="n">
        <v>-0.124608666315931</v>
      </c>
      <c r="AA154" s="86" t="n">
        <f aca="false">SUM(K154,Q154,W154)/3</f>
        <v>3722.03</v>
      </c>
    </row>
    <row r="155" customFormat="false" ht="15" hidden="false" customHeight="false" outlineLevel="0" collapsed="false">
      <c r="A155" s="0" t="e">
        <f aca="false">_xlfn.XLOOKUP('[1]CMK - 30.09.2025'!$N$1:$N$1048576,'[1]CMK - 30.09.2025'!$J$1:$J$1048576,"-",0)</f>
        <v>#NAME?</v>
      </c>
      <c r="B155" s="85" t="s">
        <v>58</v>
      </c>
      <c r="C155" s="85" t="s">
        <v>58</v>
      </c>
      <c r="D155" s="85" t="s">
        <v>59</v>
      </c>
      <c r="E155" s="85" t="n">
        <v>4058843000108</v>
      </c>
      <c r="F155" s="85" t="s">
        <v>210</v>
      </c>
      <c r="G155" s="85"/>
      <c r="H155" s="85" t="s">
        <v>61</v>
      </c>
      <c r="I155" s="86" t="n">
        <v>16.322</v>
      </c>
      <c r="J155" s="86" t="n">
        <v>16.322</v>
      </c>
      <c r="K155" s="86" t="n">
        <v>25.72</v>
      </c>
      <c r="L155" s="87" t="n">
        <v>9.398</v>
      </c>
      <c r="M155" s="83" t="n">
        <v>0.575787280970469</v>
      </c>
      <c r="N155" s="88" t="s">
        <v>57</v>
      </c>
      <c r="O155" s="86" t="n">
        <v>20.209</v>
      </c>
      <c r="P155" s="86" t="n">
        <v>20.209</v>
      </c>
      <c r="Q155" s="86" t="n">
        <v>0</v>
      </c>
      <c r="R155" s="89" t="n">
        <v>-20.209</v>
      </c>
      <c r="S155" s="90" t="n">
        <v>-1</v>
      </c>
      <c r="T155" s="90" t="n">
        <v>-1</v>
      </c>
      <c r="U155" s="86" t="n">
        <v>24.286</v>
      </c>
      <c r="V155" s="86" t="n">
        <v>24.286</v>
      </c>
      <c r="W155" s="86" t="n">
        <v>0</v>
      </c>
      <c r="X155" s="89" t="n">
        <v>-24.286</v>
      </c>
      <c r="Y155" s="90" t="n">
        <v>-1</v>
      </c>
      <c r="Z155" s="88" t="s">
        <v>57</v>
      </c>
      <c r="AA155" s="86" t="n">
        <f aca="false">SUM(K155,Q155,W155)/3</f>
        <v>8.57333333333333</v>
      </c>
    </row>
    <row r="156" customFormat="false" ht="15" hidden="false" customHeight="false" outlineLevel="0" collapsed="false">
      <c r="A156" s="0" t="e">
        <f aca="false">_xlfn.XLOOKUP('[1]CMK - 30.09.2025'!$N$1:$N$1048576,'[1]CMK - 30.09.2025'!$J$1:$J$1048576,"-",0)</f>
        <v>#NAME?</v>
      </c>
      <c r="B156" s="85" t="s">
        <v>58</v>
      </c>
      <c r="C156" s="85" t="s">
        <v>58</v>
      </c>
      <c r="D156" s="85" t="s">
        <v>59</v>
      </c>
      <c r="E156" s="85" t="n">
        <v>4061345000106</v>
      </c>
      <c r="F156" s="85" t="s">
        <v>211</v>
      </c>
      <c r="G156" s="85"/>
      <c r="H156" s="85" t="s">
        <v>61</v>
      </c>
      <c r="I156" s="86" t="n">
        <v>5827.578</v>
      </c>
      <c r="J156" s="86" t="n">
        <v>5827.578</v>
      </c>
      <c r="K156" s="86" t="n">
        <v>5243.21</v>
      </c>
      <c r="L156" s="89" t="n">
        <v>-584.368</v>
      </c>
      <c r="M156" s="90" t="n">
        <v>-0.100276306897994</v>
      </c>
      <c r="N156" s="88" t="s">
        <v>57</v>
      </c>
      <c r="O156" s="86" t="n">
        <v>7889.351</v>
      </c>
      <c r="P156" s="86" t="n">
        <v>7889.351</v>
      </c>
      <c r="Q156" s="86" t="n">
        <v>5422.29</v>
      </c>
      <c r="R156" s="89" t="n">
        <v>-2467.061</v>
      </c>
      <c r="S156" s="90" t="n">
        <v>-0.312707724627793</v>
      </c>
      <c r="T156" s="83" t="n">
        <v>0.0341546495372109</v>
      </c>
      <c r="U156" s="86" t="n">
        <v>6917.984</v>
      </c>
      <c r="V156" s="86" t="n">
        <v>6917.984</v>
      </c>
      <c r="W156" s="86" t="n">
        <v>6986.07</v>
      </c>
      <c r="X156" s="87" t="n">
        <v>68.0859999999993</v>
      </c>
      <c r="Y156" s="83" t="n">
        <v>0.00984188457215263</v>
      </c>
      <c r="Z156" s="83" t="n">
        <v>0.288398444199775</v>
      </c>
      <c r="AA156" s="86" t="n">
        <f aca="false">SUM(K156,Q156,W156)/3</f>
        <v>5883.85666666667</v>
      </c>
    </row>
    <row r="157" customFormat="false" ht="15" hidden="false" customHeight="false" outlineLevel="0" collapsed="false">
      <c r="A157" s="0" t="e">
        <f aca="false">_xlfn.XLOOKUP('[1]CMK - 30.09.2025'!$N$1:$N$1048576,'[1]CMK - 30.09.2025'!$J$1:$J$1048576,"-",0)</f>
        <v>#NAME?</v>
      </c>
      <c r="B157" s="85" t="s">
        <v>58</v>
      </c>
      <c r="C157" s="85" t="s">
        <v>58</v>
      </c>
      <c r="D157" s="85" t="s">
        <v>59</v>
      </c>
      <c r="E157" s="85" t="n">
        <v>4100197000191</v>
      </c>
      <c r="F157" s="85" t="s">
        <v>212</v>
      </c>
      <c r="G157" s="85"/>
      <c r="H157" s="85" t="s">
        <v>61</v>
      </c>
      <c r="I157" s="86" t="n">
        <v>4371.178</v>
      </c>
      <c r="J157" s="86" t="n">
        <v>4371.178</v>
      </c>
      <c r="K157" s="86" t="n">
        <v>2593.67</v>
      </c>
      <c r="L157" s="89" t="n">
        <v>-1777.508</v>
      </c>
      <c r="M157" s="90" t="n">
        <v>-0.406642785994988</v>
      </c>
      <c r="N157" s="88" t="s">
        <v>57</v>
      </c>
      <c r="O157" s="86" t="n">
        <v>3066.091</v>
      </c>
      <c r="P157" s="86" t="n">
        <v>3066.091</v>
      </c>
      <c r="Q157" s="86" t="n">
        <v>2710.55</v>
      </c>
      <c r="R157" s="89" t="n">
        <v>-355.540999999999</v>
      </c>
      <c r="S157" s="90" t="n">
        <v>-0.115959050139086</v>
      </c>
      <c r="T157" s="83" t="n">
        <v>0.0450635585868671</v>
      </c>
      <c r="U157" s="86" t="n">
        <v>4547.013</v>
      </c>
      <c r="V157" s="86" t="n">
        <v>4547.013</v>
      </c>
      <c r="W157" s="86" t="n">
        <v>2787.35</v>
      </c>
      <c r="X157" s="89" t="n">
        <v>-1759.663</v>
      </c>
      <c r="Y157" s="90" t="n">
        <v>-0.386993175519841</v>
      </c>
      <c r="Z157" s="83" t="n">
        <v>0.0283337330062166</v>
      </c>
      <c r="AA157" s="86" t="n">
        <f aca="false">SUM(K157,Q157,W157)/3</f>
        <v>2697.19</v>
      </c>
    </row>
    <row r="158" customFormat="false" ht="15" hidden="false" customHeight="false" outlineLevel="0" collapsed="false">
      <c r="A158" s="0" t="e">
        <f aca="false">_xlfn.XLOOKUP('[1]CMK - 30.09.2025'!$N$1:$N$1048576,'[1]CMK - 30.09.2025'!$J$1:$J$1048576,"-",0)</f>
        <v>#NAME?</v>
      </c>
      <c r="B158" s="85" t="s">
        <v>58</v>
      </c>
      <c r="C158" s="85" t="s">
        <v>58</v>
      </c>
      <c r="D158" s="85" t="s">
        <v>59</v>
      </c>
      <c r="E158" s="85" t="n">
        <v>4101581000109</v>
      </c>
      <c r="F158" s="85" t="s">
        <v>213</v>
      </c>
      <c r="G158" s="85"/>
      <c r="H158" s="85" t="s">
        <v>61</v>
      </c>
      <c r="I158" s="86" t="n">
        <v>67578.887</v>
      </c>
      <c r="J158" s="86" t="n">
        <v>67578.887</v>
      </c>
      <c r="K158" s="86" t="n">
        <v>73612.71</v>
      </c>
      <c r="L158" s="87" t="n">
        <v>6033.82299999999</v>
      </c>
      <c r="M158" s="83" t="n">
        <v>0.0892856225939323</v>
      </c>
      <c r="N158" s="88" t="s">
        <v>57</v>
      </c>
      <c r="O158" s="86" t="n">
        <v>62888.343</v>
      </c>
      <c r="P158" s="86" t="n">
        <v>62888.343</v>
      </c>
      <c r="Q158" s="86" t="n">
        <v>71032.36</v>
      </c>
      <c r="R158" s="87" t="n">
        <v>8144.01699999997</v>
      </c>
      <c r="S158" s="83" t="n">
        <v>0.129499627617792</v>
      </c>
      <c r="T158" s="90" t="n">
        <v>-0.0350530499420547</v>
      </c>
      <c r="U158" s="86" t="n">
        <v>59940.29</v>
      </c>
      <c r="V158" s="86" t="n">
        <v>59940.29</v>
      </c>
      <c r="W158" s="86" t="n">
        <v>91973.02</v>
      </c>
      <c r="X158" s="87" t="n">
        <v>32032.73</v>
      </c>
      <c r="Y158" s="83" t="n">
        <v>0.534410661009481</v>
      </c>
      <c r="Z158" s="83" t="n">
        <v>0.294804508818234</v>
      </c>
      <c r="AA158" s="86" t="n">
        <f aca="false">SUM(K158,Q158,W158)/3</f>
        <v>78872.6966666667</v>
      </c>
    </row>
    <row r="159" customFormat="false" ht="15" hidden="false" customHeight="false" outlineLevel="0" collapsed="false">
      <c r="A159" s="0" t="e">
        <f aca="false">_xlfn.XLOOKUP('[1]CMK - 30.09.2025'!$N$1:$N$1048576,'[1]CMK - 30.09.2025'!$J$1:$J$1048576,"-",0)</f>
        <v>#NAME?</v>
      </c>
      <c r="B159" s="85" t="s">
        <v>58</v>
      </c>
      <c r="C159" s="85" t="s">
        <v>58</v>
      </c>
      <c r="D159" s="85" t="s">
        <v>59</v>
      </c>
      <c r="E159" s="85" t="n">
        <v>4111232000178</v>
      </c>
      <c r="F159" s="85" t="s">
        <v>214</v>
      </c>
      <c r="G159" s="85"/>
      <c r="H159" s="85" t="s">
        <v>61</v>
      </c>
      <c r="I159" s="86" t="n">
        <v>34711.436</v>
      </c>
      <c r="J159" s="86" t="n">
        <v>34711.436</v>
      </c>
      <c r="K159" s="86" t="n">
        <v>39612.4</v>
      </c>
      <c r="L159" s="87" t="n">
        <v>4900.96400000001</v>
      </c>
      <c r="M159" s="83" t="n">
        <v>0.141191623417712</v>
      </c>
      <c r="N159" s="88" t="s">
        <v>57</v>
      </c>
      <c r="O159" s="86" t="n">
        <v>29984.054</v>
      </c>
      <c r="P159" s="86" t="n">
        <v>29984.054</v>
      </c>
      <c r="Q159" s="86" t="n">
        <v>39048.54</v>
      </c>
      <c r="R159" s="87" t="n">
        <v>9064.48599999998</v>
      </c>
      <c r="S159" s="83" t="n">
        <v>0.302310221292957</v>
      </c>
      <c r="T159" s="90" t="n">
        <v>-0.0142344316426172</v>
      </c>
      <c r="U159" s="86" t="n">
        <v>37694.888</v>
      </c>
      <c r="V159" s="86" t="n">
        <v>37694.888</v>
      </c>
      <c r="W159" s="86" t="n">
        <v>46372.56</v>
      </c>
      <c r="X159" s="87" t="n">
        <v>8677.67199999998</v>
      </c>
      <c r="Y159" s="83" t="n">
        <v>0.230208191625346</v>
      </c>
      <c r="Z159" s="83" t="n">
        <v>0.187561942136633</v>
      </c>
      <c r="AA159" s="86" t="n">
        <f aca="false">SUM(K159,Q159,W159)/3</f>
        <v>41677.8333333333</v>
      </c>
    </row>
    <row r="160" customFormat="false" ht="15" hidden="false" customHeight="false" outlineLevel="0" collapsed="false">
      <c r="A160" s="0" t="e">
        <f aca="false">_xlfn.XLOOKUP('[1]CMK - 30.09.2025'!$N$1:$N$1048576,'[1]CMK - 30.09.2025'!$J$1:$J$1048576,"-",0)</f>
        <v>#NAME?</v>
      </c>
      <c r="B160" s="85" t="s">
        <v>58</v>
      </c>
      <c r="C160" s="85" t="s">
        <v>58</v>
      </c>
      <c r="D160" s="85" t="s">
        <v>59</v>
      </c>
      <c r="E160" s="85" t="n">
        <v>4118699000140</v>
      </c>
      <c r="F160" s="85" t="s">
        <v>215</v>
      </c>
      <c r="G160" s="85"/>
      <c r="H160" s="85" t="s">
        <v>61</v>
      </c>
      <c r="I160" s="86" t="n">
        <v>4163.633</v>
      </c>
      <c r="J160" s="86" t="n">
        <v>4163.633</v>
      </c>
      <c r="K160" s="86" t="n">
        <v>6220.39</v>
      </c>
      <c r="L160" s="87" t="n">
        <v>2056.757</v>
      </c>
      <c r="M160" s="83" t="n">
        <v>0.493981337932522</v>
      </c>
      <c r="N160" s="88" t="s">
        <v>57</v>
      </c>
      <c r="O160" s="86" t="n">
        <v>5984.891</v>
      </c>
      <c r="P160" s="86" t="n">
        <v>5984.891</v>
      </c>
      <c r="Q160" s="86" t="n">
        <v>0</v>
      </c>
      <c r="R160" s="89" t="n">
        <v>-5984.891</v>
      </c>
      <c r="S160" s="90" t="n">
        <v>-1</v>
      </c>
      <c r="T160" s="90" t="n">
        <v>-1</v>
      </c>
      <c r="U160" s="86" t="n">
        <v>6746.171</v>
      </c>
      <c r="V160" s="86" t="n">
        <v>6746.171</v>
      </c>
      <c r="W160" s="86" t="n">
        <v>9487.84</v>
      </c>
      <c r="X160" s="87" t="n">
        <v>2741.66899999999</v>
      </c>
      <c r="Y160" s="83" t="n">
        <v>0.406403721459179</v>
      </c>
      <c r="Z160" s="88" t="s">
        <v>57</v>
      </c>
      <c r="AA160" s="86" t="n">
        <f aca="false">SUM(K160,Q160,W160)/3</f>
        <v>5236.07666666667</v>
      </c>
    </row>
    <row r="161" customFormat="false" ht="15" hidden="false" customHeight="false" outlineLevel="0" collapsed="false">
      <c r="A161" s="0" t="e">
        <f aca="false">_xlfn.XLOOKUP('[1]CMK - 30.09.2025'!$N$1:$N$1048576,'[1]CMK - 30.09.2025'!$J$1:$J$1048576,"-",0)</f>
        <v>#NAME?</v>
      </c>
      <c r="B161" s="85" t="s">
        <v>58</v>
      </c>
      <c r="C161" s="85" t="s">
        <v>58</v>
      </c>
      <c r="D161" s="85" t="s">
        <v>59</v>
      </c>
      <c r="E161" s="85" t="n">
        <v>4129301000170</v>
      </c>
      <c r="F161" s="85" t="s">
        <v>216</v>
      </c>
      <c r="G161" s="85"/>
      <c r="H161" s="85" t="s">
        <v>61</v>
      </c>
      <c r="I161" s="86" t="n">
        <v>7126.289</v>
      </c>
      <c r="J161" s="86" t="n">
        <v>7126.289</v>
      </c>
      <c r="K161" s="86" t="n">
        <v>7811.68</v>
      </c>
      <c r="L161" s="87" t="n">
        <v>685.390999999998</v>
      </c>
      <c r="M161" s="83" t="n">
        <v>0.0961778283199009</v>
      </c>
      <c r="N161" s="88" t="s">
        <v>57</v>
      </c>
      <c r="O161" s="86" t="n">
        <v>8112.632</v>
      </c>
      <c r="P161" s="86" t="n">
        <v>8112.632</v>
      </c>
      <c r="Q161" s="86" t="n">
        <v>9610.88</v>
      </c>
      <c r="R161" s="87" t="n">
        <v>1498.248</v>
      </c>
      <c r="S161" s="83" t="n">
        <v>0.184680877919767</v>
      </c>
      <c r="T161" s="83" t="n">
        <v>0.230321774573459</v>
      </c>
      <c r="U161" s="86" t="n">
        <v>9962.815</v>
      </c>
      <c r="V161" s="86" t="n">
        <v>9962.815</v>
      </c>
      <c r="W161" s="86" t="n">
        <v>10543.33</v>
      </c>
      <c r="X161" s="87" t="n">
        <v>580.514999999998</v>
      </c>
      <c r="Y161" s="83" t="n">
        <v>0.0582681701908545</v>
      </c>
      <c r="Z161" s="83" t="n">
        <v>0.0970202520476793</v>
      </c>
      <c r="AA161" s="86" t="n">
        <f aca="false">SUM(K161,Q161,W161)/3</f>
        <v>9321.96333333333</v>
      </c>
    </row>
    <row r="162" customFormat="false" ht="15" hidden="false" customHeight="false" outlineLevel="0" collapsed="false">
      <c r="A162" s="0" t="e">
        <f aca="false">_xlfn.XLOOKUP('[1]CMK - 30.09.2025'!$N$1:$N$1048576,'[1]CMK - 30.09.2025'!$J$1:$J$1048576,"-",0)</f>
        <v>#NAME?</v>
      </c>
      <c r="B162" s="85" t="s">
        <v>58</v>
      </c>
      <c r="C162" s="85" t="s">
        <v>58</v>
      </c>
      <c r="D162" s="85" t="s">
        <v>59</v>
      </c>
      <c r="E162" s="85" t="n">
        <v>4161358000157</v>
      </c>
      <c r="F162" s="85" t="s">
        <v>217</v>
      </c>
      <c r="G162" s="85"/>
      <c r="H162" s="85" t="s">
        <v>61</v>
      </c>
      <c r="I162" s="86" t="n">
        <v>8332.848</v>
      </c>
      <c r="J162" s="86" t="n">
        <v>8332.848</v>
      </c>
      <c r="K162" s="86" t="n">
        <v>7511.88</v>
      </c>
      <c r="L162" s="89" t="n">
        <v>-820.968</v>
      </c>
      <c r="M162" s="90" t="n">
        <v>-0.0985218979153346</v>
      </c>
      <c r="N162" s="88" t="s">
        <v>57</v>
      </c>
      <c r="O162" s="86" t="n">
        <v>7781.796</v>
      </c>
      <c r="P162" s="86" t="n">
        <v>7781.796</v>
      </c>
      <c r="Q162" s="86" t="n">
        <v>11600.89</v>
      </c>
      <c r="R162" s="87" t="n">
        <v>3819.094</v>
      </c>
      <c r="S162" s="83" t="n">
        <v>0.490772824165527</v>
      </c>
      <c r="T162" s="83" t="n">
        <v>0.544339100198619</v>
      </c>
      <c r="U162" s="86" t="n">
        <v>15444.156</v>
      </c>
      <c r="V162" s="86" t="n">
        <v>15444.156</v>
      </c>
      <c r="W162" s="86" t="n">
        <v>8851.71</v>
      </c>
      <c r="X162" s="89" t="n">
        <v>-6592.446</v>
      </c>
      <c r="Y162" s="90" t="n">
        <v>-0.426856993674501</v>
      </c>
      <c r="Z162" s="90" t="n">
        <v>-0.236980093768668</v>
      </c>
      <c r="AA162" s="86" t="n">
        <f aca="false">SUM(K162,Q162,W162)/3</f>
        <v>9321.49333333333</v>
      </c>
    </row>
    <row r="163" customFormat="false" ht="15" hidden="false" customHeight="false" outlineLevel="0" collapsed="false">
      <c r="A163" s="0" t="e">
        <f aca="false">_xlfn.XLOOKUP('[1]CMK - 30.09.2025'!$N$1:$N$1048576,'[1]CMK - 30.09.2025'!$J$1:$J$1048576,"-",0)</f>
        <v>#NAME?</v>
      </c>
      <c r="B163" s="85" t="s">
        <v>58</v>
      </c>
      <c r="C163" s="85" t="s">
        <v>58</v>
      </c>
      <c r="D163" s="85" t="s">
        <v>59</v>
      </c>
      <c r="E163" s="85" t="n">
        <v>4163108000156</v>
      </c>
      <c r="F163" s="85" t="s">
        <v>218</v>
      </c>
      <c r="G163" s="85"/>
      <c r="H163" s="85" t="s">
        <v>61</v>
      </c>
      <c r="I163" s="86" t="n">
        <v>534.734</v>
      </c>
      <c r="J163" s="86" t="n">
        <v>534.734</v>
      </c>
      <c r="K163" s="86" t="n">
        <v>552.46</v>
      </c>
      <c r="L163" s="87" t="n">
        <v>17.7259999999999</v>
      </c>
      <c r="M163" s="83" t="n">
        <v>0.0331491919346814</v>
      </c>
      <c r="N163" s="88" t="s">
        <v>57</v>
      </c>
      <c r="O163" s="86" t="n">
        <v>0</v>
      </c>
      <c r="P163" s="86" t="n">
        <v>0</v>
      </c>
      <c r="Q163" s="86" t="n">
        <v>1032.3</v>
      </c>
      <c r="R163" s="87" t="n">
        <v>1032.3</v>
      </c>
      <c r="S163" s="88" t="s">
        <v>57</v>
      </c>
      <c r="T163" s="83" t="n">
        <v>0.868551569344387</v>
      </c>
      <c r="U163" s="86" t="n">
        <v>171.052</v>
      </c>
      <c r="V163" s="86" t="n">
        <v>171.052</v>
      </c>
      <c r="W163" s="86" t="n">
        <v>370.3</v>
      </c>
      <c r="X163" s="87" t="n">
        <v>199.248</v>
      </c>
      <c r="Y163" s="83" t="n">
        <v>1.16483876248159</v>
      </c>
      <c r="Z163" s="90" t="n">
        <v>-0.641286447738061</v>
      </c>
      <c r="AA163" s="86" t="n">
        <f aca="false">SUM(K163,Q163,W163)/3</f>
        <v>651.686666666667</v>
      </c>
    </row>
    <row r="164" customFormat="false" ht="15" hidden="false" customHeight="false" outlineLevel="0" collapsed="false">
      <c r="A164" s="0" t="e">
        <f aca="false">_xlfn.XLOOKUP('[1]CMK - 30.09.2025'!$N$1:$N$1048576,'[1]CMK - 30.09.2025'!$J$1:$J$1048576,"-",0)</f>
        <v>#NAME?</v>
      </c>
      <c r="B164" s="85" t="s">
        <v>58</v>
      </c>
      <c r="C164" s="85" t="s">
        <v>58</v>
      </c>
      <c r="D164" s="85" t="s">
        <v>59</v>
      </c>
      <c r="E164" s="85" t="n">
        <v>4187525000139</v>
      </c>
      <c r="F164" s="85" t="s">
        <v>219</v>
      </c>
      <c r="G164" s="85"/>
      <c r="H164" s="85" t="s">
        <v>61</v>
      </c>
      <c r="I164" s="86" t="n">
        <v>318.152</v>
      </c>
      <c r="J164" s="86" t="n">
        <v>318.152</v>
      </c>
      <c r="K164" s="86" t="n">
        <v>801.69</v>
      </c>
      <c r="L164" s="87" t="n">
        <v>483.538</v>
      </c>
      <c r="M164" s="83" t="n">
        <v>1.51983328723378</v>
      </c>
      <c r="N164" s="88" t="s">
        <v>57</v>
      </c>
      <c r="O164" s="86" t="n">
        <v>3457.458</v>
      </c>
      <c r="P164" s="86" t="n">
        <v>3457.458</v>
      </c>
      <c r="Q164" s="86" t="n">
        <v>1163.3</v>
      </c>
      <c r="R164" s="89" t="n">
        <v>-2294.158</v>
      </c>
      <c r="S164" s="90" t="n">
        <v>-0.663538935252431</v>
      </c>
      <c r="T164" s="83" t="n">
        <v>0.451059636517856</v>
      </c>
      <c r="U164" s="86" t="n">
        <v>4600.921</v>
      </c>
      <c r="V164" s="86" t="n">
        <v>4600.921</v>
      </c>
      <c r="W164" s="86" t="n">
        <v>237.12</v>
      </c>
      <c r="X164" s="89" t="n">
        <v>-4363.801</v>
      </c>
      <c r="Y164" s="90" t="n">
        <v>-0.948462492618326</v>
      </c>
      <c r="Z164" s="90" t="n">
        <v>-0.796166079257285</v>
      </c>
      <c r="AA164" s="86" t="n">
        <f aca="false">SUM(K164,Q164,W164)/3</f>
        <v>734.036666666667</v>
      </c>
    </row>
    <row r="165" customFormat="false" ht="15" hidden="false" customHeight="false" outlineLevel="0" collapsed="false">
      <c r="A165" s="0" t="e">
        <f aca="false">_xlfn.XLOOKUP('[1]CMK - 30.09.2025'!$N$1:$N$1048576,'[1]CMK - 30.09.2025'!$J$1:$J$1048576,"-",0)</f>
        <v>#NAME?</v>
      </c>
      <c r="B165" s="85" t="s">
        <v>58</v>
      </c>
      <c r="C165" s="85" t="s">
        <v>58</v>
      </c>
      <c r="D165" s="85" t="s">
        <v>59</v>
      </c>
      <c r="E165" s="85" t="n">
        <v>4190794000154</v>
      </c>
      <c r="F165" s="85" t="s">
        <v>220</v>
      </c>
      <c r="G165" s="85"/>
      <c r="H165" s="85" t="s">
        <v>61</v>
      </c>
      <c r="I165" s="86" t="n">
        <v>1167.972</v>
      </c>
      <c r="J165" s="86" t="n">
        <v>1167.972</v>
      </c>
      <c r="K165" s="86" t="n">
        <v>1164.15</v>
      </c>
      <c r="L165" s="89" t="n">
        <v>-3.82200000000057</v>
      </c>
      <c r="M165" s="90" t="n">
        <v>-0.0032723387204493</v>
      </c>
      <c r="N165" s="88" t="s">
        <v>57</v>
      </c>
      <c r="O165" s="86" t="n">
        <v>699.069</v>
      </c>
      <c r="P165" s="86" t="n">
        <v>699.069</v>
      </c>
      <c r="Q165" s="86" t="n">
        <v>583.44</v>
      </c>
      <c r="R165" s="89" t="n">
        <v>-115.629</v>
      </c>
      <c r="S165" s="90" t="n">
        <v>-0.165404273397905</v>
      </c>
      <c r="T165" s="90" t="n">
        <v>-0.498827470686767</v>
      </c>
      <c r="U165" s="86" t="n">
        <v>1205.166</v>
      </c>
      <c r="V165" s="86" t="n">
        <v>1205.166</v>
      </c>
      <c r="W165" s="86" t="n">
        <v>790.98</v>
      </c>
      <c r="X165" s="89" t="n">
        <v>-414.186</v>
      </c>
      <c r="Y165" s="90" t="n">
        <v>-0.343675477071209</v>
      </c>
      <c r="Z165" s="83" t="n">
        <v>0.355717811600165</v>
      </c>
      <c r="AA165" s="86" t="n">
        <f aca="false">SUM(K165,Q165,W165)/3</f>
        <v>846.19</v>
      </c>
    </row>
    <row r="166" customFormat="false" ht="15" hidden="false" customHeight="false" outlineLevel="0" collapsed="false">
      <c r="A166" s="0" t="e">
        <f aca="false">_xlfn.XLOOKUP('[1]CMK - 30.09.2025'!$N$1:$N$1048576,'[1]CMK - 30.09.2025'!$J$1:$J$1048576,"-",0)</f>
        <v>#NAME?</v>
      </c>
      <c r="B166" s="85" t="s">
        <v>58</v>
      </c>
      <c r="C166" s="85" t="s">
        <v>58</v>
      </c>
      <c r="D166" s="85" t="s">
        <v>59</v>
      </c>
      <c r="E166" s="85" t="n">
        <v>4220907000117</v>
      </c>
      <c r="F166" s="85" t="s">
        <v>221</v>
      </c>
      <c r="G166" s="85"/>
      <c r="H166" s="85" t="s">
        <v>61</v>
      </c>
      <c r="I166" s="86" t="n">
        <v>3427.494</v>
      </c>
      <c r="J166" s="86" t="n">
        <v>3427.494</v>
      </c>
      <c r="K166" s="86" t="n">
        <v>2368.12</v>
      </c>
      <c r="L166" s="89" t="n">
        <v>-1059.374</v>
      </c>
      <c r="M166" s="90" t="n">
        <v>-0.309081212104237</v>
      </c>
      <c r="N166" s="88" t="s">
        <v>57</v>
      </c>
      <c r="O166" s="86" t="n">
        <v>4504.027</v>
      </c>
      <c r="P166" s="86" t="n">
        <v>4504.027</v>
      </c>
      <c r="Q166" s="86" t="n">
        <v>4543.33</v>
      </c>
      <c r="R166" s="87" t="n">
        <v>39.3030000000008</v>
      </c>
      <c r="S166" s="83" t="n">
        <v>0.00872619102860628</v>
      </c>
      <c r="T166" s="83" t="n">
        <v>0.918538756481935</v>
      </c>
      <c r="U166" s="86" t="n">
        <v>3686.129</v>
      </c>
      <c r="V166" s="86" t="n">
        <v>3686.129</v>
      </c>
      <c r="W166" s="86" t="n">
        <v>5333.07</v>
      </c>
      <c r="X166" s="87" t="n">
        <v>1646.941</v>
      </c>
      <c r="Y166" s="83" t="n">
        <v>0.446794184359799</v>
      </c>
      <c r="Z166" s="83" t="n">
        <v>0.173824045358801</v>
      </c>
      <c r="AA166" s="86" t="n">
        <f aca="false">SUM(K166,Q166,W166)/3</f>
        <v>4081.50666666667</v>
      </c>
    </row>
    <row r="167" customFormat="false" ht="15" hidden="false" customHeight="false" outlineLevel="0" collapsed="false">
      <c r="A167" s="0" t="e">
        <f aca="false">_xlfn.XLOOKUP('[1]CMK - 30.09.2025'!$N$1:$N$1048576,'[1]CMK - 30.09.2025'!$J$1:$J$1048576,"-",0)</f>
        <v>#NAME?</v>
      </c>
      <c r="B167" s="85" t="s">
        <v>58</v>
      </c>
      <c r="C167" s="85" t="s">
        <v>58</v>
      </c>
      <c r="D167" s="85" t="s">
        <v>59</v>
      </c>
      <c r="E167" s="85" t="n">
        <v>4244884000180</v>
      </c>
      <c r="F167" s="85" t="s">
        <v>222</v>
      </c>
      <c r="G167" s="85"/>
      <c r="H167" s="85" t="s">
        <v>61</v>
      </c>
      <c r="I167" s="86" t="n">
        <v>2096.353</v>
      </c>
      <c r="J167" s="86" t="n">
        <v>2096.353</v>
      </c>
      <c r="K167" s="86" t="n">
        <v>7083.9</v>
      </c>
      <c r="L167" s="87" t="n">
        <v>4987.547</v>
      </c>
      <c r="M167" s="83" t="n">
        <v>2.37915417870941</v>
      </c>
      <c r="N167" s="88" t="s">
        <v>57</v>
      </c>
      <c r="O167" s="86" t="n">
        <v>5811.394</v>
      </c>
      <c r="P167" s="86" t="n">
        <v>5811.394</v>
      </c>
      <c r="Q167" s="86" t="n">
        <v>613.61</v>
      </c>
      <c r="R167" s="89" t="n">
        <v>-5197.784</v>
      </c>
      <c r="S167" s="90" t="n">
        <v>-0.894412597046423</v>
      </c>
      <c r="T167" s="90" t="n">
        <v>-0.913379635511512</v>
      </c>
      <c r="U167" s="86" t="n">
        <v>2378.426</v>
      </c>
      <c r="V167" s="86" t="n">
        <v>2378.426</v>
      </c>
      <c r="W167" s="86" t="n">
        <v>5201.32</v>
      </c>
      <c r="X167" s="87" t="n">
        <v>2822.894</v>
      </c>
      <c r="Y167" s="83" t="n">
        <v>1.18687484916495</v>
      </c>
      <c r="Z167" s="83" t="n">
        <v>7.47658936458011</v>
      </c>
      <c r="AA167" s="86" t="n">
        <f aca="false">SUM(K167,Q167,W167)/3</f>
        <v>4299.61</v>
      </c>
    </row>
    <row r="168" customFormat="false" ht="15" hidden="false" customHeight="false" outlineLevel="0" collapsed="false">
      <c r="A168" s="0" t="e">
        <f aca="false">_xlfn.XLOOKUP('[1]CMK - 30.09.2025'!$N$1:$N$1048576,'[1]CMK - 30.09.2025'!$J$1:$J$1048576,"-",0)</f>
        <v>#NAME?</v>
      </c>
      <c r="B168" s="85" t="s">
        <v>58</v>
      </c>
      <c r="C168" s="85" t="s">
        <v>58</v>
      </c>
      <c r="D168" s="85" t="s">
        <v>59</v>
      </c>
      <c r="E168" s="85" t="n">
        <v>4263396000110</v>
      </c>
      <c r="F168" s="85" t="s">
        <v>223</v>
      </c>
      <c r="G168" s="85"/>
      <c r="H168" s="85" t="s">
        <v>61</v>
      </c>
      <c r="I168" s="86" t="n">
        <v>52249.477</v>
      </c>
      <c r="J168" s="86" t="n">
        <v>52249.477</v>
      </c>
      <c r="K168" s="86" t="n">
        <v>46827.78</v>
      </c>
      <c r="L168" s="89" t="n">
        <v>-5421.69700000001</v>
      </c>
      <c r="M168" s="90" t="n">
        <v>-0.103765574533885</v>
      </c>
      <c r="N168" s="88" t="s">
        <v>57</v>
      </c>
      <c r="O168" s="86" t="n">
        <v>59703.307</v>
      </c>
      <c r="P168" s="86" t="n">
        <v>59703.307</v>
      </c>
      <c r="Q168" s="86" t="n">
        <v>60103.99</v>
      </c>
      <c r="R168" s="87" t="n">
        <v>400.683000000012</v>
      </c>
      <c r="S168" s="83" t="n">
        <v>0.00671123628042936</v>
      </c>
      <c r="T168" s="83" t="n">
        <v>0.28351141138871</v>
      </c>
      <c r="U168" s="86" t="n">
        <v>60172.213</v>
      </c>
      <c r="V168" s="86" t="n">
        <v>60172.213</v>
      </c>
      <c r="W168" s="86" t="n">
        <v>34776.46</v>
      </c>
      <c r="X168" s="89" t="n">
        <v>-25395.753</v>
      </c>
      <c r="Y168" s="90" t="n">
        <v>-0.422051171692821</v>
      </c>
      <c r="Z168" s="90" t="n">
        <v>-0.421395151969112</v>
      </c>
      <c r="AA168" s="86" t="n">
        <f aca="false">SUM(K168,Q168,W168)/3</f>
        <v>47236.0766666667</v>
      </c>
    </row>
    <row r="169" customFormat="false" ht="15" hidden="false" customHeight="false" outlineLevel="0" collapsed="false">
      <c r="A169" s="0" t="e">
        <f aca="false">_xlfn.XLOOKUP('[1]CMK - 30.09.2025'!$N$1:$N$1048576,'[1]CMK - 30.09.2025'!$J$1:$J$1048576,"-",0)</f>
        <v>#NAME?</v>
      </c>
      <c r="B169" s="85" t="s">
        <v>58</v>
      </c>
      <c r="C169" s="85" t="s">
        <v>58</v>
      </c>
      <c r="D169" s="85" t="s">
        <v>59</v>
      </c>
      <c r="E169" s="85" t="n">
        <v>4266582000103</v>
      </c>
      <c r="F169" s="85" t="s">
        <v>224</v>
      </c>
      <c r="G169" s="85"/>
      <c r="H169" s="85" t="s">
        <v>61</v>
      </c>
      <c r="I169" s="86" t="n">
        <v>95.193</v>
      </c>
      <c r="J169" s="86" t="n">
        <v>95.193</v>
      </c>
      <c r="K169" s="86" t="n">
        <v>0</v>
      </c>
      <c r="L169" s="89" t="n">
        <v>-95.193</v>
      </c>
      <c r="M169" s="90" t="n">
        <v>-1</v>
      </c>
      <c r="N169" s="88" t="s">
        <v>57</v>
      </c>
      <c r="O169" s="86" t="n">
        <v>109.878</v>
      </c>
      <c r="P169" s="86" t="n">
        <v>109.878</v>
      </c>
      <c r="Q169" s="86" t="n">
        <v>0</v>
      </c>
      <c r="R169" s="89" t="n">
        <v>-109.878</v>
      </c>
      <c r="S169" s="90" t="n">
        <v>-1</v>
      </c>
      <c r="T169" s="88" t="s">
        <v>57</v>
      </c>
      <c r="U169" s="86" t="n">
        <v>384.429</v>
      </c>
      <c r="V169" s="86" t="n">
        <v>384.429</v>
      </c>
      <c r="W169" s="86" t="n">
        <v>0</v>
      </c>
      <c r="X169" s="89" t="n">
        <v>-384.429</v>
      </c>
      <c r="Y169" s="90" t="n">
        <v>-1</v>
      </c>
      <c r="Z169" s="88" t="s">
        <v>57</v>
      </c>
      <c r="AA169" s="86" t="n">
        <f aca="false">SUM(K169,Q169,W169)/3</f>
        <v>0</v>
      </c>
    </row>
    <row r="170" customFormat="false" ht="15" hidden="false" customHeight="false" outlineLevel="0" collapsed="false">
      <c r="A170" s="0" t="e">
        <f aca="false">_xlfn.XLOOKUP('[1]CMK - 30.09.2025'!$N$1:$N$1048576,'[1]CMK - 30.09.2025'!$J$1:$J$1048576,"-",0)</f>
        <v>#NAME?</v>
      </c>
      <c r="B170" s="85" t="s">
        <v>58</v>
      </c>
      <c r="C170" s="85" t="s">
        <v>58</v>
      </c>
      <c r="D170" s="85" t="s">
        <v>59</v>
      </c>
      <c r="E170" s="85" t="n">
        <v>4289016000117</v>
      </c>
      <c r="F170" s="85" t="s">
        <v>225</v>
      </c>
      <c r="G170" s="85"/>
      <c r="H170" s="85" t="s">
        <v>61</v>
      </c>
      <c r="I170" s="86" t="n">
        <v>24961.949</v>
      </c>
      <c r="J170" s="86" t="n">
        <v>24961.949</v>
      </c>
      <c r="K170" s="86" t="n">
        <v>24663.02</v>
      </c>
      <c r="L170" s="89" t="n">
        <v>-298.929000000022</v>
      </c>
      <c r="M170" s="90" t="n">
        <v>-0.0119753870180578</v>
      </c>
      <c r="N170" s="88" t="s">
        <v>57</v>
      </c>
      <c r="O170" s="86" t="n">
        <v>23485.884</v>
      </c>
      <c r="P170" s="86" t="n">
        <v>23485.884</v>
      </c>
      <c r="Q170" s="86" t="n">
        <v>25573.3</v>
      </c>
      <c r="R170" s="87" t="n">
        <v>2087.416</v>
      </c>
      <c r="S170" s="83" t="n">
        <v>0.0888796010403525</v>
      </c>
      <c r="T170" s="83" t="n">
        <v>0.036908699745611</v>
      </c>
      <c r="U170" s="86" t="n">
        <v>24951.009</v>
      </c>
      <c r="V170" s="86" t="n">
        <v>24951.009</v>
      </c>
      <c r="W170" s="86" t="n">
        <v>26733.07</v>
      </c>
      <c r="X170" s="87" t="n">
        <v>1782.06100000002</v>
      </c>
      <c r="Y170" s="83" t="n">
        <v>0.0714224021962406</v>
      </c>
      <c r="Z170" s="83" t="n">
        <v>0.0453508151079447</v>
      </c>
      <c r="AA170" s="86" t="n">
        <f aca="false">SUM(K170,Q170,W170)/3</f>
        <v>25656.4633333333</v>
      </c>
    </row>
    <row r="171" customFormat="false" ht="15" hidden="false" customHeight="false" outlineLevel="0" collapsed="false">
      <c r="A171" s="0" t="e">
        <f aca="false">_xlfn.XLOOKUP('[1]CMK - 30.09.2025'!$N$1:$N$1048576,'[1]CMK - 30.09.2025'!$J$1:$J$1048576,"-",0)</f>
        <v>#NAME?</v>
      </c>
      <c r="B171" s="85" t="s">
        <v>58</v>
      </c>
      <c r="C171" s="85" t="s">
        <v>58</v>
      </c>
      <c r="D171" s="85" t="s">
        <v>59</v>
      </c>
      <c r="E171" s="85" t="n">
        <v>4292121000105</v>
      </c>
      <c r="F171" s="85" t="s">
        <v>226</v>
      </c>
      <c r="G171" s="85"/>
      <c r="H171" s="85" t="s">
        <v>61</v>
      </c>
      <c r="I171" s="86" t="n">
        <v>66.637</v>
      </c>
      <c r="J171" s="86" t="n">
        <v>66.637</v>
      </c>
      <c r="K171" s="86" t="n">
        <v>0</v>
      </c>
      <c r="L171" s="89" t="n">
        <v>-66.637</v>
      </c>
      <c r="M171" s="90" t="n">
        <v>-1</v>
      </c>
      <c r="N171" s="88" t="s">
        <v>57</v>
      </c>
      <c r="O171" s="86" t="n">
        <v>452.53</v>
      </c>
      <c r="P171" s="86" t="n">
        <v>452.53</v>
      </c>
      <c r="Q171" s="86" t="n">
        <v>0</v>
      </c>
      <c r="R171" s="89" t="n">
        <v>-452.53</v>
      </c>
      <c r="S171" s="90" t="n">
        <v>-1</v>
      </c>
      <c r="T171" s="88" t="s">
        <v>57</v>
      </c>
      <c r="U171" s="86" t="n">
        <v>386.003</v>
      </c>
      <c r="V171" s="86" t="n">
        <v>386.003</v>
      </c>
      <c r="W171" s="86" t="n">
        <v>0</v>
      </c>
      <c r="X171" s="89" t="n">
        <v>-386.003</v>
      </c>
      <c r="Y171" s="90" t="n">
        <v>-1</v>
      </c>
      <c r="Z171" s="88" t="s">
        <v>57</v>
      </c>
      <c r="AA171" s="86" t="n">
        <f aca="false">SUM(K171,Q171,W171)/3</f>
        <v>0</v>
      </c>
    </row>
    <row r="172" customFormat="false" ht="15" hidden="false" customHeight="false" outlineLevel="0" collapsed="false">
      <c r="A172" s="0" t="e">
        <f aca="false">_xlfn.XLOOKUP('[1]CMK - 30.09.2025'!$N$1:$N$1048576,'[1]CMK - 30.09.2025'!$J$1:$J$1048576,"-",0)</f>
        <v>#NAME?</v>
      </c>
      <c r="B172" s="85" t="s">
        <v>58</v>
      </c>
      <c r="C172" s="85" t="s">
        <v>58</v>
      </c>
      <c r="D172" s="85" t="s">
        <v>59</v>
      </c>
      <c r="E172" s="85" t="n">
        <v>4322310000183</v>
      </c>
      <c r="F172" s="85" t="s">
        <v>227</v>
      </c>
      <c r="G172" s="85"/>
      <c r="H172" s="85" t="s">
        <v>61</v>
      </c>
      <c r="I172" s="86" t="n">
        <v>3330.315</v>
      </c>
      <c r="J172" s="86" t="n">
        <v>3330.315</v>
      </c>
      <c r="K172" s="86" t="n">
        <v>2965.76</v>
      </c>
      <c r="L172" s="89" t="n">
        <v>-364.555</v>
      </c>
      <c r="M172" s="90" t="n">
        <v>-0.109465621119924</v>
      </c>
      <c r="N172" s="88" t="s">
        <v>57</v>
      </c>
      <c r="O172" s="86" t="n">
        <v>3928.52</v>
      </c>
      <c r="P172" s="86" t="n">
        <v>3928.52</v>
      </c>
      <c r="Q172" s="86" t="n">
        <v>3083.02</v>
      </c>
      <c r="R172" s="89" t="n">
        <v>-845.499999999998</v>
      </c>
      <c r="S172" s="90" t="n">
        <v>-0.215220999256717</v>
      </c>
      <c r="T172" s="83" t="n">
        <v>0.0395379261976694</v>
      </c>
      <c r="U172" s="86" t="n">
        <v>6801.946</v>
      </c>
      <c r="V172" s="86" t="n">
        <v>6801.946</v>
      </c>
      <c r="W172" s="86" t="n">
        <v>3507.63</v>
      </c>
      <c r="X172" s="89" t="n">
        <v>-3294.316</v>
      </c>
      <c r="Y172" s="90" t="n">
        <v>-0.484319634410506</v>
      </c>
      <c r="Z172" s="83" t="n">
        <v>0.137725347224475</v>
      </c>
      <c r="AA172" s="86" t="n">
        <f aca="false">SUM(K172,Q172,W172)/3</f>
        <v>3185.47</v>
      </c>
    </row>
    <row r="173" customFormat="false" ht="15" hidden="false" customHeight="false" outlineLevel="0" collapsed="false">
      <c r="A173" s="0" t="e">
        <f aca="false">_xlfn.XLOOKUP('[1]CMK - 30.09.2025'!$N$1:$N$1048576,'[1]CMK - 30.09.2025'!$J$1:$J$1048576,"-",0)</f>
        <v>#NAME?</v>
      </c>
      <c r="B173" s="85" t="s">
        <v>58</v>
      </c>
      <c r="C173" s="85" t="s">
        <v>58</v>
      </c>
      <c r="D173" s="85" t="s">
        <v>59</v>
      </c>
      <c r="E173" s="85" t="n">
        <v>4326717000189</v>
      </c>
      <c r="F173" s="85" t="s">
        <v>228</v>
      </c>
      <c r="G173" s="85"/>
      <c r="H173" s="85" t="s">
        <v>61</v>
      </c>
      <c r="I173" s="86" t="n">
        <v>5582.471</v>
      </c>
      <c r="J173" s="86" t="n">
        <v>5582.471</v>
      </c>
      <c r="K173" s="86" t="n">
        <v>5414.84</v>
      </c>
      <c r="L173" s="89" t="n">
        <v>-167.631</v>
      </c>
      <c r="M173" s="90" t="n">
        <v>-0.0300281004594561</v>
      </c>
      <c r="N173" s="88" t="s">
        <v>57</v>
      </c>
      <c r="O173" s="86" t="n">
        <v>3024.412</v>
      </c>
      <c r="P173" s="86" t="n">
        <v>3024.412</v>
      </c>
      <c r="Q173" s="86" t="n">
        <v>4975.05</v>
      </c>
      <c r="R173" s="87" t="n">
        <v>1950.638</v>
      </c>
      <c r="S173" s="83" t="n">
        <v>0.644964376546581</v>
      </c>
      <c r="T173" s="90" t="n">
        <v>-0.0812193896772572</v>
      </c>
      <c r="U173" s="86" t="n">
        <v>4372.056</v>
      </c>
      <c r="V173" s="86" t="n">
        <v>4372.056</v>
      </c>
      <c r="W173" s="86" t="n">
        <v>5367.93</v>
      </c>
      <c r="X173" s="87" t="n">
        <v>995.874</v>
      </c>
      <c r="Y173" s="83" t="n">
        <v>0.227781620363509</v>
      </c>
      <c r="Z173" s="83" t="n">
        <v>0.0789700606024057</v>
      </c>
      <c r="AA173" s="86" t="n">
        <f aca="false">SUM(K173,Q173,W173)/3</f>
        <v>5252.60666666667</v>
      </c>
    </row>
    <row r="174" customFormat="false" ht="15" hidden="false" customHeight="false" outlineLevel="0" collapsed="false">
      <c r="A174" s="0" t="e">
        <f aca="false">_xlfn.XLOOKUP('[1]CMK - 30.09.2025'!$N$1:$N$1048576,'[1]CMK - 30.09.2025'!$J$1:$J$1048576,"-",0)</f>
        <v>#NAME?</v>
      </c>
      <c r="B174" s="85" t="s">
        <v>58</v>
      </c>
      <c r="C174" s="85" t="s">
        <v>58</v>
      </c>
      <c r="D174" s="85" t="s">
        <v>59</v>
      </c>
      <c r="E174" s="85" t="n">
        <v>4330259000313</v>
      </c>
      <c r="F174" s="85" t="s">
        <v>229</v>
      </c>
      <c r="G174" s="85"/>
      <c r="H174" s="85" t="s">
        <v>61</v>
      </c>
      <c r="I174" s="86" t="n">
        <v>5878.701</v>
      </c>
      <c r="J174" s="86" t="n">
        <v>5878.701</v>
      </c>
      <c r="K174" s="86" t="n">
        <v>0</v>
      </c>
      <c r="L174" s="89" t="n">
        <v>-5878.701</v>
      </c>
      <c r="M174" s="90" t="n">
        <v>-1</v>
      </c>
      <c r="N174" s="88" t="s">
        <v>57</v>
      </c>
      <c r="O174" s="86" t="n">
        <v>9630.077</v>
      </c>
      <c r="P174" s="86" t="n">
        <v>9630.077</v>
      </c>
      <c r="Q174" s="86" t="n">
        <v>2578.08</v>
      </c>
      <c r="R174" s="89" t="n">
        <v>-7051.997</v>
      </c>
      <c r="S174" s="90" t="n">
        <v>-0.732288744939423</v>
      </c>
      <c r="T174" s="88" t="s">
        <v>57</v>
      </c>
      <c r="U174" s="86" t="n">
        <v>10531.07</v>
      </c>
      <c r="V174" s="86" t="n">
        <v>10531.07</v>
      </c>
      <c r="W174" s="86" t="n">
        <v>6079.24</v>
      </c>
      <c r="X174" s="89" t="n">
        <v>-4451.83</v>
      </c>
      <c r="Y174" s="90" t="n">
        <v>-0.422732922675474</v>
      </c>
      <c r="Z174" s="83" t="n">
        <v>1.3580494011047</v>
      </c>
      <c r="AA174" s="86" t="n">
        <f aca="false">SUM(K174,Q174,W174)/3</f>
        <v>2885.77333333333</v>
      </c>
    </row>
    <row r="175" customFormat="false" ht="15" hidden="false" customHeight="false" outlineLevel="0" collapsed="false">
      <c r="A175" s="0" t="e">
        <f aca="false">_xlfn.XLOOKUP('[1]CMK - 30.09.2025'!$N$1:$N$1048576,'[1]CMK - 30.09.2025'!$J$1:$J$1048576,"-",0)</f>
        <v>#NAME?</v>
      </c>
      <c r="B175" s="85" t="s">
        <v>58</v>
      </c>
      <c r="C175" s="85" t="s">
        <v>58</v>
      </c>
      <c r="D175" s="85" t="s">
        <v>59</v>
      </c>
      <c r="E175" s="85" t="n">
        <v>4338842000109</v>
      </c>
      <c r="F175" s="85" t="s">
        <v>230</v>
      </c>
      <c r="G175" s="85"/>
      <c r="H175" s="85" t="s">
        <v>61</v>
      </c>
      <c r="I175" s="86" t="n">
        <v>1135.966</v>
      </c>
      <c r="J175" s="86" t="n">
        <v>1135.966</v>
      </c>
      <c r="K175" s="86" t="n">
        <v>1892.98</v>
      </c>
      <c r="L175" s="87" t="n">
        <v>757.014</v>
      </c>
      <c r="M175" s="83" t="n">
        <v>0.666405508615575</v>
      </c>
      <c r="N175" s="88" t="s">
        <v>57</v>
      </c>
      <c r="O175" s="86" t="n">
        <v>2478.661</v>
      </c>
      <c r="P175" s="86" t="n">
        <v>2478.661</v>
      </c>
      <c r="Q175" s="86" t="n">
        <v>2276.36</v>
      </c>
      <c r="R175" s="89" t="n">
        <v>-202.301</v>
      </c>
      <c r="S175" s="90" t="n">
        <v>-0.0816170504962153</v>
      </c>
      <c r="T175" s="83" t="n">
        <v>0.202527232194741</v>
      </c>
      <c r="U175" s="86" t="n">
        <v>2220.438</v>
      </c>
      <c r="V175" s="86" t="n">
        <v>2220.438</v>
      </c>
      <c r="W175" s="86" t="n">
        <v>5516.12</v>
      </c>
      <c r="X175" s="87" t="n">
        <v>3295.682</v>
      </c>
      <c r="Y175" s="83" t="n">
        <v>1.48424860320351</v>
      </c>
      <c r="Z175" s="83" t="n">
        <v>1.42321952590979</v>
      </c>
      <c r="AA175" s="86" t="n">
        <f aca="false">SUM(K175,Q175,W175)/3</f>
        <v>3228.48666666667</v>
      </c>
    </row>
    <row r="176" customFormat="false" ht="15" hidden="false" customHeight="false" outlineLevel="0" collapsed="false">
      <c r="A176" s="0" t="e">
        <f aca="false">_xlfn.XLOOKUP('[1]CMK - 30.09.2025'!$N$1:$N$1048576,'[1]CMK - 30.09.2025'!$J$1:$J$1048576,"-",0)</f>
        <v>#NAME?</v>
      </c>
      <c r="B176" s="85" t="s">
        <v>58</v>
      </c>
      <c r="C176" s="85" t="s">
        <v>58</v>
      </c>
      <c r="D176" s="85" t="s">
        <v>59</v>
      </c>
      <c r="E176" s="85" t="n">
        <v>4338843000153</v>
      </c>
      <c r="F176" s="85" t="s">
        <v>231</v>
      </c>
      <c r="G176" s="85"/>
      <c r="H176" s="85" t="s">
        <v>61</v>
      </c>
      <c r="I176" s="86" t="n">
        <v>1294.19</v>
      </c>
      <c r="J176" s="86" t="n">
        <v>1294.19</v>
      </c>
      <c r="K176" s="86" t="n">
        <v>1077</v>
      </c>
      <c r="L176" s="89" t="n">
        <v>-217.19</v>
      </c>
      <c r="M176" s="90" t="n">
        <v>-0.167819253741723</v>
      </c>
      <c r="N176" s="88" t="s">
        <v>57</v>
      </c>
      <c r="O176" s="86" t="n">
        <v>1334.373</v>
      </c>
      <c r="P176" s="86" t="n">
        <v>1334.373</v>
      </c>
      <c r="Q176" s="86" t="n">
        <v>917.04</v>
      </c>
      <c r="R176" s="89" t="n">
        <v>-417.333</v>
      </c>
      <c r="S176" s="90" t="n">
        <v>-0.312755878603659</v>
      </c>
      <c r="T176" s="90" t="n">
        <v>-0.148523676880223</v>
      </c>
      <c r="U176" s="86" t="n">
        <v>1735.804</v>
      </c>
      <c r="V176" s="86" t="n">
        <v>1735.804</v>
      </c>
      <c r="W176" s="86" t="n">
        <v>1446.77</v>
      </c>
      <c r="X176" s="89" t="n">
        <v>-289.034000000001</v>
      </c>
      <c r="Y176" s="90" t="n">
        <v>-0.166513039490634</v>
      </c>
      <c r="Z176" s="83" t="n">
        <v>0.577652010817412</v>
      </c>
      <c r="AA176" s="86" t="n">
        <f aca="false">SUM(K176,Q176,W176)/3</f>
        <v>1146.93666666667</v>
      </c>
    </row>
    <row r="177" customFormat="false" ht="15" hidden="false" customHeight="false" outlineLevel="0" collapsed="false">
      <c r="A177" s="0" t="e">
        <f aca="false">_xlfn.XLOOKUP('[1]CMK - 30.09.2025'!$N$1:$N$1048576,'[1]CMK - 30.09.2025'!$J$1:$J$1048576,"-",0)</f>
        <v>#NAME?</v>
      </c>
      <c r="B177" s="85" t="s">
        <v>58</v>
      </c>
      <c r="C177" s="85" t="s">
        <v>58</v>
      </c>
      <c r="D177" s="85" t="s">
        <v>59</v>
      </c>
      <c r="E177" s="85" t="n">
        <v>4342595000114</v>
      </c>
      <c r="F177" s="85" t="s">
        <v>232</v>
      </c>
      <c r="G177" s="85"/>
      <c r="H177" s="85" t="s">
        <v>61</v>
      </c>
      <c r="I177" s="86" t="n">
        <v>45880.662</v>
      </c>
      <c r="J177" s="86" t="n">
        <v>45880.662</v>
      </c>
      <c r="K177" s="86" t="n">
        <v>77424.38</v>
      </c>
      <c r="L177" s="87" t="n">
        <v>31543.718</v>
      </c>
      <c r="M177" s="83" t="n">
        <v>0.687516627375602</v>
      </c>
      <c r="N177" s="88" t="s">
        <v>57</v>
      </c>
      <c r="O177" s="86" t="n">
        <v>46697.122</v>
      </c>
      <c r="P177" s="86" t="n">
        <v>46697.122</v>
      </c>
      <c r="Q177" s="86" t="n">
        <v>101873.87</v>
      </c>
      <c r="R177" s="87" t="n">
        <v>55176.748</v>
      </c>
      <c r="S177" s="83" t="n">
        <v>1.18158776465924</v>
      </c>
      <c r="T177" s="83" t="n">
        <v>0.315785415394996</v>
      </c>
      <c r="U177" s="86" t="n">
        <v>136519.775</v>
      </c>
      <c r="V177" s="86" t="n">
        <v>136519.775</v>
      </c>
      <c r="W177" s="86" t="n">
        <v>93137.97</v>
      </c>
      <c r="X177" s="89" t="n">
        <v>-43381.805</v>
      </c>
      <c r="Y177" s="90" t="n">
        <v>-0.3177693854242</v>
      </c>
      <c r="Z177" s="90" t="n">
        <v>-0.0857521168087557</v>
      </c>
      <c r="AA177" s="86" t="n">
        <f aca="false">SUM(K177,Q177,W177)/3</f>
        <v>90812.0733333333</v>
      </c>
    </row>
    <row r="178" customFormat="false" ht="15" hidden="false" customHeight="false" outlineLevel="0" collapsed="false">
      <c r="A178" s="0" t="e">
        <f aca="false">_xlfn.XLOOKUP('[1]CMK - 30.09.2025'!$N$1:$N$1048576,'[1]CMK - 30.09.2025'!$J$1:$J$1048576,"-",0)</f>
        <v>#NAME?</v>
      </c>
      <c r="B178" s="85" t="s">
        <v>58</v>
      </c>
      <c r="C178" s="85" t="s">
        <v>58</v>
      </c>
      <c r="D178" s="85" t="s">
        <v>59</v>
      </c>
      <c r="E178" s="85" t="n">
        <v>4342595000203</v>
      </c>
      <c r="F178" s="85" t="s">
        <v>233</v>
      </c>
      <c r="G178" s="85"/>
      <c r="H178" s="85" t="s">
        <v>61</v>
      </c>
      <c r="I178" s="86" t="n">
        <v>310590.1</v>
      </c>
      <c r="J178" s="86" t="n">
        <v>310590.1</v>
      </c>
      <c r="K178" s="86" t="n">
        <v>266008.19</v>
      </c>
      <c r="L178" s="89" t="n">
        <v>-44581.9099999999</v>
      </c>
      <c r="M178" s="90" t="n">
        <v>-0.143539378750321</v>
      </c>
      <c r="N178" s="88" t="s">
        <v>57</v>
      </c>
      <c r="O178" s="86" t="n">
        <v>55437.015</v>
      </c>
      <c r="P178" s="86" t="n">
        <v>55437.015</v>
      </c>
      <c r="Q178" s="86" t="n">
        <v>254685.55</v>
      </c>
      <c r="R178" s="87" t="n">
        <v>199248.535</v>
      </c>
      <c r="S178" s="83" t="n">
        <v>3.59414255980413</v>
      </c>
      <c r="T178" s="90" t="n">
        <v>-0.0425650052353653</v>
      </c>
      <c r="U178" s="86" t="n">
        <v>70847.836</v>
      </c>
      <c r="V178" s="86" t="n">
        <v>70847.836</v>
      </c>
      <c r="W178" s="86" t="n">
        <v>281393.7</v>
      </c>
      <c r="X178" s="87" t="n">
        <v>210545.864</v>
      </c>
      <c r="Y178" s="83" t="n">
        <v>2.9718037400606</v>
      </c>
      <c r="Z178" s="83" t="n">
        <v>0.10486715873751</v>
      </c>
      <c r="AA178" s="86" t="n">
        <f aca="false">SUM(K178,Q178,W178)/3</f>
        <v>267362.48</v>
      </c>
    </row>
    <row r="179" customFormat="false" ht="15" hidden="false" customHeight="false" outlineLevel="0" collapsed="false">
      <c r="A179" s="0" t="e">
        <f aca="false">_xlfn.XLOOKUP('[1]CMK - 30.09.2025'!$N$1:$N$1048576,'[1]CMK - 30.09.2025'!$J$1:$J$1048576,"-",0)</f>
        <v>#NAME?</v>
      </c>
      <c r="B179" s="85" t="s">
        <v>58</v>
      </c>
      <c r="C179" s="85" t="s">
        <v>58</v>
      </c>
      <c r="D179" s="85" t="s">
        <v>59</v>
      </c>
      <c r="E179" s="85" t="n">
        <v>4352355000109</v>
      </c>
      <c r="F179" s="85" t="s">
        <v>234</v>
      </c>
      <c r="G179" s="85"/>
      <c r="H179" s="85" t="s">
        <v>61</v>
      </c>
      <c r="I179" s="86" t="n">
        <v>3484.367</v>
      </c>
      <c r="J179" s="86" t="n">
        <v>3484.367</v>
      </c>
      <c r="K179" s="86" t="n">
        <v>0</v>
      </c>
      <c r="L179" s="89" t="n">
        <v>-3484.367</v>
      </c>
      <c r="M179" s="90" t="n">
        <v>-1</v>
      </c>
      <c r="N179" s="88" t="s">
        <v>57</v>
      </c>
      <c r="O179" s="86" t="n">
        <v>2829.984</v>
      </c>
      <c r="P179" s="86" t="n">
        <v>2829.984</v>
      </c>
      <c r="Q179" s="86" t="n">
        <v>0</v>
      </c>
      <c r="R179" s="89" t="n">
        <v>-2829.984</v>
      </c>
      <c r="S179" s="90" t="n">
        <v>-1</v>
      </c>
      <c r="T179" s="88" t="s">
        <v>57</v>
      </c>
      <c r="U179" s="86" t="n">
        <v>5956.588</v>
      </c>
      <c r="V179" s="86" t="n">
        <v>5956.588</v>
      </c>
      <c r="W179" s="86" t="n">
        <v>0</v>
      </c>
      <c r="X179" s="89" t="n">
        <v>-5956.588</v>
      </c>
      <c r="Y179" s="90" t="n">
        <v>-1</v>
      </c>
      <c r="Z179" s="88" t="s">
        <v>57</v>
      </c>
      <c r="AA179" s="86" t="n">
        <f aca="false">SUM(K179,Q179,W179)/3</f>
        <v>0</v>
      </c>
    </row>
    <row r="180" customFormat="false" ht="15" hidden="false" customHeight="false" outlineLevel="0" collapsed="false">
      <c r="A180" s="0" t="e">
        <f aca="false">_xlfn.XLOOKUP('[1]CMK - 30.09.2025'!$N$1:$N$1048576,'[1]CMK - 30.09.2025'!$J$1:$J$1048576,"-",0)</f>
        <v>#NAME?</v>
      </c>
      <c r="B180" s="85" t="s">
        <v>58</v>
      </c>
      <c r="C180" s="85" t="s">
        <v>58</v>
      </c>
      <c r="D180" s="85" t="s">
        <v>59</v>
      </c>
      <c r="E180" s="85" t="n">
        <v>4357625000166</v>
      </c>
      <c r="F180" s="85" t="s">
        <v>235</v>
      </c>
      <c r="G180" s="85"/>
      <c r="H180" s="85" t="s">
        <v>61</v>
      </c>
      <c r="I180" s="86" t="n">
        <v>4319.752</v>
      </c>
      <c r="J180" s="86" t="n">
        <v>4319.752</v>
      </c>
      <c r="K180" s="86" t="n">
        <v>2040.16</v>
      </c>
      <c r="L180" s="89" t="n">
        <v>-2279.592</v>
      </c>
      <c r="M180" s="90" t="n">
        <v>-0.52771362800457</v>
      </c>
      <c r="N180" s="88" t="s">
        <v>57</v>
      </c>
      <c r="O180" s="86" t="n">
        <v>2901.652</v>
      </c>
      <c r="P180" s="86" t="n">
        <v>2901.652</v>
      </c>
      <c r="Q180" s="86" t="n">
        <v>1637.57</v>
      </c>
      <c r="R180" s="89" t="n">
        <v>-1264.082</v>
      </c>
      <c r="S180" s="90" t="n">
        <v>-0.435642179006994</v>
      </c>
      <c r="T180" s="90" t="n">
        <v>-0.197332562151988</v>
      </c>
      <c r="U180" s="86" t="n">
        <v>3360.984</v>
      </c>
      <c r="V180" s="86" t="n">
        <v>3360.984</v>
      </c>
      <c r="W180" s="86" t="n">
        <v>3694.02</v>
      </c>
      <c r="X180" s="87" t="n">
        <v>333.036</v>
      </c>
      <c r="Y180" s="83" t="n">
        <v>0.0990888382687927</v>
      </c>
      <c r="Z180" s="83" t="n">
        <v>1.25579364546249</v>
      </c>
      <c r="AA180" s="86" t="n">
        <f aca="false">SUM(K180,Q180,W180)/3</f>
        <v>2457.25</v>
      </c>
    </row>
    <row r="181" customFormat="false" ht="15" hidden="false" customHeight="false" outlineLevel="0" collapsed="false">
      <c r="A181" s="0" t="e">
        <f aca="false">_xlfn.XLOOKUP('[1]CMK - 30.09.2025'!$N$1:$N$1048576,'[1]CMK - 30.09.2025'!$J$1:$J$1048576,"-",0)</f>
        <v>#NAME?</v>
      </c>
      <c r="B181" s="85" t="s">
        <v>58</v>
      </c>
      <c r="C181" s="85" t="s">
        <v>58</v>
      </c>
      <c r="D181" s="85" t="s">
        <v>59</v>
      </c>
      <c r="E181" s="85" t="n">
        <v>4420301000125</v>
      </c>
      <c r="F181" s="85" t="s">
        <v>236</v>
      </c>
      <c r="G181" s="85"/>
      <c r="H181" s="85" t="s">
        <v>61</v>
      </c>
      <c r="I181" s="86" t="n">
        <v>5352.272</v>
      </c>
      <c r="J181" s="86" t="n">
        <v>5352.272</v>
      </c>
      <c r="K181" s="86" t="n">
        <v>7301.01</v>
      </c>
      <c r="L181" s="87" t="n">
        <v>1948.738</v>
      </c>
      <c r="M181" s="83" t="n">
        <v>0.364095471979003</v>
      </c>
      <c r="N181" s="88" t="s">
        <v>57</v>
      </c>
      <c r="O181" s="86" t="n">
        <v>6001.59400000001</v>
      </c>
      <c r="P181" s="86" t="n">
        <v>6001.59400000001</v>
      </c>
      <c r="Q181" s="86" t="n">
        <v>5078.69</v>
      </c>
      <c r="R181" s="89" t="n">
        <v>-922.904000000007</v>
      </c>
      <c r="S181" s="90" t="n">
        <v>-0.153776480048468</v>
      </c>
      <c r="T181" s="90" t="n">
        <v>-0.304385283679929</v>
      </c>
      <c r="U181" s="86" t="n">
        <v>7409.078</v>
      </c>
      <c r="V181" s="86" t="n">
        <v>7409.078</v>
      </c>
      <c r="W181" s="86" t="n">
        <v>8091.85</v>
      </c>
      <c r="X181" s="87" t="n">
        <v>682.771999999998</v>
      </c>
      <c r="Y181" s="83" t="n">
        <v>0.0921534366354353</v>
      </c>
      <c r="Z181" s="83" t="n">
        <v>0.593294727577387</v>
      </c>
      <c r="AA181" s="86" t="n">
        <f aca="false">SUM(K181,Q181,W181)/3</f>
        <v>6823.85</v>
      </c>
    </row>
    <row r="182" customFormat="false" ht="15" hidden="false" customHeight="false" outlineLevel="0" collapsed="false">
      <c r="A182" s="0" t="e">
        <f aca="false">_xlfn.XLOOKUP('[1]CMK - 30.09.2025'!$N$1:$N$1048576,'[1]CMK - 30.09.2025'!$J$1:$J$1048576,"-",0)</f>
        <v>#NAME?</v>
      </c>
      <c r="B182" s="85" t="s">
        <v>58</v>
      </c>
      <c r="C182" s="85" t="s">
        <v>58</v>
      </c>
      <c r="D182" s="85" t="s">
        <v>59</v>
      </c>
      <c r="E182" s="85" t="n">
        <v>4426259000150</v>
      </c>
      <c r="F182" s="85" t="s">
        <v>237</v>
      </c>
      <c r="G182" s="85"/>
      <c r="H182" s="85" t="s">
        <v>61</v>
      </c>
      <c r="I182" s="86" t="n">
        <v>4252.356</v>
      </c>
      <c r="J182" s="86" t="n">
        <v>4252.356</v>
      </c>
      <c r="K182" s="86" t="n">
        <v>1133.49</v>
      </c>
      <c r="L182" s="89" t="n">
        <v>-3118.866</v>
      </c>
      <c r="M182" s="90" t="n">
        <v>-0.733444236559686</v>
      </c>
      <c r="N182" s="88" t="s">
        <v>57</v>
      </c>
      <c r="O182" s="86" t="n">
        <v>4173.828</v>
      </c>
      <c r="P182" s="86" t="n">
        <v>4173.828</v>
      </c>
      <c r="Q182" s="86" t="n">
        <v>853.4</v>
      </c>
      <c r="R182" s="89" t="n">
        <v>-3320.428</v>
      </c>
      <c r="S182" s="90" t="n">
        <v>-0.795535417367462</v>
      </c>
      <c r="T182" s="90" t="n">
        <v>-0.247104076789385</v>
      </c>
      <c r="U182" s="86" t="n">
        <v>5637.936</v>
      </c>
      <c r="V182" s="86" t="n">
        <v>5637.936</v>
      </c>
      <c r="W182" s="86" t="n">
        <v>159.8</v>
      </c>
      <c r="X182" s="89" t="n">
        <v>-5478.136</v>
      </c>
      <c r="Y182" s="90" t="n">
        <v>-0.971656294076414</v>
      </c>
      <c r="Z182" s="90" t="n">
        <v>-0.812749003984064</v>
      </c>
      <c r="AA182" s="86" t="n">
        <f aca="false">SUM(K182,Q182,W182)/3</f>
        <v>715.563333333333</v>
      </c>
    </row>
    <row r="183" customFormat="false" ht="15" hidden="false" customHeight="false" outlineLevel="0" collapsed="false">
      <c r="A183" s="0" t="e">
        <f aca="false">_xlfn.XLOOKUP('[1]CMK - 30.09.2025'!$N$1:$N$1048576,'[1]CMK - 30.09.2025'!$J$1:$J$1048576,"-",0)</f>
        <v>#NAME?</v>
      </c>
      <c r="B183" s="85" t="s">
        <v>58</v>
      </c>
      <c r="C183" s="85" t="s">
        <v>58</v>
      </c>
      <c r="D183" s="85" t="s">
        <v>59</v>
      </c>
      <c r="E183" s="85" t="n">
        <v>4467250000197</v>
      </c>
      <c r="F183" s="85" t="s">
        <v>238</v>
      </c>
      <c r="G183" s="85"/>
      <c r="H183" s="85" t="s">
        <v>61</v>
      </c>
      <c r="I183" s="86" t="n">
        <v>17298.317</v>
      </c>
      <c r="J183" s="86" t="n">
        <v>17298.317</v>
      </c>
      <c r="K183" s="86" t="n">
        <v>28733.25</v>
      </c>
      <c r="L183" s="87" t="n">
        <v>11434.933</v>
      </c>
      <c r="M183" s="83" t="n">
        <v>0.661043094539197</v>
      </c>
      <c r="N183" s="88" t="s">
        <v>57</v>
      </c>
      <c r="O183" s="86" t="n">
        <v>2350.632</v>
      </c>
      <c r="P183" s="86" t="n">
        <v>2350.632</v>
      </c>
      <c r="Q183" s="86" t="n">
        <v>18254.62</v>
      </c>
      <c r="R183" s="87" t="n">
        <v>15903.988</v>
      </c>
      <c r="S183" s="83" t="n">
        <v>6.7658348903614</v>
      </c>
      <c r="T183" s="90" t="n">
        <v>-0.364686556515535</v>
      </c>
      <c r="U183" s="86" t="n">
        <v>12417.812</v>
      </c>
      <c r="V183" s="86" t="n">
        <v>12417.812</v>
      </c>
      <c r="W183" s="86" t="n">
        <v>8981.86</v>
      </c>
      <c r="X183" s="89" t="n">
        <v>-3435.95199999999</v>
      </c>
      <c r="Y183" s="90" t="n">
        <v>-0.27669544360955</v>
      </c>
      <c r="Z183" s="90" t="n">
        <v>-0.50796784594804</v>
      </c>
      <c r="AA183" s="86" t="n">
        <f aca="false">SUM(K183,Q183,W183)/3</f>
        <v>18656.5766666667</v>
      </c>
    </row>
    <row r="184" customFormat="false" ht="15" hidden="false" customHeight="false" outlineLevel="0" collapsed="false">
      <c r="A184" s="0" t="e">
        <f aca="false">_xlfn.XLOOKUP('[1]CMK - 30.09.2025'!$N$1:$N$1048576,'[1]CMK - 30.09.2025'!$J$1:$J$1048576,"-",0)</f>
        <v>#NAME?</v>
      </c>
      <c r="B184" s="85" t="s">
        <v>58</v>
      </c>
      <c r="C184" s="85" t="s">
        <v>58</v>
      </c>
      <c r="D184" s="85" t="s">
        <v>59</v>
      </c>
      <c r="E184" s="85" t="n">
        <v>4478157000188</v>
      </c>
      <c r="F184" s="85" t="s">
        <v>239</v>
      </c>
      <c r="G184" s="85"/>
      <c r="H184" s="85" t="s">
        <v>61</v>
      </c>
      <c r="I184" s="86" t="n">
        <v>7014.873</v>
      </c>
      <c r="J184" s="86" t="n">
        <v>7014.873</v>
      </c>
      <c r="K184" s="86" t="n">
        <v>7770.6</v>
      </c>
      <c r="L184" s="87" t="n">
        <v>755.727000000001</v>
      </c>
      <c r="M184" s="83" t="n">
        <v>0.107732100067956</v>
      </c>
      <c r="N184" s="88" t="s">
        <v>57</v>
      </c>
      <c r="O184" s="86" t="n">
        <v>7280.294</v>
      </c>
      <c r="P184" s="86" t="n">
        <v>7280.294</v>
      </c>
      <c r="Q184" s="86" t="n">
        <v>9309.79</v>
      </c>
      <c r="R184" s="87" t="n">
        <v>2029.496</v>
      </c>
      <c r="S184" s="83" t="n">
        <v>0.27876566523275</v>
      </c>
      <c r="T184" s="83" t="n">
        <v>0.198078655444882</v>
      </c>
      <c r="U184" s="86" t="n">
        <v>10953.56</v>
      </c>
      <c r="V184" s="86" t="n">
        <v>10953.56</v>
      </c>
      <c r="W184" s="86" t="n">
        <v>11831.39</v>
      </c>
      <c r="X184" s="87" t="n">
        <v>877.830000000005</v>
      </c>
      <c r="Y184" s="83" t="n">
        <v>0.080141068291953</v>
      </c>
      <c r="Z184" s="83" t="n">
        <v>0.270854659449891</v>
      </c>
      <c r="AA184" s="86" t="n">
        <f aca="false">SUM(K184,Q184,W184)/3</f>
        <v>9637.26</v>
      </c>
    </row>
    <row r="185" customFormat="false" ht="15" hidden="false" customHeight="false" outlineLevel="0" collapsed="false">
      <c r="A185" s="0" t="e">
        <f aca="false">_xlfn.XLOOKUP('[1]CMK - 30.09.2025'!$N$1:$N$1048576,'[1]CMK - 30.09.2025'!$J$1:$J$1048576,"-",0)</f>
        <v>#NAME?</v>
      </c>
      <c r="B185" s="85" t="s">
        <v>58</v>
      </c>
      <c r="C185" s="85" t="s">
        <v>58</v>
      </c>
      <c r="D185" s="85" t="s">
        <v>59</v>
      </c>
      <c r="E185" s="85" t="n">
        <v>4480399000106</v>
      </c>
      <c r="F185" s="85" t="s">
        <v>240</v>
      </c>
      <c r="G185" s="85"/>
      <c r="H185" s="85" t="s">
        <v>61</v>
      </c>
      <c r="I185" s="86" t="n">
        <v>6079.41</v>
      </c>
      <c r="J185" s="86" t="n">
        <v>6079.41</v>
      </c>
      <c r="K185" s="86" t="n">
        <v>7739.39</v>
      </c>
      <c r="L185" s="87" t="n">
        <v>1659.98</v>
      </c>
      <c r="M185" s="83" t="n">
        <v>0.273049522897781</v>
      </c>
      <c r="N185" s="88" t="s">
        <v>57</v>
      </c>
      <c r="O185" s="86" t="n">
        <v>6146.123</v>
      </c>
      <c r="P185" s="86" t="n">
        <v>6146.123</v>
      </c>
      <c r="Q185" s="86" t="n">
        <v>7302.95</v>
      </c>
      <c r="R185" s="87" t="n">
        <v>1156.827</v>
      </c>
      <c r="S185" s="83" t="n">
        <v>0.188220606714184</v>
      </c>
      <c r="T185" s="90" t="n">
        <v>-0.0563920412332238</v>
      </c>
      <c r="U185" s="86" t="n">
        <v>10690.255</v>
      </c>
      <c r="V185" s="86" t="n">
        <v>10690.255</v>
      </c>
      <c r="W185" s="86" t="n">
        <v>4085.72</v>
      </c>
      <c r="X185" s="89" t="n">
        <v>-6604.535</v>
      </c>
      <c r="Y185" s="90" t="n">
        <v>-0.617808929721508</v>
      </c>
      <c r="Z185" s="90" t="n">
        <v>-0.440538412559308</v>
      </c>
      <c r="AA185" s="86" t="n">
        <f aca="false">SUM(K185,Q185,W185)/3</f>
        <v>6376.02</v>
      </c>
    </row>
    <row r="186" customFormat="false" ht="15" hidden="false" customHeight="false" outlineLevel="0" collapsed="false">
      <c r="A186" s="0" t="e">
        <f aca="false">_xlfn.XLOOKUP('[1]CMK - 30.09.2025'!$N$1:$N$1048576,'[1]CMK - 30.09.2025'!$J$1:$J$1048576,"-",0)</f>
        <v>#NAME?</v>
      </c>
      <c r="B186" s="85" t="s">
        <v>58</v>
      </c>
      <c r="C186" s="85" t="s">
        <v>58</v>
      </c>
      <c r="D186" s="85" t="s">
        <v>59</v>
      </c>
      <c r="E186" s="85" t="n">
        <v>4503998000106</v>
      </c>
      <c r="F186" s="85" t="s">
        <v>241</v>
      </c>
      <c r="G186" s="85"/>
      <c r="H186" s="85" t="s">
        <v>61</v>
      </c>
      <c r="I186" s="86" t="n">
        <v>21734.729</v>
      </c>
      <c r="J186" s="86" t="n">
        <v>21734.729</v>
      </c>
      <c r="K186" s="86" t="n">
        <v>29567.68</v>
      </c>
      <c r="L186" s="87" t="n">
        <v>7832.95100000001</v>
      </c>
      <c r="M186" s="83" t="n">
        <v>0.360388712461058</v>
      </c>
      <c r="N186" s="88" t="s">
        <v>57</v>
      </c>
      <c r="O186" s="86" t="n">
        <v>21140.401</v>
      </c>
      <c r="P186" s="86" t="n">
        <v>21140.401</v>
      </c>
      <c r="Q186" s="86" t="n">
        <v>22681.69</v>
      </c>
      <c r="R186" s="87" t="n">
        <v>1541.289</v>
      </c>
      <c r="S186" s="83" t="n">
        <v>0.0729072736132113</v>
      </c>
      <c r="T186" s="90" t="n">
        <v>-0.232889087003106</v>
      </c>
      <c r="U186" s="86" t="n">
        <v>21854.867</v>
      </c>
      <c r="V186" s="86" t="n">
        <v>21854.867</v>
      </c>
      <c r="W186" s="86" t="n">
        <v>24077.44</v>
      </c>
      <c r="X186" s="87" t="n">
        <v>2222.57299999998</v>
      </c>
      <c r="Y186" s="83" t="n">
        <v>0.101696935515553</v>
      </c>
      <c r="Z186" s="83" t="n">
        <v>0.0615364199052186</v>
      </c>
      <c r="AA186" s="86" t="n">
        <f aca="false">SUM(K186,Q186,W186)/3</f>
        <v>25442.27</v>
      </c>
    </row>
    <row r="187" customFormat="false" ht="15" hidden="false" customHeight="false" outlineLevel="0" collapsed="false">
      <c r="A187" s="0" t="e">
        <f aca="false">_xlfn.XLOOKUP('[1]CMK - 30.09.2025'!$N$1:$N$1048576,'[1]CMK - 30.09.2025'!$J$1:$J$1048576,"-",0)</f>
        <v>#NAME?</v>
      </c>
      <c r="B187" s="85" t="s">
        <v>58</v>
      </c>
      <c r="C187" s="85" t="s">
        <v>58</v>
      </c>
      <c r="D187" s="85" t="s">
        <v>59</v>
      </c>
      <c r="E187" s="85" t="n">
        <v>4523112000188</v>
      </c>
      <c r="F187" s="85" t="s">
        <v>242</v>
      </c>
      <c r="G187" s="85"/>
      <c r="H187" s="85" t="s">
        <v>61</v>
      </c>
      <c r="I187" s="86" t="n">
        <v>8640.434</v>
      </c>
      <c r="J187" s="86" t="n">
        <v>8640.434</v>
      </c>
      <c r="K187" s="86" t="n">
        <v>10708.83</v>
      </c>
      <c r="L187" s="87" t="n">
        <v>2068.396</v>
      </c>
      <c r="M187" s="83" t="n">
        <v>0.239385660488813</v>
      </c>
      <c r="N187" s="88" t="s">
        <v>57</v>
      </c>
      <c r="O187" s="86" t="n">
        <v>7497.527</v>
      </c>
      <c r="P187" s="86" t="n">
        <v>7497.527</v>
      </c>
      <c r="Q187" s="86" t="n">
        <v>9080.22</v>
      </c>
      <c r="R187" s="87" t="n">
        <v>1582.693</v>
      </c>
      <c r="S187" s="83" t="n">
        <v>0.211095338502949</v>
      </c>
      <c r="T187" s="90" t="n">
        <v>-0.152081039665398</v>
      </c>
      <c r="U187" s="86" t="n">
        <v>12023.943</v>
      </c>
      <c r="V187" s="86" t="n">
        <v>12023.943</v>
      </c>
      <c r="W187" s="86" t="n">
        <v>3687.47</v>
      </c>
      <c r="X187" s="89" t="n">
        <v>-8336.473</v>
      </c>
      <c r="Y187" s="90" t="n">
        <v>-0.693322731153998</v>
      </c>
      <c r="Z187" s="90" t="n">
        <v>-0.593900808570717</v>
      </c>
      <c r="AA187" s="86" t="n">
        <f aca="false">SUM(K187,Q187,W187)/3</f>
        <v>7825.50666666667</v>
      </c>
    </row>
    <row r="188" customFormat="false" ht="15" hidden="false" customHeight="false" outlineLevel="0" collapsed="false">
      <c r="A188" s="0" t="e">
        <f aca="false">_xlfn.XLOOKUP('[1]CMK - 30.09.2025'!$N$1:$N$1048576,'[1]CMK - 30.09.2025'!$J$1:$J$1048576,"-",0)</f>
        <v>#NAME?</v>
      </c>
      <c r="B188" s="85" t="s">
        <v>58</v>
      </c>
      <c r="C188" s="85" t="s">
        <v>58</v>
      </c>
      <c r="D188" s="85" t="s">
        <v>59</v>
      </c>
      <c r="E188" s="85" t="n">
        <v>4540131000112</v>
      </c>
      <c r="F188" s="85" t="s">
        <v>243</v>
      </c>
      <c r="G188" s="85"/>
      <c r="H188" s="85" t="s">
        <v>61</v>
      </c>
      <c r="I188" s="86" t="n">
        <v>1265.018</v>
      </c>
      <c r="J188" s="86" t="n">
        <v>1265.018</v>
      </c>
      <c r="K188" s="86" t="n">
        <v>229.37</v>
      </c>
      <c r="L188" s="89" t="n">
        <v>-1035.648</v>
      </c>
      <c r="M188" s="90" t="n">
        <v>-0.818682421910202</v>
      </c>
      <c r="N188" s="88" t="s">
        <v>57</v>
      </c>
      <c r="O188" s="86" t="n">
        <v>10.157</v>
      </c>
      <c r="P188" s="86" t="n">
        <v>10.157</v>
      </c>
      <c r="Q188" s="86" t="n">
        <v>0</v>
      </c>
      <c r="R188" s="89" t="n">
        <v>-10.157</v>
      </c>
      <c r="S188" s="90" t="n">
        <v>-1</v>
      </c>
      <c r="T188" s="90" t="n">
        <v>-1</v>
      </c>
      <c r="U188" s="86" t="n">
        <v>2153.848</v>
      </c>
      <c r="V188" s="86" t="n">
        <v>2153.848</v>
      </c>
      <c r="W188" s="86" t="n">
        <v>1630.78</v>
      </c>
      <c r="X188" s="89" t="n">
        <v>-523.068</v>
      </c>
      <c r="Y188" s="90" t="n">
        <v>-0.242852791840464</v>
      </c>
      <c r="Z188" s="88" t="s">
        <v>57</v>
      </c>
      <c r="AA188" s="86" t="n">
        <f aca="false">SUM(K188,Q188,W188)/3</f>
        <v>620.05</v>
      </c>
    </row>
    <row r="189" customFormat="false" ht="15" hidden="false" customHeight="false" outlineLevel="0" collapsed="false">
      <c r="A189" s="0" t="e">
        <f aca="false">_xlfn.XLOOKUP('[1]CMK - 30.09.2025'!$N$1:$N$1048576,'[1]CMK - 30.09.2025'!$J$1:$J$1048576,"-",0)</f>
        <v>#NAME?</v>
      </c>
      <c r="B189" s="85" t="s">
        <v>58</v>
      </c>
      <c r="C189" s="85" t="s">
        <v>58</v>
      </c>
      <c r="D189" s="85" t="s">
        <v>59</v>
      </c>
      <c r="E189" s="85" t="n">
        <v>4541450000142</v>
      </c>
      <c r="F189" s="85" t="s">
        <v>244</v>
      </c>
      <c r="G189" s="85"/>
      <c r="H189" s="85" t="s">
        <v>61</v>
      </c>
      <c r="I189" s="86" t="n">
        <v>126.49</v>
      </c>
      <c r="J189" s="86" t="n">
        <v>126.49</v>
      </c>
      <c r="K189" s="86" t="n">
        <v>0</v>
      </c>
      <c r="L189" s="89" t="n">
        <v>-126.49</v>
      </c>
      <c r="M189" s="90" t="n">
        <v>-1</v>
      </c>
      <c r="N189" s="88" t="s">
        <v>57</v>
      </c>
      <c r="O189" s="86" t="n">
        <v>536.48</v>
      </c>
      <c r="P189" s="86" t="n">
        <v>536.48</v>
      </c>
      <c r="Q189" s="86" t="n">
        <v>669.4</v>
      </c>
      <c r="R189" s="87" t="n">
        <v>132.92</v>
      </c>
      <c r="S189" s="83" t="n">
        <v>0.247763197136892</v>
      </c>
      <c r="T189" s="88" t="s">
        <v>57</v>
      </c>
      <c r="U189" s="86" t="n">
        <v>558.4</v>
      </c>
      <c r="V189" s="86" t="n">
        <v>558.4</v>
      </c>
      <c r="W189" s="86" t="n">
        <v>0</v>
      </c>
      <c r="X189" s="89" t="n">
        <v>-558.4</v>
      </c>
      <c r="Y189" s="90" t="n">
        <v>-1</v>
      </c>
      <c r="Z189" s="90" t="n">
        <v>-1</v>
      </c>
      <c r="AA189" s="86" t="n">
        <f aca="false">SUM(K189,Q189,W189)/3</f>
        <v>223.133333333333</v>
      </c>
    </row>
    <row r="190" customFormat="false" ht="15" hidden="false" customHeight="false" outlineLevel="0" collapsed="false">
      <c r="A190" s="0" t="e">
        <f aca="false">_xlfn.XLOOKUP('[1]CMK - 30.09.2025'!$N$1:$N$1048576,'[1]CMK - 30.09.2025'!$J$1:$J$1048576,"-",0)</f>
        <v>#NAME?</v>
      </c>
      <c r="B190" s="85" t="s">
        <v>58</v>
      </c>
      <c r="C190" s="85" t="s">
        <v>58</v>
      </c>
      <c r="D190" s="85" t="s">
        <v>59</v>
      </c>
      <c r="E190" s="85" t="n">
        <v>4562061000101</v>
      </c>
      <c r="F190" s="85" t="s">
        <v>245</v>
      </c>
      <c r="G190" s="85"/>
      <c r="H190" s="85" t="s">
        <v>61</v>
      </c>
      <c r="I190" s="86" t="n">
        <v>2258.886</v>
      </c>
      <c r="J190" s="86" t="n">
        <v>2258.886</v>
      </c>
      <c r="K190" s="86" t="n">
        <v>2628.13</v>
      </c>
      <c r="L190" s="87" t="n">
        <v>369.244</v>
      </c>
      <c r="M190" s="83" t="n">
        <v>0.163462875063195</v>
      </c>
      <c r="N190" s="88" t="s">
        <v>57</v>
      </c>
      <c r="O190" s="86" t="n">
        <v>651.098</v>
      </c>
      <c r="P190" s="86" t="n">
        <v>651.098</v>
      </c>
      <c r="Q190" s="86" t="n">
        <v>1718.42</v>
      </c>
      <c r="R190" s="87" t="n">
        <v>1067.322</v>
      </c>
      <c r="S190" s="83" t="n">
        <v>1.63926474969974</v>
      </c>
      <c r="T190" s="90" t="n">
        <v>-0.346143455612926</v>
      </c>
      <c r="U190" s="86" t="n">
        <v>1474.611</v>
      </c>
      <c r="V190" s="86" t="n">
        <v>1474.611</v>
      </c>
      <c r="W190" s="86" t="n">
        <v>2690.6</v>
      </c>
      <c r="X190" s="87" t="n">
        <v>1215.989</v>
      </c>
      <c r="Y190" s="83" t="n">
        <v>0.824616797243476</v>
      </c>
      <c r="Z190" s="83" t="n">
        <v>0.565740622199462</v>
      </c>
      <c r="AA190" s="86" t="n">
        <f aca="false">SUM(K190,Q190,W190)/3</f>
        <v>2345.71666666667</v>
      </c>
    </row>
    <row r="191" customFormat="false" ht="15" hidden="false" customHeight="false" outlineLevel="0" collapsed="false">
      <c r="A191" s="0" t="e">
        <f aca="false">_xlfn.XLOOKUP('[1]CMK - 30.09.2025'!$N$1:$N$1048576,'[1]CMK - 30.09.2025'!$J$1:$J$1048576,"-",0)</f>
        <v>#NAME?</v>
      </c>
      <c r="B191" s="85" t="s">
        <v>58</v>
      </c>
      <c r="C191" s="85" t="s">
        <v>58</v>
      </c>
      <c r="D191" s="85" t="s">
        <v>59</v>
      </c>
      <c r="E191" s="85" t="n">
        <v>4612448000117</v>
      </c>
      <c r="F191" s="85" t="s">
        <v>246</v>
      </c>
      <c r="G191" s="85"/>
      <c r="H191" s="85" t="s">
        <v>61</v>
      </c>
      <c r="I191" s="86" t="n">
        <v>13015.236</v>
      </c>
      <c r="J191" s="86" t="n">
        <v>13015.236</v>
      </c>
      <c r="K191" s="86" t="n">
        <v>9733.45</v>
      </c>
      <c r="L191" s="89" t="n">
        <v>-3281.786</v>
      </c>
      <c r="M191" s="90" t="n">
        <v>-0.252149557641521</v>
      </c>
      <c r="N191" s="88" t="s">
        <v>57</v>
      </c>
      <c r="O191" s="86" t="n">
        <v>14959.007</v>
      </c>
      <c r="P191" s="86" t="n">
        <v>14959.007</v>
      </c>
      <c r="Q191" s="86" t="n">
        <v>9840.46</v>
      </c>
      <c r="R191" s="89" t="n">
        <v>-5118.547</v>
      </c>
      <c r="S191" s="90" t="n">
        <v>-0.342171575960891</v>
      </c>
      <c r="T191" s="83" t="n">
        <v>0.0109940463042395</v>
      </c>
      <c r="U191" s="86" t="n">
        <v>13654.258</v>
      </c>
      <c r="V191" s="86" t="n">
        <v>13654.258</v>
      </c>
      <c r="W191" s="86" t="n">
        <v>11484.42</v>
      </c>
      <c r="X191" s="89" t="n">
        <v>-2169.838</v>
      </c>
      <c r="Y191" s="90" t="n">
        <v>-0.158912919325239</v>
      </c>
      <c r="Z191" s="83" t="n">
        <v>0.167061295915028</v>
      </c>
      <c r="AA191" s="86" t="n">
        <f aca="false">SUM(K191,Q191,W191)/3</f>
        <v>10352.7766666667</v>
      </c>
    </row>
    <row r="192" customFormat="false" ht="15" hidden="false" customHeight="false" outlineLevel="0" collapsed="false">
      <c r="A192" s="0" t="e">
        <f aca="false">_xlfn.XLOOKUP('[1]CMK - 30.09.2025'!$N$1:$N$1048576,'[1]CMK - 30.09.2025'!$J$1:$J$1048576,"-",0)</f>
        <v>#NAME?</v>
      </c>
      <c r="B192" s="85" t="s">
        <v>58</v>
      </c>
      <c r="C192" s="85" t="s">
        <v>58</v>
      </c>
      <c r="D192" s="85" t="s">
        <v>59</v>
      </c>
      <c r="E192" s="85" t="n">
        <v>4628354000136</v>
      </c>
      <c r="F192" s="85" t="s">
        <v>247</v>
      </c>
      <c r="G192" s="85"/>
      <c r="H192" s="85" t="s">
        <v>61</v>
      </c>
      <c r="I192" s="86" t="n">
        <v>1240.024</v>
      </c>
      <c r="J192" s="86" t="n">
        <v>1240.024</v>
      </c>
      <c r="K192" s="86" t="n">
        <v>5019.4</v>
      </c>
      <c r="L192" s="87" t="n">
        <v>3779.376</v>
      </c>
      <c r="M192" s="83" t="n">
        <v>3.04782488080876</v>
      </c>
      <c r="N192" s="88" t="s">
        <v>57</v>
      </c>
      <c r="O192" s="86" t="n">
        <v>132.098</v>
      </c>
      <c r="P192" s="86" t="n">
        <v>132.098</v>
      </c>
      <c r="Q192" s="86" t="n">
        <v>590.63</v>
      </c>
      <c r="R192" s="87" t="n">
        <v>458.532</v>
      </c>
      <c r="S192" s="83" t="n">
        <v>3.47115020666475</v>
      </c>
      <c r="T192" s="90" t="n">
        <v>-0.882330557437144</v>
      </c>
      <c r="U192" s="86" t="n">
        <v>386.372</v>
      </c>
      <c r="V192" s="86" t="n">
        <v>386.372</v>
      </c>
      <c r="W192" s="86" t="n">
        <v>0</v>
      </c>
      <c r="X192" s="89" t="n">
        <v>-386.372</v>
      </c>
      <c r="Y192" s="90" t="n">
        <v>-1</v>
      </c>
      <c r="Z192" s="90" t="n">
        <v>-1</v>
      </c>
      <c r="AA192" s="86" t="n">
        <f aca="false">SUM(K192,Q192,W192)/3</f>
        <v>1870.01</v>
      </c>
    </row>
    <row r="193" customFormat="false" ht="15" hidden="false" customHeight="false" outlineLevel="0" collapsed="false">
      <c r="A193" s="0" t="e">
        <f aca="false">_xlfn.XLOOKUP('[1]CMK - 30.09.2025'!$N$1:$N$1048576,'[1]CMK - 30.09.2025'!$J$1:$J$1048576,"-",0)</f>
        <v>#NAME?</v>
      </c>
      <c r="B193" s="85" t="s">
        <v>58</v>
      </c>
      <c r="C193" s="85" t="s">
        <v>58</v>
      </c>
      <c r="D193" s="85" t="s">
        <v>59</v>
      </c>
      <c r="E193" s="85" t="n">
        <v>4705938000168</v>
      </c>
      <c r="F193" s="85" t="s">
        <v>248</v>
      </c>
      <c r="G193" s="85"/>
      <c r="H193" s="85" t="s">
        <v>61</v>
      </c>
      <c r="I193" s="86" t="n">
        <v>57977.292</v>
      </c>
      <c r="J193" s="86" t="n">
        <v>57977.292</v>
      </c>
      <c r="K193" s="86" t="n">
        <v>63966.58</v>
      </c>
      <c r="L193" s="87" t="n">
        <v>5989.288</v>
      </c>
      <c r="M193" s="83" t="n">
        <v>0.103304031516339</v>
      </c>
      <c r="N193" s="88" t="s">
        <v>57</v>
      </c>
      <c r="O193" s="86" t="n">
        <v>51635.671</v>
      </c>
      <c r="P193" s="86" t="n">
        <v>51635.671</v>
      </c>
      <c r="Q193" s="86" t="n">
        <v>55540.27</v>
      </c>
      <c r="R193" s="87" t="n">
        <v>3904.59899999999</v>
      </c>
      <c r="S193" s="83" t="n">
        <v>0.0756182484778785</v>
      </c>
      <c r="T193" s="90" t="n">
        <v>-0.131729881447468</v>
      </c>
      <c r="U193" s="86" t="n">
        <v>52993.44</v>
      </c>
      <c r="V193" s="86" t="n">
        <v>52993.44</v>
      </c>
      <c r="W193" s="86" t="n">
        <v>68292.4</v>
      </c>
      <c r="X193" s="87" t="n">
        <v>15298.96</v>
      </c>
      <c r="Y193" s="83" t="n">
        <v>0.288695355500605</v>
      </c>
      <c r="Z193" s="83" t="n">
        <v>0.229601512560166</v>
      </c>
      <c r="AA193" s="86" t="n">
        <f aca="false">SUM(K193,Q193,W193)/3</f>
        <v>62599.75</v>
      </c>
    </row>
    <row r="194" customFormat="false" ht="15" hidden="false" customHeight="false" outlineLevel="0" collapsed="false">
      <c r="A194" s="0" t="e">
        <f aca="false">_xlfn.XLOOKUP('[1]CMK - 30.09.2025'!$N$1:$N$1048576,'[1]CMK - 30.09.2025'!$J$1:$J$1048576,"-",0)</f>
        <v>#NAME?</v>
      </c>
      <c r="B194" s="85" t="s">
        <v>58</v>
      </c>
      <c r="C194" s="85" t="s">
        <v>58</v>
      </c>
      <c r="D194" s="85" t="s">
        <v>59</v>
      </c>
      <c r="E194" s="85" t="n">
        <v>4711674000155</v>
      </c>
      <c r="F194" s="85" t="s">
        <v>249</v>
      </c>
      <c r="G194" s="85"/>
      <c r="H194" s="85" t="s">
        <v>61</v>
      </c>
      <c r="I194" s="86" t="n">
        <v>1652.664</v>
      </c>
      <c r="J194" s="86" t="n">
        <v>1652.664</v>
      </c>
      <c r="K194" s="86" t="n">
        <v>3391.12</v>
      </c>
      <c r="L194" s="87" t="n">
        <v>1738.456</v>
      </c>
      <c r="M194" s="83" t="n">
        <v>1.05191133829986</v>
      </c>
      <c r="N194" s="88" t="s">
        <v>57</v>
      </c>
      <c r="O194" s="86" t="n">
        <v>659.095</v>
      </c>
      <c r="P194" s="86" t="n">
        <v>659.095</v>
      </c>
      <c r="Q194" s="86" t="n">
        <v>1163.94</v>
      </c>
      <c r="R194" s="87" t="n">
        <v>504.845</v>
      </c>
      <c r="S194" s="83" t="n">
        <v>0.765966969860187</v>
      </c>
      <c r="T194" s="90" t="n">
        <v>-0.65676826535186</v>
      </c>
      <c r="U194" s="86" t="n">
        <v>1529.757</v>
      </c>
      <c r="V194" s="86" t="n">
        <v>1529.757</v>
      </c>
      <c r="W194" s="86" t="n">
        <v>1622.71</v>
      </c>
      <c r="X194" s="87" t="n">
        <v>92.9530000000002</v>
      </c>
      <c r="Y194" s="83" t="n">
        <v>0.0607632454043356</v>
      </c>
      <c r="Z194" s="83" t="n">
        <v>0.394152619550836</v>
      </c>
      <c r="AA194" s="86" t="n">
        <f aca="false">SUM(K194,Q194,W194)/3</f>
        <v>2059.25666666667</v>
      </c>
    </row>
    <row r="195" customFormat="false" ht="15" hidden="false" customHeight="false" outlineLevel="0" collapsed="false">
      <c r="A195" s="0" t="e">
        <f aca="false">_xlfn.XLOOKUP('[1]CMK - 30.09.2025'!$N$1:$N$1048576,'[1]CMK - 30.09.2025'!$J$1:$J$1048576,"-",0)</f>
        <v>#NAME?</v>
      </c>
      <c r="B195" s="85" t="s">
        <v>58</v>
      </c>
      <c r="C195" s="85" t="s">
        <v>58</v>
      </c>
      <c r="D195" s="85" t="s">
        <v>59</v>
      </c>
      <c r="E195" s="85" t="n">
        <v>4725929000139</v>
      </c>
      <c r="F195" s="85" t="s">
        <v>250</v>
      </c>
      <c r="G195" s="85"/>
      <c r="H195" s="85" t="s">
        <v>61</v>
      </c>
      <c r="I195" s="86" t="n">
        <v>5306.893</v>
      </c>
      <c r="J195" s="86" t="n">
        <v>5306.893</v>
      </c>
      <c r="K195" s="86" t="n">
        <v>3798.49</v>
      </c>
      <c r="L195" s="89" t="n">
        <v>-1508.403</v>
      </c>
      <c r="M195" s="90" t="n">
        <v>-0.284234673659333</v>
      </c>
      <c r="N195" s="88" t="s">
        <v>57</v>
      </c>
      <c r="O195" s="86" t="n">
        <v>2715.572</v>
      </c>
      <c r="P195" s="86" t="n">
        <v>2715.572</v>
      </c>
      <c r="Q195" s="86" t="n">
        <v>2390.39</v>
      </c>
      <c r="R195" s="89" t="n">
        <v>-325.182000000001</v>
      </c>
      <c r="S195" s="90" t="n">
        <v>-0.119747147194035</v>
      </c>
      <c r="T195" s="90" t="n">
        <v>-0.370699936027211</v>
      </c>
      <c r="U195" s="86" t="n">
        <v>6187.445</v>
      </c>
      <c r="V195" s="86" t="n">
        <v>6187.445</v>
      </c>
      <c r="W195" s="86" t="n">
        <v>2673.18</v>
      </c>
      <c r="X195" s="89" t="n">
        <v>-3514.265</v>
      </c>
      <c r="Y195" s="90" t="n">
        <v>-0.567967068798187</v>
      </c>
      <c r="Z195" s="83" t="n">
        <v>0.118302871079615</v>
      </c>
      <c r="AA195" s="86" t="n">
        <f aca="false">SUM(K195,Q195,W195)/3</f>
        <v>2954.02</v>
      </c>
    </row>
    <row r="196" customFormat="false" ht="15" hidden="false" customHeight="false" outlineLevel="0" collapsed="false">
      <c r="A196" s="0" t="e">
        <f aca="false">_xlfn.XLOOKUP('[1]CMK - 30.09.2025'!$N$1:$N$1048576,'[1]CMK - 30.09.2025'!$J$1:$J$1048576,"-",0)</f>
        <v>#NAME?</v>
      </c>
      <c r="B196" s="85" t="s">
        <v>58</v>
      </c>
      <c r="C196" s="85" t="s">
        <v>58</v>
      </c>
      <c r="D196" s="85" t="s">
        <v>59</v>
      </c>
      <c r="E196" s="85" t="n">
        <v>4763418000101</v>
      </c>
      <c r="F196" s="85" t="s">
        <v>251</v>
      </c>
      <c r="G196" s="85"/>
      <c r="H196" s="85" t="s">
        <v>61</v>
      </c>
      <c r="I196" s="86" t="n">
        <v>0</v>
      </c>
      <c r="J196" s="86" t="n">
        <v>0</v>
      </c>
      <c r="K196" s="86" t="n">
        <v>206.75</v>
      </c>
      <c r="L196" s="87" t="n">
        <v>206.75</v>
      </c>
      <c r="M196" s="88" t="s">
        <v>57</v>
      </c>
      <c r="N196" s="88" t="s">
        <v>57</v>
      </c>
      <c r="O196" s="86" t="n">
        <v>0</v>
      </c>
      <c r="P196" s="86" t="n">
        <v>0</v>
      </c>
      <c r="Q196" s="86" t="n">
        <v>0</v>
      </c>
      <c r="R196" s="89" t="n">
        <v>0</v>
      </c>
      <c r="S196" s="88" t="s">
        <v>57</v>
      </c>
      <c r="T196" s="90" t="n">
        <v>-1</v>
      </c>
      <c r="U196" s="85" t="s">
        <v>57</v>
      </c>
      <c r="V196" s="85" t="s">
        <v>57</v>
      </c>
      <c r="W196" s="85" t="s">
        <v>57</v>
      </c>
      <c r="X196" s="85" t="s">
        <v>57</v>
      </c>
      <c r="Y196" s="91" t="s">
        <v>57</v>
      </c>
      <c r="Z196" s="91" t="s">
        <v>57</v>
      </c>
      <c r="AA196" s="86" t="n">
        <f aca="false">SUM(K196,Q196,W196)/3</f>
        <v>68.9166666666667</v>
      </c>
    </row>
    <row r="197" customFormat="false" ht="15" hidden="false" customHeight="false" outlineLevel="0" collapsed="false">
      <c r="A197" s="0" t="e">
        <f aca="false">_xlfn.XLOOKUP('[1]CMK - 30.09.2025'!$N$1:$N$1048576,'[1]CMK - 30.09.2025'!$J$1:$J$1048576,"-",0)</f>
        <v>#NAME?</v>
      </c>
      <c r="B197" s="85" t="s">
        <v>58</v>
      </c>
      <c r="C197" s="85" t="s">
        <v>58</v>
      </c>
      <c r="D197" s="85" t="s">
        <v>59</v>
      </c>
      <c r="E197" s="85" t="n">
        <v>4832104000113</v>
      </c>
      <c r="F197" s="85" t="s">
        <v>252</v>
      </c>
      <c r="G197" s="85"/>
      <c r="H197" s="85" t="s">
        <v>61</v>
      </c>
      <c r="I197" s="86" t="n">
        <v>487.302</v>
      </c>
      <c r="J197" s="86" t="n">
        <v>487.302</v>
      </c>
      <c r="K197" s="86" t="n">
        <v>0</v>
      </c>
      <c r="L197" s="89" t="n">
        <v>-487.302</v>
      </c>
      <c r="M197" s="90" t="n">
        <v>-1</v>
      </c>
      <c r="N197" s="88" t="s">
        <v>57</v>
      </c>
      <c r="O197" s="86" t="n">
        <v>1098.057</v>
      </c>
      <c r="P197" s="86" t="n">
        <v>1098.057</v>
      </c>
      <c r="Q197" s="86" t="n">
        <v>0</v>
      </c>
      <c r="R197" s="89" t="n">
        <v>-1098.057</v>
      </c>
      <c r="S197" s="90" t="n">
        <v>-1</v>
      </c>
      <c r="T197" s="88" t="s">
        <v>57</v>
      </c>
      <c r="U197" s="86" t="n">
        <v>1215.852</v>
      </c>
      <c r="V197" s="86" t="n">
        <v>1215.852</v>
      </c>
      <c r="W197" s="86" t="n">
        <v>0</v>
      </c>
      <c r="X197" s="89" t="n">
        <v>-1215.852</v>
      </c>
      <c r="Y197" s="90" t="n">
        <v>-1</v>
      </c>
      <c r="Z197" s="88" t="s">
        <v>57</v>
      </c>
      <c r="AA197" s="86" t="n">
        <f aca="false">SUM(K197,Q197,W197)/3</f>
        <v>0</v>
      </c>
    </row>
    <row r="198" customFormat="false" ht="15" hidden="false" customHeight="false" outlineLevel="0" collapsed="false">
      <c r="A198" s="0" t="e">
        <f aca="false">_xlfn.XLOOKUP('[1]CMK - 30.09.2025'!$N$1:$N$1048576,'[1]CMK - 30.09.2025'!$J$1:$J$1048576,"-",0)</f>
        <v>#NAME?</v>
      </c>
      <c r="B198" s="85" t="s">
        <v>58</v>
      </c>
      <c r="C198" s="85" t="s">
        <v>58</v>
      </c>
      <c r="D198" s="85" t="s">
        <v>59</v>
      </c>
      <c r="E198" s="85" t="n">
        <v>4888555000172</v>
      </c>
      <c r="F198" s="85" t="s">
        <v>253</v>
      </c>
      <c r="G198" s="85"/>
      <c r="H198" s="85" t="s">
        <v>61</v>
      </c>
      <c r="I198" s="86" t="n">
        <v>90.879</v>
      </c>
      <c r="J198" s="86" t="n">
        <v>90.879</v>
      </c>
      <c r="K198" s="86" t="n">
        <v>58.93</v>
      </c>
      <c r="L198" s="89" t="n">
        <v>-31.949</v>
      </c>
      <c r="M198" s="90" t="n">
        <v>-0.351555364825757</v>
      </c>
      <c r="N198" s="88" t="s">
        <v>57</v>
      </c>
      <c r="O198" s="86" t="n">
        <v>431.603</v>
      </c>
      <c r="P198" s="86" t="n">
        <v>431.603</v>
      </c>
      <c r="Q198" s="86" t="n">
        <v>56.61</v>
      </c>
      <c r="R198" s="89" t="n">
        <v>-374.993</v>
      </c>
      <c r="S198" s="90" t="n">
        <v>-0.868837797698348</v>
      </c>
      <c r="T198" s="90" t="n">
        <v>-0.0393687425759375</v>
      </c>
      <c r="U198" s="86" t="n">
        <v>1290.936</v>
      </c>
      <c r="V198" s="86" t="n">
        <v>1290.936</v>
      </c>
      <c r="W198" s="86" t="n">
        <v>316.12</v>
      </c>
      <c r="X198" s="89" t="n">
        <v>-974.816</v>
      </c>
      <c r="Y198" s="90" t="n">
        <v>-0.755123414328828</v>
      </c>
      <c r="Z198" s="83" t="n">
        <v>4.58417240770182</v>
      </c>
      <c r="AA198" s="86" t="n">
        <f aca="false">SUM(K198,Q198,W198)/3</f>
        <v>143.886666666667</v>
      </c>
    </row>
    <row r="199" customFormat="false" ht="15" hidden="false" customHeight="false" outlineLevel="0" collapsed="false">
      <c r="A199" s="0" t="e">
        <f aca="false">_xlfn.XLOOKUP('[1]CMK - 30.09.2025'!$N$1:$N$1048576,'[1]CMK - 30.09.2025'!$J$1:$J$1048576,"-",0)</f>
        <v>#NAME?</v>
      </c>
      <c r="B199" s="85" t="s">
        <v>58</v>
      </c>
      <c r="C199" s="85" t="s">
        <v>58</v>
      </c>
      <c r="D199" s="85" t="s">
        <v>59</v>
      </c>
      <c r="E199" s="85" t="n">
        <v>4889443000136</v>
      </c>
      <c r="F199" s="85" t="s">
        <v>254</v>
      </c>
      <c r="G199" s="85"/>
      <c r="H199" s="85" t="s">
        <v>61</v>
      </c>
      <c r="I199" s="86" t="n">
        <v>16423.038</v>
      </c>
      <c r="J199" s="86" t="n">
        <v>16423.038</v>
      </c>
      <c r="K199" s="86" t="n">
        <v>9593.52</v>
      </c>
      <c r="L199" s="89" t="n">
        <v>-6829.518</v>
      </c>
      <c r="M199" s="90" t="n">
        <v>-0.415849856768279</v>
      </c>
      <c r="N199" s="88" t="s">
        <v>57</v>
      </c>
      <c r="O199" s="86" t="n">
        <v>21631.436</v>
      </c>
      <c r="P199" s="86" t="n">
        <v>21631.436</v>
      </c>
      <c r="Q199" s="86" t="n">
        <v>8053.09</v>
      </c>
      <c r="R199" s="89" t="n">
        <v>-13578.346</v>
      </c>
      <c r="S199" s="90" t="n">
        <v>-0.627713573893106</v>
      </c>
      <c r="T199" s="90" t="n">
        <v>-0.160569842977343</v>
      </c>
      <c r="U199" s="86" t="n">
        <v>32759.222</v>
      </c>
      <c r="V199" s="86" t="n">
        <v>32759.222</v>
      </c>
      <c r="W199" s="86" t="n">
        <v>8495.43</v>
      </c>
      <c r="X199" s="89" t="n">
        <v>-24263.792</v>
      </c>
      <c r="Y199" s="90" t="n">
        <v>-0.740670581248847</v>
      </c>
      <c r="Z199" s="83" t="n">
        <v>0.0549279841650845</v>
      </c>
      <c r="AA199" s="86" t="n">
        <f aca="false">SUM(K199,Q199,W199)/3</f>
        <v>8714.01333333333</v>
      </c>
    </row>
    <row r="200" customFormat="false" ht="15" hidden="false" customHeight="false" outlineLevel="0" collapsed="false">
      <c r="A200" s="0" t="e">
        <f aca="false">_xlfn.XLOOKUP('[1]CMK - 30.09.2025'!$N$1:$N$1048576,'[1]CMK - 30.09.2025'!$J$1:$J$1048576,"-",0)</f>
        <v>#NAME?</v>
      </c>
      <c r="B200" s="85" t="s">
        <v>58</v>
      </c>
      <c r="C200" s="85" t="s">
        <v>58</v>
      </c>
      <c r="D200" s="85" t="s">
        <v>59</v>
      </c>
      <c r="E200" s="85" t="n">
        <v>4941220000170</v>
      </c>
      <c r="F200" s="85" t="s">
        <v>255</v>
      </c>
      <c r="G200" s="85"/>
      <c r="H200" s="85" t="s">
        <v>61</v>
      </c>
      <c r="I200" s="86" t="n">
        <v>524.358</v>
      </c>
      <c r="J200" s="86" t="n">
        <v>524.358</v>
      </c>
      <c r="K200" s="86" t="n">
        <v>0</v>
      </c>
      <c r="L200" s="89" t="n">
        <v>-524.358</v>
      </c>
      <c r="M200" s="90" t="n">
        <v>-1</v>
      </c>
      <c r="N200" s="88" t="s">
        <v>57</v>
      </c>
      <c r="O200" s="86" t="n">
        <v>4117.667</v>
      </c>
      <c r="P200" s="86" t="n">
        <v>4117.667</v>
      </c>
      <c r="Q200" s="86" t="n">
        <v>636.13</v>
      </c>
      <c r="R200" s="89" t="n">
        <v>-3481.537</v>
      </c>
      <c r="S200" s="90" t="n">
        <v>-0.845512033877436</v>
      </c>
      <c r="T200" s="88" t="s">
        <v>57</v>
      </c>
      <c r="U200" s="86" t="n">
        <v>916.604</v>
      </c>
      <c r="V200" s="86" t="n">
        <v>916.604</v>
      </c>
      <c r="W200" s="86" t="n">
        <v>1594.57</v>
      </c>
      <c r="X200" s="87" t="n">
        <v>677.966</v>
      </c>
      <c r="Y200" s="83" t="n">
        <v>0.739649837879826</v>
      </c>
      <c r="Z200" s="83" t="n">
        <v>1.50667316429032</v>
      </c>
      <c r="AA200" s="86" t="n">
        <f aca="false">SUM(K200,Q200,W200)/3</f>
        <v>743.566666666667</v>
      </c>
    </row>
    <row r="201" customFormat="false" ht="15" hidden="false" customHeight="false" outlineLevel="0" collapsed="false">
      <c r="A201" s="0" t="e">
        <f aca="false">_xlfn.XLOOKUP('[1]CMK - 30.09.2025'!$N$1:$N$1048576,'[1]CMK - 30.09.2025'!$J$1:$J$1048576,"-",0)</f>
        <v>#NAME?</v>
      </c>
      <c r="B201" s="85" t="s">
        <v>58</v>
      </c>
      <c r="C201" s="85" t="s">
        <v>58</v>
      </c>
      <c r="D201" s="85" t="s">
        <v>59</v>
      </c>
      <c r="E201" s="85" t="n">
        <v>4941921000100</v>
      </c>
      <c r="F201" s="85" t="s">
        <v>256</v>
      </c>
      <c r="G201" s="85"/>
      <c r="H201" s="85" t="s">
        <v>61</v>
      </c>
      <c r="I201" s="86" t="n">
        <v>10363.783</v>
      </c>
      <c r="J201" s="86" t="n">
        <v>10363.783</v>
      </c>
      <c r="K201" s="86" t="n">
        <v>11881.54</v>
      </c>
      <c r="L201" s="87" t="n">
        <v>1517.757</v>
      </c>
      <c r="M201" s="83" t="n">
        <v>0.146448164729037</v>
      </c>
      <c r="N201" s="88" t="s">
        <v>57</v>
      </c>
      <c r="O201" s="86" t="n">
        <v>24349.577</v>
      </c>
      <c r="P201" s="86" t="n">
        <v>24349.577</v>
      </c>
      <c r="Q201" s="86" t="n">
        <v>12338.28</v>
      </c>
      <c r="R201" s="89" t="n">
        <v>-12011.297</v>
      </c>
      <c r="S201" s="90" t="n">
        <v>-0.493285653381166</v>
      </c>
      <c r="T201" s="83" t="n">
        <v>0.0384411448347608</v>
      </c>
      <c r="U201" s="86" t="n">
        <v>30907.928</v>
      </c>
      <c r="V201" s="86" t="n">
        <v>30907.928</v>
      </c>
      <c r="W201" s="86" t="n">
        <v>10969.48</v>
      </c>
      <c r="X201" s="89" t="n">
        <v>-19938.448</v>
      </c>
      <c r="Y201" s="90" t="n">
        <v>-0.645091705920889</v>
      </c>
      <c r="Z201" s="90" t="n">
        <v>-0.110939288134165</v>
      </c>
      <c r="AA201" s="86" t="n">
        <f aca="false">SUM(K201,Q201,W201)/3</f>
        <v>11729.7666666667</v>
      </c>
    </row>
    <row r="202" customFormat="false" ht="15" hidden="false" customHeight="false" outlineLevel="0" collapsed="false">
      <c r="A202" s="0" t="e">
        <f aca="false">_xlfn.XLOOKUP('[1]CMK - 30.09.2025'!$N$1:$N$1048576,'[1]CMK - 30.09.2025'!$J$1:$J$1048576,"-",0)</f>
        <v>#NAME?</v>
      </c>
      <c r="B202" s="85" t="s">
        <v>58</v>
      </c>
      <c r="C202" s="85" t="s">
        <v>58</v>
      </c>
      <c r="D202" s="85" t="s">
        <v>59</v>
      </c>
      <c r="E202" s="85" t="n">
        <v>4953179000152</v>
      </c>
      <c r="F202" s="85" t="s">
        <v>257</v>
      </c>
      <c r="G202" s="85"/>
      <c r="H202" s="85" t="s">
        <v>61</v>
      </c>
      <c r="I202" s="86" t="n">
        <v>21200.202</v>
      </c>
      <c r="J202" s="86" t="n">
        <v>21200.202</v>
      </c>
      <c r="K202" s="86" t="n">
        <v>19077.34</v>
      </c>
      <c r="L202" s="89" t="n">
        <v>-2122.86199999999</v>
      </c>
      <c r="M202" s="90" t="n">
        <v>-0.100134045892581</v>
      </c>
      <c r="N202" s="88" t="s">
        <v>57</v>
      </c>
      <c r="O202" s="86" t="n">
        <v>20913.95</v>
      </c>
      <c r="P202" s="86" t="n">
        <v>20913.95</v>
      </c>
      <c r="Q202" s="86" t="n">
        <v>18652.44</v>
      </c>
      <c r="R202" s="89" t="n">
        <v>-2261.50999999999</v>
      </c>
      <c r="S202" s="90" t="n">
        <v>-0.108134044501397</v>
      </c>
      <c r="T202" s="90" t="n">
        <v>-0.0222724971091356</v>
      </c>
      <c r="U202" s="86" t="n">
        <v>19807.692</v>
      </c>
      <c r="V202" s="86" t="n">
        <v>19807.692</v>
      </c>
      <c r="W202" s="86" t="n">
        <v>22536.05</v>
      </c>
      <c r="X202" s="87" t="n">
        <v>2728.35799999999</v>
      </c>
      <c r="Y202" s="83" t="n">
        <v>0.137742347770754</v>
      </c>
      <c r="Z202" s="83" t="n">
        <v>0.208209220884774</v>
      </c>
      <c r="AA202" s="86" t="n">
        <f aca="false">SUM(K202,Q202,W202)/3</f>
        <v>20088.61</v>
      </c>
    </row>
    <row r="203" customFormat="false" ht="15" hidden="false" customHeight="false" outlineLevel="0" collapsed="false">
      <c r="A203" s="0" t="e">
        <f aca="false">_xlfn.XLOOKUP('[1]CMK - 30.09.2025'!$N$1:$N$1048576,'[1]CMK - 30.09.2025'!$J$1:$J$1048576,"-",0)</f>
        <v>#NAME?</v>
      </c>
      <c r="B203" s="85" t="s">
        <v>58</v>
      </c>
      <c r="C203" s="85" t="s">
        <v>58</v>
      </c>
      <c r="D203" s="85" t="s">
        <v>59</v>
      </c>
      <c r="E203" s="85" t="n">
        <v>4958194000193</v>
      </c>
      <c r="F203" s="85" t="s">
        <v>258</v>
      </c>
      <c r="G203" s="85"/>
      <c r="H203" s="85" t="s">
        <v>61</v>
      </c>
      <c r="I203" s="86" t="n">
        <v>8923.17400000001</v>
      </c>
      <c r="J203" s="86" t="n">
        <v>8923.17400000001</v>
      </c>
      <c r="K203" s="86" t="n">
        <v>13743.5</v>
      </c>
      <c r="L203" s="87" t="n">
        <v>4820.326</v>
      </c>
      <c r="M203" s="83" t="n">
        <v>0.540203071239</v>
      </c>
      <c r="N203" s="88" t="s">
        <v>57</v>
      </c>
      <c r="O203" s="86" t="n">
        <v>11605.265</v>
      </c>
      <c r="P203" s="86" t="n">
        <v>11605.265</v>
      </c>
      <c r="Q203" s="86" t="n">
        <v>18567.2</v>
      </c>
      <c r="R203" s="87" t="n">
        <v>6961.935</v>
      </c>
      <c r="S203" s="83" t="n">
        <v>0.599894530628986</v>
      </c>
      <c r="T203" s="83" t="n">
        <v>0.350980463491832</v>
      </c>
      <c r="U203" s="86" t="n">
        <v>17549.145</v>
      </c>
      <c r="V203" s="86" t="n">
        <v>17549.145</v>
      </c>
      <c r="W203" s="86" t="n">
        <v>16484.77</v>
      </c>
      <c r="X203" s="89" t="n">
        <v>-1064.375</v>
      </c>
      <c r="Y203" s="90" t="n">
        <v>-0.0606511029454709</v>
      </c>
      <c r="Z203" s="90" t="n">
        <v>-0.112156383299582</v>
      </c>
      <c r="AA203" s="86" t="n">
        <f aca="false">SUM(K203,Q203,W203)/3</f>
        <v>16265.1566666667</v>
      </c>
    </row>
    <row r="204" customFormat="false" ht="15" hidden="false" customHeight="false" outlineLevel="0" collapsed="false">
      <c r="A204" s="0" t="e">
        <f aca="false">_xlfn.XLOOKUP('[1]CMK - 30.09.2025'!$N$1:$N$1048576,'[1]CMK - 30.09.2025'!$J$1:$J$1048576,"-",0)</f>
        <v>#NAME?</v>
      </c>
      <c r="B204" s="85" t="s">
        <v>58</v>
      </c>
      <c r="C204" s="85" t="s">
        <v>58</v>
      </c>
      <c r="D204" s="85" t="s">
        <v>59</v>
      </c>
      <c r="E204" s="85" t="n">
        <v>4979245000163</v>
      </c>
      <c r="F204" s="85" t="s">
        <v>259</v>
      </c>
      <c r="G204" s="85"/>
      <c r="H204" s="85" t="s">
        <v>61</v>
      </c>
      <c r="I204" s="86" t="n">
        <v>2953.617</v>
      </c>
      <c r="J204" s="86" t="n">
        <v>2953.617</v>
      </c>
      <c r="K204" s="86" t="n">
        <v>2313.12</v>
      </c>
      <c r="L204" s="89" t="n">
        <v>-640.496999999998</v>
      </c>
      <c r="M204" s="90" t="n">
        <v>-0.216851744826766</v>
      </c>
      <c r="N204" s="88" t="s">
        <v>57</v>
      </c>
      <c r="O204" s="86" t="n">
        <v>2988.259</v>
      </c>
      <c r="P204" s="86" t="n">
        <v>2988.259</v>
      </c>
      <c r="Q204" s="86" t="n">
        <v>1088.18</v>
      </c>
      <c r="R204" s="89" t="n">
        <v>-1900.079</v>
      </c>
      <c r="S204" s="90" t="n">
        <v>-0.635848164432869</v>
      </c>
      <c r="T204" s="90" t="n">
        <v>-0.529561803970395</v>
      </c>
      <c r="U204" s="86" t="n">
        <v>4267.66</v>
      </c>
      <c r="V204" s="86" t="n">
        <v>4267.66</v>
      </c>
      <c r="W204" s="86" t="n">
        <v>3123.78</v>
      </c>
      <c r="X204" s="89" t="n">
        <v>-1143.88</v>
      </c>
      <c r="Y204" s="90" t="n">
        <v>-0.268034473224203</v>
      </c>
      <c r="Z204" s="83" t="n">
        <v>1.8706464004117</v>
      </c>
      <c r="AA204" s="86" t="n">
        <f aca="false">SUM(K204,Q204,W204)/3</f>
        <v>2175.02666666667</v>
      </c>
    </row>
    <row r="205" customFormat="false" ht="15" hidden="false" customHeight="false" outlineLevel="0" collapsed="false">
      <c r="A205" s="0" t="e">
        <f aca="false">_xlfn.XLOOKUP('[1]CMK - 30.09.2025'!$N$1:$N$1048576,'[1]CMK - 30.09.2025'!$J$1:$J$1048576,"-",0)</f>
        <v>#NAME?</v>
      </c>
      <c r="B205" s="85" t="s">
        <v>58</v>
      </c>
      <c r="C205" s="85" t="s">
        <v>58</v>
      </c>
      <c r="D205" s="85" t="s">
        <v>59</v>
      </c>
      <c r="E205" s="85" t="n">
        <v>4999802000108</v>
      </c>
      <c r="F205" s="85" t="s">
        <v>260</v>
      </c>
      <c r="G205" s="85"/>
      <c r="H205" s="85" t="s">
        <v>61</v>
      </c>
      <c r="I205" s="86" t="n">
        <v>8239.907</v>
      </c>
      <c r="J205" s="86" t="n">
        <v>8239.907</v>
      </c>
      <c r="K205" s="86" t="n">
        <v>6485.26</v>
      </c>
      <c r="L205" s="89" t="n">
        <v>-1754.647</v>
      </c>
      <c r="M205" s="90" t="n">
        <v>-0.212945000471486</v>
      </c>
      <c r="N205" s="88" t="s">
        <v>57</v>
      </c>
      <c r="O205" s="86" t="n">
        <v>1547.677</v>
      </c>
      <c r="P205" s="86" t="n">
        <v>1547.677</v>
      </c>
      <c r="Q205" s="86" t="n">
        <v>8330.07</v>
      </c>
      <c r="R205" s="87" t="n">
        <v>6782.393</v>
      </c>
      <c r="S205" s="83" t="n">
        <v>4.38230522260136</v>
      </c>
      <c r="T205" s="83" t="n">
        <v>0.284461995355621</v>
      </c>
      <c r="U205" s="86" t="n">
        <v>401.952</v>
      </c>
      <c r="V205" s="86" t="n">
        <v>401.952</v>
      </c>
      <c r="W205" s="86" t="n">
        <v>9825.5</v>
      </c>
      <c r="X205" s="87" t="n">
        <v>9423.548</v>
      </c>
      <c r="Y205" s="83" t="n">
        <v>23.4444610301728</v>
      </c>
      <c r="Z205" s="83" t="n">
        <v>0.179521900776344</v>
      </c>
      <c r="AA205" s="86" t="n">
        <f aca="false">SUM(K205,Q205,W205)/3</f>
        <v>8213.61</v>
      </c>
    </row>
    <row r="206" customFormat="false" ht="15" hidden="false" customHeight="false" outlineLevel="0" collapsed="false">
      <c r="A206" s="0" t="e">
        <f aca="false">_xlfn.XLOOKUP('[1]CMK - 30.09.2025'!$N$1:$N$1048576,'[1]CMK - 30.09.2025'!$J$1:$J$1048576,"-",0)</f>
        <v>#NAME?</v>
      </c>
      <c r="B206" s="85" t="s">
        <v>58</v>
      </c>
      <c r="C206" s="85" t="s">
        <v>58</v>
      </c>
      <c r="D206" s="85" t="s">
        <v>59</v>
      </c>
      <c r="E206" s="85" t="n">
        <v>5001087000135</v>
      </c>
      <c r="F206" s="85" t="s">
        <v>261</v>
      </c>
      <c r="G206" s="85"/>
      <c r="H206" s="85" t="s">
        <v>61</v>
      </c>
      <c r="I206" s="86" t="n">
        <v>9536.239</v>
      </c>
      <c r="J206" s="86" t="n">
        <v>9536.239</v>
      </c>
      <c r="K206" s="86" t="n">
        <v>1781.08</v>
      </c>
      <c r="L206" s="89" t="n">
        <v>-7755.159</v>
      </c>
      <c r="M206" s="90" t="n">
        <v>-0.813230352133582</v>
      </c>
      <c r="N206" s="88" t="s">
        <v>57</v>
      </c>
      <c r="O206" s="86" t="n">
        <v>7570.565</v>
      </c>
      <c r="P206" s="86" t="n">
        <v>7570.565</v>
      </c>
      <c r="Q206" s="86" t="n">
        <v>1134.55</v>
      </c>
      <c r="R206" s="89" t="n">
        <v>-6436.015</v>
      </c>
      <c r="S206" s="90" t="n">
        <v>-0.850136680683674</v>
      </c>
      <c r="T206" s="90" t="n">
        <v>-0.362998854627529</v>
      </c>
      <c r="U206" s="86" t="n">
        <v>2818.162</v>
      </c>
      <c r="V206" s="86" t="n">
        <v>2818.162</v>
      </c>
      <c r="W206" s="86" t="n">
        <v>4221.71</v>
      </c>
      <c r="X206" s="87" t="n">
        <v>1403.548</v>
      </c>
      <c r="Y206" s="83" t="n">
        <v>0.498036663612667</v>
      </c>
      <c r="Z206" s="83" t="n">
        <v>2.72104358556256</v>
      </c>
      <c r="AA206" s="86" t="n">
        <f aca="false">SUM(K206,Q206,W206)/3</f>
        <v>2379.11333333333</v>
      </c>
    </row>
    <row r="207" customFormat="false" ht="15" hidden="false" customHeight="false" outlineLevel="0" collapsed="false">
      <c r="A207" s="0" t="e">
        <f aca="false">_xlfn.XLOOKUP('[1]CMK - 30.09.2025'!$N$1:$N$1048576,'[1]CMK - 30.09.2025'!$J$1:$J$1048576,"-",0)</f>
        <v>#NAME?</v>
      </c>
      <c r="B207" s="85" t="s">
        <v>58</v>
      </c>
      <c r="C207" s="85" t="s">
        <v>58</v>
      </c>
      <c r="D207" s="85" t="s">
        <v>59</v>
      </c>
      <c r="E207" s="85" t="n">
        <v>5018604000189</v>
      </c>
      <c r="F207" s="85" t="s">
        <v>262</v>
      </c>
      <c r="G207" s="85"/>
      <c r="H207" s="85" t="s">
        <v>61</v>
      </c>
      <c r="I207" s="86" t="n">
        <v>12638.714</v>
      </c>
      <c r="J207" s="86" t="n">
        <v>12638.714</v>
      </c>
      <c r="K207" s="86" t="n">
        <v>12378.5</v>
      </c>
      <c r="L207" s="89" t="n">
        <v>-260.213999999996</v>
      </c>
      <c r="M207" s="90" t="n">
        <v>-0.0205886453321118</v>
      </c>
      <c r="N207" s="88" t="s">
        <v>57</v>
      </c>
      <c r="O207" s="86" t="n">
        <v>832.077</v>
      </c>
      <c r="P207" s="86" t="n">
        <v>832.077</v>
      </c>
      <c r="Q207" s="86" t="n">
        <v>14914.69</v>
      </c>
      <c r="R207" s="87" t="n">
        <v>14082.613</v>
      </c>
      <c r="S207" s="83" t="n">
        <v>16.9246512041554</v>
      </c>
      <c r="T207" s="83" t="n">
        <v>0.204886698711476</v>
      </c>
      <c r="U207" s="86" t="n">
        <v>1619.55</v>
      </c>
      <c r="V207" s="86" t="n">
        <v>1619.55</v>
      </c>
      <c r="W207" s="86" t="n">
        <v>16713.4</v>
      </c>
      <c r="X207" s="87" t="n">
        <v>15093.85</v>
      </c>
      <c r="Y207" s="83" t="n">
        <v>9.3197801858541</v>
      </c>
      <c r="Z207" s="83" t="n">
        <v>0.120599891784543</v>
      </c>
      <c r="AA207" s="86" t="n">
        <f aca="false">SUM(K207,Q207,W207)/3</f>
        <v>14668.8633333333</v>
      </c>
    </row>
    <row r="208" customFormat="false" ht="15" hidden="false" customHeight="false" outlineLevel="0" collapsed="false">
      <c r="A208" s="0" t="e">
        <f aca="false">_xlfn.XLOOKUP('[1]CMK - 30.09.2025'!$N$1:$N$1048576,'[1]CMK - 30.09.2025'!$J$1:$J$1048576,"-",0)</f>
        <v>#NAME?</v>
      </c>
      <c r="B208" s="85" t="s">
        <v>58</v>
      </c>
      <c r="C208" s="85" t="s">
        <v>58</v>
      </c>
      <c r="D208" s="85" t="s">
        <v>59</v>
      </c>
      <c r="E208" s="85" t="n">
        <v>5074886000131</v>
      </c>
      <c r="F208" s="85" t="s">
        <v>263</v>
      </c>
      <c r="G208" s="85"/>
      <c r="H208" s="85" t="s">
        <v>61</v>
      </c>
      <c r="I208" s="86" t="n">
        <v>1131.11</v>
      </c>
      <c r="J208" s="86" t="n">
        <v>1131.11</v>
      </c>
      <c r="K208" s="86" t="n">
        <v>-130.49</v>
      </c>
      <c r="L208" s="89" t="n">
        <v>-1261.6</v>
      </c>
      <c r="M208" s="90" t="n">
        <v>-1.11536455340329</v>
      </c>
      <c r="N208" s="88" t="s">
        <v>57</v>
      </c>
      <c r="O208" s="86" t="n">
        <v>715.101</v>
      </c>
      <c r="P208" s="86" t="n">
        <v>715.101</v>
      </c>
      <c r="Q208" s="86" t="n">
        <v>0</v>
      </c>
      <c r="R208" s="89" t="n">
        <v>-715.101</v>
      </c>
      <c r="S208" s="90" t="n">
        <v>-1</v>
      </c>
      <c r="T208" s="90" t="n">
        <v>-1</v>
      </c>
      <c r="U208" s="86" t="n">
        <v>867.61</v>
      </c>
      <c r="V208" s="86" t="n">
        <v>867.61</v>
      </c>
      <c r="W208" s="86" t="n">
        <v>2818.62</v>
      </c>
      <c r="X208" s="87" t="n">
        <v>1951.01</v>
      </c>
      <c r="Y208" s="83" t="n">
        <v>2.24871774184253</v>
      </c>
      <c r="Z208" s="88" t="s">
        <v>57</v>
      </c>
      <c r="AA208" s="86" t="n">
        <f aca="false">SUM(K208,Q208,W208)/3</f>
        <v>896.043333333333</v>
      </c>
    </row>
    <row r="209" customFormat="false" ht="15" hidden="false" customHeight="false" outlineLevel="0" collapsed="false">
      <c r="A209" s="0" t="e">
        <f aca="false">_xlfn.XLOOKUP('[1]CMK - 30.09.2025'!$N$1:$N$1048576,'[1]CMK - 30.09.2025'!$J$1:$J$1048576,"-",0)</f>
        <v>#NAME?</v>
      </c>
      <c r="B209" s="85" t="s">
        <v>58</v>
      </c>
      <c r="C209" s="85" t="s">
        <v>58</v>
      </c>
      <c r="D209" s="85" t="s">
        <v>59</v>
      </c>
      <c r="E209" s="85" t="n">
        <v>5083957000162</v>
      </c>
      <c r="F209" s="85" t="s">
        <v>264</v>
      </c>
      <c r="G209" s="85"/>
      <c r="H209" s="85" t="s">
        <v>61</v>
      </c>
      <c r="I209" s="86" t="n">
        <v>2088.731</v>
      </c>
      <c r="J209" s="86" t="n">
        <v>2088.731</v>
      </c>
      <c r="K209" s="86" t="n">
        <v>1943.83</v>
      </c>
      <c r="L209" s="89" t="n">
        <v>-144.901</v>
      </c>
      <c r="M209" s="90" t="n">
        <v>-0.0693727435462009</v>
      </c>
      <c r="N209" s="88" t="s">
        <v>57</v>
      </c>
      <c r="O209" s="86" t="n">
        <v>697.153</v>
      </c>
      <c r="P209" s="86" t="n">
        <v>697.153</v>
      </c>
      <c r="Q209" s="86" t="n">
        <v>1298.64</v>
      </c>
      <c r="R209" s="87" t="n">
        <v>601.487</v>
      </c>
      <c r="S209" s="83" t="n">
        <v>0.862776176822018</v>
      </c>
      <c r="T209" s="90" t="n">
        <v>-0.331916885735893</v>
      </c>
      <c r="U209" s="86" t="n">
        <v>2296.261</v>
      </c>
      <c r="V209" s="86" t="n">
        <v>2296.261</v>
      </c>
      <c r="W209" s="86" t="n">
        <v>1236.91</v>
      </c>
      <c r="X209" s="89" t="n">
        <v>-1059.351</v>
      </c>
      <c r="Y209" s="90" t="n">
        <v>-0.46133736539531</v>
      </c>
      <c r="Z209" s="90" t="n">
        <v>-0.0475343436210191</v>
      </c>
      <c r="AA209" s="86" t="n">
        <f aca="false">SUM(K209,Q209,W209)/3</f>
        <v>1493.12666666667</v>
      </c>
    </row>
    <row r="210" customFormat="false" ht="15" hidden="false" customHeight="false" outlineLevel="0" collapsed="false">
      <c r="A210" s="0" t="e">
        <f aca="false">_xlfn.XLOOKUP('[1]CMK - 30.09.2025'!$N$1:$N$1048576,'[1]CMK - 30.09.2025'!$J$1:$J$1048576,"-",0)</f>
        <v>#NAME?</v>
      </c>
      <c r="B210" s="85" t="s">
        <v>58</v>
      </c>
      <c r="C210" s="85" t="s">
        <v>58</v>
      </c>
      <c r="D210" s="85" t="s">
        <v>59</v>
      </c>
      <c r="E210" s="85" t="n">
        <v>5153985000109</v>
      </c>
      <c r="F210" s="85" t="s">
        <v>265</v>
      </c>
      <c r="G210" s="85"/>
      <c r="H210" s="85" t="s">
        <v>61</v>
      </c>
      <c r="I210" s="86" t="n">
        <v>13169.008</v>
      </c>
      <c r="J210" s="86" t="n">
        <v>13169.008</v>
      </c>
      <c r="K210" s="86" t="n">
        <v>11127.01</v>
      </c>
      <c r="L210" s="89" t="n">
        <v>-2041.99800000001</v>
      </c>
      <c r="M210" s="90" t="n">
        <v>-0.15506088233829</v>
      </c>
      <c r="N210" s="88" t="s">
        <v>57</v>
      </c>
      <c r="O210" s="86" t="n">
        <v>13221.033</v>
      </c>
      <c r="P210" s="86" t="n">
        <v>13221.033</v>
      </c>
      <c r="Q210" s="86" t="n">
        <v>11800.35</v>
      </c>
      <c r="R210" s="89" t="n">
        <v>-1420.683</v>
      </c>
      <c r="S210" s="90" t="n">
        <v>-0.107456278189458</v>
      </c>
      <c r="T210" s="83" t="n">
        <v>0.0605140105023718</v>
      </c>
      <c r="U210" s="86" t="n">
        <v>15023.789</v>
      </c>
      <c r="V210" s="86" t="n">
        <v>15023.789</v>
      </c>
      <c r="W210" s="86" t="n">
        <v>15360.47</v>
      </c>
      <c r="X210" s="87" t="n">
        <v>336.681000000001</v>
      </c>
      <c r="Y210" s="83" t="n">
        <v>0.022409859456892</v>
      </c>
      <c r="Z210" s="83" t="n">
        <v>0.301696136131556</v>
      </c>
      <c r="AA210" s="86" t="n">
        <f aca="false">SUM(K210,Q210,W210)/3</f>
        <v>12762.61</v>
      </c>
    </row>
    <row r="211" customFormat="false" ht="15" hidden="false" customHeight="false" outlineLevel="0" collapsed="false">
      <c r="A211" s="0" t="e">
        <f aca="false">_xlfn.XLOOKUP('[1]CMK - 30.09.2025'!$N$1:$N$1048576,'[1]CMK - 30.09.2025'!$J$1:$J$1048576,"-",0)</f>
        <v>#NAME?</v>
      </c>
      <c r="B211" s="85" t="s">
        <v>58</v>
      </c>
      <c r="C211" s="85" t="s">
        <v>58</v>
      </c>
      <c r="D211" s="85" t="s">
        <v>59</v>
      </c>
      <c r="E211" s="85" t="n">
        <v>5160789000161</v>
      </c>
      <c r="F211" s="85" t="s">
        <v>266</v>
      </c>
      <c r="G211" s="85"/>
      <c r="H211" s="85" t="s">
        <v>61</v>
      </c>
      <c r="I211" s="86" t="n">
        <v>15158.554</v>
      </c>
      <c r="J211" s="86" t="n">
        <v>15158.554</v>
      </c>
      <c r="K211" s="86" t="n">
        <v>10265.42</v>
      </c>
      <c r="L211" s="89" t="n">
        <v>-4893.13400000001</v>
      </c>
      <c r="M211" s="90" t="n">
        <v>-0.322796884188294</v>
      </c>
      <c r="N211" s="88" t="s">
        <v>57</v>
      </c>
      <c r="O211" s="86" t="n">
        <v>16804.342</v>
      </c>
      <c r="P211" s="86" t="n">
        <v>16804.342</v>
      </c>
      <c r="Q211" s="86" t="n">
        <v>4374.76</v>
      </c>
      <c r="R211" s="89" t="n">
        <v>-12429.582</v>
      </c>
      <c r="S211" s="90" t="n">
        <v>-0.739664903273214</v>
      </c>
      <c r="T211" s="90" t="n">
        <v>-0.573835264411977</v>
      </c>
      <c r="U211" s="86" t="n">
        <v>10148.007</v>
      </c>
      <c r="V211" s="86" t="n">
        <v>10148.007</v>
      </c>
      <c r="W211" s="86" t="n">
        <v>10660.88</v>
      </c>
      <c r="X211" s="87" t="n">
        <v>512.873000000009</v>
      </c>
      <c r="Y211" s="83" t="n">
        <v>0.0505392832306884</v>
      </c>
      <c r="Z211" s="83" t="n">
        <v>1.43690625314303</v>
      </c>
      <c r="AA211" s="86" t="n">
        <f aca="false">SUM(K211,Q211,W211)/3</f>
        <v>8433.68666666667</v>
      </c>
    </row>
    <row r="212" customFormat="false" ht="15" hidden="false" customHeight="false" outlineLevel="0" collapsed="false">
      <c r="A212" s="0" t="e">
        <f aca="false">_xlfn.XLOOKUP('[1]CMK - 30.09.2025'!$N$1:$N$1048576,'[1]CMK - 30.09.2025'!$J$1:$J$1048576,"-",0)</f>
        <v>#NAME?</v>
      </c>
      <c r="B212" s="85" t="s">
        <v>58</v>
      </c>
      <c r="C212" s="85" t="s">
        <v>58</v>
      </c>
      <c r="D212" s="85" t="s">
        <v>59</v>
      </c>
      <c r="E212" s="85" t="n">
        <v>5166298000128</v>
      </c>
      <c r="F212" s="85" t="s">
        <v>267</v>
      </c>
      <c r="G212" s="85"/>
      <c r="H212" s="85" t="s">
        <v>61</v>
      </c>
      <c r="I212" s="86" t="n">
        <v>3771.285</v>
      </c>
      <c r="J212" s="86" t="n">
        <v>3771.285</v>
      </c>
      <c r="K212" s="86" t="n">
        <v>179.59</v>
      </c>
      <c r="L212" s="89" t="n">
        <v>-3591.695</v>
      </c>
      <c r="M212" s="90" t="n">
        <v>-0.952379626572906</v>
      </c>
      <c r="N212" s="88" t="s">
        <v>57</v>
      </c>
      <c r="O212" s="86" t="n">
        <v>5744.265</v>
      </c>
      <c r="P212" s="86" t="n">
        <v>5744.265</v>
      </c>
      <c r="Q212" s="86" t="n">
        <v>0</v>
      </c>
      <c r="R212" s="89" t="n">
        <v>-5744.265</v>
      </c>
      <c r="S212" s="90" t="n">
        <v>-1</v>
      </c>
      <c r="T212" s="90" t="n">
        <v>-1</v>
      </c>
      <c r="U212" s="85" t="s">
        <v>57</v>
      </c>
      <c r="V212" s="85" t="s">
        <v>57</v>
      </c>
      <c r="W212" s="85" t="s">
        <v>57</v>
      </c>
      <c r="X212" s="85" t="s">
        <v>57</v>
      </c>
      <c r="Y212" s="91" t="s">
        <v>57</v>
      </c>
      <c r="Z212" s="91" t="s">
        <v>57</v>
      </c>
      <c r="AA212" s="86" t="n">
        <f aca="false">SUM(K212,Q212,W212)/3</f>
        <v>59.8633333333333</v>
      </c>
    </row>
    <row r="213" customFormat="false" ht="15" hidden="false" customHeight="false" outlineLevel="0" collapsed="false">
      <c r="A213" s="0" t="e">
        <f aca="false">_xlfn.XLOOKUP('[1]CMK - 30.09.2025'!$N$1:$N$1048576,'[1]CMK - 30.09.2025'!$J$1:$J$1048576,"-",0)</f>
        <v>#NAME?</v>
      </c>
      <c r="B213" s="85" t="s">
        <v>58</v>
      </c>
      <c r="C213" s="85" t="s">
        <v>58</v>
      </c>
      <c r="D213" s="85" t="s">
        <v>59</v>
      </c>
      <c r="E213" s="85" t="n">
        <v>5194396000179</v>
      </c>
      <c r="F213" s="85" t="s">
        <v>268</v>
      </c>
      <c r="G213" s="85"/>
      <c r="H213" s="85" t="s">
        <v>61</v>
      </c>
      <c r="I213" s="86" t="n">
        <v>7085.045</v>
      </c>
      <c r="J213" s="86" t="n">
        <v>7085.045</v>
      </c>
      <c r="K213" s="86" t="n">
        <v>0</v>
      </c>
      <c r="L213" s="89" t="n">
        <v>-7085.045</v>
      </c>
      <c r="M213" s="90" t="n">
        <v>-1</v>
      </c>
      <c r="N213" s="88" t="s">
        <v>57</v>
      </c>
      <c r="O213" s="86" t="n">
        <v>7031.59</v>
      </c>
      <c r="P213" s="86" t="n">
        <v>7031.59</v>
      </c>
      <c r="Q213" s="86" t="n">
        <v>624.78</v>
      </c>
      <c r="R213" s="89" t="n">
        <v>-6406.81</v>
      </c>
      <c r="S213" s="90" t="n">
        <v>-0.911146696550851</v>
      </c>
      <c r="T213" s="88" t="s">
        <v>57</v>
      </c>
      <c r="U213" s="86" t="n">
        <v>1418.53</v>
      </c>
      <c r="V213" s="86" t="n">
        <v>1418.53</v>
      </c>
      <c r="W213" s="86" t="n">
        <v>0</v>
      </c>
      <c r="X213" s="89" t="n">
        <v>-1418.53</v>
      </c>
      <c r="Y213" s="90" t="n">
        <v>-1</v>
      </c>
      <c r="Z213" s="90" t="n">
        <v>-1</v>
      </c>
      <c r="AA213" s="86" t="n">
        <f aca="false">SUM(K213,Q213,W213)/3</f>
        <v>208.26</v>
      </c>
    </row>
    <row r="214" customFormat="false" ht="15" hidden="false" customHeight="false" outlineLevel="0" collapsed="false">
      <c r="A214" s="0" t="e">
        <f aca="false">_xlfn.XLOOKUP('[1]CMK - 30.09.2025'!$N$1:$N$1048576,'[1]CMK - 30.09.2025'!$J$1:$J$1048576,"-",0)</f>
        <v>#NAME?</v>
      </c>
      <c r="B214" s="85" t="s">
        <v>58</v>
      </c>
      <c r="C214" s="85" t="s">
        <v>58</v>
      </c>
      <c r="D214" s="85" t="s">
        <v>59</v>
      </c>
      <c r="E214" s="85" t="n">
        <v>5234642000411</v>
      </c>
      <c r="F214" s="85" t="s">
        <v>269</v>
      </c>
      <c r="G214" s="85"/>
      <c r="H214" s="85" t="s">
        <v>61</v>
      </c>
      <c r="I214" s="86" t="n">
        <v>2296.703</v>
      </c>
      <c r="J214" s="86" t="n">
        <v>2296.703</v>
      </c>
      <c r="K214" s="86" t="n">
        <v>1023.29</v>
      </c>
      <c r="L214" s="89" t="n">
        <v>-1273.413</v>
      </c>
      <c r="M214" s="90" t="n">
        <v>-0.554452621867085</v>
      </c>
      <c r="N214" s="88" t="s">
        <v>57</v>
      </c>
      <c r="O214" s="86" t="n">
        <v>0</v>
      </c>
      <c r="P214" s="86" t="n">
        <v>0</v>
      </c>
      <c r="Q214" s="86" t="n">
        <v>92.35</v>
      </c>
      <c r="R214" s="87" t="n">
        <v>92.35</v>
      </c>
      <c r="S214" s="88" t="s">
        <v>57</v>
      </c>
      <c r="T214" s="90" t="n">
        <v>-0.909751878744051</v>
      </c>
      <c r="U214" s="86" t="n">
        <v>141.901</v>
      </c>
      <c r="V214" s="86" t="n">
        <v>141.901</v>
      </c>
      <c r="W214" s="86" t="n">
        <v>1299.21</v>
      </c>
      <c r="X214" s="87" t="n">
        <v>1157.309</v>
      </c>
      <c r="Y214" s="83" t="n">
        <v>8.15574943094129</v>
      </c>
      <c r="Z214" s="83" t="n">
        <v>13.068327016784</v>
      </c>
      <c r="AA214" s="86" t="n">
        <f aca="false">SUM(K214,Q214,W214)/3</f>
        <v>804.95</v>
      </c>
    </row>
    <row r="215" customFormat="false" ht="15" hidden="false" customHeight="false" outlineLevel="0" collapsed="false">
      <c r="A215" s="0" t="e">
        <f aca="false">_xlfn.XLOOKUP('[1]CMK - 30.09.2025'!$N$1:$N$1048576,'[1]CMK - 30.09.2025'!$J$1:$J$1048576,"-",0)</f>
        <v>#NAME?</v>
      </c>
      <c r="B215" s="85" t="s">
        <v>58</v>
      </c>
      <c r="C215" s="85" t="s">
        <v>58</v>
      </c>
      <c r="D215" s="85" t="s">
        <v>59</v>
      </c>
      <c r="E215" s="85" t="n">
        <v>5240830000100</v>
      </c>
      <c r="F215" s="85" t="s">
        <v>270</v>
      </c>
      <c r="G215" s="85"/>
      <c r="H215" s="85" t="s">
        <v>61</v>
      </c>
      <c r="I215" s="86" t="n">
        <v>6656.094</v>
      </c>
      <c r="J215" s="86" t="n">
        <v>6656.094</v>
      </c>
      <c r="K215" s="86" t="n">
        <v>5176.28</v>
      </c>
      <c r="L215" s="89" t="n">
        <v>-1479.814</v>
      </c>
      <c r="M215" s="90" t="n">
        <v>-0.222324684717493</v>
      </c>
      <c r="N215" s="88" t="s">
        <v>57</v>
      </c>
      <c r="O215" s="86" t="n">
        <v>4417.611</v>
      </c>
      <c r="P215" s="86" t="n">
        <v>4417.611</v>
      </c>
      <c r="Q215" s="86" t="n">
        <v>5888.71</v>
      </c>
      <c r="R215" s="87" t="n">
        <v>1471.099</v>
      </c>
      <c r="S215" s="83" t="n">
        <v>0.333007818026531</v>
      </c>
      <c r="T215" s="83" t="n">
        <v>0.137633590145819</v>
      </c>
      <c r="U215" s="86" t="n">
        <v>7012.505</v>
      </c>
      <c r="V215" s="86" t="n">
        <v>7012.505</v>
      </c>
      <c r="W215" s="86" t="n">
        <v>6518.21</v>
      </c>
      <c r="X215" s="89" t="n">
        <v>-494.295</v>
      </c>
      <c r="Y215" s="90" t="n">
        <v>-0.0704876502761852</v>
      </c>
      <c r="Z215" s="83" t="n">
        <v>0.10689947373873</v>
      </c>
      <c r="AA215" s="86" t="n">
        <f aca="false">SUM(K215,Q215,W215)/3</f>
        <v>5861.06666666667</v>
      </c>
    </row>
    <row r="216" customFormat="false" ht="15" hidden="false" customHeight="false" outlineLevel="0" collapsed="false">
      <c r="A216" s="0" t="e">
        <f aca="false">_xlfn.XLOOKUP('[1]CMK - 30.09.2025'!$N$1:$N$1048576,'[1]CMK - 30.09.2025'!$J$1:$J$1048576,"-",0)</f>
        <v>#NAME?</v>
      </c>
      <c r="B216" s="85" t="s">
        <v>58</v>
      </c>
      <c r="C216" s="85" t="s">
        <v>58</v>
      </c>
      <c r="D216" s="85" t="s">
        <v>59</v>
      </c>
      <c r="E216" s="85" t="n">
        <v>5245468000160</v>
      </c>
      <c r="F216" s="85" t="s">
        <v>271</v>
      </c>
      <c r="G216" s="85"/>
      <c r="H216" s="85" t="s">
        <v>61</v>
      </c>
      <c r="I216" s="86" t="n">
        <v>6410.055</v>
      </c>
      <c r="J216" s="86" t="n">
        <v>6410.055</v>
      </c>
      <c r="K216" s="86" t="n">
        <v>6490.84</v>
      </c>
      <c r="L216" s="87" t="n">
        <v>80.7849999999999</v>
      </c>
      <c r="M216" s="83" t="n">
        <v>0.0126028559817348</v>
      </c>
      <c r="N216" s="88" t="s">
        <v>57</v>
      </c>
      <c r="O216" s="86" t="n">
        <v>6237.091</v>
      </c>
      <c r="P216" s="86" t="n">
        <v>6237.091</v>
      </c>
      <c r="Q216" s="86" t="n">
        <v>6333.01</v>
      </c>
      <c r="R216" s="87" t="n">
        <v>95.9190000000017</v>
      </c>
      <c r="S216" s="83" t="n">
        <v>0.0153788039969276</v>
      </c>
      <c r="T216" s="90" t="n">
        <v>-0.0243158050421827</v>
      </c>
      <c r="U216" s="86" t="n">
        <v>12371.051</v>
      </c>
      <c r="V216" s="86" t="n">
        <v>12371.051</v>
      </c>
      <c r="W216" s="86" t="n">
        <v>9011.98</v>
      </c>
      <c r="X216" s="89" t="n">
        <v>-3359.07099999999</v>
      </c>
      <c r="Y216" s="90" t="n">
        <v>-0.27152672800395</v>
      </c>
      <c r="Z216" s="83" t="n">
        <v>0.423016859281764</v>
      </c>
      <c r="AA216" s="86" t="n">
        <f aca="false">SUM(K216,Q216,W216)/3</f>
        <v>7278.61</v>
      </c>
    </row>
    <row r="217" customFormat="false" ht="15" hidden="false" customHeight="false" outlineLevel="0" collapsed="false">
      <c r="A217" s="0" t="e">
        <f aca="false">_xlfn.XLOOKUP('[1]CMK - 30.09.2025'!$N$1:$N$1048576,'[1]CMK - 30.09.2025'!$J$1:$J$1048576,"-",0)</f>
        <v>#NAME?</v>
      </c>
      <c r="B217" s="85" t="s">
        <v>58</v>
      </c>
      <c r="C217" s="85" t="s">
        <v>58</v>
      </c>
      <c r="D217" s="85" t="s">
        <v>59</v>
      </c>
      <c r="E217" s="85" t="n">
        <v>5261974000142</v>
      </c>
      <c r="F217" s="85" t="s">
        <v>272</v>
      </c>
      <c r="G217" s="85"/>
      <c r="H217" s="85" t="s">
        <v>61</v>
      </c>
      <c r="I217" s="86" t="n">
        <v>663.74</v>
      </c>
      <c r="J217" s="86" t="n">
        <v>663.74</v>
      </c>
      <c r="K217" s="86" t="n">
        <v>2999.2</v>
      </c>
      <c r="L217" s="87" t="n">
        <v>2335.46</v>
      </c>
      <c r="M217" s="83" t="n">
        <v>3.51863681562058</v>
      </c>
      <c r="N217" s="88" t="s">
        <v>57</v>
      </c>
      <c r="O217" s="86" t="n">
        <v>726.671</v>
      </c>
      <c r="P217" s="86" t="n">
        <v>726.671</v>
      </c>
      <c r="Q217" s="86" t="n">
        <v>1325.74</v>
      </c>
      <c r="R217" s="87" t="n">
        <v>599.069</v>
      </c>
      <c r="S217" s="83" t="n">
        <v>0.824401964575441</v>
      </c>
      <c r="T217" s="90" t="n">
        <v>-0.557968791677781</v>
      </c>
      <c r="U217" s="86" t="n">
        <v>917.212</v>
      </c>
      <c r="V217" s="86" t="n">
        <v>917.212</v>
      </c>
      <c r="W217" s="86" t="n">
        <v>2044.94</v>
      </c>
      <c r="X217" s="87" t="n">
        <v>1127.728</v>
      </c>
      <c r="Y217" s="83" t="n">
        <v>1.22951727626765</v>
      </c>
      <c r="Z217" s="83" t="n">
        <v>0.542489477574789</v>
      </c>
      <c r="AA217" s="86" t="n">
        <f aca="false">SUM(K217,Q217,W217)/3</f>
        <v>2123.29333333333</v>
      </c>
    </row>
    <row r="218" customFormat="false" ht="15" hidden="false" customHeight="false" outlineLevel="0" collapsed="false">
      <c r="A218" s="0" t="e">
        <f aca="false">_xlfn.XLOOKUP('[1]CMK - 30.09.2025'!$N$1:$N$1048576,'[1]CMK - 30.09.2025'!$J$1:$J$1048576,"-",0)</f>
        <v>#NAME?</v>
      </c>
      <c r="B218" s="85" t="s">
        <v>58</v>
      </c>
      <c r="C218" s="85" t="s">
        <v>58</v>
      </c>
      <c r="D218" s="85" t="s">
        <v>59</v>
      </c>
      <c r="E218" s="85" t="n">
        <v>5295424000144</v>
      </c>
      <c r="F218" s="85" t="s">
        <v>273</v>
      </c>
      <c r="G218" s="85"/>
      <c r="H218" s="85" t="s">
        <v>61</v>
      </c>
      <c r="I218" s="86" t="n">
        <v>8671.405</v>
      </c>
      <c r="J218" s="86" t="n">
        <v>8671.405</v>
      </c>
      <c r="K218" s="86" t="n">
        <v>2852.85</v>
      </c>
      <c r="L218" s="89" t="n">
        <v>-5818.555</v>
      </c>
      <c r="M218" s="90" t="n">
        <v>-0.671004871759536</v>
      </c>
      <c r="N218" s="88" t="s">
        <v>57</v>
      </c>
      <c r="O218" s="86" t="n">
        <v>8884.992</v>
      </c>
      <c r="P218" s="86" t="n">
        <v>8884.992</v>
      </c>
      <c r="Q218" s="86" t="n">
        <v>627.88</v>
      </c>
      <c r="R218" s="89" t="n">
        <v>-8257.112</v>
      </c>
      <c r="S218" s="90" t="n">
        <v>-0.929332519376495</v>
      </c>
      <c r="T218" s="90" t="n">
        <v>-0.779911316753422</v>
      </c>
      <c r="U218" s="86" t="n">
        <v>9455.336</v>
      </c>
      <c r="V218" s="86" t="n">
        <v>9455.336</v>
      </c>
      <c r="W218" s="86" t="n">
        <v>2471.26</v>
      </c>
      <c r="X218" s="89" t="n">
        <v>-6984.076</v>
      </c>
      <c r="Y218" s="90" t="n">
        <v>-0.738638584604503</v>
      </c>
      <c r="Z218" s="83" t="n">
        <v>2.93587946741415</v>
      </c>
      <c r="AA218" s="86" t="n">
        <f aca="false">SUM(K218,Q218,W218)/3</f>
        <v>1983.99666666667</v>
      </c>
    </row>
    <row r="219" customFormat="false" ht="15" hidden="false" customHeight="false" outlineLevel="0" collapsed="false">
      <c r="A219" s="0" t="e">
        <f aca="false">_xlfn.XLOOKUP('[1]CMK - 30.09.2025'!$N$1:$N$1048576,'[1]CMK - 30.09.2025'!$J$1:$J$1048576,"-",0)</f>
        <v>#NAME?</v>
      </c>
      <c r="B219" s="85" t="s">
        <v>58</v>
      </c>
      <c r="C219" s="85" t="s">
        <v>58</v>
      </c>
      <c r="D219" s="85" t="s">
        <v>59</v>
      </c>
      <c r="E219" s="85" t="n">
        <v>5295762000186</v>
      </c>
      <c r="F219" s="85" t="s">
        <v>274</v>
      </c>
      <c r="G219" s="85"/>
      <c r="H219" s="85" t="s">
        <v>61</v>
      </c>
      <c r="I219" s="86" t="n">
        <v>7944.084</v>
      </c>
      <c r="J219" s="86" t="n">
        <v>7944.084</v>
      </c>
      <c r="K219" s="86" t="n">
        <v>5851.09</v>
      </c>
      <c r="L219" s="89" t="n">
        <v>-2092.994</v>
      </c>
      <c r="M219" s="90" t="n">
        <v>-0.263465743816405</v>
      </c>
      <c r="N219" s="88" t="s">
        <v>57</v>
      </c>
      <c r="O219" s="86" t="n">
        <v>5383.375</v>
      </c>
      <c r="P219" s="86" t="n">
        <v>5383.375</v>
      </c>
      <c r="Q219" s="86" t="n">
        <v>4668.28</v>
      </c>
      <c r="R219" s="89" t="n">
        <v>-715.094999999998</v>
      </c>
      <c r="S219" s="90" t="n">
        <v>-0.132833956393526</v>
      </c>
      <c r="T219" s="90" t="n">
        <v>-0.202152077647071</v>
      </c>
      <c r="U219" s="86" t="n">
        <v>6343.222</v>
      </c>
      <c r="V219" s="86" t="n">
        <v>6343.222</v>
      </c>
      <c r="W219" s="86" t="n">
        <v>5627.73</v>
      </c>
      <c r="X219" s="89" t="n">
        <v>-715.492000000003</v>
      </c>
      <c r="Y219" s="90" t="n">
        <v>-0.112796304464829</v>
      </c>
      <c r="Z219" s="83" t="n">
        <v>0.205525375513037</v>
      </c>
      <c r="AA219" s="86" t="n">
        <f aca="false">SUM(K219,Q219,W219)/3</f>
        <v>5382.36666666667</v>
      </c>
    </row>
    <row r="220" customFormat="false" ht="15" hidden="false" customHeight="false" outlineLevel="0" collapsed="false">
      <c r="A220" s="0" t="e">
        <f aca="false">_xlfn.XLOOKUP('[1]CMK - 30.09.2025'!$N$1:$N$1048576,'[1]CMK - 30.09.2025'!$J$1:$J$1048576,"-",0)</f>
        <v>#NAME?</v>
      </c>
      <c r="B220" s="85" t="s">
        <v>58</v>
      </c>
      <c r="C220" s="85" t="s">
        <v>58</v>
      </c>
      <c r="D220" s="85" t="s">
        <v>59</v>
      </c>
      <c r="E220" s="85" t="n">
        <v>5312776000160</v>
      </c>
      <c r="F220" s="85" t="s">
        <v>275</v>
      </c>
      <c r="G220" s="85"/>
      <c r="H220" s="85" t="s">
        <v>61</v>
      </c>
      <c r="I220" s="86" t="n">
        <v>3051.297</v>
      </c>
      <c r="J220" s="86" t="n">
        <v>3051.297</v>
      </c>
      <c r="K220" s="86" t="n">
        <v>3631.55</v>
      </c>
      <c r="L220" s="87" t="n">
        <v>580.253</v>
      </c>
      <c r="M220" s="83" t="n">
        <v>0.190166017926147</v>
      </c>
      <c r="N220" s="88" t="s">
        <v>57</v>
      </c>
      <c r="O220" s="86" t="n">
        <v>3608.923</v>
      </c>
      <c r="P220" s="86" t="n">
        <v>3608.923</v>
      </c>
      <c r="Q220" s="86" t="n">
        <v>2472.81</v>
      </c>
      <c r="R220" s="89" t="n">
        <v>-1136.113</v>
      </c>
      <c r="S220" s="90" t="n">
        <v>-0.314806661156251</v>
      </c>
      <c r="T220" s="90" t="n">
        <v>-0.319075876691771</v>
      </c>
      <c r="U220" s="86" t="n">
        <v>2003.263</v>
      </c>
      <c r="V220" s="86" t="n">
        <v>2003.263</v>
      </c>
      <c r="W220" s="86" t="n">
        <v>2694.04</v>
      </c>
      <c r="X220" s="87" t="n">
        <v>690.777</v>
      </c>
      <c r="Y220" s="83" t="n">
        <v>0.344825916517202</v>
      </c>
      <c r="Z220" s="83" t="n">
        <v>0.0894650215746458</v>
      </c>
      <c r="AA220" s="86" t="n">
        <f aca="false">SUM(K220,Q220,W220)/3</f>
        <v>2932.8</v>
      </c>
    </row>
    <row r="221" customFormat="false" ht="15" hidden="false" customHeight="false" outlineLevel="0" collapsed="false">
      <c r="A221" s="0" t="e">
        <f aca="false">_xlfn.XLOOKUP('[1]CMK - 30.09.2025'!$N$1:$N$1048576,'[1]CMK - 30.09.2025'!$J$1:$J$1048576,"-",0)</f>
        <v>#NAME?</v>
      </c>
      <c r="B221" s="85" t="s">
        <v>58</v>
      </c>
      <c r="C221" s="85" t="s">
        <v>58</v>
      </c>
      <c r="D221" s="85" t="s">
        <v>59</v>
      </c>
      <c r="E221" s="85" t="n">
        <v>5407570000114</v>
      </c>
      <c r="F221" s="85" t="s">
        <v>276</v>
      </c>
      <c r="G221" s="85"/>
      <c r="H221" s="85" t="s">
        <v>61</v>
      </c>
      <c r="I221" s="86" t="n">
        <v>5588.896</v>
      </c>
      <c r="J221" s="86" t="n">
        <v>5588.896</v>
      </c>
      <c r="K221" s="86" t="n">
        <v>7749.22</v>
      </c>
      <c r="L221" s="87" t="n">
        <v>2160.324</v>
      </c>
      <c r="M221" s="83" t="n">
        <v>0.386538593668589</v>
      </c>
      <c r="N221" s="88" t="s">
        <v>57</v>
      </c>
      <c r="O221" s="86" t="n">
        <v>4549.13</v>
      </c>
      <c r="P221" s="86" t="n">
        <v>4549.13</v>
      </c>
      <c r="Q221" s="86" t="n">
        <v>11746.76</v>
      </c>
      <c r="R221" s="87" t="n">
        <v>7197.63</v>
      </c>
      <c r="S221" s="83" t="n">
        <v>1.58219923369963</v>
      </c>
      <c r="T221" s="83" t="n">
        <v>0.515863532071615</v>
      </c>
      <c r="U221" s="86" t="n">
        <v>9227.573</v>
      </c>
      <c r="V221" s="86" t="n">
        <v>9227.573</v>
      </c>
      <c r="W221" s="86" t="n">
        <v>14691.35</v>
      </c>
      <c r="X221" s="87" t="n">
        <v>5463.777</v>
      </c>
      <c r="Y221" s="83" t="n">
        <v>0.592114199475854</v>
      </c>
      <c r="Z221" s="83" t="n">
        <v>0.250672525870964</v>
      </c>
      <c r="AA221" s="86" t="n">
        <f aca="false">SUM(K221,Q221,W221)/3</f>
        <v>11395.7766666667</v>
      </c>
    </row>
    <row r="222" customFormat="false" ht="15" hidden="false" customHeight="false" outlineLevel="0" collapsed="false">
      <c r="A222" s="0" t="e">
        <f aca="false">_xlfn.XLOOKUP('[1]CMK - 30.09.2025'!$N$1:$N$1048576,'[1]CMK - 30.09.2025'!$J$1:$J$1048576,"-",0)</f>
        <v>#NAME?</v>
      </c>
      <c r="B222" s="85" t="s">
        <v>58</v>
      </c>
      <c r="C222" s="85" t="s">
        <v>58</v>
      </c>
      <c r="D222" s="85" t="s">
        <v>59</v>
      </c>
      <c r="E222" s="85" t="n">
        <v>5409983000138</v>
      </c>
      <c r="F222" s="85" t="s">
        <v>277</v>
      </c>
      <c r="G222" s="85"/>
      <c r="H222" s="85" t="s">
        <v>61</v>
      </c>
      <c r="I222" s="86" t="n">
        <v>2863.912</v>
      </c>
      <c r="J222" s="86" t="n">
        <v>2863.912</v>
      </c>
      <c r="K222" s="86" t="n">
        <v>650.81</v>
      </c>
      <c r="L222" s="89" t="n">
        <v>-2213.102</v>
      </c>
      <c r="M222" s="90" t="n">
        <v>-0.772754889116705</v>
      </c>
      <c r="N222" s="88" t="s">
        <v>57</v>
      </c>
      <c r="O222" s="86" t="n">
        <v>827.887</v>
      </c>
      <c r="P222" s="86" t="n">
        <v>827.887</v>
      </c>
      <c r="Q222" s="86" t="n">
        <v>111.12</v>
      </c>
      <c r="R222" s="89" t="n">
        <v>-716.767</v>
      </c>
      <c r="S222" s="90" t="n">
        <v>-0.865778783819531</v>
      </c>
      <c r="T222" s="90" t="n">
        <v>-0.829258923495337</v>
      </c>
      <c r="U222" s="86" t="n">
        <v>310.611</v>
      </c>
      <c r="V222" s="86" t="n">
        <v>310.611</v>
      </c>
      <c r="W222" s="86" t="n">
        <v>1639.79</v>
      </c>
      <c r="X222" s="87" t="n">
        <v>1329.179</v>
      </c>
      <c r="Y222" s="83" t="n">
        <v>4.27923994964763</v>
      </c>
      <c r="Z222" s="83" t="n">
        <v>13.7569294456444</v>
      </c>
      <c r="AA222" s="86" t="n">
        <f aca="false">SUM(K222,Q222,W222)/3</f>
        <v>800.573333333333</v>
      </c>
    </row>
    <row r="223" customFormat="false" ht="15" hidden="false" customHeight="false" outlineLevel="0" collapsed="false">
      <c r="A223" s="0" t="e">
        <f aca="false">_xlfn.XLOOKUP('[1]CMK - 30.09.2025'!$N$1:$N$1048576,'[1]CMK - 30.09.2025'!$J$1:$J$1048576,"-",0)</f>
        <v>#NAME?</v>
      </c>
      <c r="B223" s="85" t="s">
        <v>58</v>
      </c>
      <c r="C223" s="85" t="s">
        <v>58</v>
      </c>
      <c r="D223" s="85" t="s">
        <v>59</v>
      </c>
      <c r="E223" s="85" t="n">
        <v>5421126000153</v>
      </c>
      <c r="F223" s="85" t="s">
        <v>278</v>
      </c>
      <c r="G223" s="85"/>
      <c r="H223" s="85" t="s">
        <v>61</v>
      </c>
      <c r="I223" s="86" t="n">
        <v>5429.848</v>
      </c>
      <c r="J223" s="86" t="n">
        <v>5429.848</v>
      </c>
      <c r="K223" s="86" t="n">
        <v>7064.48</v>
      </c>
      <c r="L223" s="87" t="n">
        <v>1634.632</v>
      </c>
      <c r="M223" s="83" t="n">
        <v>0.301045627796579</v>
      </c>
      <c r="N223" s="88" t="s">
        <v>57</v>
      </c>
      <c r="O223" s="86" t="n">
        <v>1324.418</v>
      </c>
      <c r="P223" s="86" t="n">
        <v>1324.418</v>
      </c>
      <c r="Q223" s="86" t="n">
        <v>5238.36</v>
      </c>
      <c r="R223" s="87" t="n">
        <v>3913.942</v>
      </c>
      <c r="S223" s="83" t="n">
        <v>2.95521655549834</v>
      </c>
      <c r="T223" s="90" t="n">
        <v>-0.258493194120445</v>
      </c>
      <c r="U223" s="86" t="n">
        <v>6504.278</v>
      </c>
      <c r="V223" s="86" t="n">
        <v>6504.278</v>
      </c>
      <c r="W223" s="86" t="n">
        <v>6589.77</v>
      </c>
      <c r="X223" s="87" t="n">
        <v>85.4920000000002</v>
      </c>
      <c r="Y223" s="83" t="n">
        <v>0.0131439646337379</v>
      </c>
      <c r="Z223" s="83" t="n">
        <v>0.257983414656495</v>
      </c>
      <c r="AA223" s="86" t="n">
        <f aca="false">SUM(K223,Q223,W223)/3</f>
        <v>6297.53666666667</v>
      </c>
    </row>
    <row r="224" customFormat="false" ht="15" hidden="false" customHeight="false" outlineLevel="0" collapsed="false">
      <c r="A224" s="0" t="e">
        <f aca="false">_xlfn.XLOOKUP('[1]CMK - 30.09.2025'!$N$1:$N$1048576,'[1]CMK - 30.09.2025'!$J$1:$J$1048576,"-",0)</f>
        <v>#NAME?</v>
      </c>
      <c r="B224" s="85" t="s">
        <v>58</v>
      </c>
      <c r="C224" s="85" t="s">
        <v>58</v>
      </c>
      <c r="D224" s="85" t="s">
        <v>59</v>
      </c>
      <c r="E224" s="85" t="n">
        <v>5436206000182</v>
      </c>
      <c r="F224" s="85" t="s">
        <v>279</v>
      </c>
      <c r="G224" s="85"/>
      <c r="H224" s="85" t="s">
        <v>61</v>
      </c>
      <c r="I224" s="86" t="n">
        <v>8240.101</v>
      </c>
      <c r="J224" s="86" t="n">
        <v>8240.101</v>
      </c>
      <c r="K224" s="86" t="n">
        <v>10569.29</v>
      </c>
      <c r="L224" s="87" t="n">
        <v>2329.189</v>
      </c>
      <c r="M224" s="83" t="n">
        <v>0.282665103255409</v>
      </c>
      <c r="N224" s="88" t="s">
        <v>57</v>
      </c>
      <c r="O224" s="86" t="n">
        <v>11205.682</v>
      </c>
      <c r="P224" s="86" t="n">
        <v>11205.682</v>
      </c>
      <c r="Q224" s="86" t="n">
        <v>15775.78</v>
      </c>
      <c r="R224" s="87" t="n">
        <v>4570.098</v>
      </c>
      <c r="S224" s="83" t="n">
        <v>0.407837559552377</v>
      </c>
      <c r="T224" s="83" t="n">
        <v>0.492605463564724</v>
      </c>
      <c r="U224" s="86" t="n">
        <v>10645.648</v>
      </c>
      <c r="V224" s="86" t="n">
        <v>10645.648</v>
      </c>
      <c r="W224" s="86" t="n">
        <v>16317.89</v>
      </c>
      <c r="X224" s="87" t="n">
        <v>5672.24199999999</v>
      </c>
      <c r="Y224" s="83" t="n">
        <v>0.532822614461796</v>
      </c>
      <c r="Z224" s="83" t="n">
        <v>0.0343634355955773</v>
      </c>
      <c r="AA224" s="86" t="n">
        <f aca="false">SUM(K224,Q224,W224)/3</f>
        <v>14220.9866666667</v>
      </c>
    </row>
    <row r="225" customFormat="false" ht="15" hidden="false" customHeight="false" outlineLevel="0" collapsed="false">
      <c r="A225" s="0" t="e">
        <f aca="false">_xlfn.XLOOKUP('[1]CMK - 30.09.2025'!$N$1:$N$1048576,'[1]CMK - 30.09.2025'!$J$1:$J$1048576,"-",0)</f>
        <v>#NAME?</v>
      </c>
      <c r="B225" s="85" t="s">
        <v>58</v>
      </c>
      <c r="C225" s="85" t="s">
        <v>58</v>
      </c>
      <c r="D225" s="85" t="s">
        <v>59</v>
      </c>
      <c r="E225" s="85" t="n">
        <v>5451842000183</v>
      </c>
      <c r="F225" s="85" t="s">
        <v>280</v>
      </c>
      <c r="G225" s="85"/>
      <c r="H225" s="85" t="s">
        <v>61</v>
      </c>
      <c r="I225" s="86" t="n">
        <v>3586.219</v>
      </c>
      <c r="J225" s="86" t="n">
        <v>3586.219</v>
      </c>
      <c r="K225" s="86" t="n">
        <v>4252.57</v>
      </c>
      <c r="L225" s="87" t="n">
        <v>666.351</v>
      </c>
      <c r="M225" s="83" t="n">
        <v>0.185808786356885</v>
      </c>
      <c r="N225" s="88" t="s">
        <v>57</v>
      </c>
      <c r="O225" s="86" t="n">
        <v>5787.838</v>
      </c>
      <c r="P225" s="86" t="n">
        <v>5787.838</v>
      </c>
      <c r="Q225" s="86" t="n">
        <v>3646.24</v>
      </c>
      <c r="R225" s="89" t="n">
        <v>-2141.598</v>
      </c>
      <c r="S225" s="90" t="n">
        <v>-0.37001692168993</v>
      </c>
      <c r="T225" s="90" t="n">
        <v>-0.142579663591664</v>
      </c>
      <c r="U225" s="86" t="n">
        <v>7071.573</v>
      </c>
      <c r="V225" s="86" t="n">
        <v>7071.573</v>
      </c>
      <c r="W225" s="86" t="n">
        <v>4132.92</v>
      </c>
      <c r="X225" s="89" t="n">
        <v>-2938.653</v>
      </c>
      <c r="Y225" s="90" t="n">
        <v>-0.415558603439433</v>
      </c>
      <c r="Z225" s="83" t="n">
        <v>0.133474483303348</v>
      </c>
      <c r="AA225" s="86" t="n">
        <f aca="false">SUM(K225,Q225,W225)/3</f>
        <v>4010.57666666667</v>
      </c>
    </row>
    <row r="226" customFormat="false" ht="15" hidden="false" customHeight="false" outlineLevel="0" collapsed="false">
      <c r="A226" s="0" t="e">
        <f aca="false">_xlfn.XLOOKUP('[1]CMK - 30.09.2025'!$N$1:$N$1048576,'[1]CMK - 30.09.2025'!$J$1:$J$1048576,"-",0)</f>
        <v>#NAME?</v>
      </c>
      <c r="B226" s="85" t="s">
        <v>58</v>
      </c>
      <c r="C226" s="85" t="s">
        <v>58</v>
      </c>
      <c r="D226" s="85" t="s">
        <v>59</v>
      </c>
      <c r="E226" s="85" t="n">
        <v>5465789000170</v>
      </c>
      <c r="F226" s="85" t="s">
        <v>281</v>
      </c>
      <c r="G226" s="85"/>
      <c r="H226" s="85" t="s">
        <v>61</v>
      </c>
      <c r="I226" s="86" t="n">
        <v>231.031</v>
      </c>
      <c r="J226" s="86" t="n">
        <v>231.031</v>
      </c>
      <c r="K226" s="86" t="n">
        <v>104.82</v>
      </c>
      <c r="L226" s="89" t="n">
        <v>-126.211</v>
      </c>
      <c r="M226" s="90" t="n">
        <v>-0.546294653098502</v>
      </c>
      <c r="N226" s="88" t="s">
        <v>57</v>
      </c>
      <c r="O226" s="86" t="n">
        <v>124.415</v>
      </c>
      <c r="P226" s="86" t="n">
        <v>124.415</v>
      </c>
      <c r="Q226" s="86" t="n">
        <v>371.03</v>
      </c>
      <c r="R226" s="87" t="n">
        <v>246.615</v>
      </c>
      <c r="S226" s="83" t="n">
        <v>1.98219668046458</v>
      </c>
      <c r="T226" s="83" t="n">
        <v>2.53968708261782</v>
      </c>
      <c r="U226" s="86" t="n">
        <v>228.027</v>
      </c>
      <c r="V226" s="86" t="n">
        <v>228.027</v>
      </c>
      <c r="W226" s="86" t="n">
        <v>710.47</v>
      </c>
      <c r="X226" s="87" t="n">
        <v>482.443</v>
      </c>
      <c r="Y226" s="83" t="n">
        <v>2.11572752349503</v>
      </c>
      <c r="Z226" s="83" t="n">
        <v>0.914858636767916</v>
      </c>
      <c r="AA226" s="86" t="n">
        <f aca="false">SUM(K226,Q226,W226)/3</f>
        <v>395.44</v>
      </c>
    </row>
    <row r="227" customFormat="false" ht="15" hidden="false" customHeight="false" outlineLevel="0" collapsed="false">
      <c r="A227" s="0" t="e">
        <f aca="false">_xlfn.XLOOKUP('[1]CMK - 30.09.2025'!$N$1:$N$1048576,'[1]CMK - 30.09.2025'!$J$1:$J$1048576,"-",0)</f>
        <v>#NAME?</v>
      </c>
      <c r="B227" s="85" t="s">
        <v>58</v>
      </c>
      <c r="C227" s="85" t="s">
        <v>58</v>
      </c>
      <c r="D227" s="85" t="s">
        <v>59</v>
      </c>
      <c r="E227" s="85" t="n">
        <v>5467883000168</v>
      </c>
      <c r="F227" s="85" t="s">
        <v>282</v>
      </c>
      <c r="G227" s="85"/>
      <c r="H227" s="85" t="s">
        <v>61</v>
      </c>
      <c r="I227" s="86" t="n">
        <v>18293.703</v>
      </c>
      <c r="J227" s="86" t="n">
        <v>18293.703</v>
      </c>
      <c r="K227" s="86" t="n">
        <v>37674.32</v>
      </c>
      <c r="L227" s="87" t="n">
        <v>19380.617</v>
      </c>
      <c r="M227" s="83" t="n">
        <v>1.05941465213467</v>
      </c>
      <c r="N227" s="88" t="s">
        <v>57</v>
      </c>
      <c r="O227" s="86" t="n">
        <v>19553.276</v>
      </c>
      <c r="P227" s="86" t="n">
        <v>19553.276</v>
      </c>
      <c r="Q227" s="86" t="n">
        <v>40955.61</v>
      </c>
      <c r="R227" s="87" t="n">
        <v>21402.334</v>
      </c>
      <c r="S227" s="83" t="n">
        <v>1.09456512555748</v>
      </c>
      <c r="T227" s="83" t="n">
        <v>0.0870961970912816</v>
      </c>
      <c r="U227" s="86" t="n">
        <v>24942.346</v>
      </c>
      <c r="V227" s="86" t="n">
        <v>24942.346</v>
      </c>
      <c r="W227" s="86" t="n">
        <v>40831.76</v>
      </c>
      <c r="X227" s="87" t="n">
        <v>15889.414</v>
      </c>
      <c r="Y227" s="83" t="n">
        <v>0.637045689286805</v>
      </c>
      <c r="Z227" s="90" t="n">
        <v>-0.0030240057467098</v>
      </c>
      <c r="AA227" s="86" t="n">
        <f aca="false">SUM(K227,Q227,W227)/3</f>
        <v>39820.5633333333</v>
      </c>
    </row>
    <row r="228" customFormat="false" ht="15" hidden="false" customHeight="false" outlineLevel="0" collapsed="false">
      <c r="A228" s="0" t="e">
        <f aca="false">_xlfn.XLOOKUP('[1]CMK - 30.09.2025'!$N$1:$N$1048576,'[1]CMK - 30.09.2025'!$J$1:$J$1048576,"-",0)</f>
        <v>#NAME?</v>
      </c>
      <c r="B228" s="85" t="s">
        <v>58</v>
      </c>
      <c r="C228" s="85" t="s">
        <v>58</v>
      </c>
      <c r="D228" s="85" t="s">
        <v>59</v>
      </c>
      <c r="E228" s="85" t="n">
        <v>5471520000104</v>
      </c>
      <c r="F228" s="85" t="s">
        <v>283</v>
      </c>
      <c r="G228" s="85"/>
      <c r="H228" s="85" t="s">
        <v>61</v>
      </c>
      <c r="I228" s="86" t="n">
        <v>28985.122</v>
      </c>
      <c r="J228" s="86" t="n">
        <v>28985.122</v>
      </c>
      <c r="K228" s="86" t="n">
        <v>22913.18</v>
      </c>
      <c r="L228" s="89" t="n">
        <v>-6071.94199999999</v>
      </c>
      <c r="M228" s="90" t="n">
        <v>-0.209484783262254</v>
      </c>
      <c r="N228" s="88" t="s">
        <v>57</v>
      </c>
      <c r="O228" s="86" t="n">
        <v>987.405999999999</v>
      </c>
      <c r="P228" s="86" t="n">
        <v>987.405999999999</v>
      </c>
      <c r="Q228" s="86" t="n">
        <v>22016.78</v>
      </c>
      <c r="R228" s="87" t="n">
        <v>21029.374</v>
      </c>
      <c r="S228" s="83" t="n">
        <v>21.297595923055</v>
      </c>
      <c r="T228" s="90" t="n">
        <v>-0.0391215885355067</v>
      </c>
      <c r="U228" s="86" t="n">
        <v>7125.263</v>
      </c>
      <c r="V228" s="86" t="n">
        <v>7125.263</v>
      </c>
      <c r="W228" s="86" t="n">
        <v>19583.62</v>
      </c>
      <c r="X228" s="87" t="n">
        <v>12458.357</v>
      </c>
      <c r="Y228" s="83" t="n">
        <v>1.74847679306715</v>
      </c>
      <c r="Z228" s="90" t="n">
        <v>-0.11051388986037</v>
      </c>
      <c r="AA228" s="86" t="n">
        <f aca="false">SUM(K228,Q228,W228)/3</f>
        <v>21504.5266666667</v>
      </c>
    </row>
    <row r="229" customFormat="false" ht="15" hidden="false" customHeight="false" outlineLevel="0" collapsed="false">
      <c r="A229" s="0" t="e">
        <f aca="false">_xlfn.XLOOKUP('[1]CMK - 30.09.2025'!$N$1:$N$1048576,'[1]CMK - 30.09.2025'!$J$1:$J$1048576,"-",0)</f>
        <v>#NAME?</v>
      </c>
      <c r="B229" s="85" t="s">
        <v>58</v>
      </c>
      <c r="C229" s="85" t="s">
        <v>58</v>
      </c>
      <c r="D229" s="85" t="s">
        <v>59</v>
      </c>
      <c r="E229" s="85" t="n">
        <v>5517029000169</v>
      </c>
      <c r="F229" s="85" t="s">
        <v>284</v>
      </c>
      <c r="G229" s="85"/>
      <c r="H229" s="85" t="s">
        <v>61</v>
      </c>
      <c r="I229" s="86" t="n">
        <v>654.203</v>
      </c>
      <c r="J229" s="86" t="n">
        <v>654.203</v>
      </c>
      <c r="K229" s="86" t="n">
        <v>0</v>
      </c>
      <c r="L229" s="89" t="n">
        <v>-654.203</v>
      </c>
      <c r="M229" s="90" t="n">
        <v>-1</v>
      </c>
      <c r="N229" s="88" t="s">
        <v>57</v>
      </c>
      <c r="O229" s="86" t="n">
        <v>4150.175</v>
      </c>
      <c r="P229" s="86" t="n">
        <v>4150.175</v>
      </c>
      <c r="Q229" s="86" t="n">
        <v>321.8</v>
      </c>
      <c r="R229" s="89" t="n">
        <v>-3828.375</v>
      </c>
      <c r="S229" s="90" t="n">
        <v>-0.922461101037908</v>
      </c>
      <c r="T229" s="88" t="s">
        <v>57</v>
      </c>
      <c r="U229" s="86" t="n">
        <v>3052.844</v>
      </c>
      <c r="V229" s="86" t="n">
        <v>3052.844</v>
      </c>
      <c r="W229" s="86" t="n">
        <v>0</v>
      </c>
      <c r="X229" s="89" t="n">
        <v>-3052.844</v>
      </c>
      <c r="Y229" s="90" t="n">
        <v>-1</v>
      </c>
      <c r="Z229" s="90" t="n">
        <v>-1</v>
      </c>
      <c r="AA229" s="86" t="n">
        <f aca="false">SUM(K229,Q229,W229)/3</f>
        <v>107.266666666667</v>
      </c>
    </row>
    <row r="230" customFormat="false" ht="15" hidden="false" customHeight="false" outlineLevel="0" collapsed="false">
      <c r="A230" s="0" t="e">
        <f aca="false">_xlfn.XLOOKUP('[1]CMK - 30.09.2025'!$N$1:$N$1048576,'[1]CMK - 30.09.2025'!$J$1:$J$1048576,"-",0)</f>
        <v>#NAME?</v>
      </c>
      <c r="B230" s="85" t="s">
        <v>58</v>
      </c>
      <c r="C230" s="85" t="s">
        <v>58</v>
      </c>
      <c r="D230" s="85" t="s">
        <v>59</v>
      </c>
      <c r="E230" s="85" t="n">
        <v>5539534000104</v>
      </c>
      <c r="F230" s="85" t="s">
        <v>285</v>
      </c>
      <c r="G230" s="85"/>
      <c r="H230" s="85" t="s">
        <v>61</v>
      </c>
      <c r="I230" s="86" t="n">
        <v>1802.11</v>
      </c>
      <c r="J230" s="86" t="n">
        <v>1802.11</v>
      </c>
      <c r="K230" s="86" t="n">
        <v>173.39</v>
      </c>
      <c r="L230" s="89" t="n">
        <v>-1628.72</v>
      </c>
      <c r="M230" s="90" t="n">
        <v>-0.903785007574455</v>
      </c>
      <c r="N230" s="88" t="s">
        <v>57</v>
      </c>
      <c r="O230" s="86" t="n">
        <v>1163.013</v>
      </c>
      <c r="P230" s="86" t="n">
        <v>1163.013</v>
      </c>
      <c r="Q230" s="86" t="n">
        <v>1246.37</v>
      </c>
      <c r="R230" s="87" t="n">
        <v>83.3569999999997</v>
      </c>
      <c r="S230" s="83" t="n">
        <v>0.0716733174951612</v>
      </c>
      <c r="T230" s="83" t="n">
        <v>6.18824615029702</v>
      </c>
      <c r="U230" s="86" t="n">
        <v>521.969</v>
      </c>
      <c r="V230" s="86" t="n">
        <v>521.969</v>
      </c>
      <c r="W230" s="86" t="n">
        <v>1237.53</v>
      </c>
      <c r="X230" s="87" t="n">
        <v>715.561</v>
      </c>
      <c r="Y230" s="83" t="n">
        <v>1.37088792629447</v>
      </c>
      <c r="Z230" s="90" t="n">
        <v>-0.00709259690140141</v>
      </c>
      <c r="AA230" s="86" t="n">
        <f aca="false">SUM(K230,Q230,W230)/3</f>
        <v>885.763333333333</v>
      </c>
    </row>
    <row r="231" customFormat="false" ht="15" hidden="false" customHeight="false" outlineLevel="0" collapsed="false">
      <c r="A231" s="0" t="e">
        <f aca="false">_xlfn.XLOOKUP('[1]CMK - 30.09.2025'!$N$1:$N$1048576,'[1]CMK - 30.09.2025'!$J$1:$J$1048576,"-",0)</f>
        <v>#NAME?</v>
      </c>
      <c r="B231" s="85" t="s">
        <v>58</v>
      </c>
      <c r="C231" s="85" t="s">
        <v>58</v>
      </c>
      <c r="D231" s="85" t="s">
        <v>59</v>
      </c>
      <c r="E231" s="85" t="n">
        <v>5544949000176</v>
      </c>
      <c r="F231" s="85" t="s">
        <v>286</v>
      </c>
      <c r="G231" s="85"/>
      <c r="H231" s="85" t="s">
        <v>61</v>
      </c>
      <c r="I231" s="86" t="n">
        <v>290.349</v>
      </c>
      <c r="J231" s="86" t="n">
        <v>290.349</v>
      </c>
      <c r="K231" s="86" t="n">
        <v>622.51</v>
      </c>
      <c r="L231" s="87" t="n">
        <v>332.161</v>
      </c>
      <c r="M231" s="83" t="n">
        <v>1.14400600656451</v>
      </c>
      <c r="N231" s="88" t="s">
        <v>57</v>
      </c>
      <c r="O231" s="86" t="n">
        <v>284.923</v>
      </c>
      <c r="P231" s="86" t="n">
        <v>284.923</v>
      </c>
      <c r="Q231" s="86" t="n">
        <v>127.32</v>
      </c>
      <c r="R231" s="89" t="n">
        <v>-157.603</v>
      </c>
      <c r="S231" s="90" t="n">
        <v>-0.553142427954219</v>
      </c>
      <c r="T231" s="90" t="n">
        <v>-0.795473165089717</v>
      </c>
      <c r="U231" s="86" t="n">
        <v>130.189</v>
      </c>
      <c r="V231" s="86" t="n">
        <v>130.189</v>
      </c>
      <c r="W231" s="86" t="n">
        <v>0</v>
      </c>
      <c r="X231" s="89" t="n">
        <v>-130.189</v>
      </c>
      <c r="Y231" s="90" t="n">
        <v>-1</v>
      </c>
      <c r="Z231" s="90" t="n">
        <v>-1</v>
      </c>
      <c r="AA231" s="86" t="n">
        <f aca="false">SUM(K231,Q231,W231)/3</f>
        <v>249.943333333333</v>
      </c>
    </row>
    <row r="232" customFormat="false" ht="15" hidden="false" customHeight="false" outlineLevel="0" collapsed="false">
      <c r="A232" s="0" t="e">
        <f aca="false">_xlfn.XLOOKUP('[1]CMK - 30.09.2025'!$N$1:$N$1048576,'[1]CMK - 30.09.2025'!$J$1:$J$1048576,"-",0)</f>
        <v>#NAME?</v>
      </c>
      <c r="B232" s="85" t="s">
        <v>58</v>
      </c>
      <c r="C232" s="85" t="s">
        <v>58</v>
      </c>
      <c r="D232" s="85" t="s">
        <v>59</v>
      </c>
      <c r="E232" s="85" t="n">
        <v>5554974000130</v>
      </c>
      <c r="F232" s="85" t="s">
        <v>287</v>
      </c>
      <c r="G232" s="85"/>
      <c r="H232" s="85" t="s">
        <v>61</v>
      </c>
      <c r="I232" s="86" t="n">
        <v>1113.105</v>
      </c>
      <c r="J232" s="86" t="n">
        <v>1113.105</v>
      </c>
      <c r="K232" s="86" t="n">
        <v>710.83</v>
      </c>
      <c r="L232" s="89" t="n">
        <v>-402.275</v>
      </c>
      <c r="M232" s="90" t="n">
        <v>-0.361398969549144</v>
      </c>
      <c r="N232" s="88" t="s">
        <v>57</v>
      </c>
      <c r="O232" s="86" t="n">
        <v>873.155</v>
      </c>
      <c r="P232" s="86" t="n">
        <v>873.155</v>
      </c>
      <c r="Q232" s="86" t="n">
        <v>1362.64</v>
      </c>
      <c r="R232" s="87" t="n">
        <v>489.485</v>
      </c>
      <c r="S232" s="83" t="n">
        <v>0.560593479966329</v>
      </c>
      <c r="T232" s="83" t="n">
        <v>0.916970302322637</v>
      </c>
      <c r="U232" s="86" t="n">
        <v>1756.842</v>
      </c>
      <c r="V232" s="86" t="n">
        <v>1756.842</v>
      </c>
      <c r="W232" s="86" t="n">
        <v>1135.41</v>
      </c>
      <c r="X232" s="89" t="n">
        <v>-621.432</v>
      </c>
      <c r="Y232" s="90" t="n">
        <v>-0.353721051750812</v>
      </c>
      <c r="Z232" s="90" t="n">
        <v>-0.166757177244173</v>
      </c>
      <c r="AA232" s="86" t="n">
        <f aca="false">SUM(K232,Q232,W232)/3</f>
        <v>1069.62666666667</v>
      </c>
    </row>
    <row r="233" customFormat="false" ht="15" hidden="false" customHeight="false" outlineLevel="0" collapsed="false">
      <c r="A233" s="0" t="e">
        <f aca="false">_xlfn.XLOOKUP('[1]CMK - 30.09.2025'!$N$1:$N$1048576,'[1]CMK - 30.09.2025'!$J$1:$J$1048576,"-",0)</f>
        <v>#NAME?</v>
      </c>
      <c r="B233" s="85" t="s">
        <v>58</v>
      </c>
      <c r="C233" s="85" t="s">
        <v>58</v>
      </c>
      <c r="D233" s="85" t="s">
        <v>59</v>
      </c>
      <c r="E233" s="85" t="n">
        <v>5582550000180</v>
      </c>
      <c r="F233" s="85" t="s">
        <v>288</v>
      </c>
      <c r="G233" s="85"/>
      <c r="H233" s="85" t="s">
        <v>61</v>
      </c>
      <c r="I233" s="86" t="n">
        <v>1706.934</v>
      </c>
      <c r="J233" s="86" t="n">
        <v>1706.934</v>
      </c>
      <c r="K233" s="86" t="n">
        <v>2089.13</v>
      </c>
      <c r="L233" s="87" t="n">
        <v>382.196</v>
      </c>
      <c r="M233" s="83" t="n">
        <v>0.223907895677278</v>
      </c>
      <c r="N233" s="88" t="s">
        <v>57</v>
      </c>
      <c r="O233" s="86" t="n">
        <v>4292.447</v>
      </c>
      <c r="P233" s="86" t="n">
        <v>4292.447</v>
      </c>
      <c r="Q233" s="86" t="n">
        <v>5758.79</v>
      </c>
      <c r="R233" s="87" t="n">
        <v>1466.343</v>
      </c>
      <c r="S233" s="83" t="n">
        <v>0.341610042011002</v>
      </c>
      <c r="T233" s="83" t="n">
        <v>1.7565493770134</v>
      </c>
      <c r="U233" s="86" t="n">
        <v>4164.36</v>
      </c>
      <c r="V233" s="86" t="n">
        <v>4164.36</v>
      </c>
      <c r="W233" s="86" t="n">
        <v>3102.76</v>
      </c>
      <c r="X233" s="89" t="n">
        <v>-1061.6</v>
      </c>
      <c r="Y233" s="90" t="n">
        <v>-0.254925126550058</v>
      </c>
      <c r="Z233" s="90" t="n">
        <v>-0.461213206246451</v>
      </c>
      <c r="AA233" s="86" t="n">
        <f aca="false">SUM(K233,Q233,W233)/3</f>
        <v>3650.22666666667</v>
      </c>
    </row>
    <row r="234" customFormat="false" ht="15" hidden="false" customHeight="false" outlineLevel="0" collapsed="false">
      <c r="A234" s="0" t="e">
        <f aca="false">_xlfn.XLOOKUP('[1]CMK - 30.09.2025'!$N$1:$N$1048576,'[1]CMK - 30.09.2025'!$J$1:$J$1048576,"-",0)</f>
        <v>#NAME?</v>
      </c>
      <c r="B234" s="85" t="s">
        <v>58</v>
      </c>
      <c r="C234" s="85" t="s">
        <v>58</v>
      </c>
      <c r="D234" s="85" t="s">
        <v>59</v>
      </c>
      <c r="E234" s="85" t="n">
        <v>5599272000173</v>
      </c>
      <c r="F234" s="85" t="s">
        <v>289</v>
      </c>
      <c r="G234" s="85"/>
      <c r="H234" s="85" t="s">
        <v>61</v>
      </c>
      <c r="I234" s="86" t="n">
        <v>8973.77499999999</v>
      </c>
      <c r="J234" s="86" t="n">
        <v>8973.77499999999</v>
      </c>
      <c r="K234" s="86" t="n">
        <v>15753.28</v>
      </c>
      <c r="L234" s="87" t="n">
        <v>6779.50500000001</v>
      </c>
      <c r="M234" s="83" t="n">
        <v>0.75547971728732</v>
      </c>
      <c r="N234" s="88" t="s">
        <v>57</v>
      </c>
      <c r="O234" s="86" t="n">
        <v>14702.607</v>
      </c>
      <c r="P234" s="86" t="n">
        <v>14702.607</v>
      </c>
      <c r="Q234" s="86" t="n">
        <v>14636.8</v>
      </c>
      <c r="R234" s="89" t="n">
        <v>-65.8070000000062</v>
      </c>
      <c r="S234" s="90" t="n">
        <v>-0.00447587288431273</v>
      </c>
      <c r="T234" s="90" t="n">
        <v>-0.0708728594933883</v>
      </c>
      <c r="U234" s="86" t="n">
        <v>14219.025</v>
      </c>
      <c r="V234" s="86" t="n">
        <v>14219.025</v>
      </c>
      <c r="W234" s="86" t="n">
        <v>18199.9</v>
      </c>
      <c r="X234" s="87" t="n">
        <v>3980.87500000001</v>
      </c>
      <c r="Y234" s="83" t="n">
        <v>0.27996821160382</v>
      </c>
      <c r="Z234" s="83" t="n">
        <v>0.243434357236555</v>
      </c>
      <c r="AA234" s="86" t="n">
        <f aca="false">SUM(K234,Q234,W234)/3</f>
        <v>16196.66</v>
      </c>
    </row>
    <row r="235" customFormat="false" ht="15" hidden="false" customHeight="false" outlineLevel="0" collapsed="false">
      <c r="A235" s="0" t="e">
        <f aca="false">_xlfn.XLOOKUP('[1]CMK - 30.09.2025'!$N$1:$N$1048576,'[1]CMK - 30.09.2025'!$J$1:$J$1048576,"-",0)</f>
        <v>#NAME?</v>
      </c>
      <c r="B235" s="85" t="s">
        <v>58</v>
      </c>
      <c r="C235" s="85" t="s">
        <v>58</v>
      </c>
      <c r="D235" s="85" t="s">
        <v>59</v>
      </c>
      <c r="E235" s="85" t="n">
        <v>5633519000120</v>
      </c>
      <c r="F235" s="85" t="s">
        <v>290</v>
      </c>
      <c r="G235" s="85"/>
      <c r="H235" s="85" t="s">
        <v>61</v>
      </c>
      <c r="I235" s="86" t="n">
        <v>5689.287</v>
      </c>
      <c r="J235" s="86" t="n">
        <v>5689.287</v>
      </c>
      <c r="K235" s="86" t="n">
        <v>2864.26</v>
      </c>
      <c r="L235" s="89" t="n">
        <v>-2825.027</v>
      </c>
      <c r="M235" s="90" t="n">
        <v>-0.496552028400044</v>
      </c>
      <c r="N235" s="88" t="s">
        <v>57</v>
      </c>
      <c r="O235" s="86" t="n">
        <v>8636.324</v>
      </c>
      <c r="P235" s="86" t="n">
        <v>8636.324</v>
      </c>
      <c r="Q235" s="86" t="n">
        <v>5933.67</v>
      </c>
      <c r="R235" s="89" t="n">
        <v>-2702.654</v>
      </c>
      <c r="S235" s="90" t="n">
        <v>-0.312940320441892</v>
      </c>
      <c r="T235" s="83" t="n">
        <v>1.07162408440575</v>
      </c>
      <c r="U235" s="86" t="n">
        <v>7521.383</v>
      </c>
      <c r="V235" s="86" t="n">
        <v>7521.383</v>
      </c>
      <c r="W235" s="86" t="n">
        <v>4886.33</v>
      </c>
      <c r="X235" s="89" t="n">
        <v>-2635.053</v>
      </c>
      <c r="Y235" s="90" t="n">
        <v>-0.350341552876645</v>
      </c>
      <c r="Z235" s="90" t="n">
        <v>-0.176507962188662</v>
      </c>
      <c r="AA235" s="86" t="n">
        <f aca="false">SUM(K235,Q235,W235)/3</f>
        <v>4561.42</v>
      </c>
    </row>
    <row r="236" customFormat="false" ht="15" hidden="false" customHeight="false" outlineLevel="0" collapsed="false">
      <c r="A236" s="0" t="e">
        <f aca="false">_xlfn.XLOOKUP('[1]CMK - 30.09.2025'!$N$1:$N$1048576,'[1]CMK - 30.09.2025'!$J$1:$J$1048576,"-",0)</f>
        <v>#NAME?</v>
      </c>
      <c r="B236" s="85" t="s">
        <v>58</v>
      </c>
      <c r="C236" s="85" t="s">
        <v>58</v>
      </c>
      <c r="D236" s="85" t="s">
        <v>59</v>
      </c>
      <c r="E236" s="85" t="n">
        <v>5636214000172</v>
      </c>
      <c r="F236" s="85" t="s">
        <v>291</v>
      </c>
      <c r="G236" s="85"/>
      <c r="H236" s="85" t="s">
        <v>61</v>
      </c>
      <c r="I236" s="86" t="n">
        <v>2990.178</v>
      </c>
      <c r="J236" s="86" t="n">
        <v>2990.178</v>
      </c>
      <c r="K236" s="86" t="n">
        <v>3219.18</v>
      </c>
      <c r="L236" s="87" t="n">
        <v>229.002</v>
      </c>
      <c r="M236" s="83" t="n">
        <v>0.0765847384336316</v>
      </c>
      <c r="N236" s="88" t="s">
        <v>57</v>
      </c>
      <c r="O236" s="86" t="n">
        <v>1565.641</v>
      </c>
      <c r="P236" s="86" t="n">
        <v>1565.641</v>
      </c>
      <c r="Q236" s="86" t="n">
        <v>2309.1</v>
      </c>
      <c r="R236" s="87" t="n">
        <v>743.459000000001</v>
      </c>
      <c r="S236" s="83" t="n">
        <v>0.474859179083839</v>
      </c>
      <c r="T236" s="90" t="n">
        <v>-0.282705533707341</v>
      </c>
      <c r="U236" s="86" t="n">
        <v>5060.493</v>
      </c>
      <c r="V236" s="86" t="n">
        <v>5060.493</v>
      </c>
      <c r="W236" s="86" t="n">
        <v>2973.52</v>
      </c>
      <c r="X236" s="89" t="n">
        <v>-2086.973</v>
      </c>
      <c r="Y236" s="90" t="n">
        <v>-0.412405075948134</v>
      </c>
      <c r="Z236" s="83" t="n">
        <v>0.287739812047984</v>
      </c>
      <c r="AA236" s="86" t="n">
        <f aca="false">SUM(K236,Q236,W236)/3</f>
        <v>2833.93333333333</v>
      </c>
    </row>
    <row r="237" customFormat="false" ht="15" hidden="false" customHeight="false" outlineLevel="0" collapsed="false">
      <c r="A237" s="0" t="e">
        <f aca="false">_xlfn.XLOOKUP('[1]CMK - 30.09.2025'!$N$1:$N$1048576,'[1]CMK - 30.09.2025'!$J$1:$J$1048576,"-",0)</f>
        <v>#NAME?</v>
      </c>
      <c r="B237" s="85" t="s">
        <v>58</v>
      </c>
      <c r="C237" s="85" t="s">
        <v>58</v>
      </c>
      <c r="D237" s="85" t="s">
        <v>59</v>
      </c>
      <c r="E237" s="85" t="n">
        <v>5669872000160</v>
      </c>
      <c r="F237" s="85" t="s">
        <v>292</v>
      </c>
      <c r="G237" s="85"/>
      <c r="H237" s="85" t="s">
        <v>61</v>
      </c>
      <c r="I237" s="86" t="n">
        <v>4845.562</v>
      </c>
      <c r="J237" s="86" t="n">
        <v>4845.562</v>
      </c>
      <c r="K237" s="86" t="n">
        <v>5445.29</v>
      </c>
      <c r="L237" s="87" t="n">
        <v>599.728000000001</v>
      </c>
      <c r="M237" s="83" t="n">
        <v>0.123768512300534</v>
      </c>
      <c r="N237" s="88" t="s">
        <v>57</v>
      </c>
      <c r="O237" s="86" t="n">
        <v>6211.686</v>
      </c>
      <c r="P237" s="86" t="n">
        <v>6211.686</v>
      </c>
      <c r="Q237" s="86" t="n">
        <v>4050.71</v>
      </c>
      <c r="R237" s="89" t="n">
        <v>-2160.976</v>
      </c>
      <c r="S237" s="90" t="n">
        <v>-0.347888801848645</v>
      </c>
      <c r="T237" s="90" t="n">
        <v>-0.256107571864859</v>
      </c>
      <c r="U237" s="86" t="n">
        <v>4760.704</v>
      </c>
      <c r="V237" s="86" t="n">
        <v>4760.704</v>
      </c>
      <c r="W237" s="86" t="n">
        <v>5802.16</v>
      </c>
      <c r="X237" s="87" t="n">
        <v>1041.456</v>
      </c>
      <c r="Y237" s="83" t="n">
        <v>0.218760922754281</v>
      </c>
      <c r="Z237" s="83" t="n">
        <v>0.432380989999284</v>
      </c>
      <c r="AA237" s="86" t="n">
        <f aca="false">SUM(K237,Q237,W237)/3</f>
        <v>5099.38666666667</v>
      </c>
    </row>
    <row r="238" customFormat="false" ht="15" hidden="false" customHeight="false" outlineLevel="0" collapsed="false">
      <c r="A238" s="0" t="e">
        <f aca="false">_xlfn.XLOOKUP('[1]CMK - 30.09.2025'!$N$1:$N$1048576,'[1]CMK - 30.09.2025'!$J$1:$J$1048576,"-",0)</f>
        <v>#NAME?</v>
      </c>
      <c r="B238" s="85" t="s">
        <v>58</v>
      </c>
      <c r="C238" s="85" t="s">
        <v>58</v>
      </c>
      <c r="D238" s="85" t="s">
        <v>59</v>
      </c>
      <c r="E238" s="85" t="n">
        <v>5776520000104</v>
      </c>
      <c r="F238" s="85" t="s">
        <v>293</v>
      </c>
      <c r="G238" s="85"/>
      <c r="H238" s="85" t="s">
        <v>61</v>
      </c>
      <c r="I238" s="86" t="n">
        <v>29097.915</v>
      </c>
      <c r="J238" s="86" t="n">
        <v>29097.915</v>
      </c>
      <c r="K238" s="86" t="n">
        <v>27849.63</v>
      </c>
      <c r="L238" s="89" t="n">
        <v>-1248.285</v>
      </c>
      <c r="M238" s="90" t="n">
        <v>-0.0428994654771657</v>
      </c>
      <c r="N238" s="88" t="s">
        <v>57</v>
      </c>
      <c r="O238" s="86" t="n">
        <v>26248.087</v>
      </c>
      <c r="P238" s="86" t="n">
        <v>26248.087</v>
      </c>
      <c r="Q238" s="86" t="n">
        <v>21668.85</v>
      </c>
      <c r="R238" s="89" t="n">
        <v>-4579.23700000002</v>
      </c>
      <c r="S238" s="90" t="n">
        <v>-0.174459837777893</v>
      </c>
      <c r="T238" s="90" t="n">
        <v>-0.221934007740857</v>
      </c>
      <c r="U238" s="86" t="n">
        <v>31934.402</v>
      </c>
      <c r="V238" s="86" t="n">
        <v>31934.402</v>
      </c>
      <c r="W238" s="86" t="n">
        <v>34986.9</v>
      </c>
      <c r="X238" s="87" t="n">
        <v>3052.49799999998</v>
      </c>
      <c r="Y238" s="83" t="n">
        <v>0.095586508869024</v>
      </c>
      <c r="Z238" s="83" t="n">
        <v>0.614617296257069</v>
      </c>
      <c r="AA238" s="86" t="n">
        <f aca="false">SUM(K238,Q238,W238)/3</f>
        <v>28168.46</v>
      </c>
    </row>
    <row r="239" customFormat="false" ht="15" hidden="false" customHeight="false" outlineLevel="0" collapsed="false">
      <c r="A239" s="0" t="e">
        <f aca="false">_xlfn.XLOOKUP('[1]CMK - 30.09.2025'!$N$1:$N$1048576,'[1]CMK - 30.09.2025'!$J$1:$J$1048576,"-",0)</f>
        <v>#NAME?</v>
      </c>
      <c r="B239" s="85" t="s">
        <v>58</v>
      </c>
      <c r="C239" s="85" t="s">
        <v>58</v>
      </c>
      <c r="D239" s="85" t="s">
        <v>59</v>
      </c>
      <c r="E239" s="85" t="n">
        <v>5787248000168</v>
      </c>
      <c r="F239" s="85" t="s">
        <v>294</v>
      </c>
      <c r="G239" s="85"/>
      <c r="H239" s="85" t="s">
        <v>61</v>
      </c>
      <c r="I239" s="86" t="n">
        <v>8437.696</v>
      </c>
      <c r="J239" s="86" t="n">
        <v>8437.696</v>
      </c>
      <c r="K239" s="86" t="n">
        <v>1583.15</v>
      </c>
      <c r="L239" s="89" t="n">
        <v>-6854.546</v>
      </c>
      <c r="M239" s="90" t="n">
        <v>-0.812371765941793</v>
      </c>
      <c r="N239" s="88" t="s">
        <v>57</v>
      </c>
      <c r="O239" s="86" t="n">
        <v>8309.934</v>
      </c>
      <c r="P239" s="86" t="n">
        <v>8309.934</v>
      </c>
      <c r="Q239" s="86" t="n">
        <v>6535.89</v>
      </c>
      <c r="R239" s="89" t="n">
        <v>-1774.044</v>
      </c>
      <c r="S239" s="90" t="n">
        <v>-0.213484728037551</v>
      </c>
      <c r="T239" s="83" t="n">
        <v>3.12840855256924</v>
      </c>
      <c r="U239" s="86" t="n">
        <v>7760.307</v>
      </c>
      <c r="V239" s="86" t="n">
        <v>7760.307</v>
      </c>
      <c r="W239" s="86" t="n">
        <v>7218.62</v>
      </c>
      <c r="X239" s="89" t="n">
        <v>-541.687</v>
      </c>
      <c r="Y239" s="90" t="n">
        <v>-0.0698022642660915</v>
      </c>
      <c r="Z239" s="83" t="n">
        <v>0.104458612369548</v>
      </c>
      <c r="AA239" s="86" t="n">
        <f aca="false">SUM(K239,Q239,W239)/3</f>
        <v>5112.55333333333</v>
      </c>
    </row>
    <row r="240" customFormat="false" ht="15" hidden="false" customHeight="false" outlineLevel="0" collapsed="false">
      <c r="A240" s="0" t="e">
        <f aca="false">_xlfn.XLOOKUP('[1]CMK - 30.09.2025'!$N$1:$N$1048576,'[1]CMK - 30.09.2025'!$J$1:$J$1048576,"-",0)</f>
        <v>#NAME?</v>
      </c>
      <c r="B240" s="85" t="s">
        <v>58</v>
      </c>
      <c r="C240" s="85" t="s">
        <v>58</v>
      </c>
      <c r="D240" s="85" t="s">
        <v>59</v>
      </c>
      <c r="E240" s="85" t="n">
        <v>5802577000130</v>
      </c>
      <c r="F240" s="85" t="s">
        <v>295</v>
      </c>
      <c r="G240" s="85"/>
      <c r="H240" s="85" t="s">
        <v>61</v>
      </c>
      <c r="I240" s="86" t="n">
        <v>16354.285</v>
      </c>
      <c r="J240" s="86" t="n">
        <v>16354.285</v>
      </c>
      <c r="K240" s="86" t="n">
        <v>27230.74</v>
      </c>
      <c r="L240" s="87" t="n">
        <v>10876.455</v>
      </c>
      <c r="M240" s="83" t="n">
        <v>0.665052308920873</v>
      </c>
      <c r="N240" s="88" t="s">
        <v>57</v>
      </c>
      <c r="O240" s="86" t="n">
        <v>18341.863</v>
      </c>
      <c r="P240" s="86" t="n">
        <v>18341.863</v>
      </c>
      <c r="Q240" s="86" t="n">
        <v>18076.27</v>
      </c>
      <c r="R240" s="89" t="n">
        <v>-265.593000000004</v>
      </c>
      <c r="S240" s="90" t="n">
        <v>-0.0144801539516463</v>
      </c>
      <c r="T240" s="90" t="n">
        <v>-0.336181462567672</v>
      </c>
      <c r="U240" s="86" t="n">
        <v>15364.485</v>
      </c>
      <c r="V240" s="86" t="n">
        <v>15364.485</v>
      </c>
      <c r="W240" s="86" t="n">
        <v>21369.52</v>
      </c>
      <c r="X240" s="87" t="n">
        <v>6005.03499999999</v>
      </c>
      <c r="Y240" s="83" t="n">
        <v>0.390838677638723</v>
      </c>
      <c r="Z240" s="83" t="n">
        <v>0.182186369201168</v>
      </c>
      <c r="AA240" s="86" t="n">
        <f aca="false">SUM(K240,Q240,W240)/3</f>
        <v>22225.51</v>
      </c>
    </row>
    <row r="241" customFormat="false" ht="15" hidden="false" customHeight="false" outlineLevel="0" collapsed="false">
      <c r="A241" s="0" t="e">
        <f aca="false">_xlfn.XLOOKUP('[1]CMK - 30.09.2025'!$N$1:$N$1048576,'[1]CMK - 30.09.2025'!$J$1:$J$1048576,"-",0)</f>
        <v>#NAME?</v>
      </c>
      <c r="B241" s="85" t="s">
        <v>58</v>
      </c>
      <c r="C241" s="85" t="s">
        <v>58</v>
      </c>
      <c r="D241" s="85" t="s">
        <v>59</v>
      </c>
      <c r="E241" s="85" t="n">
        <v>5823022000175</v>
      </c>
      <c r="F241" s="85" t="s">
        <v>296</v>
      </c>
      <c r="G241" s="85"/>
      <c r="H241" s="85" t="s">
        <v>61</v>
      </c>
      <c r="I241" s="86" t="n">
        <v>7936.911</v>
      </c>
      <c r="J241" s="86" t="n">
        <v>7936.911</v>
      </c>
      <c r="K241" s="86" t="n">
        <v>7016.07</v>
      </c>
      <c r="L241" s="89" t="n">
        <v>-920.841000000002</v>
      </c>
      <c r="M241" s="90" t="n">
        <v>-0.116020073804532</v>
      </c>
      <c r="N241" s="88" t="s">
        <v>57</v>
      </c>
      <c r="O241" s="86" t="n">
        <v>12163.454</v>
      </c>
      <c r="P241" s="86" t="n">
        <v>12163.454</v>
      </c>
      <c r="Q241" s="86" t="n">
        <v>5669.51</v>
      </c>
      <c r="R241" s="89" t="n">
        <v>-6493.944</v>
      </c>
      <c r="S241" s="90" t="n">
        <v>-0.533889798078737</v>
      </c>
      <c r="T241" s="90" t="n">
        <v>-0.191925109071033</v>
      </c>
      <c r="U241" s="86" t="n">
        <v>10706.13</v>
      </c>
      <c r="V241" s="86" t="n">
        <v>10706.13</v>
      </c>
      <c r="W241" s="86" t="n">
        <v>4512.19</v>
      </c>
      <c r="X241" s="89" t="n">
        <v>-6193.94</v>
      </c>
      <c r="Y241" s="90" t="n">
        <v>-0.578541452420249</v>
      </c>
      <c r="Z241" s="90" t="n">
        <v>-0.204130515688305</v>
      </c>
      <c r="AA241" s="86" t="n">
        <f aca="false">SUM(K241,Q241,W241)/3</f>
        <v>5732.59</v>
      </c>
    </row>
    <row r="242" customFormat="false" ht="15" hidden="false" customHeight="false" outlineLevel="0" collapsed="false">
      <c r="A242" s="0" t="e">
        <f aca="false">_xlfn.XLOOKUP('[1]CMK - 30.09.2025'!$N$1:$N$1048576,'[1]CMK - 30.09.2025'!$J$1:$J$1048576,"-",0)</f>
        <v>#NAME?</v>
      </c>
      <c r="B242" s="85" t="s">
        <v>58</v>
      </c>
      <c r="C242" s="85" t="s">
        <v>58</v>
      </c>
      <c r="D242" s="85" t="s">
        <v>59</v>
      </c>
      <c r="E242" s="85" t="n">
        <v>5861891000194</v>
      </c>
      <c r="F242" s="85" t="s">
        <v>297</v>
      </c>
      <c r="G242" s="85"/>
      <c r="H242" s="85" t="s">
        <v>61</v>
      </c>
      <c r="I242" s="86" t="n">
        <v>2512.567</v>
      </c>
      <c r="J242" s="86" t="n">
        <v>2512.567</v>
      </c>
      <c r="K242" s="86" t="n">
        <v>2752.45</v>
      </c>
      <c r="L242" s="87" t="n">
        <v>239.883</v>
      </c>
      <c r="M242" s="83" t="n">
        <v>0.0954732749415241</v>
      </c>
      <c r="N242" s="88" t="s">
        <v>57</v>
      </c>
      <c r="O242" s="86" t="n">
        <v>1819.817</v>
      </c>
      <c r="P242" s="86" t="n">
        <v>1819.817</v>
      </c>
      <c r="Q242" s="86" t="n">
        <v>1863.48</v>
      </c>
      <c r="R242" s="87" t="n">
        <v>43.6629999999998</v>
      </c>
      <c r="S242" s="83" t="n">
        <v>0.0239930718308488</v>
      </c>
      <c r="T242" s="90" t="n">
        <v>-0.322974077639921</v>
      </c>
      <c r="U242" s="86" t="n">
        <v>3497.782</v>
      </c>
      <c r="V242" s="86" t="n">
        <v>3497.782</v>
      </c>
      <c r="W242" s="86" t="n">
        <v>2361.06</v>
      </c>
      <c r="X242" s="89" t="n">
        <v>-1136.722</v>
      </c>
      <c r="Y242" s="90" t="n">
        <v>-0.324983661074361</v>
      </c>
      <c r="Z242" s="83" t="n">
        <v>0.267016549681242</v>
      </c>
      <c r="AA242" s="86" t="n">
        <f aca="false">SUM(K242,Q242,W242)/3</f>
        <v>2325.66333333333</v>
      </c>
    </row>
    <row r="243" customFormat="false" ht="15" hidden="false" customHeight="false" outlineLevel="0" collapsed="false">
      <c r="A243" s="0" t="e">
        <f aca="false">_xlfn.XLOOKUP('[1]CMK - 30.09.2025'!$N$1:$N$1048576,'[1]CMK - 30.09.2025'!$J$1:$J$1048576,"-",0)</f>
        <v>#NAME?</v>
      </c>
      <c r="B243" s="85" t="s">
        <v>58</v>
      </c>
      <c r="C243" s="85" t="s">
        <v>58</v>
      </c>
      <c r="D243" s="85" t="s">
        <v>59</v>
      </c>
      <c r="E243" s="85" t="n">
        <v>5863208000158</v>
      </c>
      <c r="F243" s="85" t="s">
        <v>298</v>
      </c>
      <c r="G243" s="85"/>
      <c r="H243" s="85" t="s">
        <v>61</v>
      </c>
      <c r="I243" s="86" t="n">
        <v>26058.24</v>
      </c>
      <c r="J243" s="86" t="n">
        <v>26058.24</v>
      </c>
      <c r="K243" s="86" t="n">
        <v>21029.84</v>
      </c>
      <c r="L243" s="89" t="n">
        <v>-5028.4</v>
      </c>
      <c r="M243" s="90" t="n">
        <v>-0.192967752234994</v>
      </c>
      <c r="N243" s="88" t="s">
        <v>57</v>
      </c>
      <c r="O243" s="86" t="n">
        <v>21716.396</v>
      </c>
      <c r="P243" s="86" t="n">
        <v>21716.396</v>
      </c>
      <c r="Q243" s="86" t="n">
        <v>21590.79</v>
      </c>
      <c r="R243" s="89" t="n">
        <v>-125.606000000003</v>
      </c>
      <c r="S243" s="90" t="n">
        <v>-0.00578392473594624</v>
      </c>
      <c r="T243" s="83" t="n">
        <v>0.0266740022748626</v>
      </c>
      <c r="U243" s="86" t="n">
        <v>27281.069</v>
      </c>
      <c r="V243" s="86" t="n">
        <v>27281.069</v>
      </c>
      <c r="W243" s="86" t="n">
        <v>23886.54</v>
      </c>
      <c r="X243" s="89" t="n">
        <v>-3394.529</v>
      </c>
      <c r="Y243" s="90" t="n">
        <v>-0.124428005368851</v>
      </c>
      <c r="Z243" s="83" t="n">
        <v>0.106330060178437</v>
      </c>
      <c r="AA243" s="86" t="n">
        <f aca="false">SUM(K243,Q243,W243)/3</f>
        <v>22169.0566666667</v>
      </c>
    </row>
    <row r="244" customFormat="false" ht="15" hidden="false" customHeight="false" outlineLevel="0" collapsed="false">
      <c r="A244" s="0" t="e">
        <f aca="false">_xlfn.XLOOKUP('[1]CMK - 30.09.2025'!$N$1:$N$1048576,'[1]CMK - 30.09.2025'!$J$1:$J$1048576,"-",0)</f>
        <v>#NAME?</v>
      </c>
      <c r="B244" s="85" t="s">
        <v>58</v>
      </c>
      <c r="C244" s="85" t="s">
        <v>58</v>
      </c>
      <c r="D244" s="85" t="s">
        <v>59</v>
      </c>
      <c r="E244" s="85" t="n">
        <v>5864685000138</v>
      </c>
      <c r="F244" s="85" t="s">
        <v>299</v>
      </c>
      <c r="G244" s="85"/>
      <c r="H244" s="85" t="s">
        <v>61</v>
      </c>
      <c r="I244" s="86" t="n">
        <v>3531.217</v>
      </c>
      <c r="J244" s="86" t="n">
        <v>3531.217</v>
      </c>
      <c r="K244" s="86" t="n">
        <v>7638.44</v>
      </c>
      <c r="L244" s="87" t="n">
        <v>4107.223</v>
      </c>
      <c r="M244" s="83" t="n">
        <v>1.1631182677247</v>
      </c>
      <c r="N244" s="88" t="s">
        <v>57</v>
      </c>
      <c r="O244" s="86" t="n">
        <v>0</v>
      </c>
      <c r="P244" s="86" t="n">
        <v>0</v>
      </c>
      <c r="Q244" s="86" t="n">
        <v>4081.58</v>
      </c>
      <c r="R244" s="87" t="n">
        <v>4081.58</v>
      </c>
      <c r="S244" s="88" t="s">
        <v>57</v>
      </c>
      <c r="T244" s="90" t="n">
        <v>-0.46565267253523</v>
      </c>
      <c r="U244" s="86" t="n">
        <v>3141.241</v>
      </c>
      <c r="V244" s="86" t="n">
        <v>3141.241</v>
      </c>
      <c r="W244" s="86" t="n">
        <v>10832.32</v>
      </c>
      <c r="X244" s="87" t="n">
        <v>7691.079</v>
      </c>
      <c r="Y244" s="83" t="n">
        <v>2.44842054461915</v>
      </c>
      <c r="Z244" s="83" t="n">
        <v>1.653952635989</v>
      </c>
      <c r="AA244" s="86" t="n">
        <f aca="false">SUM(K244,Q244,W244)/3</f>
        <v>7517.44666666667</v>
      </c>
    </row>
    <row r="245" customFormat="false" ht="15" hidden="false" customHeight="false" outlineLevel="0" collapsed="false">
      <c r="A245" s="0" t="e">
        <f aca="false">_xlfn.XLOOKUP('[1]CMK - 30.09.2025'!$N$1:$N$1048576,'[1]CMK - 30.09.2025'!$J$1:$J$1048576,"-",0)</f>
        <v>#NAME?</v>
      </c>
      <c r="B245" s="85" t="s">
        <v>58</v>
      </c>
      <c r="C245" s="85" t="s">
        <v>58</v>
      </c>
      <c r="D245" s="85" t="s">
        <v>59</v>
      </c>
      <c r="E245" s="85" t="n">
        <v>5895559000140</v>
      </c>
      <c r="F245" s="85" t="s">
        <v>300</v>
      </c>
      <c r="G245" s="85"/>
      <c r="H245" s="85" t="s">
        <v>61</v>
      </c>
      <c r="I245" s="86" t="n">
        <v>29607.247</v>
      </c>
      <c r="J245" s="86" t="n">
        <v>29607.247</v>
      </c>
      <c r="K245" s="86" t="n">
        <v>32335.24</v>
      </c>
      <c r="L245" s="87" t="n">
        <v>2727.993</v>
      </c>
      <c r="M245" s="83" t="n">
        <v>0.0921393670948196</v>
      </c>
      <c r="N245" s="88" t="s">
        <v>57</v>
      </c>
      <c r="O245" s="86" t="n">
        <v>11500.841</v>
      </c>
      <c r="P245" s="86" t="n">
        <v>11500.841</v>
      </c>
      <c r="Q245" s="86" t="n">
        <v>5189.8</v>
      </c>
      <c r="R245" s="89" t="n">
        <v>-6311.041</v>
      </c>
      <c r="S245" s="90" t="n">
        <v>-0.54874604387627</v>
      </c>
      <c r="T245" s="90" t="n">
        <v>-0.839500186174588</v>
      </c>
      <c r="U245" s="86" t="n">
        <v>26992.842</v>
      </c>
      <c r="V245" s="86" t="n">
        <v>26992.842</v>
      </c>
      <c r="W245" s="86" t="n">
        <v>12846.72</v>
      </c>
      <c r="X245" s="89" t="n">
        <v>-14146.122</v>
      </c>
      <c r="Y245" s="90" t="n">
        <v>-0.524069381060357</v>
      </c>
      <c r="Z245" s="83" t="n">
        <v>1.47537862730741</v>
      </c>
      <c r="AA245" s="86" t="n">
        <f aca="false">SUM(K245,Q245,W245)/3</f>
        <v>16790.5866666667</v>
      </c>
    </row>
    <row r="246" customFormat="false" ht="15" hidden="false" customHeight="false" outlineLevel="0" collapsed="false">
      <c r="A246" s="0" t="e">
        <f aca="false">_xlfn.XLOOKUP('[1]CMK - 30.09.2025'!$N$1:$N$1048576,'[1]CMK - 30.09.2025'!$J$1:$J$1048576,"-",0)</f>
        <v>#NAME?</v>
      </c>
      <c r="B246" s="85" t="s">
        <v>58</v>
      </c>
      <c r="C246" s="85" t="s">
        <v>58</v>
      </c>
      <c r="D246" s="85" t="s">
        <v>59</v>
      </c>
      <c r="E246" s="85" t="n">
        <v>5917963000178</v>
      </c>
      <c r="F246" s="85" t="s">
        <v>301</v>
      </c>
      <c r="G246" s="85"/>
      <c r="H246" s="85" t="s">
        <v>61</v>
      </c>
      <c r="I246" s="86" t="n">
        <v>1158.867</v>
      </c>
      <c r="J246" s="86" t="n">
        <v>1158.867</v>
      </c>
      <c r="K246" s="86" t="n">
        <v>1278.16</v>
      </c>
      <c r="L246" s="87" t="n">
        <v>119.292999999999</v>
      </c>
      <c r="M246" s="83" t="n">
        <v>0.10293933643809</v>
      </c>
      <c r="N246" s="88" t="s">
        <v>57</v>
      </c>
      <c r="O246" s="86" t="n">
        <v>1979.738</v>
      </c>
      <c r="P246" s="86" t="n">
        <v>1979.738</v>
      </c>
      <c r="Q246" s="86" t="n">
        <v>880.57</v>
      </c>
      <c r="R246" s="89" t="n">
        <v>-1099.168</v>
      </c>
      <c r="S246" s="90" t="n">
        <v>-0.555208820561105</v>
      </c>
      <c r="T246" s="90" t="n">
        <v>-0.311064342492333</v>
      </c>
      <c r="U246" s="86" t="n">
        <v>1277.947</v>
      </c>
      <c r="V246" s="86" t="n">
        <v>1277.947</v>
      </c>
      <c r="W246" s="86" t="n">
        <v>2079.45</v>
      </c>
      <c r="X246" s="87" t="n">
        <v>801.503</v>
      </c>
      <c r="Y246" s="83" t="n">
        <v>0.627180156923566</v>
      </c>
      <c r="Z246" s="83" t="n">
        <v>1.36148176749151</v>
      </c>
      <c r="AA246" s="86" t="n">
        <f aca="false">SUM(K246,Q246,W246)/3</f>
        <v>1412.72666666667</v>
      </c>
    </row>
    <row r="247" customFormat="false" ht="15" hidden="false" customHeight="false" outlineLevel="0" collapsed="false">
      <c r="A247" s="0" t="e">
        <f aca="false">_xlfn.XLOOKUP('[1]CMK - 30.09.2025'!$N$1:$N$1048576,'[1]CMK - 30.09.2025'!$J$1:$J$1048576,"-",0)</f>
        <v>#NAME?</v>
      </c>
      <c r="B247" s="85" t="s">
        <v>58</v>
      </c>
      <c r="C247" s="85" t="s">
        <v>58</v>
      </c>
      <c r="D247" s="85" t="s">
        <v>59</v>
      </c>
      <c r="E247" s="85" t="n">
        <v>5952781000138</v>
      </c>
      <c r="F247" s="85" t="s">
        <v>302</v>
      </c>
      <c r="G247" s="85"/>
      <c r="H247" s="85" t="s">
        <v>61</v>
      </c>
      <c r="I247" s="86" t="n">
        <v>791.738</v>
      </c>
      <c r="J247" s="86" t="n">
        <v>791.738</v>
      </c>
      <c r="K247" s="86" t="n">
        <v>619.75</v>
      </c>
      <c r="L247" s="89" t="n">
        <v>-171.988</v>
      </c>
      <c r="M247" s="90" t="n">
        <v>-0.217228426575458</v>
      </c>
      <c r="N247" s="88" t="s">
        <v>57</v>
      </c>
      <c r="O247" s="86" t="n">
        <v>437.184</v>
      </c>
      <c r="P247" s="86" t="n">
        <v>437.184</v>
      </c>
      <c r="Q247" s="86" t="n">
        <v>1096.85</v>
      </c>
      <c r="R247" s="87" t="n">
        <v>659.666</v>
      </c>
      <c r="S247" s="83" t="n">
        <v>1.50889785536525</v>
      </c>
      <c r="T247" s="83" t="n">
        <v>0.769826542960871</v>
      </c>
      <c r="U247" s="86" t="n">
        <v>1029.784</v>
      </c>
      <c r="V247" s="86" t="n">
        <v>1029.784</v>
      </c>
      <c r="W247" s="86" t="n">
        <v>1082.91</v>
      </c>
      <c r="X247" s="87" t="n">
        <v>53.1260000000002</v>
      </c>
      <c r="Y247" s="83" t="n">
        <v>0.0515894595371458</v>
      </c>
      <c r="Z247" s="90" t="n">
        <v>-0.0127091215754204</v>
      </c>
      <c r="AA247" s="86" t="n">
        <f aca="false">SUM(K247,Q247,W247)/3</f>
        <v>933.17</v>
      </c>
    </row>
    <row r="248" customFormat="false" ht="15" hidden="false" customHeight="false" outlineLevel="0" collapsed="false">
      <c r="A248" s="0" t="e">
        <f aca="false">_xlfn.XLOOKUP('[1]CMK - 30.09.2025'!$N$1:$N$1048576,'[1]CMK - 30.09.2025'!$J$1:$J$1048576,"-",0)</f>
        <v>#NAME?</v>
      </c>
      <c r="B248" s="85" t="s">
        <v>58</v>
      </c>
      <c r="C248" s="85" t="s">
        <v>58</v>
      </c>
      <c r="D248" s="85" t="s">
        <v>59</v>
      </c>
      <c r="E248" s="85" t="n">
        <v>5963552000119</v>
      </c>
      <c r="F248" s="85" t="s">
        <v>303</v>
      </c>
      <c r="G248" s="85"/>
      <c r="H248" s="85" t="s">
        <v>61</v>
      </c>
      <c r="I248" s="86" t="n">
        <v>3987.209</v>
      </c>
      <c r="J248" s="86" t="n">
        <v>3987.209</v>
      </c>
      <c r="K248" s="86" t="n">
        <v>5230.94</v>
      </c>
      <c r="L248" s="87" t="n">
        <v>1243.731</v>
      </c>
      <c r="M248" s="83" t="n">
        <v>0.311930224876599</v>
      </c>
      <c r="N248" s="88" t="s">
        <v>57</v>
      </c>
      <c r="O248" s="86" t="n">
        <v>2433.063</v>
      </c>
      <c r="P248" s="86" t="n">
        <v>2433.063</v>
      </c>
      <c r="Q248" s="86" t="n">
        <v>2731.43</v>
      </c>
      <c r="R248" s="87" t="n">
        <v>298.366999999999</v>
      </c>
      <c r="S248" s="83" t="n">
        <v>0.122630199053621</v>
      </c>
      <c r="T248" s="90" t="n">
        <v>-0.477831900193847</v>
      </c>
      <c r="U248" s="86" t="n">
        <v>4331.869</v>
      </c>
      <c r="V248" s="86" t="n">
        <v>4331.869</v>
      </c>
      <c r="W248" s="86" t="n">
        <v>4437.15</v>
      </c>
      <c r="X248" s="87" t="n">
        <v>105.281000000003</v>
      </c>
      <c r="Y248" s="83" t="n">
        <v>0.0243038282090253</v>
      </c>
      <c r="Z248" s="83" t="n">
        <v>0.624478752887682</v>
      </c>
      <c r="AA248" s="86" t="n">
        <f aca="false">SUM(K248,Q248,W248)/3</f>
        <v>4133.17333333333</v>
      </c>
    </row>
    <row r="249" customFormat="false" ht="15" hidden="false" customHeight="false" outlineLevel="0" collapsed="false">
      <c r="A249" s="0" t="e">
        <f aca="false">_xlfn.XLOOKUP('[1]CMK - 30.09.2025'!$N$1:$N$1048576,'[1]CMK - 30.09.2025'!$J$1:$J$1048576,"-",0)</f>
        <v>#NAME?</v>
      </c>
      <c r="B249" s="85" t="s">
        <v>58</v>
      </c>
      <c r="C249" s="85" t="s">
        <v>58</v>
      </c>
      <c r="D249" s="85" t="s">
        <v>59</v>
      </c>
      <c r="E249" s="85" t="n">
        <v>6000893000151</v>
      </c>
      <c r="F249" s="85" t="s">
        <v>304</v>
      </c>
      <c r="G249" s="85"/>
      <c r="H249" s="85" t="s">
        <v>61</v>
      </c>
      <c r="I249" s="86" t="n">
        <v>2802.865</v>
      </c>
      <c r="J249" s="86" t="n">
        <v>2802.865</v>
      </c>
      <c r="K249" s="86" t="n">
        <v>1553.05</v>
      </c>
      <c r="L249" s="89" t="n">
        <v>-1249.815</v>
      </c>
      <c r="M249" s="90" t="n">
        <v>-0.445906242362725</v>
      </c>
      <c r="N249" s="88" t="s">
        <v>57</v>
      </c>
      <c r="O249" s="86" t="n">
        <v>2804.363</v>
      </c>
      <c r="P249" s="86" t="n">
        <v>2804.363</v>
      </c>
      <c r="Q249" s="86" t="n">
        <v>5383.69</v>
      </c>
      <c r="R249" s="87" t="n">
        <v>2579.327</v>
      </c>
      <c r="S249" s="83" t="n">
        <v>0.919755038844829</v>
      </c>
      <c r="T249" s="83" t="n">
        <v>2.46652715624095</v>
      </c>
      <c r="U249" s="86" t="n">
        <v>3542.966</v>
      </c>
      <c r="V249" s="86" t="n">
        <v>3542.966</v>
      </c>
      <c r="W249" s="86" t="n">
        <v>1361.33</v>
      </c>
      <c r="X249" s="89" t="n">
        <v>-2181.636</v>
      </c>
      <c r="Y249" s="90" t="n">
        <v>-0.615765434949136</v>
      </c>
      <c r="Z249" s="90" t="n">
        <v>-0.747138115307531</v>
      </c>
      <c r="AA249" s="86" t="n">
        <f aca="false">SUM(K249,Q249,W249)/3</f>
        <v>2766.02333333333</v>
      </c>
    </row>
    <row r="250" customFormat="false" ht="15" hidden="false" customHeight="false" outlineLevel="0" collapsed="false">
      <c r="A250" s="0" t="e">
        <f aca="false">_xlfn.XLOOKUP('[1]CMK - 30.09.2025'!$N$1:$N$1048576,'[1]CMK - 30.09.2025'!$J$1:$J$1048576,"-",0)</f>
        <v>#NAME?</v>
      </c>
      <c r="B250" s="85" t="s">
        <v>58</v>
      </c>
      <c r="C250" s="85" t="s">
        <v>58</v>
      </c>
      <c r="D250" s="85" t="s">
        <v>59</v>
      </c>
      <c r="E250" s="85" t="n">
        <v>6003224000133</v>
      </c>
      <c r="F250" s="85" t="s">
        <v>305</v>
      </c>
      <c r="G250" s="85"/>
      <c r="H250" s="85" t="s">
        <v>61</v>
      </c>
      <c r="I250" s="86" t="n">
        <v>123228.335</v>
      </c>
      <c r="J250" s="86" t="n">
        <v>123228.335</v>
      </c>
      <c r="K250" s="86" t="n">
        <v>119767.97</v>
      </c>
      <c r="L250" s="89" t="n">
        <v>-3460.36500000001</v>
      </c>
      <c r="M250" s="90" t="n">
        <v>-0.0280809198631143</v>
      </c>
      <c r="N250" s="88" t="s">
        <v>57</v>
      </c>
      <c r="O250" s="86" t="n">
        <v>81751.713</v>
      </c>
      <c r="P250" s="86" t="n">
        <v>81751.713</v>
      </c>
      <c r="Q250" s="86" t="n">
        <v>116489.61</v>
      </c>
      <c r="R250" s="87" t="n">
        <v>34737.897</v>
      </c>
      <c r="S250" s="83" t="n">
        <v>0.424919499851948</v>
      </c>
      <c r="T250" s="90" t="n">
        <v>-0.0273725938579406</v>
      </c>
      <c r="U250" s="86" t="n">
        <v>99955.266</v>
      </c>
      <c r="V250" s="86" t="n">
        <v>99955.266</v>
      </c>
      <c r="W250" s="86" t="n">
        <v>124402.11</v>
      </c>
      <c r="X250" s="87" t="n">
        <v>24446.844</v>
      </c>
      <c r="Y250" s="83" t="n">
        <v>0.244577849455175</v>
      </c>
      <c r="Z250" s="83" t="n">
        <v>0.0679245127526826</v>
      </c>
      <c r="AA250" s="86" t="n">
        <f aca="false">SUM(K250,Q250,W250)/3</f>
        <v>120219.896666667</v>
      </c>
    </row>
    <row r="251" customFormat="false" ht="15" hidden="false" customHeight="false" outlineLevel="0" collapsed="false">
      <c r="A251" s="0" t="e">
        <f aca="false">_xlfn.XLOOKUP('[1]CMK - 30.09.2025'!$N$1:$N$1048576,'[1]CMK - 30.09.2025'!$J$1:$J$1048576,"-",0)</f>
        <v>#NAME?</v>
      </c>
      <c r="B251" s="85" t="s">
        <v>58</v>
      </c>
      <c r="C251" s="85" t="s">
        <v>58</v>
      </c>
      <c r="D251" s="85" t="s">
        <v>59</v>
      </c>
      <c r="E251" s="85" t="n">
        <v>6050740000119</v>
      </c>
      <c r="F251" s="85" t="s">
        <v>306</v>
      </c>
      <c r="G251" s="85"/>
      <c r="H251" s="85" t="s">
        <v>61</v>
      </c>
      <c r="I251" s="86" t="n">
        <v>832.07</v>
      </c>
      <c r="J251" s="86" t="n">
        <v>832.07</v>
      </c>
      <c r="K251" s="86" t="n">
        <v>1409.65</v>
      </c>
      <c r="L251" s="87" t="n">
        <v>577.58</v>
      </c>
      <c r="M251" s="83" t="n">
        <v>0.694148328866562</v>
      </c>
      <c r="N251" s="88" t="s">
        <v>57</v>
      </c>
      <c r="O251" s="86" t="n">
        <v>1137.504</v>
      </c>
      <c r="P251" s="86" t="n">
        <v>1137.504</v>
      </c>
      <c r="Q251" s="86" t="n">
        <v>603.67</v>
      </c>
      <c r="R251" s="89" t="n">
        <v>-533.834</v>
      </c>
      <c r="S251" s="90" t="n">
        <v>-0.469302965088475</v>
      </c>
      <c r="T251" s="90" t="n">
        <v>-0.571758947256411</v>
      </c>
      <c r="U251" s="86" t="n">
        <v>1981.826</v>
      </c>
      <c r="V251" s="86" t="n">
        <v>1981.826</v>
      </c>
      <c r="W251" s="86" t="n">
        <v>1028.48</v>
      </c>
      <c r="X251" s="89" t="n">
        <v>-953.346</v>
      </c>
      <c r="Y251" s="90" t="n">
        <v>-0.481044249091495</v>
      </c>
      <c r="Z251" s="83" t="n">
        <v>0.703712293140292</v>
      </c>
      <c r="AA251" s="86" t="n">
        <f aca="false">SUM(K251,Q251,W251)/3</f>
        <v>1013.93333333333</v>
      </c>
    </row>
    <row r="252" customFormat="false" ht="15" hidden="false" customHeight="false" outlineLevel="0" collapsed="false">
      <c r="A252" s="0" t="e">
        <f aca="false">_xlfn.XLOOKUP('[1]CMK - 30.09.2025'!$N$1:$N$1048576,'[1]CMK - 30.09.2025'!$J$1:$J$1048576,"-",0)</f>
        <v>#NAME?</v>
      </c>
      <c r="B252" s="85" t="s">
        <v>58</v>
      </c>
      <c r="C252" s="85" t="s">
        <v>58</v>
      </c>
      <c r="D252" s="85" t="s">
        <v>59</v>
      </c>
      <c r="E252" s="85" t="n">
        <v>6073029000180</v>
      </c>
      <c r="F252" s="85" t="s">
        <v>307</v>
      </c>
      <c r="G252" s="85"/>
      <c r="H252" s="85" t="s">
        <v>61</v>
      </c>
      <c r="I252" s="86" t="n">
        <v>5178.507</v>
      </c>
      <c r="J252" s="86" t="n">
        <v>5178.507</v>
      </c>
      <c r="K252" s="86" t="n">
        <v>6704.2</v>
      </c>
      <c r="L252" s="87" t="n">
        <v>1525.693</v>
      </c>
      <c r="M252" s="83" t="n">
        <v>0.294620244792562</v>
      </c>
      <c r="N252" s="88" t="s">
        <v>57</v>
      </c>
      <c r="O252" s="86" t="n">
        <v>6168.485</v>
      </c>
      <c r="P252" s="86" t="n">
        <v>6168.485</v>
      </c>
      <c r="Q252" s="86" t="n">
        <v>6717.5</v>
      </c>
      <c r="R252" s="87" t="n">
        <v>549.015000000003</v>
      </c>
      <c r="S252" s="83" t="n">
        <v>0.0890032155383378</v>
      </c>
      <c r="T252" s="83" t="n">
        <v>0.00198383103129407</v>
      </c>
      <c r="U252" s="86" t="n">
        <v>8602.45</v>
      </c>
      <c r="V252" s="86" t="n">
        <v>8602.45</v>
      </c>
      <c r="W252" s="86" t="n">
        <v>8345.43</v>
      </c>
      <c r="X252" s="89" t="n">
        <v>-257.020000000004</v>
      </c>
      <c r="Y252" s="90" t="n">
        <v>-0.0298775348883171</v>
      </c>
      <c r="Z252" s="83" t="n">
        <v>0.242341644957202</v>
      </c>
      <c r="AA252" s="86" t="n">
        <f aca="false">SUM(K252,Q252,W252)/3</f>
        <v>7255.71</v>
      </c>
    </row>
    <row r="253" customFormat="false" ht="15" hidden="false" customHeight="false" outlineLevel="0" collapsed="false">
      <c r="A253" s="0" t="e">
        <f aca="false">_xlfn.XLOOKUP('[1]CMK - 30.09.2025'!$N$1:$N$1048576,'[1]CMK - 30.09.2025'!$J$1:$J$1048576,"-",0)</f>
        <v>#NAME?</v>
      </c>
      <c r="B253" s="85" t="s">
        <v>58</v>
      </c>
      <c r="C253" s="85" t="s">
        <v>58</v>
      </c>
      <c r="D253" s="85" t="s">
        <v>59</v>
      </c>
      <c r="E253" s="85" t="n">
        <v>6087935000133</v>
      </c>
      <c r="F253" s="85" t="s">
        <v>308</v>
      </c>
      <c r="G253" s="85"/>
      <c r="H253" s="85" t="s">
        <v>61</v>
      </c>
      <c r="I253" s="86" t="n">
        <v>185.798</v>
      </c>
      <c r="J253" s="86" t="n">
        <v>185.798</v>
      </c>
      <c r="K253" s="86" t="n">
        <v>214.59</v>
      </c>
      <c r="L253" s="87" t="n">
        <v>28.792</v>
      </c>
      <c r="M253" s="83" t="n">
        <v>0.154963993153855</v>
      </c>
      <c r="N253" s="88" t="s">
        <v>57</v>
      </c>
      <c r="O253" s="86" t="n">
        <v>162.966</v>
      </c>
      <c r="P253" s="86" t="n">
        <v>162.966</v>
      </c>
      <c r="Q253" s="86" t="n">
        <v>0</v>
      </c>
      <c r="R253" s="89" t="n">
        <v>-162.966</v>
      </c>
      <c r="S253" s="90" t="n">
        <v>-1</v>
      </c>
      <c r="T253" s="90" t="n">
        <v>-1</v>
      </c>
      <c r="U253" s="86" t="n">
        <v>237.791</v>
      </c>
      <c r="V253" s="86" t="n">
        <v>237.791</v>
      </c>
      <c r="W253" s="86" t="n">
        <v>525.01</v>
      </c>
      <c r="X253" s="87" t="n">
        <v>287.219</v>
      </c>
      <c r="Y253" s="83" t="n">
        <v>1.20786320760668</v>
      </c>
      <c r="Z253" s="88" t="s">
        <v>57</v>
      </c>
      <c r="AA253" s="86" t="n">
        <f aca="false">SUM(K253,Q253,W253)/3</f>
        <v>246.533333333333</v>
      </c>
    </row>
    <row r="254" customFormat="false" ht="15" hidden="false" customHeight="false" outlineLevel="0" collapsed="false">
      <c r="A254" s="0" t="e">
        <f aca="false">_xlfn.XLOOKUP('[1]CMK - 30.09.2025'!$N$1:$N$1048576,'[1]CMK - 30.09.2025'!$J$1:$J$1048576,"-",0)</f>
        <v>#NAME?</v>
      </c>
      <c r="B254" s="85" t="s">
        <v>58</v>
      </c>
      <c r="C254" s="85" t="s">
        <v>58</v>
      </c>
      <c r="D254" s="85" t="s">
        <v>59</v>
      </c>
      <c r="E254" s="85" t="n">
        <v>6130317000129</v>
      </c>
      <c r="F254" s="85" t="s">
        <v>309</v>
      </c>
      <c r="G254" s="85"/>
      <c r="H254" s="85" t="s">
        <v>61</v>
      </c>
      <c r="I254" s="86" t="n">
        <v>1041.175</v>
      </c>
      <c r="J254" s="86" t="n">
        <v>1041.175</v>
      </c>
      <c r="K254" s="86" t="n">
        <v>282.34</v>
      </c>
      <c r="L254" s="89" t="n">
        <v>-758.835</v>
      </c>
      <c r="M254" s="90" t="n">
        <v>-0.728825605685884</v>
      </c>
      <c r="N254" s="88" t="s">
        <v>57</v>
      </c>
      <c r="O254" s="86" t="n">
        <v>1021.007</v>
      </c>
      <c r="P254" s="86" t="n">
        <v>1021.007</v>
      </c>
      <c r="Q254" s="86" t="n">
        <v>72.22</v>
      </c>
      <c r="R254" s="89" t="n">
        <v>-948.787</v>
      </c>
      <c r="S254" s="90" t="n">
        <v>-0.929265911007466</v>
      </c>
      <c r="T254" s="90" t="n">
        <v>-0.744209109584189</v>
      </c>
      <c r="U254" s="86" t="n">
        <v>1320.779</v>
      </c>
      <c r="V254" s="86" t="n">
        <v>1320.779</v>
      </c>
      <c r="W254" s="86" t="n">
        <v>514.32</v>
      </c>
      <c r="X254" s="89" t="n">
        <v>-806.459</v>
      </c>
      <c r="Y254" s="90" t="n">
        <v>-0.610593445231943</v>
      </c>
      <c r="Z254" s="83" t="n">
        <v>6.12157297147605</v>
      </c>
      <c r="AA254" s="86" t="n">
        <f aca="false">SUM(K254,Q254,W254)/3</f>
        <v>289.626666666667</v>
      </c>
    </row>
    <row r="255" customFormat="false" ht="15" hidden="false" customHeight="false" outlineLevel="0" collapsed="false">
      <c r="A255" s="0" t="e">
        <f aca="false">_xlfn.XLOOKUP('[1]CMK - 30.09.2025'!$N$1:$N$1048576,'[1]CMK - 30.09.2025'!$J$1:$J$1048576,"-",0)</f>
        <v>#NAME?</v>
      </c>
      <c r="B255" s="85" t="s">
        <v>58</v>
      </c>
      <c r="C255" s="85" t="s">
        <v>58</v>
      </c>
      <c r="D255" s="85" t="s">
        <v>59</v>
      </c>
      <c r="E255" s="85" t="n">
        <v>6131914000178</v>
      </c>
      <c r="F255" s="85" t="s">
        <v>310</v>
      </c>
      <c r="G255" s="85"/>
      <c r="H255" s="85" t="s">
        <v>61</v>
      </c>
      <c r="I255" s="86" t="n">
        <v>267.107</v>
      </c>
      <c r="J255" s="86" t="n">
        <v>267.107</v>
      </c>
      <c r="K255" s="86" t="n">
        <v>324.04</v>
      </c>
      <c r="L255" s="87" t="n">
        <v>56.933</v>
      </c>
      <c r="M255" s="83" t="n">
        <v>0.213146791360765</v>
      </c>
      <c r="N255" s="88" t="s">
        <v>57</v>
      </c>
      <c r="O255" s="86" t="n">
        <v>264.752</v>
      </c>
      <c r="P255" s="86" t="n">
        <v>264.752</v>
      </c>
      <c r="Q255" s="86" t="n">
        <v>318.01</v>
      </c>
      <c r="R255" s="87" t="n">
        <v>53.258</v>
      </c>
      <c r="S255" s="83" t="n">
        <v>0.201161842025745</v>
      </c>
      <c r="T255" s="90" t="n">
        <v>-0.0186088137267003</v>
      </c>
      <c r="U255" s="86" t="n">
        <v>276.328</v>
      </c>
      <c r="V255" s="86" t="n">
        <v>276.328</v>
      </c>
      <c r="W255" s="86" t="n">
        <v>489.6</v>
      </c>
      <c r="X255" s="87" t="n">
        <v>213.272</v>
      </c>
      <c r="Y255" s="83" t="n">
        <v>0.771807417272227</v>
      </c>
      <c r="Z255" s="83" t="n">
        <v>0.539574227225559</v>
      </c>
      <c r="AA255" s="86" t="n">
        <f aca="false">SUM(K255,Q255,W255)/3</f>
        <v>377.216666666667</v>
      </c>
    </row>
    <row r="256" customFormat="false" ht="15" hidden="false" customHeight="false" outlineLevel="0" collapsed="false">
      <c r="A256" s="0" t="e">
        <f aca="false">_xlfn.XLOOKUP('[1]CMK - 30.09.2025'!$N$1:$N$1048576,'[1]CMK - 30.09.2025'!$J$1:$J$1048576,"-",0)</f>
        <v>#NAME?</v>
      </c>
      <c r="B256" s="85" t="s">
        <v>58</v>
      </c>
      <c r="C256" s="85" t="s">
        <v>58</v>
      </c>
      <c r="D256" s="85" t="s">
        <v>59</v>
      </c>
      <c r="E256" s="85" t="n">
        <v>6154107000170</v>
      </c>
      <c r="F256" s="85" t="s">
        <v>311</v>
      </c>
      <c r="G256" s="85"/>
      <c r="H256" s="85" t="s">
        <v>61</v>
      </c>
      <c r="I256" s="86" t="n">
        <v>5470.037</v>
      </c>
      <c r="J256" s="86" t="n">
        <v>5470.037</v>
      </c>
      <c r="K256" s="86" t="n">
        <v>4129.91</v>
      </c>
      <c r="L256" s="89" t="n">
        <v>-1340.127</v>
      </c>
      <c r="M256" s="90" t="n">
        <v>-0.244994138065245</v>
      </c>
      <c r="N256" s="88" t="s">
        <v>57</v>
      </c>
      <c r="O256" s="86" t="n">
        <v>5376.177</v>
      </c>
      <c r="P256" s="86" t="n">
        <v>5376.177</v>
      </c>
      <c r="Q256" s="86" t="n">
        <v>3021.63</v>
      </c>
      <c r="R256" s="89" t="n">
        <v>-2354.547</v>
      </c>
      <c r="S256" s="90" t="n">
        <v>-0.43795935290077</v>
      </c>
      <c r="T256" s="90" t="n">
        <v>-0.268354516200111</v>
      </c>
      <c r="U256" s="86" t="n">
        <v>5179.735</v>
      </c>
      <c r="V256" s="86" t="n">
        <v>5179.735</v>
      </c>
      <c r="W256" s="86" t="n">
        <v>5730.99</v>
      </c>
      <c r="X256" s="87" t="n">
        <v>551.255000000001</v>
      </c>
      <c r="Y256" s="83" t="n">
        <v>0.106425328708901</v>
      </c>
      <c r="Z256" s="83" t="n">
        <v>0.896655116609247</v>
      </c>
      <c r="AA256" s="86" t="n">
        <f aca="false">SUM(K256,Q256,W256)/3</f>
        <v>4294.17666666667</v>
      </c>
    </row>
    <row r="257" customFormat="false" ht="15" hidden="false" customHeight="false" outlineLevel="0" collapsed="false">
      <c r="A257" s="0" t="e">
        <f aca="false">_xlfn.XLOOKUP('[1]CMK - 30.09.2025'!$N$1:$N$1048576,'[1]CMK - 30.09.2025'!$J$1:$J$1048576,"-",0)</f>
        <v>#NAME?</v>
      </c>
      <c r="B257" s="85" t="s">
        <v>58</v>
      </c>
      <c r="C257" s="85" t="s">
        <v>58</v>
      </c>
      <c r="D257" s="85" t="s">
        <v>59</v>
      </c>
      <c r="E257" s="85" t="n">
        <v>6165458000187</v>
      </c>
      <c r="F257" s="85" t="s">
        <v>312</v>
      </c>
      <c r="G257" s="85"/>
      <c r="H257" s="85" t="s">
        <v>61</v>
      </c>
      <c r="I257" s="86" t="n">
        <v>15991.974</v>
      </c>
      <c r="J257" s="86" t="n">
        <v>15991.974</v>
      </c>
      <c r="K257" s="86" t="n">
        <v>17426.77</v>
      </c>
      <c r="L257" s="87" t="n">
        <v>1434.796</v>
      </c>
      <c r="M257" s="83" t="n">
        <v>0.0897197556724392</v>
      </c>
      <c r="N257" s="88" t="s">
        <v>57</v>
      </c>
      <c r="O257" s="86" t="n">
        <v>20466.436</v>
      </c>
      <c r="P257" s="86" t="n">
        <v>20466.436</v>
      </c>
      <c r="Q257" s="86" t="n">
        <v>21141.65</v>
      </c>
      <c r="R257" s="87" t="n">
        <v>675.213999999993</v>
      </c>
      <c r="S257" s="83" t="n">
        <v>0.0329912838757072</v>
      </c>
      <c r="T257" s="83" t="n">
        <v>0.213170885941571</v>
      </c>
      <c r="U257" s="86" t="n">
        <v>18247.812</v>
      </c>
      <c r="V257" s="86" t="n">
        <v>18247.812</v>
      </c>
      <c r="W257" s="86" t="n">
        <v>14483.67</v>
      </c>
      <c r="X257" s="89" t="n">
        <v>-3764.14200000001</v>
      </c>
      <c r="Y257" s="90" t="n">
        <v>-0.206279087048902</v>
      </c>
      <c r="Z257" s="90" t="n">
        <v>-0.31492243982849</v>
      </c>
      <c r="AA257" s="86" t="n">
        <f aca="false">SUM(K257,Q257,W257)/3</f>
        <v>17684.03</v>
      </c>
    </row>
    <row r="258" customFormat="false" ht="15" hidden="false" customHeight="false" outlineLevel="0" collapsed="false">
      <c r="A258" s="0" t="e">
        <f aca="false">_xlfn.XLOOKUP('[1]CMK - 30.09.2025'!$N$1:$N$1048576,'[1]CMK - 30.09.2025'!$J$1:$J$1048576,"-",0)</f>
        <v>#NAME?</v>
      </c>
      <c r="B258" s="85" t="s">
        <v>58</v>
      </c>
      <c r="C258" s="85" t="s">
        <v>58</v>
      </c>
      <c r="D258" s="85" t="s">
        <v>59</v>
      </c>
      <c r="E258" s="85" t="n">
        <v>6181310000136</v>
      </c>
      <c r="F258" s="85" t="s">
        <v>313</v>
      </c>
      <c r="G258" s="85"/>
      <c r="H258" s="85" t="s">
        <v>61</v>
      </c>
      <c r="I258" s="86" t="n">
        <v>20239.12</v>
      </c>
      <c r="J258" s="86" t="n">
        <v>20239.12</v>
      </c>
      <c r="K258" s="86" t="n">
        <v>24131.05</v>
      </c>
      <c r="L258" s="87" t="n">
        <v>3891.92999999999</v>
      </c>
      <c r="M258" s="83" t="n">
        <v>0.192297392376743</v>
      </c>
      <c r="N258" s="88" t="s">
        <v>57</v>
      </c>
      <c r="O258" s="86" t="n">
        <v>27681.189</v>
      </c>
      <c r="P258" s="86" t="n">
        <v>27681.189</v>
      </c>
      <c r="Q258" s="86" t="n">
        <v>20708.97</v>
      </c>
      <c r="R258" s="89" t="n">
        <v>-6972.21899999999</v>
      </c>
      <c r="S258" s="90" t="n">
        <v>-0.2518757051946</v>
      </c>
      <c r="T258" s="90" t="n">
        <v>-0.141812312352757</v>
      </c>
      <c r="U258" s="86" t="n">
        <v>33264.447</v>
      </c>
      <c r="V258" s="86" t="n">
        <v>33264.447</v>
      </c>
      <c r="W258" s="86" t="n">
        <v>28930.67</v>
      </c>
      <c r="X258" s="89" t="n">
        <v>-4333.77699999999</v>
      </c>
      <c r="Y258" s="90" t="n">
        <v>-0.130282550616278</v>
      </c>
      <c r="Z258" s="83" t="n">
        <v>0.397011536546723</v>
      </c>
      <c r="AA258" s="86" t="n">
        <f aca="false">SUM(K258,Q258,W258)/3</f>
        <v>24590.23</v>
      </c>
    </row>
    <row r="259" customFormat="false" ht="15" hidden="false" customHeight="false" outlineLevel="0" collapsed="false">
      <c r="A259" s="0" t="e">
        <f aca="false">_xlfn.XLOOKUP('[1]CMK - 30.09.2025'!$N$1:$N$1048576,'[1]CMK - 30.09.2025'!$J$1:$J$1048576,"-",0)</f>
        <v>#NAME?</v>
      </c>
      <c r="B259" s="85" t="s">
        <v>58</v>
      </c>
      <c r="C259" s="85" t="s">
        <v>58</v>
      </c>
      <c r="D259" s="85" t="s">
        <v>59</v>
      </c>
      <c r="E259" s="85" t="n">
        <v>6195343000135</v>
      </c>
      <c r="F259" s="85" t="s">
        <v>314</v>
      </c>
      <c r="G259" s="85"/>
      <c r="H259" s="85" t="s">
        <v>61</v>
      </c>
      <c r="I259" s="86" t="n">
        <v>9144.207</v>
      </c>
      <c r="J259" s="86" t="n">
        <v>9144.207</v>
      </c>
      <c r="K259" s="86" t="n">
        <v>7652.11</v>
      </c>
      <c r="L259" s="89" t="n">
        <v>-1492.097</v>
      </c>
      <c r="M259" s="90" t="n">
        <v>-0.16317401826096</v>
      </c>
      <c r="N259" s="88" t="s">
        <v>57</v>
      </c>
      <c r="O259" s="86" t="n">
        <v>9954.232</v>
      </c>
      <c r="P259" s="86" t="n">
        <v>9954.232</v>
      </c>
      <c r="Q259" s="86" t="n">
        <v>7913.36</v>
      </c>
      <c r="R259" s="89" t="n">
        <v>-2040.872</v>
      </c>
      <c r="S259" s="90" t="n">
        <v>-0.205025560987527</v>
      </c>
      <c r="T259" s="83" t="n">
        <v>0.0341409101541927</v>
      </c>
      <c r="U259" s="86" t="n">
        <v>8400.482</v>
      </c>
      <c r="V259" s="86" t="n">
        <v>8400.482</v>
      </c>
      <c r="W259" s="86" t="n">
        <v>11292.98</v>
      </c>
      <c r="X259" s="87" t="n">
        <v>2892.498</v>
      </c>
      <c r="Y259" s="83" t="n">
        <v>0.344325242289669</v>
      </c>
      <c r="Z259" s="83" t="n">
        <v>0.427077752054753</v>
      </c>
      <c r="AA259" s="86" t="n">
        <f aca="false">SUM(K259,Q259,W259)/3</f>
        <v>8952.81666666667</v>
      </c>
    </row>
    <row r="260" customFormat="false" ht="15" hidden="false" customHeight="false" outlineLevel="0" collapsed="false">
      <c r="A260" s="0" t="e">
        <f aca="false">_xlfn.XLOOKUP('[1]CMK - 30.09.2025'!$N$1:$N$1048576,'[1]CMK - 30.09.2025'!$J$1:$J$1048576,"-",0)</f>
        <v>#NAME?</v>
      </c>
      <c r="B260" s="85" t="s">
        <v>58</v>
      </c>
      <c r="C260" s="85" t="s">
        <v>58</v>
      </c>
      <c r="D260" s="85" t="s">
        <v>59</v>
      </c>
      <c r="E260" s="85" t="n">
        <v>6202815000130</v>
      </c>
      <c r="F260" s="85" t="s">
        <v>315</v>
      </c>
      <c r="G260" s="85"/>
      <c r="H260" s="85" t="s">
        <v>61</v>
      </c>
      <c r="I260" s="86" t="n">
        <v>38.348</v>
      </c>
      <c r="J260" s="86" t="n">
        <v>38.348</v>
      </c>
      <c r="K260" s="86" t="n">
        <v>11.62</v>
      </c>
      <c r="L260" s="89" t="n">
        <v>-26.728</v>
      </c>
      <c r="M260" s="90" t="n">
        <v>-0.696985501199541</v>
      </c>
      <c r="N260" s="88" t="s">
        <v>57</v>
      </c>
      <c r="O260" s="86" t="n">
        <v>35.303</v>
      </c>
      <c r="P260" s="86" t="n">
        <v>35.303</v>
      </c>
      <c r="Q260" s="86" t="n">
        <v>-11.62</v>
      </c>
      <c r="R260" s="89" t="n">
        <v>-46.923</v>
      </c>
      <c r="S260" s="90" t="n">
        <v>-1.32915049712489</v>
      </c>
      <c r="T260" s="90" t="n">
        <v>-2</v>
      </c>
      <c r="U260" s="86" t="n">
        <v>49.611</v>
      </c>
      <c r="V260" s="86" t="n">
        <v>49.611</v>
      </c>
      <c r="W260" s="86" t="n">
        <v>0</v>
      </c>
      <c r="X260" s="89" t="n">
        <v>-49.611</v>
      </c>
      <c r="Y260" s="90" t="n">
        <v>-1</v>
      </c>
      <c r="Z260" s="90" t="n">
        <v>-1</v>
      </c>
      <c r="AA260" s="86" t="n">
        <f aca="false">SUM(K260,Q260,W260)/3</f>
        <v>0</v>
      </c>
    </row>
    <row r="261" customFormat="false" ht="15" hidden="false" customHeight="false" outlineLevel="0" collapsed="false">
      <c r="A261" s="0" t="e">
        <f aca="false">_xlfn.XLOOKUP('[1]CMK - 30.09.2025'!$N$1:$N$1048576,'[1]CMK - 30.09.2025'!$J$1:$J$1048576,"-",0)</f>
        <v>#NAME?</v>
      </c>
      <c r="B261" s="85" t="s">
        <v>58</v>
      </c>
      <c r="C261" s="85" t="s">
        <v>58</v>
      </c>
      <c r="D261" s="85" t="s">
        <v>59</v>
      </c>
      <c r="E261" s="85" t="n">
        <v>6208255000120</v>
      </c>
      <c r="F261" s="85" t="s">
        <v>316</v>
      </c>
      <c r="G261" s="85"/>
      <c r="H261" s="85" t="s">
        <v>61</v>
      </c>
      <c r="I261" s="86" t="n">
        <v>43720.174</v>
      </c>
      <c r="J261" s="86" t="n">
        <v>43720.174</v>
      </c>
      <c r="K261" s="86" t="n">
        <v>50982.92</v>
      </c>
      <c r="L261" s="87" t="n">
        <v>7262.746</v>
      </c>
      <c r="M261" s="83" t="n">
        <v>0.166118872262494</v>
      </c>
      <c r="N261" s="88" t="s">
        <v>57</v>
      </c>
      <c r="O261" s="86" t="n">
        <v>51610.924</v>
      </c>
      <c r="P261" s="86" t="n">
        <v>51610.924</v>
      </c>
      <c r="Q261" s="86" t="n">
        <v>51385.25</v>
      </c>
      <c r="R261" s="89" t="n">
        <v>-225.674000000035</v>
      </c>
      <c r="S261" s="90" t="n">
        <v>-0.00437260142833396</v>
      </c>
      <c r="T261" s="83" t="n">
        <v>0.00789146639698157</v>
      </c>
      <c r="U261" s="86" t="n">
        <v>94674.3859999999</v>
      </c>
      <c r="V261" s="86" t="n">
        <v>94674.3859999999</v>
      </c>
      <c r="W261" s="86" t="n">
        <v>58758.15</v>
      </c>
      <c r="X261" s="89" t="n">
        <v>-35916.2359999999</v>
      </c>
      <c r="Y261" s="90" t="n">
        <v>-0.379365924802512</v>
      </c>
      <c r="Z261" s="83" t="n">
        <v>0.143482808782676</v>
      </c>
      <c r="AA261" s="86" t="n">
        <f aca="false">SUM(K261,Q261,W261)/3</f>
        <v>53708.7733333333</v>
      </c>
    </row>
    <row r="262" customFormat="false" ht="15" hidden="false" customHeight="false" outlineLevel="0" collapsed="false">
      <c r="A262" s="0" t="e">
        <f aca="false">_xlfn.XLOOKUP('[1]CMK - 30.09.2025'!$N$1:$N$1048576,'[1]CMK - 30.09.2025'!$J$1:$J$1048576,"-",0)</f>
        <v>#NAME?</v>
      </c>
      <c r="B262" s="85" t="s">
        <v>58</v>
      </c>
      <c r="C262" s="85" t="s">
        <v>58</v>
      </c>
      <c r="D262" s="85" t="s">
        <v>59</v>
      </c>
      <c r="E262" s="85" t="n">
        <v>6230988000161</v>
      </c>
      <c r="F262" s="85" t="s">
        <v>317</v>
      </c>
      <c r="G262" s="85"/>
      <c r="H262" s="85" t="s">
        <v>61</v>
      </c>
      <c r="I262" s="86" t="n">
        <v>1728.659</v>
      </c>
      <c r="J262" s="86" t="n">
        <v>1728.659</v>
      </c>
      <c r="K262" s="86" t="n">
        <v>1444.27</v>
      </c>
      <c r="L262" s="89" t="n">
        <v>-284.389</v>
      </c>
      <c r="M262" s="90" t="n">
        <v>-0.164514227502359</v>
      </c>
      <c r="N262" s="88" t="s">
        <v>57</v>
      </c>
      <c r="O262" s="86" t="n">
        <v>3490.879</v>
      </c>
      <c r="P262" s="86" t="n">
        <v>3490.879</v>
      </c>
      <c r="Q262" s="86" t="n">
        <v>2523.52</v>
      </c>
      <c r="R262" s="89" t="n">
        <v>-967.359</v>
      </c>
      <c r="S262" s="90" t="n">
        <v>-0.277110435509223</v>
      </c>
      <c r="T262" s="83" t="n">
        <v>0.747263323339819</v>
      </c>
      <c r="U262" s="86" t="n">
        <v>3419.864</v>
      </c>
      <c r="V262" s="86" t="n">
        <v>3419.864</v>
      </c>
      <c r="W262" s="86" t="n">
        <v>2533.59</v>
      </c>
      <c r="X262" s="89" t="n">
        <v>-886.273999999997</v>
      </c>
      <c r="Y262" s="90" t="n">
        <v>-0.25915475001345</v>
      </c>
      <c r="Z262" s="83" t="n">
        <v>0.00399045777326923</v>
      </c>
      <c r="AA262" s="86" t="n">
        <f aca="false">SUM(K262,Q262,W262)/3</f>
        <v>2167.12666666667</v>
      </c>
    </row>
    <row r="263" customFormat="false" ht="15" hidden="false" customHeight="false" outlineLevel="0" collapsed="false">
      <c r="A263" s="0" t="e">
        <f aca="false">_xlfn.XLOOKUP('[1]CMK - 30.09.2025'!$N$1:$N$1048576,'[1]CMK - 30.09.2025'!$J$1:$J$1048576,"-",0)</f>
        <v>#NAME?</v>
      </c>
      <c r="B263" s="85" t="s">
        <v>58</v>
      </c>
      <c r="C263" s="85" t="s">
        <v>58</v>
      </c>
      <c r="D263" s="85" t="s">
        <v>59</v>
      </c>
      <c r="E263" s="85" t="n">
        <v>6238699000290</v>
      </c>
      <c r="F263" s="85" t="s">
        <v>318</v>
      </c>
      <c r="G263" s="85"/>
      <c r="H263" s="85" t="s">
        <v>61</v>
      </c>
      <c r="I263" s="86" t="n">
        <v>1131.83</v>
      </c>
      <c r="J263" s="86" t="n">
        <v>1131.83</v>
      </c>
      <c r="K263" s="86" t="n">
        <v>0</v>
      </c>
      <c r="L263" s="89" t="n">
        <v>-1131.83</v>
      </c>
      <c r="M263" s="90" t="n">
        <v>-1</v>
      </c>
      <c r="N263" s="88" t="s">
        <v>57</v>
      </c>
      <c r="O263" s="86" t="n">
        <v>2466.217</v>
      </c>
      <c r="P263" s="86" t="n">
        <v>2466.217</v>
      </c>
      <c r="Q263" s="86" t="n">
        <v>1289.66</v>
      </c>
      <c r="R263" s="89" t="n">
        <v>-1176.557</v>
      </c>
      <c r="S263" s="90" t="n">
        <v>-0.477069536054613</v>
      </c>
      <c r="T263" s="88" t="s">
        <v>57</v>
      </c>
      <c r="U263" s="86" t="n">
        <v>3181.427</v>
      </c>
      <c r="V263" s="86" t="n">
        <v>3181.427</v>
      </c>
      <c r="W263" s="86" t="n">
        <v>1013.77</v>
      </c>
      <c r="X263" s="89" t="n">
        <v>-2167.657</v>
      </c>
      <c r="Y263" s="90" t="n">
        <v>-0.681347395366922</v>
      </c>
      <c r="Z263" s="90" t="n">
        <v>-0.213924600282245</v>
      </c>
      <c r="AA263" s="86" t="n">
        <f aca="false">SUM(K263,Q263,W263)/3</f>
        <v>767.81</v>
      </c>
    </row>
    <row r="264" customFormat="false" ht="15" hidden="false" customHeight="false" outlineLevel="0" collapsed="false">
      <c r="A264" s="0" t="e">
        <f aca="false">_xlfn.XLOOKUP('[1]CMK - 30.09.2025'!$N$1:$N$1048576,'[1]CMK - 30.09.2025'!$J$1:$J$1048576,"-",0)</f>
        <v>#NAME?</v>
      </c>
      <c r="B264" s="85" t="s">
        <v>58</v>
      </c>
      <c r="C264" s="85" t="s">
        <v>58</v>
      </c>
      <c r="D264" s="85" t="s">
        <v>59</v>
      </c>
      <c r="E264" s="85" t="n">
        <v>6277896000137</v>
      </c>
      <c r="F264" s="85" t="s">
        <v>319</v>
      </c>
      <c r="G264" s="85"/>
      <c r="H264" s="85" t="s">
        <v>61</v>
      </c>
      <c r="I264" s="86" t="n">
        <v>50.819</v>
      </c>
      <c r="J264" s="86" t="n">
        <v>50.819</v>
      </c>
      <c r="K264" s="86" t="n">
        <v>92.53</v>
      </c>
      <c r="L264" s="87" t="n">
        <v>41.711</v>
      </c>
      <c r="M264" s="83" t="n">
        <v>0.820775694130148</v>
      </c>
      <c r="N264" s="88" t="s">
        <v>57</v>
      </c>
      <c r="O264" s="86" t="n">
        <v>496.534</v>
      </c>
      <c r="P264" s="86" t="n">
        <v>496.534</v>
      </c>
      <c r="Q264" s="86" t="n">
        <v>0</v>
      </c>
      <c r="R264" s="89" t="n">
        <v>-496.534</v>
      </c>
      <c r="S264" s="90" t="n">
        <v>-1</v>
      </c>
      <c r="T264" s="90" t="n">
        <v>-1</v>
      </c>
      <c r="U264" s="86" t="n">
        <v>69.641</v>
      </c>
      <c r="V264" s="86" t="n">
        <v>69.641</v>
      </c>
      <c r="W264" s="86" t="n">
        <v>0</v>
      </c>
      <c r="X264" s="89" t="n">
        <v>-69.641</v>
      </c>
      <c r="Y264" s="90" t="n">
        <v>-1</v>
      </c>
      <c r="Z264" s="88" t="s">
        <v>57</v>
      </c>
      <c r="AA264" s="86" t="n">
        <f aca="false">SUM(K264,Q264,W264)/3</f>
        <v>30.8433333333333</v>
      </c>
    </row>
    <row r="265" customFormat="false" ht="15" hidden="false" customHeight="false" outlineLevel="0" collapsed="false">
      <c r="A265" s="0" t="e">
        <f aca="false">_xlfn.XLOOKUP('[1]CMK - 30.09.2025'!$N$1:$N$1048576,'[1]CMK - 30.09.2025'!$J$1:$J$1048576,"-",0)</f>
        <v>#NAME?</v>
      </c>
      <c r="B265" s="85" t="s">
        <v>58</v>
      </c>
      <c r="C265" s="85" t="s">
        <v>58</v>
      </c>
      <c r="D265" s="85" t="s">
        <v>59</v>
      </c>
      <c r="E265" s="85" t="n">
        <v>6288679000142</v>
      </c>
      <c r="F265" s="85" t="s">
        <v>320</v>
      </c>
      <c r="G265" s="85"/>
      <c r="H265" s="85" t="s">
        <v>61</v>
      </c>
      <c r="I265" s="86" t="n">
        <v>17678.208</v>
      </c>
      <c r="J265" s="86" t="n">
        <v>17678.208</v>
      </c>
      <c r="K265" s="86" t="n">
        <v>17438.16</v>
      </c>
      <c r="L265" s="89" t="n">
        <v>-240.047999999992</v>
      </c>
      <c r="M265" s="90" t="n">
        <v>-0.0135787518734926</v>
      </c>
      <c r="N265" s="88" t="s">
        <v>57</v>
      </c>
      <c r="O265" s="86" t="n">
        <v>14423.157</v>
      </c>
      <c r="P265" s="86" t="n">
        <v>14423.157</v>
      </c>
      <c r="Q265" s="86" t="n">
        <v>15470.91</v>
      </c>
      <c r="R265" s="87" t="n">
        <v>1047.753</v>
      </c>
      <c r="S265" s="83" t="n">
        <v>0.072643804681596</v>
      </c>
      <c r="T265" s="90" t="n">
        <v>-0.112812934392161</v>
      </c>
      <c r="U265" s="86" t="n">
        <v>24369.642</v>
      </c>
      <c r="V265" s="86" t="n">
        <v>24369.642</v>
      </c>
      <c r="W265" s="86" t="n">
        <v>20411.2</v>
      </c>
      <c r="X265" s="89" t="n">
        <v>-3958.44199999999</v>
      </c>
      <c r="Y265" s="90" t="n">
        <v>-0.162433325856818</v>
      </c>
      <c r="Z265" s="83" t="n">
        <v>0.319327693070414</v>
      </c>
      <c r="AA265" s="86" t="n">
        <f aca="false">SUM(K265,Q265,W265)/3</f>
        <v>17773.4233333333</v>
      </c>
    </row>
    <row r="266" customFormat="false" ht="15" hidden="false" customHeight="false" outlineLevel="0" collapsed="false">
      <c r="A266" s="0" t="e">
        <f aca="false">_xlfn.XLOOKUP('[1]CMK - 30.09.2025'!$N$1:$N$1048576,'[1]CMK - 30.09.2025'!$J$1:$J$1048576,"-",0)</f>
        <v>#NAME?</v>
      </c>
      <c r="B266" s="85" t="s">
        <v>58</v>
      </c>
      <c r="C266" s="85" t="s">
        <v>58</v>
      </c>
      <c r="D266" s="85" t="s">
        <v>59</v>
      </c>
      <c r="E266" s="85" t="n">
        <v>6292545000103</v>
      </c>
      <c r="F266" s="85" t="s">
        <v>321</v>
      </c>
      <c r="G266" s="85"/>
      <c r="H266" s="85" t="s">
        <v>61</v>
      </c>
      <c r="I266" s="86" t="n">
        <v>1824.448</v>
      </c>
      <c r="J266" s="86" t="n">
        <v>1824.448</v>
      </c>
      <c r="K266" s="86" t="n">
        <v>1021.44</v>
      </c>
      <c r="L266" s="89" t="n">
        <v>-803.008</v>
      </c>
      <c r="M266" s="90" t="n">
        <v>-0.440137510085242</v>
      </c>
      <c r="N266" s="88" t="s">
        <v>57</v>
      </c>
      <c r="O266" s="86" t="n">
        <v>5116.003</v>
      </c>
      <c r="P266" s="86" t="n">
        <v>5116.003</v>
      </c>
      <c r="Q266" s="86" t="n">
        <v>6996.97</v>
      </c>
      <c r="R266" s="87" t="n">
        <v>1880.967</v>
      </c>
      <c r="S266" s="83" t="n">
        <v>0.367663388782219</v>
      </c>
      <c r="T266" s="83" t="n">
        <v>5.85010377506266</v>
      </c>
      <c r="U266" s="86" t="n">
        <v>6184.095</v>
      </c>
      <c r="V266" s="86" t="n">
        <v>6184.095</v>
      </c>
      <c r="W266" s="86" t="n">
        <v>3588.75</v>
      </c>
      <c r="X266" s="89" t="n">
        <v>-2595.345</v>
      </c>
      <c r="Y266" s="90" t="n">
        <v>-0.419680648502328</v>
      </c>
      <c r="Z266" s="90" t="n">
        <v>-0.487099415890021</v>
      </c>
      <c r="AA266" s="86" t="n">
        <f aca="false">SUM(K266,Q266,W266)/3</f>
        <v>3869.05333333333</v>
      </c>
    </row>
    <row r="267" customFormat="false" ht="15" hidden="false" customHeight="false" outlineLevel="0" collapsed="false">
      <c r="A267" s="0" t="e">
        <f aca="false">_xlfn.XLOOKUP('[1]CMK - 30.09.2025'!$N$1:$N$1048576,'[1]CMK - 30.09.2025'!$J$1:$J$1048576,"-",0)</f>
        <v>#NAME?</v>
      </c>
      <c r="B267" s="85" t="s">
        <v>58</v>
      </c>
      <c r="C267" s="85" t="s">
        <v>58</v>
      </c>
      <c r="D267" s="85" t="s">
        <v>59</v>
      </c>
      <c r="E267" s="85" t="n">
        <v>6294259000179</v>
      </c>
      <c r="F267" s="85" t="s">
        <v>322</v>
      </c>
      <c r="G267" s="85"/>
      <c r="H267" s="85" t="s">
        <v>61</v>
      </c>
      <c r="I267" s="86" t="n">
        <v>58142.369</v>
      </c>
      <c r="J267" s="86" t="n">
        <v>58142.369</v>
      </c>
      <c r="K267" s="86" t="n">
        <v>53372.37</v>
      </c>
      <c r="L267" s="89" t="n">
        <v>-4769.99900000005</v>
      </c>
      <c r="M267" s="90" t="n">
        <v>-0.0820399836133275</v>
      </c>
      <c r="N267" s="88" t="s">
        <v>57</v>
      </c>
      <c r="O267" s="86" t="n">
        <v>47170.9019999999</v>
      </c>
      <c r="P267" s="86" t="n">
        <v>47170.9019999999</v>
      </c>
      <c r="Q267" s="86" t="n">
        <v>50257.24</v>
      </c>
      <c r="R267" s="87" t="n">
        <v>3086.33800000005</v>
      </c>
      <c r="S267" s="83" t="n">
        <v>0.065428852727897</v>
      </c>
      <c r="T267" s="90" t="n">
        <v>-0.0583659672598386</v>
      </c>
      <c r="U267" s="86" t="n">
        <v>66470.602</v>
      </c>
      <c r="V267" s="86" t="n">
        <v>66470.602</v>
      </c>
      <c r="W267" s="86" t="n">
        <v>58981.66</v>
      </c>
      <c r="X267" s="89" t="n">
        <v>-7488.942</v>
      </c>
      <c r="Y267" s="90" t="n">
        <v>-0.112665475784317</v>
      </c>
      <c r="Z267" s="83" t="n">
        <v>0.173595286967609</v>
      </c>
      <c r="AA267" s="86" t="n">
        <f aca="false">SUM(K267,Q267,W267)/3</f>
        <v>54203.7566666667</v>
      </c>
    </row>
    <row r="268" customFormat="false" ht="15" hidden="false" customHeight="false" outlineLevel="0" collapsed="false">
      <c r="A268" s="0" t="e">
        <f aca="false">_xlfn.XLOOKUP('[1]CMK - 30.09.2025'!$N$1:$N$1048576,'[1]CMK - 30.09.2025'!$J$1:$J$1048576,"-",0)</f>
        <v>#NAME?</v>
      </c>
      <c r="B268" s="85" t="s">
        <v>58</v>
      </c>
      <c r="C268" s="85" t="s">
        <v>58</v>
      </c>
      <c r="D268" s="85" t="s">
        <v>59</v>
      </c>
      <c r="E268" s="85" t="n">
        <v>6299339000117</v>
      </c>
      <c r="F268" s="85" t="s">
        <v>323</v>
      </c>
      <c r="G268" s="85"/>
      <c r="H268" s="85" t="s">
        <v>61</v>
      </c>
      <c r="I268" s="86" t="n">
        <v>4194.802</v>
      </c>
      <c r="J268" s="86" t="n">
        <v>4194.802</v>
      </c>
      <c r="K268" s="86" t="n">
        <v>3179.41</v>
      </c>
      <c r="L268" s="89" t="n">
        <v>-1015.392</v>
      </c>
      <c r="M268" s="90" t="n">
        <v>-0.242059577543827</v>
      </c>
      <c r="N268" s="88" t="s">
        <v>57</v>
      </c>
      <c r="O268" s="86" t="n">
        <v>17365.801</v>
      </c>
      <c r="P268" s="86" t="n">
        <v>17365.801</v>
      </c>
      <c r="Q268" s="86" t="n">
        <v>0</v>
      </c>
      <c r="R268" s="89" t="n">
        <v>-17365.801</v>
      </c>
      <c r="S268" s="90" t="n">
        <v>-1</v>
      </c>
      <c r="T268" s="90" t="n">
        <v>-1</v>
      </c>
      <c r="U268" s="86" t="n">
        <v>13696.742</v>
      </c>
      <c r="V268" s="86" t="n">
        <v>13696.742</v>
      </c>
      <c r="W268" s="86" t="n">
        <v>2377.56</v>
      </c>
      <c r="X268" s="89" t="n">
        <v>-11319.182</v>
      </c>
      <c r="Y268" s="90" t="n">
        <v>-0.826414193974012</v>
      </c>
      <c r="Z268" s="88" t="s">
        <v>57</v>
      </c>
      <c r="AA268" s="86" t="n">
        <f aca="false">SUM(K268,Q268,W268)/3</f>
        <v>1852.32333333333</v>
      </c>
    </row>
    <row r="269" customFormat="false" ht="15" hidden="false" customHeight="false" outlineLevel="0" collapsed="false">
      <c r="A269" s="0" t="e">
        <f aca="false">_xlfn.XLOOKUP('[1]CMK - 30.09.2025'!$N$1:$N$1048576,'[1]CMK - 30.09.2025'!$J$1:$J$1048576,"-",0)</f>
        <v>#NAME?</v>
      </c>
      <c r="B269" s="85" t="s">
        <v>58</v>
      </c>
      <c r="C269" s="85" t="s">
        <v>58</v>
      </c>
      <c r="D269" s="85" t="s">
        <v>59</v>
      </c>
      <c r="E269" s="85" t="n">
        <v>6345034000102</v>
      </c>
      <c r="F269" s="85" t="s">
        <v>324</v>
      </c>
      <c r="G269" s="85"/>
      <c r="H269" s="85" t="s">
        <v>61</v>
      </c>
      <c r="I269" s="86" t="n">
        <v>9760.46899999999</v>
      </c>
      <c r="J269" s="86" t="n">
        <v>9760.46899999999</v>
      </c>
      <c r="K269" s="86" t="n">
        <v>13093.3</v>
      </c>
      <c r="L269" s="87" t="n">
        <v>3332.83100000001</v>
      </c>
      <c r="M269" s="83" t="n">
        <v>0.341462177688389</v>
      </c>
      <c r="N269" s="88" t="s">
        <v>57</v>
      </c>
      <c r="O269" s="86" t="n">
        <v>10948.044</v>
      </c>
      <c r="P269" s="86" t="n">
        <v>10948.044</v>
      </c>
      <c r="Q269" s="86" t="n">
        <v>19080.6</v>
      </c>
      <c r="R269" s="87" t="n">
        <v>8132.556</v>
      </c>
      <c r="S269" s="83" t="n">
        <v>0.742831870240931</v>
      </c>
      <c r="T269" s="83" t="n">
        <v>0.457279677392254</v>
      </c>
      <c r="U269" s="86" t="n">
        <v>10089.309</v>
      </c>
      <c r="V269" s="86" t="n">
        <v>10089.309</v>
      </c>
      <c r="W269" s="86" t="n">
        <v>21489.22</v>
      </c>
      <c r="X269" s="87" t="n">
        <v>11399.911</v>
      </c>
      <c r="Y269" s="83" t="n">
        <v>1.12990007541646</v>
      </c>
      <c r="Z269" s="83" t="n">
        <v>0.12623397587078</v>
      </c>
      <c r="AA269" s="86" t="n">
        <f aca="false">SUM(K269,Q269,W269)/3</f>
        <v>17887.7066666667</v>
      </c>
    </row>
    <row r="270" customFormat="false" ht="15" hidden="false" customHeight="false" outlineLevel="0" collapsed="false">
      <c r="A270" s="0" t="e">
        <f aca="false">_xlfn.XLOOKUP('[1]CMK - 30.09.2025'!$N$1:$N$1048576,'[1]CMK - 30.09.2025'!$J$1:$J$1048576,"-",0)</f>
        <v>#NAME?</v>
      </c>
      <c r="B270" s="85" t="s">
        <v>58</v>
      </c>
      <c r="C270" s="85" t="s">
        <v>58</v>
      </c>
      <c r="D270" s="85" t="s">
        <v>59</v>
      </c>
      <c r="E270" s="85" t="n">
        <v>6353589000198</v>
      </c>
      <c r="F270" s="85" t="s">
        <v>325</v>
      </c>
      <c r="G270" s="85"/>
      <c r="H270" s="85" t="s">
        <v>61</v>
      </c>
      <c r="I270" s="86" t="n">
        <v>5977.754</v>
      </c>
      <c r="J270" s="86" t="n">
        <v>5977.754</v>
      </c>
      <c r="K270" s="86" t="n">
        <v>7163.39</v>
      </c>
      <c r="L270" s="87" t="n">
        <v>1185.636</v>
      </c>
      <c r="M270" s="83" t="n">
        <v>0.198341383737103</v>
      </c>
      <c r="N270" s="88" t="s">
        <v>57</v>
      </c>
      <c r="O270" s="86" t="n">
        <v>2976.235</v>
      </c>
      <c r="P270" s="86" t="n">
        <v>2976.235</v>
      </c>
      <c r="Q270" s="86" t="n">
        <v>3617.14</v>
      </c>
      <c r="R270" s="87" t="n">
        <v>640.904999999999</v>
      </c>
      <c r="S270" s="83" t="n">
        <v>0.215340858500757</v>
      </c>
      <c r="T270" s="90" t="n">
        <v>-0.495051923740017</v>
      </c>
      <c r="U270" s="86" t="n">
        <v>4621.29</v>
      </c>
      <c r="V270" s="86" t="n">
        <v>4621.29</v>
      </c>
      <c r="W270" s="86" t="n">
        <v>8866.14</v>
      </c>
      <c r="X270" s="87" t="n">
        <v>4244.85</v>
      </c>
      <c r="Y270" s="83" t="n">
        <v>0.918542225222827</v>
      </c>
      <c r="Z270" s="83" t="n">
        <v>1.4511464858977</v>
      </c>
      <c r="AA270" s="86" t="n">
        <f aca="false">SUM(K270,Q270,W270)/3</f>
        <v>6548.89</v>
      </c>
    </row>
    <row r="271" customFormat="false" ht="15" hidden="false" customHeight="false" outlineLevel="0" collapsed="false">
      <c r="A271" s="0" t="e">
        <f aca="false">_xlfn.XLOOKUP('[1]CMK - 30.09.2025'!$N$1:$N$1048576,'[1]CMK - 30.09.2025'!$J$1:$J$1048576,"-",0)</f>
        <v>#NAME?</v>
      </c>
      <c r="B271" s="85" t="s">
        <v>58</v>
      </c>
      <c r="C271" s="85" t="s">
        <v>58</v>
      </c>
      <c r="D271" s="85" t="s">
        <v>59</v>
      </c>
      <c r="E271" s="85" t="n">
        <v>6373875000115</v>
      </c>
      <c r="F271" s="85" t="s">
        <v>326</v>
      </c>
      <c r="G271" s="85"/>
      <c r="H271" s="85" t="s">
        <v>61</v>
      </c>
      <c r="I271" s="86" t="n">
        <v>3834.799</v>
      </c>
      <c r="J271" s="86" t="n">
        <v>3834.799</v>
      </c>
      <c r="K271" s="86" t="n">
        <v>5759.23</v>
      </c>
      <c r="L271" s="87" t="n">
        <v>1924.431</v>
      </c>
      <c r="M271" s="83" t="n">
        <v>0.501833603273601</v>
      </c>
      <c r="N271" s="88" t="s">
        <v>57</v>
      </c>
      <c r="O271" s="86" t="n">
        <v>5433.734</v>
      </c>
      <c r="P271" s="86" t="n">
        <v>5433.734</v>
      </c>
      <c r="Q271" s="86" t="n">
        <v>3366.26</v>
      </c>
      <c r="R271" s="89" t="n">
        <v>-2067.474</v>
      </c>
      <c r="S271" s="90" t="n">
        <v>-0.380488628998034</v>
      </c>
      <c r="T271" s="90" t="n">
        <v>-0.415501725056995</v>
      </c>
      <c r="U271" s="86" t="n">
        <v>3978.568</v>
      </c>
      <c r="V271" s="86" t="n">
        <v>3978.568</v>
      </c>
      <c r="W271" s="86" t="n">
        <v>4783.47</v>
      </c>
      <c r="X271" s="87" t="n">
        <v>804.902000000001</v>
      </c>
      <c r="Y271" s="83" t="n">
        <v>0.202309474162563</v>
      </c>
      <c r="Z271" s="83" t="n">
        <v>0.421004319333622</v>
      </c>
      <c r="AA271" s="86" t="n">
        <f aca="false">SUM(K271,Q271,W271)/3</f>
        <v>4636.32</v>
      </c>
    </row>
    <row r="272" customFormat="false" ht="15" hidden="false" customHeight="false" outlineLevel="0" collapsed="false">
      <c r="A272" s="0" t="e">
        <f aca="false">_xlfn.XLOOKUP('[1]CMK - 30.09.2025'!$N$1:$N$1048576,'[1]CMK - 30.09.2025'!$J$1:$J$1048576,"-",0)</f>
        <v>#NAME?</v>
      </c>
      <c r="B272" s="85" t="s">
        <v>58</v>
      </c>
      <c r="C272" s="85" t="s">
        <v>58</v>
      </c>
      <c r="D272" s="85" t="s">
        <v>59</v>
      </c>
      <c r="E272" s="85" t="n">
        <v>6536450000180</v>
      </c>
      <c r="F272" s="85" t="s">
        <v>327</v>
      </c>
      <c r="G272" s="85"/>
      <c r="H272" s="85" t="s">
        <v>61</v>
      </c>
      <c r="I272" s="86" t="n">
        <v>1322.968</v>
      </c>
      <c r="J272" s="86" t="n">
        <v>1322.968</v>
      </c>
      <c r="K272" s="86" t="n">
        <v>3632.81</v>
      </c>
      <c r="L272" s="87" t="n">
        <v>2309.842</v>
      </c>
      <c r="M272" s="83" t="n">
        <v>1.74595455067696</v>
      </c>
      <c r="N272" s="88" t="s">
        <v>57</v>
      </c>
      <c r="O272" s="86" t="n">
        <v>764.568</v>
      </c>
      <c r="P272" s="86" t="n">
        <v>764.568</v>
      </c>
      <c r="Q272" s="86" t="n">
        <v>3044.96</v>
      </c>
      <c r="R272" s="87" t="n">
        <v>2280.392</v>
      </c>
      <c r="S272" s="83" t="n">
        <v>2.98258886063764</v>
      </c>
      <c r="T272" s="90" t="n">
        <v>-0.161816885551405</v>
      </c>
      <c r="U272" s="86" t="n">
        <v>3603.208</v>
      </c>
      <c r="V272" s="86" t="n">
        <v>3603.208</v>
      </c>
      <c r="W272" s="86" t="n">
        <v>3471.58</v>
      </c>
      <c r="X272" s="89" t="n">
        <v>-131.628</v>
      </c>
      <c r="Y272" s="90" t="n">
        <v>-0.0365307803490668</v>
      </c>
      <c r="Z272" s="83" t="n">
        <v>0.140106930797121</v>
      </c>
      <c r="AA272" s="86" t="n">
        <f aca="false">SUM(K272,Q272,W272)/3</f>
        <v>3383.11666666667</v>
      </c>
    </row>
    <row r="273" customFormat="false" ht="15" hidden="false" customHeight="false" outlineLevel="0" collapsed="false">
      <c r="A273" s="0" t="e">
        <f aca="false">_xlfn.XLOOKUP('[1]CMK - 30.09.2025'!$N$1:$N$1048576,'[1]CMK - 30.09.2025'!$J$1:$J$1048576,"-",0)</f>
        <v>#NAME?</v>
      </c>
      <c r="B273" s="85" t="s">
        <v>58</v>
      </c>
      <c r="C273" s="85" t="s">
        <v>58</v>
      </c>
      <c r="D273" s="85" t="s">
        <v>59</v>
      </c>
      <c r="E273" s="85" t="n">
        <v>6579746000188</v>
      </c>
      <c r="F273" s="85" t="s">
        <v>328</v>
      </c>
      <c r="G273" s="85"/>
      <c r="H273" s="85" t="s">
        <v>61</v>
      </c>
      <c r="I273" s="86" t="n">
        <v>2683.064</v>
      </c>
      <c r="J273" s="86" t="n">
        <v>2683.064</v>
      </c>
      <c r="K273" s="86" t="n">
        <v>4612.29</v>
      </c>
      <c r="L273" s="87" t="n">
        <v>1929.226</v>
      </c>
      <c r="M273" s="83" t="n">
        <v>0.719038382983038</v>
      </c>
      <c r="N273" s="88" t="s">
        <v>57</v>
      </c>
      <c r="O273" s="86" t="n">
        <v>2741.788</v>
      </c>
      <c r="P273" s="86" t="n">
        <v>2741.788</v>
      </c>
      <c r="Q273" s="86" t="n">
        <v>3928.65</v>
      </c>
      <c r="R273" s="87" t="n">
        <v>1186.862</v>
      </c>
      <c r="S273" s="83" t="n">
        <v>0.4328788367299</v>
      </c>
      <c r="T273" s="90" t="n">
        <v>-0.148221382436924</v>
      </c>
      <c r="U273" s="86" t="n">
        <v>1101.35</v>
      </c>
      <c r="V273" s="86" t="n">
        <v>1101.35</v>
      </c>
      <c r="W273" s="86" t="n">
        <v>3087.22</v>
      </c>
      <c r="X273" s="87" t="n">
        <v>1985.87</v>
      </c>
      <c r="Y273" s="83" t="n">
        <v>1.80312343941526</v>
      </c>
      <c r="Z273" s="90" t="n">
        <v>-0.214177898260217</v>
      </c>
      <c r="AA273" s="86" t="n">
        <f aca="false">SUM(K273,Q273,W273)/3</f>
        <v>3876.05333333333</v>
      </c>
    </row>
    <row r="274" customFormat="false" ht="15" hidden="false" customHeight="false" outlineLevel="0" collapsed="false">
      <c r="A274" s="0" t="e">
        <f aca="false">_xlfn.XLOOKUP('[1]CMK - 30.09.2025'!$N$1:$N$1048576,'[1]CMK - 30.09.2025'!$J$1:$J$1048576,"-",0)</f>
        <v>#NAME?</v>
      </c>
      <c r="B274" s="85" t="s">
        <v>58</v>
      </c>
      <c r="C274" s="85" t="s">
        <v>58</v>
      </c>
      <c r="D274" s="85" t="s">
        <v>59</v>
      </c>
      <c r="E274" s="85" t="n">
        <v>6795196000134</v>
      </c>
      <c r="F274" s="85" t="s">
        <v>329</v>
      </c>
      <c r="G274" s="85"/>
      <c r="H274" s="85" t="s">
        <v>61</v>
      </c>
      <c r="I274" s="86" t="n">
        <v>5938.686</v>
      </c>
      <c r="J274" s="86" t="n">
        <v>5938.686</v>
      </c>
      <c r="K274" s="86" t="n">
        <v>592.54</v>
      </c>
      <c r="L274" s="89" t="n">
        <v>-5346.146</v>
      </c>
      <c r="M274" s="90" t="n">
        <v>-0.90022371952314</v>
      </c>
      <c r="N274" s="88" t="s">
        <v>57</v>
      </c>
      <c r="O274" s="86" t="n">
        <v>6343.822</v>
      </c>
      <c r="P274" s="86" t="n">
        <v>6343.822</v>
      </c>
      <c r="Q274" s="86" t="n">
        <v>5884.55</v>
      </c>
      <c r="R274" s="89" t="n">
        <v>-459.271999999999</v>
      </c>
      <c r="S274" s="90" t="n">
        <v>-0.072396734965136</v>
      </c>
      <c r="T274" s="83" t="n">
        <v>8.93105950653121</v>
      </c>
      <c r="U274" s="86" t="n">
        <v>0</v>
      </c>
      <c r="V274" s="86" t="n">
        <v>0</v>
      </c>
      <c r="W274" s="86" t="n">
        <v>3168.76</v>
      </c>
      <c r="X274" s="87" t="n">
        <v>3168.76</v>
      </c>
      <c r="Y274" s="88" t="s">
        <v>57</v>
      </c>
      <c r="Z274" s="90" t="n">
        <v>-0.461511925295902</v>
      </c>
      <c r="AA274" s="86" t="n">
        <f aca="false">SUM(K274,Q274,W274)/3</f>
        <v>3215.28333333333</v>
      </c>
    </row>
    <row r="275" customFormat="false" ht="15" hidden="false" customHeight="false" outlineLevel="0" collapsed="false">
      <c r="A275" s="0" t="e">
        <f aca="false">_xlfn.XLOOKUP('[1]CMK - 30.09.2025'!$N$1:$N$1048576,'[1]CMK - 30.09.2025'!$J$1:$J$1048576,"-",0)</f>
        <v>#NAME?</v>
      </c>
      <c r="B275" s="85" t="s">
        <v>58</v>
      </c>
      <c r="C275" s="85" t="s">
        <v>58</v>
      </c>
      <c r="D275" s="85" t="s">
        <v>59</v>
      </c>
      <c r="E275" s="85" t="n">
        <v>6919943000107</v>
      </c>
      <c r="F275" s="85" t="s">
        <v>330</v>
      </c>
      <c r="G275" s="85"/>
      <c r="H275" s="85" t="s">
        <v>61</v>
      </c>
      <c r="I275" s="86" t="n">
        <v>11281.742</v>
      </c>
      <c r="J275" s="86" t="n">
        <v>11281.742</v>
      </c>
      <c r="K275" s="86" t="n">
        <v>20852.44</v>
      </c>
      <c r="L275" s="87" t="n">
        <v>9570.698</v>
      </c>
      <c r="M275" s="83" t="n">
        <v>0.848335124132426</v>
      </c>
      <c r="N275" s="88" t="s">
        <v>57</v>
      </c>
      <c r="O275" s="86" t="n">
        <v>10641.247</v>
      </c>
      <c r="P275" s="86" t="n">
        <v>10641.247</v>
      </c>
      <c r="Q275" s="86" t="n">
        <v>21798.3</v>
      </c>
      <c r="R275" s="87" t="n">
        <v>11157.053</v>
      </c>
      <c r="S275" s="83" t="n">
        <v>1.04847232659857</v>
      </c>
      <c r="T275" s="83" t="n">
        <v>0.0453596797305256</v>
      </c>
      <c r="U275" s="86" t="n">
        <v>6352.106</v>
      </c>
      <c r="V275" s="86" t="n">
        <v>6352.106</v>
      </c>
      <c r="W275" s="86" t="n">
        <v>19210.52</v>
      </c>
      <c r="X275" s="87" t="n">
        <v>12858.414</v>
      </c>
      <c r="Y275" s="83" t="n">
        <v>2.02427572839622</v>
      </c>
      <c r="Z275" s="90" t="n">
        <v>-0.118714762160352</v>
      </c>
      <c r="AA275" s="86" t="n">
        <f aca="false">SUM(K275,Q275,W275)/3</f>
        <v>20620.42</v>
      </c>
    </row>
    <row r="276" customFormat="false" ht="15" hidden="false" customHeight="false" outlineLevel="0" collapsed="false">
      <c r="A276" s="0" t="e">
        <f aca="false">_xlfn.XLOOKUP('[1]CMK - 30.09.2025'!$N$1:$N$1048576,'[1]CMK - 30.09.2025'!$J$1:$J$1048576,"-",0)</f>
        <v>#NAME?</v>
      </c>
      <c r="B276" s="85" t="s">
        <v>58</v>
      </c>
      <c r="C276" s="85" t="s">
        <v>58</v>
      </c>
      <c r="D276" s="85" t="s">
        <v>59</v>
      </c>
      <c r="E276" s="85" t="n">
        <v>6934705000162</v>
      </c>
      <c r="F276" s="85" t="s">
        <v>331</v>
      </c>
      <c r="G276" s="85"/>
      <c r="H276" s="85" t="s">
        <v>61</v>
      </c>
      <c r="I276" s="86" t="n">
        <v>2262.985</v>
      </c>
      <c r="J276" s="86" t="n">
        <v>2262.985</v>
      </c>
      <c r="K276" s="86" t="n">
        <v>6084.28</v>
      </c>
      <c r="L276" s="87" t="n">
        <v>3821.295</v>
      </c>
      <c r="M276" s="83" t="n">
        <v>1.68860818785807</v>
      </c>
      <c r="N276" s="88" t="s">
        <v>57</v>
      </c>
      <c r="O276" s="86" t="n">
        <v>3494.012</v>
      </c>
      <c r="P276" s="86" t="n">
        <v>3494.012</v>
      </c>
      <c r="Q276" s="86" t="n">
        <v>3744.72</v>
      </c>
      <c r="R276" s="87" t="n">
        <v>250.708</v>
      </c>
      <c r="S276" s="83" t="n">
        <v>0.0717536173315947</v>
      </c>
      <c r="T276" s="90" t="n">
        <v>-0.38452536701138</v>
      </c>
      <c r="U276" s="86" t="n">
        <v>3601.561</v>
      </c>
      <c r="V276" s="86" t="n">
        <v>3601.561</v>
      </c>
      <c r="W276" s="86" t="n">
        <v>6557.98</v>
      </c>
      <c r="X276" s="87" t="n">
        <v>2956.419</v>
      </c>
      <c r="Y276" s="83" t="n">
        <v>0.820871560970367</v>
      </c>
      <c r="Z276" s="83" t="n">
        <v>0.751260441368113</v>
      </c>
      <c r="AA276" s="86" t="n">
        <f aca="false">SUM(K276,Q276,W276)/3</f>
        <v>5462.32666666667</v>
      </c>
    </row>
    <row r="277" customFormat="false" ht="15" hidden="false" customHeight="false" outlineLevel="0" collapsed="false">
      <c r="A277" s="0" t="e">
        <f aca="false">_xlfn.XLOOKUP('[1]CMK - 30.09.2025'!$N$1:$N$1048576,'[1]CMK - 30.09.2025'!$J$1:$J$1048576,"-",0)</f>
        <v>#NAME?</v>
      </c>
      <c r="B277" s="85" t="s">
        <v>58</v>
      </c>
      <c r="C277" s="85" t="s">
        <v>58</v>
      </c>
      <c r="D277" s="85" t="s">
        <v>59</v>
      </c>
      <c r="E277" s="85" t="n">
        <v>6940264000101</v>
      </c>
      <c r="F277" s="85" t="s">
        <v>332</v>
      </c>
      <c r="G277" s="85"/>
      <c r="H277" s="85" t="s">
        <v>61</v>
      </c>
      <c r="I277" s="86" t="n">
        <v>13801.526</v>
      </c>
      <c r="J277" s="86" t="n">
        <v>13801.526</v>
      </c>
      <c r="K277" s="86" t="n">
        <v>11654.85</v>
      </c>
      <c r="L277" s="89" t="n">
        <v>-2146.67600000001</v>
      </c>
      <c r="M277" s="90" t="n">
        <v>-0.155539032422937</v>
      </c>
      <c r="N277" s="88" t="s">
        <v>57</v>
      </c>
      <c r="O277" s="86" t="n">
        <v>11348.649</v>
      </c>
      <c r="P277" s="86" t="n">
        <v>11348.649</v>
      </c>
      <c r="Q277" s="86" t="n">
        <v>14159.06</v>
      </c>
      <c r="R277" s="87" t="n">
        <v>2810.411</v>
      </c>
      <c r="S277" s="83" t="n">
        <v>0.247642781092269</v>
      </c>
      <c r="T277" s="83" t="n">
        <v>0.214864198166428</v>
      </c>
      <c r="U277" s="86" t="n">
        <v>14021.074</v>
      </c>
      <c r="V277" s="86" t="n">
        <v>14021.074</v>
      </c>
      <c r="W277" s="86" t="n">
        <v>14772.41</v>
      </c>
      <c r="X277" s="87" t="n">
        <v>751.335999999996</v>
      </c>
      <c r="Y277" s="83" t="n">
        <v>0.0535861946096281</v>
      </c>
      <c r="Z277" s="83" t="n">
        <v>0.0433185536327976</v>
      </c>
      <c r="AA277" s="86" t="n">
        <f aca="false">SUM(K277,Q277,W277)/3</f>
        <v>13528.7733333333</v>
      </c>
    </row>
    <row r="278" customFormat="false" ht="15" hidden="false" customHeight="false" outlineLevel="0" collapsed="false">
      <c r="A278" s="0" t="e">
        <f aca="false">_xlfn.XLOOKUP('[1]CMK - 30.09.2025'!$N$1:$N$1048576,'[1]CMK - 30.09.2025'!$J$1:$J$1048576,"-",0)</f>
        <v>#NAME?</v>
      </c>
      <c r="B278" s="85" t="s">
        <v>58</v>
      </c>
      <c r="C278" s="85" t="s">
        <v>58</v>
      </c>
      <c r="D278" s="85" t="s">
        <v>59</v>
      </c>
      <c r="E278" s="85" t="n">
        <v>6942311000156</v>
      </c>
      <c r="F278" s="85" t="s">
        <v>333</v>
      </c>
      <c r="G278" s="85"/>
      <c r="H278" s="85" t="s">
        <v>61</v>
      </c>
      <c r="I278" s="86" t="n">
        <v>10884.645</v>
      </c>
      <c r="J278" s="86" t="n">
        <v>10884.645</v>
      </c>
      <c r="K278" s="86" t="n">
        <v>10072.01</v>
      </c>
      <c r="L278" s="89" t="n">
        <v>-812.635000000013</v>
      </c>
      <c r="M278" s="90" t="n">
        <v>-0.0746588428010295</v>
      </c>
      <c r="N278" s="88" t="s">
        <v>57</v>
      </c>
      <c r="O278" s="86" t="n">
        <v>14587.978</v>
      </c>
      <c r="P278" s="86" t="n">
        <v>14587.978</v>
      </c>
      <c r="Q278" s="86" t="n">
        <v>10220.86</v>
      </c>
      <c r="R278" s="89" t="n">
        <v>-4367.11799999999</v>
      </c>
      <c r="S278" s="90" t="n">
        <v>-0.299364175076216</v>
      </c>
      <c r="T278" s="83" t="n">
        <v>0.0147785794493858</v>
      </c>
      <c r="U278" s="86" t="n">
        <v>18713.569</v>
      </c>
      <c r="V278" s="86" t="n">
        <v>18713.569</v>
      </c>
      <c r="W278" s="86" t="n">
        <v>7716.34</v>
      </c>
      <c r="X278" s="89" t="n">
        <v>-10997.229</v>
      </c>
      <c r="Y278" s="90" t="n">
        <v>-0.587660696898598</v>
      </c>
      <c r="Z278" s="90" t="n">
        <v>-0.245040045553897</v>
      </c>
      <c r="AA278" s="86" t="n">
        <f aca="false">SUM(K278,Q278,W278)/3</f>
        <v>9336.40333333333</v>
      </c>
    </row>
    <row r="279" customFormat="false" ht="15" hidden="false" customHeight="false" outlineLevel="0" collapsed="false">
      <c r="A279" s="0" t="e">
        <f aca="false">_xlfn.XLOOKUP('[1]CMK - 30.09.2025'!$N$1:$N$1048576,'[1]CMK - 30.09.2025'!$J$1:$J$1048576,"-",0)</f>
        <v>#NAME?</v>
      </c>
      <c r="B279" s="85" t="s">
        <v>58</v>
      </c>
      <c r="C279" s="85" t="s">
        <v>58</v>
      </c>
      <c r="D279" s="85" t="s">
        <v>59</v>
      </c>
      <c r="E279" s="85" t="n">
        <v>6948273000149</v>
      </c>
      <c r="F279" s="85" t="s">
        <v>334</v>
      </c>
      <c r="G279" s="85"/>
      <c r="H279" s="85" t="s">
        <v>61</v>
      </c>
      <c r="I279" s="86" t="n">
        <v>509.019</v>
      </c>
      <c r="J279" s="86" t="n">
        <v>509.019</v>
      </c>
      <c r="K279" s="86" t="n">
        <v>652.67</v>
      </c>
      <c r="L279" s="87" t="n">
        <v>143.651</v>
      </c>
      <c r="M279" s="83" t="n">
        <v>0.282211469512926</v>
      </c>
      <c r="N279" s="88" t="s">
        <v>57</v>
      </c>
      <c r="O279" s="86" t="n">
        <v>499.158</v>
      </c>
      <c r="P279" s="86" t="n">
        <v>499.158</v>
      </c>
      <c r="Q279" s="86" t="n">
        <v>563.21</v>
      </c>
      <c r="R279" s="87" t="n">
        <v>64.0519999999997</v>
      </c>
      <c r="S279" s="83" t="n">
        <v>0.1283200910333</v>
      </c>
      <c r="T279" s="90" t="n">
        <v>-0.137067737141281</v>
      </c>
      <c r="U279" s="86" t="n">
        <v>0</v>
      </c>
      <c r="V279" s="86" t="n">
        <v>0</v>
      </c>
      <c r="W279" s="86" t="n">
        <v>1099.39</v>
      </c>
      <c r="X279" s="87" t="n">
        <v>1099.39</v>
      </c>
      <c r="Y279" s="88" t="s">
        <v>57</v>
      </c>
      <c r="Z279" s="83" t="n">
        <v>0.952007244189557</v>
      </c>
      <c r="AA279" s="86" t="n">
        <f aca="false">SUM(K279,Q279,W279)/3</f>
        <v>771.756666666667</v>
      </c>
    </row>
    <row r="280" customFormat="false" ht="15" hidden="false" customHeight="false" outlineLevel="0" collapsed="false">
      <c r="A280" s="0" t="e">
        <f aca="false">_xlfn.XLOOKUP('[1]CMK - 30.09.2025'!$N$1:$N$1048576,'[1]CMK - 30.09.2025'!$J$1:$J$1048576,"-",0)</f>
        <v>#NAME?</v>
      </c>
      <c r="B280" s="85" t="s">
        <v>58</v>
      </c>
      <c r="C280" s="85" t="s">
        <v>58</v>
      </c>
      <c r="D280" s="85" t="s">
        <v>59</v>
      </c>
      <c r="E280" s="85" t="n">
        <v>6991393000129</v>
      </c>
      <c r="F280" s="85" t="s">
        <v>335</v>
      </c>
      <c r="G280" s="85"/>
      <c r="H280" s="85" t="s">
        <v>61</v>
      </c>
      <c r="I280" s="86" t="n">
        <v>332.661</v>
      </c>
      <c r="J280" s="86" t="n">
        <v>332.661</v>
      </c>
      <c r="K280" s="86" t="n">
        <v>507.88</v>
      </c>
      <c r="L280" s="87" t="n">
        <v>175.219</v>
      </c>
      <c r="M280" s="83" t="n">
        <v>0.526719393015712</v>
      </c>
      <c r="N280" s="88" t="s">
        <v>57</v>
      </c>
      <c r="O280" s="86" t="n">
        <v>2712.024</v>
      </c>
      <c r="P280" s="86" t="n">
        <v>2712.024</v>
      </c>
      <c r="Q280" s="86" t="n">
        <v>0</v>
      </c>
      <c r="R280" s="89" t="n">
        <v>-2712.024</v>
      </c>
      <c r="S280" s="90" t="n">
        <v>-1</v>
      </c>
      <c r="T280" s="90" t="n">
        <v>-1</v>
      </c>
      <c r="U280" s="86" t="n">
        <v>1499.36</v>
      </c>
      <c r="V280" s="86" t="n">
        <v>1499.36</v>
      </c>
      <c r="W280" s="86" t="n">
        <v>0</v>
      </c>
      <c r="X280" s="89" t="n">
        <v>-1499.36</v>
      </c>
      <c r="Y280" s="90" t="n">
        <v>-1</v>
      </c>
      <c r="Z280" s="88" t="s">
        <v>57</v>
      </c>
      <c r="AA280" s="86" t="n">
        <f aca="false">SUM(K280,Q280,W280)/3</f>
        <v>169.293333333333</v>
      </c>
    </row>
    <row r="281" customFormat="false" ht="15" hidden="false" customHeight="false" outlineLevel="0" collapsed="false">
      <c r="A281" s="0" t="e">
        <f aca="false">_xlfn.XLOOKUP('[1]CMK - 30.09.2025'!$N$1:$N$1048576,'[1]CMK - 30.09.2025'!$J$1:$J$1048576,"-",0)</f>
        <v>#NAME?</v>
      </c>
      <c r="B281" s="85" t="s">
        <v>58</v>
      </c>
      <c r="C281" s="85" t="s">
        <v>58</v>
      </c>
      <c r="D281" s="85" t="s">
        <v>59</v>
      </c>
      <c r="E281" s="85" t="n">
        <v>7014180000100</v>
      </c>
      <c r="F281" s="85" t="s">
        <v>336</v>
      </c>
      <c r="G281" s="85"/>
      <c r="H281" s="85" t="s">
        <v>61</v>
      </c>
      <c r="I281" s="86" t="n">
        <v>9417.20100000001</v>
      </c>
      <c r="J281" s="86" t="n">
        <v>9417.20100000001</v>
      </c>
      <c r="K281" s="86" t="n">
        <v>5175.59</v>
      </c>
      <c r="L281" s="89" t="n">
        <v>-4241.611</v>
      </c>
      <c r="M281" s="90" t="n">
        <v>-0.450411008536401</v>
      </c>
      <c r="N281" s="88" t="s">
        <v>57</v>
      </c>
      <c r="O281" s="86" t="n">
        <v>7984.019</v>
      </c>
      <c r="P281" s="86" t="n">
        <v>7984.019</v>
      </c>
      <c r="Q281" s="86" t="n">
        <v>7820.45</v>
      </c>
      <c r="R281" s="89" t="n">
        <v>-163.569000000004</v>
      </c>
      <c r="S281" s="90" t="n">
        <v>-0.020487050444144</v>
      </c>
      <c r="T281" s="83" t="n">
        <v>0.511025796092812</v>
      </c>
      <c r="U281" s="86" t="n">
        <v>19849.748</v>
      </c>
      <c r="V281" s="86" t="n">
        <v>19849.748</v>
      </c>
      <c r="W281" s="86" t="n">
        <v>8112.58</v>
      </c>
      <c r="X281" s="89" t="n">
        <v>-11737.168</v>
      </c>
      <c r="Y281" s="90" t="n">
        <v>-0.591300604924556</v>
      </c>
      <c r="Z281" s="83" t="n">
        <v>0.0373546279306183</v>
      </c>
      <c r="AA281" s="86" t="n">
        <f aca="false">SUM(K281,Q281,W281)/3</f>
        <v>7036.20666666667</v>
      </c>
    </row>
    <row r="282" customFormat="false" ht="15" hidden="false" customHeight="false" outlineLevel="0" collapsed="false">
      <c r="A282" s="0" t="e">
        <f aca="false">_xlfn.XLOOKUP('[1]CMK - 30.09.2025'!$N$1:$N$1048576,'[1]CMK - 30.09.2025'!$J$1:$J$1048576,"-",0)</f>
        <v>#NAME?</v>
      </c>
      <c r="B282" s="85" t="s">
        <v>58</v>
      </c>
      <c r="C282" s="85" t="s">
        <v>58</v>
      </c>
      <c r="D282" s="85" t="s">
        <v>59</v>
      </c>
      <c r="E282" s="85" t="n">
        <v>7044439000165</v>
      </c>
      <c r="F282" s="85" t="s">
        <v>337</v>
      </c>
      <c r="G282" s="85"/>
      <c r="H282" s="85" t="s">
        <v>61</v>
      </c>
      <c r="I282" s="86" t="n">
        <v>4791.409</v>
      </c>
      <c r="J282" s="86" t="n">
        <v>4791.409</v>
      </c>
      <c r="K282" s="86" t="n">
        <v>5814.06</v>
      </c>
      <c r="L282" s="87" t="n">
        <v>1022.651</v>
      </c>
      <c r="M282" s="83" t="n">
        <v>0.213434294588502</v>
      </c>
      <c r="N282" s="88" t="s">
        <v>57</v>
      </c>
      <c r="O282" s="86" t="n">
        <v>6113.042</v>
      </c>
      <c r="P282" s="86" t="n">
        <v>6113.042</v>
      </c>
      <c r="Q282" s="86" t="n">
        <v>5626.68</v>
      </c>
      <c r="R282" s="89" t="n">
        <v>-486.362000000001</v>
      </c>
      <c r="S282" s="90" t="n">
        <v>-0.0795613705909433</v>
      </c>
      <c r="T282" s="90" t="n">
        <v>-0.0322287695689412</v>
      </c>
      <c r="U282" s="86" t="n">
        <v>5500.09</v>
      </c>
      <c r="V282" s="86" t="n">
        <v>5500.09</v>
      </c>
      <c r="W282" s="86" t="n">
        <v>4551.44</v>
      </c>
      <c r="X282" s="89" t="n">
        <v>-948.650000000002</v>
      </c>
      <c r="Y282" s="90" t="n">
        <v>-0.172478995798251</v>
      </c>
      <c r="Z282" s="90" t="n">
        <v>-0.191096703562314</v>
      </c>
      <c r="AA282" s="86" t="n">
        <f aca="false">SUM(K282,Q282,W282)/3</f>
        <v>5330.72666666667</v>
      </c>
    </row>
    <row r="283" customFormat="false" ht="15" hidden="false" customHeight="false" outlineLevel="0" collapsed="false">
      <c r="A283" s="0" t="e">
        <f aca="false">_xlfn.XLOOKUP('[1]CMK - 30.09.2025'!$N$1:$N$1048576,'[1]CMK - 30.09.2025'!$J$1:$J$1048576,"-",0)</f>
        <v>#NAME?</v>
      </c>
      <c r="B283" s="85" t="s">
        <v>58</v>
      </c>
      <c r="C283" s="85" t="s">
        <v>58</v>
      </c>
      <c r="D283" s="85" t="s">
        <v>59</v>
      </c>
      <c r="E283" s="85" t="n">
        <v>7046673000121</v>
      </c>
      <c r="F283" s="85" t="s">
        <v>338</v>
      </c>
      <c r="G283" s="85"/>
      <c r="H283" s="85" t="s">
        <v>61</v>
      </c>
      <c r="I283" s="86" t="n">
        <v>3554.237</v>
      </c>
      <c r="J283" s="86" t="n">
        <v>3554.237</v>
      </c>
      <c r="K283" s="86" t="n">
        <v>7732.33</v>
      </c>
      <c r="L283" s="87" t="n">
        <v>4178.093</v>
      </c>
      <c r="M283" s="83" t="n">
        <v>1.17552459219799</v>
      </c>
      <c r="N283" s="88" t="s">
        <v>57</v>
      </c>
      <c r="O283" s="86" t="n">
        <v>3998.956</v>
      </c>
      <c r="P283" s="86" t="n">
        <v>3998.956</v>
      </c>
      <c r="Q283" s="86" t="n">
        <v>239.27</v>
      </c>
      <c r="R283" s="89" t="n">
        <v>-3759.686</v>
      </c>
      <c r="S283" s="90" t="n">
        <v>-0.940166883556608</v>
      </c>
      <c r="T283" s="90" t="n">
        <v>-0.969055899062766</v>
      </c>
      <c r="U283" s="86" t="n">
        <v>4535.479</v>
      </c>
      <c r="V283" s="86" t="n">
        <v>4535.479</v>
      </c>
      <c r="W283" s="86" t="n">
        <v>1110.24</v>
      </c>
      <c r="X283" s="89" t="n">
        <v>-3425.239</v>
      </c>
      <c r="Y283" s="90" t="n">
        <v>-0.755209978923946</v>
      </c>
      <c r="Z283" s="83" t="n">
        <v>3.64011367910729</v>
      </c>
      <c r="AA283" s="86" t="n">
        <f aca="false">SUM(K283,Q283,W283)/3</f>
        <v>3027.28</v>
      </c>
    </row>
    <row r="284" customFormat="false" ht="15" hidden="false" customHeight="false" outlineLevel="0" collapsed="false">
      <c r="A284" s="0" t="e">
        <f aca="false">_xlfn.XLOOKUP('[1]CMK - 30.09.2025'!$N$1:$N$1048576,'[1]CMK - 30.09.2025'!$J$1:$J$1048576,"-",0)</f>
        <v>#NAME?</v>
      </c>
      <c r="B284" s="85" t="s">
        <v>58</v>
      </c>
      <c r="C284" s="85" t="s">
        <v>58</v>
      </c>
      <c r="D284" s="85" t="s">
        <v>59</v>
      </c>
      <c r="E284" s="85" t="n">
        <v>7052185000127</v>
      </c>
      <c r="F284" s="85" t="s">
        <v>339</v>
      </c>
      <c r="G284" s="85"/>
      <c r="H284" s="85" t="s">
        <v>61</v>
      </c>
      <c r="I284" s="86" t="n">
        <v>1128.072</v>
      </c>
      <c r="J284" s="86" t="n">
        <v>1128.072</v>
      </c>
      <c r="K284" s="86" t="n">
        <v>664.24</v>
      </c>
      <c r="L284" s="89" t="n">
        <v>-463.832</v>
      </c>
      <c r="M284" s="90" t="n">
        <v>-0.411172336517527</v>
      </c>
      <c r="N284" s="88" t="s">
        <v>57</v>
      </c>
      <c r="O284" s="86" t="n">
        <v>553.62</v>
      </c>
      <c r="P284" s="86" t="n">
        <v>553.62</v>
      </c>
      <c r="Q284" s="86" t="n">
        <v>935.5</v>
      </c>
      <c r="R284" s="87" t="n">
        <v>381.88</v>
      </c>
      <c r="S284" s="83" t="n">
        <v>0.689787218669846</v>
      </c>
      <c r="T284" s="83" t="n">
        <v>0.408376490425148</v>
      </c>
      <c r="U284" s="86" t="n">
        <v>1355.238</v>
      </c>
      <c r="V284" s="86" t="n">
        <v>1355.238</v>
      </c>
      <c r="W284" s="86" t="n">
        <v>819.9</v>
      </c>
      <c r="X284" s="89" t="n">
        <v>-535.338</v>
      </c>
      <c r="Y284" s="90" t="n">
        <v>-0.395014012298947</v>
      </c>
      <c r="Z284" s="90" t="n">
        <v>-0.123570283270978</v>
      </c>
      <c r="AA284" s="86" t="n">
        <f aca="false">SUM(K284,Q284,W284)/3</f>
        <v>806.546666666667</v>
      </c>
    </row>
    <row r="285" customFormat="false" ht="15" hidden="false" customHeight="false" outlineLevel="0" collapsed="false">
      <c r="A285" s="0" t="e">
        <f aca="false">_xlfn.XLOOKUP('[1]CMK - 30.09.2025'!$N$1:$N$1048576,'[1]CMK - 30.09.2025'!$J$1:$J$1048576,"-",0)</f>
        <v>#NAME?</v>
      </c>
      <c r="B285" s="85" t="s">
        <v>58</v>
      </c>
      <c r="C285" s="85" t="s">
        <v>58</v>
      </c>
      <c r="D285" s="85" t="s">
        <v>59</v>
      </c>
      <c r="E285" s="85" t="n">
        <v>7065539000178</v>
      </c>
      <c r="F285" s="85" t="s">
        <v>340</v>
      </c>
      <c r="G285" s="85"/>
      <c r="H285" s="85" t="s">
        <v>61</v>
      </c>
      <c r="I285" s="86" t="n">
        <v>638.868</v>
      </c>
      <c r="J285" s="86" t="n">
        <v>638.868</v>
      </c>
      <c r="K285" s="86" t="n">
        <v>533.19</v>
      </c>
      <c r="L285" s="89" t="n">
        <v>-105.678</v>
      </c>
      <c r="M285" s="90" t="n">
        <v>-0.165414451811642</v>
      </c>
      <c r="N285" s="88" t="s">
        <v>57</v>
      </c>
      <c r="O285" s="86" t="n">
        <v>655.359</v>
      </c>
      <c r="P285" s="86" t="n">
        <v>655.359</v>
      </c>
      <c r="Q285" s="86" t="n">
        <v>733.94</v>
      </c>
      <c r="R285" s="87" t="n">
        <v>78.5809999999998</v>
      </c>
      <c r="S285" s="83" t="n">
        <v>0.119905273292958</v>
      </c>
      <c r="T285" s="83" t="n">
        <v>0.376507436373526</v>
      </c>
      <c r="U285" s="86" t="n">
        <v>1107.203</v>
      </c>
      <c r="V285" s="86" t="n">
        <v>1107.203</v>
      </c>
      <c r="W285" s="86" t="n">
        <v>104.49</v>
      </c>
      <c r="X285" s="89" t="n">
        <v>-1002.713</v>
      </c>
      <c r="Y285" s="90" t="n">
        <v>-0.905627062065403</v>
      </c>
      <c r="Z285" s="90" t="n">
        <v>-0.857631414012045</v>
      </c>
      <c r="AA285" s="86" t="n">
        <f aca="false">SUM(K285,Q285,W285)/3</f>
        <v>457.206666666667</v>
      </c>
    </row>
    <row r="286" customFormat="false" ht="15" hidden="false" customHeight="false" outlineLevel="0" collapsed="false">
      <c r="A286" s="0" t="e">
        <f aca="false">_xlfn.XLOOKUP('[1]CMK - 30.09.2025'!$N$1:$N$1048576,'[1]CMK - 30.09.2025'!$J$1:$J$1048576,"-",0)</f>
        <v>#NAME?</v>
      </c>
      <c r="B286" s="85" t="s">
        <v>58</v>
      </c>
      <c r="C286" s="85" t="s">
        <v>58</v>
      </c>
      <c r="D286" s="85" t="s">
        <v>59</v>
      </c>
      <c r="E286" s="85" t="n">
        <v>7083343000106</v>
      </c>
      <c r="F286" s="85" t="s">
        <v>341</v>
      </c>
      <c r="G286" s="85"/>
      <c r="H286" s="85" t="s">
        <v>61</v>
      </c>
      <c r="I286" s="86" t="n">
        <v>60507.177</v>
      </c>
      <c r="J286" s="86" t="n">
        <v>60507.177</v>
      </c>
      <c r="K286" s="86" t="n">
        <v>56055.87</v>
      </c>
      <c r="L286" s="89" t="n">
        <v>-4451.30700000002</v>
      </c>
      <c r="M286" s="90" t="n">
        <v>-0.0735665952486929</v>
      </c>
      <c r="N286" s="88" t="s">
        <v>57</v>
      </c>
      <c r="O286" s="86" t="n">
        <v>50155.358</v>
      </c>
      <c r="P286" s="86" t="n">
        <v>50155.358</v>
      </c>
      <c r="Q286" s="86" t="n">
        <v>58655.99</v>
      </c>
      <c r="R286" s="87" t="n">
        <v>8500.63200000001</v>
      </c>
      <c r="S286" s="83" t="n">
        <v>0.169486019818661</v>
      </c>
      <c r="T286" s="83" t="n">
        <v>0.0463844375263467</v>
      </c>
      <c r="U286" s="86" t="n">
        <v>56741.749</v>
      </c>
      <c r="V286" s="86" t="n">
        <v>56741.749</v>
      </c>
      <c r="W286" s="86" t="n">
        <v>67502.79</v>
      </c>
      <c r="X286" s="87" t="n">
        <v>10761.041</v>
      </c>
      <c r="Y286" s="83" t="n">
        <v>0.189649441366356</v>
      </c>
      <c r="Z286" s="83" t="n">
        <v>0.150825175740789</v>
      </c>
      <c r="AA286" s="86" t="n">
        <f aca="false">SUM(K286,Q286,W286)/3</f>
        <v>60738.2166666667</v>
      </c>
    </row>
    <row r="287" customFormat="false" ht="15" hidden="false" customHeight="false" outlineLevel="0" collapsed="false">
      <c r="A287" s="0" t="e">
        <f aca="false">_xlfn.XLOOKUP('[1]CMK - 30.09.2025'!$N$1:$N$1048576,'[1]CMK - 30.09.2025'!$J$1:$J$1048576,"-",0)</f>
        <v>#NAME?</v>
      </c>
      <c r="B287" s="85" t="s">
        <v>58</v>
      </c>
      <c r="C287" s="85" t="s">
        <v>58</v>
      </c>
      <c r="D287" s="85" t="s">
        <v>59</v>
      </c>
      <c r="E287" s="85" t="n">
        <v>7103150000170</v>
      </c>
      <c r="F287" s="85" t="s">
        <v>342</v>
      </c>
      <c r="G287" s="85"/>
      <c r="H287" s="85" t="s">
        <v>61</v>
      </c>
      <c r="I287" s="86" t="n">
        <v>14246.287</v>
      </c>
      <c r="J287" s="86" t="n">
        <v>14246.287</v>
      </c>
      <c r="K287" s="86" t="n">
        <v>13035.78</v>
      </c>
      <c r="L287" s="89" t="n">
        <v>-1210.507</v>
      </c>
      <c r="M287" s="90" t="n">
        <v>-0.0849699995514619</v>
      </c>
      <c r="N287" s="88" t="s">
        <v>57</v>
      </c>
      <c r="O287" s="86" t="n">
        <v>18168.891</v>
      </c>
      <c r="P287" s="86" t="n">
        <v>18168.891</v>
      </c>
      <c r="Q287" s="86" t="n">
        <v>22294.89</v>
      </c>
      <c r="R287" s="87" t="n">
        <v>4125.999</v>
      </c>
      <c r="S287" s="83" t="n">
        <v>0.227091405854106</v>
      </c>
      <c r="T287" s="83" t="n">
        <v>0.710284309799643</v>
      </c>
      <c r="U287" s="86" t="n">
        <v>12754.203</v>
      </c>
      <c r="V287" s="86" t="n">
        <v>12754.203</v>
      </c>
      <c r="W287" s="86" t="n">
        <v>19388.45</v>
      </c>
      <c r="X287" s="87" t="n">
        <v>6634.247</v>
      </c>
      <c r="Y287" s="83" t="n">
        <v>0.520161628288338</v>
      </c>
      <c r="Z287" s="90" t="n">
        <v>-0.13036350482106</v>
      </c>
      <c r="AA287" s="86" t="n">
        <f aca="false">SUM(K287,Q287,W287)/3</f>
        <v>18239.7066666667</v>
      </c>
    </row>
    <row r="288" customFormat="false" ht="15" hidden="false" customHeight="false" outlineLevel="0" collapsed="false">
      <c r="A288" s="0" t="e">
        <f aca="false">_xlfn.XLOOKUP('[1]CMK - 30.09.2025'!$N$1:$N$1048576,'[1]CMK - 30.09.2025'!$J$1:$J$1048576,"-",0)</f>
        <v>#NAME?</v>
      </c>
      <c r="B288" s="85" t="s">
        <v>58</v>
      </c>
      <c r="C288" s="85" t="s">
        <v>58</v>
      </c>
      <c r="D288" s="85" t="s">
        <v>59</v>
      </c>
      <c r="E288" s="85" t="n">
        <v>7139381000133</v>
      </c>
      <c r="F288" s="85" t="s">
        <v>343</v>
      </c>
      <c r="G288" s="85"/>
      <c r="H288" s="85" t="s">
        <v>61</v>
      </c>
      <c r="I288" s="86" t="n">
        <v>12216.874</v>
      </c>
      <c r="J288" s="86" t="n">
        <v>12216.874</v>
      </c>
      <c r="K288" s="86" t="n">
        <v>14375.99</v>
      </c>
      <c r="L288" s="87" t="n">
        <v>2159.116</v>
      </c>
      <c r="M288" s="83" t="n">
        <v>0.176732280287085</v>
      </c>
      <c r="N288" s="88" t="s">
        <v>57</v>
      </c>
      <c r="O288" s="86" t="n">
        <v>10510.451</v>
      </c>
      <c r="P288" s="86" t="n">
        <v>10510.451</v>
      </c>
      <c r="Q288" s="86" t="n">
        <v>16013.18</v>
      </c>
      <c r="R288" s="87" t="n">
        <v>5502.729</v>
      </c>
      <c r="S288" s="83" t="n">
        <v>0.523548323473465</v>
      </c>
      <c r="T288" s="83" t="n">
        <v>0.113883635144432</v>
      </c>
      <c r="U288" s="86" t="n">
        <v>12270.38</v>
      </c>
      <c r="V288" s="86" t="n">
        <v>12270.38</v>
      </c>
      <c r="W288" s="86" t="n">
        <v>14851.42</v>
      </c>
      <c r="X288" s="87" t="n">
        <v>2581.04</v>
      </c>
      <c r="Y288" s="83" t="n">
        <v>0.210347193811439</v>
      </c>
      <c r="Z288" s="90" t="n">
        <v>-0.0725502367424834</v>
      </c>
      <c r="AA288" s="86" t="n">
        <f aca="false">SUM(K288,Q288,W288)/3</f>
        <v>15080.1966666667</v>
      </c>
    </row>
    <row r="289" customFormat="false" ht="15" hidden="false" customHeight="false" outlineLevel="0" collapsed="false">
      <c r="A289" s="0" t="e">
        <f aca="false">_xlfn.XLOOKUP('[1]CMK - 30.09.2025'!$N$1:$N$1048576,'[1]CMK - 30.09.2025'!$J$1:$J$1048576,"-",0)</f>
        <v>#NAME?</v>
      </c>
      <c r="B289" s="85" t="s">
        <v>58</v>
      </c>
      <c r="C289" s="85" t="s">
        <v>58</v>
      </c>
      <c r="D289" s="85" t="s">
        <v>59</v>
      </c>
      <c r="E289" s="85" t="n">
        <v>7140365000160</v>
      </c>
      <c r="F289" s="85" t="s">
        <v>344</v>
      </c>
      <c r="G289" s="85"/>
      <c r="H289" s="85" t="s">
        <v>61</v>
      </c>
      <c r="I289" s="86" t="n">
        <v>996.277</v>
      </c>
      <c r="J289" s="86" t="n">
        <v>996.277</v>
      </c>
      <c r="K289" s="86" t="n">
        <v>8228.88</v>
      </c>
      <c r="L289" s="87" t="n">
        <v>7232.603</v>
      </c>
      <c r="M289" s="83" t="n">
        <v>7.25963060474146</v>
      </c>
      <c r="N289" s="88" t="s">
        <v>57</v>
      </c>
      <c r="O289" s="86" t="n">
        <v>2002.523</v>
      </c>
      <c r="P289" s="86" t="n">
        <v>2002.523</v>
      </c>
      <c r="Q289" s="86" t="n">
        <v>3224.14</v>
      </c>
      <c r="R289" s="87" t="n">
        <v>1221.617</v>
      </c>
      <c r="S289" s="83" t="n">
        <v>0.610038935882384</v>
      </c>
      <c r="T289" s="90" t="n">
        <v>-0.60819212335093</v>
      </c>
      <c r="U289" s="86" t="n">
        <v>160.736</v>
      </c>
      <c r="V289" s="86" t="n">
        <v>160.736</v>
      </c>
      <c r="W289" s="86" t="n">
        <v>9983.82</v>
      </c>
      <c r="X289" s="87" t="n">
        <v>9823.084</v>
      </c>
      <c r="Y289" s="83" t="n">
        <v>61.113154489349</v>
      </c>
      <c r="Z289" s="83" t="n">
        <v>2.09658389524028</v>
      </c>
      <c r="AA289" s="86" t="n">
        <f aca="false">SUM(K289,Q289,W289)/3</f>
        <v>7145.61333333333</v>
      </c>
    </row>
    <row r="290" customFormat="false" ht="15" hidden="false" customHeight="false" outlineLevel="0" collapsed="false">
      <c r="A290" s="0" t="e">
        <f aca="false">_xlfn.XLOOKUP('[1]CMK - 30.09.2025'!$N$1:$N$1048576,'[1]CMK - 30.09.2025'!$J$1:$J$1048576,"-",0)</f>
        <v>#NAME?</v>
      </c>
      <c r="B290" s="85" t="s">
        <v>58</v>
      </c>
      <c r="C290" s="85" t="s">
        <v>58</v>
      </c>
      <c r="D290" s="85" t="s">
        <v>59</v>
      </c>
      <c r="E290" s="85" t="n">
        <v>7144240000109</v>
      </c>
      <c r="F290" s="85" t="s">
        <v>345</v>
      </c>
      <c r="G290" s="85"/>
      <c r="H290" s="85" t="s">
        <v>61</v>
      </c>
      <c r="I290" s="86" t="n">
        <v>442.289</v>
      </c>
      <c r="J290" s="86" t="n">
        <v>442.289</v>
      </c>
      <c r="K290" s="86" t="n">
        <v>316.51</v>
      </c>
      <c r="L290" s="89" t="n">
        <v>-125.779</v>
      </c>
      <c r="M290" s="90" t="n">
        <v>-0.284381931271182</v>
      </c>
      <c r="N290" s="88" t="s">
        <v>57</v>
      </c>
      <c r="O290" s="86" t="n">
        <v>473.503</v>
      </c>
      <c r="P290" s="86" t="n">
        <v>473.503</v>
      </c>
      <c r="Q290" s="86" t="n">
        <v>210.67</v>
      </c>
      <c r="R290" s="89" t="n">
        <v>-262.833</v>
      </c>
      <c r="S290" s="90" t="n">
        <v>-0.55508201637582</v>
      </c>
      <c r="T290" s="90" t="n">
        <v>-0.334397017471802</v>
      </c>
      <c r="U290" s="86" t="n">
        <v>104.079</v>
      </c>
      <c r="V290" s="86" t="n">
        <v>104.079</v>
      </c>
      <c r="W290" s="86" t="n">
        <v>671.25</v>
      </c>
      <c r="X290" s="87" t="n">
        <v>567.171</v>
      </c>
      <c r="Y290" s="83" t="n">
        <v>5.44942783846886</v>
      </c>
      <c r="Z290" s="83" t="n">
        <v>2.18626287558741</v>
      </c>
      <c r="AA290" s="86" t="n">
        <f aca="false">SUM(K290,Q290,W290)/3</f>
        <v>399.476666666667</v>
      </c>
    </row>
    <row r="291" customFormat="false" ht="15" hidden="false" customHeight="false" outlineLevel="0" collapsed="false">
      <c r="A291" s="0" t="e">
        <f aca="false">_xlfn.XLOOKUP('[1]CMK - 30.09.2025'!$N$1:$N$1048576,'[1]CMK - 30.09.2025'!$J$1:$J$1048576,"-",0)</f>
        <v>#NAME?</v>
      </c>
      <c r="B291" s="85" t="s">
        <v>58</v>
      </c>
      <c r="C291" s="85" t="s">
        <v>58</v>
      </c>
      <c r="D291" s="85" t="s">
        <v>59</v>
      </c>
      <c r="E291" s="85" t="n">
        <v>7144513000115</v>
      </c>
      <c r="F291" s="85" t="s">
        <v>346</v>
      </c>
      <c r="G291" s="85"/>
      <c r="H291" s="85" t="s">
        <v>61</v>
      </c>
      <c r="I291" s="86" t="n">
        <v>5237.679</v>
      </c>
      <c r="J291" s="86" t="n">
        <v>5237.679</v>
      </c>
      <c r="K291" s="86" t="n">
        <v>5234.85</v>
      </c>
      <c r="L291" s="89" t="n">
        <v>-2.82899999999791</v>
      </c>
      <c r="M291" s="90" t="n">
        <v>-0.000540124738457215</v>
      </c>
      <c r="N291" s="88" t="s">
        <v>57</v>
      </c>
      <c r="O291" s="86" t="n">
        <v>4949.70800000001</v>
      </c>
      <c r="P291" s="86" t="n">
        <v>4949.70800000001</v>
      </c>
      <c r="Q291" s="86" t="n">
        <v>5962.41</v>
      </c>
      <c r="R291" s="87" t="n">
        <v>1012.702</v>
      </c>
      <c r="S291" s="83" t="n">
        <v>0.204598331861192</v>
      </c>
      <c r="T291" s="83" t="n">
        <v>0.138983925040833</v>
      </c>
      <c r="U291" s="86" t="n">
        <v>6784.326</v>
      </c>
      <c r="V291" s="86" t="n">
        <v>6784.326</v>
      </c>
      <c r="W291" s="86" t="n">
        <v>8931.08</v>
      </c>
      <c r="X291" s="87" t="n">
        <v>2146.754</v>
      </c>
      <c r="Y291" s="83" t="n">
        <v>0.316428485305688</v>
      </c>
      <c r="Z291" s="83" t="n">
        <v>0.497897662186934</v>
      </c>
      <c r="AA291" s="86" t="n">
        <f aca="false">SUM(K291,Q291,W291)/3</f>
        <v>6709.44666666667</v>
      </c>
    </row>
    <row r="292" customFormat="false" ht="15" hidden="false" customHeight="false" outlineLevel="0" collapsed="false">
      <c r="A292" s="0" t="e">
        <f aca="false">_xlfn.XLOOKUP('[1]CMK - 30.09.2025'!$N$1:$N$1048576,'[1]CMK - 30.09.2025'!$J$1:$J$1048576,"-",0)</f>
        <v>#NAME?</v>
      </c>
      <c r="B292" s="85" t="s">
        <v>58</v>
      </c>
      <c r="C292" s="85" t="s">
        <v>58</v>
      </c>
      <c r="D292" s="85" t="s">
        <v>59</v>
      </c>
      <c r="E292" s="85" t="n">
        <v>7174157000182</v>
      </c>
      <c r="F292" s="85" t="s">
        <v>347</v>
      </c>
      <c r="G292" s="85"/>
      <c r="H292" s="85" t="s">
        <v>61</v>
      </c>
      <c r="I292" s="86" t="n">
        <v>7055.388</v>
      </c>
      <c r="J292" s="86" t="n">
        <v>7055.388</v>
      </c>
      <c r="K292" s="86" t="n">
        <v>9321.03</v>
      </c>
      <c r="L292" s="87" t="n">
        <v>2265.642</v>
      </c>
      <c r="M292" s="83" t="n">
        <v>0.321122240194302</v>
      </c>
      <c r="N292" s="88" t="s">
        <v>57</v>
      </c>
      <c r="O292" s="86" t="n">
        <v>1870.092</v>
      </c>
      <c r="P292" s="86" t="n">
        <v>1870.092</v>
      </c>
      <c r="Q292" s="86" t="n">
        <v>10107.37</v>
      </c>
      <c r="R292" s="87" t="n">
        <v>8237.278</v>
      </c>
      <c r="S292" s="83" t="n">
        <v>4.40474479330428</v>
      </c>
      <c r="T292" s="83" t="n">
        <v>0.0843619213756417</v>
      </c>
      <c r="U292" s="86" t="n">
        <v>6642.926</v>
      </c>
      <c r="V292" s="86" t="n">
        <v>6642.926</v>
      </c>
      <c r="W292" s="86" t="n">
        <v>12701.33</v>
      </c>
      <c r="X292" s="87" t="n">
        <v>6058.404</v>
      </c>
      <c r="Y292" s="83" t="n">
        <v>0.912008352945675</v>
      </c>
      <c r="Z292" s="83" t="n">
        <v>0.25664045147254</v>
      </c>
      <c r="AA292" s="86" t="n">
        <f aca="false">SUM(K292,Q292,W292)/3</f>
        <v>10709.91</v>
      </c>
    </row>
    <row r="293" customFormat="false" ht="15" hidden="false" customHeight="false" outlineLevel="0" collapsed="false">
      <c r="A293" s="0" t="e">
        <f aca="false">_xlfn.XLOOKUP('[1]CMK - 30.09.2025'!$N$1:$N$1048576,'[1]CMK - 30.09.2025'!$J$1:$J$1048576,"-",0)</f>
        <v>#NAME?</v>
      </c>
      <c r="B293" s="85" t="s">
        <v>58</v>
      </c>
      <c r="C293" s="85" t="s">
        <v>58</v>
      </c>
      <c r="D293" s="85" t="s">
        <v>59</v>
      </c>
      <c r="E293" s="85" t="n">
        <v>7175491000231</v>
      </c>
      <c r="F293" s="85" t="s">
        <v>348</v>
      </c>
      <c r="G293" s="85"/>
      <c r="H293" s="85" t="s">
        <v>61</v>
      </c>
      <c r="I293" s="86" t="n">
        <v>4185.218</v>
      </c>
      <c r="J293" s="86" t="n">
        <v>4185.218</v>
      </c>
      <c r="K293" s="86" t="n">
        <v>8136.04</v>
      </c>
      <c r="L293" s="87" t="n">
        <v>3950.822</v>
      </c>
      <c r="M293" s="83" t="n">
        <v>0.943994315230414</v>
      </c>
      <c r="N293" s="88" t="s">
        <v>57</v>
      </c>
      <c r="O293" s="86" t="n">
        <v>4250.411</v>
      </c>
      <c r="P293" s="86" t="n">
        <v>4250.411</v>
      </c>
      <c r="Q293" s="86" t="n">
        <v>6075.8</v>
      </c>
      <c r="R293" s="87" t="n">
        <v>1825.389</v>
      </c>
      <c r="S293" s="83" t="n">
        <v>0.429461762638954</v>
      </c>
      <c r="T293" s="90" t="n">
        <v>-0.253223927119336</v>
      </c>
      <c r="U293" s="86" t="n">
        <v>5306.767</v>
      </c>
      <c r="V293" s="86" t="n">
        <v>5306.767</v>
      </c>
      <c r="W293" s="86" t="n">
        <v>7539.73</v>
      </c>
      <c r="X293" s="87" t="n">
        <v>2232.963</v>
      </c>
      <c r="Y293" s="83" t="n">
        <v>0.420776529287982</v>
      </c>
      <c r="Z293" s="83" t="n">
        <v>0.240944402383225</v>
      </c>
      <c r="AA293" s="86" t="n">
        <f aca="false">SUM(K293,Q293,W293)/3</f>
        <v>7250.52333333333</v>
      </c>
    </row>
    <row r="294" customFormat="false" ht="15" hidden="false" customHeight="false" outlineLevel="0" collapsed="false">
      <c r="A294" s="0" t="e">
        <f aca="false">_xlfn.XLOOKUP('[1]CMK - 30.09.2025'!$N$1:$N$1048576,'[1]CMK - 30.09.2025'!$J$1:$J$1048576,"-",0)</f>
        <v>#NAME?</v>
      </c>
      <c r="B294" s="85" t="s">
        <v>58</v>
      </c>
      <c r="C294" s="85" t="s">
        <v>58</v>
      </c>
      <c r="D294" s="85" t="s">
        <v>59</v>
      </c>
      <c r="E294" s="85" t="n">
        <v>7194932000161</v>
      </c>
      <c r="F294" s="85" t="s">
        <v>349</v>
      </c>
      <c r="G294" s="85"/>
      <c r="H294" s="85" t="s">
        <v>61</v>
      </c>
      <c r="I294" s="86" t="n">
        <v>10223.885</v>
      </c>
      <c r="J294" s="86" t="n">
        <v>10223.885</v>
      </c>
      <c r="K294" s="86" t="n">
        <v>12202.16</v>
      </c>
      <c r="L294" s="87" t="n">
        <v>1978.27499999999</v>
      </c>
      <c r="M294" s="83" t="n">
        <v>0.193495427618756</v>
      </c>
      <c r="N294" s="88" t="s">
        <v>57</v>
      </c>
      <c r="O294" s="86" t="n">
        <v>6090.269</v>
      </c>
      <c r="P294" s="86" t="n">
        <v>6090.269</v>
      </c>
      <c r="Q294" s="86" t="n">
        <v>11302.1</v>
      </c>
      <c r="R294" s="87" t="n">
        <v>5211.831</v>
      </c>
      <c r="S294" s="83" t="n">
        <v>0.855763678090409</v>
      </c>
      <c r="T294" s="90" t="n">
        <v>-0.0737623502724107</v>
      </c>
      <c r="U294" s="86" t="n">
        <v>9634.07</v>
      </c>
      <c r="V294" s="86" t="n">
        <v>9634.07</v>
      </c>
      <c r="W294" s="86" t="n">
        <v>20030.08</v>
      </c>
      <c r="X294" s="87" t="n">
        <v>10396.01</v>
      </c>
      <c r="Y294" s="83" t="n">
        <v>1.07908806973584</v>
      </c>
      <c r="Z294" s="83" t="n">
        <v>0.772244096229904</v>
      </c>
      <c r="AA294" s="86" t="n">
        <f aca="false">SUM(K294,Q294,W294)/3</f>
        <v>14511.4466666667</v>
      </c>
    </row>
    <row r="295" customFormat="false" ht="15" hidden="false" customHeight="false" outlineLevel="0" collapsed="false">
      <c r="A295" s="0" t="e">
        <f aca="false">_xlfn.XLOOKUP('[1]CMK - 30.09.2025'!$N$1:$N$1048576,'[1]CMK - 30.09.2025'!$J$1:$J$1048576,"-",0)</f>
        <v>#NAME?</v>
      </c>
      <c r="B295" s="85" t="s">
        <v>58</v>
      </c>
      <c r="C295" s="85" t="s">
        <v>58</v>
      </c>
      <c r="D295" s="85" t="s">
        <v>59</v>
      </c>
      <c r="E295" s="85" t="n">
        <v>7211319000105</v>
      </c>
      <c r="F295" s="85" t="s">
        <v>350</v>
      </c>
      <c r="G295" s="85"/>
      <c r="H295" s="85" t="s">
        <v>61</v>
      </c>
      <c r="I295" s="86" t="n">
        <v>19168.004</v>
      </c>
      <c r="J295" s="86" t="n">
        <v>19168.004</v>
      </c>
      <c r="K295" s="86" t="n">
        <v>14319.26</v>
      </c>
      <c r="L295" s="89" t="n">
        <v>-4848.74399999998</v>
      </c>
      <c r="M295" s="90" t="n">
        <v>-0.252960297796264</v>
      </c>
      <c r="N295" s="88" t="s">
        <v>57</v>
      </c>
      <c r="O295" s="86" t="n">
        <v>6492.196</v>
      </c>
      <c r="P295" s="86" t="n">
        <v>6492.196</v>
      </c>
      <c r="Q295" s="86" t="n">
        <v>10917.65</v>
      </c>
      <c r="R295" s="87" t="n">
        <v>4425.454</v>
      </c>
      <c r="S295" s="83" t="n">
        <v>0.681657485387071</v>
      </c>
      <c r="T295" s="90" t="n">
        <v>-0.237554873645705</v>
      </c>
      <c r="U295" s="86" t="n">
        <v>21285.651</v>
      </c>
      <c r="V295" s="86" t="n">
        <v>21285.651</v>
      </c>
      <c r="W295" s="86" t="n">
        <v>25456.79</v>
      </c>
      <c r="X295" s="87" t="n">
        <v>4171.13899999999</v>
      </c>
      <c r="Y295" s="83" t="n">
        <v>0.195960132955294</v>
      </c>
      <c r="Z295" s="83" t="n">
        <v>1.33170966279373</v>
      </c>
      <c r="AA295" s="86" t="n">
        <f aca="false">SUM(K295,Q295,W295)/3</f>
        <v>16897.9</v>
      </c>
    </row>
    <row r="296" customFormat="false" ht="15" hidden="false" customHeight="false" outlineLevel="0" collapsed="false">
      <c r="A296" s="0" t="e">
        <f aca="false">_xlfn.XLOOKUP('[1]CMK - 30.09.2025'!$N$1:$N$1048576,'[1]CMK - 30.09.2025'!$J$1:$J$1048576,"-",0)</f>
        <v>#NAME?</v>
      </c>
      <c r="B296" s="85" t="s">
        <v>58</v>
      </c>
      <c r="C296" s="85" t="s">
        <v>58</v>
      </c>
      <c r="D296" s="85" t="s">
        <v>59</v>
      </c>
      <c r="E296" s="85" t="n">
        <v>7214964000181</v>
      </c>
      <c r="F296" s="85" t="s">
        <v>351</v>
      </c>
      <c r="G296" s="85"/>
      <c r="H296" s="85" t="s">
        <v>61</v>
      </c>
      <c r="I296" s="86" t="n">
        <v>379.279</v>
      </c>
      <c r="J296" s="86" t="n">
        <v>379.279</v>
      </c>
      <c r="K296" s="86" t="n">
        <v>608.27</v>
      </c>
      <c r="L296" s="87" t="n">
        <v>228.991</v>
      </c>
      <c r="M296" s="83" t="n">
        <v>0.603753437443149</v>
      </c>
      <c r="N296" s="88" t="s">
        <v>57</v>
      </c>
      <c r="O296" s="86" t="n">
        <v>771.869</v>
      </c>
      <c r="P296" s="86" t="n">
        <v>771.869</v>
      </c>
      <c r="Q296" s="86" t="n">
        <v>0</v>
      </c>
      <c r="R296" s="89" t="n">
        <v>-771.869</v>
      </c>
      <c r="S296" s="90" t="n">
        <v>-1</v>
      </c>
      <c r="T296" s="90" t="n">
        <v>-1</v>
      </c>
      <c r="U296" s="86" t="n">
        <v>458.807</v>
      </c>
      <c r="V296" s="86" t="n">
        <v>458.807</v>
      </c>
      <c r="W296" s="86" t="n">
        <v>0</v>
      </c>
      <c r="X296" s="89" t="n">
        <v>-458.807</v>
      </c>
      <c r="Y296" s="90" t="n">
        <v>-1</v>
      </c>
      <c r="Z296" s="88" t="s">
        <v>57</v>
      </c>
      <c r="AA296" s="86" t="n">
        <f aca="false">SUM(K296,Q296,W296)/3</f>
        <v>202.756666666667</v>
      </c>
    </row>
    <row r="297" customFormat="false" ht="15" hidden="false" customHeight="false" outlineLevel="0" collapsed="false">
      <c r="A297" s="0" t="e">
        <f aca="false">_xlfn.XLOOKUP('[1]CMK - 30.09.2025'!$N$1:$N$1048576,'[1]CMK - 30.09.2025'!$J$1:$J$1048576,"-",0)</f>
        <v>#NAME?</v>
      </c>
      <c r="B297" s="85" t="s">
        <v>58</v>
      </c>
      <c r="C297" s="85" t="s">
        <v>58</v>
      </c>
      <c r="D297" s="85" t="s">
        <v>59</v>
      </c>
      <c r="E297" s="85" t="n">
        <v>7225793000196</v>
      </c>
      <c r="F297" s="85" t="s">
        <v>352</v>
      </c>
      <c r="G297" s="85"/>
      <c r="H297" s="85" t="s">
        <v>61</v>
      </c>
      <c r="I297" s="86" t="n">
        <v>6291.024</v>
      </c>
      <c r="J297" s="86" t="n">
        <v>6291.024</v>
      </c>
      <c r="K297" s="86" t="n">
        <v>5746.89</v>
      </c>
      <c r="L297" s="89" t="n">
        <v>-544.134000000005</v>
      </c>
      <c r="M297" s="90" t="n">
        <v>-0.0864937091322501</v>
      </c>
      <c r="N297" s="88" t="s">
        <v>57</v>
      </c>
      <c r="O297" s="86" t="n">
        <v>4934.066</v>
      </c>
      <c r="P297" s="86" t="n">
        <v>4934.066</v>
      </c>
      <c r="Q297" s="86" t="n">
        <v>9019.48</v>
      </c>
      <c r="R297" s="87" t="n">
        <v>4085.414</v>
      </c>
      <c r="S297" s="83" t="n">
        <v>0.828001490048977</v>
      </c>
      <c r="T297" s="83" t="n">
        <v>0.569454087341153</v>
      </c>
      <c r="U297" s="86" t="n">
        <v>3911.477</v>
      </c>
      <c r="V297" s="86" t="n">
        <v>3911.477</v>
      </c>
      <c r="W297" s="86" t="n">
        <v>12631.41</v>
      </c>
      <c r="X297" s="87" t="n">
        <v>8719.933</v>
      </c>
      <c r="Y297" s="83" t="n">
        <v>2.22931976846598</v>
      </c>
      <c r="Z297" s="83" t="n">
        <v>0.400458784763645</v>
      </c>
      <c r="AA297" s="86" t="n">
        <f aca="false">SUM(K297,Q297,W297)/3</f>
        <v>9132.59333333333</v>
      </c>
    </row>
    <row r="298" customFormat="false" ht="15" hidden="false" customHeight="false" outlineLevel="0" collapsed="false">
      <c r="A298" s="0" t="e">
        <f aca="false">_xlfn.XLOOKUP('[1]CMK - 30.09.2025'!$N$1:$N$1048576,'[1]CMK - 30.09.2025'!$J$1:$J$1048576,"-",0)</f>
        <v>#NAME?</v>
      </c>
      <c r="B298" s="85" t="s">
        <v>58</v>
      </c>
      <c r="C298" s="85" t="s">
        <v>58</v>
      </c>
      <c r="D298" s="85" t="s">
        <v>59</v>
      </c>
      <c r="E298" s="85" t="n">
        <v>7231237000122</v>
      </c>
      <c r="F298" s="85" t="s">
        <v>353</v>
      </c>
      <c r="G298" s="85"/>
      <c r="H298" s="85" t="s">
        <v>61</v>
      </c>
      <c r="I298" s="86" t="n">
        <v>31013.168</v>
      </c>
      <c r="J298" s="86" t="n">
        <v>31013.168</v>
      </c>
      <c r="K298" s="86" t="n">
        <v>32324.83</v>
      </c>
      <c r="L298" s="87" t="n">
        <v>1311.66200000002</v>
      </c>
      <c r="M298" s="83" t="n">
        <v>0.0422937121418883</v>
      </c>
      <c r="N298" s="88" t="s">
        <v>57</v>
      </c>
      <c r="O298" s="86" t="n">
        <v>28465.416</v>
      </c>
      <c r="P298" s="86" t="n">
        <v>28465.416</v>
      </c>
      <c r="Q298" s="86" t="n">
        <v>30360.69</v>
      </c>
      <c r="R298" s="87" t="n">
        <v>1895.274</v>
      </c>
      <c r="S298" s="83" t="n">
        <v>0.0665816371698205</v>
      </c>
      <c r="T298" s="90" t="n">
        <v>-0.0607625778697057</v>
      </c>
      <c r="U298" s="86" t="n">
        <v>36509.872</v>
      </c>
      <c r="V298" s="86" t="n">
        <v>36509.872</v>
      </c>
      <c r="W298" s="86" t="n">
        <v>34195.13</v>
      </c>
      <c r="X298" s="89" t="n">
        <v>-2314.74200000001</v>
      </c>
      <c r="Y298" s="90" t="n">
        <v>-0.0634004413929474</v>
      </c>
      <c r="Z298" s="83" t="n">
        <v>0.126296207365511</v>
      </c>
      <c r="AA298" s="86" t="n">
        <f aca="false">SUM(K298,Q298,W298)/3</f>
        <v>32293.55</v>
      </c>
    </row>
    <row r="299" customFormat="false" ht="15" hidden="false" customHeight="false" outlineLevel="0" collapsed="false">
      <c r="A299" s="0" t="e">
        <f aca="false">_xlfn.XLOOKUP('[1]CMK - 30.09.2025'!$N$1:$N$1048576,'[1]CMK - 30.09.2025'!$J$1:$J$1048576,"-",0)</f>
        <v>#NAME?</v>
      </c>
      <c r="B299" s="85" t="s">
        <v>58</v>
      </c>
      <c r="C299" s="85" t="s">
        <v>58</v>
      </c>
      <c r="D299" s="85" t="s">
        <v>59</v>
      </c>
      <c r="E299" s="85" t="n">
        <v>7232728000198</v>
      </c>
      <c r="F299" s="85" t="s">
        <v>354</v>
      </c>
      <c r="G299" s="85"/>
      <c r="H299" s="85" t="s">
        <v>61</v>
      </c>
      <c r="I299" s="86" t="n">
        <v>846.798</v>
      </c>
      <c r="J299" s="86" t="n">
        <v>846.798</v>
      </c>
      <c r="K299" s="86" t="n">
        <v>867.84</v>
      </c>
      <c r="L299" s="87" t="n">
        <v>21.042</v>
      </c>
      <c r="M299" s="83" t="n">
        <v>0.0248489013908866</v>
      </c>
      <c r="N299" s="88" t="s">
        <v>57</v>
      </c>
      <c r="O299" s="86" t="n">
        <v>830.956</v>
      </c>
      <c r="P299" s="86" t="n">
        <v>830.956</v>
      </c>
      <c r="Q299" s="86" t="n">
        <v>375.52</v>
      </c>
      <c r="R299" s="89" t="n">
        <v>-455.436</v>
      </c>
      <c r="S299" s="90" t="n">
        <v>-0.548086781971609</v>
      </c>
      <c r="T299" s="90" t="n">
        <v>-0.567293510324484</v>
      </c>
      <c r="U299" s="86" t="n">
        <v>264.005</v>
      </c>
      <c r="V299" s="86" t="n">
        <v>264.005</v>
      </c>
      <c r="W299" s="86" t="n">
        <v>696.34</v>
      </c>
      <c r="X299" s="87" t="n">
        <v>432.335</v>
      </c>
      <c r="Y299" s="83" t="n">
        <v>1.6376015605765</v>
      </c>
      <c r="Z299" s="83" t="n">
        <v>0.854335321687261</v>
      </c>
      <c r="AA299" s="86" t="n">
        <f aca="false">SUM(K299,Q299,W299)/3</f>
        <v>646.566666666667</v>
      </c>
    </row>
    <row r="300" customFormat="false" ht="15" hidden="false" customHeight="false" outlineLevel="0" collapsed="false">
      <c r="A300" s="0" t="e">
        <f aca="false">_xlfn.XLOOKUP('[1]CMK - 30.09.2025'!$N$1:$N$1048576,'[1]CMK - 30.09.2025'!$J$1:$J$1048576,"-",0)</f>
        <v>#NAME?</v>
      </c>
      <c r="B300" s="85" t="s">
        <v>58</v>
      </c>
      <c r="C300" s="85" t="s">
        <v>58</v>
      </c>
      <c r="D300" s="85" t="s">
        <v>59</v>
      </c>
      <c r="E300" s="85" t="n">
        <v>7241446000157</v>
      </c>
      <c r="F300" s="85" t="s">
        <v>355</v>
      </c>
      <c r="G300" s="85"/>
      <c r="H300" s="85" t="s">
        <v>61</v>
      </c>
      <c r="I300" s="86" t="n">
        <v>206.768</v>
      </c>
      <c r="J300" s="86" t="n">
        <v>206.768</v>
      </c>
      <c r="K300" s="86" t="n">
        <v>0</v>
      </c>
      <c r="L300" s="89" t="n">
        <v>-206.768</v>
      </c>
      <c r="M300" s="90" t="n">
        <v>-1</v>
      </c>
      <c r="N300" s="88" t="s">
        <v>57</v>
      </c>
      <c r="O300" s="86" t="n">
        <v>313.983</v>
      </c>
      <c r="P300" s="86" t="n">
        <v>313.983</v>
      </c>
      <c r="Q300" s="86" t="n">
        <v>0</v>
      </c>
      <c r="R300" s="89" t="n">
        <v>-313.983</v>
      </c>
      <c r="S300" s="90" t="n">
        <v>-1</v>
      </c>
      <c r="T300" s="88" t="s">
        <v>57</v>
      </c>
      <c r="U300" s="86" t="n">
        <v>281.154</v>
      </c>
      <c r="V300" s="86" t="n">
        <v>281.154</v>
      </c>
      <c r="W300" s="86" t="n">
        <v>0</v>
      </c>
      <c r="X300" s="89" t="n">
        <v>-281.154</v>
      </c>
      <c r="Y300" s="90" t="n">
        <v>-1</v>
      </c>
      <c r="Z300" s="88" t="s">
        <v>57</v>
      </c>
      <c r="AA300" s="86" t="n">
        <f aca="false">SUM(K300,Q300,W300)/3</f>
        <v>0</v>
      </c>
    </row>
    <row r="301" customFormat="false" ht="15" hidden="false" customHeight="false" outlineLevel="0" collapsed="false">
      <c r="A301" s="0" t="e">
        <f aca="false">_xlfn.XLOOKUP('[1]CMK - 30.09.2025'!$N$1:$N$1048576,'[1]CMK - 30.09.2025'!$J$1:$J$1048576,"-",0)</f>
        <v>#NAME?</v>
      </c>
      <c r="B301" s="85" t="s">
        <v>58</v>
      </c>
      <c r="C301" s="85" t="s">
        <v>58</v>
      </c>
      <c r="D301" s="85" t="s">
        <v>59</v>
      </c>
      <c r="E301" s="85" t="n">
        <v>7260604000116</v>
      </c>
      <c r="F301" s="85" t="s">
        <v>356</v>
      </c>
      <c r="G301" s="85"/>
      <c r="H301" s="85" t="s">
        <v>61</v>
      </c>
      <c r="I301" s="86" t="n">
        <v>0</v>
      </c>
      <c r="J301" s="86" t="n">
        <v>0</v>
      </c>
      <c r="K301" s="86" t="n">
        <v>672.8</v>
      </c>
      <c r="L301" s="87" t="n">
        <v>672.8</v>
      </c>
      <c r="M301" s="88" t="s">
        <v>57</v>
      </c>
      <c r="N301" s="88" t="s">
        <v>57</v>
      </c>
      <c r="O301" s="86" t="n">
        <v>0</v>
      </c>
      <c r="P301" s="86" t="n">
        <v>0</v>
      </c>
      <c r="Q301" s="86" t="n">
        <v>1573.08</v>
      </c>
      <c r="R301" s="87" t="n">
        <v>1573.08</v>
      </c>
      <c r="S301" s="88" t="s">
        <v>57</v>
      </c>
      <c r="T301" s="83" t="n">
        <v>1.33810939357907</v>
      </c>
      <c r="U301" s="86" t="n">
        <v>0</v>
      </c>
      <c r="V301" s="86" t="n">
        <v>0</v>
      </c>
      <c r="W301" s="86" t="n">
        <v>755.34</v>
      </c>
      <c r="X301" s="87" t="n">
        <v>755.34</v>
      </c>
      <c r="Y301" s="88" t="s">
        <v>57</v>
      </c>
      <c r="Z301" s="90" t="n">
        <v>-0.519833702036769</v>
      </c>
      <c r="AA301" s="86" t="n">
        <f aca="false">SUM(K301,Q301,W301)/3</f>
        <v>1000.40666666667</v>
      </c>
    </row>
    <row r="302" customFormat="false" ht="15" hidden="false" customHeight="false" outlineLevel="0" collapsed="false">
      <c r="A302" s="0" t="e">
        <f aca="false">_xlfn.XLOOKUP('[1]CMK - 30.09.2025'!$N$1:$N$1048576,'[1]CMK - 30.09.2025'!$J$1:$J$1048576,"-",0)</f>
        <v>#NAME?</v>
      </c>
      <c r="B302" s="85" t="s">
        <v>58</v>
      </c>
      <c r="C302" s="85" t="s">
        <v>58</v>
      </c>
      <c r="D302" s="85" t="s">
        <v>59</v>
      </c>
      <c r="E302" s="85" t="n">
        <v>7263762000715</v>
      </c>
      <c r="F302" s="85" t="s">
        <v>357</v>
      </c>
      <c r="G302" s="85"/>
      <c r="H302" s="85" t="s">
        <v>61</v>
      </c>
      <c r="I302" s="86" t="n">
        <v>40565.401</v>
      </c>
      <c r="J302" s="86" t="n">
        <v>40565.401</v>
      </c>
      <c r="K302" s="86" t="n">
        <v>36731.66</v>
      </c>
      <c r="L302" s="89" t="n">
        <v>-3833.741</v>
      </c>
      <c r="M302" s="90" t="n">
        <v>-0.094507656906929</v>
      </c>
      <c r="N302" s="88" t="s">
        <v>57</v>
      </c>
      <c r="O302" s="86" t="n">
        <v>61462.61</v>
      </c>
      <c r="P302" s="86" t="n">
        <v>61462.61</v>
      </c>
      <c r="Q302" s="86" t="n">
        <v>9741.22</v>
      </c>
      <c r="R302" s="89" t="n">
        <v>-51721.39</v>
      </c>
      <c r="S302" s="90" t="n">
        <v>-0.841509821987709</v>
      </c>
      <c r="T302" s="90" t="n">
        <v>-0.734800441907608</v>
      </c>
      <c r="U302" s="86" t="n">
        <v>39592.06</v>
      </c>
      <c r="V302" s="86" t="n">
        <v>39592.06</v>
      </c>
      <c r="W302" s="86" t="n">
        <v>20521.92</v>
      </c>
      <c r="X302" s="89" t="n">
        <v>-19070.14</v>
      </c>
      <c r="Y302" s="90" t="n">
        <v>-0.481665768338399</v>
      </c>
      <c r="Z302" s="83" t="n">
        <v>1.10670942654</v>
      </c>
      <c r="AA302" s="86" t="n">
        <f aca="false">SUM(K302,Q302,W302)/3</f>
        <v>22331.6</v>
      </c>
    </row>
    <row r="303" customFormat="false" ht="15" hidden="false" customHeight="false" outlineLevel="0" collapsed="false">
      <c r="A303" s="0" t="e">
        <f aca="false">_xlfn.XLOOKUP('[1]CMK - 30.09.2025'!$N$1:$N$1048576,'[1]CMK - 30.09.2025'!$J$1:$J$1048576,"-",0)</f>
        <v>#NAME?</v>
      </c>
      <c r="B303" s="85" t="s">
        <v>58</v>
      </c>
      <c r="C303" s="85" t="s">
        <v>58</v>
      </c>
      <c r="D303" s="85" t="s">
        <v>59</v>
      </c>
      <c r="E303" s="85" t="n">
        <v>7307761000130</v>
      </c>
      <c r="F303" s="85" t="s">
        <v>358</v>
      </c>
      <c r="G303" s="85"/>
      <c r="H303" s="85" t="s">
        <v>61</v>
      </c>
      <c r="I303" s="86" t="n">
        <v>13107.122</v>
      </c>
      <c r="J303" s="86" t="n">
        <v>13107.122</v>
      </c>
      <c r="K303" s="86" t="n">
        <v>23595.35</v>
      </c>
      <c r="L303" s="87" t="n">
        <v>10488.228</v>
      </c>
      <c r="M303" s="83" t="n">
        <v>0.800193055348077</v>
      </c>
      <c r="N303" s="88" t="s">
        <v>57</v>
      </c>
      <c r="O303" s="86" t="n">
        <v>10993.79</v>
      </c>
      <c r="P303" s="86" t="n">
        <v>10993.79</v>
      </c>
      <c r="Q303" s="86" t="n">
        <v>19648.85</v>
      </c>
      <c r="R303" s="87" t="n">
        <v>8655.06</v>
      </c>
      <c r="S303" s="83" t="n">
        <v>0.787268084982522</v>
      </c>
      <c r="T303" s="90" t="n">
        <v>-0.167257531674673</v>
      </c>
      <c r="U303" s="86" t="n">
        <v>7203.549</v>
      </c>
      <c r="V303" s="86" t="n">
        <v>7203.549</v>
      </c>
      <c r="W303" s="86" t="n">
        <v>23190.1</v>
      </c>
      <c r="X303" s="87" t="n">
        <v>15986.551</v>
      </c>
      <c r="Y303" s="83" t="n">
        <v>2.21926039511913</v>
      </c>
      <c r="Z303" s="83" t="n">
        <v>0.180226832613614</v>
      </c>
      <c r="AA303" s="86" t="n">
        <f aca="false">SUM(K303,Q303,W303)/3</f>
        <v>22144.7666666667</v>
      </c>
    </row>
    <row r="304" customFormat="false" ht="15" hidden="false" customHeight="false" outlineLevel="0" collapsed="false">
      <c r="A304" s="0" t="e">
        <f aca="false">_xlfn.XLOOKUP('[1]CMK - 30.09.2025'!$N$1:$N$1048576,'[1]CMK - 30.09.2025'!$J$1:$J$1048576,"-",0)</f>
        <v>#NAME?</v>
      </c>
      <c r="B304" s="85" t="s">
        <v>58</v>
      </c>
      <c r="C304" s="85" t="s">
        <v>58</v>
      </c>
      <c r="D304" s="85" t="s">
        <v>59</v>
      </c>
      <c r="E304" s="85" t="n">
        <v>7311678000134</v>
      </c>
      <c r="F304" s="85" t="s">
        <v>359</v>
      </c>
      <c r="G304" s="85"/>
      <c r="H304" s="85" t="s">
        <v>61</v>
      </c>
      <c r="I304" s="86" t="n">
        <v>10769.959</v>
      </c>
      <c r="J304" s="86" t="n">
        <v>10769.959</v>
      </c>
      <c r="K304" s="86" t="n">
        <v>16363.12</v>
      </c>
      <c r="L304" s="87" t="n">
        <v>5593.16099999999</v>
      </c>
      <c r="M304" s="83" t="n">
        <v>0.519329832174848</v>
      </c>
      <c r="N304" s="88" t="s">
        <v>57</v>
      </c>
      <c r="O304" s="86" t="n">
        <v>5221.793</v>
      </c>
      <c r="P304" s="86" t="n">
        <v>5221.793</v>
      </c>
      <c r="Q304" s="86" t="n">
        <v>33821.56</v>
      </c>
      <c r="R304" s="87" t="n">
        <v>28599.767</v>
      </c>
      <c r="S304" s="83" t="n">
        <v>5.47700129055288</v>
      </c>
      <c r="T304" s="83" t="n">
        <v>1.06693833449856</v>
      </c>
      <c r="U304" s="86" t="n">
        <v>17600.342</v>
      </c>
      <c r="V304" s="86" t="n">
        <v>17600.342</v>
      </c>
      <c r="W304" s="86" t="n">
        <v>8780.35</v>
      </c>
      <c r="X304" s="89" t="n">
        <v>-8819.992</v>
      </c>
      <c r="Y304" s="90" t="n">
        <v>-0.501126171298262</v>
      </c>
      <c r="Z304" s="90" t="n">
        <v>-0.740391927516058</v>
      </c>
      <c r="AA304" s="86" t="n">
        <f aca="false">SUM(K304,Q304,W304)/3</f>
        <v>19655.01</v>
      </c>
    </row>
    <row r="305" customFormat="false" ht="15" hidden="false" customHeight="false" outlineLevel="0" collapsed="false">
      <c r="A305" s="0" t="e">
        <f aca="false">_xlfn.XLOOKUP('[1]CMK - 30.09.2025'!$N$1:$N$1048576,'[1]CMK - 30.09.2025'!$J$1:$J$1048576,"-",0)</f>
        <v>#NAME?</v>
      </c>
      <c r="B305" s="85" t="s">
        <v>58</v>
      </c>
      <c r="C305" s="85" t="s">
        <v>58</v>
      </c>
      <c r="D305" s="85" t="s">
        <v>59</v>
      </c>
      <c r="E305" s="85" t="n">
        <v>7331711000279</v>
      </c>
      <c r="F305" s="85" t="s">
        <v>360</v>
      </c>
      <c r="G305" s="85"/>
      <c r="H305" s="85" t="s">
        <v>61</v>
      </c>
      <c r="I305" s="86" t="n">
        <v>2442.629</v>
      </c>
      <c r="J305" s="86" t="n">
        <v>2442.629</v>
      </c>
      <c r="K305" s="86" t="n">
        <v>2199.62</v>
      </c>
      <c r="L305" s="89" t="n">
        <v>-243.009</v>
      </c>
      <c r="M305" s="90" t="n">
        <v>-0.0994866596605543</v>
      </c>
      <c r="N305" s="88" t="s">
        <v>57</v>
      </c>
      <c r="O305" s="86" t="n">
        <v>1924.564</v>
      </c>
      <c r="P305" s="86" t="n">
        <v>1924.564</v>
      </c>
      <c r="Q305" s="86" t="n">
        <v>1732.48</v>
      </c>
      <c r="R305" s="89" t="n">
        <v>-192.084000000001</v>
      </c>
      <c r="S305" s="90" t="n">
        <v>-0.0998065016284212</v>
      </c>
      <c r="T305" s="90" t="n">
        <v>-0.212373046253444</v>
      </c>
      <c r="U305" s="86" t="n">
        <v>4453.323</v>
      </c>
      <c r="V305" s="86" t="n">
        <v>4453.323</v>
      </c>
      <c r="W305" s="86" t="n">
        <v>3065.55</v>
      </c>
      <c r="X305" s="89" t="n">
        <v>-1387.773</v>
      </c>
      <c r="Y305" s="90" t="n">
        <v>-0.311626396737897</v>
      </c>
      <c r="Z305" s="83" t="n">
        <v>0.769457656076839</v>
      </c>
      <c r="AA305" s="86" t="n">
        <f aca="false">SUM(K305,Q305,W305)/3</f>
        <v>2332.55</v>
      </c>
    </row>
    <row r="306" customFormat="false" ht="15" hidden="false" customHeight="false" outlineLevel="0" collapsed="false">
      <c r="A306" s="0" t="e">
        <f aca="false">_xlfn.XLOOKUP('[1]CMK - 30.09.2025'!$N$1:$N$1048576,'[1]CMK - 30.09.2025'!$J$1:$J$1048576,"-",0)</f>
        <v>#NAME?</v>
      </c>
      <c r="B306" s="85" t="s">
        <v>58</v>
      </c>
      <c r="C306" s="85" t="s">
        <v>58</v>
      </c>
      <c r="D306" s="85" t="s">
        <v>59</v>
      </c>
      <c r="E306" s="85" t="n">
        <v>7332427000136</v>
      </c>
      <c r="F306" s="85" t="s">
        <v>361</v>
      </c>
      <c r="G306" s="85"/>
      <c r="H306" s="85" t="s">
        <v>61</v>
      </c>
      <c r="I306" s="86" t="n">
        <v>2279.725</v>
      </c>
      <c r="J306" s="86" t="n">
        <v>2279.725</v>
      </c>
      <c r="K306" s="86" t="n">
        <v>1557.97</v>
      </c>
      <c r="L306" s="89" t="n">
        <v>-721.755</v>
      </c>
      <c r="M306" s="90" t="n">
        <v>-0.31659739661582</v>
      </c>
      <c r="N306" s="88" t="s">
        <v>57</v>
      </c>
      <c r="O306" s="86" t="n">
        <v>1966.993</v>
      </c>
      <c r="P306" s="86" t="n">
        <v>1966.993</v>
      </c>
      <c r="Q306" s="86" t="n">
        <v>1422.84</v>
      </c>
      <c r="R306" s="89" t="n">
        <v>-544.153</v>
      </c>
      <c r="S306" s="90" t="n">
        <v>-0.276642062274751</v>
      </c>
      <c r="T306" s="90" t="n">
        <v>-0.0867346611295465</v>
      </c>
      <c r="U306" s="86" t="n">
        <v>1302.323</v>
      </c>
      <c r="V306" s="86" t="n">
        <v>1302.323</v>
      </c>
      <c r="W306" s="86" t="n">
        <v>5818.84</v>
      </c>
      <c r="X306" s="87" t="n">
        <v>4516.517</v>
      </c>
      <c r="Y306" s="83" t="n">
        <v>3.46804671344973</v>
      </c>
      <c r="Z306" s="83" t="n">
        <v>3.08959545697338</v>
      </c>
      <c r="AA306" s="86" t="n">
        <f aca="false">SUM(K306,Q306,W306)/3</f>
        <v>2933.21666666667</v>
      </c>
    </row>
    <row r="307" customFormat="false" ht="15" hidden="false" customHeight="false" outlineLevel="0" collapsed="false">
      <c r="A307" s="0" t="e">
        <f aca="false">_xlfn.XLOOKUP('[1]CMK - 30.09.2025'!$N$1:$N$1048576,'[1]CMK - 30.09.2025'!$J$1:$J$1048576,"-",0)</f>
        <v>#NAME?</v>
      </c>
      <c r="B307" s="85" t="s">
        <v>58</v>
      </c>
      <c r="C307" s="85" t="s">
        <v>58</v>
      </c>
      <c r="D307" s="85" t="s">
        <v>59</v>
      </c>
      <c r="E307" s="85" t="n">
        <v>7340994000134</v>
      </c>
      <c r="F307" s="85" t="s">
        <v>362</v>
      </c>
      <c r="G307" s="85"/>
      <c r="H307" s="85" t="s">
        <v>61</v>
      </c>
      <c r="I307" s="86" t="n">
        <v>807.062</v>
      </c>
      <c r="J307" s="86" t="n">
        <v>807.062</v>
      </c>
      <c r="K307" s="86" t="n">
        <v>2064.72</v>
      </c>
      <c r="L307" s="87" t="n">
        <v>1257.658</v>
      </c>
      <c r="M307" s="83" t="n">
        <v>1.55831646143667</v>
      </c>
      <c r="N307" s="88" t="s">
        <v>57</v>
      </c>
      <c r="O307" s="86" t="n">
        <v>1049.102</v>
      </c>
      <c r="P307" s="86" t="n">
        <v>1049.102</v>
      </c>
      <c r="Q307" s="86" t="n">
        <v>1739.41</v>
      </c>
      <c r="R307" s="87" t="n">
        <v>690.308</v>
      </c>
      <c r="S307" s="83" t="n">
        <v>0.657998936233083</v>
      </c>
      <c r="T307" s="90" t="n">
        <v>-0.157556472548336</v>
      </c>
      <c r="U307" s="86" t="n">
        <v>1115.271</v>
      </c>
      <c r="V307" s="86" t="n">
        <v>1115.271</v>
      </c>
      <c r="W307" s="86" t="n">
        <v>191</v>
      </c>
      <c r="X307" s="89" t="n">
        <v>-924.271</v>
      </c>
      <c r="Y307" s="90" t="n">
        <v>-0.828741175911505</v>
      </c>
      <c r="Z307" s="90" t="n">
        <v>-0.890192651531266</v>
      </c>
      <c r="AA307" s="86" t="n">
        <f aca="false">SUM(K307,Q307,W307)/3</f>
        <v>1331.71</v>
      </c>
    </row>
    <row r="308" customFormat="false" ht="15" hidden="false" customHeight="false" outlineLevel="0" collapsed="false">
      <c r="A308" s="0" t="e">
        <f aca="false">_xlfn.XLOOKUP('[1]CMK - 30.09.2025'!$N$1:$N$1048576,'[1]CMK - 30.09.2025'!$J$1:$J$1048576,"-",0)</f>
        <v>#NAME?</v>
      </c>
      <c r="B308" s="85" t="s">
        <v>58</v>
      </c>
      <c r="C308" s="85" t="s">
        <v>58</v>
      </c>
      <c r="D308" s="85" t="s">
        <v>59</v>
      </c>
      <c r="E308" s="85" t="n">
        <v>7372772000101</v>
      </c>
      <c r="F308" s="85" t="s">
        <v>363</v>
      </c>
      <c r="G308" s="85"/>
      <c r="H308" s="85" t="s">
        <v>61</v>
      </c>
      <c r="I308" s="85" t="s">
        <v>57</v>
      </c>
      <c r="J308" s="85" t="s">
        <v>57</v>
      </c>
      <c r="K308" s="85" t="s">
        <v>57</v>
      </c>
      <c r="L308" s="85" t="s">
        <v>57</v>
      </c>
      <c r="M308" s="91" t="s">
        <v>57</v>
      </c>
      <c r="N308" s="91" t="s">
        <v>57</v>
      </c>
      <c r="O308" s="85" t="s">
        <v>57</v>
      </c>
      <c r="P308" s="85" t="s">
        <v>57</v>
      </c>
      <c r="Q308" s="85" t="s">
        <v>57</v>
      </c>
      <c r="R308" s="85" t="s">
        <v>57</v>
      </c>
      <c r="S308" s="91" t="s">
        <v>57</v>
      </c>
      <c r="T308" s="91" t="s">
        <v>57</v>
      </c>
      <c r="U308" s="86" t="n">
        <v>283.821</v>
      </c>
      <c r="V308" s="86" t="n">
        <v>283.821</v>
      </c>
      <c r="W308" s="86" t="n">
        <v>0</v>
      </c>
      <c r="X308" s="89" t="n">
        <v>-283.821</v>
      </c>
      <c r="Y308" s="90" t="n">
        <v>-1</v>
      </c>
      <c r="Z308" s="88" t="s">
        <v>57</v>
      </c>
      <c r="AA308" s="86" t="n">
        <f aca="false">SUM(K308,Q308,W308)/3</f>
        <v>0</v>
      </c>
    </row>
    <row r="309" customFormat="false" ht="15" hidden="false" customHeight="false" outlineLevel="0" collapsed="false">
      <c r="A309" s="0" t="e">
        <f aca="false">_xlfn.XLOOKUP('[1]CMK - 30.09.2025'!$N$1:$N$1048576,'[1]CMK - 30.09.2025'!$J$1:$J$1048576,"-",0)</f>
        <v>#NAME?</v>
      </c>
      <c r="B309" s="85" t="s">
        <v>58</v>
      </c>
      <c r="C309" s="85" t="s">
        <v>58</v>
      </c>
      <c r="D309" s="85" t="s">
        <v>59</v>
      </c>
      <c r="E309" s="85" t="n">
        <v>7438432000128</v>
      </c>
      <c r="F309" s="85" t="s">
        <v>364</v>
      </c>
      <c r="G309" s="85"/>
      <c r="H309" s="85" t="s">
        <v>61</v>
      </c>
      <c r="I309" s="86" t="n">
        <v>32235.504</v>
      </c>
      <c r="J309" s="86" t="n">
        <v>32235.504</v>
      </c>
      <c r="K309" s="86" t="n">
        <v>40888.45</v>
      </c>
      <c r="L309" s="87" t="n">
        <v>8652.94600000002</v>
      </c>
      <c r="M309" s="83" t="n">
        <v>0.268429058841457</v>
      </c>
      <c r="N309" s="88" t="s">
        <v>57</v>
      </c>
      <c r="O309" s="86" t="n">
        <v>20272.899</v>
      </c>
      <c r="P309" s="86" t="n">
        <v>20272.899</v>
      </c>
      <c r="Q309" s="86" t="n">
        <v>40770.65</v>
      </c>
      <c r="R309" s="87" t="n">
        <v>20497.751</v>
      </c>
      <c r="S309" s="83" t="n">
        <v>1.01109126030767</v>
      </c>
      <c r="T309" s="90" t="n">
        <v>-0.00288100918474499</v>
      </c>
      <c r="U309" s="86" t="n">
        <v>25142.249</v>
      </c>
      <c r="V309" s="86" t="n">
        <v>25142.249</v>
      </c>
      <c r="W309" s="86" t="n">
        <v>45019.16</v>
      </c>
      <c r="X309" s="87" t="n">
        <v>19876.911</v>
      </c>
      <c r="Y309" s="83" t="n">
        <v>0.79057808233464</v>
      </c>
      <c r="Z309" s="83" t="n">
        <v>0.104205108331606</v>
      </c>
      <c r="AA309" s="86" t="n">
        <f aca="false">SUM(K309,Q309,W309)/3</f>
        <v>42226.0866666667</v>
      </c>
    </row>
    <row r="310" customFormat="false" ht="15" hidden="false" customHeight="false" outlineLevel="0" collapsed="false">
      <c r="A310" s="0" t="e">
        <f aca="false">_xlfn.XLOOKUP('[1]CMK - 30.09.2025'!$N$1:$N$1048576,'[1]CMK - 30.09.2025'!$J$1:$J$1048576,"-",0)</f>
        <v>#NAME?</v>
      </c>
      <c r="B310" s="85" t="s">
        <v>58</v>
      </c>
      <c r="C310" s="85" t="s">
        <v>58</v>
      </c>
      <c r="D310" s="85" t="s">
        <v>59</v>
      </c>
      <c r="E310" s="85" t="n">
        <v>7446323000152</v>
      </c>
      <c r="F310" s="85" t="s">
        <v>365</v>
      </c>
      <c r="G310" s="85"/>
      <c r="H310" s="85" t="s">
        <v>61</v>
      </c>
      <c r="I310" s="86" t="n">
        <v>6496.083</v>
      </c>
      <c r="J310" s="86" t="n">
        <v>6496.083</v>
      </c>
      <c r="K310" s="86" t="n">
        <v>15826.38</v>
      </c>
      <c r="L310" s="87" t="n">
        <v>9330.297</v>
      </c>
      <c r="M310" s="83" t="n">
        <v>1.43629584166335</v>
      </c>
      <c r="N310" s="88" t="s">
        <v>57</v>
      </c>
      <c r="O310" s="86" t="n">
        <v>8984.903</v>
      </c>
      <c r="P310" s="86" t="n">
        <v>8984.903</v>
      </c>
      <c r="Q310" s="86" t="n">
        <v>13793.69</v>
      </c>
      <c r="R310" s="87" t="n">
        <v>4808.787</v>
      </c>
      <c r="S310" s="83" t="n">
        <v>0.535207447425977</v>
      </c>
      <c r="T310" s="90" t="n">
        <v>-0.128436825098348</v>
      </c>
      <c r="U310" s="86" t="n">
        <v>10229.851</v>
      </c>
      <c r="V310" s="86" t="n">
        <v>10229.851</v>
      </c>
      <c r="W310" s="86" t="n">
        <v>21369.99</v>
      </c>
      <c r="X310" s="87" t="n">
        <v>11140.139</v>
      </c>
      <c r="Y310" s="83" t="n">
        <v>1.08898350523385</v>
      </c>
      <c r="Z310" s="83" t="n">
        <v>0.549258392786846</v>
      </c>
      <c r="AA310" s="86" t="n">
        <f aca="false">SUM(K310,Q310,W310)/3</f>
        <v>16996.6866666667</v>
      </c>
    </row>
    <row r="311" customFormat="false" ht="15" hidden="false" customHeight="false" outlineLevel="0" collapsed="false">
      <c r="A311" s="0" t="e">
        <f aca="false">_xlfn.XLOOKUP('[1]CMK - 30.09.2025'!$N$1:$N$1048576,'[1]CMK - 30.09.2025'!$J$1:$J$1048576,"-",0)</f>
        <v>#NAME?</v>
      </c>
      <c r="B311" s="85" t="s">
        <v>58</v>
      </c>
      <c r="C311" s="85" t="s">
        <v>58</v>
      </c>
      <c r="D311" s="85" t="s">
        <v>59</v>
      </c>
      <c r="E311" s="85" t="n">
        <v>7452740000108</v>
      </c>
      <c r="F311" s="85" t="s">
        <v>366</v>
      </c>
      <c r="G311" s="85"/>
      <c r="H311" s="85" t="s">
        <v>61</v>
      </c>
      <c r="I311" s="86" t="n">
        <v>7559.408</v>
      </c>
      <c r="J311" s="86" t="n">
        <v>7559.408</v>
      </c>
      <c r="K311" s="86" t="n">
        <v>8437.51</v>
      </c>
      <c r="L311" s="87" t="n">
        <v>878.102000000001</v>
      </c>
      <c r="M311" s="83" t="n">
        <v>0.116160154340128</v>
      </c>
      <c r="N311" s="88" t="s">
        <v>57</v>
      </c>
      <c r="O311" s="86" t="n">
        <v>8042.463</v>
      </c>
      <c r="P311" s="86" t="n">
        <v>8042.463</v>
      </c>
      <c r="Q311" s="86" t="n">
        <v>6407.6</v>
      </c>
      <c r="R311" s="89" t="n">
        <v>-1634.863</v>
      </c>
      <c r="S311" s="90" t="n">
        <v>-0.203278896029736</v>
      </c>
      <c r="T311" s="90" t="n">
        <v>-0.240581640792129</v>
      </c>
      <c r="U311" s="86" t="n">
        <v>8999.617</v>
      </c>
      <c r="V311" s="86" t="n">
        <v>8999.617</v>
      </c>
      <c r="W311" s="86" t="n">
        <v>8061.64</v>
      </c>
      <c r="X311" s="89" t="n">
        <v>-937.977</v>
      </c>
      <c r="Y311" s="90" t="n">
        <v>-0.104224101981229</v>
      </c>
      <c r="Z311" s="83" t="n">
        <v>0.258137212060678</v>
      </c>
      <c r="AA311" s="86" t="n">
        <f aca="false">SUM(K311,Q311,W311)/3</f>
        <v>7635.58333333333</v>
      </c>
    </row>
    <row r="312" customFormat="false" ht="15" hidden="false" customHeight="false" outlineLevel="0" collapsed="false">
      <c r="A312" s="0" t="e">
        <f aca="false">_xlfn.XLOOKUP('[1]CMK - 30.09.2025'!$N$1:$N$1048576,'[1]CMK - 30.09.2025'!$J$1:$J$1048576,"-",0)</f>
        <v>#NAME?</v>
      </c>
      <c r="B312" s="85" t="s">
        <v>58</v>
      </c>
      <c r="C312" s="85" t="s">
        <v>58</v>
      </c>
      <c r="D312" s="85" t="s">
        <v>59</v>
      </c>
      <c r="E312" s="85" t="n">
        <v>7472142000281</v>
      </c>
      <c r="F312" s="85" t="s">
        <v>367</v>
      </c>
      <c r="G312" s="85"/>
      <c r="H312" s="85" t="s">
        <v>61</v>
      </c>
      <c r="I312" s="86" t="n">
        <v>1644.931</v>
      </c>
      <c r="J312" s="86" t="n">
        <v>1644.931</v>
      </c>
      <c r="K312" s="86" t="n">
        <v>-518.23</v>
      </c>
      <c r="L312" s="89" t="n">
        <v>-2163.161</v>
      </c>
      <c r="M312" s="90" t="n">
        <v>-1.31504664937314</v>
      </c>
      <c r="N312" s="88" t="s">
        <v>57</v>
      </c>
      <c r="O312" s="86" t="n">
        <v>1553.368</v>
      </c>
      <c r="P312" s="86" t="n">
        <v>1553.368</v>
      </c>
      <c r="Q312" s="86" t="n">
        <v>-620.4</v>
      </c>
      <c r="R312" s="89" t="n">
        <v>-2173.768</v>
      </c>
      <c r="S312" s="90" t="n">
        <v>-1.39939022820092</v>
      </c>
      <c r="T312" s="83" t="n">
        <v>0.197151843775929</v>
      </c>
      <c r="U312" s="86" t="n">
        <v>0</v>
      </c>
      <c r="V312" s="86" t="n">
        <v>0</v>
      </c>
      <c r="W312" s="86" t="n">
        <v>1074.1</v>
      </c>
      <c r="X312" s="87" t="n">
        <v>1074.1</v>
      </c>
      <c r="Y312" s="88" t="s">
        <v>57</v>
      </c>
      <c r="Z312" s="90" t="n">
        <v>-2.7313023855577</v>
      </c>
      <c r="AA312" s="86" t="n">
        <f aca="false">SUM(K312,Q312,W312)/3</f>
        <v>-21.51</v>
      </c>
    </row>
    <row r="313" customFormat="false" ht="15" hidden="false" customHeight="false" outlineLevel="0" collapsed="false">
      <c r="A313" s="0" t="e">
        <f aca="false">_xlfn.XLOOKUP('[1]CMK - 30.09.2025'!$N$1:$N$1048576,'[1]CMK - 30.09.2025'!$J$1:$J$1048576,"-",0)</f>
        <v>#NAME?</v>
      </c>
      <c r="B313" s="85" t="s">
        <v>58</v>
      </c>
      <c r="C313" s="85" t="s">
        <v>58</v>
      </c>
      <c r="D313" s="85" t="s">
        <v>59</v>
      </c>
      <c r="E313" s="85" t="n">
        <v>7480919000330</v>
      </c>
      <c r="F313" s="85" t="s">
        <v>368</v>
      </c>
      <c r="G313" s="85"/>
      <c r="H313" s="85" t="s">
        <v>61</v>
      </c>
      <c r="I313" s="86" t="n">
        <v>2149.781</v>
      </c>
      <c r="J313" s="86" t="n">
        <v>2149.781</v>
      </c>
      <c r="K313" s="86" t="n">
        <v>3473.62</v>
      </c>
      <c r="L313" s="87" t="n">
        <v>1323.839</v>
      </c>
      <c r="M313" s="83" t="n">
        <v>0.615801795624764</v>
      </c>
      <c r="N313" s="88" t="s">
        <v>57</v>
      </c>
      <c r="O313" s="86" t="n">
        <v>2198.938</v>
      </c>
      <c r="P313" s="86" t="n">
        <v>2198.938</v>
      </c>
      <c r="Q313" s="86" t="n">
        <v>5937.2</v>
      </c>
      <c r="R313" s="87" t="n">
        <v>3738.262</v>
      </c>
      <c r="S313" s="83" t="n">
        <v>1.70003065115979</v>
      </c>
      <c r="T313" s="83" t="n">
        <v>0.709225534168965</v>
      </c>
      <c r="U313" s="86" t="n">
        <v>3031.058</v>
      </c>
      <c r="V313" s="86" t="n">
        <v>3031.058</v>
      </c>
      <c r="W313" s="86" t="n">
        <v>3615.43</v>
      </c>
      <c r="X313" s="87" t="n">
        <v>584.372</v>
      </c>
      <c r="Y313" s="83" t="n">
        <v>0.192794727121685</v>
      </c>
      <c r="Z313" s="90" t="n">
        <v>-0.391054705921983</v>
      </c>
      <c r="AA313" s="86" t="n">
        <f aca="false">SUM(K313,Q313,W313)/3</f>
        <v>4342.08333333333</v>
      </c>
    </row>
    <row r="314" customFormat="false" ht="15" hidden="false" customHeight="false" outlineLevel="0" collapsed="false">
      <c r="A314" s="0" t="e">
        <f aca="false">_xlfn.XLOOKUP('[1]CMK - 30.09.2025'!$N$1:$N$1048576,'[1]CMK - 30.09.2025'!$J$1:$J$1048576,"-",0)</f>
        <v>#NAME?</v>
      </c>
      <c r="B314" s="85" t="s">
        <v>58</v>
      </c>
      <c r="C314" s="85" t="s">
        <v>58</v>
      </c>
      <c r="D314" s="85" t="s">
        <v>59</v>
      </c>
      <c r="E314" s="85" t="n">
        <v>7521808000163</v>
      </c>
      <c r="F314" s="85" t="s">
        <v>369</v>
      </c>
      <c r="G314" s="85"/>
      <c r="H314" s="85" t="s">
        <v>61</v>
      </c>
      <c r="I314" s="86" t="n">
        <v>606.36</v>
      </c>
      <c r="J314" s="86" t="n">
        <v>606.36</v>
      </c>
      <c r="K314" s="86" t="n">
        <v>315.44</v>
      </c>
      <c r="L314" s="89" t="n">
        <v>-290.92</v>
      </c>
      <c r="M314" s="90" t="n">
        <v>-0.479780988191833</v>
      </c>
      <c r="N314" s="88" t="s">
        <v>57</v>
      </c>
      <c r="O314" s="86" t="n">
        <v>371.786</v>
      </c>
      <c r="P314" s="86" t="n">
        <v>371.786</v>
      </c>
      <c r="Q314" s="86" t="n">
        <v>529.25</v>
      </c>
      <c r="R314" s="87" t="n">
        <v>157.464</v>
      </c>
      <c r="S314" s="83" t="n">
        <v>0.42353396846573</v>
      </c>
      <c r="T314" s="83" t="n">
        <v>0.67781511539437</v>
      </c>
      <c r="U314" s="86" t="n">
        <v>184.905</v>
      </c>
      <c r="V314" s="86" t="n">
        <v>184.905</v>
      </c>
      <c r="W314" s="86" t="n">
        <v>214.87</v>
      </c>
      <c r="X314" s="87" t="n">
        <v>29.965</v>
      </c>
      <c r="Y314" s="83" t="n">
        <v>0.162056191017008</v>
      </c>
      <c r="Z314" s="90" t="n">
        <v>-0.594010392064242</v>
      </c>
      <c r="AA314" s="86" t="n">
        <f aca="false">SUM(K314,Q314,W314)/3</f>
        <v>353.186666666667</v>
      </c>
    </row>
    <row r="315" customFormat="false" ht="15" hidden="false" customHeight="false" outlineLevel="0" collapsed="false">
      <c r="A315" s="0" t="e">
        <f aca="false">_xlfn.XLOOKUP('[1]CMK - 30.09.2025'!$N$1:$N$1048576,'[1]CMK - 30.09.2025'!$J$1:$J$1048576,"-",0)</f>
        <v>#NAME?</v>
      </c>
      <c r="B315" s="85" t="s">
        <v>58</v>
      </c>
      <c r="C315" s="85" t="s">
        <v>58</v>
      </c>
      <c r="D315" s="85" t="s">
        <v>59</v>
      </c>
      <c r="E315" s="85" t="n">
        <v>7524811000130</v>
      </c>
      <c r="F315" s="85" t="s">
        <v>370</v>
      </c>
      <c r="G315" s="85"/>
      <c r="H315" s="85" t="s">
        <v>61</v>
      </c>
      <c r="I315" s="86" t="n">
        <v>7988.40200000001</v>
      </c>
      <c r="J315" s="86" t="n">
        <v>7988.40200000001</v>
      </c>
      <c r="K315" s="86" t="n">
        <v>7724.41</v>
      </c>
      <c r="L315" s="89" t="n">
        <v>-263.992000000007</v>
      </c>
      <c r="M315" s="90" t="n">
        <v>-0.0330469097574216</v>
      </c>
      <c r="N315" s="88" t="s">
        <v>57</v>
      </c>
      <c r="O315" s="86" t="n">
        <v>7214.31</v>
      </c>
      <c r="P315" s="86" t="n">
        <v>7214.31</v>
      </c>
      <c r="Q315" s="86" t="n">
        <v>5364</v>
      </c>
      <c r="R315" s="89" t="n">
        <v>-1850.31</v>
      </c>
      <c r="S315" s="90" t="n">
        <v>-0.256477750470939</v>
      </c>
      <c r="T315" s="90" t="n">
        <v>-0.305578031202383</v>
      </c>
      <c r="U315" s="86" t="n">
        <v>3251.758</v>
      </c>
      <c r="V315" s="86" t="n">
        <v>3251.758</v>
      </c>
      <c r="W315" s="86" t="n">
        <v>3915.36</v>
      </c>
      <c r="X315" s="87" t="n">
        <v>663.602000000002</v>
      </c>
      <c r="Y315" s="83" t="n">
        <v>0.204074841977786</v>
      </c>
      <c r="Z315" s="90" t="n">
        <v>-0.27006711409396</v>
      </c>
      <c r="AA315" s="86" t="n">
        <f aca="false">SUM(K315,Q315,W315)/3</f>
        <v>5667.92333333333</v>
      </c>
    </row>
    <row r="316" customFormat="false" ht="15" hidden="false" customHeight="false" outlineLevel="0" collapsed="false">
      <c r="A316" s="0" t="e">
        <f aca="false">_xlfn.XLOOKUP('[1]CMK - 30.09.2025'!$N$1:$N$1048576,'[1]CMK - 30.09.2025'!$J$1:$J$1048576,"-",0)</f>
        <v>#NAME?</v>
      </c>
      <c r="B316" s="85" t="s">
        <v>58</v>
      </c>
      <c r="C316" s="85" t="s">
        <v>58</v>
      </c>
      <c r="D316" s="85" t="s">
        <v>59</v>
      </c>
      <c r="E316" s="85" t="n">
        <v>7569202000106</v>
      </c>
      <c r="F316" s="85" t="s">
        <v>371</v>
      </c>
      <c r="G316" s="85"/>
      <c r="H316" s="85" t="s">
        <v>61</v>
      </c>
      <c r="I316" s="86" t="n">
        <v>6401.343</v>
      </c>
      <c r="J316" s="86" t="n">
        <v>6401.343</v>
      </c>
      <c r="K316" s="86" t="n">
        <v>5013.27</v>
      </c>
      <c r="L316" s="89" t="n">
        <v>-1388.073</v>
      </c>
      <c r="M316" s="90" t="n">
        <v>-0.216840903541648</v>
      </c>
      <c r="N316" s="88" t="s">
        <v>57</v>
      </c>
      <c r="O316" s="86" t="n">
        <v>3644.241</v>
      </c>
      <c r="P316" s="86" t="n">
        <v>3644.241</v>
      </c>
      <c r="Q316" s="86" t="n">
        <v>4502.63</v>
      </c>
      <c r="R316" s="87" t="n">
        <v>858.388999999998</v>
      </c>
      <c r="S316" s="83" t="n">
        <v>0.235546716037715</v>
      </c>
      <c r="T316" s="90" t="n">
        <v>-0.101857669744498</v>
      </c>
      <c r="U316" s="86" t="n">
        <v>4617.336</v>
      </c>
      <c r="V316" s="86" t="n">
        <v>4617.336</v>
      </c>
      <c r="W316" s="86" t="n">
        <v>3649.31</v>
      </c>
      <c r="X316" s="89" t="n">
        <v>-968.025999999999</v>
      </c>
      <c r="Y316" s="90" t="n">
        <v>-0.209650326508619</v>
      </c>
      <c r="Z316" s="90" t="n">
        <v>-0.189515905148769</v>
      </c>
      <c r="AA316" s="86" t="n">
        <f aca="false">SUM(K316,Q316,W316)/3</f>
        <v>4388.40333333333</v>
      </c>
    </row>
    <row r="317" customFormat="false" ht="15" hidden="false" customHeight="false" outlineLevel="0" collapsed="false">
      <c r="A317" s="0" t="e">
        <f aca="false">_xlfn.XLOOKUP('[1]CMK - 30.09.2025'!$N$1:$N$1048576,'[1]CMK - 30.09.2025'!$J$1:$J$1048576,"-",0)</f>
        <v>#NAME?</v>
      </c>
      <c r="B317" s="85" t="s">
        <v>58</v>
      </c>
      <c r="C317" s="85" t="s">
        <v>58</v>
      </c>
      <c r="D317" s="85" t="s">
        <v>59</v>
      </c>
      <c r="E317" s="85" t="n">
        <v>7576006000150</v>
      </c>
      <c r="F317" s="85" t="s">
        <v>372</v>
      </c>
      <c r="G317" s="85"/>
      <c r="H317" s="85" t="s">
        <v>61</v>
      </c>
      <c r="I317" s="86" t="n">
        <v>16356.928</v>
      </c>
      <c r="J317" s="86" t="n">
        <v>16356.928</v>
      </c>
      <c r="K317" s="86" t="n">
        <v>17019.46</v>
      </c>
      <c r="L317" s="87" t="n">
        <v>662.531999999999</v>
      </c>
      <c r="M317" s="83" t="n">
        <v>0.0405046717818896</v>
      </c>
      <c r="N317" s="88" t="s">
        <v>57</v>
      </c>
      <c r="O317" s="86" t="n">
        <v>19815.245</v>
      </c>
      <c r="P317" s="86" t="n">
        <v>19815.245</v>
      </c>
      <c r="Q317" s="86" t="n">
        <v>15170.13</v>
      </c>
      <c r="R317" s="89" t="n">
        <v>-4645.115</v>
      </c>
      <c r="S317" s="90" t="n">
        <v>-0.234421275134372</v>
      </c>
      <c r="T317" s="90" t="n">
        <v>-0.108659734210134</v>
      </c>
      <c r="U317" s="86" t="n">
        <v>18550.005</v>
      </c>
      <c r="V317" s="86" t="n">
        <v>18550.005</v>
      </c>
      <c r="W317" s="86" t="n">
        <v>17876.79</v>
      </c>
      <c r="X317" s="89" t="n">
        <v>-673.215000000004</v>
      </c>
      <c r="Y317" s="90" t="n">
        <v>-0.0362919039644466</v>
      </c>
      <c r="Z317" s="83" t="n">
        <v>0.178420356318634</v>
      </c>
      <c r="AA317" s="86" t="n">
        <f aca="false">SUM(K317,Q317,W317)/3</f>
        <v>16688.7933333333</v>
      </c>
    </row>
    <row r="318" customFormat="false" ht="15" hidden="false" customHeight="false" outlineLevel="0" collapsed="false">
      <c r="A318" s="0" t="e">
        <f aca="false">_xlfn.XLOOKUP('[1]CMK - 30.09.2025'!$N$1:$N$1048576,'[1]CMK - 30.09.2025'!$J$1:$J$1048576,"-",0)</f>
        <v>#NAME?</v>
      </c>
      <c r="B318" s="85" t="s">
        <v>58</v>
      </c>
      <c r="C318" s="85" t="s">
        <v>58</v>
      </c>
      <c r="D318" s="85" t="s">
        <v>59</v>
      </c>
      <c r="E318" s="85" t="n">
        <v>7584210000113</v>
      </c>
      <c r="F318" s="85" t="s">
        <v>373</v>
      </c>
      <c r="G318" s="85"/>
      <c r="H318" s="85" t="s">
        <v>61</v>
      </c>
      <c r="I318" s="86" t="n">
        <v>5682.383</v>
      </c>
      <c r="J318" s="86" t="n">
        <v>5682.383</v>
      </c>
      <c r="K318" s="86" t="n">
        <v>6607.93</v>
      </c>
      <c r="L318" s="87" t="n">
        <v>925.546999999997</v>
      </c>
      <c r="M318" s="83" t="n">
        <v>0.162880080416965</v>
      </c>
      <c r="N318" s="88" t="s">
        <v>57</v>
      </c>
      <c r="O318" s="86" t="n">
        <v>6757.282</v>
      </c>
      <c r="P318" s="86" t="n">
        <v>6757.282</v>
      </c>
      <c r="Q318" s="86" t="n">
        <v>8305.55</v>
      </c>
      <c r="R318" s="87" t="n">
        <v>1548.268</v>
      </c>
      <c r="S318" s="83" t="n">
        <v>0.229125852672716</v>
      </c>
      <c r="T318" s="83" t="n">
        <v>0.256906474493525</v>
      </c>
      <c r="U318" s="86" t="n">
        <v>6260.619</v>
      </c>
      <c r="V318" s="86" t="n">
        <v>6260.619</v>
      </c>
      <c r="W318" s="86" t="n">
        <v>7917.25</v>
      </c>
      <c r="X318" s="87" t="n">
        <v>1656.631</v>
      </c>
      <c r="Y318" s="83" t="n">
        <v>0.264611374689947</v>
      </c>
      <c r="Z318" s="90" t="n">
        <v>-0.0467518707370371</v>
      </c>
      <c r="AA318" s="86" t="n">
        <f aca="false">SUM(K318,Q318,W318)/3</f>
        <v>7610.24333333333</v>
      </c>
    </row>
    <row r="319" customFormat="false" ht="15" hidden="false" customHeight="false" outlineLevel="0" collapsed="false">
      <c r="A319" s="0" t="e">
        <f aca="false">_xlfn.XLOOKUP('[1]CMK - 30.09.2025'!$N$1:$N$1048576,'[1]CMK - 30.09.2025'!$J$1:$J$1048576,"-",0)</f>
        <v>#NAME?</v>
      </c>
      <c r="B319" s="85" t="s">
        <v>58</v>
      </c>
      <c r="C319" s="85" t="s">
        <v>58</v>
      </c>
      <c r="D319" s="85" t="s">
        <v>59</v>
      </c>
      <c r="E319" s="85" t="n">
        <v>7601204000127</v>
      </c>
      <c r="F319" s="85" t="s">
        <v>374</v>
      </c>
      <c r="G319" s="85"/>
      <c r="H319" s="85" t="s">
        <v>61</v>
      </c>
      <c r="I319" s="86" t="n">
        <v>640.662</v>
      </c>
      <c r="J319" s="86" t="n">
        <v>640.662</v>
      </c>
      <c r="K319" s="86" t="n">
        <v>1358.39</v>
      </c>
      <c r="L319" s="87" t="n">
        <v>717.728</v>
      </c>
      <c r="M319" s="83" t="n">
        <v>1.12029119879125</v>
      </c>
      <c r="N319" s="88" t="s">
        <v>57</v>
      </c>
      <c r="O319" s="86" t="n">
        <v>1601.172</v>
      </c>
      <c r="P319" s="86" t="n">
        <v>1601.172</v>
      </c>
      <c r="Q319" s="86" t="n">
        <v>1973.19</v>
      </c>
      <c r="R319" s="87" t="n">
        <v>372.018000000001</v>
      </c>
      <c r="S319" s="83" t="n">
        <v>0.232341060173424</v>
      </c>
      <c r="T319" s="83" t="n">
        <v>0.452594615684744</v>
      </c>
      <c r="U319" s="86" t="n">
        <v>1854.591</v>
      </c>
      <c r="V319" s="86" t="n">
        <v>1854.591</v>
      </c>
      <c r="W319" s="86" t="n">
        <v>524.03</v>
      </c>
      <c r="X319" s="89" t="n">
        <v>-1330.561</v>
      </c>
      <c r="Y319" s="90" t="n">
        <v>-0.717441743219934</v>
      </c>
      <c r="Z319" s="90" t="n">
        <v>-0.734424966678323</v>
      </c>
      <c r="AA319" s="86" t="n">
        <f aca="false">SUM(K319,Q319,W319)/3</f>
        <v>1285.20333333333</v>
      </c>
    </row>
    <row r="320" customFormat="false" ht="15" hidden="false" customHeight="false" outlineLevel="0" collapsed="false">
      <c r="A320" s="0" t="e">
        <f aca="false">_xlfn.XLOOKUP('[1]CMK - 30.09.2025'!$N$1:$N$1048576,'[1]CMK - 30.09.2025'!$J$1:$J$1048576,"-",0)</f>
        <v>#NAME?</v>
      </c>
      <c r="B320" s="85" t="s">
        <v>58</v>
      </c>
      <c r="C320" s="85" t="s">
        <v>58</v>
      </c>
      <c r="D320" s="85" t="s">
        <v>59</v>
      </c>
      <c r="E320" s="85" t="n">
        <v>7616557000109</v>
      </c>
      <c r="F320" s="85" t="s">
        <v>375</v>
      </c>
      <c r="G320" s="85"/>
      <c r="H320" s="85" t="s">
        <v>61</v>
      </c>
      <c r="I320" s="86" t="n">
        <v>7386.166</v>
      </c>
      <c r="J320" s="86" t="n">
        <v>7386.166</v>
      </c>
      <c r="K320" s="86" t="n">
        <v>6282.91</v>
      </c>
      <c r="L320" s="89" t="n">
        <v>-1103.256</v>
      </c>
      <c r="M320" s="90" t="n">
        <v>-0.149367885855801</v>
      </c>
      <c r="N320" s="88" t="s">
        <v>57</v>
      </c>
      <c r="O320" s="86" t="n">
        <v>8101.203</v>
      </c>
      <c r="P320" s="86" t="n">
        <v>8101.203</v>
      </c>
      <c r="Q320" s="86" t="n">
        <v>5218.74</v>
      </c>
      <c r="R320" s="89" t="n">
        <v>-2882.463</v>
      </c>
      <c r="S320" s="90" t="n">
        <v>-0.355806785732934</v>
      </c>
      <c r="T320" s="90" t="n">
        <v>-0.169375337224312</v>
      </c>
      <c r="U320" s="86" t="n">
        <v>16599.916</v>
      </c>
      <c r="V320" s="86" t="n">
        <v>16599.916</v>
      </c>
      <c r="W320" s="86" t="n">
        <v>14749.25</v>
      </c>
      <c r="X320" s="89" t="n">
        <v>-1850.666</v>
      </c>
      <c r="Y320" s="90" t="n">
        <v>-0.111486467762849</v>
      </c>
      <c r="Z320" s="83" t="n">
        <v>1.82620900830469</v>
      </c>
      <c r="AA320" s="86" t="n">
        <f aca="false">SUM(K320,Q320,W320)/3</f>
        <v>8750.3</v>
      </c>
    </row>
    <row r="321" customFormat="false" ht="15" hidden="false" customHeight="false" outlineLevel="0" collapsed="false">
      <c r="A321" s="0" t="e">
        <f aca="false">_xlfn.XLOOKUP('[1]CMK - 30.09.2025'!$N$1:$N$1048576,'[1]CMK - 30.09.2025'!$J$1:$J$1048576,"-",0)</f>
        <v>#NAME?</v>
      </c>
      <c r="B321" s="85" t="s">
        <v>58</v>
      </c>
      <c r="C321" s="85" t="s">
        <v>58</v>
      </c>
      <c r="D321" s="85" t="s">
        <v>59</v>
      </c>
      <c r="E321" s="85" t="n">
        <v>7625028000163</v>
      </c>
      <c r="F321" s="85" t="s">
        <v>376</v>
      </c>
      <c r="G321" s="85"/>
      <c r="H321" s="85" t="s">
        <v>61</v>
      </c>
      <c r="I321" s="86" t="n">
        <v>161413.75</v>
      </c>
      <c r="J321" s="86" t="n">
        <v>161413.75</v>
      </c>
      <c r="K321" s="86" t="n">
        <v>164536.47</v>
      </c>
      <c r="L321" s="87" t="n">
        <v>3122.71999999997</v>
      </c>
      <c r="M321" s="83" t="n">
        <v>0.0193460594280226</v>
      </c>
      <c r="N321" s="88" t="s">
        <v>57</v>
      </c>
      <c r="O321" s="86" t="n">
        <v>252678.371</v>
      </c>
      <c r="P321" s="86" t="n">
        <v>252678.371</v>
      </c>
      <c r="Q321" s="86" t="n">
        <v>112312.66</v>
      </c>
      <c r="R321" s="89" t="n">
        <v>-140365.711</v>
      </c>
      <c r="S321" s="90" t="n">
        <v>-0.555511381700336</v>
      </c>
      <c r="T321" s="90" t="n">
        <v>-0.317399601437906</v>
      </c>
      <c r="U321" s="86" t="n">
        <v>171166.646</v>
      </c>
      <c r="V321" s="86" t="n">
        <v>171166.646</v>
      </c>
      <c r="W321" s="86" t="n">
        <v>78461.91</v>
      </c>
      <c r="X321" s="89" t="n">
        <v>-92704.736</v>
      </c>
      <c r="Y321" s="90" t="n">
        <v>-0.541605144263912</v>
      </c>
      <c r="Z321" s="90" t="n">
        <v>-0.301397455994721</v>
      </c>
      <c r="AA321" s="86" t="n">
        <f aca="false">SUM(K321,Q321,W321)/3</f>
        <v>118437.013333333</v>
      </c>
    </row>
    <row r="322" customFormat="false" ht="15" hidden="false" customHeight="false" outlineLevel="0" collapsed="false">
      <c r="A322" s="0" t="e">
        <f aca="false">_xlfn.XLOOKUP('[1]CMK - 30.09.2025'!$N$1:$N$1048576,'[1]CMK - 30.09.2025'!$J$1:$J$1048576,"-",0)</f>
        <v>#NAME?</v>
      </c>
      <c r="B322" s="85" t="s">
        <v>58</v>
      </c>
      <c r="C322" s="85" t="s">
        <v>58</v>
      </c>
      <c r="D322" s="85" t="s">
        <v>59</v>
      </c>
      <c r="E322" s="85" t="n">
        <v>7643948000104</v>
      </c>
      <c r="F322" s="85" t="s">
        <v>377</v>
      </c>
      <c r="G322" s="85"/>
      <c r="H322" s="85" t="s">
        <v>61</v>
      </c>
      <c r="I322" s="86" t="n">
        <v>26099.402</v>
      </c>
      <c r="J322" s="86" t="n">
        <v>26099.402</v>
      </c>
      <c r="K322" s="86" t="n">
        <v>21572.8</v>
      </c>
      <c r="L322" s="89" t="n">
        <v>-4526.60199999998</v>
      </c>
      <c r="M322" s="90" t="n">
        <v>-0.173437000587216</v>
      </c>
      <c r="N322" s="88" t="s">
        <v>57</v>
      </c>
      <c r="O322" s="86" t="n">
        <v>15162.936</v>
      </c>
      <c r="P322" s="86" t="n">
        <v>15162.936</v>
      </c>
      <c r="Q322" s="86" t="n">
        <v>17324.47</v>
      </c>
      <c r="R322" s="87" t="n">
        <v>2161.534</v>
      </c>
      <c r="S322" s="83" t="n">
        <v>0.142553790374107</v>
      </c>
      <c r="T322" s="90" t="n">
        <v>-0.196929930282578</v>
      </c>
      <c r="U322" s="86" t="n">
        <v>20181.09</v>
      </c>
      <c r="V322" s="86" t="n">
        <v>20181.09</v>
      </c>
      <c r="W322" s="86" t="n">
        <v>15966.74</v>
      </c>
      <c r="X322" s="89" t="n">
        <v>-4214.34999999999</v>
      </c>
      <c r="Y322" s="90" t="n">
        <v>-0.208826678836475</v>
      </c>
      <c r="Z322" s="90" t="n">
        <v>-0.0783706514542725</v>
      </c>
      <c r="AA322" s="86" t="n">
        <f aca="false">SUM(K322,Q322,W322)/3</f>
        <v>18288.0033333333</v>
      </c>
    </row>
    <row r="323" customFormat="false" ht="15" hidden="false" customHeight="false" outlineLevel="0" collapsed="false">
      <c r="A323" s="0" t="e">
        <f aca="false">_xlfn.XLOOKUP('[1]CMK - 30.09.2025'!$N$1:$N$1048576,'[1]CMK - 30.09.2025'!$J$1:$J$1048576,"-",0)</f>
        <v>#NAME?</v>
      </c>
      <c r="B323" s="85" t="s">
        <v>58</v>
      </c>
      <c r="C323" s="85" t="s">
        <v>58</v>
      </c>
      <c r="D323" s="85" t="s">
        <v>59</v>
      </c>
      <c r="E323" s="85" t="n">
        <v>7646395000143</v>
      </c>
      <c r="F323" s="85" t="s">
        <v>378</v>
      </c>
      <c r="G323" s="85"/>
      <c r="H323" s="85" t="s">
        <v>61</v>
      </c>
      <c r="I323" s="86" t="n">
        <v>1557.478</v>
      </c>
      <c r="J323" s="86" t="n">
        <v>1557.478</v>
      </c>
      <c r="K323" s="86" t="n">
        <v>8012.13</v>
      </c>
      <c r="L323" s="87" t="n">
        <v>6454.652</v>
      </c>
      <c r="M323" s="83" t="n">
        <v>4.14429738333382</v>
      </c>
      <c r="N323" s="88" t="s">
        <v>57</v>
      </c>
      <c r="O323" s="86" t="n">
        <v>46563.065</v>
      </c>
      <c r="P323" s="86" t="n">
        <v>46563.065</v>
      </c>
      <c r="Q323" s="86" t="n">
        <v>4119.96</v>
      </c>
      <c r="R323" s="89" t="n">
        <v>-42443.105</v>
      </c>
      <c r="S323" s="90" t="n">
        <v>-0.911518711236041</v>
      </c>
      <c r="T323" s="90" t="n">
        <v>-0.485784678980496</v>
      </c>
      <c r="U323" s="86" t="n">
        <v>50760.624</v>
      </c>
      <c r="V323" s="86" t="n">
        <v>50760.624</v>
      </c>
      <c r="W323" s="86" t="n">
        <v>5039.07</v>
      </c>
      <c r="X323" s="89" t="n">
        <v>-45721.554</v>
      </c>
      <c r="Y323" s="90" t="n">
        <v>-0.900728761726806</v>
      </c>
      <c r="Z323" s="83" t="n">
        <v>0.223087117350654</v>
      </c>
      <c r="AA323" s="86" t="n">
        <f aca="false">SUM(K323,Q323,W323)/3</f>
        <v>5723.72</v>
      </c>
    </row>
    <row r="324" customFormat="false" ht="15" hidden="false" customHeight="false" outlineLevel="0" collapsed="false">
      <c r="A324" s="0" t="e">
        <f aca="false">_xlfn.XLOOKUP('[1]CMK - 30.09.2025'!$N$1:$N$1048576,'[1]CMK - 30.09.2025'!$J$1:$J$1048576,"-",0)</f>
        <v>#NAME?</v>
      </c>
      <c r="B324" s="85" t="s">
        <v>58</v>
      </c>
      <c r="C324" s="85" t="s">
        <v>58</v>
      </c>
      <c r="D324" s="85" t="s">
        <v>59</v>
      </c>
      <c r="E324" s="85" t="n">
        <v>7649078000180</v>
      </c>
      <c r="F324" s="85" t="s">
        <v>379</v>
      </c>
      <c r="G324" s="85"/>
      <c r="H324" s="85" t="s">
        <v>61</v>
      </c>
      <c r="I324" s="86" t="n">
        <v>8084.4</v>
      </c>
      <c r="J324" s="86" t="n">
        <v>8084.4</v>
      </c>
      <c r="K324" s="86" t="n">
        <v>6375.4</v>
      </c>
      <c r="L324" s="89" t="n">
        <v>-1709</v>
      </c>
      <c r="M324" s="90" t="n">
        <v>-0.211394785018059</v>
      </c>
      <c r="N324" s="88" t="s">
        <v>57</v>
      </c>
      <c r="O324" s="86" t="n">
        <v>12158.026</v>
      </c>
      <c r="P324" s="86" t="n">
        <v>12158.026</v>
      </c>
      <c r="Q324" s="86" t="n">
        <v>9852.53</v>
      </c>
      <c r="R324" s="89" t="n">
        <v>-2305.496</v>
      </c>
      <c r="S324" s="90" t="n">
        <v>-0.189627493805327</v>
      </c>
      <c r="T324" s="83" t="n">
        <v>0.545397935815792</v>
      </c>
      <c r="U324" s="86" t="n">
        <v>13264.808</v>
      </c>
      <c r="V324" s="86" t="n">
        <v>13264.808</v>
      </c>
      <c r="W324" s="86" t="n">
        <v>9871.31</v>
      </c>
      <c r="X324" s="89" t="n">
        <v>-3393.498</v>
      </c>
      <c r="Y324" s="90" t="n">
        <v>-0.255827148044661</v>
      </c>
      <c r="Z324" s="83" t="n">
        <v>0.00190610939525171</v>
      </c>
      <c r="AA324" s="86" t="n">
        <f aca="false">SUM(K324,Q324,W324)/3</f>
        <v>8699.74666666667</v>
      </c>
    </row>
    <row r="325" customFormat="false" ht="15" hidden="false" customHeight="false" outlineLevel="0" collapsed="false">
      <c r="A325" s="0" t="e">
        <f aca="false">_xlfn.XLOOKUP('[1]CMK - 30.09.2025'!$N$1:$N$1048576,'[1]CMK - 30.09.2025'!$J$1:$J$1048576,"-",0)</f>
        <v>#NAME?</v>
      </c>
      <c r="B325" s="85" t="s">
        <v>58</v>
      </c>
      <c r="C325" s="85" t="s">
        <v>58</v>
      </c>
      <c r="D325" s="85" t="s">
        <v>59</v>
      </c>
      <c r="E325" s="85" t="n">
        <v>7652565000100</v>
      </c>
      <c r="F325" s="85" t="s">
        <v>380</v>
      </c>
      <c r="G325" s="85"/>
      <c r="H325" s="85" t="s">
        <v>61</v>
      </c>
      <c r="I325" s="86" t="n">
        <v>2252.065</v>
      </c>
      <c r="J325" s="86" t="n">
        <v>2252.065</v>
      </c>
      <c r="K325" s="86" t="n">
        <v>3918.44</v>
      </c>
      <c r="L325" s="87" t="n">
        <v>1666.375</v>
      </c>
      <c r="M325" s="83" t="n">
        <v>0.739932017947972</v>
      </c>
      <c r="N325" s="88" t="s">
        <v>57</v>
      </c>
      <c r="O325" s="86" t="n">
        <v>3337.233</v>
      </c>
      <c r="P325" s="86" t="n">
        <v>3337.233</v>
      </c>
      <c r="Q325" s="86" t="n">
        <v>934.95</v>
      </c>
      <c r="R325" s="89" t="n">
        <v>-2402.283</v>
      </c>
      <c r="S325" s="90" t="n">
        <v>-0.719842755959802</v>
      </c>
      <c r="T325" s="90" t="n">
        <v>-0.761397392840008</v>
      </c>
      <c r="U325" s="86" t="n">
        <v>2011.798</v>
      </c>
      <c r="V325" s="86" t="n">
        <v>2011.798</v>
      </c>
      <c r="W325" s="86" t="n">
        <v>1924.91</v>
      </c>
      <c r="X325" s="89" t="n">
        <v>-86.8879999999992</v>
      </c>
      <c r="Y325" s="90" t="n">
        <v>-0.0431892267513931</v>
      </c>
      <c r="Z325" s="83" t="n">
        <v>1.05883737098241</v>
      </c>
      <c r="AA325" s="86" t="n">
        <f aca="false">SUM(K325,Q325,W325)/3</f>
        <v>2259.43333333333</v>
      </c>
    </row>
    <row r="326" customFormat="false" ht="15" hidden="false" customHeight="false" outlineLevel="0" collapsed="false">
      <c r="A326" s="0" t="e">
        <f aca="false">_xlfn.XLOOKUP('[1]CMK - 30.09.2025'!$N$1:$N$1048576,'[1]CMK - 30.09.2025'!$J$1:$J$1048576,"-",0)</f>
        <v>#NAME?</v>
      </c>
      <c r="B326" s="85" t="s">
        <v>58</v>
      </c>
      <c r="C326" s="85" t="s">
        <v>58</v>
      </c>
      <c r="D326" s="85" t="s">
        <v>59</v>
      </c>
      <c r="E326" s="85" t="n">
        <v>7658469000161</v>
      </c>
      <c r="F326" s="85" t="s">
        <v>381</v>
      </c>
      <c r="G326" s="85"/>
      <c r="H326" s="85" t="s">
        <v>61</v>
      </c>
      <c r="I326" s="86" t="n">
        <v>182.671</v>
      </c>
      <c r="J326" s="86" t="n">
        <v>182.671</v>
      </c>
      <c r="K326" s="86" t="n">
        <v>28407</v>
      </c>
      <c r="L326" s="87" t="n">
        <v>28224.329</v>
      </c>
      <c r="M326" s="83" t="n">
        <v>154.509084638503</v>
      </c>
      <c r="N326" s="88" t="s">
        <v>57</v>
      </c>
      <c r="O326" s="86" t="n">
        <v>2272.725</v>
      </c>
      <c r="P326" s="86" t="n">
        <v>2272.725</v>
      </c>
      <c r="Q326" s="86" t="n">
        <v>24660.04</v>
      </c>
      <c r="R326" s="87" t="n">
        <v>22387.315</v>
      </c>
      <c r="S326" s="83" t="n">
        <v>9.85042845042845</v>
      </c>
      <c r="T326" s="90" t="n">
        <v>-0.131902700038723</v>
      </c>
      <c r="U326" s="86" t="n">
        <v>170.415</v>
      </c>
      <c r="V326" s="86" t="n">
        <v>170.415</v>
      </c>
      <c r="W326" s="86" t="n">
        <v>28250.34</v>
      </c>
      <c r="X326" s="87" t="n">
        <v>28079.925</v>
      </c>
      <c r="Y326" s="83" t="n">
        <v>164.773787518704</v>
      </c>
      <c r="Z326" s="83" t="n">
        <v>0.145591815747257</v>
      </c>
      <c r="AA326" s="86" t="n">
        <f aca="false">SUM(K326,Q326,W326)/3</f>
        <v>27105.7933333333</v>
      </c>
    </row>
    <row r="327" customFormat="false" ht="15" hidden="false" customHeight="false" outlineLevel="0" collapsed="false">
      <c r="A327" s="0" t="e">
        <f aca="false">_xlfn.XLOOKUP('[1]CMK - 30.09.2025'!$N$1:$N$1048576,'[1]CMK - 30.09.2025'!$J$1:$J$1048576,"-",0)</f>
        <v>#NAME?</v>
      </c>
      <c r="B327" s="85" t="s">
        <v>58</v>
      </c>
      <c r="C327" s="85" t="s">
        <v>58</v>
      </c>
      <c r="D327" s="85" t="s">
        <v>59</v>
      </c>
      <c r="E327" s="85" t="n">
        <v>7691560000189</v>
      </c>
      <c r="F327" s="85" t="s">
        <v>382</v>
      </c>
      <c r="G327" s="85"/>
      <c r="H327" s="85" t="s">
        <v>61</v>
      </c>
      <c r="I327" s="86" t="n">
        <v>65916.251</v>
      </c>
      <c r="J327" s="86" t="n">
        <v>65916.251</v>
      </c>
      <c r="K327" s="86" t="n">
        <v>102761.98</v>
      </c>
      <c r="L327" s="87" t="n">
        <v>36845.729</v>
      </c>
      <c r="M327" s="83" t="n">
        <v>0.558977921848134</v>
      </c>
      <c r="N327" s="88" t="s">
        <v>57</v>
      </c>
      <c r="O327" s="86" t="n">
        <v>49244.826</v>
      </c>
      <c r="P327" s="86" t="n">
        <v>49244.826</v>
      </c>
      <c r="Q327" s="86" t="n">
        <v>67586.14</v>
      </c>
      <c r="R327" s="87" t="n">
        <v>18341.314</v>
      </c>
      <c r="S327" s="83" t="n">
        <v>0.372451595219364</v>
      </c>
      <c r="T327" s="90" t="n">
        <v>-0.342304031121238</v>
      </c>
      <c r="U327" s="86" t="n">
        <v>64486.1070000001</v>
      </c>
      <c r="V327" s="86" t="n">
        <v>64486.1070000001</v>
      </c>
      <c r="W327" s="86" t="n">
        <v>72452.38</v>
      </c>
      <c r="X327" s="87" t="n">
        <v>7966.27299999996</v>
      </c>
      <c r="Y327" s="83" t="n">
        <v>0.123534717330664</v>
      </c>
      <c r="Z327" s="83" t="n">
        <v>0.07200056106178</v>
      </c>
      <c r="AA327" s="86" t="n">
        <f aca="false">SUM(K327,Q327,W327)/3</f>
        <v>80933.5</v>
      </c>
    </row>
    <row r="328" customFormat="false" ht="15" hidden="false" customHeight="false" outlineLevel="0" collapsed="false">
      <c r="A328" s="0" t="e">
        <f aca="false">_xlfn.XLOOKUP('[1]CMK - 30.09.2025'!$N$1:$N$1048576,'[1]CMK - 30.09.2025'!$J$1:$J$1048576,"-",0)</f>
        <v>#NAME?</v>
      </c>
      <c r="B328" s="85" t="s">
        <v>58</v>
      </c>
      <c r="C328" s="85" t="s">
        <v>58</v>
      </c>
      <c r="D328" s="85" t="s">
        <v>59</v>
      </c>
      <c r="E328" s="85" t="n">
        <v>7762103000138</v>
      </c>
      <c r="F328" s="85" t="s">
        <v>383</v>
      </c>
      <c r="G328" s="85"/>
      <c r="H328" s="85" t="s">
        <v>61</v>
      </c>
      <c r="I328" s="86" t="n">
        <v>3396.388</v>
      </c>
      <c r="J328" s="86" t="n">
        <v>3396.388</v>
      </c>
      <c r="K328" s="86" t="n">
        <v>2876.28</v>
      </c>
      <c r="L328" s="89" t="n">
        <v>-520.107999999998</v>
      </c>
      <c r="M328" s="90" t="n">
        <v>-0.153135625258362</v>
      </c>
      <c r="N328" s="88" t="s">
        <v>57</v>
      </c>
      <c r="O328" s="86" t="n">
        <v>3736.658</v>
      </c>
      <c r="P328" s="86" t="n">
        <v>3736.658</v>
      </c>
      <c r="Q328" s="86" t="n">
        <v>4424.02</v>
      </c>
      <c r="R328" s="87" t="n">
        <v>687.361999999999</v>
      </c>
      <c r="S328" s="83" t="n">
        <v>0.183951006487615</v>
      </c>
      <c r="T328" s="83" t="n">
        <v>0.538104774222259</v>
      </c>
      <c r="U328" s="86" t="n">
        <v>5823.574</v>
      </c>
      <c r="V328" s="86" t="n">
        <v>5823.574</v>
      </c>
      <c r="W328" s="86" t="n">
        <v>2108.58</v>
      </c>
      <c r="X328" s="89" t="n">
        <v>-3714.994</v>
      </c>
      <c r="Y328" s="90" t="n">
        <v>-0.637923378324033</v>
      </c>
      <c r="Z328" s="90" t="n">
        <v>-0.523379189063341</v>
      </c>
      <c r="AA328" s="86" t="n">
        <f aca="false">SUM(K328,Q328,W328)/3</f>
        <v>3136.29333333333</v>
      </c>
    </row>
    <row r="329" customFormat="false" ht="15" hidden="false" customHeight="false" outlineLevel="0" collapsed="false">
      <c r="A329" s="0" t="e">
        <f aca="false">_xlfn.XLOOKUP('[1]CMK - 30.09.2025'!$N$1:$N$1048576,'[1]CMK - 30.09.2025'!$J$1:$J$1048576,"-",0)</f>
        <v>#NAME?</v>
      </c>
      <c r="B329" s="85" t="s">
        <v>58</v>
      </c>
      <c r="C329" s="85" t="s">
        <v>58</v>
      </c>
      <c r="D329" s="85" t="s">
        <v>59</v>
      </c>
      <c r="E329" s="85" t="n">
        <v>7778882000160</v>
      </c>
      <c r="F329" s="85" t="s">
        <v>384</v>
      </c>
      <c r="G329" s="85"/>
      <c r="H329" s="85" t="s">
        <v>61</v>
      </c>
      <c r="I329" s="86" t="n">
        <v>6882.467</v>
      </c>
      <c r="J329" s="86" t="n">
        <v>6882.467</v>
      </c>
      <c r="K329" s="86" t="n">
        <v>6060.06</v>
      </c>
      <c r="L329" s="89" t="n">
        <v>-822.406999999999</v>
      </c>
      <c r="M329" s="90" t="n">
        <v>-0.119493053871526</v>
      </c>
      <c r="N329" s="88" t="s">
        <v>57</v>
      </c>
      <c r="O329" s="86" t="n">
        <v>6233.291</v>
      </c>
      <c r="P329" s="86" t="n">
        <v>6233.291</v>
      </c>
      <c r="Q329" s="86" t="n">
        <v>5264.5</v>
      </c>
      <c r="R329" s="89" t="n">
        <v>-968.790999999998</v>
      </c>
      <c r="S329" s="90" t="n">
        <v>-0.155422071583053</v>
      </c>
      <c r="T329" s="90" t="n">
        <v>-0.131279228258466</v>
      </c>
      <c r="U329" s="86" t="n">
        <v>7247.89</v>
      </c>
      <c r="V329" s="86" t="n">
        <v>7247.89</v>
      </c>
      <c r="W329" s="86" t="n">
        <v>7039.72</v>
      </c>
      <c r="X329" s="89" t="n">
        <v>-208.170000000001</v>
      </c>
      <c r="Y329" s="90" t="n">
        <v>-0.028721462384225</v>
      </c>
      <c r="Z329" s="83" t="n">
        <v>0.337205812517808</v>
      </c>
      <c r="AA329" s="86" t="n">
        <f aca="false">SUM(K329,Q329,W329)/3</f>
        <v>6121.42666666667</v>
      </c>
    </row>
    <row r="330" customFormat="false" ht="15" hidden="false" customHeight="false" outlineLevel="0" collapsed="false">
      <c r="A330" s="0" t="e">
        <f aca="false">_xlfn.XLOOKUP('[1]CMK - 30.09.2025'!$N$1:$N$1048576,'[1]CMK - 30.09.2025'!$J$1:$J$1048576,"-",0)</f>
        <v>#NAME?</v>
      </c>
      <c r="B330" s="85" t="s">
        <v>58</v>
      </c>
      <c r="C330" s="85" t="s">
        <v>58</v>
      </c>
      <c r="D330" s="85" t="s">
        <v>59</v>
      </c>
      <c r="E330" s="85" t="n">
        <v>7791939000160</v>
      </c>
      <c r="F330" s="85" t="s">
        <v>385</v>
      </c>
      <c r="G330" s="85"/>
      <c r="H330" s="85" t="s">
        <v>61</v>
      </c>
      <c r="I330" s="86" t="n">
        <v>5178.891</v>
      </c>
      <c r="J330" s="86" t="n">
        <v>5178.891</v>
      </c>
      <c r="K330" s="86" t="n">
        <v>3286.72</v>
      </c>
      <c r="L330" s="89" t="n">
        <v>-1892.171</v>
      </c>
      <c r="M330" s="90" t="n">
        <v>-0.365362198200348</v>
      </c>
      <c r="N330" s="88" t="s">
        <v>57</v>
      </c>
      <c r="O330" s="86" t="n">
        <v>1868.47</v>
      </c>
      <c r="P330" s="86" t="n">
        <v>1868.47</v>
      </c>
      <c r="Q330" s="86" t="n">
        <v>3906.02</v>
      </c>
      <c r="R330" s="87" t="n">
        <v>2037.55</v>
      </c>
      <c r="S330" s="83" t="n">
        <v>1.09049115051352</v>
      </c>
      <c r="T330" s="83" t="n">
        <v>0.188424934280985</v>
      </c>
      <c r="U330" s="86" t="n">
        <v>2717.676</v>
      </c>
      <c r="V330" s="86" t="n">
        <v>2717.676</v>
      </c>
      <c r="W330" s="86" t="n">
        <v>4023.42</v>
      </c>
      <c r="X330" s="87" t="n">
        <v>1305.744</v>
      </c>
      <c r="Y330" s="83" t="n">
        <v>0.480463454804767</v>
      </c>
      <c r="Z330" s="83" t="n">
        <v>0.0300561697072723</v>
      </c>
      <c r="AA330" s="86" t="n">
        <f aca="false">SUM(K330,Q330,W330)/3</f>
        <v>3738.72</v>
      </c>
    </row>
    <row r="331" customFormat="false" ht="15" hidden="false" customHeight="false" outlineLevel="0" collapsed="false">
      <c r="A331" s="0" t="e">
        <f aca="false">_xlfn.XLOOKUP('[1]CMK - 30.09.2025'!$N$1:$N$1048576,'[1]CMK - 30.09.2025'!$J$1:$J$1048576,"-",0)</f>
        <v>#NAME?</v>
      </c>
      <c r="B331" s="85" t="s">
        <v>58</v>
      </c>
      <c r="C331" s="85" t="s">
        <v>58</v>
      </c>
      <c r="D331" s="85" t="s">
        <v>59</v>
      </c>
      <c r="E331" s="85" t="n">
        <v>7816095000165</v>
      </c>
      <c r="F331" s="85" t="s">
        <v>386</v>
      </c>
      <c r="G331" s="85"/>
      <c r="H331" s="85" t="s">
        <v>61</v>
      </c>
      <c r="I331" s="86" t="n">
        <v>466.88</v>
      </c>
      <c r="J331" s="86" t="n">
        <v>466.88</v>
      </c>
      <c r="K331" s="86" t="n">
        <v>0</v>
      </c>
      <c r="L331" s="89" t="n">
        <v>-466.88</v>
      </c>
      <c r="M331" s="90" t="n">
        <v>-1</v>
      </c>
      <c r="N331" s="88" t="s">
        <v>57</v>
      </c>
      <c r="O331" s="86" t="n">
        <v>863.434</v>
      </c>
      <c r="P331" s="86" t="n">
        <v>863.434</v>
      </c>
      <c r="Q331" s="86" t="n">
        <v>1073.94</v>
      </c>
      <c r="R331" s="87" t="n">
        <v>210.506</v>
      </c>
      <c r="S331" s="83" t="n">
        <v>0.243800915877763</v>
      </c>
      <c r="T331" s="88" t="s">
        <v>57</v>
      </c>
      <c r="U331" s="86" t="n">
        <v>1719.322</v>
      </c>
      <c r="V331" s="86" t="n">
        <v>1719.322</v>
      </c>
      <c r="W331" s="86" t="n">
        <v>850.12</v>
      </c>
      <c r="X331" s="89" t="n">
        <v>-869.202</v>
      </c>
      <c r="Y331" s="90" t="n">
        <v>-0.505549280472186</v>
      </c>
      <c r="Z331" s="90" t="n">
        <v>-0.208410153267408</v>
      </c>
      <c r="AA331" s="86" t="n">
        <f aca="false">SUM(K331,Q331,W331)/3</f>
        <v>641.353333333333</v>
      </c>
    </row>
    <row r="332" customFormat="false" ht="15" hidden="false" customHeight="false" outlineLevel="0" collapsed="false">
      <c r="A332" s="0" t="e">
        <f aca="false">_xlfn.XLOOKUP('[1]CMK - 30.09.2025'!$N$1:$N$1048576,'[1]CMK - 30.09.2025'!$J$1:$J$1048576,"-",0)</f>
        <v>#NAME?</v>
      </c>
      <c r="B332" s="85" t="s">
        <v>58</v>
      </c>
      <c r="C332" s="85" t="s">
        <v>58</v>
      </c>
      <c r="D332" s="85" t="s">
        <v>59</v>
      </c>
      <c r="E332" s="85" t="n">
        <v>7841382000125</v>
      </c>
      <c r="F332" s="85" t="s">
        <v>387</v>
      </c>
      <c r="G332" s="85"/>
      <c r="H332" s="85" t="s">
        <v>61</v>
      </c>
      <c r="I332" s="86" t="n">
        <v>2765.482</v>
      </c>
      <c r="J332" s="86" t="n">
        <v>2765.482</v>
      </c>
      <c r="K332" s="86" t="n">
        <v>4053.51</v>
      </c>
      <c r="L332" s="87" t="n">
        <v>1288.028</v>
      </c>
      <c r="M332" s="83" t="n">
        <v>0.46575172067654</v>
      </c>
      <c r="N332" s="88" t="s">
        <v>57</v>
      </c>
      <c r="O332" s="86" t="n">
        <v>1814.487</v>
      </c>
      <c r="P332" s="86" t="n">
        <v>1814.487</v>
      </c>
      <c r="Q332" s="86" t="n">
        <v>4591.04</v>
      </c>
      <c r="R332" s="87" t="n">
        <v>2776.553</v>
      </c>
      <c r="S332" s="83" t="n">
        <v>1.53021377392067</v>
      </c>
      <c r="T332" s="83" t="n">
        <v>0.132608529397979</v>
      </c>
      <c r="U332" s="86" t="n">
        <v>2996.341</v>
      </c>
      <c r="V332" s="86" t="n">
        <v>2996.341</v>
      </c>
      <c r="W332" s="86" t="n">
        <v>6332.21</v>
      </c>
      <c r="X332" s="87" t="n">
        <v>3335.869</v>
      </c>
      <c r="Y332" s="83" t="n">
        <v>1.11331420555938</v>
      </c>
      <c r="Z332" s="83" t="n">
        <v>0.379253938105527</v>
      </c>
      <c r="AA332" s="86" t="n">
        <f aca="false">SUM(K332,Q332,W332)/3</f>
        <v>4992.25333333333</v>
      </c>
    </row>
    <row r="333" customFormat="false" ht="15" hidden="false" customHeight="false" outlineLevel="0" collapsed="false">
      <c r="A333" s="0" t="e">
        <f aca="false">_xlfn.XLOOKUP('[1]CMK - 30.09.2025'!$N$1:$N$1048576,'[1]CMK - 30.09.2025'!$J$1:$J$1048576,"-",0)</f>
        <v>#NAME?</v>
      </c>
      <c r="B333" s="85" t="s">
        <v>58</v>
      </c>
      <c r="C333" s="85" t="s">
        <v>58</v>
      </c>
      <c r="D333" s="85" t="s">
        <v>59</v>
      </c>
      <c r="E333" s="85" t="n">
        <v>7848592000145</v>
      </c>
      <c r="F333" s="85" t="s">
        <v>388</v>
      </c>
      <c r="G333" s="85"/>
      <c r="H333" s="85" t="s">
        <v>61</v>
      </c>
      <c r="I333" s="86" t="n">
        <v>38.245</v>
      </c>
      <c r="J333" s="86" t="n">
        <v>38.245</v>
      </c>
      <c r="K333" s="86" t="n">
        <v>214.8</v>
      </c>
      <c r="L333" s="87" t="n">
        <v>176.555</v>
      </c>
      <c r="M333" s="83" t="n">
        <v>4.61642044711727</v>
      </c>
      <c r="N333" s="88" t="s">
        <v>57</v>
      </c>
      <c r="O333" s="86" t="n">
        <v>152.113</v>
      </c>
      <c r="P333" s="86" t="n">
        <v>152.113</v>
      </c>
      <c r="Q333" s="86" t="n">
        <v>323.58</v>
      </c>
      <c r="R333" s="87" t="n">
        <v>171.467</v>
      </c>
      <c r="S333" s="83" t="n">
        <v>1.12723435866757</v>
      </c>
      <c r="T333" s="83" t="n">
        <v>0.506424581005587</v>
      </c>
      <c r="U333" s="86" t="n">
        <v>44.657</v>
      </c>
      <c r="V333" s="86" t="n">
        <v>44.657</v>
      </c>
      <c r="W333" s="86" t="n">
        <v>370.02</v>
      </c>
      <c r="X333" s="87" t="n">
        <v>325.363</v>
      </c>
      <c r="Y333" s="83" t="n">
        <v>7.28582305125736</v>
      </c>
      <c r="Z333" s="83" t="n">
        <v>0.143519376970147</v>
      </c>
      <c r="AA333" s="86" t="n">
        <f aca="false">SUM(K333,Q333,W333)/3</f>
        <v>302.8</v>
      </c>
    </row>
    <row r="334" customFormat="false" ht="15" hidden="false" customHeight="false" outlineLevel="0" collapsed="false">
      <c r="A334" s="0" t="e">
        <f aca="false">_xlfn.XLOOKUP('[1]CMK - 30.09.2025'!$N$1:$N$1048576,'[1]CMK - 30.09.2025'!$J$1:$J$1048576,"-",0)</f>
        <v>#NAME?</v>
      </c>
      <c r="B334" s="85" t="s">
        <v>58</v>
      </c>
      <c r="C334" s="85" t="s">
        <v>58</v>
      </c>
      <c r="D334" s="85" t="s">
        <v>59</v>
      </c>
      <c r="E334" s="85" t="n">
        <v>7856481000180</v>
      </c>
      <c r="F334" s="85" t="s">
        <v>389</v>
      </c>
      <c r="G334" s="85"/>
      <c r="H334" s="85" t="s">
        <v>61</v>
      </c>
      <c r="I334" s="86" t="n">
        <v>4973.649</v>
      </c>
      <c r="J334" s="86" t="n">
        <v>4973.649</v>
      </c>
      <c r="K334" s="86" t="n">
        <v>3502.8</v>
      </c>
      <c r="L334" s="89" t="n">
        <v>-1470.849</v>
      </c>
      <c r="M334" s="90" t="n">
        <v>-0.295728347537191</v>
      </c>
      <c r="N334" s="88" t="s">
        <v>57</v>
      </c>
      <c r="O334" s="86" t="n">
        <v>1890.298</v>
      </c>
      <c r="P334" s="86" t="n">
        <v>1890.298</v>
      </c>
      <c r="Q334" s="86" t="n">
        <v>4201.71</v>
      </c>
      <c r="R334" s="87" t="n">
        <v>2311.412</v>
      </c>
      <c r="S334" s="83" t="n">
        <v>1.22277651460246</v>
      </c>
      <c r="T334" s="83" t="n">
        <v>0.199528948269955</v>
      </c>
      <c r="U334" s="86" t="n">
        <v>3867.515</v>
      </c>
      <c r="V334" s="86" t="n">
        <v>3867.515</v>
      </c>
      <c r="W334" s="86" t="n">
        <v>3418.19</v>
      </c>
      <c r="X334" s="89" t="n">
        <v>-449.324999999998</v>
      </c>
      <c r="Y334" s="90" t="n">
        <v>-0.116179252052028</v>
      </c>
      <c r="Z334" s="90" t="n">
        <v>-0.18647645839432</v>
      </c>
      <c r="AA334" s="86" t="n">
        <f aca="false">SUM(K334,Q334,W334)/3</f>
        <v>3707.56666666667</v>
      </c>
    </row>
    <row r="335" customFormat="false" ht="15" hidden="false" customHeight="false" outlineLevel="0" collapsed="false">
      <c r="A335" s="0" t="e">
        <f aca="false">_xlfn.XLOOKUP('[1]CMK - 30.09.2025'!$N$1:$N$1048576,'[1]CMK - 30.09.2025'!$J$1:$J$1048576,"-",0)</f>
        <v>#NAME?</v>
      </c>
      <c r="B335" s="85" t="s">
        <v>58</v>
      </c>
      <c r="C335" s="85" t="s">
        <v>58</v>
      </c>
      <c r="D335" s="85" t="s">
        <v>59</v>
      </c>
      <c r="E335" s="85" t="n">
        <v>7860245000138</v>
      </c>
      <c r="F335" s="85" t="s">
        <v>390</v>
      </c>
      <c r="G335" s="85"/>
      <c r="H335" s="85" t="s">
        <v>61</v>
      </c>
      <c r="I335" s="86" t="n">
        <v>328.476</v>
      </c>
      <c r="J335" s="86" t="n">
        <v>328.476</v>
      </c>
      <c r="K335" s="86" t="n">
        <v>666.28</v>
      </c>
      <c r="L335" s="87" t="n">
        <v>337.804</v>
      </c>
      <c r="M335" s="83" t="n">
        <v>1.02839781293002</v>
      </c>
      <c r="N335" s="88" t="s">
        <v>57</v>
      </c>
      <c r="O335" s="86" t="n">
        <v>710.684</v>
      </c>
      <c r="P335" s="86" t="n">
        <v>710.684</v>
      </c>
      <c r="Q335" s="86" t="n">
        <v>712.53</v>
      </c>
      <c r="R335" s="87" t="n">
        <v>1.846</v>
      </c>
      <c r="S335" s="83" t="n">
        <v>0.00259749762200912</v>
      </c>
      <c r="T335" s="83" t="n">
        <v>0.0694152608512937</v>
      </c>
      <c r="U335" s="86" t="n">
        <v>741.818</v>
      </c>
      <c r="V335" s="86" t="n">
        <v>741.818</v>
      </c>
      <c r="W335" s="86" t="n">
        <v>2480.53</v>
      </c>
      <c r="X335" s="87" t="n">
        <v>1738.712</v>
      </c>
      <c r="Y335" s="83" t="n">
        <v>2.34385253525797</v>
      </c>
      <c r="Z335" s="83" t="n">
        <v>2.48129903302317</v>
      </c>
      <c r="AA335" s="86" t="n">
        <f aca="false">SUM(K335,Q335,W335)/3</f>
        <v>1286.44666666667</v>
      </c>
    </row>
    <row r="336" customFormat="false" ht="15" hidden="false" customHeight="false" outlineLevel="0" collapsed="false">
      <c r="A336" s="0" t="e">
        <f aca="false">_xlfn.XLOOKUP('[1]CMK - 30.09.2025'!$N$1:$N$1048576,'[1]CMK - 30.09.2025'!$J$1:$J$1048576,"-",0)</f>
        <v>#NAME?</v>
      </c>
      <c r="B336" s="85" t="s">
        <v>58</v>
      </c>
      <c r="C336" s="85" t="s">
        <v>58</v>
      </c>
      <c r="D336" s="85" t="s">
        <v>59</v>
      </c>
      <c r="E336" s="85" t="n">
        <v>7860523000157</v>
      </c>
      <c r="F336" s="85" t="s">
        <v>391</v>
      </c>
      <c r="G336" s="85"/>
      <c r="H336" s="85" t="s">
        <v>61</v>
      </c>
      <c r="I336" s="86" t="n">
        <v>494.329</v>
      </c>
      <c r="J336" s="86" t="n">
        <v>494.329</v>
      </c>
      <c r="K336" s="86" t="n">
        <v>701.74</v>
      </c>
      <c r="L336" s="87" t="n">
        <v>207.411</v>
      </c>
      <c r="M336" s="83" t="n">
        <v>0.419580886413704</v>
      </c>
      <c r="N336" s="88" t="s">
        <v>57</v>
      </c>
      <c r="O336" s="86" t="n">
        <v>371.599</v>
      </c>
      <c r="P336" s="86" t="n">
        <v>371.599</v>
      </c>
      <c r="Q336" s="86" t="n">
        <v>235.91</v>
      </c>
      <c r="R336" s="89" t="n">
        <v>-135.689</v>
      </c>
      <c r="S336" s="90" t="n">
        <v>-0.365148991251322</v>
      </c>
      <c r="T336" s="90" t="n">
        <v>-0.663821358337846</v>
      </c>
      <c r="U336" s="86" t="n">
        <v>203.477</v>
      </c>
      <c r="V336" s="86" t="n">
        <v>203.477</v>
      </c>
      <c r="W336" s="86" t="n">
        <v>798.49</v>
      </c>
      <c r="X336" s="87" t="n">
        <v>595.013</v>
      </c>
      <c r="Y336" s="83" t="n">
        <v>2.92422730824614</v>
      </c>
      <c r="Z336" s="83" t="n">
        <v>2.38472298758001</v>
      </c>
      <c r="AA336" s="86" t="n">
        <f aca="false">SUM(K336,Q336,W336)/3</f>
        <v>578.713333333333</v>
      </c>
    </row>
    <row r="337" customFormat="false" ht="15" hidden="false" customHeight="false" outlineLevel="0" collapsed="false">
      <c r="A337" s="0" t="e">
        <f aca="false">_xlfn.XLOOKUP('[1]CMK - 30.09.2025'!$N$1:$N$1048576,'[1]CMK - 30.09.2025'!$J$1:$J$1048576,"-",0)</f>
        <v>#NAME?</v>
      </c>
      <c r="B337" s="85" t="s">
        <v>58</v>
      </c>
      <c r="C337" s="85" t="s">
        <v>58</v>
      </c>
      <c r="D337" s="85" t="s">
        <v>59</v>
      </c>
      <c r="E337" s="85" t="n">
        <v>7892629000132</v>
      </c>
      <c r="F337" s="85" t="s">
        <v>392</v>
      </c>
      <c r="G337" s="85"/>
      <c r="H337" s="85" t="s">
        <v>61</v>
      </c>
      <c r="I337" s="86" t="n">
        <v>1431.099</v>
      </c>
      <c r="J337" s="86" t="n">
        <v>1431.099</v>
      </c>
      <c r="K337" s="86" t="n">
        <v>1350.32</v>
      </c>
      <c r="L337" s="89" t="n">
        <v>-80.7789999999995</v>
      </c>
      <c r="M337" s="90" t="n">
        <v>-0.0564454310987567</v>
      </c>
      <c r="N337" s="88" t="s">
        <v>57</v>
      </c>
      <c r="O337" s="86" t="n">
        <v>2708.358</v>
      </c>
      <c r="P337" s="86" t="n">
        <v>2708.358</v>
      </c>
      <c r="Q337" s="86" t="n">
        <v>1313.69</v>
      </c>
      <c r="R337" s="89" t="n">
        <v>-1394.668</v>
      </c>
      <c r="S337" s="90" t="n">
        <v>-0.514949648458586</v>
      </c>
      <c r="T337" s="90" t="n">
        <v>-0.0271269032525623</v>
      </c>
      <c r="U337" s="86" t="n">
        <v>1842.172</v>
      </c>
      <c r="V337" s="86" t="n">
        <v>1842.172</v>
      </c>
      <c r="W337" s="86" t="n">
        <v>5005.94</v>
      </c>
      <c r="X337" s="87" t="n">
        <v>3163.768</v>
      </c>
      <c r="Y337" s="83" t="n">
        <v>1.71741183776542</v>
      </c>
      <c r="Z337" s="83" t="n">
        <v>2.81059458471938</v>
      </c>
      <c r="AA337" s="86" t="n">
        <f aca="false">SUM(K337,Q337,W337)/3</f>
        <v>2556.65</v>
      </c>
    </row>
    <row r="338" customFormat="false" ht="15" hidden="false" customHeight="false" outlineLevel="0" collapsed="false">
      <c r="A338" s="0" t="e">
        <f aca="false">_xlfn.XLOOKUP('[1]CMK - 30.09.2025'!$N$1:$N$1048576,'[1]CMK - 30.09.2025'!$J$1:$J$1048576,"-",0)</f>
        <v>#NAME?</v>
      </c>
      <c r="B338" s="85" t="s">
        <v>58</v>
      </c>
      <c r="C338" s="85" t="s">
        <v>58</v>
      </c>
      <c r="D338" s="85" t="s">
        <v>59</v>
      </c>
      <c r="E338" s="85" t="n">
        <v>7895765000186</v>
      </c>
      <c r="F338" s="85" t="s">
        <v>393</v>
      </c>
      <c r="G338" s="85"/>
      <c r="H338" s="85" t="s">
        <v>61</v>
      </c>
      <c r="I338" s="86" t="n">
        <v>11527.821</v>
      </c>
      <c r="J338" s="86" t="n">
        <v>11527.821</v>
      </c>
      <c r="K338" s="86" t="n">
        <v>8150.68</v>
      </c>
      <c r="L338" s="89" t="n">
        <v>-3377.14100000001</v>
      </c>
      <c r="M338" s="90" t="n">
        <v>-0.292955711231117</v>
      </c>
      <c r="N338" s="88" t="s">
        <v>57</v>
      </c>
      <c r="O338" s="86" t="n">
        <v>8930.12</v>
      </c>
      <c r="P338" s="86" t="n">
        <v>8930.12</v>
      </c>
      <c r="Q338" s="86" t="n">
        <v>16080.69</v>
      </c>
      <c r="R338" s="87" t="n">
        <v>7150.57</v>
      </c>
      <c r="S338" s="83" t="n">
        <v>0.800724962262545</v>
      </c>
      <c r="T338" s="83" t="n">
        <v>0.972926185299877</v>
      </c>
      <c r="U338" s="86" t="n">
        <v>7506.167</v>
      </c>
      <c r="V338" s="86" t="n">
        <v>7506.167</v>
      </c>
      <c r="W338" s="86" t="n">
        <v>16222.01</v>
      </c>
      <c r="X338" s="87" t="n">
        <v>8715.843</v>
      </c>
      <c r="Y338" s="83" t="n">
        <v>1.16115761879532</v>
      </c>
      <c r="Z338" s="83" t="n">
        <v>0.00878818010918692</v>
      </c>
      <c r="AA338" s="86" t="n">
        <f aca="false">SUM(K338,Q338,W338)/3</f>
        <v>13484.46</v>
      </c>
    </row>
    <row r="339" customFormat="false" ht="15" hidden="false" customHeight="false" outlineLevel="0" collapsed="false">
      <c r="A339" s="0" t="e">
        <f aca="false">_xlfn.XLOOKUP('[1]CMK - 30.09.2025'!$N$1:$N$1048576,'[1]CMK - 30.09.2025'!$J$1:$J$1048576,"-",0)</f>
        <v>#NAME?</v>
      </c>
      <c r="B339" s="85" t="s">
        <v>58</v>
      </c>
      <c r="C339" s="85" t="s">
        <v>58</v>
      </c>
      <c r="D339" s="85" t="s">
        <v>59</v>
      </c>
      <c r="E339" s="85" t="n">
        <v>7909574000126</v>
      </c>
      <c r="F339" s="85" t="s">
        <v>394</v>
      </c>
      <c r="G339" s="85"/>
      <c r="H339" s="85" t="s">
        <v>61</v>
      </c>
      <c r="I339" s="86" t="n">
        <v>1830.752</v>
      </c>
      <c r="J339" s="86" t="n">
        <v>1830.752</v>
      </c>
      <c r="K339" s="86" t="n">
        <v>10457.68</v>
      </c>
      <c r="L339" s="87" t="n">
        <v>8626.928</v>
      </c>
      <c r="M339" s="83" t="n">
        <v>4.71223191344322</v>
      </c>
      <c r="N339" s="88" t="s">
        <v>57</v>
      </c>
      <c r="O339" s="86" t="n">
        <v>2662.567</v>
      </c>
      <c r="P339" s="86" t="n">
        <v>2662.567</v>
      </c>
      <c r="Q339" s="86" t="n">
        <v>6591.44</v>
      </c>
      <c r="R339" s="87" t="n">
        <v>3928.873</v>
      </c>
      <c r="S339" s="83" t="n">
        <v>1.4755959192764</v>
      </c>
      <c r="T339" s="90" t="n">
        <v>-0.369703414141569</v>
      </c>
      <c r="U339" s="86" t="n">
        <v>3973.794</v>
      </c>
      <c r="V339" s="86" t="n">
        <v>3973.794</v>
      </c>
      <c r="W339" s="86" t="n">
        <v>5826.05</v>
      </c>
      <c r="X339" s="87" t="n">
        <v>1852.256</v>
      </c>
      <c r="Y339" s="83" t="n">
        <v>0.466117770573915</v>
      </c>
      <c r="Z339" s="90" t="n">
        <v>-0.116118784362749</v>
      </c>
      <c r="AA339" s="86" t="n">
        <f aca="false">SUM(K339,Q339,W339)/3</f>
        <v>7625.05666666667</v>
      </c>
    </row>
    <row r="340" customFormat="false" ht="15" hidden="false" customHeight="false" outlineLevel="0" collapsed="false">
      <c r="A340" s="0" t="e">
        <f aca="false">_xlfn.XLOOKUP('[1]CMK - 30.09.2025'!$N$1:$N$1048576,'[1]CMK - 30.09.2025'!$J$1:$J$1048576,"-",0)</f>
        <v>#NAME?</v>
      </c>
      <c r="B340" s="85" t="s">
        <v>58</v>
      </c>
      <c r="C340" s="85" t="s">
        <v>58</v>
      </c>
      <c r="D340" s="85" t="s">
        <v>59</v>
      </c>
      <c r="E340" s="85" t="n">
        <v>7938107000124</v>
      </c>
      <c r="F340" s="85" t="s">
        <v>395</v>
      </c>
      <c r="G340" s="85"/>
      <c r="H340" s="85" t="s">
        <v>61</v>
      </c>
      <c r="I340" s="86" t="n">
        <v>12815.46</v>
      </c>
      <c r="J340" s="86" t="n">
        <v>12815.46</v>
      </c>
      <c r="K340" s="86" t="n">
        <v>10465.79</v>
      </c>
      <c r="L340" s="89" t="n">
        <v>-2349.67</v>
      </c>
      <c r="M340" s="90" t="n">
        <v>-0.183346520530671</v>
      </c>
      <c r="N340" s="88" t="s">
        <v>57</v>
      </c>
      <c r="O340" s="86" t="n">
        <v>20367.544</v>
      </c>
      <c r="P340" s="86" t="n">
        <v>20367.544</v>
      </c>
      <c r="Q340" s="86" t="n">
        <v>5035.8</v>
      </c>
      <c r="R340" s="89" t="n">
        <v>-15331.744</v>
      </c>
      <c r="S340" s="90" t="n">
        <v>-0.752753694799923</v>
      </c>
      <c r="T340" s="90" t="n">
        <v>-0.518832309839964</v>
      </c>
      <c r="U340" s="86" t="n">
        <v>21980.76</v>
      </c>
      <c r="V340" s="86" t="n">
        <v>21980.76</v>
      </c>
      <c r="W340" s="86" t="n">
        <v>3576.36</v>
      </c>
      <c r="X340" s="89" t="n">
        <v>-18404.4</v>
      </c>
      <c r="Y340" s="90" t="n">
        <v>-0.837295889678064</v>
      </c>
      <c r="Z340" s="90" t="n">
        <v>-0.289812939354224</v>
      </c>
      <c r="AA340" s="86" t="n">
        <f aca="false">SUM(K340,Q340,W340)/3</f>
        <v>6359.31666666667</v>
      </c>
    </row>
    <row r="341" customFormat="false" ht="15" hidden="false" customHeight="false" outlineLevel="0" collapsed="false">
      <c r="A341" s="0" t="e">
        <f aca="false">_xlfn.XLOOKUP('[1]CMK - 30.09.2025'!$N$1:$N$1048576,'[1]CMK - 30.09.2025'!$J$1:$J$1048576,"-",0)</f>
        <v>#NAME?</v>
      </c>
      <c r="B341" s="85" t="s">
        <v>58</v>
      </c>
      <c r="C341" s="85" t="s">
        <v>58</v>
      </c>
      <c r="D341" s="85" t="s">
        <v>59</v>
      </c>
      <c r="E341" s="85" t="n">
        <v>7943296000123</v>
      </c>
      <c r="F341" s="85" t="s">
        <v>396</v>
      </c>
      <c r="G341" s="85"/>
      <c r="H341" s="85" t="s">
        <v>61</v>
      </c>
      <c r="I341" s="86" t="n">
        <v>6295.396</v>
      </c>
      <c r="J341" s="86" t="n">
        <v>6295.396</v>
      </c>
      <c r="K341" s="86" t="n">
        <v>6777.24</v>
      </c>
      <c r="L341" s="87" t="n">
        <v>481.844000000003</v>
      </c>
      <c r="M341" s="83" t="n">
        <v>0.0765391088979952</v>
      </c>
      <c r="N341" s="88" t="s">
        <v>57</v>
      </c>
      <c r="O341" s="86" t="n">
        <v>8132.511</v>
      </c>
      <c r="P341" s="86" t="n">
        <v>8132.511</v>
      </c>
      <c r="Q341" s="86" t="n">
        <v>2992.67</v>
      </c>
      <c r="R341" s="89" t="n">
        <v>-5139.841</v>
      </c>
      <c r="S341" s="90" t="n">
        <v>-0.63201156444793</v>
      </c>
      <c r="T341" s="90" t="n">
        <v>-0.558423488027575</v>
      </c>
      <c r="U341" s="86" t="n">
        <v>8188.912</v>
      </c>
      <c r="V341" s="86" t="n">
        <v>8188.912</v>
      </c>
      <c r="W341" s="86" t="n">
        <v>6106.69</v>
      </c>
      <c r="X341" s="89" t="n">
        <v>-2082.222</v>
      </c>
      <c r="Y341" s="90" t="n">
        <v>-0.254273339364252</v>
      </c>
      <c r="Z341" s="83" t="n">
        <v>1.04054907490635</v>
      </c>
      <c r="AA341" s="86" t="n">
        <f aca="false">SUM(K341,Q341,W341)/3</f>
        <v>5292.2</v>
      </c>
    </row>
    <row r="342" customFormat="false" ht="15" hidden="false" customHeight="false" outlineLevel="0" collapsed="false">
      <c r="A342" s="0" t="e">
        <f aca="false">_xlfn.XLOOKUP('[1]CMK - 30.09.2025'!$N$1:$N$1048576,'[1]CMK - 30.09.2025'!$J$1:$J$1048576,"-",0)</f>
        <v>#NAME?</v>
      </c>
      <c r="B342" s="85" t="s">
        <v>58</v>
      </c>
      <c r="C342" s="85" t="s">
        <v>58</v>
      </c>
      <c r="D342" s="85" t="s">
        <v>59</v>
      </c>
      <c r="E342" s="85" t="n">
        <v>7954620000109</v>
      </c>
      <c r="F342" s="85" t="s">
        <v>397</v>
      </c>
      <c r="G342" s="85"/>
      <c r="H342" s="85" t="s">
        <v>61</v>
      </c>
      <c r="I342" s="86" t="n">
        <v>871.92</v>
      </c>
      <c r="J342" s="86" t="n">
        <v>871.92</v>
      </c>
      <c r="K342" s="86" t="n">
        <v>1502.07</v>
      </c>
      <c r="L342" s="87" t="n">
        <v>630.15</v>
      </c>
      <c r="M342" s="83" t="n">
        <v>0.722715386732728</v>
      </c>
      <c r="N342" s="88" t="s">
        <v>57</v>
      </c>
      <c r="O342" s="86" t="n">
        <v>3638.255</v>
      </c>
      <c r="P342" s="86" t="n">
        <v>3638.255</v>
      </c>
      <c r="Q342" s="86" t="n">
        <v>362.52</v>
      </c>
      <c r="R342" s="89" t="n">
        <v>-3275.735</v>
      </c>
      <c r="S342" s="90" t="n">
        <v>-0.900358825865697</v>
      </c>
      <c r="T342" s="90" t="n">
        <v>-0.758653058778885</v>
      </c>
      <c r="U342" s="86" t="n">
        <v>2257.579</v>
      </c>
      <c r="V342" s="86" t="n">
        <v>2257.579</v>
      </c>
      <c r="W342" s="86" t="n">
        <v>266.27</v>
      </c>
      <c r="X342" s="89" t="n">
        <v>-1991.309</v>
      </c>
      <c r="Y342" s="90" t="n">
        <v>-0.882055068726277</v>
      </c>
      <c r="Z342" s="90" t="n">
        <v>-0.265502592960388</v>
      </c>
      <c r="AA342" s="86" t="n">
        <f aca="false">SUM(K342,Q342,W342)/3</f>
        <v>710.286666666667</v>
      </c>
    </row>
    <row r="343" customFormat="false" ht="15" hidden="false" customHeight="false" outlineLevel="0" collapsed="false">
      <c r="A343" s="0" t="e">
        <f aca="false">_xlfn.XLOOKUP('[1]CMK - 30.09.2025'!$N$1:$N$1048576,'[1]CMK - 30.09.2025'!$J$1:$J$1048576,"-",0)</f>
        <v>#NAME?</v>
      </c>
      <c r="B343" s="85" t="s">
        <v>58</v>
      </c>
      <c r="C343" s="85" t="s">
        <v>58</v>
      </c>
      <c r="D343" s="85" t="s">
        <v>59</v>
      </c>
      <c r="E343" s="85" t="n">
        <v>7964578000107</v>
      </c>
      <c r="F343" s="85" t="s">
        <v>398</v>
      </c>
      <c r="G343" s="85"/>
      <c r="H343" s="85" t="s">
        <v>61</v>
      </c>
      <c r="I343" s="86" t="n">
        <v>270.41</v>
      </c>
      <c r="J343" s="86" t="n">
        <v>270.41</v>
      </c>
      <c r="K343" s="86" t="n">
        <v>6.35</v>
      </c>
      <c r="L343" s="89" t="n">
        <v>-264.06</v>
      </c>
      <c r="M343" s="90" t="n">
        <v>-0.97651714063829</v>
      </c>
      <c r="N343" s="88" t="s">
        <v>57</v>
      </c>
      <c r="O343" s="86" t="n">
        <v>480.989</v>
      </c>
      <c r="P343" s="86" t="n">
        <v>480.989</v>
      </c>
      <c r="Q343" s="86" t="n">
        <v>-6.35</v>
      </c>
      <c r="R343" s="89" t="n">
        <v>-487.339</v>
      </c>
      <c r="S343" s="90" t="n">
        <v>-1.01320196511771</v>
      </c>
      <c r="T343" s="90" t="n">
        <v>-2</v>
      </c>
      <c r="U343" s="86" t="n">
        <v>346.083</v>
      </c>
      <c r="V343" s="86" t="n">
        <v>346.083</v>
      </c>
      <c r="W343" s="86" t="n">
        <v>0</v>
      </c>
      <c r="X343" s="89" t="n">
        <v>-346.083</v>
      </c>
      <c r="Y343" s="90" t="n">
        <v>-1</v>
      </c>
      <c r="Z343" s="90" t="n">
        <v>-1</v>
      </c>
      <c r="AA343" s="86" t="n">
        <f aca="false">SUM(K343,Q343,W343)/3</f>
        <v>0</v>
      </c>
    </row>
    <row r="344" customFormat="false" ht="15" hidden="false" customHeight="false" outlineLevel="0" collapsed="false">
      <c r="A344" s="0" t="e">
        <f aca="false">_xlfn.XLOOKUP('[1]CMK - 30.09.2025'!$N$1:$N$1048576,'[1]CMK - 30.09.2025'!$J$1:$J$1048576,"-",0)</f>
        <v>#NAME?</v>
      </c>
      <c r="B344" s="85" t="s">
        <v>58</v>
      </c>
      <c r="C344" s="85" t="s">
        <v>58</v>
      </c>
      <c r="D344" s="85" t="s">
        <v>59</v>
      </c>
      <c r="E344" s="85" t="n">
        <v>7965698000129</v>
      </c>
      <c r="F344" s="85" t="s">
        <v>399</v>
      </c>
      <c r="G344" s="85"/>
      <c r="H344" s="85" t="s">
        <v>61</v>
      </c>
      <c r="I344" s="86" t="n">
        <v>29054.493</v>
      </c>
      <c r="J344" s="86" t="n">
        <v>29054.493</v>
      </c>
      <c r="K344" s="86" t="n">
        <v>18893.56</v>
      </c>
      <c r="L344" s="89" t="n">
        <v>-10160.933</v>
      </c>
      <c r="M344" s="90" t="n">
        <v>-0.349719852278957</v>
      </c>
      <c r="N344" s="88" t="s">
        <v>57</v>
      </c>
      <c r="O344" s="86" t="n">
        <v>14552.556</v>
      </c>
      <c r="P344" s="86" t="n">
        <v>14552.556</v>
      </c>
      <c r="Q344" s="86" t="n">
        <v>24497.67</v>
      </c>
      <c r="R344" s="87" t="n">
        <v>9945.114</v>
      </c>
      <c r="S344" s="83" t="n">
        <v>0.683392937982853</v>
      </c>
      <c r="T344" s="83" t="n">
        <v>0.296614825369068</v>
      </c>
      <c r="U344" s="86" t="n">
        <v>31606.206</v>
      </c>
      <c r="V344" s="86" t="n">
        <v>31606.206</v>
      </c>
      <c r="W344" s="86" t="n">
        <v>29385.29</v>
      </c>
      <c r="X344" s="89" t="n">
        <v>-2220.916</v>
      </c>
      <c r="Y344" s="90" t="n">
        <v>-0.0702683517281385</v>
      </c>
      <c r="Z344" s="83" t="n">
        <v>0.199513668034552</v>
      </c>
      <c r="AA344" s="86" t="n">
        <f aca="false">SUM(K344,Q344,W344)/3</f>
        <v>24258.84</v>
      </c>
    </row>
    <row r="345" customFormat="false" ht="15" hidden="false" customHeight="false" outlineLevel="0" collapsed="false">
      <c r="A345" s="0" t="e">
        <f aca="false">_xlfn.XLOOKUP('[1]CMK - 30.09.2025'!$N$1:$N$1048576,'[1]CMK - 30.09.2025'!$J$1:$J$1048576,"-",0)</f>
        <v>#NAME?</v>
      </c>
      <c r="B345" s="85" t="s">
        <v>58</v>
      </c>
      <c r="C345" s="85" t="s">
        <v>58</v>
      </c>
      <c r="D345" s="85" t="s">
        <v>59</v>
      </c>
      <c r="E345" s="85" t="n">
        <v>7989505000170</v>
      </c>
      <c r="F345" s="85" t="s">
        <v>400</v>
      </c>
      <c r="G345" s="85"/>
      <c r="H345" s="85" t="s">
        <v>61</v>
      </c>
      <c r="I345" s="86" t="n">
        <v>62498.436</v>
      </c>
      <c r="J345" s="86" t="n">
        <v>62498.436</v>
      </c>
      <c r="K345" s="86" t="n">
        <v>63215.74</v>
      </c>
      <c r="L345" s="87" t="n">
        <v>717.303999999989</v>
      </c>
      <c r="M345" s="83" t="n">
        <v>0.0114771512042315</v>
      </c>
      <c r="N345" s="88" t="s">
        <v>57</v>
      </c>
      <c r="O345" s="86" t="n">
        <v>77554.522</v>
      </c>
      <c r="P345" s="86" t="n">
        <v>77554.522</v>
      </c>
      <c r="Q345" s="86" t="n">
        <v>57378.19</v>
      </c>
      <c r="R345" s="89" t="n">
        <v>-20176.332</v>
      </c>
      <c r="S345" s="90" t="n">
        <v>-0.260156744954214</v>
      </c>
      <c r="T345" s="90" t="n">
        <v>-0.0923432993112157</v>
      </c>
      <c r="U345" s="86" t="n">
        <v>94367.831</v>
      </c>
      <c r="V345" s="86" t="n">
        <v>94367.831</v>
      </c>
      <c r="W345" s="86" t="n">
        <v>66498.8</v>
      </c>
      <c r="X345" s="89" t="n">
        <v>-27869.0309999999</v>
      </c>
      <c r="Y345" s="90" t="n">
        <v>-0.295323424356336</v>
      </c>
      <c r="Z345" s="83" t="n">
        <v>0.158956042356861</v>
      </c>
      <c r="AA345" s="86" t="n">
        <f aca="false">SUM(K345,Q345,W345)/3</f>
        <v>62364.2433333333</v>
      </c>
    </row>
    <row r="346" customFormat="false" ht="15" hidden="false" customHeight="false" outlineLevel="0" collapsed="false">
      <c r="A346" s="0" t="e">
        <f aca="false">_xlfn.XLOOKUP('[1]CMK - 30.09.2025'!$N$1:$N$1048576,'[1]CMK - 30.09.2025'!$J$1:$J$1048576,"-",0)</f>
        <v>#NAME?</v>
      </c>
      <c r="B346" s="85" t="s">
        <v>58</v>
      </c>
      <c r="C346" s="85" t="s">
        <v>58</v>
      </c>
      <c r="D346" s="85" t="s">
        <v>59</v>
      </c>
      <c r="E346" s="85" t="n">
        <v>8002459000489</v>
      </c>
      <c r="F346" s="85" t="s">
        <v>401</v>
      </c>
      <c r="G346" s="85"/>
      <c r="H346" s="85" t="s">
        <v>61</v>
      </c>
      <c r="I346" s="86" t="n">
        <v>25249.302</v>
      </c>
      <c r="J346" s="86" t="n">
        <v>25249.302</v>
      </c>
      <c r="K346" s="86" t="n">
        <v>0</v>
      </c>
      <c r="L346" s="89" t="n">
        <v>-25249.302</v>
      </c>
      <c r="M346" s="90" t="n">
        <v>-1</v>
      </c>
      <c r="N346" s="88" t="s">
        <v>57</v>
      </c>
      <c r="O346" s="86" t="n">
        <v>38244.173</v>
      </c>
      <c r="P346" s="86" t="n">
        <v>38244.173</v>
      </c>
      <c r="Q346" s="86" t="n">
        <v>0</v>
      </c>
      <c r="R346" s="89" t="n">
        <v>-38244.173</v>
      </c>
      <c r="S346" s="90" t="n">
        <v>-1</v>
      </c>
      <c r="T346" s="88" t="s">
        <v>57</v>
      </c>
      <c r="U346" s="85" t="s">
        <v>57</v>
      </c>
      <c r="V346" s="85" t="s">
        <v>57</v>
      </c>
      <c r="W346" s="85" t="s">
        <v>57</v>
      </c>
      <c r="X346" s="85" t="s">
        <v>57</v>
      </c>
      <c r="Y346" s="91" t="s">
        <v>57</v>
      </c>
      <c r="Z346" s="91" t="s">
        <v>57</v>
      </c>
      <c r="AA346" s="86" t="n">
        <f aca="false">SUM(K346,Q346,W346)/3</f>
        <v>0</v>
      </c>
    </row>
    <row r="347" customFormat="false" ht="15" hidden="false" customHeight="false" outlineLevel="0" collapsed="false">
      <c r="A347" s="0" t="e">
        <f aca="false">_xlfn.XLOOKUP('[1]CMK - 30.09.2025'!$N$1:$N$1048576,'[1]CMK - 30.09.2025'!$J$1:$J$1048576,"-",0)</f>
        <v>#NAME?</v>
      </c>
      <c r="B347" s="85" t="s">
        <v>58</v>
      </c>
      <c r="C347" s="85" t="s">
        <v>58</v>
      </c>
      <c r="D347" s="85" t="s">
        <v>59</v>
      </c>
      <c r="E347" s="85" t="n">
        <v>8027845000182</v>
      </c>
      <c r="F347" s="85" t="s">
        <v>402</v>
      </c>
      <c r="G347" s="85"/>
      <c r="H347" s="85" t="s">
        <v>61</v>
      </c>
      <c r="I347" s="86" t="n">
        <v>662.125</v>
      </c>
      <c r="J347" s="86" t="n">
        <v>662.125</v>
      </c>
      <c r="K347" s="86" t="n">
        <v>0</v>
      </c>
      <c r="L347" s="89" t="n">
        <v>-662.125</v>
      </c>
      <c r="M347" s="90" t="n">
        <v>-1</v>
      </c>
      <c r="N347" s="88" t="s">
        <v>57</v>
      </c>
      <c r="O347" s="86" t="n">
        <v>2516.477</v>
      </c>
      <c r="P347" s="86" t="n">
        <v>2516.477</v>
      </c>
      <c r="Q347" s="86" t="n">
        <v>0</v>
      </c>
      <c r="R347" s="89" t="n">
        <v>-2516.477</v>
      </c>
      <c r="S347" s="90" t="n">
        <v>-1</v>
      </c>
      <c r="T347" s="88" t="s">
        <v>57</v>
      </c>
      <c r="U347" s="86" t="n">
        <v>2668.661</v>
      </c>
      <c r="V347" s="86" t="n">
        <v>2668.661</v>
      </c>
      <c r="W347" s="86" t="n">
        <v>0</v>
      </c>
      <c r="X347" s="89" t="n">
        <v>-2668.661</v>
      </c>
      <c r="Y347" s="90" t="n">
        <v>-1</v>
      </c>
      <c r="Z347" s="88" t="s">
        <v>57</v>
      </c>
      <c r="AA347" s="86" t="n">
        <f aca="false">SUM(K347,Q347,W347)/3</f>
        <v>0</v>
      </c>
    </row>
    <row r="348" customFormat="false" ht="15" hidden="false" customHeight="false" outlineLevel="0" collapsed="false">
      <c r="A348" s="0" t="e">
        <f aca="false">_xlfn.XLOOKUP('[1]CMK - 30.09.2025'!$N$1:$N$1048576,'[1]CMK - 30.09.2025'!$J$1:$J$1048576,"-",0)</f>
        <v>#NAME?</v>
      </c>
      <c r="B348" s="85" t="s">
        <v>58</v>
      </c>
      <c r="C348" s="85" t="s">
        <v>58</v>
      </c>
      <c r="D348" s="85" t="s">
        <v>59</v>
      </c>
      <c r="E348" s="85" t="n">
        <v>8041665000155</v>
      </c>
      <c r="F348" s="85" t="s">
        <v>403</v>
      </c>
      <c r="G348" s="85"/>
      <c r="H348" s="85" t="s">
        <v>61</v>
      </c>
      <c r="I348" s="86" t="n">
        <v>1472.709</v>
      </c>
      <c r="J348" s="86" t="n">
        <v>1472.709</v>
      </c>
      <c r="K348" s="86" t="n">
        <v>3100.91</v>
      </c>
      <c r="L348" s="87" t="n">
        <v>1628.201</v>
      </c>
      <c r="M348" s="83" t="n">
        <v>1.1055822976569</v>
      </c>
      <c r="N348" s="88" t="s">
        <v>57</v>
      </c>
      <c r="O348" s="86" t="n">
        <v>466.66</v>
      </c>
      <c r="P348" s="86" t="n">
        <v>466.66</v>
      </c>
      <c r="Q348" s="86" t="n">
        <v>3371.26</v>
      </c>
      <c r="R348" s="87" t="n">
        <v>2904.6</v>
      </c>
      <c r="S348" s="83" t="n">
        <v>6.22423177473964</v>
      </c>
      <c r="T348" s="83" t="n">
        <v>0.0871840846719185</v>
      </c>
      <c r="U348" s="86" t="n">
        <v>3610.004</v>
      </c>
      <c r="V348" s="86" t="n">
        <v>3610.004</v>
      </c>
      <c r="W348" s="86" t="n">
        <v>2343.16</v>
      </c>
      <c r="X348" s="89" t="n">
        <v>-1266.844</v>
      </c>
      <c r="Y348" s="90" t="n">
        <v>-0.350925926951881</v>
      </c>
      <c r="Z348" s="90" t="n">
        <v>-0.3049601632624</v>
      </c>
      <c r="AA348" s="86" t="n">
        <f aca="false">SUM(K348,Q348,W348)/3</f>
        <v>2938.44333333333</v>
      </c>
    </row>
    <row r="349" customFormat="false" ht="15" hidden="false" customHeight="false" outlineLevel="0" collapsed="false">
      <c r="A349" s="0" t="e">
        <f aca="false">_xlfn.XLOOKUP('[1]CMK - 30.09.2025'!$N$1:$N$1048576,'[1]CMK - 30.09.2025'!$J$1:$J$1048576,"-",0)</f>
        <v>#NAME?</v>
      </c>
      <c r="B349" s="85" t="s">
        <v>58</v>
      </c>
      <c r="C349" s="85" t="s">
        <v>58</v>
      </c>
      <c r="D349" s="85" t="s">
        <v>59</v>
      </c>
      <c r="E349" s="85" t="n">
        <v>8050079000177</v>
      </c>
      <c r="F349" s="85" t="s">
        <v>404</v>
      </c>
      <c r="G349" s="85"/>
      <c r="H349" s="85" t="s">
        <v>61</v>
      </c>
      <c r="I349" s="86" t="n">
        <v>946.78</v>
      </c>
      <c r="J349" s="86" t="n">
        <v>946.78</v>
      </c>
      <c r="K349" s="86" t="n">
        <v>2419.45</v>
      </c>
      <c r="L349" s="87" t="n">
        <v>1472.67</v>
      </c>
      <c r="M349" s="83" t="n">
        <v>1.55545110796595</v>
      </c>
      <c r="N349" s="88" t="s">
        <v>57</v>
      </c>
      <c r="O349" s="86" t="n">
        <v>1710.957</v>
      </c>
      <c r="P349" s="86" t="n">
        <v>1710.957</v>
      </c>
      <c r="Q349" s="86" t="n">
        <v>548.91</v>
      </c>
      <c r="R349" s="89" t="n">
        <v>-1162.047</v>
      </c>
      <c r="S349" s="90" t="n">
        <v>-0.679179546885164</v>
      </c>
      <c r="T349" s="90" t="n">
        <v>-0.773126123705801</v>
      </c>
      <c r="U349" s="86" t="n">
        <v>2868.259</v>
      </c>
      <c r="V349" s="86" t="n">
        <v>2868.259</v>
      </c>
      <c r="W349" s="86" t="n">
        <v>2840.99</v>
      </c>
      <c r="X349" s="89" t="n">
        <v>-27.2689999999993</v>
      </c>
      <c r="Y349" s="90" t="n">
        <v>-0.00950716096419446</v>
      </c>
      <c r="Z349" s="83" t="n">
        <v>4.17569364741032</v>
      </c>
      <c r="AA349" s="86" t="n">
        <f aca="false">SUM(K349,Q349,W349)/3</f>
        <v>1936.45</v>
      </c>
    </row>
    <row r="350" customFormat="false" ht="15" hidden="false" customHeight="false" outlineLevel="0" collapsed="false">
      <c r="A350" s="0" t="e">
        <f aca="false">_xlfn.XLOOKUP('[1]CMK - 30.09.2025'!$N$1:$N$1048576,'[1]CMK - 30.09.2025'!$J$1:$J$1048576,"-",0)</f>
        <v>#NAME?</v>
      </c>
      <c r="B350" s="85" t="s">
        <v>58</v>
      </c>
      <c r="C350" s="85" t="s">
        <v>58</v>
      </c>
      <c r="D350" s="85" t="s">
        <v>59</v>
      </c>
      <c r="E350" s="85" t="n">
        <v>8067948000176</v>
      </c>
      <c r="F350" s="85" t="s">
        <v>405</v>
      </c>
      <c r="G350" s="85"/>
      <c r="H350" s="85" t="s">
        <v>61</v>
      </c>
      <c r="I350" s="86" t="n">
        <v>1064.626</v>
      </c>
      <c r="J350" s="86" t="n">
        <v>1064.626</v>
      </c>
      <c r="K350" s="86" t="n">
        <v>1522.48</v>
      </c>
      <c r="L350" s="87" t="n">
        <v>457.854</v>
      </c>
      <c r="M350" s="83" t="n">
        <v>0.430060885231058</v>
      </c>
      <c r="N350" s="88" t="s">
        <v>57</v>
      </c>
      <c r="O350" s="86" t="n">
        <v>6556.688</v>
      </c>
      <c r="P350" s="86" t="n">
        <v>6556.688</v>
      </c>
      <c r="Q350" s="86" t="n">
        <v>849.58</v>
      </c>
      <c r="R350" s="89" t="n">
        <v>-5707.108</v>
      </c>
      <c r="S350" s="90" t="n">
        <v>-0.870425434304637</v>
      </c>
      <c r="T350" s="90" t="n">
        <v>-0.441976249277495</v>
      </c>
      <c r="U350" s="86" t="n">
        <v>7144.717</v>
      </c>
      <c r="V350" s="86" t="n">
        <v>7144.717</v>
      </c>
      <c r="W350" s="86" t="n">
        <v>3377.53</v>
      </c>
      <c r="X350" s="89" t="n">
        <v>-3767.187</v>
      </c>
      <c r="Y350" s="90" t="n">
        <v>-0.527268889726493</v>
      </c>
      <c r="Z350" s="83" t="n">
        <v>2.97552908495963</v>
      </c>
      <c r="AA350" s="86" t="n">
        <f aca="false">SUM(K350,Q350,W350)/3</f>
        <v>1916.53</v>
      </c>
    </row>
    <row r="351" customFormat="false" ht="15" hidden="false" customHeight="false" outlineLevel="0" collapsed="false">
      <c r="A351" s="0" t="e">
        <f aca="false">_xlfn.XLOOKUP('[1]CMK - 30.09.2025'!$N$1:$N$1048576,'[1]CMK - 30.09.2025'!$J$1:$J$1048576,"-",0)</f>
        <v>#NAME?</v>
      </c>
      <c r="B351" s="85" t="s">
        <v>58</v>
      </c>
      <c r="C351" s="85" t="s">
        <v>58</v>
      </c>
      <c r="D351" s="85" t="s">
        <v>59</v>
      </c>
      <c r="E351" s="85" t="n">
        <v>8077237000182</v>
      </c>
      <c r="F351" s="85" t="s">
        <v>406</v>
      </c>
      <c r="G351" s="85"/>
      <c r="H351" s="85" t="s">
        <v>61</v>
      </c>
      <c r="I351" s="86" t="n">
        <v>1728.178</v>
      </c>
      <c r="J351" s="86" t="n">
        <v>1728.178</v>
      </c>
      <c r="K351" s="86" t="n">
        <v>1553.98</v>
      </c>
      <c r="L351" s="89" t="n">
        <v>-174.198</v>
      </c>
      <c r="M351" s="90" t="n">
        <v>-0.100798644584065</v>
      </c>
      <c r="N351" s="88" t="s">
        <v>57</v>
      </c>
      <c r="O351" s="86" t="n">
        <v>2544.573</v>
      </c>
      <c r="P351" s="86" t="n">
        <v>2544.573</v>
      </c>
      <c r="Q351" s="86" t="n">
        <v>1559.05</v>
      </c>
      <c r="R351" s="89" t="n">
        <v>-985.523</v>
      </c>
      <c r="S351" s="90" t="n">
        <v>-0.387303881633579</v>
      </c>
      <c r="T351" s="83" t="n">
        <v>0.00326259025212705</v>
      </c>
      <c r="U351" s="86" t="n">
        <v>2953.932</v>
      </c>
      <c r="V351" s="86" t="n">
        <v>2953.932</v>
      </c>
      <c r="W351" s="86" t="n">
        <v>1749.49</v>
      </c>
      <c r="X351" s="89" t="n">
        <v>-1204.442</v>
      </c>
      <c r="Y351" s="90" t="n">
        <v>-0.407741952082851</v>
      </c>
      <c r="Z351" s="83" t="n">
        <v>0.122151310092685</v>
      </c>
      <c r="AA351" s="86" t="n">
        <f aca="false">SUM(K351,Q351,W351)/3</f>
        <v>1620.84</v>
      </c>
    </row>
    <row r="352" customFormat="false" ht="15" hidden="false" customHeight="false" outlineLevel="0" collapsed="false">
      <c r="A352" s="0" t="e">
        <f aca="false">_xlfn.XLOOKUP('[1]CMK - 30.09.2025'!$N$1:$N$1048576,'[1]CMK - 30.09.2025'!$J$1:$J$1048576,"-",0)</f>
        <v>#NAME?</v>
      </c>
      <c r="B352" s="85" t="s">
        <v>58</v>
      </c>
      <c r="C352" s="85" t="s">
        <v>58</v>
      </c>
      <c r="D352" s="85" t="s">
        <v>59</v>
      </c>
      <c r="E352" s="85" t="n">
        <v>8085886000125</v>
      </c>
      <c r="F352" s="85" t="s">
        <v>407</v>
      </c>
      <c r="G352" s="85"/>
      <c r="H352" s="85" t="s">
        <v>61</v>
      </c>
      <c r="I352" s="86" t="n">
        <v>18871.489</v>
      </c>
      <c r="J352" s="86" t="n">
        <v>18871.489</v>
      </c>
      <c r="K352" s="86" t="n">
        <v>22887.15</v>
      </c>
      <c r="L352" s="87" t="n">
        <v>4015.66100000001</v>
      </c>
      <c r="M352" s="83" t="n">
        <v>0.212789833383047</v>
      </c>
      <c r="N352" s="88" t="s">
        <v>57</v>
      </c>
      <c r="O352" s="86" t="n">
        <v>22569.148</v>
      </c>
      <c r="P352" s="86" t="n">
        <v>22569.148</v>
      </c>
      <c r="Q352" s="86" t="n">
        <v>16239.83</v>
      </c>
      <c r="R352" s="89" t="n">
        <v>-6329.31799999999</v>
      </c>
      <c r="S352" s="90" t="n">
        <v>-0.280441157991431</v>
      </c>
      <c r="T352" s="90" t="n">
        <v>-0.290438958105313</v>
      </c>
      <c r="U352" s="86" t="n">
        <v>24387.745</v>
      </c>
      <c r="V352" s="86" t="n">
        <v>24387.745</v>
      </c>
      <c r="W352" s="86" t="n">
        <v>16350.66</v>
      </c>
      <c r="X352" s="89" t="n">
        <v>-8037.08499999999</v>
      </c>
      <c r="Y352" s="90" t="n">
        <v>-0.32955424948063</v>
      </c>
      <c r="Z352" s="83" t="n">
        <v>0.00682457882871912</v>
      </c>
      <c r="AA352" s="86" t="n">
        <f aca="false">SUM(K352,Q352,W352)/3</f>
        <v>18492.5466666667</v>
      </c>
    </row>
    <row r="353" customFormat="false" ht="15" hidden="false" customHeight="false" outlineLevel="0" collapsed="false">
      <c r="A353" s="0" t="e">
        <f aca="false">_xlfn.XLOOKUP('[1]CMK - 30.09.2025'!$N$1:$N$1048576,'[1]CMK - 30.09.2025'!$J$1:$J$1048576,"-",0)</f>
        <v>#NAME?</v>
      </c>
      <c r="B353" s="85" t="s">
        <v>58</v>
      </c>
      <c r="C353" s="85" t="s">
        <v>58</v>
      </c>
      <c r="D353" s="85" t="s">
        <v>59</v>
      </c>
      <c r="E353" s="85" t="n">
        <v>8108937000197</v>
      </c>
      <c r="F353" s="85" t="s">
        <v>408</v>
      </c>
      <c r="G353" s="85"/>
      <c r="H353" s="85" t="s">
        <v>61</v>
      </c>
      <c r="I353" s="86" t="n">
        <v>7763.569</v>
      </c>
      <c r="J353" s="86" t="n">
        <v>7763.569</v>
      </c>
      <c r="K353" s="86" t="n">
        <v>7956.76</v>
      </c>
      <c r="L353" s="87" t="n">
        <v>193.191000000001</v>
      </c>
      <c r="M353" s="83" t="n">
        <v>0.0248843025675434</v>
      </c>
      <c r="N353" s="88" t="s">
        <v>57</v>
      </c>
      <c r="O353" s="86" t="n">
        <v>2659.407</v>
      </c>
      <c r="P353" s="86" t="n">
        <v>2659.407</v>
      </c>
      <c r="Q353" s="86" t="n">
        <v>15565.3</v>
      </c>
      <c r="R353" s="87" t="n">
        <v>12905.893</v>
      </c>
      <c r="S353" s="83" t="n">
        <v>4.85292134675136</v>
      </c>
      <c r="T353" s="83" t="n">
        <v>0.956235955338605</v>
      </c>
      <c r="U353" s="86" t="n">
        <v>15590.002</v>
      </c>
      <c r="V353" s="86" t="n">
        <v>15590.002</v>
      </c>
      <c r="W353" s="86" t="n">
        <v>13828.03</v>
      </c>
      <c r="X353" s="89" t="n">
        <v>-1761.972</v>
      </c>
      <c r="Y353" s="90" t="n">
        <v>-0.113019356892963</v>
      </c>
      <c r="Z353" s="90" t="n">
        <v>-0.111611726083018</v>
      </c>
      <c r="AA353" s="86" t="n">
        <f aca="false">SUM(K353,Q353,W353)/3</f>
        <v>12450.03</v>
      </c>
    </row>
    <row r="354" customFormat="false" ht="15" hidden="false" customHeight="false" outlineLevel="0" collapsed="false">
      <c r="A354" s="0" t="e">
        <f aca="false">_xlfn.XLOOKUP('[1]CMK - 30.09.2025'!$N$1:$N$1048576,'[1]CMK - 30.09.2025'!$J$1:$J$1048576,"-",0)</f>
        <v>#NAME?</v>
      </c>
      <c r="B354" s="85" t="s">
        <v>58</v>
      </c>
      <c r="C354" s="85" t="s">
        <v>58</v>
      </c>
      <c r="D354" s="85" t="s">
        <v>59</v>
      </c>
      <c r="E354" s="85" t="n">
        <v>8198648000126</v>
      </c>
      <c r="F354" s="85" t="s">
        <v>409</v>
      </c>
      <c r="G354" s="85"/>
      <c r="H354" s="85" t="s">
        <v>61</v>
      </c>
      <c r="I354" s="86" t="n">
        <v>1119.945</v>
      </c>
      <c r="J354" s="86" t="n">
        <v>1119.945</v>
      </c>
      <c r="K354" s="86" t="n">
        <v>0</v>
      </c>
      <c r="L354" s="89" t="n">
        <v>-1119.945</v>
      </c>
      <c r="M354" s="90" t="n">
        <v>-1</v>
      </c>
      <c r="N354" s="88" t="s">
        <v>57</v>
      </c>
      <c r="O354" s="86" t="n">
        <v>2918.665</v>
      </c>
      <c r="P354" s="86" t="n">
        <v>2918.665</v>
      </c>
      <c r="Q354" s="86" t="n">
        <v>0</v>
      </c>
      <c r="R354" s="89" t="n">
        <v>-2918.665</v>
      </c>
      <c r="S354" s="90" t="n">
        <v>-1</v>
      </c>
      <c r="T354" s="88" t="s">
        <v>57</v>
      </c>
      <c r="U354" s="86" t="n">
        <v>2096.3</v>
      </c>
      <c r="V354" s="86" t="n">
        <v>2096.3</v>
      </c>
      <c r="W354" s="86" t="n">
        <v>0</v>
      </c>
      <c r="X354" s="89" t="n">
        <v>-2096.3</v>
      </c>
      <c r="Y354" s="90" t="n">
        <v>-1</v>
      </c>
      <c r="Z354" s="88" t="s">
        <v>57</v>
      </c>
      <c r="AA354" s="86" t="n">
        <f aca="false">SUM(K354,Q354,W354)/3</f>
        <v>0</v>
      </c>
    </row>
    <row r="355" customFormat="false" ht="15" hidden="false" customHeight="false" outlineLevel="0" collapsed="false">
      <c r="A355" s="0" t="e">
        <f aca="false">_xlfn.XLOOKUP('[1]CMK - 30.09.2025'!$N$1:$N$1048576,'[1]CMK - 30.09.2025'!$J$1:$J$1048576,"-",0)</f>
        <v>#NAME?</v>
      </c>
      <c r="B355" s="85" t="s">
        <v>58</v>
      </c>
      <c r="C355" s="85" t="s">
        <v>58</v>
      </c>
      <c r="D355" s="85" t="s">
        <v>59</v>
      </c>
      <c r="E355" s="85" t="n">
        <v>8243737000147</v>
      </c>
      <c r="F355" s="85" t="s">
        <v>410</v>
      </c>
      <c r="G355" s="85"/>
      <c r="H355" s="85" t="s">
        <v>61</v>
      </c>
      <c r="I355" s="86" t="n">
        <v>3299.273</v>
      </c>
      <c r="J355" s="86" t="n">
        <v>3299.273</v>
      </c>
      <c r="K355" s="86" t="n">
        <v>4486.12</v>
      </c>
      <c r="L355" s="87" t="n">
        <v>1186.847</v>
      </c>
      <c r="M355" s="83" t="n">
        <v>0.359729855637894</v>
      </c>
      <c r="N355" s="88" t="s">
        <v>57</v>
      </c>
      <c r="O355" s="86" t="n">
        <v>3350.672</v>
      </c>
      <c r="P355" s="86" t="n">
        <v>3350.672</v>
      </c>
      <c r="Q355" s="86" t="n">
        <v>1682.92</v>
      </c>
      <c r="R355" s="89" t="n">
        <v>-1667.752</v>
      </c>
      <c r="S355" s="90" t="n">
        <v>-0.497736573439597</v>
      </c>
      <c r="T355" s="90" t="n">
        <v>-0.6248606813906</v>
      </c>
      <c r="U355" s="86" t="n">
        <v>422.367</v>
      </c>
      <c r="V355" s="86" t="n">
        <v>422.367</v>
      </c>
      <c r="W355" s="86" t="n">
        <v>0</v>
      </c>
      <c r="X355" s="89" t="n">
        <v>-422.367</v>
      </c>
      <c r="Y355" s="90" t="n">
        <v>-1</v>
      </c>
      <c r="Z355" s="90" t="n">
        <v>-1</v>
      </c>
      <c r="AA355" s="86" t="n">
        <f aca="false">SUM(K355,Q355,W355)/3</f>
        <v>2056.34666666667</v>
      </c>
    </row>
    <row r="356" customFormat="false" ht="15" hidden="false" customHeight="false" outlineLevel="0" collapsed="false">
      <c r="A356" s="0" t="e">
        <f aca="false">_xlfn.XLOOKUP('[1]CMK - 30.09.2025'!$N$1:$N$1048576,'[1]CMK - 30.09.2025'!$J$1:$J$1048576,"-",0)</f>
        <v>#NAME?</v>
      </c>
      <c r="B356" s="85" t="s">
        <v>58</v>
      </c>
      <c r="C356" s="85" t="s">
        <v>58</v>
      </c>
      <c r="D356" s="85" t="s">
        <v>59</v>
      </c>
      <c r="E356" s="85" t="n">
        <v>8268679000106</v>
      </c>
      <c r="F356" s="85" t="s">
        <v>411</v>
      </c>
      <c r="G356" s="85"/>
      <c r="H356" s="85" t="s">
        <v>61</v>
      </c>
      <c r="I356" s="86" t="n">
        <v>7719.157</v>
      </c>
      <c r="J356" s="86" t="n">
        <v>7719.157</v>
      </c>
      <c r="K356" s="86" t="n">
        <v>11715.44</v>
      </c>
      <c r="L356" s="87" t="n">
        <v>3996.283</v>
      </c>
      <c r="M356" s="83" t="n">
        <v>0.517709770639463</v>
      </c>
      <c r="N356" s="88" t="s">
        <v>57</v>
      </c>
      <c r="O356" s="86" t="n">
        <v>19434.414</v>
      </c>
      <c r="P356" s="86" t="n">
        <v>19434.414</v>
      </c>
      <c r="Q356" s="86" t="n">
        <v>8578.58</v>
      </c>
      <c r="R356" s="89" t="n">
        <v>-10855.834</v>
      </c>
      <c r="S356" s="90" t="n">
        <v>-0.558588182797794</v>
      </c>
      <c r="T356" s="90" t="n">
        <v>-0.267754348108138</v>
      </c>
      <c r="U356" s="86" t="n">
        <v>17484.828</v>
      </c>
      <c r="V356" s="86" t="n">
        <v>17484.828</v>
      </c>
      <c r="W356" s="86" t="n">
        <v>8289.13</v>
      </c>
      <c r="X356" s="89" t="n">
        <v>-9195.69800000001</v>
      </c>
      <c r="Y356" s="90" t="n">
        <v>-0.525924418587361</v>
      </c>
      <c r="Z356" s="90" t="n">
        <v>-0.0337410154128072</v>
      </c>
      <c r="AA356" s="86" t="n">
        <f aca="false">SUM(K356,Q356,W356)/3</f>
        <v>9527.71666666667</v>
      </c>
    </row>
    <row r="357" customFormat="false" ht="15" hidden="false" customHeight="false" outlineLevel="0" collapsed="false">
      <c r="A357" s="0" t="e">
        <f aca="false">_xlfn.XLOOKUP('[1]CMK - 30.09.2025'!$N$1:$N$1048576,'[1]CMK - 30.09.2025'!$J$1:$J$1048576,"-",0)</f>
        <v>#NAME?</v>
      </c>
      <c r="B357" s="85" t="s">
        <v>58</v>
      </c>
      <c r="C357" s="85" t="s">
        <v>58</v>
      </c>
      <c r="D357" s="85" t="s">
        <v>59</v>
      </c>
      <c r="E357" s="85" t="n">
        <v>8282727000110</v>
      </c>
      <c r="F357" s="85" t="s">
        <v>412</v>
      </c>
      <c r="G357" s="85"/>
      <c r="H357" s="85" t="s">
        <v>61</v>
      </c>
      <c r="I357" s="86" t="n">
        <v>15032.821</v>
      </c>
      <c r="J357" s="86" t="n">
        <v>15032.821</v>
      </c>
      <c r="K357" s="86" t="n">
        <v>18439.54</v>
      </c>
      <c r="L357" s="87" t="n">
        <v>3406.71900000001</v>
      </c>
      <c r="M357" s="83" t="n">
        <v>0.22661874308222</v>
      </c>
      <c r="N357" s="88" t="s">
        <v>57</v>
      </c>
      <c r="O357" s="86" t="n">
        <v>15924.088</v>
      </c>
      <c r="P357" s="86" t="n">
        <v>15924.088</v>
      </c>
      <c r="Q357" s="86" t="n">
        <v>24884.83</v>
      </c>
      <c r="R357" s="87" t="n">
        <v>8960.742</v>
      </c>
      <c r="S357" s="83" t="n">
        <v>0.562716181925144</v>
      </c>
      <c r="T357" s="83" t="n">
        <v>0.349536376720894</v>
      </c>
      <c r="U357" s="86" t="n">
        <v>17065.889</v>
      </c>
      <c r="V357" s="86" t="n">
        <v>17065.889</v>
      </c>
      <c r="W357" s="86" t="n">
        <v>24933.46</v>
      </c>
      <c r="X357" s="87" t="n">
        <v>7867.571</v>
      </c>
      <c r="Y357" s="83" t="n">
        <v>0.461011494918314</v>
      </c>
      <c r="Z357" s="83" t="n">
        <v>0.00195420262063273</v>
      </c>
      <c r="AA357" s="86" t="n">
        <f aca="false">SUM(K357,Q357,W357)/3</f>
        <v>22752.61</v>
      </c>
    </row>
    <row r="358" customFormat="false" ht="15" hidden="false" customHeight="false" outlineLevel="0" collapsed="false">
      <c r="A358" s="0" t="e">
        <f aca="false">_xlfn.XLOOKUP('[1]CMK - 30.09.2025'!$N$1:$N$1048576,'[1]CMK - 30.09.2025'!$J$1:$J$1048576,"-",0)</f>
        <v>#NAME?</v>
      </c>
      <c r="B358" s="85" t="s">
        <v>58</v>
      </c>
      <c r="C358" s="85" t="s">
        <v>58</v>
      </c>
      <c r="D358" s="85" t="s">
        <v>59</v>
      </c>
      <c r="E358" s="85" t="n">
        <v>8336390000187</v>
      </c>
      <c r="F358" s="85" t="s">
        <v>413</v>
      </c>
      <c r="G358" s="85"/>
      <c r="H358" s="85" t="s">
        <v>61</v>
      </c>
      <c r="I358" s="86" t="n">
        <v>4448.588</v>
      </c>
      <c r="J358" s="86" t="n">
        <v>4448.588</v>
      </c>
      <c r="K358" s="86" t="n">
        <v>2831.11</v>
      </c>
      <c r="L358" s="89" t="n">
        <v>-1617.478</v>
      </c>
      <c r="M358" s="90" t="n">
        <v>-0.363593571713092</v>
      </c>
      <c r="N358" s="88" t="s">
        <v>57</v>
      </c>
      <c r="O358" s="86" t="n">
        <v>9141.518</v>
      </c>
      <c r="P358" s="86" t="n">
        <v>9141.518</v>
      </c>
      <c r="Q358" s="86" t="n">
        <v>4525.24</v>
      </c>
      <c r="R358" s="89" t="n">
        <v>-4616.278</v>
      </c>
      <c r="S358" s="90" t="n">
        <v>-0.504979369947092</v>
      </c>
      <c r="T358" s="83" t="n">
        <v>0.598397801568996</v>
      </c>
      <c r="U358" s="86" t="n">
        <v>10329.813</v>
      </c>
      <c r="V358" s="86" t="n">
        <v>10329.813</v>
      </c>
      <c r="W358" s="86" t="n">
        <v>4765.36</v>
      </c>
      <c r="X358" s="89" t="n">
        <v>-5564.453</v>
      </c>
      <c r="Y358" s="90" t="n">
        <v>-0.538678967373369</v>
      </c>
      <c r="Z358" s="83" t="n">
        <v>0.053062379011942</v>
      </c>
      <c r="AA358" s="86" t="n">
        <f aca="false">SUM(K358,Q358,W358)/3</f>
        <v>4040.57</v>
      </c>
    </row>
    <row r="359" customFormat="false" ht="15" hidden="false" customHeight="false" outlineLevel="0" collapsed="false">
      <c r="A359" s="0" t="e">
        <f aca="false">_xlfn.XLOOKUP('[1]CMK - 30.09.2025'!$N$1:$N$1048576,'[1]CMK - 30.09.2025'!$J$1:$J$1048576,"-",0)</f>
        <v>#NAME?</v>
      </c>
      <c r="B359" s="85" t="s">
        <v>58</v>
      </c>
      <c r="C359" s="85" t="s">
        <v>58</v>
      </c>
      <c r="D359" s="85" t="s">
        <v>59</v>
      </c>
      <c r="E359" s="85" t="n">
        <v>8361118000157</v>
      </c>
      <c r="F359" s="85" t="s">
        <v>414</v>
      </c>
      <c r="G359" s="85"/>
      <c r="H359" s="85" t="s">
        <v>61</v>
      </c>
      <c r="I359" s="86" t="n">
        <v>8452.721</v>
      </c>
      <c r="J359" s="86" t="n">
        <v>8452.721</v>
      </c>
      <c r="K359" s="86" t="n">
        <v>7046.41</v>
      </c>
      <c r="L359" s="89" t="n">
        <v>-1406.311</v>
      </c>
      <c r="M359" s="90" t="n">
        <v>-0.166373762957514</v>
      </c>
      <c r="N359" s="88" t="s">
        <v>57</v>
      </c>
      <c r="O359" s="86" t="n">
        <v>7466.833</v>
      </c>
      <c r="P359" s="86" t="n">
        <v>7466.833</v>
      </c>
      <c r="Q359" s="86" t="n">
        <v>5122.98</v>
      </c>
      <c r="R359" s="89" t="n">
        <v>-2343.853</v>
      </c>
      <c r="S359" s="90" t="n">
        <v>-0.313901891203406</v>
      </c>
      <c r="T359" s="90" t="n">
        <v>-0.272965950036969</v>
      </c>
      <c r="U359" s="86" t="n">
        <v>6420.903</v>
      </c>
      <c r="V359" s="86" t="n">
        <v>6420.903</v>
      </c>
      <c r="W359" s="86" t="n">
        <v>7778.48</v>
      </c>
      <c r="X359" s="87" t="n">
        <v>1357.577</v>
      </c>
      <c r="Y359" s="83" t="n">
        <v>0.211430853261605</v>
      </c>
      <c r="Z359" s="83" t="n">
        <v>0.518350647474712</v>
      </c>
      <c r="AA359" s="86" t="n">
        <f aca="false">SUM(K359,Q359,W359)/3</f>
        <v>6649.29</v>
      </c>
    </row>
    <row r="360" customFormat="false" ht="15" hidden="false" customHeight="false" outlineLevel="0" collapsed="false">
      <c r="A360" s="0" t="e">
        <f aca="false">_xlfn.XLOOKUP('[1]CMK - 30.09.2025'!$N$1:$N$1048576,'[1]CMK - 30.09.2025'!$J$1:$J$1048576,"-",0)</f>
        <v>#NAME?</v>
      </c>
      <c r="B360" s="85" t="s">
        <v>58</v>
      </c>
      <c r="C360" s="85" t="s">
        <v>58</v>
      </c>
      <c r="D360" s="85" t="s">
        <v>59</v>
      </c>
      <c r="E360" s="85" t="n">
        <v>8363100000194</v>
      </c>
      <c r="F360" s="85" t="s">
        <v>415</v>
      </c>
      <c r="G360" s="85"/>
      <c r="H360" s="85" t="s">
        <v>61</v>
      </c>
      <c r="I360" s="86" t="n">
        <v>6428.956</v>
      </c>
      <c r="J360" s="86" t="n">
        <v>6428.956</v>
      </c>
      <c r="K360" s="86" t="n">
        <v>4390.3</v>
      </c>
      <c r="L360" s="89" t="n">
        <v>-2038.656</v>
      </c>
      <c r="M360" s="90" t="n">
        <v>-0.317105296723138</v>
      </c>
      <c r="N360" s="88" t="s">
        <v>57</v>
      </c>
      <c r="O360" s="86" t="n">
        <v>4564.594</v>
      </c>
      <c r="P360" s="86" t="n">
        <v>4564.594</v>
      </c>
      <c r="Q360" s="86" t="n">
        <v>5714.68</v>
      </c>
      <c r="R360" s="87" t="n">
        <v>1150.086</v>
      </c>
      <c r="S360" s="83" t="n">
        <v>0.251958005465547</v>
      </c>
      <c r="T360" s="83" t="n">
        <v>0.301660478782771</v>
      </c>
      <c r="U360" s="86" t="n">
        <v>9461.41700000001</v>
      </c>
      <c r="V360" s="86" t="n">
        <v>9461.41700000001</v>
      </c>
      <c r="W360" s="86" t="n">
        <v>9850.59</v>
      </c>
      <c r="X360" s="87" t="n">
        <v>389.172999999993</v>
      </c>
      <c r="Y360" s="83" t="n">
        <v>0.0411326337270614</v>
      </c>
      <c r="Z360" s="83" t="n">
        <v>0.723734312332449</v>
      </c>
      <c r="AA360" s="86" t="n">
        <f aca="false">SUM(K360,Q360,W360)/3</f>
        <v>6651.85666666667</v>
      </c>
    </row>
    <row r="361" customFormat="false" ht="15" hidden="false" customHeight="false" outlineLevel="0" collapsed="false">
      <c r="A361" s="0" t="e">
        <f aca="false">_xlfn.XLOOKUP('[1]CMK - 30.09.2025'!$N$1:$N$1048576,'[1]CMK - 30.09.2025'!$J$1:$J$1048576,"-",0)</f>
        <v>#NAME?</v>
      </c>
      <c r="B361" s="85" t="s">
        <v>58</v>
      </c>
      <c r="C361" s="85" t="s">
        <v>58</v>
      </c>
      <c r="D361" s="85" t="s">
        <v>59</v>
      </c>
      <c r="E361" s="85" t="n">
        <v>8363542000130</v>
      </c>
      <c r="F361" s="85" t="s">
        <v>416</v>
      </c>
      <c r="G361" s="85"/>
      <c r="H361" s="85" t="s">
        <v>61</v>
      </c>
      <c r="I361" s="86" t="n">
        <v>11272.345</v>
      </c>
      <c r="J361" s="86" t="n">
        <v>11272.345</v>
      </c>
      <c r="K361" s="86" t="n">
        <v>8258.39</v>
      </c>
      <c r="L361" s="89" t="n">
        <v>-3013.955</v>
      </c>
      <c r="M361" s="90" t="n">
        <v>-0.267376042873067</v>
      </c>
      <c r="N361" s="88" t="s">
        <v>57</v>
      </c>
      <c r="O361" s="86" t="n">
        <v>11339.673</v>
      </c>
      <c r="P361" s="86" t="n">
        <v>11339.673</v>
      </c>
      <c r="Q361" s="86" t="n">
        <v>6253.12</v>
      </c>
      <c r="R361" s="89" t="n">
        <v>-5086.55300000001</v>
      </c>
      <c r="S361" s="90" t="n">
        <v>-0.448562582007436</v>
      </c>
      <c r="T361" s="90" t="n">
        <v>-0.242816093693807</v>
      </c>
      <c r="U361" s="86" t="n">
        <v>12216.632</v>
      </c>
      <c r="V361" s="86" t="n">
        <v>12216.632</v>
      </c>
      <c r="W361" s="86" t="n">
        <v>8053.66</v>
      </c>
      <c r="X361" s="89" t="n">
        <v>-4162.97199999999</v>
      </c>
      <c r="Y361" s="90" t="n">
        <v>-0.340762658644379</v>
      </c>
      <c r="Z361" s="83" t="n">
        <v>0.287942659024615</v>
      </c>
      <c r="AA361" s="86" t="n">
        <f aca="false">SUM(K361,Q361,W361)/3</f>
        <v>7521.72333333333</v>
      </c>
    </row>
    <row r="362" customFormat="false" ht="15" hidden="false" customHeight="false" outlineLevel="0" collapsed="false">
      <c r="A362" s="0" t="e">
        <f aca="false">_xlfn.XLOOKUP('[1]CMK - 30.09.2025'!$N$1:$N$1048576,'[1]CMK - 30.09.2025'!$J$1:$J$1048576,"-",0)</f>
        <v>#NAME?</v>
      </c>
      <c r="B362" s="85" t="s">
        <v>58</v>
      </c>
      <c r="C362" s="85" t="s">
        <v>58</v>
      </c>
      <c r="D362" s="85" t="s">
        <v>59</v>
      </c>
      <c r="E362" s="85" t="n">
        <v>8390079000116</v>
      </c>
      <c r="F362" s="85" t="s">
        <v>417</v>
      </c>
      <c r="G362" s="85"/>
      <c r="H362" s="85" t="s">
        <v>61</v>
      </c>
      <c r="I362" s="86" t="n">
        <v>1384.133</v>
      </c>
      <c r="J362" s="86" t="n">
        <v>1384.133</v>
      </c>
      <c r="K362" s="86" t="n">
        <v>728.27</v>
      </c>
      <c r="L362" s="89" t="n">
        <v>-655.863</v>
      </c>
      <c r="M362" s="90" t="n">
        <v>-0.473843915288488</v>
      </c>
      <c r="N362" s="88" t="s">
        <v>57</v>
      </c>
      <c r="O362" s="86" t="n">
        <v>691.838</v>
      </c>
      <c r="P362" s="86" t="n">
        <v>691.838</v>
      </c>
      <c r="Q362" s="86" t="n">
        <v>930.53</v>
      </c>
      <c r="R362" s="87" t="n">
        <v>238.692</v>
      </c>
      <c r="S362" s="83" t="n">
        <v>0.345011404403921</v>
      </c>
      <c r="T362" s="83" t="n">
        <v>0.277726667307455</v>
      </c>
      <c r="U362" s="86" t="n">
        <v>872.471</v>
      </c>
      <c r="V362" s="86" t="n">
        <v>872.471</v>
      </c>
      <c r="W362" s="86" t="n">
        <v>495.08</v>
      </c>
      <c r="X362" s="89" t="n">
        <v>-377.391</v>
      </c>
      <c r="Y362" s="90" t="n">
        <v>-0.43255420524006</v>
      </c>
      <c r="Z362" s="90" t="n">
        <v>-0.467959120071357</v>
      </c>
      <c r="AA362" s="86" t="n">
        <f aca="false">SUM(K362,Q362,W362)/3</f>
        <v>717.96</v>
      </c>
    </row>
    <row r="363" customFormat="false" ht="15" hidden="false" customHeight="false" outlineLevel="0" collapsed="false">
      <c r="A363" s="0" t="e">
        <f aca="false">_xlfn.XLOOKUP('[1]CMK - 30.09.2025'!$N$1:$N$1048576,'[1]CMK - 30.09.2025'!$J$1:$J$1048576,"-",0)</f>
        <v>#NAME?</v>
      </c>
      <c r="B363" s="85" t="s">
        <v>58</v>
      </c>
      <c r="C363" s="85" t="s">
        <v>58</v>
      </c>
      <c r="D363" s="85" t="s">
        <v>59</v>
      </c>
      <c r="E363" s="85" t="n">
        <v>8405511000103</v>
      </c>
      <c r="F363" s="85" t="s">
        <v>418</v>
      </c>
      <c r="G363" s="85"/>
      <c r="H363" s="85" t="s">
        <v>61</v>
      </c>
      <c r="I363" s="86" t="n">
        <v>3026.139</v>
      </c>
      <c r="J363" s="86" t="n">
        <v>3026.139</v>
      </c>
      <c r="K363" s="86" t="n">
        <v>3916.21</v>
      </c>
      <c r="L363" s="87" t="n">
        <v>890.071000000001</v>
      </c>
      <c r="M363" s="83" t="n">
        <v>0.294127599558381</v>
      </c>
      <c r="N363" s="88" t="s">
        <v>57</v>
      </c>
      <c r="O363" s="86" t="n">
        <v>4296.177</v>
      </c>
      <c r="P363" s="86" t="n">
        <v>4296.177</v>
      </c>
      <c r="Q363" s="86" t="n">
        <v>3435.47</v>
      </c>
      <c r="R363" s="89" t="n">
        <v>-860.707000000002</v>
      </c>
      <c r="S363" s="90" t="n">
        <v>-0.200342537097518</v>
      </c>
      <c r="T363" s="90" t="n">
        <v>-0.122756440538173</v>
      </c>
      <c r="U363" s="86" t="n">
        <v>5167.789</v>
      </c>
      <c r="V363" s="86" t="n">
        <v>5167.789</v>
      </c>
      <c r="W363" s="86" t="n">
        <v>2767.6</v>
      </c>
      <c r="X363" s="89" t="n">
        <v>-2400.189</v>
      </c>
      <c r="Y363" s="90" t="n">
        <v>-0.464451818756532</v>
      </c>
      <c r="Z363" s="90" t="n">
        <v>-0.194404259097009</v>
      </c>
      <c r="AA363" s="86" t="n">
        <f aca="false">SUM(K363,Q363,W363)/3</f>
        <v>3373.09333333333</v>
      </c>
    </row>
    <row r="364" customFormat="false" ht="15" hidden="false" customHeight="false" outlineLevel="0" collapsed="false">
      <c r="A364" s="0" t="e">
        <f aca="false">_xlfn.XLOOKUP('[1]CMK - 30.09.2025'!$N$1:$N$1048576,'[1]CMK - 30.09.2025'!$J$1:$J$1048576,"-",0)</f>
        <v>#NAME?</v>
      </c>
      <c r="B364" s="85" t="s">
        <v>58</v>
      </c>
      <c r="C364" s="85" t="s">
        <v>58</v>
      </c>
      <c r="D364" s="85" t="s">
        <v>59</v>
      </c>
      <c r="E364" s="85" t="n">
        <v>8409444000197</v>
      </c>
      <c r="F364" s="85" t="s">
        <v>419</v>
      </c>
      <c r="G364" s="85"/>
      <c r="H364" s="85" t="s">
        <v>61</v>
      </c>
      <c r="I364" s="86" t="n">
        <v>6037.938</v>
      </c>
      <c r="J364" s="86" t="n">
        <v>6037.938</v>
      </c>
      <c r="K364" s="86" t="n">
        <v>1033.93</v>
      </c>
      <c r="L364" s="89" t="n">
        <v>-5004.008</v>
      </c>
      <c r="M364" s="90" t="n">
        <v>-0.828761077043189</v>
      </c>
      <c r="N364" s="88" t="s">
        <v>57</v>
      </c>
      <c r="O364" s="86" t="n">
        <v>4141.204</v>
      </c>
      <c r="P364" s="86" t="n">
        <v>4141.204</v>
      </c>
      <c r="Q364" s="86" t="n">
        <v>94.54</v>
      </c>
      <c r="R364" s="89" t="n">
        <v>-4046.664</v>
      </c>
      <c r="S364" s="90" t="n">
        <v>-0.977170890398058</v>
      </c>
      <c r="T364" s="90" t="n">
        <v>-0.908562475215924</v>
      </c>
      <c r="U364" s="86" t="n">
        <v>9026.233</v>
      </c>
      <c r="V364" s="86" t="n">
        <v>9026.233</v>
      </c>
      <c r="W364" s="86" t="n">
        <v>584.11</v>
      </c>
      <c r="X364" s="89" t="n">
        <v>-8442.123</v>
      </c>
      <c r="Y364" s="90" t="n">
        <v>-0.935287511412568</v>
      </c>
      <c r="Z364" s="83" t="n">
        <v>5.17844298709541</v>
      </c>
      <c r="AA364" s="86" t="n">
        <f aca="false">SUM(K364,Q364,W364)/3</f>
        <v>570.86</v>
      </c>
    </row>
    <row r="365" customFormat="false" ht="15" hidden="false" customHeight="false" outlineLevel="0" collapsed="false">
      <c r="A365" s="0" t="e">
        <f aca="false">_xlfn.XLOOKUP('[1]CMK - 30.09.2025'!$N$1:$N$1048576,'[1]CMK - 30.09.2025'!$J$1:$J$1048576,"-",0)</f>
        <v>#NAME?</v>
      </c>
      <c r="B365" s="85" t="s">
        <v>58</v>
      </c>
      <c r="C365" s="85" t="s">
        <v>58</v>
      </c>
      <c r="D365" s="85" t="s">
        <v>59</v>
      </c>
      <c r="E365" s="85" t="n">
        <v>8412707000117</v>
      </c>
      <c r="F365" s="85" t="s">
        <v>420</v>
      </c>
      <c r="G365" s="85"/>
      <c r="H365" s="85" t="s">
        <v>61</v>
      </c>
      <c r="I365" s="86" t="n">
        <v>1166.305</v>
      </c>
      <c r="J365" s="86" t="n">
        <v>1166.305</v>
      </c>
      <c r="K365" s="86" t="n">
        <v>376.64</v>
      </c>
      <c r="L365" s="89" t="n">
        <v>-789.665000000001</v>
      </c>
      <c r="M365" s="90" t="n">
        <v>-0.677065604623148</v>
      </c>
      <c r="N365" s="88" t="s">
        <v>57</v>
      </c>
      <c r="O365" s="86" t="n">
        <v>1399.756</v>
      </c>
      <c r="P365" s="86" t="n">
        <v>1399.756</v>
      </c>
      <c r="Q365" s="86" t="n">
        <v>741.55</v>
      </c>
      <c r="R365" s="89" t="n">
        <v>-658.206000000001</v>
      </c>
      <c r="S365" s="90" t="n">
        <v>-0.470229097071204</v>
      </c>
      <c r="T365" s="83" t="n">
        <v>0.968856202209006</v>
      </c>
      <c r="U365" s="86" t="n">
        <v>1491.421</v>
      </c>
      <c r="V365" s="86" t="n">
        <v>1491.421</v>
      </c>
      <c r="W365" s="86" t="n">
        <v>723.92</v>
      </c>
      <c r="X365" s="89" t="n">
        <v>-767.501</v>
      </c>
      <c r="Y365" s="90" t="n">
        <v>-0.514610562678144</v>
      </c>
      <c r="Z365" s="90" t="n">
        <v>-0.0237745263299845</v>
      </c>
      <c r="AA365" s="86" t="n">
        <f aca="false">SUM(K365,Q365,W365)/3</f>
        <v>614.036666666667</v>
      </c>
    </row>
    <row r="366" customFormat="false" ht="15" hidden="false" customHeight="false" outlineLevel="0" collapsed="false">
      <c r="A366" s="0" t="e">
        <f aca="false">_xlfn.XLOOKUP('[1]CMK - 30.09.2025'!$N$1:$N$1048576,'[1]CMK - 30.09.2025'!$J$1:$J$1048576,"-",0)</f>
        <v>#NAME?</v>
      </c>
      <c r="B366" s="85" t="s">
        <v>58</v>
      </c>
      <c r="C366" s="85" t="s">
        <v>58</v>
      </c>
      <c r="D366" s="85" t="s">
        <v>59</v>
      </c>
      <c r="E366" s="85" t="n">
        <v>8415873000177</v>
      </c>
      <c r="F366" s="85" t="s">
        <v>421</v>
      </c>
      <c r="G366" s="85"/>
      <c r="H366" s="85" t="s">
        <v>61</v>
      </c>
      <c r="I366" s="86" t="n">
        <v>39497.68</v>
      </c>
      <c r="J366" s="86" t="n">
        <v>39497.68</v>
      </c>
      <c r="K366" s="86" t="n">
        <v>49128.26</v>
      </c>
      <c r="L366" s="87" t="n">
        <v>9630.58000000002</v>
      </c>
      <c r="M366" s="83" t="n">
        <v>0.243826472846001</v>
      </c>
      <c r="N366" s="88" t="s">
        <v>57</v>
      </c>
      <c r="O366" s="86" t="n">
        <v>39607.909</v>
      </c>
      <c r="P366" s="86" t="n">
        <v>39607.909</v>
      </c>
      <c r="Q366" s="86" t="n">
        <v>47308.35</v>
      </c>
      <c r="R366" s="87" t="n">
        <v>7700.44100000001</v>
      </c>
      <c r="S366" s="83" t="n">
        <v>0.194416751462442</v>
      </c>
      <c r="T366" s="90" t="n">
        <v>-0.03704405570236</v>
      </c>
      <c r="U366" s="86" t="n">
        <v>50205.543</v>
      </c>
      <c r="V366" s="86" t="n">
        <v>50205.543</v>
      </c>
      <c r="W366" s="86" t="n">
        <v>56537</v>
      </c>
      <c r="X366" s="87" t="n">
        <v>6331.457</v>
      </c>
      <c r="Y366" s="83" t="n">
        <v>0.126110716499969</v>
      </c>
      <c r="Z366" s="83" t="n">
        <v>0.195074442461003</v>
      </c>
      <c r="AA366" s="86" t="n">
        <f aca="false">SUM(K366,Q366,W366)/3</f>
        <v>50991.2033333333</v>
      </c>
    </row>
    <row r="367" customFormat="false" ht="15" hidden="false" customHeight="false" outlineLevel="0" collapsed="false">
      <c r="A367" s="0" t="e">
        <f aca="false">_xlfn.XLOOKUP('[1]CMK - 30.09.2025'!$N$1:$N$1048576,'[1]CMK - 30.09.2025'!$J$1:$J$1048576,"-",0)</f>
        <v>#NAME?</v>
      </c>
      <c r="B367" s="85" t="s">
        <v>58</v>
      </c>
      <c r="C367" s="85" t="s">
        <v>58</v>
      </c>
      <c r="D367" s="85" t="s">
        <v>59</v>
      </c>
      <c r="E367" s="85" t="n">
        <v>8423777000170</v>
      </c>
      <c r="F367" s="85" t="s">
        <v>422</v>
      </c>
      <c r="G367" s="85"/>
      <c r="H367" s="85" t="s">
        <v>61</v>
      </c>
      <c r="I367" s="86" t="n">
        <v>7994.827</v>
      </c>
      <c r="J367" s="86" t="n">
        <v>7994.827</v>
      </c>
      <c r="K367" s="86" t="n">
        <v>10466.37</v>
      </c>
      <c r="L367" s="87" t="n">
        <v>2471.543</v>
      </c>
      <c r="M367" s="83" t="n">
        <v>0.309142774446527</v>
      </c>
      <c r="N367" s="88" t="s">
        <v>57</v>
      </c>
      <c r="O367" s="86" t="n">
        <v>5173.406</v>
      </c>
      <c r="P367" s="86" t="n">
        <v>5173.406</v>
      </c>
      <c r="Q367" s="86" t="n">
        <v>10345.29</v>
      </c>
      <c r="R367" s="87" t="n">
        <v>5171.884</v>
      </c>
      <c r="S367" s="83" t="n">
        <v>0.999705803101477</v>
      </c>
      <c r="T367" s="90" t="n">
        <v>-0.0115684807626713</v>
      </c>
      <c r="U367" s="86" t="n">
        <v>3672.106</v>
      </c>
      <c r="V367" s="86" t="n">
        <v>3672.106</v>
      </c>
      <c r="W367" s="86" t="n">
        <v>13844.66</v>
      </c>
      <c r="X367" s="87" t="n">
        <v>10172.554</v>
      </c>
      <c r="Y367" s="83" t="n">
        <v>2.77022340858352</v>
      </c>
      <c r="Z367" s="83" t="n">
        <v>0.338257313231432</v>
      </c>
      <c r="AA367" s="86" t="n">
        <f aca="false">SUM(K367,Q367,W367)/3</f>
        <v>11552.1066666667</v>
      </c>
    </row>
    <row r="368" customFormat="false" ht="15" hidden="false" customHeight="false" outlineLevel="0" collapsed="false">
      <c r="A368" s="0" t="e">
        <f aca="false">_xlfn.XLOOKUP('[1]CMK - 30.09.2025'!$N$1:$N$1048576,'[1]CMK - 30.09.2025'!$J$1:$J$1048576,"-",0)</f>
        <v>#NAME?</v>
      </c>
      <c r="B368" s="85" t="s">
        <v>58</v>
      </c>
      <c r="C368" s="85" t="s">
        <v>58</v>
      </c>
      <c r="D368" s="85" t="s">
        <v>59</v>
      </c>
      <c r="E368" s="85" t="n">
        <v>8424349000162</v>
      </c>
      <c r="F368" s="85" t="s">
        <v>423</v>
      </c>
      <c r="G368" s="85"/>
      <c r="H368" s="85" t="s">
        <v>61</v>
      </c>
      <c r="I368" s="86" t="n">
        <v>947.962</v>
      </c>
      <c r="J368" s="86" t="n">
        <v>947.962</v>
      </c>
      <c r="K368" s="86" t="n">
        <v>54.58</v>
      </c>
      <c r="L368" s="89" t="n">
        <v>-893.382</v>
      </c>
      <c r="M368" s="90" t="n">
        <v>-0.942423852432903</v>
      </c>
      <c r="N368" s="88" t="s">
        <v>57</v>
      </c>
      <c r="O368" s="86" t="n">
        <v>988.987</v>
      </c>
      <c r="P368" s="86" t="n">
        <v>988.987</v>
      </c>
      <c r="Q368" s="86" t="n">
        <v>379.15</v>
      </c>
      <c r="R368" s="89" t="n">
        <v>-609.837</v>
      </c>
      <c r="S368" s="90" t="n">
        <v>-0.616627923319518</v>
      </c>
      <c r="T368" s="83" t="n">
        <v>5.9466837669476</v>
      </c>
      <c r="U368" s="86" t="n">
        <v>1238.709</v>
      </c>
      <c r="V368" s="86" t="n">
        <v>1238.709</v>
      </c>
      <c r="W368" s="86" t="n">
        <v>211.15</v>
      </c>
      <c r="X368" s="89" t="n">
        <v>-1027.559</v>
      </c>
      <c r="Y368" s="90" t="n">
        <v>-0.829540271363169</v>
      </c>
      <c r="Z368" s="90" t="n">
        <v>-0.443096399841751</v>
      </c>
      <c r="AA368" s="86" t="n">
        <f aca="false">SUM(K368,Q368,W368)/3</f>
        <v>214.96</v>
      </c>
    </row>
    <row r="369" customFormat="false" ht="15" hidden="false" customHeight="false" outlineLevel="0" collapsed="false">
      <c r="A369" s="0" t="e">
        <f aca="false">_xlfn.XLOOKUP('[1]CMK - 30.09.2025'!$N$1:$N$1048576,'[1]CMK - 30.09.2025'!$J$1:$J$1048576,"-",0)</f>
        <v>#NAME?</v>
      </c>
      <c r="B369" s="85" t="s">
        <v>58</v>
      </c>
      <c r="C369" s="85" t="s">
        <v>58</v>
      </c>
      <c r="D369" s="85" t="s">
        <v>59</v>
      </c>
      <c r="E369" s="85" t="n">
        <v>8428927000139</v>
      </c>
      <c r="F369" s="85" t="s">
        <v>424</v>
      </c>
      <c r="G369" s="85"/>
      <c r="H369" s="85" t="s">
        <v>61</v>
      </c>
      <c r="I369" s="86" t="n">
        <v>4358.609</v>
      </c>
      <c r="J369" s="86" t="n">
        <v>4358.609</v>
      </c>
      <c r="K369" s="86" t="n">
        <v>1192.28</v>
      </c>
      <c r="L369" s="89" t="n">
        <v>-3166.329</v>
      </c>
      <c r="M369" s="90" t="n">
        <v>-0.726454013195494</v>
      </c>
      <c r="N369" s="88" t="s">
        <v>57</v>
      </c>
      <c r="O369" s="86" t="n">
        <v>4640.377</v>
      </c>
      <c r="P369" s="86" t="n">
        <v>4640.377</v>
      </c>
      <c r="Q369" s="86" t="n">
        <v>4941.99</v>
      </c>
      <c r="R369" s="87" t="n">
        <v>301.613000000002</v>
      </c>
      <c r="S369" s="83" t="n">
        <v>0.0649975206755835</v>
      </c>
      <c r="T369" s="83" t="n">
        <v>3.14499110947093</v>
      </c>
      <c r="U369" s="86" t="n">
        <v>3469.285</v>
      </c>
      <c r="V369" s="86" t="n">
        <v>3469.285</v>
      </c>
      <c r="W369" s="86" t="n">
        <v>4799.96</v>
      </c>
      <c r="X369" s="87" t="n">
        <v>1330.675</v>
      </c>
      <c r="Y369" s="83" t="n">
        <v>0.383558860110945</v>
      </c>
      <c r="Z369" s="90" t="n">
        <v>-0.0287394349239879</v>
      </c>
      <c r="AA369" s="86" t="n">
        <f aca="false">SUM(K369,Q369,W369)/3</f>
        <v>3644.74333333333</v>
      </c>
    </row>
    <row r="370" customFormat="false" ht="15" hidden="false" customHeight="false" outlineLevel="0" collapsed="false">
      <c r="A370" s="0" t="e">
        <f aca="false">_xlfn.XLOOKUP('[1]CMK - 30.09.2025'!$N$1:$N$1048576,'[1]CMK - 30.09.2025'!$J$1:$J$1048576,"-",0)</f>
        <v>#NAME?</v>
      </c>
      <c r="B370" s="85" t="s">
        <v>58</v>
      </c>
      <c r="C370" s="85" t="s">
        <v>58</v>
      </c>
      <c r="D370" s="85" t="s">
        <v>59</v>
      </c>
      <c r="E370" s="85" t="n">
        <v>8434817000180</v>
      </c>
      <c r="F370" s="85" t="s">
        <v>425</v>
      </c>
      <c r="G370" s="85"/>
      <c r="H370" s="85" t="s">
        <v>61</v>
      </c>
      <c r="I370" s="86" t="n">
        <v>16049.236</v>
      </c>
      <c r="J370" s="86" t="n">
        <v>16049.236</v>
      </c>
      <c r="K370" s="86" t="n">
        <v>12385.39</v>
      </c>
      <c r="L370" s="89" t="n">
        <v>-3663.84600000001</v>
      </c>
      <c r="M370" s="90" t="n">
        <v>-0.22828787613317</v>
      </c>
      <c r="N370" s="88" t="s">
        <v>57</v>
      </c>
      <c r="O370" s="86" t="n">
        <v>11457.627</v>
      </c>
      <c r="P370" s="86" t="n">
        <v>11457.627</v>
      </c>
      <c r="Q370" s="86" t="n">
        <v>12014.3</v>
      </c>
      <c r="R370" s="87" t="n">
        <v>556.673000000001</v>
      </c>
      <c r="S370" s="83" t="n">
        <v>0.0485853658877185</v>
      </c>
      <c r="T370" s="90" t="n">
        <v>-0.029961914804459</v>
      </c>
      <c r="U370" s="86" t="n">
        <v>17659.467</v>
      </c>
      <c r="V370" s="86" t="n">
        <v>17659.467</v>
      </c>
      <c r="W370" s="86" t="n">
        <v>13416.14</v>
      </c>
      <c r="X370" s="89" t="n">
        <v>-4243.327</v>
      </c>
      <c r="Y370" s="90" t="n">
        <v>-0.240286244199782</v>
      </c>
      <c r="Z370" s="83" t="n">
        <v>0.116680955195059</v>
      </c>
      <c r="AA370" s="86" t="n">
        <f aca="false">SUM(K370,Q370,W370)/3</f>
        <v>12605.2766666667</v>
      </c>
    </row>
    <row r="371" customFormat="false" ht="15" hidden="false" customHeight="false" outlineLevel="0" collapsed="false">
      <c r="A371" s="0" t="e">
        <f aca="false">_xlfn.XLOOKUP('[1]CMK - 30.09.2025'!$N$1:$N$1048576,'[1]CMK - 30.09.2025'!$J$1:$J$1048576,"-",0)</f>
        <v>#NAME?</v>
      </c>
      <c r="B371" s="85" t="s">
        <v>58</v>
      </c>
      <c r="C371" s="85" t="s">
        <v>58</v>
      </c>
      <c r="D371" s="85" t="s">
        <v>59</v>
      </c>
      <c r="E371" s="85" t="n">
        <v>8437221000133</v>
      </c>
      <c r="F371" s="85" t="s">
        <v>426</v>
      </c>
      <c r="G371" s="85"/>
      <c r="H371" s="85" t="s">
        <v>61</v>
      </c>
      <c r="I371" s="86" t="n">
        <v>89.804</v>
      </c>
      <c r="J371" s="86" t="n">
        <v>89.804</v>
      </c>
      <c r="K371" s="86" t="n">
        <v>0</v>
      </c>
      <c r="L371" s="89" t="n">
        <v>-89.804</v>
      </c>
      <c r="M371" s="90" t="n">
        <v>-1</v>
      </c>
      <c r="N371" s="88" t="s">
        <v>57</v>
      </c>
      <c r="O371" s="86" t="n">
        <v>109.861</v>
      </c>
      <c r="P371" s="86" t="n">
        <v>109.861</v>
      </c>
      <c r="Q371" s="86" t="n">
        <v>0</v>
      </c>
      <c r="R371" s="89" t="n">
        <v>-109.861</v>
      </c>
      <c r="S371" s="90" t="n">
        <v>-1</v>
      </c>
      <c r="T371" s="88" t="s">
        <v>57</v>
      </c>
      <c r="U371" s="86" t="n">
        <v>138.473</v>
      </c>
      <c r="V371" s="86" t="n">
        <v>138.473</v>
      </c>
      <c r="W371" s="86" t="n">
        <v>0</v>
      </c>
      <c r="X371" s="89" t="n">
        <v>-138.473</v>
      </c>
      <c r="Y371" s="90" t="n">
        <v>-1</v>
      </c>
      <c r="Z371" s="88" t="s">
        <v>57</v>
      </c>
      <c r="AA371" s="86" t="n">
        <f aca="false">SUM(K371,Q371,W371)/3</f>
        <v>0</v>
      </c>
    </row>
    <row r="372" customFormat="false" ht="15" hidden="false" customHeight="false" outlineLevel="0" collapsed="false">
      <c r="A372" s="0" t="e">
        <f aca="false">_xlfn.XLOOKUP('[1]CMK - 30.09.2025'!$N$1:$N$1048576,'[1]CMK - 30.09.2025'!$J$1:$J$1048576,"-",0)</f>
        <v>#NAME?</v>
      </c>
      <c r="B372" s="85" t="s">
        <v>58</v>
      </c>
      <c r="C372" s="85" t="s">
        <v>58</v>
      </c>
      <c r="D372" s="85" t="s">
        <v>59</v>
      </c>
      <c r="E372" s="85" t="n">
        <v>8472019000142</v>
      </c>
      <c r="F372" s="85" t="s">
        <v>427</v>
      </c>
      <c r="G372" s="85"/>
      <c r="H372" s="85" t="s">
        <v>61</v>
      </c>
      <c r="I372" s="86" t="n">
        <v>10917.328</v>
      </c>
      <c r="J372" s="86" t="n">
        <v>10917.328</v>
      </c>
      <c r="K372" s="86" t="n">
        <v>13643.27</v>
      </c>
      <c r="L372" s="87" t="n">
        <v>2725.942</v>
      </c>
      <c r="M372" s="83" t="n">
        <v>0.249689484459934</v>
      </c>
      <c r="N372" s="88" t="s">
        <v>57</v>
      </c>
      <c r="O372" s="86" t="n">
        <v>8929.605</v>
      </c>
      <c r="P372" s="86" t="n">
        <v>8929.605</v>
      </c>
      <c r="Q372" s="86" t="n">
        <v>9186.47</v>
      </c>
      <c r="R372" s="87" t="n">
        <v>256.864999999996</v>
      </c>
      <c r="S372" s="83" t="n">
        <v>0.02876555009992</v>
      </c>
      <c r="T372" s="90" t="n">
        <v>-0.326666554279143</v>
      </c>
      <c r="U372" s="86" t="n">
        <v>7695.553</v>
      </c>
      <c r="V372" s="86" t="n">
        <v>7695.553</v>
      </c>
      <c r="W372" s="86" t="n">
        <v>10172.19</v>
      </c>
      <c r="X372" s="87" t="n">
        <v>2476.637</v>
      </c>
      <c r="Y372" s="83" t="n">
        <v>0.32182703439246</v>
      </c>
      <c r="Z372" s="83" t="n">
        <v>0.107301281123217</v>
      </c>
      <c r="AA372" s="86" t="n">
        <f aca="false">SUM(K372,Q372,W372)/3</f>
        <v>11000.6433333333</v>
      </c>
    </row>
    <row r="373" customFormat="false" ht="15" hidden="false" customHeight="false" outlineLevel="0" collapsed="false">
      <c r="A373" s="0" t="e">
        <f aca="false">_xlfn.XLOOKUP('[1]CMK - 30.09.2025'!$N$1:$N$1048576,'[1]CMK - 30.09.2025'!$J$1:$J$1048576,"-",0)</f>
        <v>#NAME?</v>
      </c>
      <c r="B373" s="85" t="s">
        <v>58</v>
      </c>
      <c r="C373" s="85" t="s">
        <v>58</v>
      </c>
      <c r="D373" s="85" t="s">
        <v>59</v>
      </c>
      <c r="E373" s="85" t="n">
        <v>8492624000185</v>
      </c>
      <c r="F373" s="85" t="s">
        <v>428</v>
      </c>
      <c r="G373" s="85"/>
      <c r="H373" s="85" t="s">
        <v>61</v>
      </c>
      <c r="I373" s="86" t="n">
        <v>1497.088</v>
      </c>
      <c r="J373" s="86" t="n">
        <v>1497.088</v>
      </c>
      <c r="K373" s="86" t="n">
        <v>2905.83</v>
      </c>
      <c r="L373" s="87" t="n">
        <v>1408.742</v>
      </c>
      <c r="M373" s="83" t="n">
        <v>0.940988104907661</v>
      </c>
      <c r="N373" s="88" t="s">
        <v>57</v>
      </c>
      <c r="O373" s="86" t="n">
        <v>1594.057</v>
      </c>
      <c r="P373" s="86" t="n">
        <v>1594.057</v>
      </c>
      <c r="Q373" s="86" t="n">
        <v>672.65</v>
      </c>
      <c r="R373" s="89" t="n">
        <v>-921.407</v>
      </c>
      <c r="S373" s="90" t="n">
        <v>-0.578026381741682</v>
      </c>
      <c r="T373" s="90" t="n">
        <v>-0.768517084619541</v>
      </c>
      <c r="U373" s="86" t="n">
        <v>1953.571</v>
      </c>
      <c r="V373" s="86" t="n">
        <v>1953.571</v>
      </c>
      <c r="W373" s="86" t="n">
        <v>2018.47</v>
      </c>
      <c r="X373" s="87" t="n">
        <v>64.8989999999997</v>
      </c>
      <c r="Y373" s="83" t="n">
        <v>0.0332207019862598</v>
      </c>
      <c r="Z373" s="83" t="n">
        <v>2.00077306177061</v>
      </c>
      <c r="AA373" s="86" t="n">
        <f aca="false">SUM(K373,Q373,W373)/3</f>
        <v>1865.65</v>
      </c>
    </row>
    <row r="374" customFormat="false" ht="15" hidden="false" customHeight="false" outlineLevel="0" collapsed="false">
      <c r="A374" s="0" t="e">
        <f aca="false">_xlfn.XLOOKUP('[1]CMK - 30.09.2025'!$N$1:$N$1048576,'[1]CMK - 30.09.2025'!$J$1:$J$1048576,"-",0)</f>
        <v>#NAME?</v>
      </c>
      <c r="B374" s="85" t="s">
        <v>58</v>
      </c>
      <c r="C374" s="85" t="s">
        <v>58</v>
      </c>
      <c r="D374" s="85" t="s">
        <v>59</v>
      </c>
      <c r="E374" s="85" t="n">
        <v>8495373000192</v>
      </c>
      <c r="F374" s="85" t="s">
        <v>429</v>
      </c>
      <c r="G374" s="85"/>
      <c r="H374" s="85" t="s">
        <v>61</v>
      </c>
      <c r="I374" s="86" t="n">
        <v>13457.13</v>
      </c>
      <c r="J374" s="86" t="n">
        <v>13457.13</v>
      </c>
      <c r="K374" s="86" t="n">
        <v>9867.4</v>
      </c>
      <c r="L374" s="89" t="n">
        <v>-3589.72999999999</v>
      </c>
      <c r="M374" s="90" t="n">
        <v>-0.266753014944494</v>
      </c>
      <c r="N374" s="88" t="s">
        <v>57</v>
      </c>
      <c r="O374" s="86" t="n">
        <v>15317.222</v>
      </c>
      <c r="P374" s="86" t="n">
        <v>15317.222</v>
      </c>
      <c r="Q374" s="86" t="n">
        <v>10304.48</v>
      </c>
      <c r="R374" s="89" t="n">
        <v>-5012.74200000001</v>
      </c>
      <c r="S374" s="90" t="n">
        <v>-0.327261823325405</v>
      </c>
      <c r="T374" s="83" t="n">
        <v>0.0442953564262114</v>
      </c>
      <c r="U374" s="86" t="n">
        <v>15979.125</v>
      </c>
      <c r="V374" s="86" t="n">
        <v>15979.125</v>
      </c>
      <c r="W374" s="86" t="n">
        <v>9356.1</v>
      </c>
      <c r="X374" s="89" t="n">
        <v>-6623.025</v>
      </c>
      <c r="Y374" s="90" t="n">
        <v>-0.414479829152097</v>
      </c>
      <c r="Z374" s="90" t="n">
        <v>-0.0920356970948557</v>
      </c>
      <c r="AA374" s="86" t="n">
        <f aca="false">SUM(K374,Q374,W374)/3</f>
        <v>9842.66</v>
      </c>
    </row>
    <row r="375" customFormat="false" ht="15" hidden="false" customHeight="false" outlineLevel="0" collapsed="false">
      <c r="A375" s="0" t="e">
        <f aca="false">_xlfn.XLOOKUP('[1]CMK - 30.09.2025'!$N$1:$N$1048576,'[1]CMK - 30.09.2025'!$J$1:$J$1048576,"-",0)</f>
        <v>#NAME?</v>
      </c>
      <c r="B375" s="85" t="s">
        <v>58</v>
      </c>
      <c r="C375" s="85" t="s">
        <v>58</v>
      </c>
      <c r="D375" s="85" t="s">
        <v>59</v>
      </c>
      <c r="E375" s="85" t="n">
        <v>8528090000108</v>
      </c>
      <c r="F375" s="85" t="s">
        <v>430</v>
      </c>
      <c r="G375" s="85"/>
      <c r="H375" s="85" t="s">
        <v>61</v>
      </c>
      <c r="I375" s="86" t="n">
        <v>10461.937</v>
      </c>
      <c r="J375" s="86" t="n">
        <v>10461.937</v>
      </c>
      <c r="K375" s="86" t="n">
        <v>8495.49</v>
      </c>
      <c r="L375" s="89" t="n">
        <v>-1966.447</v>
      </c>
      <c r="M375" s="90" t="n">
        <v>-0.187962038005008</v>
      </c>
      <c r="N375" s="88" t="s">
        <v>57</v>
      </c>
      <c r="O375" s="86" t="n">
        <v>7683.108</v>
      </c>
      <c r="P375" s="86" t="n">
        <v>7683.108</v>
      </c>
      <c r="Q375" s="86" t="n">
        <v>7224.29</v>
      </c>
      <c r="R375" s="89" t="n">
        <v>-458.818000000001</v>
      </c>
      <c r="S375" s="90" t="n">
        <v>-0.0597177600523123</v>
      </c>
      <c r="T375" s="90" t="n">
        <v>-0.149632334332687</v>
      </c>
      <c r="U375" s="86" t="n">
        <v>9603.905</v>
      </c>
      <c r="V375" s="86" t="n">
        <v>9603.905</v>
      </c>
      <c r="W375" s="86" t="n">
        <v>8407.51</v>
      </c>
      <c r="X375" s="89" t="n">
        <v>-1196.395</v>
      </c>
      <c r="Y375" s="90" t="n">
        <v>-0.124573806175717</v>
      </c>
      <c r="Z375" s="83" t="n">
        <v>0.163783569042771</v>
      </c>
      <c r="AA375" s="86" t="n">
        <f aca="false">SUM(K375,Q375,W375)/3</f>
        <v>8042.43</v>
      </c>
    </row>
    <row r="376" customFormat="false" ht="15" hidden="false" customHeight="false" outlineLevel="0" collapsed="false">
      <c r="A376" s="0" t="e">
        <f aca="false">_xlfn.XLOOKUP('[1]CMK - 30.09.2025'!$N$1:$N$1048576,'[1]CMK - 30.09.2025'!$J$1:$J$1048576,"-",0)</f>
        <v>#NAME?</v>
      </c>
      <c r="B376" s="85" t="s">
        <v>58</v>
      </c>
      <c r="C376" s="85" t="s">
        <v>58</v>
      </c>
      <c r="D376" s="85" t="s">
        <v>59</v>
      </c>
      <c r="E376" s="85" t="n">
        <v>8541290000192</v>
      </c>
      <c r="F376" s="85" t="s">
        <v>431</v>
      </c>
      <c r="G376" s="85"/>
      <c r="H376" s="85" t="s">
        <v>61</v>
      </c>
      <c r="I376" s="86" t="n">
        <v>16628.269</v>
      </c>
      <c r="J376" s="86" t="n">
        <v>16628.269</v>
      </c>
      <c r="K376" s="86" t="n">
        <v>16331.84</v>
      </c>
      <c r="L376" s="89" t="n">
        <v>-296.429000000002</v>
      </c>
      <c r="M376" s="90" t="n">
        <v>-0.0178268104755824</v>
      </c>
      <c r="N376" s="88" t="s">
        <v>57</v>
      </c>
      <c r="O376" s="86" t="n">
        <v>21277.454</v>
      </c>
      <c r="P376" s="86" t="n">
        <v>21277.454</v>
      </c>
      <c r="Q376" s="86" t="n">
        <v>16046.57</v>
      </c>
      <c r="R376" s="89" t="n">
        <v>-5230.88400000001</v>
      </c>
      <c r="S376" s="90" t="n">
        <v>-0.24584163124028</v>
      </c>
      <c r="T376" s="90" t="n">
        <v>-0.0174671071967396</v>
      </c>
      <c r="U376" s="86" t="n">
        <v>19071.599</v>
      </c>
      <c r="V376" s="86" t="n">
        <v>19071.599</v>
      </c>
      <c r="W376" s="86" t="n">
        <v>15411.39</v>
      </c>
      <c r="X376" s="89" t="n">
        <v>-3660.20899999999</v>
      </c>
      <c r="Y376" s="90" t="n">
        <v>-0.191919356106428</v>
      </c>
      <c r="Z376" s="90" t="n">
        <v>-0.0395835371671326</v>
      </c>
      <c r="AA376" s="86" t="n">
        <f aca="false">SUM(K376,Q376,W376)/3</f>
        <v>15929.9333333333</v>
      </c>
    </row>
    <row r="377" customFormat="false" ht="15" hidden="false" customHeight="false" outlineLevel="0" collapsed="false">
      <c r="A377" s="0" t="e">
        <f aca="false">_xlfn.XLOOKUP('[1]CMK - 30.09.2025'!$N$1:$N$1048576,'[1]CMK - 30.09.2025'!$J$1:$J$1048576,"-",0)</f>
        <v>#NAME?</v>
      </c>
      <c r="B377" s="85" t="s">
        <v>58</v>
      </c>
      <c r="C377" s="85" t="s">
        <v>58</v>
      </c>
      <c r="D377" s="85" t="s">
        <v>59</v>
      </c>
      <c r="E377" s="85" t="n">
        <v>8542449000193</v>
      </c>
      <c r="F377" s="85" t="s">
        <v>432</v>
      </c>
      <c r="G377" s="85"/>
      <c r="H377" s="85" t="s">
        <v>61</v>
      </c>
      <c r="I377" s="86" t="n">
        <v>101.221</v>
      </c>
      <c r="J377" s="86" t="n">
        <v>101.221</v>
      </c>
      <c r="K377" s="86" t="n">
        <v>764.24</v>
      </c>
      <c r="L377" s="87" t="n">
        <v>663.019</v>
      </c>
      <c r="M377" s="83" t="n">
        <v>6.55021191254779</v>
      </c>
      <c r="N377" s="88" t="s">
        <v>57</v>
      </c>
      <c r="O377" s="86" t="n">
        <v>97.161</v>
      </c>
      <c r="P377" s="86" t="n">
        <v>97.161</v>
      </c>
      <c r="Q377" s="86" t="n">
        <v>444.02</v>
      </c>
      <c r="R377" s="87" t="n">
        <v>346.859</v>
      </c>
      <c r="S377" s="83" t="n">
        <v>3.56994061403238</v>
      </c>
      <c r="T377" s="90" t="n">
        <v>-0.41900450120381</v>
      </c>
      <c r="U377" s="86" t="n">
        <v>123.204</v>
      </c>
      <c r="V377" s="86" t="n">
        <v>123.204</v>
      </c>
      <c r="W377" s="86" t="n">
        <v>-74.08</v>
      </c>
      <c r="X377" s="89" t="n">
        <v>-197.284</v>
      </c>
      <c r="Y377" s="90" t="n">
        <v>-1.60127917924743</v>
      </c>
      <c r="Z377" s="90" t="n">
        <v>-1.16683933156164</v>
      </c>
      <c r="AA377" s="86" t="n">
        <f aca="false">SUM(K377,Q377,W377)/3</f>
        <v>378.06</v>
      </c>
    </row>
    <row r="378" customFormat="false" ht="15" hidden="false" customHeight="false" outlineLevel="0" collapsed="false">
      <c r="A378" s="0" t="e">
        <f aca="false">_xlfn.XLOOKUP('[1]CMK - 30.09.2025'!$N$1:$N$1048576,'[1]CMK - 30.09.2025'!$J$1:$J$1048576,"-",0)</f>
        <v>#NAME?</v>
      </c>
      <c r="B378" s="85" t="s">
        <v>58</v>
      </c>
      <c r="C378" s="85" t="s">
        <v>58</v>
      </c>
      <c r="D378" s="85" t="s">
        <v>59</v>
      </c>
      <c r="E378" s="85" t="n">
        <v>8545669000170</v>
      </c>
      <c r="F378" s="85" t="s">
        <v>433</v>
      </c>
      <c r="G378" s="85"/>
      <c r="H378" s="85" t="s">
        <v>61</v>
      </c>
      <c r="I378" s="86" t="n">
        <v>31016.042</v>
      </c>
      <c r="J378" s="86" t="n">
        <v>31016.042</v>
      </c>
      <c r="K378" s="86" t="n">
        <v>37229.13</v>
      </c>
      <c r="L378" s="87" t="n">
        <v>6213.088</v>
      </c>
      <c r="M378" s="83" t="n">
        <v>0.200318531939053</v>
      </c>
      <c r="N378" s="88" t="s">
        <v>57</v>
      </c>
      <c r="O378" s="86" t="n">
        <v>31136.559</v>
      </c>
      <c r="P378" s="86" t="n">
        <v>31136.559</v>
      </c>
      <c r="Q378" s="86" t="n">
        <v>37742.78</v>
      </c>
      <c r="R378" s="87" t="n">
        <v>6606.22100000001</v>
      </c>
      <c r="S378" s="83" t="n">
        <v>0.212169270213835</v>
      </c>
      <c r="T378" s="83" t="n">
        <v>0.0137969917642449</v>
      </c>
      <c r="U378" s="86" t="n">
        <v>22461.825</v>
      </c>
      <c r="V378" s="86" t="n">
        <v>22461.825</v>
      </c>
      <c r="W378" s="86" t="n">
        <v>37879.07</v>
      </c>
      <c r="X378" s="87" t="n">
        <v>15417.245</v>
      </c>
      <c r="Y378" s="83" t="n">
        <v>0.686375439217426</v>
      </c>
      <c r="Z378" s="83" t="n">
        <v>0.00361102176363248</v>
      </c>
      <c r="AA378" s="86" t="n">
        <f aca="false">SUM(K378,Q378,W378)/3</f>
        <v>37616.9933333333</v>
      </c>
    </row>
    <row r="379" customFormat="false" ht="15" hidden="false" customHeight="false" outlineLevel="0" collapsed="false">
      <c r="A379" s="0" t="e">
        <f aca="false">_xlfn.XLOOKUP('[1]CMK - 30.09.2025'!$N$1:$N$1048576,'[1]CMK - 30.09.2025'!$J$1:$J$1048576,"-",0)</f>
        <v>#NAME?</v>
      </c>
      <c r="B379" s="85" t="s">
        <v>58</v>
      </c>
      <c r="C379" s="85" t="s">
        <v>58</v>
      </c>
      <c r="D379" s="85" t="s">
        <v>59</v>
      </c>
      <c r="E379" s="85" t="n">
        <v>8568365000129</v>
      </c>
      <c r="F379" s="85" t="s">
        <v>434</v>
      </c>
      <c r="G379" s="85"/>
      <c r="H379" s="85" t="s">
        <v>61</v>
      </c>
      <c r="I379" s="86" t="n">
        <v>3475.53</v>
      </c>
      <c r="J379" s="86" t="n">
        <v>3475.53</v>
      </c>
      <c r="K379" s="86" t="n">
        <v>3718.08</v>
      </c>
      <c r="L379" s="87" t="n">
        <v>242.550000000001</v>
      </c>
      <c r="M379" s="83" t="n">
        <v>0.0697879172385223</v>
      </c>
      <c r="N379" s="88" t="s">
        <v>57</v>
      </c>
      <c r="O379" s="86" t="n">
        <v>5876.396</v>
      </c>
      <c r="P379" s="86" t="n">
        <v>5876.396</v>
      </c>
      <c r="Q379" s="86" t="n">
        <v>3578.15</v>
      </c>
      <c r="R379" s="89" t="n">
        <v>-2298.246</v>
      </c>
      <c r="S379" s="90" t="n">
        <v>-0.391097876998078</v>
      </c>
      <c r="T379" s="90" t="n">
        <v>-0.0376350159221964</v>
      </c>
      <c r="U379" s="86" t="n">
        <v>3720.422</v>
      </c>
      <c r="V379" s="86" t="n">
        <v>3720.422</v>
      </c>
      <c r="W379" s="86" t="n">
        <v>2606.12</v>
      </c>
      <c r="X379" s="89" t="n">
        <v>-1114.302</v>
      </c>
      <c r="Y379" s="90" t="n">
        <v>-0.299509571763633</v>
      </c>
      <c r="Z379" s="90" t="n">
        <v>-0.271657141260149</v>
      </c>
      <c r="AA379" s="86" t="n">
        <f aca="false">SUM(K379,Q379,W379)/3</f>
        <v>3300.78333333333</v>
      </c>
    </row>
    <row r="380" customFormat="false" ht="15" hidden="false" customHeight="false" outlineLevel="0" collapsed="false">
      <c r="A380" s="0" t="e">
        <f aca="false">_xlfn.XLOOKUP('[1]CMK - 30.09.2025'!$N$1:$N$1048576,'[1]CMK - 30.09.2025'!$J$1:$J$1048576,"-",0)</f>
        <v>#NAME?</v>
      </c>
      <c r="B380" s="85" t="s">
        <v>58</v>
      </c>
      <c r="C380" s="85" t="s">
        <v>58</v>
      </c>
      <c r="D380" s="85" t="s">
        <v>59</v>
      </c>
      <c r="E380" s="85" t="n">
        <v>8598568000168</v>
      </c>
      <c r="F380" s="85" t="s">
        <v>435</v>
      </c>
      <c r="G380" s="85"/>
      <c r="H380" s="85" t="s">
        <v>61</v>
      </c>
      <c r="I380" s="86" t="n">
        <v>869.602</v>
      </c>
      <c r="J380" s="86" t="n">
        <v>869.602</v>
      </c>
      <c r="K380" s="86" t="n">
        <v>424.4</v>
      </c>
      <c r="L380" s="89" t="n">
        <v>-445.202</v>
      </c>
      <c r="M380" s="90" t="n">
        <v>-0.511960644064756</v>
      </c>
      <c r="N380" s="88" t="s">
        <v>57</v>
      </c>
      <c r="O380" s="86" t="n">
        <v>2232.659</v>
      </c>
      <c r="P380" s="86" t="n">
        <v>2232.659</v>
      </c>
      <c r="Q380" s="86" t="n">
        <v>190.72</v>
      </c>
      <c r="R380" s="89" t="n">
        <v>-2041.939</v>
      </c>
      <c r="S380" s="90" t="n">
        <v>-0.914577192486627</v>
      </c>
      <c r="T380" s="90" t="n">
        <v>-0.550612629594722</v>
      </c>
      <c r="U380" s="86" t="n">
        <v>1562.576</v>
      </c>
      <c r="V380" s="86" t="n">
        <v>1562.576</v>
      </c>
      <c r="W380" s="86" t="n">
        <v>1716.09</v>
      </c>
      <c r="X380" s="87" t="n">
        <v>153.514</v>
      </c>
      <c r="Y380" s="83" t="n">
        <v>0.0982441814030166</v>
      </c>
      <c r="Z380" s="83" t="n">
        <v>7.99795511744966</v>
      </c>
      <c r="AA380" s="86" t="n">
        <f aca="false">SUM(K380,Q380,W380)/3</f>
        <v>777.07</v>
      </c>
    </row>
    <row r="381" customFormat="false" ht="15" hidden="false" customHeight="false" outlineLevel="0" collapsed="false">
      <c r="A381" s="0" t="e">
        <f aca="false">_xlfn.XLOOKUP('[1]CMK - 30.09.2025'!$N$1:$N$1048576,'[1]CMK - 30.09.2025'!$J$1:$J$1048576,"-",0)</f>
        <v>#NAME?</v>
      </c>
      <c r="B381" s="85" t="s">
        <v>58</v>
      </c>
      <c r="C381" s="85" t="s">
        <v>58</v>
      </c>
      <c r="D381" s="85" t="s">
        <v>59</v>
      </c>
      <c r="E381" s="85" t="n">
        <v>8631059000190</v>
      </c>
      <c r="F381" s="85" t="s">
        <v>436</v>
      </c>
      <c r="G381" s="85"/>
      <c r="H381" s="85" t="s">
        <v>61</v>
      </c>
      <c r="I381" s="86" t="n">
        <v>4476.387</v>
      </c>
      <c r="J381" s="86" t="n">
        <v>4476.387</v>
      </c>
      <c r="K381" s="86" t="n">
        <v>4721.49</v>
      </c>
      <c r="L381" s="87" t="n">
        <v>245.103000000003</v>
      </c>
      <c r="M381" s="83" t="n">
        <v>0.0547546492293904</v>
      </c>
      <c r="N381" s="88" t="s">
        <v>57</v>
      </c>
      <c r="O381" s="86" t="n">
        <v>3820.406</v>
      </c>
      <c r="P381" s="86" t="n">
        <v>3820.406</v>
      </c>
      <c r="Q381" s="86" t="n">
        <v>5043.57</v>
      </c>
      <c r="R381" s="87" t="n">
        <v>1223.164</v>
      </c>
      <c r="S381" s="83" t="n">
        <v>0.320165971888852</v>
      </c>
      <c r="T381" s="83" t="n">
        <v>0.0682157539251382</v>
      </c>
      <c r="U381" s="86" t="n">
        <v>3747.925</v>
      </c>
      <c r="V381" s="86" t="n">
        <v>3747.925</v>
      </c>
      <c r="W381" s="86" t="n">
        <v>4958.44</v>
      </c>
      <c r="X381" s="87" t="n">
        <v>1210.515</v>
      </c>
      <c r="Y381" s="83" t="n">
        <v>0.322982717103464</v>
      </c>
      <c r="Z381" s="90" t="n">
        <v>-0.016878917116249</v>
      </c>
      <c r="AA381" s="86" t="n">
        <f aca="false">SUM(K381,Q381,W381)/3</f>
        <v>4907.83333333333</v>
      </c>
    </row>
    <row r="382" customFormat="false" ht="15" hidden="false" customHeight="false" outlineLevel="0" collapsed="false">
      <c r="A382" s="0" t="e">
        <f aca="false">_xlfn.XLOOKUP('[1]CMK - 30.09.2025'!$N$1:$N$1048576,'[1]CMK - 30.09.2025'!$J$1:$J$1048576,"-",0)</f>
        <v>#NAME?</v>
      </c>
      <c r="B382" s="85" t="s">
        <v>58</v>
      </c>
      <c r="C382" s="85" t="s">
        <v>58</v>
      </c>
      <c r="D382" s="85" t="s">
        <v>59</v>
      </c>
      <c r="E382" s="85" t="n">
        <v>8633987000193</v>
      </c>
      <c r="F382" s="85" t="s">
        <v>437</v>
      </c>
      <c r="G382" s="85"/>
      <c r="H382" s="85" t="s">
        <v>61</v>
      </c>
      <c r="I382" s="86" t="n">
        <v>5034.344</v>
      </c>
      <c r="J382" s="86" t="n">
        <v>5034.344</v>
      </c>
      <c r="K382" s="86" t="n">
        <v>3744.75</v>
      </c>
      <c r="L382" s="89" t="n">
        <v>-1289.594</v>
      </c>
      <c r="M382" s="90" t="n">
        <v>-0.256159293047912</v>
      </c>
      <c r="N382" s="88" t="s">
        <v>57</v>
      </c>
      <c r="O382" s="86" t="n">
        <v>5826.548</v>
      </c>
      <c r="P382" s="86" t="n">
        <v>5826.548</v>
      </c>
      <c r="Q382" s="86" t="n">
        <v>3412.77</v>
      </c>
      <c r="R382" s="89" t="n">
        <v>-2413.778</v>
      </c>
      <c r="S382" s="90" t="n">
        <v>-0.414272395936668</v>
      </c>
      <c r="T382" s="90" t="n">
        <v>-0.0886521129581416</v>
      </c>
      <c r="U382" s="86" t="n">
        <v>6824.166</v>
      </c>
      <c r="V382" s="86" t="n">
        <v>6824.166</v>
      </c>
      <c r="W382" s="86" t="n">
        <v>5488.69</v>
      </c>
      <c r="X382" s="89" t="n">
        <v>-1335.476</v>
      </c>
      <c r="Y382" s="90" t="n">
        <v>-0.195698053066118</v>
      </c>
      <c r="Z382" s="83" t="n">
        <v>0.608280077473724</v>
      </c>
      <c r="AA382" s="86" t="n">
        <f aca="false">SUM(K382,Q382,W382)/3</f>
        <v>4215.40333333333</v>
      </c>
    </row>
    <row r="383" customFormat="false" ht="15" hidden="false" customHeight="false" outlineLevel="0" collapsed="false">
      <c r="A383" s="0" t="e">
        <f aca="false">_xlfn.XLOOKUP('[1]CMK - 30.09.2025'!$N$1:$N$1048576,'[1]CMK - 30.09.2025'!$J$1:$J$1048576,"-",0)</f>
        <v>#NAME?</v>
      </c>
      <c r="B383" s="85" t="s">
        <v>58</v>
      </c>
      <c r="C383" s="85" t="s">
        <v>58</v>
      </c>
      <c r="D383" s="85" t="s">
        <v>59</v>
      </c>
      <c r="E383" s="85" t="n">
        <v>8638079000192</v>
      </c>
      <c r="F383" s="85" t="s">
        <v>438</v>
      </c>
      <c r="G383" s="85"/>
      <c r="H383" s="85" t="s">
        <v>61</v>
      </c>
      <c r="I383" s="86" t="n">
        <v>3065.244</v>
      </c>
      <c r="J383" s="86" t="n">
        <v>3065.244</v>
      </c>
      <c r="K383" s="86" t="n">
        <v>3060.86</v>
      </c>
      <c r="L383" s="89" t="n">
        <v>-4.38400000000002</v>
      </c>
      <c r="M383" s="90" t="n">
        <v>-0.00143022871914933</v>
      </c>
      <c r="N383" s="88" t="s">
        <v>57</v>
      </c>
      <c r="O383" s="86" t="n">
        <v>5437.904</v>
      </c>
      <c r="P383" s="86" t="n">
        <v>5437.904</v>
      </c>
      <c r="Q383" s="86" t="n">
        <v>3807.54</v>
      </c>
      <c r="R383" s="89" t="n">
        <v>-1630.364</v>
      </c>
      <c r="S383" s="90" t="n">
        <v>-0.299814781577607</v>
      </c>
      <c r="T383" s="83" t="n">
        <v>0.243944512326601</v>
      </c>
      <c r="U383" s="86" t="n">
        <v>7565.852</v>
      </c>
      <c r="V383" s="86" t="n">
        <v>7565.852</v>
      </c>
      <c r="W383" s="86" t="n">
        <v>6858.78</v>
      </c>
      <c r="X383" s="89" t="n">
        <v>-707.072</v>
      </c>
      <c r="Y383" s="90" t="n">
        <v>-0.0934557006930614</v>
      </c>
      <c r="Z383" s="83" t="n">
        <v>0.80136781228825</v>
      </c>
      <c r="AA383" s="86" t="n">
        <f aca="false">SUM(K383,Q383,W383)/3</f>
        <v>4575.72666666667</v>
      </c>
    </row>
    <row r="384" customFormat="false" ht="15" hidden="false" customHeight="false" outlineLevel="0" collapsed="false">
      <c r="A384" s="0" t="e">
        <f aca="false">_xlfn.XLOOKUP('[1]CMK - 30.09.2025'!$N$1:$N$1048576,'[1]CMK - 30.09.2025'!$J$1:$J$1048576,"-",0)</f>
        <v>#NAME?</v>
      </c>
      <c r="B384" s="85" t="s">
        <v>58</v>
      </c>
      <c r="C384" s="85" t="s">
        <v>58</v>
      </c>
      <c r="D384" s="85" t="s">
        <v>59</v>
      </c>
      <c r="E384" s="85" t="n">
        <v>8649473000126</v>
      </c>
      <c r="F384" s="85" t="s">
        <v>439</v>
      </c>
      <c r="G384" s="85"/>
      <c r="H384" s="85" t="s">
        <v>61</v>
      </c>
      <c r="I384" s="86" t="n">
        <v>4362.935</v>
      </c>
      <c r="J384" s="86" t="n">
        <v>4362.935</v>
      </c>
      <c r="K384" s="86" t="n">
        <v>7825.36</v>
      </c>
      <c r="L384" s="87" t="n">
        <v>3462.425</v>
      </c>
      <c r="M384" s="83" t="n">
        <v>0.793599950492043</v>
      </c>
      <c r="N384" s="88" t="s">
        <v>57</v>
      </c>
      <c r="O384" s="86" t="n">
        <v>6143.387</v>
      </c>
      <c r="P384" s="86" t="n">
        <v>6143.387</v>
      </c>
      <c r="Q384" s="86" t="n">
        <v>7622.09</v>
      </c>
      <c r="R384" s="87" t="n">
        <v>1478.703</v>
      </c>
      <c r="S384" s="83" t="n">
        <v>0.240698331392765</v>
      </c>
      <c r="T384" s="90" t="n">
        <v>-0.0259758017522515</v>
      </c>
      <c r="U384" s="86" t="n">
        <v>6950.756</v>
      </c>
      <c r="V384" s="86" t="n">
        <v>6950.756</v>
      </c>
      <c r="W384" s="86" t="n">
        <v>7450.82</v>
      </c>
      <c r="X384" s="87" t="n">
        <v>500.063999999999</v>
      </c>
      <c r="Y384" s="83" t="n">
        <v>0.0719438288439416</v>
      </c>
      <c r="Z384" s="90" t="n">
        <v>-0.022470214862328</v>
      </c>
      <c r="AA384" s="86" t="n">
        <f aca="false">SUM(K384,Q384,W384)/3</f>
        <v>7632.75666666667</v>
      </c>
    </row>
    <row r="385" customFormat="false" ht="15" hidden="false" customHeight="false" outlineLevel="0" collapsed="false">
      <c r="A385" s="0" t="e">
        <f aca="false">_xlfn.XLOOKUP('[1]CMK - 30.09.2025'!$N$1:$N$1048576,'[1]CMK - 30.09.2025'!$J$1:$J$1048576,"-",0)</f>
        <v>#NAME?</v>
      </c>
      <c r="B385" s="85" t="s">
        <v>58</v>
      </c>
      <c r="C385" s="85" t="s">
        <v>58</v>
      </c>
      <c r="D385" s="85" t="s">
        <v>59</v>
      </c>
      <c r="E385" s="85" t="n">
        <v>8655344000140</v>
      </c>
      <c r="F385" s="85" t="s">
        <v>440</v>
      </c>
      <c r="G385" s="85"/>
      <c r="H385" s="85" t="s">
        <v>61</v>
      </c>
      <c r="I385" s="86" t="n">
        <v>32333.696</v>
      </c>
      <c r="J385" s="86" t="n">
        <v>32333.696</v>
      </c>
      <c r="K385" s="86" t="n">
        <v>23811.23</v>
      </c>
      <c r="L385" s="89" t="n">
        <v>-8522.46599999999</v>
      </c>
      <c r="M385" s="90" t="n">
        <v>-0.263578466253904</v>
      </c>
      <c r="N385" s="88" t="s">
        <v>57</v>
      </c>
      <c r="O385" s="86" t="n">
        <v>9531.371</v>
      </c>
      <c r="P385" s="86" t="n">
        <v>9531.371</v>
      </c>
      <c r="Q385" s="86" t="n">
        <v>34998.63</v>
      </c>
      <c r="R385" s="87" t="n">
        <v>25467.259</v>
      </c>
      <c r="S385" s="83" t="n">
        <v>2.67194079424671</v>
      </c>
      <c r="T385" s="83" t="n">
        <v>0.469837131471159</v>
      </c>
      <c r="U385" s="86" t="n">
        <v>35881.23</v>
      </c>
      <c r="V385" s="86" t="n">
        <v>35881.23</v>
      </c>
      <c r="W385" s="86" t="n">
        <v>29123.18</v>
      </c>
      <c r="X385" s="89" t="n">
        <v>-6758.04999999999</v>
      </c>
      <c r="Y385" s="90" t="n">
        <v>-0.188344992632638</v>
      </c>
      <c r="Z385" s="90" t="n">
        <v>-0.167876571168643</v>
      </c>
      <c r="AA385" s="86" t="n">
        <f aca="false">SUM(K385,Q385,W385)/3</f>
        <v>29311.0133333333</v>
      </c>
    </row>
    <row r="386" customFormat="false" ht="15" hidden="false" customHeight="false" outlineLevel="0" collapsed="false">
      <c r="A386" s="0" t="e">
        <f aca="false">_xlfn.XLOOKUP('[1]CMK - 30.09.2025'!$N$1:$N$1048576,'[1]CMK - 30.09.2025'!$J$1:$J$1048576,"-",0)</f>
        <v>#NAME?</v>
      </c>
      <c r="B386" s="85" t="s">
        <v>58</v>
      </c>
      <c r="C386" s="85" t="s">
        <v>58</v>
      </c>
      <c r="D386" s="85" t="s">
        <v>59</v>
      </c>
      <c r="E386" s="85" t="n">
        <v>8655344000221</v>
      </c>
      <c r="F386" s="85" t="s">
        <v>441</v>
      </c>
      <c r="G386" s="85"/>
      <c r="H386" s="85" t="s">
        <v>61</v>
      </c>
      <c r="I386" s="86" t="n">
        <v>5980.025</v>
      </c>
      <c r="J386" s="86" t="n">
        <v>5980.025</v>
      </c>
      <c r="K386" s="86" t="n">
        <v>0</v>
      </c>
      <c r="L386" s="89" t="n">
        <v>-5980.025</v>
      </c>
      <c r="M386" s="90" t="n">
        <v>-1</v>
      </c>
      <c r="N386" s="88" t="s">
        <v>57</v>
      </c>
      <c r="O386" s="86" t="n">
        <v>5023.889</v>
      </c>
      <c r="P386" s="86" t="n">
        <v>5023.889</v>
      </c>
      <c r="Q386" s="86" t="n">
        <v>0</v>
      </c>
      <c r="R386" s="89" t="n">
        <v>-5023.889</v>
      </c>
      <c r="S386" s="90" t="n">
        <v>-1</v>
      </c>
      <c r="T386" s="88" t="s">
        <v>57</v>
      </c>
      <c r="U386" s="86" t="n">
        <v>5253.39500000001</v>
      </c>
      <c r="V386" s="86" t="n">
        <v>5253.39500000001</v>
      </c>
      <c r="W386" s="86" t="n">
        <v>0</v>
      </c>
      <c r="X386" s="89" t="n">
        <v>-5253.39500000001</v>
      </c>
      <c r="Y386" s="90" t="n">
        <v>-1</v>
      </c>
      <c r="Z386" s="88" t="s">
        <v>57</v>
      </c>
      <c r="AA386" s="86" t="n">
        <f aca="false">SUM(K386,Q386,W386)/3</f>
        <v>0</v>
      </c>
    </row>
    <row r="387" customFormat="false" ht="15" hidden="false" customHeight="false" outlineLevel="0" collapsed="false">
      <c r="A387" s="0" t="e">
        <f aca="false">_xlfn.XLOOKUP('[1]CMK - 30.09.2025'!$N$1:$N$1048576,'[1]CMK - 30.09.2025'!$J$1:$J$1048576,"-",0)</f>
        <v>#NAME?</v>
      </c>
      <c r="B387" s="85" t="s">
        <v>58</v>
      </c>
      <c r="C387" s="85" t="s">
        <v>58</v>
      </c>
      <c r="D387" s="85" t="s">
        <v>59</v>
      </c>
      <c r="E387" s="85" t="n">
        <v>8661706000106</v>
      </c>
      <c r="F387" s="85" t="s">
        <v>442</v>
      </c>
      <c r="G387" s="85"/>
      <c r="H387" s="85" t="s">
        <v>61</v>
      </c>
      <c r="I387" s="86" t="n">
        <v>1902.977</v>
      </c>
      <c r="J387" s="86" t="n">
        <v>1902.977</v>
      </c>
      <c r="K387" s="86" t="n">
        <v>2696.86</v>
      </c>
      <c r="L387" s="87" t="n">
        <v>793.883000000001</v>
      </c>
      <c r="M387" s="83" t="n">
        <v>0.417179503483227</v>
      </c>
      <c r="N387" s="88" t="s">
        <v>57</v>
      </c>
      <c r="O387" s="86" t="n">
        <v>1758.019</v>
      </c>
      <c r="P387" s="86" t="n">
        <v>1758.019</v>
      </c>
      <c r="Q387" s="86" t="n">
        <v>2321.04</v>
      </c>
      <c r="R387" s="87" t="n">
        <v>563.021</v>
      </c>
      <c r="S387" s="83" t="n">
        <v>0.320258768534356</v>
      </c>
      <c r="T387" s="90" t="n">
        <v>-0.139354656897281</v>
      </c>
      <c r="U387" s="86" t="n">
        <v>2900.178</v>
      </c>
      <c r="V387" s="86" t="n">
        <v>2900.178</v>
      </c>
      <c r="W387" s="86" t="n">
        <v>3137.83</v>
      </c>
      <c r="X387" s="87" t="n">
        <v>237.652000000001</v>
      </c>
      <c r="Y387" s="83" t="n">
        <v>0.0819439358549721</v>
      </c>
      <c r="Z387" s="83" t="n">
        <v>0.351906903801744</v>
      </c>
      <c r="AA387" s="86" t="n">
        <f aca="false">SUM(K387,Q387,W387)/3</f>
        <v>2718.57666666667</v>
      </c>
    </row>
    <row r="388" customFormat="false" ht="15" hidden="false" customHeight="false" outlineLevel="0" collapsed="false">
      <c r="A388" s="0" t="e">
        <f aca="false">_xlfn.XLOOKUP('[1]CMK - 30.09.2025'!$N$1:$N$1048576,'[1]CMK - 30.09.2025'!$J$1:$J$1048576,"-",0)</f>
        <v>#NAME?</v>
      </c>
      <c r="B388" s="85" t="s">
        <v>58</v>
      </c>
      <c r="C388" s="85" t="s">
        <v>58</v>
      </c>
      <c r="D388" s="85" t="s">
        <v>59</v>
      </c>
      <c r="E388" s="85" t="n">
        <v>8663039000109</v>
      </c>
      <c r="F388" s="85" t="s">
        <v>443</v>
      </c>
      <c r="G388" s="85"/>
      <c r="H388" s="85" t="s">
        <v>444</v>
      </c>
      <c r="I388" s="86" t="n">
        <v>30877.8</v>
      </c>
      <c r="J388" s="86" t="n">
        <v>30877.8</v>
      </c>
      <c r="K388" s="86" t="n">
        <v>22822.77</v>
      </c>
      <c r="L388" s="89" t="n">
        <v>-8055.03</v>
      </c>
      <c r="M388" s="90" t="n">
        <v>-0.260868002254047</v>
      </c>
      <c r="N388" s="88" t="s">
        <v>57</v>
      </c>
      <c r="O388" s="86" t="n">
        <v>62621.2689999999</v>
      </c>
      <c r="P388" s="86" t="n">
        <v>62621.2689999999</v>
      </c>
      <c r="Q388" s="86" t="n">
        <v>11466.34</v>
      </c>
      <c r="R388" s="89" t="n">
        <v>-51154.9289999999</v>
      </c>
      <c r="S388" s="90" t="n">
        <v>-0.816893841611546</v>
      </c>
      <c r="T388" s="90" t="n">
        <v>-0.497592097716447</v>
      </c>
      <c r="U388" s="86" t="n">
        <v>41262.902</v>
      </c>
      <c r="V388" s="86" t="n">
        <v>41262.902</v>
      </c>
      <c r="W388" s="86" t="n">
        <v>8586.17</v>
      </c>
      <c r="X388" s="89" t="n">
        <v>-32676.732</v>
      </c>
      <c r="Y388" s="90" t="n">
        <v>-0.791915508027041</v>
      </c>
      <c r="Z388" s="90" t="n">
        <v>-0.251184772124322</v>
      </c>
      <c r="AA388" s="86" t="n">
        <f aca="false">SUM(K388,Q388,W388)/3</f>
        <v>14291.76</v>
      </c>
    </row>
    <row r="389" customFormat="false" ht="15" hidden="false" customHeight="false" outlineLevel="0" collapsed="false">
      <c r="A389" s="0" t="e">
        <f aca="false">_xlfn.XLOOKUP('[1]CMK - 30.09.2025'!$N$1:$N$1048576,'[1]CMK - 30.09.2025'!$J$1:$J$1048576,"-",0)</f>
        <v>#NAME?</v>
      </c>
      <c r="B389" s="85" t="s">
        <v>58</v>
      </c>
      <c r="C389" s="85" t="s">
        <v>58</v>
      </c>
      <c r="D389" s="85" t="s">
        <v>59</v>
      </c>
      <c r="E389" s="85" t="n">
        <v>8663039000281</v>
      </c>
      <c r="F389" s="85" t="s">
        <v>445</v>
      </c>
      <c r="G389" s="85"/>
      <c r="H389" s="85" t="s">
        <v>444</v>
      </c>
      <c r="I389" s="85" t="s">
        <v>57</v>
      </c>
      <c r="J389" s="85" t="s">
        <v>57</v>
      </c>
      <c r="K389" s="85" t="s">
        <v>57</v>
      </c>
      <c r="L389" s="85" t="s">
        <v>57</v>
      </c>
      <c r="M389" s="91" t="s">
        <v>57</v>
      </c>
      <c r="N389" s="91" t="s">
        <v>57</v>
      </c>
      <c r="O389" s="86" t="n">
        <v>35971.832</v>
      </c>
      <c r="P389" s="86" t="n">
        <v>35971.832</v>
      </c>
      <c r="Q389" s="86" t="n">
        <v>0</v>
      </c>
      <c r="R389" s="89" t="n">
        <v>-35971.832</v>
      </c>
      <c r="S389" s="90" t="n">
        <v>-1</v>
      </c>
      <c r="T389" s="88" t="s">
        <v>57</v>
      </c>
      <c r="U389" s="86" t="n">
        <v>24052.185</v>
      </c>
      <c r="V389" s="86" t="n">
        <v>24052.185</v>
      </c>
      <c r="W389" s="86" t="n">
        <v>503.71</v>
      </c>
      <c r="X389" s="89" t="n">
        <v>-23548.475</v>
      </c>
      <c r="Y389" s="90" t="n">
        <v>-0.979057619921018</v>
      </c>
      <c r="Z389" s="88" t="s">
        <v>57</v>
      </c>
      <c r="AA389" s="86" t="n">
        <f aca="false">SUM(K389,Q389,W389)/3</f>
        <v>167.903333333333</v>
      </c>
    </row>
    <row r="390" customFormat="false" ht="15" hidden="false" customHeight="false" outlineLevel="0" collapsed="false">
      <c r="A390" s="0" t="e">
        <f aca="false">_xlfn.XLOOKUP('[1]CMK - 30.09.2025'!$N$1:$N$1048576,'[1]CMK - 30.09.2025'!$J$1:$J$1048576,"-",0)</f>
        <v>#NAME?</v>
      </c>
      <c r="B390" s="85" t="s">
        <v>58</v>
      </c>
      <c r="C390" s="85" t="s">
        <v>58</v>
      </c>
      <c r="D390" s="85" t="s">
        <v>59</v>
      </c>
      <c r="E390" s="85" t="n">
        <v>8663039000362</v>
      </c>
      <c r="F390" s="85" t="s">
        <v>446</v>
      </c>
      <c r="G390" s="85"/>
      <c r="H390" s="85" t="s">
        <v>444</v>
      </c>
      <c r="I390" s="86" t="n">
        <v>23765.108</v>
      </c>
      <c r="J390" s="86" t="n">
        <v>23765.108</v>
      </c>
      <c r="K390" s="86" t="n">
        <v>23336.28</v>
      </c>
      <c r="L390" s="89" t="n">
        <v>-428.827999999994</v>
      </c>
      <c r="M390" s="90" t="n">
        <v>-0.0180444372480864</v>
      </c>
      <c r="N390" s="88" t="s">
        <v>57</v>
      </c>
      <c r="O390" s="86" t="n">
        <v>27706.085</v>
      </c>
      <c r="P390" s="86" t="n">
        <v>27706.085</v>
      </c>
      <c r="Q390" s="86" t="n">
        <v>11082.51</v>
      </c>
      <c r="R390" s="89" t="n">
        <v>-16623.575</v>
      </c>
      <c r="S390" s="90" t="n">
        <v>-0.599997256920276</v>
      </c>
      <c r="T390" s="90" t="n">
        <v>-0.52509525939867</v>
      </c>
      <c r="U390" s="86" t="n">
        <v>19986.67</v>
      </c>
      <c r="V390" s="86" t="n">
        <v>19986.67</v>
      </c>
      <c r="W390" s="86" t="n">
        <v>5740.82</v>
      </c>
      <c r="X390" s="89" t="n">
        <v>-14245.85</v>
      </c>
      <c r="Y390" s="90" t="n">
        <v>-0.712767559578459</v>
      </c>
      <c r="Z390" s="90" t="n">
        <v>-0.481992797660458</v>
      </c>
      <c r="AA390" s="86" t="n">
        <f aca="false">SUM(K390,Q390,W390)/3</f>
        <v>13386.5366666667</v>
      </c>
    </row>
    <row r="391" customFormat="false" ht="15" hidden="false" customHeight="false" outlineLevel="0" collapsed="false">
      <c r="A391" s="0" t="e">
        <f aca="false">_xlfn.XLOOKUP('[1]CMK - 30.09.2025'!$N$1:$N$1048576,'[1]CMK - 30.09.2025'!$J$1:$J$1048576,"-",0)</f>
        <v>#NAME?</v>
      </c>
      <c r="B391" s="85" t="s">
        <v>58</v>
      </c>
      <c r="C391" s="85" t="s">
        <v>58</v>
      </c>
      <c r="D391" s="85" t="s">
        <v>59</v>
      </c>
      <c r="E391" s="85" t="n">
        <v>8663039000443</v>
      </c>
      <c r="F391" s="85" t="s">
        <v>447</v>
      </c>
      <c r="G391" s="85"/>
      <c r="H391" s="85" t="s">
        <v>444</v>
      </c>
      <c r="I391" s="86" t="n">
        <v>26560.545</v>
      </c>
      <c r="J391" s="86" t="n">
        <v>26560.545</v>
      </c>
      <c r="K391" s="86" t="n">
        <v>26606.45</v>
      </c>
      <c r="L391" s="87" t="n">
        <v>45.9049999999952</v>
      </c>
      <c r="M391" s="83" t="n">
        <v>0.00172831543931018</v>
      </c>
      <c r="N391" s="88" t="s">
        <v>57</v>
      </c>
      <c r="O391" s="86" t="n">
        <v>44972.834</v>
      </c>
      <c r="P391" s="86" t="n">
        <v>44972.834</v>
      </c>
      <c r="Q391" s="86" t="n">
        <v>16814.45</v>
      </c>
      <c r="R391" s="89" t="n">
        <v>-28158.384</v>
      </c>
      <c r="S391" s="90" t="n">
        <v>-0.626119848262175</v>
      </c>
      <c r="T391" s="90" t="n">
        <v>-0.368031060137673</v>
      </c>
      <c r="U391" s="86" t="n">
        <v>31417.955</v>
      </c>
      <c r="V391" s="86" t="n">
        <v>31417.955</v>
      </c>
      <c r="W391" s="86" t="n">
        <v>8952.98</v>
      </c>
      <c r="X391" s="89" t="n">
        <v>-22464.975</v>
      </c>
      <c r="Y391" s="90" t="n">
        <v>-0.715036195067438</v>
      </c>
      <c r="Z391" s="90" t="n">
        <v>-0.467542500646765</v>
      </c>
      <c r="AA391" s="86" t="n">
        <f aca="false">SUM(K391,Q391,W391)/3</f>
        <v>17457.96</v>
      </c>
    </row>
    <row r="392" customFormat="false" ht="15" hidden="false" customHeight="false" outlineLevel="0" collapsed="false">
      <c r="A392" s="0" t="e">
        <f aca="false">_xlfn.XLOOKUP('[1]CMK - 30.09.2025'!$N$1:$N$1048576,'[1]CMK - 30.09.2025'!$J$1:$J$1048576,"-",0)</f>
        <v>#NAME?</v>
      </c>
      <c r="B392" s="85" t="s">
        <v>58</v>
      </c>
      <c r="C392" s="85" t="s">
        <v>58</v>
      </c>
      <c r="D392" s="85" t="s">
        <v>59</v>
      </c>
      <c r="E392" s="85" t="n">
        <v>8663039000524</v>
      </c>
      <c r="F392" s="85" t="s">
        <v>448</v>
      </c>
      <c r="G392" s="85"/>
      <c r="H392" s="85" t="s">
        <v>444</v>
      </c>
      <c r="I392" s="86" t="n">
        <v>17308.192</v>
      </c>
      <c r="J392" s="86" t="n">
        <v>17308.192</v>
      </c>
      <c r="K392" s="86" t="n">
        <v>23375.84</v>
      </c>
      <c r="L392" s="87" t="n">
        <v>6067.648</v>
      </c>
      <c r="M392" s="83" t="n">
        <v>0.350565096573923</v>
      </c>
      <c r="N392" s="88" t="s">
        <v>57</v>
      </c>
      <c r="O392" s="86" t="n">
        <v>36249.232</v>
      </c>
      <c r="P392" s="86" t="n">
        <v>36249.232</v>
      </c>
      <c r="Q392" s="86" t="n">
        <v>12521.98</v>
      </c>
      <c r="R392" s="89" t="n">
        <v>-23727.252</v>
      </c>
      <c r="S392" s="90" t="n">
        <v>-0.654558750375732</v>
      </c>
      <c r="T392" s="90" t="n">
        <v>-0.464319570975845</v>
      </c>
      <c r="U392" s="86" t="n">
        <v>24693.867</v>
      </c>
      <c r="V392" s="86" t="n">
        <v>24693.867</v>
      </c>
      <c r="W392" s="86" t="n">
        <v>6356.28</v>
      </c>
      <c r="X392" s="89" t="n">
        <v>-18337.587</v>
      </c>
      <c r="Y392" s="90" t="n">
        <v>-0.742596815638474</v>
      </c>
      <c r="Z392" s="90" t="n">
        <v>-0.492390181105544</v>
      </c>
      <c r="AA392" s="86" t="n">
        <f aca="false">SUM(K392,Q392,W392)/3</f>
        <v>14084.7</v>
      </c>
    </row>
    <row r="393" customFormat="false" ht="15" hidden="false" customHeight="false" outlineLevel="0" collapsed="false">
      <c r="A393" s="0" t="e">
        <f aca="false">_xlfn.XLOOKUP('[1]CMK - 30.09.2025'!$N$1:$N$1048576,'[1]CMK - 30.09.2025'!$J$1:$J$1048576,"-",0)</f>
        <v>#NAME?</v>
      </c>
      <c r="B393" s="85" t="s">
        <v>58</v>
      </c>
      <c r="C393" s="85" t="s">
        <v>58</v>
      </c>
      <c r="D393" s="85" t="s">
        <v>59</v>
      </c>
      <c r="E393" s="85" t="n">
        <v>8663039000605</v>
      </c>
      <c r="F393" s="85" t="s">
        <v>449</v>
      </c>
      <c r="G393" s="85"/>
      <c r="H393" s="85" t="s">
        <v>444</v>
      </c>
      <c r="I393" s="86" t="n">
        <v>25927.692</v>
      </c>
      <c r="J393" s="86" t="n">
        <v>25927.692</v>
      </c>
      <c r="K393" s="86" t="n">
        <v>23595.67</v>
      </c>
      <c r="L393" s="89" t="n">
        <v>-2332.022</v>
      </c>
      <c r="M393" s="90" t="n">
        <v>-0.0899432930628767</v>
      </c>
      <c r="N393" s="88" t="s">
        <v>57</v>
      </c>
      <c r="O393" s="86" t="n">
        <v>20768.633</v>
      </c>
      <c r="P393" s="86" t="n">
        <v>20768.633</v>
      </c>
      <c r="Q393" s="86" t="n">
        <v>16252.41</v>
      </c>
      <c r="R393" s="89" t="n">
        <v>-4516.223</v>
      </c>
      <c r="S393" s="90" t="n">
        <v>-0.21745403272329</v>
      </c>
      <c r="T393" s="90" t="n">
        <v>-0.311212184269402</v>
      </c>
      <c r="U393" s="86" t="n">
        <v>29176.38</v>
      </c>
      <c r="V393" s="86" t="n">
        <v>29176.38</v>
      </c>
      <c r="W393" s="86" t="n">
        <v>10290.29</v>
      </c>
      <c r="X393" s="89" t="n">
        <v>-18886.09</v>
      </c>
      <c r="Y393" s="90" t="n">
        <v>-0.647307513817684</v>
      </c>
      <c r="Z393" s="90" t="n">
        <v>-0.366845286329843</v>
      </c>
      <c r="AA393" s="86" t="n">
        <f aca="false">SUM(K393,Q393,W393)/3</f>
        <v>16712.79</v>
      </c>
    </row>
    <row r="394" customFormat="false" ht="15" hidden="false" customHeight="false" outlineLevel="0" collapsed="false">
      <c r="A394" s="0" t="e">
        <f aca="false">_xlfn.XLOOKUP('[1]CMK - 30.09.2025'!$N$1:$N$1048576,'[1]CMK - 30.09.2025'!$J$1:$J$1048576,"-",0)</f>
        <v>#NAME?</v>
      </c>
      <c r="B394" s="85" t="s">
        <v>58</v>
      </c>
      <c r="C394" s="85" t="s">
        <v>58</v>
      </c>
      <c r="D394" s="85" t="s">
        <v>59</v>
      </c>
      <c r="E394" s="85" t="n">
        <v>8663039000796</v>
      </c>
      <c r="F394" s="85" t="s">
        <v>450</v>
      </c>
      <c r="G394" s="85"/>
      <c r="H394" s="85" t="s">
        <v>61</v>
      </c>
      <c r="I394" s="86" t="n">
        <v>32738.812</v>
      </c>
      <c r="J394" s="86" t="n">
        <v>32738.812</v>
      </c>
      <c r="K394" s="86" t="n">
        <v>49932.65</v>
      </c>
      <c r="L394" s="87" t="n">
        <v>17193.838</v>
      </c>
      <c r="M394" s="83" t="n">
        <v>0.525182098849525</v>
      </c>
      <c r="N394" s="88" t="s">
        <v>57</v>
      </c>
      <c r="O394" s="86" t="n">
        <v>35499.496</v>
      </c>
      <c r="P394" s="86" t="n">
        <v>35499.496</v>
      </c>
      <c r="Q394" s="86" t="n">
        <v>28970.99</v>
      </c>
      <c r="R394" s="89" t="n">
        <v>-6528.50600000003</v>
      </c>
      <c r="S394" s="90" t="n">
        <v>-0.183904188386225</v>
      </c>
      <c r="T394" s="90" t="n">
        <v>-0.419798668806883</v>
      </c>
      <c r="U394" s="86" t="n">
        <v>38226.154</v>
      </c>
      <c r="V394" s="86" t="n">
        <v>38226.154</v>
      </c>
      <c r="W394" s="86" t="n">
        <v>16354.6</v>
      </c>
      <c r="X394" s="89" t="n">
        <v>-21871.554</v>
      </c>
      <c r="Y394" s="90" t="n">
        <v>-0.572162033355488</v>
      </c>
      <c r="Z394" s="90" t="n">
        <v>-0.435483564765995</v>
      </c>
      <c r="AA394" s="86" t="n">
        <f aca="false">SUM(K394,Q394,W394)/3</f>
        <v>31752.7466666667</v>
      </c>
    </row>
    <row r="395" customFormat="false" ht="15" hidden="false" customHeight="false" outlineLevel="0" collapsed="false">
      <c r="A395" s="0" t="e">
        <f aca="false">_xlfn.XLOOKUP('[1]CMK - 30.09.2025'!$N$1:$N$1048576,'[1]CMK - 30.09.2025'!$J$1:$J$1048576,"-",0)</f>
        <v>#NAME?</v>
      </c>
      <c r="B395" s="85" t="s">
        <v>58</v>
      </c>
      <c r="C395" s="85" t="s">
        <v>58</v>
      </c>
      <c r="D395" s="85" t="s">
        <v>59</v>
      </c>
      <c r="E395" s="85" t="n">
        <v>8663039000877</v>
      </c>
      <c r="F395" s="85" t="s">
        <v>451</v>
      </c>
      <c r="G395" s="85"/>
      <c r="H395" s="85" t="s">
        <v>61</v>
      </c>
      <c r="I395" s="86" t="n">
        <v>79293.912</v>
      </c>
      <c r="J395" s="86" t="n">
        <v>79293.912</v>
      </c>
      <c r="K395" s="86" t="n">
        <v>66091.87</v>
      </c>
      <c r="L395" s="89" t="n">
        <v>-13202.042</v>
      </c>
      <c r="M395" s="90" t="n">
        <v>-0.166495026755648</v>
      </c>
      <c r="N395" s="88" t="s">
        <v>57</v>
      </c>
      <c r="O395" s="86" t="n">
        <v>84958.825</v>
      </c>
      <c r="P395" s="86" t="n">
        <v>84958.825</v>
      </c>
      <c r="Q395" s="86" t="n">
        <v>7770.69</v>
      </c>
      <c r="R395" s="89" t="n">
        <v>-77188.135</v>
      </c>
      <c r="S395" s="90" t="n">
        <v>-0.908535811318012</v>
      </c>
      <c r="T395" s="90" t="n">
        <v>-0.882425932266707</v>
      </c>
      <c r="U395" s="86" t="n">
        <v>72221.797</v>
      </c>
      <c r="V395" s="86" t="n">
        <v>72221.797</v>
      </c>
      <c r="W395" s="86" t="n">
        <v>30234.61</v>
      </c>
      <c r="X395" s="89" t="n">
        <v>-41987.187</v>
      </c>
      <c r="Y395" s="90" t="n">
        <v>-0.58136447366437</v>
      </c>
      <c r="Z395" s="83" t="n">
        <v>2.89085267846227</v>
      </c>
      <c r="AA395" s="86" t="n">
        <f aca="false">SUM(K395,Q395,W395)/3</f>
        <v>34699.0566666667</v>
      </c>
    </row>
    <row r="396" customFormat="false" ht="15" hidden="false" customHeight="false" outlineLevel="0" collapsed="false">
      <c r="A396" s="0" t="e">
        <f aca="false">_xlfn.XLOOKUP('[1]CMK - 30.09.2025'!$N$1:$N$1048576,'[1]CMK - 30.09.2025'!$J$1:$J$1048576,"-",0)</f>
        <v>#NAME?</v>
      </c>
      <c r="B396" s="85" t="s">
        <v>58</v>
      </c>
      <c r="C396" s="85" t="s">
        <v>58</v>
      </c>
      <c r="D396" s="85" t="s">
        <v>59</v>
      </c>
      <c r="E396" s="85" t="n">
        <v>8663039001172</v>
      </c>
      <c r="F396" s="85" t="s">
        <v>452</v>
      </c>
      <c r="G396" s="85"/>
      <c r="H396" s="85" t="s">
        <v>61</v>
      </c>
      <c r="I396" s="85" t="s">
        <v>57</v>
      </c>
      <c r="J396" s="85" t="s">
        <v>57</v>
      </c>
      <c r="K396" s="85" t="s">
        <v>57</v>
      </c>
      <c r="L396" s="85" t="s">
        <v>57</v>
      </c>
      <c r="M396" s="91" t="s">
        <v>57</v>
      </c>
      <c r="N396" s="91" t="s">
        <v>57</v>
      </c>
      <c r="O396" s="85" t="s">
        <v>57</v>
      </c>
      <c r="P396" s="85" t="s">
        <v>57</v>
      </c>
      <c r="Q396" s="85" t="s">
        <v>57</v>
      </c>
      <c r="R396" s="85" t="s">
        <v>57</v>
      </c>
      <c r="S396" s="91" t="s">
        <v>57</v>
      </c>
      <c r="T396" s="91" t="s">
        <v>57</v>
      </c>
      <c r="U396" s="86" t="n">
        <v>0</v>
      </c>
      <c r="V396" s="86" t="n">
        <v>0</v>
      </c>
      <c r="W396" s="86" t="n">
        <v>128783.17</v>
      </c>
      <c r="X396" s="87" t="n">
        <v>128783.17</v>
      </c>
      <c r="Y396" s="88" t="s">
        <v>57</v>
      </c>
      <c r="Z396" s="88" t="s">
        <v>57</v>
      </c>
      <c r="AA396" s="86" t="n">
        <f aca="false">SUM(K396,Q396,W396)/3</f>
        <v>42927.7233333333</v>
      </c>
    </row>
    <row r="397" customFormat="false" ht="15" hidden="false" customHeight="false" outlineLevel="0" collapsed="false">
      <c r="A397" s="0" t="e">
        <f aca="false">_xlfn.XLOOKUP('[1]CMK - 30.09.2025'!$N$1:$N$1048576,'[1]CMK - 30.09.2025'!$J$1:$J$1048576,"-",0)</f>
        <v>#NAME?</v>
      </c>
      <c r="B397" s="85" t="s">
        <v>58</v>
      </c>
      <c r="C397" s="85" t="s">
        <v>58</v>
      </c>
      <c r="D397" s="85" t="s">
        <v>59</v>
      </c>
      <c r="E397" s="85" t="n">
        <v>8663039001253</v>
      </c>
      <c r="F397" s="85" t="s">
        <v>453</v>
      </c>
      <c r="G397" s="85"/>
      <c r="H397" s="85" t="s">
        <v>61</v>
      </c>
      <c r="I397" s="86" t="n">
        <v>0</v>
      </c>
      <c r="J397" s="86" t="n">
        <v>0</v>
      </c>
      <c r="K397" s="86" t="n">
        <v>63953.47</v>
      </c>
      <c r="L397" s="87" t="n">
        <v>63953.47</v>
      </c>
      <c r="M397" s="88" t="s">
        <v>57</v>
      </c>
      <c r="N397" s="88" t="s">
        <v>57</v>
      </c>
      <c r="O397" s="86" t="n">
        <v>0</v>
      </c>
      <c r="P397" s="86" t="n">
        <v>0</v>
      </c>
      <c r="Q397" s="86" t="n">
        <v>51534.12</v>
      </c>
      <c r="R397" s="87" t="n">
        <v>51534.12</v>
      </c>
      <c r="S397" s="88" t="s">
        <v>57</v>
      </c>
      <c r="T397" s="90" t="n">
        <v>-0.194193528513777</v>
      </c>
      <c r="U397" s="86" t="n">
        <v>0</v>
      </c>
      <c r="V397" s="86" t="n">
        <v>0</v>
      </c>
      <c r="W397" s="86" t="n">
        <v>7330.85</v>
      </c>
      <c r="X397" s="87" t="n">
        <v>7330.85</v>
      </c>
      <c r="Y397" s="88" t="s">
        <v>57</v>
      </c>
      <c r="Z397" s="90" t="n">
        <v>-0.85774764369703</v>
      </c>
      <c r="AA397" s="86" t="n">
        <f aca="false">SUM(K397,Q397,W397)/3</f>
        <v>40939.48</v>
      </c>
    </row>
    <row r="398" customFormat="false" ht="15" hidden="false" customHeight="false" outlineLevel="0" collapsed="false">
      <c r="A398" s="0" t="e">
        <f aca="false">_xlfn.XLOOKUP('[1]CMK - 30.09.2025'!$N$1:$N$1048576,'[1]CMK - 30.09.2025'!$J$1:$J$1048576,"-",0)</f>
        <v>#NAME?</v>
      </c>
      <c r="B398" s="85" t="s">
        <v>58</v>
      </c>
      <c r="C398" s="85" t="s">
        <v>58</v>
      </c>
      <c r="D398" s="85" t="s">
        <v>59</v>
      </c>
      <c r="E398" s="85" t="n">
        <v>8663039001334</v>
      </c>
      <c r="F398" s="85" t="s">
        <v>454</v>
      </c>
      <c r="G398" s="85"/>
      <c r="H398" s="85" t="s">
        <v>61</v>
      </c>
      <c r="I398" s="85" t="s">
        <v>57</v>
      </c>
      <c r="J398" s="85" t="s">
        <v>57</v>
      </c>
      <c r="K398" s="85" t="s">
        <v>57</v>
      </c>
      <c r="L398" s="85" t="s">
        <v>57</v>
      </c>
      <c r="M398" s="91" t="s">
        <v>57</v>
      </c>
      <c r="N398" s="91" t="s">
        <v>57</v>
      </c>
      <c r="O398" s="86" t="n">
        <v>0</v>
      </c>
      <c r="P398" s="86" t="n">
        <v>0</v>
      </c>
      <c r="Q398" s="86" t="n">
        <v>14918.75</v>
      </c>
      <c r="R398" s="87" t="n">
        <v>14918.75</v>
      </c>
      <c r="S398" s="88" t="s">
        <v>57</v>
      </c>
      <c r="T398" s="88" t="s">
        <v>57</v>
      </c>
      <c r="U398" s="86" t="n">
        <v>0</v>
      </c>
      <c r="V398" s="86" t="n">
        <v>0</v>
      </c>
      <c r="W398" s="86" t="n">
        <v>28360.28</v>
      </c>
      <c r="X398" s="87" t="n">
        <v>28360.28</v>
      </c>
      <c r="Y398" s="88" t="s">
        <v>57</v>
      </c>
      <c r="Z398" s="83" t="n">
        <v>0.900982320904902</v>
      </c>
      <c r="AA398" s="86" t="n">
        <f aca="false">SUM(K398,Q398,W398)/3</f>
        <v>14426.3433333333</v>
      </c>
    </row>
    <row r="399" customFormat="false" ht="15" hidden="false" customHeight="false" outlineLevel="0" collapsed="false">
      <c r="A399" s="0" t="e">
        <f aca="false">_xlfn.XLOOKUP('[1]CMK - 30.09.2025'!$N$1:$N$1048576,'[1]CMK - 30.09.2025'!$J$1:$J$1048576,"-",0)</f>
        <v>#NAME?</v>
      </c>
      <c r="B399" s="85" t="s">
        <v>58</v>
      </c>
      <c r="C399" s="85" t="s">
        <v>58</v>
      </c>
      <c r="D399" s="85" t="s">
        <v>59</v>
      </c>
      <c r="E399" s="85" t="n">
        <v>8666375000105</v>
      </c>
      <c r="F399" s="85" t="s">
        <v>455</v>
      </c>
      <c r="G399" s="85"/>
      <c r="H399" s="85" t="s">
        <v>61</v>
      </c>
      <c r="I399" s="86" t="n">
        <v>9996.094</v>
      </c>
      <c r="J399" s="86" t="n">
        <v>9996.094</v>
      </c>
      <c r="K399" s="86" t="n">
        <v>13093.67</v>
      </c>
      <c r="L399" s="87" t="n">
        <v>3097.576</v>
      </c>
      <c r="M399" s="83" t="n">
        <v>0.309878638596236</v>
      </c>
      <c r="N399" s="88" t="s">
        <v>57</v>
      </c>
      <c r="O399" s="86" t="n">
        <v>7352.507</v>
      </c>
      <c r="P399" s="86" t="n">
        <v>7352.507</v>
      </c>
      <c r="Q399" s="86" t="n">
        <v>9275.43</v>
      </c>
      <c r="R399" s="87" t="n">
        <v>1922.923</v>
      </c>
      <c r="S399" s="83" t="n">
        <v>0.261532970998871</v>
      </c>
      <c r="T399" s="90" t="n">
        <v>-0.29160960983437</v>
      </c>
      <c r="U399" s="86" t="n">
        <v>6234.382</v>
      </c>
      <c r="V399" s="86" t="n">
        <v>6234.382</v>
      </c>
      <c r="W399" s="86" t="n">
        <v>10175.59</v>
      </c>
      <c r="X399" s="87" t="n">
        <v>3941.208</v>
      </c>
      <c r="Y399" s="83" t="n">
        <v>0.632173004477428</v>
      </c>
      <c r="Z399" s="83" t="n">
        <v>0.0970477918543937</v>
      </c>
      <c r="AA399" s="86" t="n">
        <f aca="false">SUM(K399,Q399,W399)/3</f>
        <v>10848.23</v>
      </c>
    </row>
    <row r="400" customFormat="false" ht="15" hidden="false" customHeight="false" outlineLevel="0" collapsed="false">
      <c r="A400" s="0" t="e">
        <f aca="false">_xlfn.XLOOKUP('[1]CMK - 30.09.2025'!$N$1:$N$1048576,'[1]CMK - 30.09.2025'!$J$1:$J$1048576,"-",0)</f>
        <v>#NAME?</v>
      </c>
      <c r="B400" s="85" t="s">
        <v>58</v>
      </c>
      <c r="C400" s="85" t="s">
        <v>58</v>
      </c>
      <c r="D400" s="85" t="s">
        <v>59</v>
      </c>
      <c r="E400" s="85" t="n">
        <v>8692025000105</v>
      </c>
      <c r="F400" s="85" t="s">
        <v>456</v>
      </c>
      <c r="G400" s="85"/>
      <c r="H400" s="85" t="s">
        <v>61</v>
      </c>
      <c r="I400" s="86" t="n">
        <v>2902.657</v>
      </c>
      <c r="J400" s="86" t="n">
        <v>2902.657</v>
      </c>
      <c r="K400" s="86" t="n">
        <v>3891.53</v>
      </c>
      <c r="L400" s="87" t="n">
        <v>988.873000000001</v>
      </c>
      <c r="M400" s="83" t="n">
        <v>0.340678557611182</v>
      </c>
      <c r="N400" s="88" t="s">
        <v>57</v>
      </c>
      <c r="O400" s="86" t="n">
        <v>3893.952</v>
      </c>
      <c r="P400" s="86" t="n">
        <v>3893.952</v>
      </c>
      <c r="Q400" s="86" t="n">
        <v>2736.79</v>
      </c>
      <c r="R400" s="89" t="n">
        <v>-1157.162</v>
      </c>
      <c r="S400" s="90" t="n">
        <v>-0.297169045740677</v>
      </c>
      <c r="T400" s="90" t="n">
        <v>-0.296731619697137</v>
      </c>
      <c r="U400" s="86" t="n">
        <v>3471.589</v>
      </c>
      <c r="V400" s="86" t="n">
        <v>3471.589</v>
      </c>
      <c r="W400" s="86" t="n">
        <v>5306.28</v>
      </c>
      <c r="X400" s="87" t="n">
        <v>1834.691</v>
      </c>
      <c r="Y400" s="83" t="n">
        <v>0.528487387187827</v>
      </c>
      <c r="Z400" s="83" t="n">
        <v>0.938869990024811</v>
      </c>
      <c r="AA400" s="86" t="n">
        <f aca="false">SUM(K400,Q400,W400)/3</f>
        <v>3978.2</v>
      </c>
    </row>
    <row r="401" customFormat="false" ht="15" hidden="false" customHeight="false" outlineLevel="0" collapsed="false">
      <c r="A401" s="0" t="e">
        <f aca="false">_xlfn.XLOOKUP('[1]CMK - 30.09.2025'!$N$1:$N$1048576,'[1]CMK - 30.09.2025'!$J$1:$J$1048576,"-",0)</f>
        <v>#NAME?</v>
      </c>
      <c r="B401" s="85" t="s">
        <v>58</v>
      </c>
      <c r="C401" s="85" t="s">
        <v>58</v>
      </c>
      <c r="D401" s="85" t="s">
        <v>59</v>
      </c>
      <c r="E401" s="85" t="n">
        <v>8695775000130</v>
      </c>
      <c r="F401" s="85" t="s">
        <v>457</v>
      </c>
      <c r="G401" s="85"/>
      <c r="H401" s="85" t="s">
        <v>61</v>
      </c>
      <c r="I401" s="86" t="n">
        <v>7641.54</v>
      </c>
      <c r="J401" s="86" t="n">
        <v>7641.54</v>
      </c>
      <c r="K401" s="86" t="n">
        <v>11023.91</v>
      </c>
      <c r="L401" s="87" t="n">
        <v>3382.37000000001</v>
      </c>
      <c r="M401" s="83" t="n">
        <v>0.442629365285009</v>
      </c>
      <c r="N401" s="88" t="s">
        <v>57</v>
      </c>
      <c r="O401" s="86" t="n">
        <v>10969.6</v>
      </c>
      <c r="P401" s="86" t="n">
        <v>10969.6</v>
      </c>
      <c r="Q401" s="86" t="n">
        <v>8174.81</v>
      </c>
      <c r="R401" s="89" t="n">
        <v>-2794.79000000001</v>
      </c>
      <c r="S401" s="90" t="n">
        <v>-0.254775926196033</v>
      </c>
      <c r="T401" s="90" t="n">
        <v>-0.258447320415352</v>
      </c>
      <c r="U401" s="86" t="n">
        <v>11243.588</v>
      </c>
      <c r="V401" s="86" t="n">
        <v>11243.588</v>
      </c>
      <c r="W401" s="86" t="n">
        <v>11926.24</v>
      </c>
      <c r="X401" s="87" t="n">
        <v>682.651999999996</v>
      </c>
      <c r="Y401" s="83" t="n">
        <v>0.0607147825053707</v>
      </c>
      <c r="Z401" s="83" t="n">
        <v>0.458901185470978</v>
      </c>
      <c r="AA401" s="86" t="n">
        <f aca="false">SUM(K401,Q401,W401)/3</f>
        <v>10374.9866666667</v>
      </c>
    </row>
    <row r="402" customFormat="false" ht="15" hidden="false" customHeight="false" outlineLevel="0" collapsed="false">
      <c r="A402" s="0" t="e">
        <f aca="false">_xlfn.XLOOKUP('[1]CMK - 30.09.2025'!$N$1:$N$1048576,'[1]CMK - 30.09.2025'!$J$1:$J$1048576,"-",0)</f>
        <v>#NAME?</v>
      </c>
      <c r="B402" s="85" t="s">
        <v>58</v>
      </c>
      <c r="C402" s="85" t="s">
        <v>58</v>
      </c>
      <c r="D402" s="85" t="s">
        <v>59</v>
      </c>
      <c r="E402" s="85" t="n">
        <v>8696663000102</v>
      </c>
      <c r="F402" s="85" t="s">
        <v>458</v>
      </c>
      <c r="G402" s="85"/>
      <c r="H402" s="85" t="s">
        <v>61</v>
      </c>
      <c r="I402" s="86" t="n">
        <v>1363.549</v>
      </c>
      <c r="J402" s="86" t="n">
        <v>1363.549</v>
      </c>
      <c r="K402" s="86" t="n">
        <v>346.94</v>
      </c>
      <c r="L402" s="89" t="n">
        <v>-1016.609</v>
      </c>
      <c r="M402" s="90" t="n">
        <v>-0.745561032276801</v>
      </c>
      <c r="N402" s="88" t="s">
        <v>57</v>
      </c>
      <c r="O402" s="86" t="n">
        <v>815.905</v>
      </c>
      <c r="P402" s="86" t="n">
        <v>815.905</v>
      </c>
      <c r="Q402" s="86" t="n">
        <v>887.19</v>
      </c>
      <c r="R402" s="87" t="n">
        <v>71.2849999999999</v>
      </c>
      <c r="S402" s="83" t="n">
        <v>0.0873692402914552</v>
      </c>
      <c r="T402" s="83" t="n">
        <v>1.55718568052113</v>
      </c>
      <c r="U402" s="86" t="n">
        <v>1098.848</v>
      </c>
      <c r="V402" s="86" t="n">
        <v>1098.848</v>
      </c>
      <c r="W402" s="86" t="n">
        <v>2043.43</v>
      </c>
      <c r="X402" s="87" t="n">
        <v>944.582</v>
      </c>
      <c r="Y402" s="83" t="n">
        <v>0.859611156411078</v>
      </c>
      <c r="Z402" s="83" t="n">
        <v>1.30326085731354</v>
      </c>
      <c r="AA402" s="86" t="n">
        <f aca="false">SUM(K402,Q402,W402)/3</f>
        <v>1092.52</v>
      </c>
    </row>
    <row r="403" customFormat="false" ht="15" hidden="false" customHeight="false" outlineLevel="0" collapsed="false">
      <c r="A403" s="0" t="e">
        <f aca="false">_xlfn.XLOOKUP('[1]CMK - 30.09.2025'!$N$1:$N$1048576,'[1]CMK - 30.09.2025'!$J$1:$J$1048576,"-",0)</f>
        <v>#NAME?</v>
      </c>
      <c r="B403" s="85" t="s">
        <v>58</v>
      </c>
      <c r="C403" s="85" t="s">
        <v>58</v>
      </c>
      <c r="D403" s="85" t="s">
        <v>59</v>
      </c>
      <c r="E403" s="85" t="n">
        <v>8710127000106</v>
      </c>
      <c r="F403" s="85" t="s">
        <v>459</v>
      </c>
      <c r="G403" s="85"/>
      <c r="H403" s="85" t="s">
        <v>61</v>
      </c>
      <c r="I403" s="86" t="n">
        <v>858.277</v>
      </c>
      <c r="J403" s="86" t="n">
        <v>858.277</v>
      </c>
      <c r="K403" s="86" t="n">
        <v>885.71</v>
      </c>
      <c r="L403" s="87" t="n">
        <v>27.433</v>
      </c>
      <c r="M403" s="83" t="n">
        <v>0.0319628744566147</v>
      </c>
      <c r="N403" s="88" t="s">
        <v>57</v>
      </c>
      <c r="O403" s="86" t="n">
        <v>138.977</v>
      </c>
      <c r="P403" s="86" t="n">
        <v>138.977</v>
      </c>
      <c r="Q403" s="86" t="n">
        <v>1890.89</v>
      </c>
      <c r="R403" s="87" t="n">
        <v>1751.913</v>
      </c>
      <c r="S403" s="83" t="n">
        <v>12.6057764953913</v>
      </c>
      <c r="T403" s="83" t="n">
        <v>1.13488613654582</v>
      </c>
      <c r="U403" s="86" t="n">
        <v>57.611</v>
      </c>
      <c r="V403" s="86" t="n">
        <v>57.611</v>
      </c>
      <c r="W403" s="86" t="n">
        <v>2737.16</v>
      </c>
      <c r="X403" s="87" t="n">
        <v>2679.549</v>
      </c>
      <c r="Y403" s="83" t="n">
        <v>46.5110655951121</v>
      </c>
      <c r="Z403" s="83" t="n">
        <v>0.447551153160681</v>
      </c>
      <c r="AA403" s="86" t="n">
        <f aca="false">SUM(K403,Q403,W403)/3</f>
        <v>1837.92</v>
      </c>
    </row>
    <row r="404" customFormat="false" ht="15" hidden="false" customHeight="false" outlineLevel="0" collapsed="false">
      <c r="A404" s="0" t="e">
        <f aca="false">_xlfn.XLOOKUP('[1]CMK - 30.09.2025'!$N$1:$N$1048576,'[1]CMK - 30.09.2025'!$J$1:$J$1048576,"-",0)</f>
        <v>#NAME?</v>
      </c>
      <c r="B404" s="85" t="s">
        <v>58</v>
      </c>
      <c r="C404" s="85" t="s">
        <v>58</v>
      </c>
      <c r="D404" s="85" t="s">
        <v>59</v>
      </c>
      <c r="E404" s="85" t="n">
        <v>8718466000139</v>
      </c>
      <c r="F404" s="85" t="s">
        <v>460</v>
      </c>
      <c r="G404" s="85"/>
      <c r="H404" s="85" t="s">
        <v>61</v>
      </c>
      <c r="I404" s="86" t="n">
        <v>55559.534</v>
      </c>
      <c r="J404" s="86" t="n">
        <v>55559.534</v>
      </c>
      <c r="K404" s="86" t="n">
        <v>59444.57</v>
      </c>
      <c r="L404" s="87" t="n">
        <v>3885.03600000002</v>
      </c>
      <c r="M404" s="83" t="n">
        <v>0.0699256404850339</v>
      </c>
      <c r="N404" s="88" t="s">
        <v>57</v>
      </c>
      <c r="O404" s="86" t="n">
        <v>56635.048</v>
      </c>
      <c r="P404" s="86" t="n">
        <v>56635.048</v>
      </c>
      <c r="Q404" s="86" t="n">
        <v>63363.32</v>
      </c>
      <c r="R404" s="87" t="n">
        <v>6728.27200000001</v>
      </c>
      <c r="S404" s="83" t="n">
        <v>0.118800499648204</v>
      </c>
      <c r="T404" s="83" t="n">
        <v>0.0659227579575397</v>
      </c>
      <c r="U404" s="86" t="n">
        <v>57518.431</v>
      </c>
      <c r="V404" s="86" t="n">
        <v>57518.431</v>
      </c>
      <c r="W404" s="86" t="n">
        <v>62566.09</v>
      </c>
      <c r="X404" s="87" t="n">
        <v>5047.65900000004</v>
      </c>
      <c r="Y404" s="83" t="n">
        <v>0.0877572442822725</v>
      </c>
      <c r="Z404" s="90" t="n">
        <v>-0.0125818849138588</v>
      </c>
      <c r="AA404" s="86" t="n">
        <f aca="false">SUM(K404,Q404,W404)/3</f>
        <v>61791.3266666667</v>
      </c>
    </row>
    <row r="405" customFormat="false" ht="15" hidden="false" customHeight="false" outlineLevel="0" collapsed="false">
      <c r="A405" s="0" t="e">
        <f aca="false">_xlfn.XLOOKUP('[1]CMK - 30.09.2025'!$N$1:$N$1048576,'[1]CMK - 30.09.2025'!$J$1:$J$1048576,"-",0)</f>
        <v>#NAME?</v>
      </c>
      <c r="B405" s="85" t="s">
        <v>58</v>
      </c>
      <c r="C405" s="85" t="s">
        <v>58</v>
      </c>
      <c r="D405" s="85" t="s">
        <v>59</v>
      </c>
      <c r="E405" s="85" t="n">
        <v>8719675000105</v>
      </c>
      <c r="F405" s="85" t="s">
        <v>461</v>
      </c>
      <c r="G405" s="85"/>
      <c r="H405" s="85" t="s">
        <v>61</v>
      </c>
      <c r="I405" s="86" t="n">
        <v>4613.609</v>
      </c>
      <c r="J405" s="86" t="n">
        <v>4613.609</v>
      </c>
      <c r="K405" s="86" t="n">
        <v>7483.87</v>
      </c>
      <c r="L405" s="87" t="n">
        <v>2870.261</v>
      </c>
      <c r="M405" s="83" t="n">
        <v>0.62212922681571</v>
      </c>
      <c r="N405" s="88" t="s">
        <v>57</v>
      </c>
      <c r="O405" s="86" t="n">
        <v>8223.74</v>
      </c>
      <c r="P405" s="86" t="n">
        <v>8223.74</v>
      </c>
      <c r="Q405" s="86" t="n">
        <v>1708.39</v>
      </c>
      <c r="R405" s="89" t="n">
        <v>-6515.35</v>
      </c>
      <c r="S405" s="90" t="n">
        <v>-0.792261185300119</v>
      </c>
      <c r="T405" s="90" t="n">
        <v>-0.771723720481516</v>
      </c>
      <c r="U405" s="86" t="n">
        <v>3520.997</v>
      </c>
      <c r="V405" s="86" t="n">
        <v>3520.997</v>
      </c>
      <c r="W405" s="86" t="n">
        <v>8947.82</v>
      </c>
      <c r="X405" s="87" t="n">
        <v>5426.823</v>
      </c>
      <c r="Y405" s="83" t="n">
        <v>1.54127453104902</v>
      </c>
      <c r="Z405" s="83" t="n">
        <v>4.23757455850245</v>
      </c>
      <c r="AA405" s="86" t="n">
        <f aca="false">SUM(K405,Q405,W405)/3</f>
        <v>6046.69333333333</v>
      </c>
    </row>
    <row r="406" customFormat="false" ht="15" hidden="false" customHeight="false" outlineLevel="0" collapsed="false">
      <c r="A406" s="0" t="e">
        <f aca="false">_xlfn.XLOOKUP('[1]CMK - 30.09.2025'!$N$1:$N$1048576,'[1]CMK - 30.09.2025'!$J$1:$J$1048576,"-",0)</f>
        <v>#NAME?</v>
      </c>
      <c r="B406" s="85" t="s">
        <v>58</v>
      </c>
      <c r="C406" s="85" t="s">
        <v>58</v>
      </c>
      <c r="D406" s="85" t="s">
        <v>59</v>
      </c>
      <c r="E406" s="85" t="n">
        <v>8725041000157</v>
      </c>
      <c r="F406" s="85" t="s">
        <v>462</v>
      </c>
      <c r="G406" s="85"/>
      <c r="H406" s="85" t="s">
        <v>61</v>
      </c>
      <c r="I406" s="86" t="n">
        <v>0</v>
      </c>
      <c r="J406" s="86" t="n">
        <v>0</v>
      </c>
      <c r="K406" s="86" t="n">
        <v>122.03</v>
      </c>
      <c r="L406" s="87" t="n">
        <v>122.03</v>
      </c>
      <c r="M406" s="88" t="s">
        <v>57</v>
      </c>
      <c r="N406" s="88" t="s">
        <v>57</v>
      </c>
      <c r="O406" s="86" t="n">
        <v>2256.607</v>
      </c>
      <c r="P406" s="86" t="n">
        <v>2256.607</v>
      </c>
      <c r="Q406" s="86" t="n">
        <v>-122.03</v>
      </c>
      <c r="R406" s="89" t="n">
        <v>-2378.637</v>
      </c>
      <c r="S406" s="90" t="n">
        <v>-1.05407676214777</v>
      </c>
      <c r="T406" s="90" t="n">
        <v>-2</v>
      </c>
      <c r="U406" s="86" t="n">
        <v>24.3</v>
      </c>
      <c r="V406" s="86" t="n">
        <v>24.3</v>
      </c>
      <c r="W406" s="86" t="n">
        <v>0</v>
      </c>
      <c r="X406" s="89" t="n">
        <v>-24.3</v>
      </c>
      <c r="Y406" s="90" t="n">
        <v>-1</v>
      </c>
      <c r="Z406" s="90" t="n">
        <v>-1</v>
      </c>
      <c r="AA406" s="86" t="n">
        <f aca="false">SUM(K406,Q406,W406)/3</f>
        <v>0</v>
      </c>
    </row>
    <row r="407" customFormat="false" ht="15" hidden="false" customHeight="false" outlineLevel="0" collapsed="false">
      <c r="A407" s="0" t="e">
        <f aca="false">_xlfn.XLOOKUP('[1]CMK - 30.09.2025'!$N$1:$N$1048576,'[1]CMK - 30.09.2025'!$J$1:$J$1048576,"-",0)</f>
        <v>#NAME?</v>
      </c>
      <c r="B407" s="85" t="s">
        <v>58</v>
      </c>
      <c r="C407" s="85" t="s">
        <v>58</v>
      </c>
      <c r="D407" s="85" t="s">
        <v>59</v>
      </c>
      <c r="E407" s="85" t="n">
        <v>8727796000190</v>
      </c>
      <c r="F407" s="85" t="s">
        <v>463</v>
      </c>
      <c r="G407" s="85"/>
      <c r="H407" s="85" t="s">
        <v>61</v>
      </c>
      <c r="I407" s="86" t="n">
        <v>3448.632</v>
      </c>
      <c r="J407" s="86" t="n">
        <v>3448.632</v>
      </c>
      <c r="K407" s="86" t="n">
        <v>1734.62</v>
      </c>
      <c r="L407" s="89" t="n">
        <v>-1714.012</v>
      </c>
      <c r="M407" s="90" t="n">
        <v>-0.497012148585294</v>
      </c>
      <c r="N407" s="88" t="s">
        <v>57</v>
      </c>
      <c r="O407" s="86" t="n">
        <v>3779.203</v>
      </c>
      <c r="P407" s="86" t="n">
        <v>3779.203</v>
      </c>
      <c r="Q407" s="86" t="n">
        <v>2666.62</v>
      </c>
      <c r="R407" s="89" t="n">
        <v>-1112.583</v>
      </c>
      <c r="S407" s="90" t="n">
        <v>-0.294396199410299</v>
      </c>
      <c r="T407" s="83" t="n">
        <v>0.537293470616043</v>
      </c>
      <c r="U407" s="86" t="n">
        <v>5199.895</v>
      </c>
      <c r="V407" s="86" t="n">
        <v>5199.895</v>
      </c>
      <c r="W407" s="86" t="n">
        <v>5999.21</v>
      </c>
      <c r="X407" s="87" t="n">
        <v>799.314999999997</v>
      </c>
      <c r="Y407" s="83" t="n">
        <v>0.153717526988525</v>
      </c>
      <c r="Z407" s="83" t="n">
        <v>1.24974312050461</v>
      </c>
      <c r="AA407" s="86" t="n">
        <f aca="false">SUM(K407,Q407,W407)/3</f>
        <v>3466.81666666667</v>
      </c>
    </row>
    <row r="408" customFormat="false" ht="15" hidden="false" customHeight="false" outlineLevel="0" collapsed="false">
      <c r="A408" s="0" t="e">
        <f aca="false">_xlfn.XLOOKUP('[1]CMK - 30.09.2025'!$N$1:$N$1048576,'[1]CMK - 30.09.2025'!$J$1:$J$1048576,"-",0)</f>
        <v>#NAME?</v>
      </c>
      <c r="B408" s="85" t="s">
        <v>58</v>
      </c>
      <c r="C408" s="85" t="s">
        <v>58</v>
      </c>
      <c r="D408" s="85" t="s">
        <v>59</v>
      </c>
      <c r="E408" s="85" t="n">
        <v>8729356000172</v>
      </c>
      <c r="F408" s="85" t="s">
        <v>464</v>
      </c>
      <c r="G408" s="85"/>
      <c r="H408" s="85" t="s">
        <v>61</v>
      </c>
      <c r="I408" s="86" t="n">
        <v>489.838</v>
      </c>
      <c r="J408" s="86" t="n">
        <v>489.838</v>
      </c>
      <c r="K408" s="86" t="n">
        <v>0</v>
      </c>
      <c r="L408" s="89" t="n">
        <v>-489.838</v>
      </c>
      <c r="M408" s="90" t="n">
        <v>-1</v>
      </c>
      <c r="N408" s="88" t="s">
        <v>57</v>
      </c>
      <c r="O408" s="86" t="n">
        <v>84.255</v>
      </c>
      <c r="P408" s="86" t="n">
        <v>84.255</v>
      </c>
      <c r="Q408" s="86" t="n">
        <v>4296.09</v>
      </c>
      <c r="R408" s="87" t="n">
        <v>4211.835</v>
      </c>
      <c r="S408" s="83" t="n">
        <v>49.9891401103792</v>
      </c>
      <c r="T408" s="88" t="s">
        <v>57</v>
      </c>
      <c r="U408" s="86" t="n">
        <v>4919.788</v>
      </c>
      <c r="V408" s="86" t="n">
        <v>4919.788</v>
      </c>
      <c r="W408" s="86" t="n">
        <v>5946.44</v>
      </c>
      <c r="X408" s="87" t="n">
        <v>1026.652</v>
      </c>
      <c r="Y408" s="83" t="n">
        <v>0.208678097511519</v>
      </c>
      <c r="Z408" s="83" t="n">
        <v>0.384151635556983</v>
      </c>
      <c r="AA408" s="86" t="n">
        <f aca="false">SUM(K408,Q408,W408)/3</f>
        <v>3414.17666666667</v>
      </c>
    </row>
    <row r="409" customFormat="false" ht="15" hidden="false" customHeight="false" outlineLevel="0" collapsed="false">
      <c r="A409" s="0" t="e">
        <f aca="false">_xlfn.XLOOKUP('[1]CMK - 30.09.2025'!$N$1:$N$1048576,'[1]CMK - 30.09.2025'!$J$1:$J$1048576,"-",0)</f>
        <v>#NAME?</v>
      </c>
      <c r="B409" s="85" t="s">
        <v>58</v>
      </c>
      <c r="C409" s="85" t="s">
        <v>58</v>
      </c>
      <c r="D409" s="85" t="s">
        <v>59</v>
      </c>
      <c r="E409" s="85" t="n">
        <v>8735935000128</v>
      </c>
      <c r="F409" s="85" t="s">
        <v>465</v>
      </c>
      <c r="G409" s="85"/>
      <c r="H409" s="85" t="s">
        <v>61</v>
      </c>
      <c r="I409" s="86" t="n">
        <v>2711.702</v>
      </c>
      <c r="J409" s="86" t="n">
        <v>2711.702</v>
      </c>
      <c r="K409" s="86" t="n">
        <v>865.18</v>
      </c>
      <c r="L409" s="89" t="n">
        <v>-1846.522</v>
      </c>
      <c r="M409" s="90" t="n">
        <v>-0.68094576763966</v>
      </c>
      <c r="N409" s="88" t="s">
        <v>57</v>
      </c>
      <c r="O409" s="86" t="n">
        <v>4838.106</v>
      </c>
      <c r="P409" s="86" t="n">
        <v>4838.106</v>
      </c>
      <c r="Q409" s="86" t="n">
        <v>1969.65</v>
      </c>
      <c r="R409" s="89" t="n">
        <v>-2868.456</v>
      </c>
      <c r="S409" s="90" t="n">
        <v>-0.592888208732922</v>
      </c>
      <c r="T409" s="83" t="n">
        <v>1.27657828428766</v>
      </c>
      <c r="U409" s="86" t="n">
        <v>5263.058</v>
      </c>
      <c r="V409" s="86" t="n">
        <v>5263.058</v>
      </c>
      <c r="W409" s="86" t="n">
        <v>3202.45</v>
      </c>
      <c r="X409" s="89" t="n">
        <v>-2060.608</v>
      </c>
      <c r="Y409" s="90" t="n">
        <v>-0.391522951105612</v>
      </c>
      <c r="Z409" s="83" t="n">
        <v>0.625898002183129</v>
      </c>
      <c r="AA409" s="86" t="n">
        <f aca="false">SUM(K409,Q409,W409)/3</f>
        <v>2012.42666666667</v>
      </c>
    </row>
    <row r="410" customFormat="false" ht="15" hidden="false" customHeight="false" outlineLevel="0" collapsed="false">
      <c r="A410" s="0" t="e">
        <f aca="false">_xlfn.XLOOKUP('[1]CMK - 30.09.2025'!$N$1:$N$1048576,'[1]CMK - 30.09.2025'!$J$1:$J$1048576,"-",0)</f>
        <v>#NAME?</v>
      </c>
      <c r="B410" s="85" t="s">
        <v>58</v>
      </c>
      <c r="C410" s="85" t="s">
        <v>58</v>
      </c>
      <c r="D410" s="85" t="s">
        <v>59</v>
      </c>
      <c r="E410" s="85" t="n">
        <v>8745453000159</v>
      </c>
      <c r="F410" s="85" t="s">
        <v>466</v>
      </c>
      <c r="G410" s="85"/>
      <c r="H410" s="85" t="s">
        <v>61</v>
      </c>
      <c r="I410" s="86" t="n">
        <v>2948.492</v>
      </c>
      <c r="J410" s="86" t="n">
        <v>2948.492</v>
      </c>
      <c r="K410" s="86" t="n">
        <v>4683.91</v>
      </c>
      <c r="L410" s="87" t="n">
        <v>1735.418</v>
      </c>
      <c r="M410" s="83" t="n">
        <v>0.588578161310933</v>
      </c>
      <c r="N410" s="88" t="s">
        <v>57</v>
      </c>
      <c r="O410" s="86" t="n">
        <v>1926.331</v>
      </c>
      <c r="P410" s="86" t="n">
        <v>1926.331</v>
      </c>
      <c r="Q410" s="86" t="n">
        <v>12944.97</v>
      </c>
      <c r="R410" s="87" t="n">
        <v>11018.639</v>
      </c>
      <c r="S410" s="83" t="n">
        <v>5.72001333104227</v>
      </c>
      <c r="T410" s="83" t="n">
        <v>1.7637102335442</v>
      </c>
      <c r="U410" s="86" t="n">
        <v>1801.239</v>
      </c>
      <c r="V410" s="86" t="n">
        <v>1801.239</v>
      </c>
      <c r="W410" s="86" t="n">
        <v>11181.87</v>
      </c>
      <c r="X410" s="87" t="n">
        <v>9380.631</v>
      </c>
      <c r="Y410" s="83" t="n">
        <v>5.20787691139266</v>
      </c>
      <c r="Z410" s="90" t="n">
        <v>-0.136199620393095</v>
      </c>
      <c r="AA410" s="86" t="n">
        <f aca="false">SUM(K410,Q410,W410)/3</f>
        <v>9603.58333333333</v>
      </c>
    </row>
    <row r="411" customFormat="false" ht="15" hidden="false" customHeight="false" outlineLevel="0" collapsed="false">
      <c r="A411" s="0" t="e">
        <f aca="false">_xlfn.XLOOKUP('[1]CMK - 30.09.2025'!$N$1:$N$1048576,'[1]CMK - 30.09.2025'!$J$1:$J$1048576,"-",0)</f>
        <v>#NAME?</v>
      </c>
      <c r="B411" s="85" t="s">
        <v>58</v>
      </c>
      <c r="C411" s="85" t="s">
        <v>58</v>
      </c>
      <c r="D411" s="85" t="s">
        <v>59</v>
      </c>
      <c r="E411" s="85" t="n">
        <v>8758706000129</v>
      </c>
      <c r="F411" s="85" t="s">
        <v>467</v>
      </c>
      <c r="G411" s="85"/>
      <c r="H411" s="85" t="s">
        <v>61</v>
      </c>
      <c r="I411" s="86" t="n">
        <v>162.078</v>
      </c>
      <c r="J411" s="86" t="n">
        <v>162.078</v>
      </c>
      <c r="K411" s="86" t="n">
        <v>0</v>
      </c>
      <c r="L411" s="89" t="n">
        <v>-162.078</v>
      </c>
      <c r="M411" s="90" t="n">
        <v>-1</v>
      </c>
      <c r="N411" s="88" t="s">
        <v>57</v>
      </c>
      <c r="O411" s="86" t="n">
        <v>149.208</v>
      </c>
      <c r="P411" s="86" t="n">
        <v>149.208</v>
      </c>
      <c r="Q411" s="86" t="n">
        <v>0</v>
      </c>
      <c r="R411" s="89" t="n">
        <v>-149.208</v>
      </c>
      <c r="S411" s="90" t="n">
        <v>-1</v>
      </c>
      <c r="T411" s="88" t="s">
        <v>57</v>
      </c>
      <c r="U411" s="86" t="n">
        <v>349.825</v>
      </c>
      <c r="V411" s="86" t="n">
        <v>349.825</v>
      </c>
      <c r="W411" s="86" t="n">
        <v>0</v>
      </c>
      <c r="X411" s="89" t="n">
        <v>-349.825</v>
      </c>
      <c r="Y411" s="90" t="n">
        <v>-1</v>
      </c>
      <c r="Z411" s="88" t="s">
        <v>57</v>
      </c>
      <c r="AA411" s="86" t="n">
        <f aca="false">SUM(K411,Q411,W411)/3</f>
        <v>0</v>
      </c>
    </row>
    <row r="412" customFormat="false" ht="15" hidden="false" customHeight="false" outlineLevel="0" collapsed="false">
      <c r="A412" s="0" t="e">
        <f aca="false">_xlfn.XLOOKUP('[1]CMK - 30.09.2025'!$N$1:$N$1048576,'[1]CMK - 30.09.2025'!$J$1:$J$1048576,"-",0)</f>
        <v>#NAME?</v>
      </c>
      <c r="B412" s="85" t="s">
        <v>58</v>
      </c>
      <c r="C412" s="85" t="s">
        <v>58</v>
      </c>
      <c r="D412" s="85" t="s">
        <v>59</v>
      </c>
      <c r="E412" s="85" t="n">
        <v>8763993000165</v>
      </c>
      <c r="F412" s="85" t="s">
        <v>468</v>
      </c>
      <c r="G412" s="85"/>
      <c r="H412" s="85" t="s">
        <v>61</v>
      </c>
      <c r="I412" s="86" t="n">
        <v>3131.675</v>
      </c>
      <c r="J412" s="86" t="n">
        <v>3131.675</v>
      </c>
      <c r="K412" s="86" t="n">
        <v>7450.24</v>
      </c>
      <c r="L412" s="87" t="n">
        <v>4318.565</v>
      </c>
      <c r="M412" s="83" t="n">
        <v>1.37899526611159</v>
      </c>
      <c r="N412" s="88" t="s">
        <v>57</v>
      </c>
      <c r="O412" s="86" t="n">
        <v>2576.976</v>
      </c>
      <c r="P412" s="86" t="n">
        <v>2576.976</v>
      </c>
      <c r="Q412" s="86" t="n">
        <v>4198.61</v>
      </c>
      <c r="R412" s="87" t="n">
        <v>1621.634</v>
      </c>
      <c r="S412" s="83" t="n">
        <v>0.629277882293045</v>
      </c>
      <c r="T412" s="90" t="n">
        <v>-0.436446342668156</v>
      </c>
      <c r="U412" s="86" t="n">
        <v>1446.366</v>
      </c>
      <c r="V412" s="86" t="n">
        <v>1446.366</v>
      </c>
      <c r="W412" s="86" t="n">
        <v>5866.14</v>
      </c>
      <c r="X412" s="87" t="n">
        <v>4419.774</v>
      </c>
      <c r="Y412" s="83" t="n">
        <v>3.05577841293283</v>
      </c>
      <c r="Z412" s="83" t="n">
        <v>0.397162394220944</v>
      </c>
      <c r="AA412" s="86" t="n">
        <f aca="false">SUM(K412,Q412,W412)/3</f>
        <v>5838.33</v>
      </c>
    </row>
    <row r="413" customFormat="false" ht="15" hidden="false" customHeight="false" outlineLevel="0" collapsed="false">
      <c r="A413" s="0" t="e">
        <f aca="false">_xlfn.XLOOKUP('[1]CMK - 30.09.2025'!$N$1:$N$1048576,'[1]CMK - 30.09.2025'!$J$1:$J$1048576,"-",0)</f>
        <v>#NAME?</v>
      </c>
      <c r="B413" s="85" t="s">
        <v>58</v>
      </c>
      <c r="C413" s="85" t="s">
        <v>58</v>
      </c>
      <c r="D413" s="85" t="s">
        <v>59</v>
      </c>
      <c r="E413" s="85" t="n">
        <v>8771291000123</v>
      </c>
      <c r="F413" s="85" t="s">
        <v>469</v>
      </c>
      <c r="G413" s="85"/>
      <c r="H413" s="85" t="s">
        <v>61</v>
      </c>
      <c r="I413" s="86" t="n">
        <v>157.806</v>
      </c>
      <c r="J413" s="86" t="n">
        <v>157.806</v>
      </c>
      <c r="K413" s="86" t="n">
        <v>1389.69</v>
      </c>
      <c r="L413" s="87" t="n">
        <v>1231.884</v>
      </c>
      <c r="M413" s="83" t="n">
        <v>7.80631915136307</v>
      </c>
      <c r="N413" s="88" t="s">
        <v>57</v>
      </c>
      <c r="O413" s="86" t="n">
        <v>562.892</v>
      </c>
      <c r="P413" s="86" t="n">
        <v>562.892</v>
      </c>
      <c r="Q413" s="86" t="n">
        <v>255.59</v>
      </c>
      <c r="R413" s="89" t="n">
        <v>-307.302</v>
      </c>
      <c r="S413" s="90" t="n">
        <v>-0.54593421118083</v>
      </c>
      <c r="T413" s="90" t="n">
        <v>-0.816081284315207</v>
      </c>
      <c r="U413" s="86" t="n">
        <v>0</v>
      </c>
      <c r="V413" s="86" t="n">
        <v>0</v>
      </c>
      <c r="W413" s="86" t="n">
        <v>364.51</v>
      </c>
      <c r="X413" s="87" t="n">
        <v>364.51</v>
      </c>
      <c r="Y413" s="88" t="s">
        <v>57</v>
      </c>
      <c r="Z413" s="83" t="n">
        <v>0.426151257873939</v>
      </c>
      <c r="AA413" s="86" t="n">
        <f aca="false">SUM(K413,Q413,W413)/3</f>
        <v>669.93</v>
      </c>
    </row>
    <row r="414" customFormat="false" ht="15" hidden="false" customHeight="false" outlineLevel="0" collapsed="false">
      <c r="A414" s="0" t="e">
        <f aca="false">_xlfn.XLOOKUP('[1]CMK - 30.09.2025'!$N$1:$N$1048576,'[1]CMK - 30.09.2025'!$J$1:$J$1048576,"-",0)</f>
        <v>#NAME?</v>
      </c>
      <c r="B414" s="85" t="s">
        <v>58</v>
      </c>
      <c r="C414" s="85" t="s">
        <v>58</v>
      </c>
      <c r="D414" s="85" t="s">
        <v>59</v>
      </c>
      <c r="E414" s="85" t="n">
        <v>8798359000168</v>
      </c>
      <c r="F414" s="85" t="s">
        <v>470</v>
      </c>
      <c r="G414" s="85"/>
      <c r="H414" s="85" t="s">
        <v>61</v>
      </c>
      <c r="I414" s="86" t="n">
        <v>36068.672</v>
      </c>
      <c r="J414" s="86" t="n">
        <v>36068.672</v>
      </c>
      <c r="K414" s="86" t="n">
        <v>22469.93</v>
      </c>
      <c r="L414" s="89" t="n">
        <v>-13598.742</v>
      </c>
      <c r="M414" s="90" t="n">
        <v>-0.377023639794667</v>
      </c>
      <c r="N414" s="88" t="s">
        <v>57</v>
      </c>
      <c r="O414" s="86" t="n">
        <v>34786.184</v>
      </c>
      <c r="P414" s="86" t="n">
        <v>34786.184</v>
      </c>
      <c r="Q414" s="86" t="n">
        <v>31261.64</v>
      </c>
      <c r="R414" s="89" t="n">
        <v>-3524.54400000003</v>
      </c>
      <c r="S414" s="90" t="n">
        <v>-0.101320225294043</v>
      </c>
      <c r="T414" s="83" t="n">
        <v>0.391265571365821</v>
      </c>
      <c r="U414" s="86" t="n">
        <v>59475.957</v>
      </c>
      <c r="V414" s="86" t="n">
        <v>59475.957</v>
      </c>
      <c r="W414" s="86" t="n">
        <v>24895.05</v>
      </c>
      <c r="X414" s="89" t="n">
        <v>-34580.907</v>
      </c>
      <c r="Y414" s="90" t="n">
        <v>-0.581426659515542</v>
      </c>
      <c r="Z414" s="90" t="n">
        <v>-0.203655022577191</v>
      </c>
      <c r="AA414" s="86" t="n">
        <f aca="false">SUM(K414,Q414,W414)/3</f>
        <v>26208.8733333333</v>
      </c>
    </row>
    <row r="415" customFormat="false" ht="15" hidden="false" customHeight="false" outlineLevel="0" collapsed="false">
      <c r="A415" s="0" t="e">
        <f aca="false">_xlfn.XLOOKUP('[1]CMK - 30.09.2025'!$N$1:$N$1048576,'[1]CMK - 30.09.2025'!$J$1:$J$1048576,"-",0)</f>
        <v>#NAME?</v>
      </c>
      <c r="B415" s="85" t="s">
        <v>58</v>
      </c>
      <c r="C415" s="85" t="s">
        <v>58</v>
      </c>
      <c r="D415" s="85" t="s">
        <v>59</v>
      </c>
      <c r="E415" s="85" t="n">
        <v>8803415000105</v>
      </c>
      <c r="F415" s="85" t="s">
        <v>471</v>
      </c>
      <c r="G415" s="85"/>
      <c r="H415" s="85" t="s">
        <v>61</v>
      </c>
      <c r="I415" s="86" t="n">
        <v>1246.499</v>
      </c>
      <c r="J415" s="86" t="n">
        <v>1246.499</v>
      </c>
      <c r="K415" s="86" t="n">
        <v>1851.57</v>
      </c>
      <c r="L415" s="87" t="n">
        <v>605.071000000001</v>
      </c>
      <c r="M415" s="83" t="n">
        <v>0.485416354124633</v>
      </c>
      <c r="N415" s="88" t="s">
        <v>57</v>
      </c>
      <c r="O415" s="86" t="n">
        <v>3493.11</v>
      </c>
      <c r="P415" s="86" t="n">
        <v>3493.11</v>
      </c>
      <c r="Q415" s="86" t="n">
        <v>1761.83</v>
      </c>
      <c r="R415" s="89" t="n">
        <v>-1731.28</v>
      </c>
      <c r="S415" s="90" t="n">
        <v>-0.495627105931391</v>
      </c>
      <c r="T415" s="90" t="n">
        <v>-0.0484669766738497</v>
      </c>
      <c r="U415" s="86" t="n">
        <v>1560.027</v>
      </c>
      <c r="V415" s="86" t="n">
        <v>1560.027</v>
      </c>
      <c r="W415" s="86" t="n">
        <v>2577.26</v>
      </c>
      <c r="X415" s="87" t="n">
        <v>1017.233</v>
      </c>
      <c r="Y415" s="83" t="n">
        <v>0.652061150223682</v>
      </c>
      <c r="Z415" s="83" t="n">
        <v>0.462831260677818</v>
      </c>
      <c r="AA415" s="86" t="n">
        <f aca="false">SUM(K415,Q415,W415)/3</f>
        <v>2063.55333333333</v>
      </c>
    </row>
    <row r="416" customFormat="false" ht="15" hidden="false" customHeight="false" outlineLevel="0" collapsed="false">
      <c r="A416" s="0" t="e">
        <f aca="false">_xlfn.XLOOKUP('[1]CMK - 30.09.2025'!$N$1:$N$1048576,'[1]CMK - 30.09.2025'!$J$1:$J$1048576,"-",0)</f>
        <v>#NAME?</v>
      </c>
      <c r="B416" s="85" t="s">
        <v>58</v>
      </c>
      <c r="C416" s="85" t="s">
        <v>58</v>
      </c>
      <c r="D416" s="85" t="s">
        <v>59</v>
      </c>
      <c r="E416" s="85" t="n">
        <v>8821610000168</v>
      </c>
      <c r="F416" s="85" t="s">
        <v>472</v>
      </c>
      <c r="G416" s="85"/>
      <c r="H416" s="85" t="s">
        <v>61</v>
      </c>
      <c r="I416" s="86" t="n">
        <v>6706.426</v>
      </c>
      <c r="J416" s="86" t="n">
        <v>6706.426</v>
      </c>
      <c r="K416" s="86" t="n">
        <v>7817.15</v>
      </c>
      <c r="L416" s="87" t="n">
        <v>1110.724</v>
      </c>
      <c r="M416" s="83" t="n">
        <v>0.165620853790082</v>
      </c>
      <c r="N416" s="88" t="s">
        <v>57</v>
      </c>
      <c r="O416" s="86" t="n">
        <v>3715.895</v>
      </c>
      <c r="P416" s="86" t="n">
        <v>3715.895</v>
      </c>
      <c r="Q416" s="86" t="n">
        <v>3877.51</v>
      </c>
      <c r="R416" s="87" t="n">
        <v>161.615000000004</v>
      </c>
      <c r="S416" s="83" t="n">
        <v>0.0434928866396935</v>
      </c>
      <c r="T416" s="90" t="n">
        <v>-0.503973954702161</v>
      </c>
      <c r="U416" s="86" t="n">
        <v>4599.03</v>
      </c>
      <c r="V416" s="86" t="n">
        <v>4599.03</v>
      </c>
      <c r="W416" s="86" t="n">
        <v>9289.09</v>
      </c>
      <c r="X416" s="87" t="n">
        <v>4690.06</v>
      </c>
      <c r="Y416" s="83" t="n">
        <v>1.01979330424024</v>
      </c>
      <c r="Z416" s="83" t="n">
        <v>1.39563276432556</v>
      </c>
      <c r="AA416" s="86" t="n">
        <f aca="false">SUM(K416,Q416,W416)/3</f>
        <v>6994.58333333333</v>
      </c>
    </row>
    <row r="417" customFormat="false" ht="15" hidden="false" customHeight="false" outlineLevel="0" collapsed="false">
      <c r="A417" s="0" t="e">
        <f aca="false">_xlfn.XLOOKUP('[1]CMK - 30.09.2025'!$N$1:$N$1048576,'[1]CMK - 30.09.2025'!$J$1:$J$1048576,"-",0)</f>
        <v>#NAME?</v>
      </c>
      <c r="B417" s="85" t="s">
        <v>58</v>
      </c>
      <c r="C417" s="85" t="s">
        <v>58</v>
      </c>
      <c r="D417" s="85" t="s">
        <v>59</v>
      </c>
      <c r="E417" s="85" t="n">
        <v>8825182000141</v>
      </c>
      <c r="F417" s="85" t="s">
        <v>473</v>
      </c>
      <c r="G417" s="85"/>
      <c r="H417" s="85" t="s">
        <v>61</v>
      </c>
      <c r="I417" s="86" t="n">
        <v>2332.187</v>
      </c>
      <c r="J417" s="86" t="n">
        <v>2332.187</v>
      </c>
      <c r="K417" s="86" t="n">
        <v>316.6</v>
      </c>
      <c r="L417" s="89" t="n">
        <v>-2015.587</v>
      </c>
      <c r="M417" s="90" t="n">
        <v>-0.864247592495799</v>
      </c>
      <c r="N417" s="88" t="s">
        <v>57</v>
      </c>
      <c r="O417" s="86" t="n">
        <v>954.649</v>
      </c>
      <c r="P417" s="86" t="n">
        <v>954.649</v>
      </c>
      <c r="Q417" s="86" t="n">
        <v>1178.15</v>
      </c>
      <c r="R417" s="87" t="n">
        <v>223.501</v>
      </c>
      <c r="S417" s="83" t="n">
        <v>0.234118508477985</v>
      </c>
      <c r="T417" s="83" t="n">
        <v>2.72125710675932</v>
      </c>
      <c r="U417" s="86" t="n">
        <v>2646.261</v>
      </c>
      <c r="V417" s="86" t="n">
        <v>2646.261</v>
      </c>
      <c r="W417" s="86" t="n">
        <v>1589.68</v>
      </c>
      <c r="X417" s="89" t="n">
        <v>-1056.581</v>
      </c>
      <c r="Y417" s="90" t="n">
        <v>-0.399273163153597</v>
      </c>
      <c r="Z417" s="83" t="n">
        <v>0.349301871578322</v>
      </c>
      <c r="AA417" s="86" t="n">
        <f aca="false">SUM(K417,Q417,W417)/3</f>
        <v>1028.14333333333</v>
      </c>
    </row>
    <row r="418" customFormat="false" ht="15" hidden="false" customHeight="false" outlineLevel="0" collapsed="false">
      <c r="A418" s="0" t="e">
        <f aca="false">_xlfn.XLOOKUP('[1]CMK - 30.09.2025'!$N$1:$N$1048576,'[1]CMK - 30.09.2025'!$J$1:$J$1048576,"-",0)</f>
        <v>#NAME?</v>
      </c>
      <c r="B418" s="85" t="s">
        <v>58</v>
      </c>
      <c r="C418" s="85" t="s">
        <v>58</v>
      </c>
      <c r="D418" s="85" t="s">
        <v>59</v>
      </c>
      <c r="E418" s="85" t="n">
        <v>8840289000169</v>
      </c>
      <c r="F418" s="85" t="s">
        <v>474</v>
      </c>
      <c r="G418" s="85"/>
      <c r="H418" s="85" t="s">
        <v>61</v>
      </c>
      <c r="I418" s="86" t="n">
        <v>12432.474</v>
      </c>
      <c r="J418" s="86" t="n">
        <v>12432.474</v>
      </c>
      <c r="K418" s="86" t="n">
        <v>12004.1</v>
      </c>
      <c r="L418" s="89" t="n">
        <v>-428.373999999998</v>
      </c>
      <c r="M418" s="90" t="n">
        <v>-0.0344560543621485</v>
      </c>
      <c r="N418" s="88" t="s">
        <v>57</v>
      </c>
      <c r="O418" s="86" t="n">
        <v>8371.061</v>
      </c>
      <c r="P418" s="86" t="n">
        <v>8371.061</v>
      </c>
      <c r="Q418" s="86" t="n">
        <v>13310.23</v>
      </c>
      <c r="R418" s="87" t="n">
        <v>4939.169</v>
      </c>
      <c r="S418" s="83" t="n">
        <v>0.590029029772929</v>
      </c>
      <c r="T418" s="83" t="n">
        <v>0.108806990944761</v>
      </c>
      <c r="U418" s="86" t="n">
        <v>18843.257</v>
      </c>
      <c r="V418" s="86" t="n">
        <v>18843.257</v>
      </c>
      <c r="W418" s="86" t="n">
        <v>11590.24</v>
      </c>
      <c r="X418" s="89" t="n">
        <v>-7253.01699999999</v>
      </c>
      <c r="Y418" s="90" t="n">
        <v>-0.384913128340817</v>
      </c>
      <c r="Z418" s="90" t="n">
        <v>-0.129223161432973</v>
      </c>
      <c r="AA418" s="86" t="n">
        <f aca="false">SUM(K418,Q418,W418)/3</f>
        <v>12301.5233333333</v>
      </c>
    </row>
    <row r="419" customFormat="false" ht="15" hidden="false" customHeight="false" outlineLevel="0" collapsed="false">
      <c r="A419" s="0" t="e">
        <f aca="false">_xlfn.XLOOKUP('[1]CMK - 30.09.2025'!$N$1:$N$1048576,'[1]CMK - 30.09.2025'!$J$1:$J$1048576,"-",0)</f>
        <v>#NAME?</v>
      </c>
      <c r="B419" s="85" t="s">
        <v>58</v>
      </c>
      <c r="C419" s="85" t="s">
        <v>58</v>
      </c>
      <c r="D419" s="85" t="s">
        <v>59</v>
      </c>
      <c r="E419" s="85" t="n">
        <v>8850209000156</v>
      </c>
      <c r="F419" s="85" t="s">
        <v>475</v>
      </c>
      <c r="G419" s="85"/>
      <c r="H419" s="85" t="s">
        <v>61</v>
      </c>
      <c r="I419" s="86" t="n">
        <v>3966.955</v>
      </c>
      <c r="J419" s="86" t="n">
        <v>3966.955</v>
      </c>
      <c r="K419" s="86" t="n">
        <v>4770.57</v>
      </c>
      <c r="L419" s="87" t="n">
        <v>803.614999999998</v>
      </c>
      <c r="M419" s="83" t="n">
        <v>0.202577291650649</v>
      </c>
      <c r="N419" s="88" t="s">
        <v>57</v>
      </c>
      <c r="O419" s="86" t="n">
        <v>4210.538</v>
      </c>
      <c r="P419" s="86" t="n">
        <v>4210.538</v>
      </c>
      <c r="Q419" s="86" t="n">
        <v>5810.28</v>
      </c>
      <c r="R419" s="87" t="n">
        <v>1599.742</v>
      </c>
      <c r="S419" s="83" t="n">
        <v>0.379937670672964</v>
      </c>
      <c r="T419" s="83" t="n">
        <v>0.217942510014527</v>
      </c>
      <c r="U419" s="86" t="n">
        <v>5116.601</v>
      </c>
      <c r="V419" s="86" t="n">
        <v>5116.601</v>
      </c>
      <c r="W419" s="86" t="n">
        <v>5779.23</v>
      </c>
      <c r="X419" s="87" t="n">
        <v>662.629000000002</v>
      </c>
      <c r="Y419" s="83" t="n">
        <v>0.129505701148087</v>
      </c>
      <c r="Z419" s="90" t="n">
        <v>-0.00534397653813556</v>
      </c>
      <c r="AA419" s="86" t="n">
        <f aca="false">SUM(K419,Q419,W419)/3</f>
        <v>5453.36</v>
      </c>
    </row>
    <row r="420" customFormat="false" ht="15" hidden="false" customHeight="false" outlineLevel="0" collapsed="false">
      <c r="A420" s="0" t="e">
        <f aca="false">_xlfn.XLOOKUP('[1]CMK - 30.09.2025'!$N$1:$N$1048576,'[1]CMK - 30.09.2025'!$J$1:$J$1048576,"-",0)</f>
        <v>#NAME?</v>
      </c>
      <c r="B420" s="85" t="s">
        <v>58</v>
      </c>
      <c r="C420" s="85" t="s">
        <v>58</v>
      </c>
      <c r="D420" s="85" t="s">
        <v>59</v>
      </c>
      <c r="E420" s="85" t="n">
        <v>8868279000131</v>
      </c>
      <c r="F420" s="85" t="s">
        <v>476</v>
      </c>
      <c r="G420" s="85"/>
      <c r="H420" s="85" t="s">
        <v>61</v>
      </c>
      <c r="I420" s="86" t="n">
        <v>14052.458</v>
      </c>
      <c r="J420" s="86" t="n">
        <v>14052.458</v>
      </c>
      <c r="K420" s="86" t="n">
        <v>12210.92</v>
      </c>
      <c r="L420" s="89" t="n">
        <v>-1841.53800000001</v>
      </c>
      <c r="M420" s="90" t="n">
        <v>-0.131047393986163</v>
      </c>
      <c r="N420" s="88" t="s">
        <v>57</v>
      </c>
      <c r="O420" s="86" t="n">
        <v>10533.728</v>
      </c>
      <c r="P420" s="86" t="n">
        <v>10533.728</v>
      </c>
      <c r="Q420" s="86" t="n">
        <v>11317.07</v>
      </c>
      <c r="R420" s="87" t="n">
        <v>783.342000000006</v>
      </c>
      <c r="S420" s="83" t="n">
        <v>0.0743651250535429</v>
      </c>
      <c r="T420" s="90" t="n">
        <v>-0.0732008726615195</v>
      </c>
      <c r="U420" s="86" t="n">
        <v>15898.225</v>
      </c>
      <c r="V420" s="86" t="n">
        <v>15898.225</v>
      </c>
      <c r="W420" s="86" t="n">
        <v>12734.15</v>
      </c>
      <c r="X420" s="89" t="n">
        <v>-3164.07500000001</v>
      </c>
      <c r="Y420" s="90" t="n">
        <v>-0.199020645386514</v>
      </c>
      <c r="Z420" s="83" t="n">
        <v>0.125216155771768</v>
      </c>
      <c r="AA420" s="86" t="n">
        <f aca="false">SUM(K420,Q420,W420)/3</f>
        <v>12087.38</v>
      </c>
    </row>
    <row r="421" customFormat="false" ht="15" hidden="false" customHeight="false" outlineLevel="0" collapsed="false">
      <c r="A421" s="0" t="e">
        <f aca="false">_xlfn.XLOOKUP('[1]CMK - 30.09.2025'!$N$1:$N$1048576,'[1]CMK - 30.09.2025'!$J$1:$J$1048576,"-",0)</f>
        <v>#NAME?</v>
      </c>
      <c r="B421" s="85" t="s">
        <v>58</v>
      </c>
      <c r="C421" s="85" t="s">
        <v>58</v>
      </c>
      <c r="D421" s="85" t="s">
        <v>59</v>
      </c>
      <c r="E421" s="85" t="n">
        <v>8868279000212</v>
      </c>
      <c r="F421" s="85" t="s">
        <v>477</v>
      </c>
      <c r="G421" s="85"/>
      <c r="H421" s="85" t="s">
        <v>61</v>
      </c>
      <c r="I421" s="86" t="n">
        <v>4203.407</v>
      </c>
      <c r="J421" s="86" t="n">
        <v>4203.407</v>
      </c>
      <c r="K421" s="86" t="n">
        <v>3471.1</v>
      </c>
      <c r="L421" s="89" t="n">
        <v>-732.306999999999</v>
      </c>
      <c r="M421" s="90" t="n">
        <v>-0.174217485958414</v>
      </c>
      <c r="N421" s="88" t="s">
        <v>57</v>
      </c>
      <c r="O421" s="86" t="n">
        <v>6205.115</v>
      </c>
      <c r="P421" s="86" t="n">
        <v>6205.115</v>
      </c>
      <c r="Q421" s="86" t="n">
        <v>2661.5</v>
      </c>
      <c r="R421" s="89" t="n">
        <v>-3543.615</v>
      </c>
      <c r="S421" s="90" t="n">
        <v>-0.571079665727388</v>
      </c>
      <c r="T421" s="90" t="n">
        <v>-0.233240183227219</v>
      </c>
      <c r="U421" s="86" t="n">
        <v>3630.069</v>
      </c>
      <c r="V421" s="86" t="n">
        <v>3630.069</v>
      </c>
      <c r="W421" s="86" t="n">
        <v>2187.4</v>
      </c>
      <c r="X421" s="89" t="n">
        <v>-1442.669</v>
      </c>
      <c r="Y421" s="90" t="n">
        <v>-0.39742192228302</v>
      </c>
      <c r="Z421" s="90" t="n">
        <v>-0.17813263197445</v>
      </c>
      <c r="AA421" s="86" t="n">
        <f aca="false">SUM(K421,Q421,W421)/3</f>
        <v>2773.33333333333</v>
      </c>
    </row>
    <row r="422" customFormat="false" ht="15" hidden="false" customHeight="false" outlineLevel="0" collapsed="false">
      <c r="A422" s="0" t="e">
        <f aca="false">_xlfn.XLOOKUP('[1]CMK - 30.09.2025'!$N$1:$N$1048576,'[1]CMK - 30.09.2025'!$J$1:$J$1048576,"-",0)</f>
        <v>#NAME?</v>
      </c>
      <c r="B422" s="85" t="s">
        <v>58</v>
      </c>
      <c r="C422" s="85" t="s">
        <v>58</v>
      </c>
      <c r="D422" s="85" t="s">
        <v>59</v>
      </c>
      <c r="E422" s="85" t="n">
        <v>8868279000301</v>
      </c>
      <c r="F422" s="85" t="s">
        <v>478</v>
      </c>
      <c r="G422" s="85"/>
      <c r="H422" s="85" t="s">
        <v>61</v>
      </c>
      <c r="I422" s="86" t="n">
        <v>8348.609</v>
      </c>
      <c r="J422" s="86" t="n">
        <v>8348.609</v>
      </c>
      <c r="K422" s="86" t="n">
        <v>9749.72</v>
      </c>
      <c r="L422" s="87" t="n">
        <v>1401.111</v>
      </c>
      <c r="M422" s="83" t="n">
        <v>0.167825682098659</v>
      </c>
      <c r="N422" s="88" t="s">
        <v>57</v>
      </c>
      <c r="O422" s="86" t="n">
        <v>5442.555</v>
      </c>
      <c r="P422" s="86" t="n">
        <v>5442.555</v>
      </c>
      <c r="Q422" s="86" t="n">
        <v>8366.49</v>
      </c>
      <c r="R422" s="87" t="n">
        <v>2923.935</v>
      </c>
      <c r="S422" s="83" t="n">
        <v>0.537235728440043</v>
      </c>
      <c r="T422" s="90" t="n">
        <v>-0.141873817914771</v>
      </c>
      <c r="U422" s="86" t="n">
        <v>2712.859</v>
      </c>
      <c r="V422" s="86" t="n">
        <v>2712.859</v>
      </c>
      <c r="W422" s="86" t="n">
        <v>6313.78</v>
      </c>
      <c r="X422" s="87" t="n">
        <v>3600.921</v>
      </c>
      <c r="Y422" s="83" t="n">
        <v>1.32735280381325</v>
      </c>
      <c r="Z422" s="90" t="n">
        <v>-0.245349005377404</v>
      </c>
      <c r="AA422" s="86" t="n">
        <f aca="false">SUM(K422,Q422,W422)/3</f>
        <v>8143.33</v>
      </c>
    </row>
    <row r="423" customFormat="false" ht="15" hidden="false" customHeight="false" outlineLevel="0" collapsed="false">
      <c r="A423" s="0" t="e">
        <f aca="false">_xlfn.XLOOKUP('[1]CMK - 30.09.2025'!$N$1:$N$1048576,'[1]CMK - 30.09.2025'!$J$1:$J$1048576,"-",0)</f>
        <v>#NAME?</v>
      </c>
      <c r="B423" s="85" t="s">
        <v>58</v>
      </c>
      <c r="C423" s="85" t="s">
        <v>58</v>
      </c>
      <c r="D423" s="85" t="s">
        <v>59</v>
      </c>
      <c r="E423" s="85" t="n">
        <v>8886484000120</v>
      </c>
      <c r="F423" s="85" t="s">
        <v>479</v>
      </c>
      <c r="G423" s="85"/>
      <c r="H423" s="85" t="s">
        <v>61</v>
      </c>
      <c r="I423" s="86" t="n">
        <v>11819.261</v>
      </c>
      <c r="J423" s="86" t="n">
        <v>11819.261</v>
      </c>
      <c r="K423" s="86" t="n">
        <v>18808.11</v>
      </c>
      <c r="L423" s="87" t="n">
        <v>6988.84900000001</v>
      </c>
      <c r="M423" s="83" t="n">
        <v>0.591310150440033</v>
      </c>
      <c r="N423" s="88" t="s">
        <v>57</v>
      </c>
      <c r="O423" s="86" t="n">
        <v>19505.959</v>
      </c>
      <c r="P423" s="86" t="n">
        <v>19505.959</v>
      </c>
      <c r="Q423" s="86" t="n">
        <v>16963.25</v>
      </c>
      <c r="R423" s="89" t="n">
        <v>-2542.70899999998</v>
      </c>
      <c r="S423" s="90" t="n">
        <v>-0.130355498030114</v>
      </c>
      <c r="T423" s="90" t="n">
        <v>-0.0980885373384142</v>
      </c>
      <c r="U423" s="86" t="n">
        <v>13449.522</v>
      </c>
      <c r="V423" s="86" t="n">
        <v>13449.522</v>
      </c>
      <c r="W423" s="86" t="n">
        <v>14720.94</v>
      </c>
      <c r="X423" s="87" t="n">
        <v>1271.418</v>
      </c>
      <c r="Y423" s="83" t="n">
        <v>0.0945325789273404</v>
      </c>
      <c r="Z423" s="90" t="n">
        <v>-0.132186344008371</v>
      </c>
      <c r="AA423" s="86" t="n">
        <f aca="false">SUM(K423,Q423,W423)/3</f>
        <v>16830.7666666667</v>
      </c>
    </row>
    <row r="424" customFormat="false" ht="15" hidden="false" customHeight="false" outlineLevel="0" collapsed="false">
      <c r="A424" s="0" t="e">
        <f aca="false">_xlfn.XLOOKUP('[1]CMK - 30.09.2025'!$N$1:$N$1048576,'[1]CMK - 30.09.2025'!$J$1:$J$1048576,"-",0)</f>
        <v>#NAME?</v>
      </c>
      <c r="B424" s="85" t="s">
        <v>58</v>
      </c>
      <c r="C424" s="85" t="s">
        <v>58</v>
      </c>
      <c r="D424" s="85" t="s">
        <v>59</v>
      </c>
      <c r="E424" s="85" t="n">
        <v>8911264000109</v>
      </c>
      <c r="F424" s="85" t="s">
        <v>480</v>
      </c>
      <c r="G424" s="85"/>
      <c r="H424" s="85" t="s">
        <v>61</v>
      </c>
      <c r="I424" s="86" t="n">
        <v>9471.777</v>
      </c>
      <c r="J424" s="86" t="n">
        <v>9471.777</v>
      </c>
      <c r="K424" s="86" t="n">
        <v>11059.44</v>
      </c>
      <c r="L424" s="87" t="n">
        <v>1587.663</v>
      </c>
      <c r="M424" s="83" t="n">
        <v>0.167620394779143</v>
      </c>
      <c r="N424" s="88" t="s">
        <v>57</v>
      </c>
      <c r="O424" s="86" t="n">
        <v>12250.64</v>
      </c>
      <c r="P424" s="86" t="n">
        <v>12250.64</v>
      </c>
      <c r="Q424" s="86" t="n">
        <v>6133.51</v>
      </c>
      <c r="R424" s="89" t="n">
        <v>-6117.13</v>
      </c>
      <c r="S424" s="90" t="n">
        <v>-0.49933146349905</v>
      </c>
      <c r="T424" s="90" t="n">
        <v>-0.445405011465318</v>
      </c>
      <c r="U424" s="86" t="n">
        <v>9797.778</v>
      </c>
      <c r="V424" s="86" t="n">
        <v>9797.778</v>
      </c>
      <c r="W424" s="86" t="n">
        <v>10430.95</v>
      </c>
      <c r="X424" s="87" t="n">
        <v>633.172000000001</v>
      </c>
      <c r="Y424" s="83" t="n">
        <v>0.0646240402670892</v>
      </c>
      <c r="Z424" s="83" t="n">
        <v>0.700649383468845</v>
      </c>
      <c r="AA424" s="86" t="n">
        <f aca="false">SUM(K424,Q424,W424)/3</f>
        <v>9207.96666666667</v>
      </c>
    </row>
    <row r="425" customFormat="false" ht="15" hidden="false" customHeight="false" outlineLevel="0" collapsed="false">
      <c r="A425" s="0" t="e">
        <f aca="false">_xlfn.XLOOKUP('[1]CMK - 30.09.2025'!$N$1:$N$1048576,'[1]CMK - 30.09.2025'!$J$1:$J$1048576,"-",0)</f>
        <v>#NAME?</v>
      </c>
      <c r="B425" s="85" t="s">
        <v>58</v>
      </c>
      <c r="C425" s="85" t="s">
        <v>58</v>
      </c>
      <c r="D425" s="85" t="s">
        <v>59</v>
      </c>
      <c r="E425" s="85" t="n">
        <v>8991216000178</v>
      </c>
      <c r="F425" s="85" t="s">
        <v>481</v>
      </c>
      <c r="G425" s="85"/>
      <c r="H425" s="85" t="s">
        <v>61</v>
      </c>
      <c r="I425" s="86" t="n">
        <v>1000.912</v>
      </c>
      <c r="J425" s="86" t="n">
        <v>1000.912</v>
      </c>
      <c r="K425" s="86" t="n">
        <v>2627.01</v>
      </c>
      <c r="L425" s="87" t="n">
        <v>1626.098</v>
      </c>
      <c r="M425" s="83" t="n">
        <v>1.6246163498889</v>
      </c>
      <c r="N425" s="88" t="s">
        <v>57</v>
      </c>
      <c r="O425" s="86" t="n">
        <v>1588.314</v>
      </c>
      <c r="P425" s="86" t="n">
        <v>1588.314</v>
      </c>
      <c r="Q425" s="86" t="n">
        <v>3103.57</v>
      </c>
      <c r="R425" s="87" t="n">
        <v>1515.256</v>
      </c>
      <c r="S425" s="83" t="n">
        <v>0.954002797935421</v>
      </c>
      <c r="T425" s="83" t="n">
        <v>0.181407760153178</v>
      </c>
      <c r="U425" s="86" t="n">
        <v>3475.005</v>
      </c>
      <c r="V425" s="86" t="n">
        <v>3475.005</v>
      </c>
      <c r="W425" s="86" t="n">
        <v>2339.04</v>
      </c>
      <c r="X425" s="89" t="n">
        <v>-1135.965</v>
      </c>
      <c r="Y425" s="90" t="n">
        <v>-0.326895932523838</v>
      </c>
      <c r="Z425" s="90" t="n">
        <v>-0.246338893596729</v>
      </c>
      <c r="AA425" s="86" t="n">
        <f aca="false">SUM(K425,Q425,W425)/3</f>
        <v>2689.87333333333</v>
      </c>
    </row>
    <row r="426" customFormat="false" ht="15" hidden="false" customHeight="false" outlineLevel="0" collapsed="false">
      <c r="A426" s="0" t="e">
        <f aca="false">_xlfn.XLOOKUP('[1]CMK - 30.09.2025'!$N$1:$N$1048576,'[1]CMK - 30.09.2025'!$J$1:$J$1048576,"-",0)</f>
        <v>#NAME?</v>
      </c>
      <c r="B426" s="85" t="s">
        <v>58</v>
      </c>
      <c r="C426" s="85" t="s">
        <v>58</v>
      </c>
      <c r="D426" s="85" t="s">
        <v>59</v>
      </c>
      <c r="E426" s="85" t="n">
        <v>9010487000168</v>
      </c>
      <c r="F426" s="85" t="s">
        <v>482</v>
      </c>
      <c r="G426" s="85"/>
      <c r="H426" s="85" t="s">
        <v>61</v>
      </c>
      <c r="I426" s="86" t="n">
        <v>9603.52099999999</v>
      </c>
      <c r="J426" s="86" t="n">
        <v>9603.52099999999</v>
      </c>
      <c r="K426" s="86" t="n">
        <v>9000.73</v>
      </c>
      <c r="L426" s="89" t="n">
        <v>-602.790999999992</v>
      </c>
      <c r="M426" s="90" t="n">
        <v>-0.0627677078021689</v>
      </c>
      <c r="N426" s="88" t="s">
        <v>57</v>
      </c>
      <c r="O426" s="86" t="n">
        <v>5102.578</v>
      </c>
      <c r="P426" s="86" t="n">
        <v>5102.578</v>
      </c>
      <c r="Q426" s="86" t="n">
        <v>11946.93</v>
      </c>
      <c r="R426" s="87" t="n">
        <v>6844.35199999999</v>
      </c>
      <c r="S426" s="83" t="n">
        <v>1.3413517637555</v>
      </c>
      <c r="T426" s="83" t="n">
        <v>0.327329005536217</v>
      </c>
      <c r="U426" s="86" t="n">
        <v>8652.104</v>
      </c>
      <c r="V426" s="86" t="n">
        <v>8652.104</v>
      </c>
      <c r="W426" s="86" t="n">
        <v>12734.82</v>
      </c>
      <c r="X426" s="87" t="n">
        <v>4082.716</v>
      </c>
      <c r="Y426" s="83" t="n">
        <v>0.471875511436293</v>
      </c>
      <c r="Z426" s="83" t="n">
        <v>0.0659491601608115</v>
      </c>
      <c r="AA426" s="86" t="n">
        <f aca="false">SUM(K426,Q426,W426)/3</f>
        <v>11227.4933333333</v>
      </c>
    </row>
    <row r="427" customFormat="false" ht="15" hidden="false" customHeight="false" outlineLevel="0" collapsed="false">
      <c r="A427" s="0" t="e">
        <f aca="false">_xlfn.XLOOKUP('[1]CMK - 30.09.2025'!$N$1:$N$1048576,'[1]CMK - 30.09.2025'!$J$1:$J$1048576,"-",0)</f>
        <v>#NAME?</v>
      </c>
      <c r="B427" s="85" t="s">
        <v>58</v>
      </c>
      <c r="C427" s="85" t="s">
        <v>58</v>
      </c>
      <c r="D427" s="85" t="s">
        <v>59</v>
      </c>
      <c r="E427" s="85" t="n">
        <v>9019838000100</v>
      </c>
      <c r="F427" s="85" t="s">
        <v>483</v>
      </c>
      <c r="G427" s="85"/>
      <c r="H427" s="85" t="s">
        <v>61</v>
      </c>
      <c r="I427" s="86" t="n">
        <v>31517.136</v>
      </c>
      <c r="J427" s="86" t="n">
        <v>31517.136</v>
      </c>
      <c r="K427" s="86" t="n">
        <v>36348.35</v>
      </c>
      <c r="L427" s="87" t="n">
        <v>4831.21399999999</v>
      </c>
      <c r="M427" s="83" t="n">
        <v>0.153288484080533</v>
      </c>
      <c r="N427" s="88" t="s">
        <v>57</v>
      </c>
      <c r="O427" s="86" t="n">
        <v>23219.847</v>
      </c>
      <c r="P427" s="86" t="n">
        <v>23219.847</v>
      </c>
      <c r="Q427" s="86" t="n">
        <v>25686.38</v>
      </c>
      <c r="R427" s="87" t="n">
        <v>2466.53299999997</v>
      </c>
      <c r="S427" s="83" t="n">
        <v>0.106225204670813</v>
      </c>
      <c r="T427" s="90" t="n">
        <v>-0.293327482540473</v>
      </c>
      <c r="U427" s="86" t="n">
        <v>31165.828</v>
      </c>
      <c r="V427" s="86" t="n">
        <v>31165.828</v>
      </c>
      <c r="W427" s="86" t="n">
        <v>44249.19</v>
      </c>
      <c r="X427" s="87" t="n">
        <v>13083.362</v>
      </c>
      <c r="Y427" s="83" t="n">
        <v>0.419798312433734</v>
      </c>
      <c r="Z427" s="83" t="n">
        <v>0.72267131452544</v>
      </c>
      <c r="AA427" s="86" t="n">
        <f aca="false">SUM(K427,Q427,W427)/3</f>
        <v>35427.9733333333</v>
      </c>
    </row>
    <row r="428" customFormat="false" ht="15" hidden="false" customHeight="false" outlineLevel="0" collapsed="false">
      <c r="A428" s="0" t="e">
        <f aca="false">_xlfn.XLOOKUP('[1]CMK - 30.09.2025'!$N$1:$N$1048576,'[1]CMK - 30.09.2025'!$J$1:$J$1048576,"-",0)</f>
        <v>#NAME?</v>
      </c>
      <c r="B428" s="85" t="s">
        <v>58</v>
      </c>
      <c r="C428" s="85" t="s">
        <v>58</v>
      </c>
      <c r="D428" s="85" t="s">
        <v>59</v>
      </c>
      <c r="E428" s="85" t="n">
        <v>9022284000191</v>
      </c>
      <c r="F428" s="85" t="s">
        <v>484</v>
      </c>
      <c r="G428" s="85"/>
      <c r="H428" s="85" t="s">
        <v>61</v>
      </c>
      <c r="I428" s="86" t="n">
        <v>1293.564</v>
      </c>
      <c r="J428" s="86" t="n">
        <v>1293.564</v>
      </c>
      <c r="K428" s="86" t="n">
        <v>1739.19</v>
      </c>
      <c r="L428" s="87" t="n">
        <v>445.626</v>
      </c>
      <c r="M428" s="83" t="n">
        <v>0.344494744751709</v>
      </c>
      <c r="N428" s="88" t="s">
        <v>57</v>
      </c>
      <c r="O428" s="86" t="n">
        <v>2471.491</v>
      </c>
      <c r="P428" s="86" t="n">
        <v>2471.491</v>
      </c>
      <c r="Q428" s="86" t="n">
        <v>1203.06</v>
      </c>
      <c r="R428" s="89" t="n">
        <v>-1268.431</v>
      </c>
      <c r="S428" s="90" t="n">
        <v>-0.513225012755459</v>
      </c>
      <c r="T428" s="90" t="n">
        <v>-0.308264191951426</v>
      </c>
      <c r="U428" s="86" t="n">
        <v>1326.28</v>
      </c>
      <c r="V428" s="86" t="n">
        <v>1326.28</v>
      </c>
      <c r="W428" s="86" t="n">
        <v>1087.52</v>
      </c>
      <c r="X428" s="89" t="n">
        <v>-238.76</v>
      </c>
      <c r="Y428" s="90" t="n">
        <v>-0.180022318062551</v>
      </c>
      <c r="Z428" s="90" t="n">
        <v>-0.0960384353232592</v>
      </c>
      <c r="AA428" s="86" t="n">
        <f aca="false">SUM(K428,Q428,W428)/3</f>
        <v>1343.25666666667</v>
      </c>
    </row>
    <row r="429" customFormat="false" ht="15" hidden="false" customHeight="false" outlineLevel="0" collapsed="false">
      <c r="A429" s="0" t="e">
        <f aca="false">_xlfn.XLOOKUP('[1]CMK - 30.09.2025'!$N$1:$N$1048576,'[1]CMK - 30.09.2025'!$J$1:$J$1048576,"-",0)</f>
        <v>#NAME?</v>
      </c>
      <c r="B429" s="85" t="s">
        <v>58</v>
      </c>
      <c r="C429" s="85" t="s">
        <v>58</v>
      </c>
      <c r="D429" s="85" t="s">
        <v>59</v>
      </c>
      <c r="E429" s="85" t="n">
        <v>9023894000100</v>
      </c>
      <c r="F429" s="85" t="s">
        <v>485</v>
      </c>
      <c r="G429" s="85"/>
      <c r="H429" s="85" t="s">
        <v>61</v>
      </c>
      <c r="I429" s="86" t="n">
        <v>3186.231</v>
      </c>
      <c r="J429" s="86" t="n">
        <v>3186.231</v>
      </c>
      <c r="K429" s="86" t="n">
        <v>1891.66</v>
      </c>
      <c r="L429" s="89" t="n">
        <v>-1294.571</v>
      </c>
      <c r="M429" s="90" t="n">
        <v>-0.406301677436445</v>
      </c>
      <c r="N429" s="88" t="s">
        <v>57</v>
      </c>
      <c r="O429" s="86" t="n">
        <v>4277.431</v>
      </c>
      <c r="P429" s="86" t="n">
        <v>4277.431</v>
      </c>
      <c r="Q429" s="86" t="n">
        <v>2549.64</v>
      </c>
      <c r="R429" s="89" t="n">
        <v>-1727.791</v>
      </c>
      <c r="S429" s="90" t="n">
        <v>-0.403931939521643</v>
      </c>
      <c r="T429" s="83" t="n">
        <v>0.347832062844274</v>
      </c>
      <c r="U429" s="86" t="n">
        <v>3504.666</v>
      </c>
      <c r="V429" s="86" t="n">
        <v>3504.666</v>
      </c>
      <c r="W429" s="86" t="n">
        <v>1308.83</v>
      </c>
      <c r="X429" s="89" t="n">
        <v>-2195.836</v>
      </c>
      <c r="Y429" s="90" t="n">
        <v>-0.626546438376724</v>
      </c>
      <c r="Z429" s="90" t="n">
        <v>-0.486660861925605</v>
      </c>
      <c r="AA429" s="86" t="n">
        <f aca="false">SUM(K429,Q429,W429)/3</f>
        <v>1916.71</v>
      </c>
    </row>
    <row r="430" customFormat="false" ht="15" hidden="false" customHeight="false" outlineLevel="0" collapsed="false">
      <c r="A430" s="0" t="e">
        <f aca="false">_xlfn.XLOOKUP('[1]CMK - 30.09.2025'!$N$1:$N$1048576,'[1]CMK - 30.09.2025'!$J$1:$J$1048576,"-",0)</f>
        <v>#NAME?</v>
      </c>
      <c r="B430" s="85" t="s">
        <v>58</v>
      </c>
      <c r="C430" s="85" t="s">
        <v>58</v>
      </c>
      <c r="D430" s="85" t="s">
        <v>59</v>
      </c>
      <c r="E430" s="85" t="n">
        <v>9094055000182</v>
      </c>
      <c r="F430" s="85" t="s">
        <v>486</v>
      </c>
      <c r="G430" s="85"/>
      <c r="H430" s="85" t="s">
        <v>61</v>
      </c>
      <c r="I430" s="86" t="n">
        <v>100369.111</v>
      </c>
      <c r="J430" s="86" t="n">
        <v>100369.111</v>
      </c>
      <c r="K430" s="86" t="n">
        <v>86075.45</v>
      </c>
      <c r="L430" s="89" t="n">
        <v>-14293.661</v>
      </c>
      <c r="M430" s="90" t="n">
        <v>-0.142410955498052</v>
      </c>
      <c r="N430" s="88" t="s">
        <v>57</v>
      </c>
      <c r="O430" s="86" t="n">
        <v>77098.7130000001</v>
      </c>
      <c r="P430" s="86" t="n">
        <v>77098.7130000001</v>
      </c>
      <c r="Q430" s="86" t="n">
        <v>81089.76</v>
      </c>
      <c r="R430" s="87" t="n">
        <v>3991.04699999995</v>
      </c>
      <c r="S430" s="83" t="n">
        <v>0.0517654166289383</v>
      </c>
      <c r="T430" s="90" t="n">
        <v>-0.0579223227993582</v>
      </c>
      <c r="U430" s="86" t="n">
        <v>131910.326</v>
      </c>
      <c r="V430" s="86" t="n">
        <v>131910.326</v>
      </c>
      <c r="W430" s="86" t="n">
        <v>105579.2</v>
      </c>
      <c r="X430" s="89" t="n">
        <v>-26331.126</v>
      </c>
      <c r="Y430" s="90" t="n">
        <v>-0.199613834628837</v>
      </c>
      <c r="Z430" s="83" t="n">
        <v>0.302004100147787</v>
      </c>
      <c r="AA430" s="86" t="n">
        <f aca="false">SUM(K430,Q430,W430)/3</f>
        <v>90914.8033333333</v>
      </c>
    </row>
    <row r="431" customFormat="false" ht="15" hidden="false" customHeight="false" outlineLevel="0" collapsed="false">
      <c r="A431" s="0" t="e">
        <f aca="false">_xlfn.XLOOKUP('[1]CMK - 30.09.2025'!$N$1:$N$1048576,'[1]CMK - 30.09.2025'!$J$1:$J$1048576,"-",0)</f>
        <v>#NAME?</v>
      </c>
      <c r="B431" s="85" t="s">
        <v>58</v>
      </c>
      <c r="C431" s="85" t="s">
        <v>58</v>
      </c>
      <c r="D431" s="85" t="s">
        <v>59</v>
      </c>
      <c r="E431" s="85" t="n">
        <v>9096040000153</v>
      </c>
      <c r="F431" s="85" t="s">
        <v>487</v>
      </c>
      <c r="G431" s="85"/>
      <c r="H431" s="85" t="s">
        <v>61</v>
      </c>
      <c r="I431" s="86" t="n">
        <v>1582.129</v>
      </c>
      <c r="J431" s="86" t="n">
        <v>1582.129</v>
      </c>
      <c r="K431" s="86" t="n">
        <v>1613.71</v>
      </c>
      <c r="L431" s="87" t="n">
        <v>31.5809999999999</v>
      </c>
      <c r="M431" s="83" t="n">
        <v>0.0199610777629384</v>
      </c>
      <c r="N431" s="88" t="s">
        <v>57</v>
      </c>
      <c r="O431" s="86" t="n">
        <v>2475.328</v>
      </c>
      <c r="P431" s="86" t="n">
        <v>2475.328</v>
      </c>
      <c r="Q431" s="86" t="n">
        <v>2925.88</v>
      </c>
      <c r="R431" s="87" t="n">
        <v>450.552</v>
      </c>
      <c r="S431" s="83" t="n">
        <v>0.182017090260361</v>
      </c>
      <c r="T431" s="83" t="n">
        <v>0.813138668038248</v>
      </c>
      <c r="U431" s="86" t="n">
        <v>2048.229</v>
      </c>
      <c r="V431" s="86" t="n">
        <v>2048.229</v>
      </c>
      <c r="W431" s="86" t="n">
        <v>2393.26</v>
      </c>
      <c r="X431" s="87" t="n">
        <v>345.031</v>
      </c>
      <c r="Y431" s="83" t="n">
        <v>0.168453332122531</v>
      </c>
      <c r="Z431" s="90" t="n">
        <v>-0.182037540842413</v>
      </c>
      <c r="AA431" s="86" t="n">
        <f aca="false">SUM(K431,Q431,W431)/3</f>
        <v>2310.95</v>
      </c>
    </row>
    <row r="432" customFormat="false" ht="15" hidden="false" customHeight="false" outlineLevel="0" collapsed="false">
      <c r="A432" s="0" t="e">
        <f aca="false">_xlfn.XLOOKUP('[1]CMK - 30.09.2025'!$N$1:$N$1048576,'[1]CMK - 30.09.2025'!$J$1:$J$1048576,"-",0)</f>
        <v>#NAME?</v>
      </c>
      <c r="B432" s="85" t="s">
        <v>58</v>
      </c>
      <c r="C432" s="85" t="s">
        <v>58</v>
      </c>
      <c r="D432" s="85" t="s">
        <v>59</v>
      </c>
      <c r="E432" s="85" t="n">
        <v>9101701000191</v>
      </c>
      <c r="F432" s="85" t="s">
        <v>488</v>
      </c>
      <c r="G432" s="85"/>
      <c r="H432" s="85" t="s">
        <v>61</v>
      </c>
      <c r="I432" s="86" t="n">
        <v>35288.212</v>
      </c>
      <c r="J432" s="86" t="n">
        <v>35288.212</v>
      </c>
      <c r="K432" s="86" t="n">
        <v>36250.15</v>
      </c>
      <c r="L432" s="87" t="n">
        <v>961.938000000002</v>
      </c>
      <c r="M432" s="83" t="n">
        <v>0.0272594712364571</v>
      </c>
      <c r="N432" s="88" t="s">
        <v>57</v>
      </c>
      <c r="O432" s="86" t="n">
        <v>32950.756</v>
      </c>
      <c r="P432" s="86" t="n">
        <v>32950.756</v>
      </c>
      <c r="Q432" s="86" t="n">
        <v>36564.41</v>
      </c>
      <c r="R432" s="87" t="n">
        <v>3613.65400000002</v>
      </c>
      <c r="S432" s="83" t="n">
        <v>0.109668318383955</v>
      </c>
      <c r="T432" s="83" t="n">
        <v>0.00866920550673567</v>
      </c>
      <c r="U432" s="86" t="n">
        <v>53122.662</v>
      </c>
      <c r="V432" s="86" t="n">
        <v>53122.662</v>
      </c>
      <c r="W432" s="86" t="n">
        <v>38844.83</v>
      </c>
      <c r="X432" s="89" t="n">
        <v>-14277.832</v>
      </c>
      <c r="Y432" s="90" t="n">
        <v>-0.268771019042683</v>
      </c>
      <c r="Z432" s="83" t="n">
        <v>0.0623672035183942</v>
      </c>
      <c r="AA432" s="86" t="n">
        <f aca="false">SUM(K432,Q432,W432)/3</f>
        <v>37219.7966666667</v>
      </c>
    </row>
    <row r="433" customFormat="false" ht="15" hidden="false" customHeight="false" outlineLevel="0" collapsed="false">
      <c r="A433" s="0" t="e">
        <f aca="false">_xlfn.XLOOKUP('[1]CMK - 30.09.2025'!$N$1:$N$1048576,'[1]CMK - 30.09.2025'!$J$1:$J$1048576,"-",0)</f>
        <v>#NAME?</v>
      </c>
      <c r="B433" s="85" t="s">
        <v>58</v>
      </c>
      <c r="C433" s="85" t="s">
        <v>58</v>
      </c>
      <c r="D433" s="85" t="s">
        <v>59</v>
      </c>
      <c r="E433" s="85" t="n">
        <v>9133749000181</v>
      </c>
      <c r="F433" s="85" t="s">
        <v>489</v>
      </c>
      <c r="G433" s="85"/>
      <c r="H433" s="85" t="s">
        <v>61</v>
      </c>
      <c r="I433" s="86" t="n">
        <v>11562.725</v>
      </c>
      <c r="J433" s="86" t="n">
        <v>11562.725</v>
      </c>
      <c r="K433" s="86" t="n">
        <v>6243.03</v>
      </c>
      <c r="L433" s="89" t="n">
        <v>-5319.695</v>
      </c>
      <c r="M433" s="90" t="n">
        <v>-0.460072776962178</v>
      </c>
      <c r="N433" s="88" t="s">
        <v>57</v>
      </c>
      <c r="O433" s="86" t="n">
        <v>8318.703</v>
      </c>
      <c r="P433" s="86" t="n">
        <v>8318.703</v>
      </c>
      <c r="Q433" s="86" t="n">
        <v>6239.86</v>
      </c>
      <c r="R433" s="89" t="n">
        <v>-2078.843</v>
      </c>
      <c r="S433" s="90" t="n">
        <v>-0.249899894250342</v>
      </c>
      <c r="T433" s="90" t="n">
        <v>-0.000507766260934073</v>
      </c>
      <c r="U433" s="86" t="n">
        <v>8966.688</v>
      </c>
      <c r="V433" s="86" t="n">
        <v>8966.688</v>
      </c>
      <c r="W433" s="86" t="n">
        <v>5425.88</v>
      </c>
      <c r="X433" s="89" t="n">
        <v>-3540.808</v>
      </c>
      <c r="Y433" s="90" t="n">
        <v>-0.394884711054963</v>
      </c>
      <c r="Z433" s="90" t="n">
        <v>-0.130448439548323</v>
      </c>
      <c r="AA433" s="86" t="n">
        <f aca="false">SUM(K433,Q433,W433)/3</f>
        <v>5969.59</v>
      </c>
    </row>
    <row r="434" customFormat="false" ht="15" hidden="false" customHeight="false" outlineLevel="0" collapsed="false">
      <c r="A434" s="0" t="e">
        <f aca="false">_xlfn.XLOOKUP('[1]CMK - 30.09.2025'!$N$1:$N$1048576,'[1]CMK - 30.09.2025'!$J$1:$J$1048576,"-",0)</f>
        <v>#NAME?</v>
      </c>
      <c r="B434" s="85" t="s">
        <v>58</v>
      </c>
      <c r="C434" s="85" t="s">
        <v>58</v>
      </c>
      <c r="D434" s="85" t="s">
        <v>59</v>
      </c>
      <c r="E434" s="85" t="n">
        <v>9145101000125</v>
      </c>
      <c r="F434" s="85" t="s">
        <v>490</v>
      </c>
      <c r="G434" s="85"/>
      <c r="H434" s="85" t="s">
        <v>61</v>
      </c>
      <c r="I434" s="86" t="n">
        <v>212.86</v>
      </c>
      <c r="J434" s="86" t="n">
        <v>212.86</v>
      </c>
      <c r="K434" s="86" t="n">
        <v>0</v>
      </c>
      <c r="L434" s="89" t="n">
        <v>-212.86</v>
      </c>
      <c r="M434" s="90" t="n">
        <v>-1</v>
      </c>
      <c r="N434" s="88" t="s">
        <v>57</v>
      </c>
      <c r="O434" s="86" t="n">
        <v>233.043</v>
      </c>
      <c r="P434" s="86" t="n">
        <v>233.043</v>
      </c>
      <c r="Q434" s="86" t="n">
        <v>132.5</v>
      </c>
      <c r="R434" s="89" t="n">
        <v>-100.543</v>
      </c>
      <c r="S434" s="90" t="n">
        <v>-0.431435400333844</v>
      </c>
      <c r="T434" s="88" t="s">
        <v>57</v>
      </c>
      <c r="U434" s="86" t="n">
        <v>294.149</v>
      </c>
      <c r="V434" s="86" t="n">
        <v>294.149</v>
      </c>
      <c r="W434" s="86" t="n">
        <v>128.3</v>
      </c>
      <c r="X434" s="89" t="n">
        <v>-165.849</v>
      </c>
      <c r="Y434" s="90" t="n">
        <v>-0.563826496095516</v>
      </c>
      <c r="Z434" s="90" t="n">
        <v>-0.0316981132075471</v>
      </c>
      <c r="AA434" s="86" t="n">
        <f aca="false">SUM(K434,Q434,W434)/3</f>
        <v>86.9333333333333</v>
      </c>
    </row>
    <row r="435" customFormat="false" ht="15" hidden="false" customHeight="false" outlineLevel="0" collapsed="false">
      <c r="A435" s="0" t="e">
        <f aca="false">_xlfn.XLOOKUP('[1]CMK - 30.09.2025'!$N$1:$N$1048576,'[1]CMK - 30.09.2025'!$J$1:$J$1048576,"-",0)</f>
        <v>#NAME?</v>
      </c>
      <c r="B435" s="85" t="s">
        <v>58</v>
      </c>
      <c r="C435" s="85" t="s">
        <v>58</v>
      </c>
      <c r="D435" s="85" t="s">
        <v>59</v>
      </c>
      <c r="E435" s="85" t="n">
        <v>9146005000100</v>
      </c>
      <c r="F435" s="85" t="s">
        <v>491</v>
      </c>
      <c r="G435" s="85"/>
      <c r="H435" s="85" t="s">
        <v>61</v>
      </c>
      <c r="I435" s="86" t="n">
        <v>5625.848</v>
      </c>
      <c r="J435" s="86" t="n">
        <v>5625.848</v>
      </c>
      <c r="K435" s="86" t="n">
        <v>3590.46</v>
      </c>
      <c r="L435" s="89" t="n">
        <v>-2035.388</v>
      </c>
      <c r="M435" s="90" t="n">
        <v>-0.361792213369433</v>
      </c>
      <c r="N435" s="88" t="s">
        <v>57</v>
      </c>
      <c r="O435" s="86" t="n">
        <v>2623.232</v>
      </c>
      <c r="P435" s="86" t="n">
        <v>2623.232</v>
      </c>
      <c r="Q435" s="86" t="n">
        <v>4033.28</v>
      </c>
      <c r="R435" s="87" t="n">
        <v>1410.048</v>
      </c>
      <c r="S435" s="83" t="n">
        <v>0.53752317751537</v>
      </c>
      <c r="T435" s="83" t="n">
        <v>0.123332386379461</v>
      </c>
      <c r="U435" s="86" t="n">
        <v>1904.763</v>
      </c>
      <c r="V435" s="86" t="n">
        <v>1904.763</v>
      </c>
      <c r="W435" s="86" t="n">
        <v>3000.5</v>
      </c>
      <c r="X435" s="87" t="n">
        <v>1095.737</v>
      </c>
      <c r="Y435" s="83" t="n">
        <v>0.575261594224584</v>
      </c>
      <c r="Z435" s="90" t="n">
        <v>-0.256064543002221</v>
      </c>
      <c r="AA435" s="86" t="n">
        <f aca="false">SUM(K435,Q435,W435)/3</f>
        <v>3541.41333333333</v>
      </c>
    </row>
    <row r="436" customFormat="false" ht="15" hidden="false" customHeight="false" outlineLevel="0" collapsed="false">
      <c r="A436" s="0" t="e">
        <f aca="false">_xlfn.XLOOKUP('[1]CMK - 30.09.2025'!$N$1:$N$1048576,'[1]CMK - 30.09.2025'!$J$1:$J$1048576,"-",0)</f>
        <v>#NAME?</v>
      </c>
      <c r="B436" s="85" t="s">
        <v>58</v>
      </c>
      <c r="C436" s="85" t="s">
        <v>58</v>
      </c>
      <c r="D436" s="85" t="s">
        <v>59</v>
      </c>
      <c r="E436" s="85" t="n">
        <v>9170282000140</v>
      </c>
      <c r="F436" s="85" t="s">
        <v>492</v>
      </c>
      <c r="G436" s="85"/>
      <c r="H436" s="85" t="s">
        <v>61</v>
      </c>
      <c r="I436" s="86" t="n">
        <v>807.103</v>
      </c>
      <c r="J436" s="86" t="n">
        <v>807.103</v>
      </c>
      <c r="K436" s="86" t="n">
        <v>196.21</v>
      </c>
      <c r="L436" s="89" t="n">
        <v>-610.893</v>
      </c>
      <c r="M436" s="90" t="n">
        <v>-0.756895959995193</v>
      </c>
      <c r="N436" s="88" t="s">
        <v>57</v>
      </c>
      <c r="O436" s="86" t="n">
        <v>1563.454</v>
      </c>
      <c r="P436" s="86" t="n">
        <v>1563.454</v>
      </c>
      <c r="Q436" s="86" t="n">
        <v>385.77</v>
      </c>
      <c r="R436" s="89" t="n">
        <v>-1177.684</v>
      </c>
      <c r="S436" s="90" t="n">
        <v>-0.753257850886563</v>
      </c>
      <c r="T436" s="83" t="n">
        <v>0.966107741705316</v>
      </c>
      <c r="U436" s="86" t="n">
        <v>752.788</v>
      </c>
      <c r="V436" s="86" t="n">
        <v>752.788</v>
      </c>
      <c r="W436" s="86" t="n">
        <v>459.19</v>
      </c>
      <c r="X436" s="89" t="n">
        <v>-293.598</v>
      </c>
      <c r="Y436" s="90" t="n">
        <v>-0.390014187261221</v>
      </c>
      <c r="Z436" s="83" t="n">
        <v>0.190320657386526</v>
      </c>
      <c r="AA436" s="86" t="n">
        <f aca="false">SUM(K436,Q436,W436)/3</f>
        <v>347.056666666667</v>
      </c>
    </row>
    <row r="437" customFormat="false" ht="15" hidden="false" customHeight="false" outlineLevel="0" collapsed="false">
      <c r="A437" s="0" t="e">
        <f aca="false">_xlfn.XLOOKUP('[1]CMK - 30.09.2025'!$N$1:$N$1048576,'[1]CMK - 30.09.2025'!$J$1:$J$1048576,"-",0)</f>
        <v>#NAME?</v>
      </c>
      <c r="B437" s="85" t="s">
        <v>58</v>
      </c>
      <c r="C437" s="85" t="s">
        <v>58</v>
      </c>
      <c r="D437" s="85" t="s">
        <v>59</v>
      </c>
      <c r="E437" s="85" t="n">
        <v>9181369000112</v>
      </c>
      <c r="F437" s="85" t="s">
        <v>493</v>
      </c>
      <c r="G437" s="85"/>
      <c r="H437" s="85" t="s">
        <v>61</v>
      </c>
      <c r="I437" s="86" t="n">
        <v>1721.459</v>
      </c>
      <c r="J437" s="86" t="n">
        <v>1721.459</v>
      </c>
      <c r="K437" s="86" t="n">
        <v>2790.83</v>
      </c>
      <c r="L437" s="87" t="n">
        <v>1069.371</v>
      </c>
      <c r="M437" s="83" t="n">
        <v>0.621200388740017</v>
      </c>
      <c r="N437" s="88" t="s">
        <v>57</v>
      </c>
      <c r="O437" s="86" t="n">
        <v>1929.488</v>
      </c>
      <c r="P437" s="86" t="n">
        <v>1929.488</v>
      </c>
      <c r="Q437" s="86" t="n">
        <v>195.8</v>
      </c>
      <c r="R437" s="89" t="n">
        <v>-1733.688</v>
      </c>
      <c r="S437" s="90" t="n">
        <v>-0.898522302289519</v>
      </c>
      <c r="T437" s="90" t="n">
        <v>-0.929841660007955</v>
      </c>
      <c r="U437" s="86" t="n">
        <v>2397.548</v>
      </c>
      <c r="V437" s="86" t="n">
        <v>2397.548</v>
      </c>
      <c r="W437" s="86" t="n">
        <v>366.24</v>
      </c>
      <c r="X437" s="89" t="n">
        <v>-2031.308</v>
      </c>
      <c r="Y437" s="90" t="n">
        <v>-0.847243934219461</v>
      </c>
      <c r="Z437" s="83" t="n">
        <v>0.870480081716037</v>
      </c>
      <c r="AA437" s="86" t="n">
        <f aca="false">SUM(K437,Q437,W437)/3</f>
        <v>1117.62333333333</v>
      </c>
    </row>
    <row r="438" customFormat="false" ht="15" hidden="false" customHeight="false" outlineLevel="0" collapsed="false">
      <c r="A438" s="0" t="e">
        <f aca="false">_xlfn.XLOOKUP('[1]CMK - 30.09.2025'!$N$1:$N$1048576,'[1]CMK - 30.09.2025'!$J$1:$J$1048576,"-",0)</f>
        <v>#NAME?</v>
      </c>
      <c r="B438" s="85" t="s">
        <v>58</v>
      </c>
      <c r="C438" s="85" t="s">
        <v>58</v>
      </c>
      <c r="D438" s="85" t="s">
        <v>59</v>
      </c>
      <c r="E438" s="85" t="n">
        <v>9201994000189</v>
      </c>
      <c r="F438" s="85" t="s">
        <v>494</v>
      </c>
      <c r="G438" s="85"/>
      <c r="H438" s="85" t="s">
        <v>61</v>
      </c>
      <c r="I438" s="86" t="n">
        <v>864.576</v>
      </c>
      <c r="J438" s="86" t="n">
        <v>864.576</v>
      </c>
      <c r="K438" s="86" t="n">
        <v>619.79</v>
      </c>
      <c r="L438" s="89" t="n">
        <v>-244.786</v>
      </c>
      <c r="M438" s="90" t="n">
        <v>-0.283128377378044</v>
      </c>
      <c r="N438" s="88" t="s">
        <v>57</v>
      </c>
      <c r="O438" s="86" t="n">
        <v>1166.303</v>
      </c>
      <c r="P438" s="86" t="n">
        <v>1166.303</v>
      </c>
      <c r="Q438" s="86" t="n">
        <v>497.39</v>
      </c>
      <c r="R438" s="89" t="n">
        <v>-668.913</v>
      </c>
      <c r="S438" s="90" t="n">
        <v>-0.57353277836034</v>
      </c>
      <c r="T438" s="90" t="n">
        <v>-0.197486245341164</v>
      </c>
      <c r="U438" s="86" t="n">
        <v>823.151</v>
      </c>
      <c r="V438" s="86" t="n">
        <v>823.151</v>
      </c>
      <c r="W438" s="86" t="n">
        <v>575.23</v>
      </c>
      <c r="X438" s="89" t="n">
        <v>-247.921</v>
      </c>
      <c r="Y438" s="90" t="n">
        <v>-0.301185323227452</v>
      </c>
      <c r="Z438" s="83" t="n">
        <v>0.156496913890509</v>
      </c>
      <c r="AA438" s="86" t="n">
        <f aca="false">SUM(K438,Q438,W438)/3</f>
        <v>564.136666666667</v>
      </c>
    </row>
    <row r="439" customFormat="false" ht="15" hidden="false" customHeight="false" outlineLevel="0" collapsed="false">
      <c r="A439" s="0" t="e">
        <f aca="false">_xlfn.XLOOKUP('[1]CMK - 30.09.2025'!$N$1:$N$1048576,'[1]CMK - 30.09.2025'!$J$1:$J$1048576,"-",0)</f>
        <v>#NAME?</v>
      </c>
      <c r="B439" s="85" t="s">
        <v>58</v>
      </c>
      <c r="C439" s="85" t="s">
        <v>58</v>
      </c>
      <c r="D439" s="85" t="s">
        <v>59</v>
      </c>
      <c r="E439" s="85" t="n">
        <v>9202610000142</v>
      </c>
      <c r="F439" s="85" t="s">
        <v>495</v>
      </c>
      <c r="G439" s="85"/>
      <c r="H439" s="85" t="s">
        <v>61</v>
      </c>
      <c r="I439" s="86" t="n">
        <v>1568.866</v>
      </c>
      <c r="J439" s="86" t="n">
        <v>1568.866</v>
      </c>
      <c r="K439" s="86" t="n">
        <v>942.28</v>
      </c>
      <c r="L439" s="89" t="n">
        <v>-626.586</v>
      </c>
      <c r="M439" s="90" t="n">
        <v>-0.399387838094522</v>
      </c>
      <c r="N439" s="88" t="s">
        <v>57</v>
      </c>
      <c r="O439" s="86" t="n">
        <v>5039.32</v>
      </c>
      <c r="P439" s="86" t="n">
        <v>5039.32</v>
      </c>
      <c r="Q439" s="86" t="n">
        <v>886.23</v>
      </c>
      <c r="R439" s="89" t="n">
        <v>-4153.09</v>
      </c>
      <c r="S439" s="90" t="n">
        <v>-0.824136986736306</v>
      </c>
      <c r="T439" s="90" t="n">
        <v>-0.0594833807360871</v>
      </c>
      <c r="U439" s="86" t="n">
        <v>2059.155</v>
      </c>
      <c r="V439" s="86" t="n">
        <v>2059.155</v>
      </c>
      <c r="W439" s="86" t="n">
        <v>1196.92</v>
      </c>
      <c r="X439" s="89" t="n">
        <v>-862.235</v>
      </c>
      <c r="Y439" s="90" t="n">
        <v>-0.418732441219821</v>
      </c>
      <c r="Z439" s="83" t="n">
        <v>0.350574907191136</v>
      </c>
      <c r="AA439" s="86" t="n">
        <f aca="false">SUM(K439,Q439,W439)/3</f>
        <v>1008.47666666667</v>
      </c>
    </row>
    <row r="440" customFormat="false" ht="15" hidden="false" customHeight="false" outlineLevel="0" collapsed="false">
      <c r="A440" s="0" t="e">
        <f aca="false">_xlfn.XLOOKUP('[1]CMK - 30.09.2025'!$N$1:$N$1048576,'[1]CMK - 30.09.2025'!$J$1:$J$1048576,"-",0)</f>
        <v>#NAME?</v>
      </c>
      <c r="B440" s="85" t="s">
        <v>58</v>
      </c>
      <c r="C440" s="85" t="s">
        <v>58</v>
      </c>
      <c r="D440" s="85" t="s">
        <v>59</v>
      </c>
      <c r="E440" s="85" t="n">
        <v>9273492000163</v>
      </c>
      <c r="F440" s="85" t="s">
        <v>496</v>
      </c>
      <c r="G440" s="85"/>
      <c r="H440" s="85" t="s">
        <v>61</v>
      </c>
      <c r="I440" s="86" t="n">
        <v>4177.294</v>
      </c>
      <c r="J440" s="86" t="n">
        <v>4177.294</v>
      </c>
      <c r="K440" s="86" t="n">
        <v>2795.98</v>
      </c>
      <c r="L440" s="89" t="n">
        <v>-1381.314</v>
      </c>
      <c r="M440" s="90" t="n">
        <v>-0.33067196132233</v>
      </c>
      <c r="N440" s="88" t="s">
        <v>57</v>
      </c>
      <c r="O440" s="86" t="n">
        <v>6196.332</v>
      </c>
      <c r="P440" s="86" t="n">
        <v>6196.332</v>
      </c>
      <c r="Q440" s="86" t="n">
        <v>6047.97</v>
      </c>
      <c r="R440" s="89" t="n">
        <v>-148.362000000001</v>
      </c>
      <c r="S440" s="90" t="n">
        <v>-0.0239435201341699</v>
      </c>
      <c r="T440" s="83" t="n">
        <v>1.16309487192326</v>
      </c>
      <c r="U440" s="86" t="n">
        <v>6048.466</v>
      </c>
      <c r="V440" s="86" t="n">
        <v>6048.466</v>
      </c>
      <c r="W440" s="86" t="n">
        <v>7064.16</v>
      </c>
      <c r="X440" s="87" t="n">
        <v>1015.694</v>
      </c>
      <c r="Y440" s="83" t="n">
        <v>0.167925884017535</v>
      </c>
      <c r="Z440" s="83" t="n">
        <v>0.168021666774141</v>
      </c>
      <c r="AA440" s="86" t="n">
        <f aca="false">SUM(K440,Q440,W440)/3</f>
        <v>5302.70333333333</v>
      </c>
    </row>
    <row r="441" customFormat="false" ht="15" hidden="false" customHeight="false" outlineLevel="0" collapsed="false">
      <c r="A441" s="0" t="e">
        <f aca="false">_xlfn.XLOOKUP('[1]CMK - 30.09.2025'!$N$1:$N$1048576,'[1]CMK - 30.09.2025'!$J$1:$J$1048576,"-",0)</f>
        <v>#NAME?</v>
      </c>
      <c r="B441" s="85" t="s">
        <v>58</v>
      </c>
      <c r="C441" s="85" t="s">
        <v>58</v>
      </c>
      <c r="D441" s="85" t="s">
        <v>59</v>
      </c>
      <c r="E441" s="85" t="n">
        <v>9307607000193</v>
      </c>
      <c r="F441" s="85" t="s">
        <v>497</v>
      </c>
      <c r="G441" s="85"/>
      <c r="H441" s="85" t="s">
        <v>61</v>
      </c>
      <c r="I441" s="86" t="n">
        <v>0</v>
      </c>
      <c r="J441" s="86" t="n">
        <v>0</v>
      </c>
      <c r="K441" s="86" t="n">
        <v>2347.68</v>
      </c>
      <c r="L441" s="87" t="n">
        <v>2347.68</v>
      </c>
      <c r="M441" s="88" t="s">
        <v>57</v>
      </c>
      <c r="N441" s="88" t="s">
        <v>57</v>
      </c>
      <c r="O441" s="86" t="n">
        <v>2574.46</v>
      </c>
      <c r="P441" s="86" t="n">
        <v>2574.46</v>
      </c>
      <c r="Q441" s="86" t="n">
        <v>3877.27</v>
      </c>
      <c r="R441" s="87" t="n">
        <v>1302.81</v>
      </c>
      <c r="S441" s="83" t="n">
        <v>0.5060517545427</v>
      </c>
      <c r="T441" s="83" t="n">
        <v>0.651532576841819</v>
      </c>
      <c r="U441" s="86" t="n">
        <v>3993.545</v>
      </c>
      <c r="V441" s="86" t="n">
        <v>3993.545</v>
      </c>
      <c r="W441" s="86" t="n">
        <v>4191.11</v>
      </c>
      <c r="X441" s="87" t="n">
        <v>197.565</v>
      </c>
      <c r="Y441" s="83" t="n">
        <v>0.0494710839617434</v>
      </c>
      <c r="Z441" s="83" t="n">
        <v>0.0809435504878431</v>
      </c>
      <c r="AA441" s="86" t="n">
        <f aca="false">SUM(K441,Q441,W441)/3</f>
        <v>3472.02</v>
      </c>
    </row>
    <row r="442" customFormat="false" ht="15" hidden="false" customHeight="false" outlineLevel="0" collapsed="false">
      <c r="A442" s="0" t="e">
        <f aca="false">_xlfn.XLOOKUP('[1]CMK - 30.09.2025'!$N$1:$N$1048576,'[1]CMK - 30.09.2025'!$J$1:$J$1048576,"-",0)</f>
        <v>#NAME?</v>
      </c>
      <c r="B442" s="85" t="s">
        <v>58</v>
      </c>
      <c r="C442" s="85" t="s">
        <v>58</v>
      </c>
      <c r="D442" s="85" t="s">
        <v>59</v>
      </c>
      <c r="E442" s="85" t="n">
        <v>9314730000131</v>
      </c>
      <c r="F442" s="85" t="s">
        <v>498</v>
      </c>
      <c r="G442" s="85"/>
      <c r="H442" s="85" t="s">
        <v>61</v>
      </c>
      <c r="I442" s="86" t="n">
        <v>9217.569</v>
      </c>
      <c r="J442" s="86" t="n">
        <v>9217.569</v>
      </c>
      <c r="K442" s="86" t="n">
        <v>7201.67</v>
      </c>
      <c r="L442" s="89" t="n">
        <v>-2015.899</v>
      </c>
      <c r="M442" s="90" t="n">
        <v>-0.21870180738544</v>
      </c>
      <c r="N442" s="88" t="s">
        <v>57</v>
      </c>
      <c r="O442" s="86" t="n">
        <v>8267.422</v>
      </c>
      <c r="P442" s="86" t="n">
        <v>8267.422</v>
      </c>
      <c r="Q442" s="86" t="n">
        <v>21034.68</v>
      </c>
      <c r="R442" s="87" t="n">
        <v>12767.258</v>
      </c>
      <c r="S442" s="83" t="n">
        <v>1.54428526812832</v>
      </c>
      <c r="T442" s="83" t="n">
        <v>1.9208058686388</v>
      </c>
      <c r="U442" s="86" t="n">
        <v>10693.651</v>
      </c>
      <c r="V442" s="86" t="n">
        <v>10693.651</v>
      </c>
      <c r="W442" s="86" t="n">
        <v>11438.65</v>
      </c>
      <c r="X442" s="87" t="n">
        <v>744.999000000003</v>
      </c>
      <c r="Y442" s="83" t="n">
        <v>0.0696674129350214</v>
      </c>
      <c r="Z442" s="90" t="n">
        <v>-0.456200427104192</v>
      </c>
      <c r="AA442" s="86" t="n">
        <f aca="false">SUM(K442,Q442,W442)/3</f>
        <v>13225</v>
      </c>
    </row>
    <row r="443" customFormat="false" ht="15" hidden="false" customHeight="false" outlineLevel="0" collapsed="false">
      <c r="A443" s="0" t="e">
        <f aca="false">_xlfn.XLOOKUP('[1]CMK - 30.09.2025'!$N$1:$N$1048576,'[1]CMK - 30.09.2025'!$J$1:$J$1048576,"-",0)</f>
        <v>#NAME?</v>
      </c>
      <c r="B443" s="85" t="s">
        <v>58</v>
      </c>
      <c r="C443" s="85" t="s">
        <v>58</v>
      </c>
      <c r="D443" s="85" t="s">
        <v>59</v>
      </c>
      <c r="E443" s="85" t="n">
        <v>9322282000118</v>
      </c>
      <c r="F443" s="85" t="s">
        <v>499</v>
      </c>
      <c r="G443" s="85"/>
      <c r="H443" s="85" t="s">
        <v>61</v>
      </c>
      <c r="I443" s="86" t="n">
        <v>1571.604</v>
      </c>
      <c r="J443" s="86" t="n">
        <v>1571.604</v>
      </c>
      <c r="K443" s="86" t="n">
        <v>2556.41</v>
      </c>
      <c r="L443" s="87" t="n">
        <v>984.806</v>
      </c>
      <c r="M443" s="83" t="n">
        <v>0.626624773161687</v>
      </c>
      <c r="N443" s="88" t="s">
        <v>57</v>
      </c>
      <c r="O443" s="86" t="n">
        <v>2814.477</v>
      </c>
      <c r="P443" s="86" t="n">
        <v>2814.477</v>
      </c>
      <c r="Q443" s="86" t="n">
        <v>1517.3</v>
      </c>
      <c r="R443" s="89" t="n">
        <v>-1297.177</v>
      </c>
      <c r="S443" s="90" t="n">
        <v>-0.460894510774115</v>
      </c>
      <c r="T443" s="90" t="n">
        <v>-0.406472357720397</v>
      </c>
      <c r="U443" s="86" t="n">
        <v>1476.496</v>
      </c>
      <c r="V443" s="86" t="n">
        <v>1476.496</v>
      </c>
      <c r="W443" s="86" t="n">
        <v>3162.57</v>
      </c>
      <c r="X443" s="87" t="n">
        <v>1686.074</v>
      </c>
      <c r="Y443" s="83" t="n">
        <v>1.14194281596428</v>
      </c>
      <c r="Z443" s="83" t="n">
        <v>1.08434060502208</v>
      </c>
      <c r="AA443" s="86" t="n">
        <f aca="false">SUM(K443,Q443,W443)/3</f>
        <v>2412.09333333333</v>
      </c>
    </row>
    <row r="444" customFormat="false" ht="15" hidden="false" customHeight="false" outlineLevel="0" collapsed="false">
      <c r="A444" s="0" t="e">
        <f aca="false">_xlfn.XLOOKUP('[1]CMK - 30.09.2025'!$N$1:$N$1048576,'[1]CMK - 30.09.2025'!$J$1:$J$1048576,"-",0)</f>
        <v>#NAME?</v>
      </c>
      <c r="B444" s="85" t="s">
        <v>58</v>
      </c>
      <c r="C444" s="85" t="s">
        <v>58</v>
      </c>
      <c r="D444" s="85" t="s">
        <v>59</v>
      </c>
      <c r="E444" s="85" t="n">
        <v>9345482000196</v>
      </c>
      <c r="F444" s="85" t="s">
        <v>500</v>
      </c>
      <c r="G444" s="85"/>
      <c r="H444" s="85" t="s">
        <v>61</v>
      </c>
      <c r="I444" s="86" t="n">
        <v>18877.326</v>
      </c>
      <c r="J444" s="86" t="n">
        <v>18877.326</v>
      </c>
      <c r="K444" s="86" t="n">
        <v>18596.55</v>
      </c>
      <c r="L444" s="89" t="n">
        <v>-280.775999999991</v>
      </c>
      <c r="M444" s="90" t="n">
        <v>-0.0148737167541627</v>
      </c>
      <c r="N444" s="88" t="s">
        <v>57</v>
      </c>
      <c r="O444" s="86" t="n">
        <v>16756.893</v>
      </c>
      <c r="P444" s="86" t="n">
        <v>16756.893</v>
      </c>
      <c r="Q444" s="86" t="n">
        <v>15736.62</v>
      </c>
      <c r="R444" s="89" t="n">
        <v>-1020.273</v>
      </c>
      <c r="S444" s="90" t="n">
        <v>-0.0608867646287409</v>
      </c>
      <c r="T444" s="90" t="n">
        <v>-0.153788202650492</v>
      </c>
      <c r="U444" s="86" t="n">
        <v>18946.974</v>
      </c>
      <c r="V444" s="86" t="n">
        <v>18946.974</v>
      </c>
      <c r="W444" s="86" t="n">
        <v>19544.69</v>
      </c>
      <c r="X444" s="87" t="n">
        <v>597.716000000004</v>
      </c>
      <c r="Y444" s="83" t="n">
        <v>0.0315467789210036</v>
      </c>
      <c r="Z444" s="83" t="n">
        <v>0.241987796617063</v>
      </c>
      <c r="AA444" s="86" t="n">
        <f aca="false">SUM(K444,Q444,W444)/3</f>
        <v>17959.2866666667</v>
      </c>
    </row>
    <row r="445" customFormat="false" ht="15" hidden="false" customHeight="false" outlineLevel="0" collapsed="false">
      <c r="A445" s="0" t="e">
        <f aca="false">_xlfn.XLOOKUP('[1]CMK - 30.09.2025'!$N$1:$N$1048576,'[1]CMK - 30.09.2025'!$J$1:$J$1048576,"-",0)</f>
        <v>#NAME?</v>
      </c>
      <c r="B445" s="85" t="s">
        <v>58</v>
      </c>
      <c r="C445" s="85" t="s">
        <v>58</v>
      </c>
      <c r="D445" s="85" t="s">
        <v>59</v>
      </c>
      <c r="E445" s="85" t="n">
        <v>9357069000141</v>
      </c>
      <c r="F445" s="85" t="s">
        <v>501</v>
      </c>
      <c r="G445" s="85"/>
      <c r="H445" s="85" t="s">
        <v>61</v>
      </c>
      <c r="I445" s="86" t="n">
        <v>12380.711</v>
      </c>
      <c r="J445" s="86" t="n">
        <v>12380.711</v>
      </c>
      <c r="K445" s="86" t="n">
        <v>6223.96</v>
      </c>
      <c r="L445" s="89" t="n">
        <v>-6156.751</v>
      </c>
      <c r="M445" s="90" t="n">
        <v>-0.497285737466936</v>
      </c>
      <c r="N445" s="88" t="s">
        <v>57</v>
      </c>
      <c r="O445" s="86" t="n">
        <v>20834.978</v>
      </c>
      <c r="P445" s="86" t="n">
        <v>20834.978</v>
      </c>
      <c r="Q445" s="86" t="n">
        <v>5608.72</v>
      </c>
      <c r="R445" s="89" t="n">
        <v>-15226.258</v>
      </c>
      <c r="S445" s="90" t="n">
        <v>-0.730802691512321</v>
      </c>
      <c r="T445" s="90" t="n">
        <v>-0.0988502496802678</v>
      </c>
      <c r="U445" s="86" t="n">
        <v>26156.038</v>
      </c>
      <c r="V445" s="86" t="n">
        <v>26156.038</v>
      </c>
      <c r="W445" s="86" t="n">
        <v>4054.72</v>
      </c>
      <c r="X445" s="89" t="n">
        <v>-22101.318</v>
      </c>
      <c r="Y445" s="90" t="n">
        <v>-0.844979579858387</v>
      </c>
      <c r="Z445" s="90" t="n">
        <v>-0.277068564663595</v>
      </c>
      <c r="AA445" s="86" t="n">
        <f aca="false">SUM(K445,Q445,W445)/3</f>
        <v>5295.8</v>
      </c>
    </row>
    <row r="446" customFormat="false" ht="15" hidden="false" customHeight="false" outlineLevel="0" collapsed="false">
      <c r="A446" s="0" t="e">
        <f aca="false">_xlfn.XLOOKUP('[1]CMK - 30.09.2025'!$N$1:$N$1048576,'[1]CMK - 30.09.2025'!$J$1:$J$1048576,"-",0)</f>
        <v>#NAME?</v>
      </c>
      <c r="B446" s="85" t="s">
        <v>58</v>
      </c>
      <c r="C446" s="85" t="s">
        <v>58</v>
      </c>
      <c r="D446" s="85" t="s">
        <v>59</v>
      </c>
      <c r="E446" s="85" t="n">
        <v>9396902000163</v>
      </c>
      <c r="F446" s="85" t="s">
        <v>502</v>
      </c>
      <c r="G446" s="85"/>
      <c r="H446" s="85" t="s">
        <v>61</v>
      </c>
      <c r="I446" s="86" t="n">
        <v>29967.592</v>
      </c>
      <c r="J446" s="86" t="n">
        <v>29967.592</v>
      </c>
      <c r="K446" s="86" t="n">
        <v>18690.26</v>
      </c>
      <c r="L446" s="89" t="n">
        <v>-11277.332</v>
      </c>
      <c r="M446" s="90" t="n">
        <v>-0.376317590015241</v>
      </c>
      <c r="N446" s="88" t="s">
        <v>57</v>
      </c>
      <c r="O446" s="86" t="n">
        <v>28606.378</v>
      </c>
      <c r="P446" s="86" t="n">
        <v>28606.378</v>
      </c>
      <c r="Q446" s="86" t="n">
        <v>11856.83</v>
      </c>
      <c r="R446" s="89" t="n">
        <v>-16749.548</v>
      </c>
      <c r="S446" s="90" t="n">
        <v>-0.585517956869619</v>
      </c>
      <c r="T446" s="90" t="n">
        <v>-0.365614496534559</v>
      </c>
      <c r="U446" s="86" t="n">
        <v>43320.444</v>
      </c>
      <c r="V446" s="86" t="n">
        <v>43320.444</v>
      </c>
      <c r="W446" s="86" t="n">
        <v>21812.66</v>
      </c>
      <c r="X446" s="89" t="n">
        <v>-21507.784</v>
      </c>
      <c r="Y446" s="90" t="n">
        <v>-0.496481153332593</v>
      </c>
      <c r="Z446" s="83" t="n">
        <v>0.839670468413565</v>
      </c>
      <c r="AA446" s="86" t="n">
        <f aca="false">SUM(K446,Q446,W446)/3</f>
        <v>17453.25</v>
      </c>
    </row>
    <row r="447" customFormat="false" ht="15" hidden="false" customHeight="false" outlineLevel="0" collapsed="false">
      <c r="A447" s="0" t="e">
        <f aca="false">_xlfn.XLOOKUP('[1]CMK - 30.09.2025'!$N$1:$N$1048576,'[1]CMK - 30.09.2025'!$J$1:$J$1048576,"-",0)</f>
        <v>#NAME?</v>
      </c>
      <c r="B447" s="85" t="s">
        <v>58</v>
      </c>
      <c r="C447" s="85" t="s">
        <v>58</v>
      </c>
      <c r="D447" s="85" t="s">
        <v>59</v>
      </c>
      <c r="E447" s="85" t="n">
        <v>9398349000106</v>
      </c>
      <c r="F447" s="85" t="s">
        <v>503</v>
      </c>
      <c r="G447" s="85"/>
      <c r="H447" s="85" t="s">
        <v>61</v>
      </c>
      <c r="I447" s="86" t="n">
        <v>3496.953</v>
      </c>
      <c r="J447" s="86" t="n">
        <v>3496.953</v>
      </c>
      <c r="K447" s="86" t="n">
        <v>855.17</v>
      </c>
      <c r="L447" s="89" t="n">
        <v>-2641.783</v>
      </c>
      <c r="M447" s="90" t="n">
        <v>-0.75545281849656</v>
      </c>
      <c r="N447" s="88" t="s">
        <v>57</v>
      </c>
      <c r="O447" s="86" t="n">
        <v>4536.632</v>
      </c>
      <c r="P447" s="86" t="n">
        <v>4536.632</v>
      </c>
      <c r="Q447" s="86" t="n">
        <v>11659.19</v>
      </c>
      <c r="R447" s="87" t="n">
        <v>7122.558</v>
      </c>
      <c r="S447" s="83" t="n">
        <v>1.57001008677803</v>
      </c>
      <c r="T447" s="83" t="n">
        <v>12.6337687243472</v>
      </c>
      <c r="U447" s="86" t="n">
        <v>5852.355</v>
      </c>
      <c r="V447" s="86" t="n">
        <v>5852.355</v>
      </c>
      <c r="W447" s="86" t="n">
        <v>3908.15</v>
      </c>
      <c r="X447" s="89" t="n">
        <v>-1944.205</v>
      </c>
      <c r="Y447" s="90" t="n">
        <v>-0.332208999624938</v>
      </c>
      <c r="Z447" s="90" t="n">
        <v>-0.66480089954791</v>
      </c>
      <c r="AA447" s="86" t="n">
        <f aca="false">SUM(K447,Q447,W447)/3</f>
        <v>5474.17</v>
      </c>
    </row>
    <row r="448" customFormat="false" ht="15" hidden="false" customHeight="false" outlineLevel="0" collapsed="false">
      <c r="A448" s="0" t="e">
        <f aca="false">_xlfn.XLOOKUP('[1]CMK - 30.09.2025'!$N$1:$N$1048576,'[1]CMK - 30.09.2025'!$J$1:$J$1048576,"-",0)</f>
        <v>#NAME?</v>
      </c>
      <c r="B448" s="85" t="s">
        <v>58</v>
      </c>
      <c r="C448" s="85" t="s">
        <v>58</v>
      </c>
      <c r="D448" s="85" t="s">
        <v>59</v>
      </c>
      <c r="E448" s="85" t="n">
        <v>9402772000124</v>
      </c>
      <c r="F448" s="85" t="s">
        <v>504</v>
      </c>
      <c r="G448" s="85"/>
      <c r="H448" s="85" t="s">
        <v>61</v>
      </c>
      <c r="I448" s="86" t="n">
        <v>4702.394</v>
      </c>
      <c r="J448" s="86" t="n">
        <v>4702.394</v>
      </c>
      <c r="K448" s="86" t="n">
        <v>12033.95</v>
      </c>
      <c r="L448" s="87" t="n">
        <v>7331.556</v>
      </c>
      <c r="M448" s="83" t="n">
        <v>1.55911138028842</v>
      </c>
      <c r="N448" s="88" t="s">
        <v>57</v>
      </c>
      <c r="O448" s="86" t="n">
        <v>6554.12</v>
      </c>
      <c r="P448" s="86" t="n">
        <v>6554.12</v>
      </c>
      <c r="Q448" s="86" t="n">
        <v>11489.57</v>
      </c>
      <c r="R448" s="87" t="n">
        <v>4935.45</v>
      </c>
      <c r="S448" s="83" t="n">
        <v>0.753030155078028</v>
      </c>
      <c r="T448" s="90" t="n">
        <v>-0.0452370169395751</v>
      </c>
      <c r="U448" s="86" t="n">
        <v>5016.755</v>
      </c>
      <c r="V448" s="86" t="n">
        <v>5016.755</v>
      </c>
      <c r="W448" s="86" t="n">
        <v>14295.73</v>
      </c>
      <c r="X448" s="87" t="n">
        <v>9278.975</v>
      </c>
      <c r="Y448" s="83" t="n">
        <v>1.84959700045149</v>
      </c>
      <c r="Z448" s="83" t="n">
        <v>0.244235423954073</v>
      </c>
      <c r="AA448" s="86" t="n">
        <f aca="false">SUM(K448,Q448,W448)/3</f>
        <v>12606.4166666667</v>
      </c>
    </row>
    <row r="449" customFormat="false" ht="15" hidden="false" customHeight="false" outlineLevel="0" collapsed="false">
      <c r="A449" s="0" t="e">
        <f aca="false">_xlfn.XLOOKUP('[1]CMK - 30.09.2025'!$N$1:$N$1048576,'[1]CMK - 30.09.2025'!$J$1:$J$1048576,"-",0)</f>
        <v>#NAME?</v>
      </c>
      <c r="B449" s="85" t="s">
        <v>58</v>
      </c>
      <c r="C449" s="85" t="s">
        <v>58</v>
      </c>
      <c r="D449" s="85" t="s">
        <v>59</v>
      </c>
      <c r="E449" s="85" t="n">
        <v>9403440000164</v>
      </c>
      <c r="F449" s="85" t="s">
        <v>505</v>
      </c>
      <c r="G449" s="85"/>
      <c r="H449" s="85" t="s">
        <v>61</v>
      </c>
      <c r="I449" s="86" t="n">
        <v>2594.37</v>
      </c>
      <c r="J449" s="86" t="n">
        <v>2594.37</v>
      </c>
      <c r="K449" s="86" t="n">
        <v>7185.93</v>
      </c>
      <c r="L449" s="87" t="n">
        <v>4591.56</v>
      </c>
      <c r="M449" s="83" t="n">
        <v>1.76981694977972</v>
      </c>
      <c r="N449" s="88" t="s">
        <v>57</v>
      </c>
      <c r="O449" s="86" t="n">
        <v>4039.115</v>
      </c>
      <c r="P449" s="86" t="n">
        <v>4039.115</v>
      </c>
      <c r="Q449" s="86" t="n">
        <v>3202.84</v>
      </c>
      <c r="R449" s="89" t="n">
        <v>-836.275000000002</v>
      </c>
      <c r="S449" s="90" t="n">
        <v>-0.207044117337585</v>
      </c>
      <c r="T449" s="90" t="n">
        <v>-0.554290119720064</v>
      </c>
      <c r="U449" s="86" t="n">
        <v>1630.148</v>
      </c>
      <c r="V449" s="86" t="n">
        <v>1630.148</v>
      </c>
      <c r="W449" s="86" t="n">
        <v>3677.76</v>
      </c>
      <c r="X449" s="87" t="n">
        <v>2047.612</v>
      </c>
      <c r="Y449" s="83" t="n">
        <v>1.25608963112552</v>
      </c>
      <c r="Z449" s="83" t="n">
        <v>0.148280900700628</v>
      </c>
      <c r="AA449" s="86" t="n">
        <f aca="false">SUM(K449,Q449,W449)/3</f>
        <v>4688.84333333333</v>
      </c>
    </row>
    <row r="450" customFormat="false" ht="15" hidden="false" customHeight="false" outlineLevel="0" collapsed="false">
      <c r="A450" s="0" t="e">
        <f aca="false">_xlfn.XLOOKUP('[1]CMK - 30.09.2025'!$N$1:$N$1048576,'[1]CMK - 30.09.2025'!$J$1:$J$1048576,"-",0)</f>
        <v>#NAME?</v>
      </c>
      <c r="B450" s="85" t="s">
        <v>58</v>
      </c>
      <c r="C450" s="85" t="s">
        <v>58</v>
      </c>
      <c r="D450" s="85" t="s">
        <v>59</v>
      </c>
      <c r="E450" s="85" t="n">
        <v>9409548000164</v>
      </c>
      <c r="F450" s="85" t="s">
        <v>506</v>
      </c>
      <c r="G450" s="85"/>
      <c r="H450" s="85" t="s">
        <v>61</v>
      </c>
      <c r="I450" s="86" t="n">
        <v>615.812</v>
      </c>
      <c r="J450" s="86" t="n">
        <v>615.812</v>
      </c>
      <c r="K450" s="86" t="n">
        <v>0</v>
      </c>
      <c r="L450" s="89" t="n">
        <v>-615.812</v>
      </c>
      <c r="M450" s="90" t="n">
        <v>-1</v>
      </c>
      <c r="N450" s="88" t="s">
        <v>57</v>
      </c>
      <c r="O450" s="86" t="n">
        <v>222.677</v>
      </c>
      <c r="P450" s="86" t="n">
        <v>222.677</v>
      </c>
      <c r="Q450" s="86" t="n">
        <v>0</v>
      </c>
      <c r="R450" s="89" t="n">
        <v>-222.677</v>
      </c>
      <c r="S450" s="90" t="n">
        <v>-1</v>
      </c>
      <c r="T450" s="88" t="s">
        <v>57</v>
      </c>
      <c r="U450" s="86" t="n">
        <v>2424.158</v>
      </c>
      <c r="V450" s="86" t="n">
        <v>2424.158</v>
      </c>
      <c r="W450" s="86" t="n">
        <v>0</v>
      </c>
      <c r="X450" s="89" t="n">
        <v>-2424.158</v>
      </c>
      <c r="Y450" s="90" t="n">
        <v>-1</v>
      </c>
      <c r="Z450" s="88" t="s">
        <v>57</v>
      </c>
      <c r="AA450" s="86" t="n">
        <f aca="false">SUM(K450,Q450,W450)/3</f>
        <v>0</v>
      </c>
    </row>
    <row r="451" customFormat="false" ht="15" hidden="false" customHeight="false" outlineLevel="0" collapsed="false">
      <c r="A451" s="0" t="e">
        <f aca="false">_xlfn.XLOOKUP('[1]CMK - 30.09.2025'!$N$1:$N$1048576,'[1]CMK - 30.09.2025'!$J$1:$J$1048576,"-",0)</f>
        <v>#NAME?</v>
      </c>
      <c r="B451" s="85" t="s">
        <v>58</v>
      </c>
      <c r="C451" s="85" t="s">
        <v>58</v>
      </c>
      <c r="D451" s="85" t="s">
        <v>59</v>
      </c>
      <c r="E451" s="85" t="n">
        <v>9425460000136</v>
      </c>
      <c r="F451" s="85" t="s">
        <v>507</v>
      </c>
      <c r="G451" s="85"/>
      <c r="H451" s="85" t="s">
        <v>61</v>
      </c>
      <c r="I451" s="86" t="n">
        <v>3090.434</v>
      </c>
      <c r="J451" s="86" t="n">
        <v>3090.434</v>
      </c>
      <c r="K451" s="86" t="n">
        <v>1971.17</v>
      </c>
      <c r="L451" s="89" t="n">
        <v>-1119.264</v>
      </c>
      <c r="M451" s="90" t="n">
        <v>-0.362170491264334</v>
      </c>
      <c r="N451" s="88" t="s">
        <v>57</v>
      </c>
      <c r="O451" s="86" t="n">
        <v>2529.079</v>
      </c>
      <c r="P451" s="86" t="n">
        <v>2529.079</v>
      </c>
      <c r="Q451" s="86" t="n">
        <v>3540.26</v>
      </c>
      <c r="R451" s="87" t="n">
        <v>1011.181</v>
      </c>
      <c r="S451" s="83" t="n">
        <v>0.399821832374552</v>
      </c>
      <c r="T451" s="83" t="n">
        <v>0.796019622863579</v>
      </c>
      <c r="U451" s="86" t="n">
        <v>4603.223</v>
      </c>
      <c r="V451" s="86" t="n">
        <v>4603.223</v>
      </c>
      <c r="W451" s="86" t="n">
        <v>2869.66</v>
      </c>
      <c r="X451" s="89" t="n">
        <v>-1733.563</v>
      </c>
      <c r="Y451" s="90" t="n">
        <v>-0.376597657771522</v>
      </c>
      <c r="Z451" s="90" t="n">
        <v>-0.189421115963234</v>
      </c>
      <c r="AA451" s="86" t="n">
        <f aca="false">SUM(K451,Q451,W451)/3</f>
        <v>2793.69666666667</v>
      </c>
    </row>
    <row r="452" customFormat="false" ht="15" hidden="false" customHeight="false" outlineLevel="0" collapsed="false">
      <c r="A452" s="0" t="e">
        <f aca="false">_xlfn.XLOOKUP('[1]CMK - 30.09.2025'!$N$1:$N$1048576,'[1]CMK - 30.09.2025'!$J$1:$J$1048576,"-",0)</f>
        <v>#NAME?</v>
      </c>
      <c r="B452" s="85" t="s">
        <v>58</v>
      </c>
      <c r="C452" s="85" t="s">
        <v>58</v>
      </c>
      <c r="D452" s="85" t="s">
        <v>59</v>
      </c>
      <c r="E452" s="85" t="n">
        <v>9437306000184</v>
      </c>
      <c r="F452" s="85" t="s">
        <v>508</v>
      </c>
      <c r="G452" s="85"/>
      <c r="H452" s="85" t="s">
        <v>61</v>
      </c>
      <c r="I452" s="86" t="n">
        <v>2122.685</v>
      </c>
      <c r="J452" s="86" t="n">
        <v>2122.685</v>
      </c>
      <c r="K452" s="86" t="n">
        <v>1820.79</v>
      </c>
      <c r="L452" s="89" t="n">
        <v>-301.895</v>
      </c>
      <c r="M452" s="90" t="n">
        <v>-0.142223174894061</v>
      </c>
      <c r="N452" s="88" t="s">
        <v>57</v>
      </c>
      <c r="O452" s="86" t="n">
        <v>1389.447</v>
      </c>
      <c r="P452" s="86" t="n">
        <v>1389.447</v>
      </c>
      <c r="Q452" s="86" t="n">
        <v>716.2</v>
      </c>
      <c r="R452" s="89" t="n">
        <v>-673.247000000001</v>
      </c>
      <c r="S452" s="90" t="n">
        <v>-0.484543131188164</v>
      </c>
      <c r="T452" s="90" t="n">
        <v>-0.60665425447196</v>
      </c>
      <c r="U452" s="86" t="n">
        <v>1429.7</v>
      </c>
      <c r="V452" s="86" t="n">
        <v>1429.7</v>
      </c>
      <c r="W452" s="86" t="n">
        <v>944.31</v>
      </c>
      <c r="X452" s="89" t="n">
        <v>-485.39</v>
      </c>
      <c r="Y452" s="90" t="n">
        <v>-0.33950479121494</v>
      </c>
      <c r="Z452" s="83" t="n">
        <v>0.318500418877408</v>
      </c>
      <c r="AA452" s="86" t="n">
        <f aca="false">SUM(K452,Q452,W452)/3</f>
        <v>1160.43333333333</v>
      </c>
    </row>
    <row r="453" customFormat="false" ht="15" hidden="false" customHeight="false" outlineLevel="0" collapsed="false">
      <c r="A453" s="0" t="e">
        <f aca="false">_xlfn.XLOOKUP('[1]CMK - 30.09.2025'!$N$1:$N$1048576,'[1]CMK - 30.09.2025'!$J$1:$J$1048576,"-",0)</f>
        <v>#NAME?</v>
      </c>
      <c r="B453" s="85" t="s">
        <v>58</v>
      </c>
      <c r="C453" s="85" t="s">
        <v>58</v>
      </c>
      <c r="D453" s="85" t="s">
        <v>59</v>
      </c>
      <c r="E453" s="85" t="n">
        <v>9452980000138</v>
      </c>
      <c r="F453" s="85" t="s">
        <v>509</v>
      </c>
      <c r="G453" s="85"/>
      <c r="H453" s="85" t="s">
        <v>61</v>
      </c>
      <c r="I453" s="86" t="n">
        <v>419.589</v>
      </c>
      <c r="J453" s="86" t="n">
        <v>419.589</v>
      </c>
      <c r="K453" s="86" t="n">
        <v>323.56</v>
      </c>
      <c r="L453" s="89" t="n">
        <v>-96.0289999999999</v>
      </c>
      <c r="M453" s="90" t="n">
        <v>-0.228864436388942</v>
      </c>
      <c r="N453" s="88" t="s">
        <v>57</v>
      </c>
      <c r="O453" s="86" t="n">
        <v>579.243</v>
      </c>
      <c r="P453" s="86" t="n">
        <v>579.243</v>
      </c>
      <c r="Q453" s="86" t="n">
        <v>0</v>
      </c>
      <c r="R453" s="89" t="n">
        <v>-579.243</v>
      </c>
      <c r="S453" s="90" t="n">
        <v>-1</v>
      </c>
      <c r="T453" s="90" t="n">
        <v>-1</v>
      </c>
      <c r="U453" s="86" t="n">
        <v>152.457</v>
      </c>
      <c r="V453" s="86" t="n">
        <v>152.457</v>
      </c>
      <c r="W453" s="86" t="n">
        <v>359.23</v>
      </c>
      <c r="X453" s="87" t="n">
        <v>206.773</v>
      </c>
      <c r="Y453" s="83" t="n">
        <v>1.35627094852975</v>
      </c>
      <c r="Z453" s="88" t="s">
        <v>57</v>
      </c>
      <c r="AA453" s="86" t="n">
        <f aca="false">SUM(K453,Q453,W453)/3</f>
        <v>227.596666666667</v>
      </c>
    </row>
    <row r="454" customFormat="false" ht="15" hidden="false" customHeight="false" outlineLevel="0" collapsed="false">
      <c r="A454" s="0" t="e">
        <f aca="false">_xlfn.XLOOKUP('[1]CMK - 30.09.2025'!$N$1:$N$1048576,'[1]CMK - 30.09.2025'!$J$1:$J$1048576,"-",0)</f>
        <v>#NAME?</v>
      </c>
      <c r="B454" s="85" t="s">
        <v>58</v>
      </c>
      <c r="C454" s="85" t="s">
        <v>58</v>
      </c>
      <c r="D454" s="85" t="s">
        <v>59</v>
      </c>
      <c r="E454" s="85" t="n">
        <v>9456833000136</v>
      </c>
      <c r="F454" s="85" t="s">
        <v>510</v>
      </c>
      <c r="G454" s="85"/>
      <c r="H454" s="85" t="s">
        <v>61</v>
      </c>
      <c r="I454" s="86" t="n">
        <v>0</v>
      </c>
      <c r="J454" s="86" t="n">
        <v>0</v>
      </c>
      <c r="K454" s="86" t="n">
        <v>376.11</v>
      </c>
      <c r="L454" s="87" t="n">
        <v>376.11</v>
      </c>
      <c r="M454" s="88" t="s">
        <v>57</v>
      </c>
      <c r="N454" s="88" t="s">
        <v>57</v>
      </c>
      <c r="O454" s="86" t="n">
        <v>0</v>
      </c>
      <c r="P454" s="86" t="n">
        <v>0</v>
      </c>
      <c r="Q454" s="86" t="n">
        <v>33.06</v>
      </c>
      <c r="R454" s="87" t="n">
        <v>33.06</v>
      </c>
      <c r="S454" s="88" t="s">
        <v>57</v>
      </c>
      <c r="T454" s="90" t="n">
        <v>-0.912100183456967</v>
      </c>
      <c r="U454" s="86" t="n">
        <v>0</v>
      </c>
      <c r="V454" s="86" t="n">
        <v>0</v>
      </c>
      <c r="W454" s="86" t="n">
        <v>469.24</v>
      </c>
      <c r="X454" s="87" t="n">
        <v>469.24</v>
      </c>
      <c r="Y454" s="88" t="s">
        <v>57</v>
      </c>
      <c r="Z454" s="83" t="n">
        <v>13.1935874168179</v>
      </c>
      <c r="AA454" s="86" t="n">
        <f aca="false">SUM(K454,Q454,W454)/3</f>
        <v>292.803333333333</v>
      </c>
    </row>
    <row r="455" customFormat="false" ht="15" hidden="false" customHeight="false" outlineLevel="0" collapsed="false">
      <c r="A455" s="0" t="e">
        <f aca="false">_xlfn.XLOOKUP('[1]CMK - 30.09.2025'!$N$1:$N$1048576,'[1]CMK - 30.09.2025'!$J$1:$J$1048576,"-",0)</f>
        <v>#NAME?</v>
      </c>
      <c r="B455" s="85" t="s">
        <v>58</v>
      </c>
      <c r="C455" s="85" t="s">
        <v>58</v>
      </c>
      <c r="D455" s="85" t="s">
        <v>59</v>
      </c>
      <c r="E455" s="85" t="n">
        <v>9462835000138</v>
      </c>
      <c r="F455" s="85" t="s">
        <v>511</v>
      </c>
      <c r="G455" s="85"/>
      <c r="H455" s="85" t="s">
        <v>61</v>
      </c>
      <c r="I455" s="86" t="n">
        <v>6973.564</v>
      </c>
      <c r="J455" s="86" t="n">
        <v>6973.564</v>
      </c>
      <c r="K455" s="86" t="n">
        <v>9688.21</v>
      </c>
      <c r="L455" s="87" t="n">
        <v>2714.646</v>
      </c>
      <c r="M455" s="83" t="n">
        <v>0.389276702701804</v>
      </c>
      <c r="N455" s="88" t="s">
        <v>57</v>
      </c>
      <c r="O455" s="86" t="n">
        <v>13642.528</v>
      </c>
      <c r="P455" s="86" t="n">
        <v>13642.528</v>
      </c>
      <c r="Q455" s="86" t="n">
        <v>8994.13</v>
      </c>
      <c r="R455" s="89" t="n">
        <v>-4648.398</v>
      </c>
      <c r="S455" s="90" t="n">
        <v>-0.340728492549181</v>
      </c>
      <c r="T455" s="90" t="n">
        <v>-0.0716417170973792</v>
      </c>
      <c r="U455" s="86" t="n">
        <v>3280.831</v>
      </c>
      <c r="V455" s="86" t="n">
        <v>3280.831</v>
      </c>
      <c r="W455" s="86" t="n">
        <v>12289.24</v>
      </c>
      <c r="X455" s="87" t="n">
        <v>9008.409</v>
      </c>
      <c r="Y455" s="83" t="n">
        <v>2.745770507533</v>
      </c>
      <c r="Z455" s="83" t="n">
        <v>0.366362282955661</v>
      </c>
      <c r="AA455" s="86" t="n">
        <f aca="false">SUM(K455,Q455,W455)/3</f>
        <v>10323.86</v>
      </c>
    </row>
    <row r="456" customFormat="false" ht="15" hidden="false" customHeight="false" outlineLevel="0" collapsed="false">
      <c r="A456" s="0" t="e">
        <f aca="false">_xlfn.XLOOKUP('[1]CMK - 30.09.2025'!$N$1:$N$1048576,'[1]CMK - 30.09.2025'!$J$1:$J$1048576,"-",0)</f>
        <v>#NAME?</v>
      </c>
      <c r="B456" s="85" t="s">
        <v>58</v>
      </c>
      <c r="C456" s="85" t="s">
        <v>58</v>
      </c>
      <c r="D456" s="85" t="s">
        <v>59</v>
      </c>
      <c r="E456" s="85" t="n">
        <v>9463827000106</v>
      </c>
      <c r="F456" s="85" t="s">
        <v>512</v>
      </c>
      <c r="G456" s="85"/>
      <c r="H456" s="85" t="s">
        <v>61</v>
      </c>
      <c r="I456" s="86" t="n">
        <v>23061.131</v>
      </c>
      <c r="J456" s="86" t="n">
        <v>23061.131</v>
      </c>
      <c r="K456" s="86" t="n">
        <v>16556.2</v>
      </c>
      <c r="L456" s="89" t="n">
        <v>-6504.93100000002</v>
      </c>
      <c r="M456" s="90" t="n">
        <v>-0.282073372724001</v>
      </c>
      <c r="N456" s="88" t="s">
        <v>57</v>
      </c>
      <c r="O456" s="86" t="n">
        <v>23221.24</v>
      </c>
      <c r="P456" s="86" t="n">
        <v>23221.24</v>
      </c>
      <c r="Q456" s="86" t="n">
        <v>29118.29</v>
      </c>
      <c r="R456" s="87" t="n">
        <v>5897.04999999999</v>
      </c>
      <c r="S456" s="83" t="n">
        <v>0.253950693416889</v>
      </c>
      <c r="T456" s="83" t="n">
        <v>0.758754424324423</v>
      </c>
      <c r="U456" s="86" t="n">
        <v>26219.596</v>
      </c>
      <c r="V456" s="86" t="n">
        <v>26219.596</v>
      </c>
      <c r="W456" s="86" t="n">
        <v>24629.44</v>
      </c>
      <c r="X456" s="89" t="n">
        <v>-1590.15600000001</v>
      </c>
      <c r="Y456" s="90" t="n">
        <v>-0.0606476163858517</v>
      </c>
      <c r="Z456" s="90" t="n">
        <v>-0.154159121294554</v>
      </c>
      <c r="AA456" s="86" t="n">
        <f aca="false">SUM(K456,Q456,W456)/3</f>
        <v>23434.6433333333</v>
      </c>
    </row>
    <row r="457" customFormat="false" ht="15" hidden="false" customHeight="false" outlineLevel="0" collapsed="false">
      <c r="A457" s="0" t="e">
        <f aca="false">_xlfn.XLOOKUP('[1]CMK - 30.09.2025'!$N$1:$N$1048576,'[1]CMK - 30.09.2025'!$J$1:$J$1048576,"-",0)</f>
        <v>#NAME?</v>
      </c>
      <c r="B457" s="85" t="s">
        <v>58</v>
      </c>
      <c r="C457" s="85" t="s">
        <v>58</v>
      </c>
      <c r="D457" s="85" t="s">
        <v>59</v>
      </c>
      <c r="E457" s="85" t="n">
        <v>9463827000297</v>
      </c>
      <c r="F457" s="85" t="s">
        <v>513</v>
      </c>
      <c r="G457" s="85"/>
      <c r="H457" s="85" t="s">
        <v>61</v>
      </c>
      <c r="I457" s="86" t="n">
        <v>6298.056</v>
      </c>
      <c r="J457" s="86" t="n">
        <v>6298.056</v>
      </c>
      <c r="K457" s="86" t="n">
        <v>6799.42</v>
      </c>
      <c r="L457" s="87" t="n">
        <v>501.363999999997</v>
      </c>
      <c r="M457" s="83" t="n">
        <v>0.0796061514854738</v>
      </c>
      <c r="N457" s="88" t="s">
        <v>57</v>
      </c>
      <c r="O457" s="86" t="n">
        <v>554.208</v>
      </c>
      <c r="P457" s="86" t="n">
        <v>554.208</v>
      </c>
      <c r="Q457" s="86" t="n">
        <v>9996.66</v>
      </c>
      <c r="R457" s="87" t="n">
        <v>9442.452</v>
      </c>
      <c r="S457" s="83" t="n">
        <v>17.0377403429759</v>
      </c>
      <c r="T457" s="83" t="n">
        <v>0.470222460151013</v>
      </c>
      <c r="U457" s="86" t="n">
        <v>334.603</v>
      </c>
      <c r="V457" s="86" t="n">
        <v>334.603</v>
      </c>
      <c r="W457" s="86" t="n">
        <v>5575.3</v>
      </c>
      <c r="X457" s="87" t="n">
        <v>5240.697</v>
      </c>
      <c r="Y457" s="83" t="n">
        <v>15.6624327934896</v>
      </c>
      <c r="Z457" s="90" t="n">
        <v>-0.442283722763403</v>
      </c>
      <c r="AA457" s="86" t="n">
        <f aca="false">SUM(K457,Q457,W457)/3</f>
        <v>7457.12666666667</v>
      </c>
    </row>
    <row r="458" customFormat="false" ht="15" hidden="false" customHeight="false" outlineLevel="0" collapsed="false">
      <c r="A458" s="0" t="e">
        <f aca="false">_xlfn.XLOOKUP('[1]CMK - 30.09.2025'!$N$1:$N$1048576,'[1]CMK - 30.09.2025'!$J$1:$J$1048576,"-",0)</f>
        <v>#NAME?</v>
      </c>
      <c r="B458" s="85" t="s">
        <v>58</v>
      </c>
      <c r="C458" s="85" t="s">
        <v>58</v>
      </c>
      <c r="D458" s="85" t="s">
        <v>59</v>
      </c>
      <c r="E458" s="85" t="n">
        <v>9469523000156</v>
      </c>
      <c r="F458" s="85" t="s">
        <v>514</v>
      </c>
      <c r="G458" s="85"/>
      <c r="H458" s="85" t="s">
        <v>61</v>
      </c>
      <c r="I458" s="86" t="n">
        <v>8612.06</v>
      </c>
      <c r="J458" s="86" t="n">
        <v>8612.06</v>
      </c>
      <c r="K458" s="86" t="n">
        <v>11880.55</v>
      </c>
      <c r="L458" s="87" t="n">
        <v>3268.49</v>
      </c>
      <c r="M458" s="83" t="n">
        <v>0.379524759465215</v>
      </c>
      <c r="N458" s="88" t="s">
        <v>57</v>
      </c>
      <c r="O458" s="86" t="n">
        <v>11331.998</v>
      </c>
      <c r="P458" s="86" t="n">
        <v>11331.998</v>
      </c>
      <c r="Q458" s="86" t="n">
        <v>10003.79</v>
      </c>
      <c r="R458" s="89" t="n">
        <v>-1328.208</v>
      </c>
      <c r="S458" s="90" t="n">
        <v>-0.117208633464284</v>
      </c>
      <c r="T458" s="90" t="n">
        <v>-0.157969117591357</v>
      </c>
      <c r="U458" s="86" t="n">
        <v>15935.156</v>
      </c>
      <c r="V458" s="86" t="n">
        <v>15935.156</v>
      </c>
      <c r="W458" s="86" t="n">
        <v>14845.39</v>
      </c>
      <c r="X458" s="89" t="n">
        <v>-1089.76599999999</v>
      </c>
      <c r="Y458" s="90" t="n">
        <v>-0.0683875325726334</v>
      </c>
      <c r="Z458" s="83" t="n">
        <v>0.483976572878879</v>
      </c>
      <c r="AA458" s="86" t="n">
        <f aca="false">SUM(K458,Q458,W458)/3</f>
        <v>12243.2433333333</v>
      </c>
    </row>
    <row r="459" customFormat="false" ht="15" hidden="false" customHeight="false" outlineLevel="0" collapsed="false">
      <c r="A459" s="0" t="e">
        <f aca="false">_xlfn.XLOOKUP('[1]CMK - 30.09.2025'!$N$1:$N$1048576,'[1]CMK - 30.09.2025'!$J$1:$J$1048576,"-",0)</f>
        <v>#NAME?</v>
      </c>
      <c r="B459" s="85" t="s">
        <v>58</v>
      </c>
      <c r="C459" s="85" t="s">
        <v>58</v>
      </c>
      <c r="D459" s="85" t="s">
        <v>59</v>
      </c>
      <c r="E459" s="85" t="n">
        <v>9473063000130</v>
      </c>
      <c r="F459" s="85" t="s">
        <v>515</v>
      </c>
      <c r="G459" s="85"/>
      <c r="H459" s="85" t="s">
        <v>61</v>
      </c>
      <c r="I459" s="86" t="n">
        <v>5915.082</v>
      </c>
      <c r="J459" s="86" t="n">
        <v>5915.082</v>
      </c>
      <c r="K459" s="86" t="n">
        <v>9295.61</v>
      </c>
      <c r="L459" s="87" t="n">
        <v>3380.528</v>
      </c>
      <c r="M459" s="83" t="n">
        <v>0.571509913133918</v>
      </c>
      <c r="N459" s="88" t="s">
        <v>57</v>
      </c>
      <c r="O459" s="86" t="n">
        <v>4670.47</v>
      </c>
      <c r="P459" s="86" t="n">
        <v>4670.47</v>
      </c>
      <c r="Q459" s="86" t="n">
        <v>5841.77</v>
      </c>
      <c r="R459" s="87" t="n">
        <v>1171.3</v>
      </c>
      <c r="S459" s="83" t="n">
        <v>0.250788464544253</v>
      </c>
      <c r="T459" s="90" t="n">
        <v>-0.371556035590994</v>
      </c>
      <c r="U459" s="86" t="n">
        <v>8234.838</v>
      </c>
      <c r="V459" s="86" t="n">
        <v>8234.838</v>
      </c>
      <c r="W459" s="86" t="n">
        <v>9805.75</v>
      </c>
      <c r="X459" s="87" t="n">
        <v>1570.912</v>
      </c>
      <c r="Y459" s="83" t="n">
        <v>0.190764165609573</v>
      </c>
      <c r="Z459" s="83" t="n">
        <v>0.678558039772193</v>
      </c>
      <c r="AA459" s="86" t="n">
        <f aca="false">SUM(K459,Q459,W459)/3</f>
        <v>8314.37666666667</v>
      </c>
    </row>
    <row r="460" customFormat="false" ht="15" hidden="false" customHeight="false" outlineLevel="0" collapsed="false">
      <c r="A460" s="0" t="e">
        <f aca="false">_xlfn.XLOOKUP('[1]CMK - 30.09.2025'!$N$1:$N$1048576,'[1]CMK - 30.09.2025'!$J$1:$J$1048576,"-",0)</f>
        <v>#NAME?</v>
      </c>
      <c r="B460" s="85" t="s">
        <v>58</v>
      </c>
      <c r="C460" s="85" t="s">
        <v>58</v>
      </c>
      <c r="D460" s="85" t="s">
        <v>59</v>
      </c>
      <c r="E460" s="85" t="n">
        <v>9500823000150</v>
      </c>
      <c r="F460" s="85" t="s">
        <v>516</v>
      </c>
      <c r="G460" s="85"/>
      <c r="H460" s="85" t="s">
        <v>61</v>
      </c>
      <c r="I460" s="86" t="n">
        <v>3936.8</v>
      </c>
      <c r="J460" s="86" t="n">
        <v>3936.8</v>
      </c>
      <c r="K460" s="86" t="n">
        <v>5714.5</v>
      </c>
      <c r="L460" s="87" t="n">
        <v>1777.7</v>
      </c>
      <c r="M460" s="83" t="n">
        <v>0.451559642349116</v>
      </c>
      <c r="N460" s="88" t="s">
        <v>57</v>
      </c>
      <c r="O460" s="86" t="n">
        <v>612.615</v>
      </c>
      <c r="P460" s="86" t="n">
        <v>612.615</v>
      </c>
      <c r="Q460" s="86" t="n">
        <v>6037.14</v>
      </c>
      <c r="R460" s="87" t="n">
        <v>5424.525</v>
      </c>
      <c r="S460" s="83" t="n">
        <v>8.8547048309297</v>
      </c>
      <c r="T460" s="83" t="n">
        <v>0.0564598827543967</v>
      </c>
      <c r="U460" s="86" t="n">
        <v>1341.636</v>
      </c>
      <c r="V460" s="86" t="n">
        <v>1341.636</v>
      </c>
      <c r="W460" s="86" t="n">
        <v>7422.73</v>
      </c>
      <c r="X460" s="87" t="n">
        <v>6081.094</v>
      </c>
      <c r="Y460" s="83" t="n">
        <v>4.5325960245551</v>
      </c>
      <c r="Z460" s="83" t="n">
        <v>0.229510993616183</v>
      </c>
      <c r="AA460" s="86" t="n">
        <f aca="false">SUM(K460,Q460,W460)/3</f>
        <v>6391.45666666667</v>
      </c>
    </row>
    <row r="461" customFormat="false" ht="15" hidden="false" customHeight="false" outlineLevel="0" collapsed="false">
      <c r="A461" s="0" t="e">
        <f aca="false">_xlfn.XLOOKUP('[1]CMK - 30.09.2025'!$N$1:$N$1048576,'[1]CMK - 30.09.2025'!$J$1:$J$1048576,"-",0)</f>
        <v>#NAME?</v>
      </c>
      <c r="B461" s="85" t="s">
        <v>58</v>
      </c>
      <c r="C461" s="85" t="s">
        <v>58</v>
      </c>
      <c r="D461" s="85" t="s">
        <v>59</v>
      </c>
      <c r="E461" s="85" t="n">
        <v>9522571000160</v>
      </c>
      <c r="F461" s="85" t="s">
        <v>517</v>
      </c>
      <c r="G461" s="85"/>
      <c r="H461" s="85" t="s">
        <v>61</v>
      </c>
      <c r="I461" s="86" t="n">
        <v>23189.118</v>
      </c>
      <c r="J461" s="86" t="n">
        <v>23189.118</v>
      </c>
      <c r="K461" s="86" t="n">
        <v>18575.86</v>
      </c>
      <c r="L461" s="89" t="n">
        <v>-4613.258</v>
      </c>
      <c r="M461" s="90" t="n">
        <v>-0.198940641036886</v>
      </c>
      <c r="N461" s="88" t="s">
        <v>57</v>
      </c>
      <c r="O461" s="86" t="n">
        <v>27229.397</v>
      </c>
      <c r="P461" s="86" t="n">
        <v>27229.397</v>
      </c>
      <c r="Q461" s="86" t="n">
        <v>19415.81</v>
      </c>
      <c r="R461" s="89" t="n">
        <v>-7813.58699999998</v>
      </c>
      <c r="S461" s="90" t="n">
        <v>-0.286954095972084</v>
      </c>
      <c r="T461" s="83" t="n">
        <v>0.0452172873826566</v>
      </c>
      <c r="U461" s="86" t="n">
        <v>24782.488</v>
      </c>
      <c r="V461" s="86" t="n">
        <v>24782.488</v>
      </c>
      <c r="W461" s="86" t="n">
        <v>20470.36</v>
      </c>
      <c r="X461" s="89" t="n">
        <v>-4312.128</v>
      </c>
      <c r="Y461" s="90" t="n">
        <v>-0.173998994774052</v>
      </c>
      <c r="Z461" s="83" t="n">
        <v>0.0543139843251452</v>
      </c>
      <c r="AA461" s="86" t="n">
        <f aca="false">SUM(K461,Q461,W461)/3</f>
        <v>19487.3433333333</v>
      </c>
    </row>
    <row r="462" customFormat="false" ht="15" hidden="false" customHeight="false" outlineLevel="0" collapsed="false">
      <c r="A462" s="0" t="e">
        <f aca="false">_xlfn.XLOOKUP('[1]CMK - 30.09.2025'!$N$1:$N$1048576,'[1]CMK - 30.09.2025'!$J$1:$J$1048576,"-",0)</f>
        <v>#NAME?</v>
      </c>
      <c r="B462" s="85" t="s">
        <v>58</v>
      </c>
      <c r="C462" s="85" t="s">
        <v>58</v>
      </c>
      <c r="D462" s="85" t="s">
        <v>59</v>
      </c>
      <c r="E462" s="85" t="n">
        <v>9523369000153</v>
      </c>
      <c r="F462" s="85" t="s">
        <v>518</v>
      </c>
      <c r="G462" s="85"/>
      <c r="H462" s="85" t="s">
        <v>61</v>
      </c>
      <c r="I462" s="86" t="n">
        <v>3578.448</v>
      </c>
      <c r="J462" s="86" t="n">
        <v>3578.448</v>
      </c>
      <c r="K462" s="86" t="n">
        <v>5736.25</v>
      </c>
      <c r="L462" s="87" t="n">
        <v>2157.802</v>
      </c>
      <c r="M462" s="83" t="n">
        <v>0.602999400857579</v>
      </c>
      <c r="N462" s="88" t="s">
        <v>57</v>
      </c>
      <c r="O462" s="86" t="n">
        <v>4159.386</v>
      </c>
      <c r="P462" s="86" t="n">
        <v>4159.386</v>
      </c>
      <c r="Q462" s="86" t="n">
        <v>12662.11</v>
      </c>
      <c r="R462" s="87" t="n">
        <v>8502.724</v>
      </c>
      <c r="S462" s="83" t="n">
        <v>2.04422575832106</v>
      </c>
      <c r="T462" s="83" t="n">
        <v>1.20738461538462</v>
      </c>
      <c r="U462" s="86" t="n">
        <v>2608.297</v>
      </c>
      <c r="V462" s="86" t="n">
        <v>2608.297</v>
      </c>
      <c r="W462" s="86" t="n">
        <v>5126.74</v>
      </c>
      <c r="X462" s="87" t="n">
        <v>2518.443</v>
      </c>
      <c r="Y462" s="83" t="n">
        <v>0.965550702239814</v>
      </c>
      <c r="Z462" s="90" t="n">
        <v>-0.595111715188069</v>
      </c>
      <c r="AA462" s="86" t="n">
        <f aca="false">SUM(K462,Q462,W462)/3</f>
        <v>7841.7</v>
      </c>
    </row>
    <row r="463" customFormat="false" ht="15" hidden="false" customHeight="false" outlineLevel="0" collapsed="false">
      <c r="A463" s="0" t="e">
        <f aca="false">_xlfn.XLOOKUP('[1]CMK - 30.09.2025'!$N$1:$N$1048576,'[1]CMK - 30.09.2025'!$J$1:$J$1048576,"-",0)</f>
        <v>#NAME?</v>
      </c>
      <c r="B463" s="85" t="s">
        <v>58</v>
      </c>
      <c r="C463" s="85" t="s">
        <v>58</v>
      </c>
      <c r="D463" s="85" t="s">
        <v>59</v>
      </c>
      <c r="E463" s="85" t="n">
        <v>9523693000171</v>
      </c>
      <c r="F463" s="85" t="s">
        <v>519</v>
      </c>
      <c r="G463" s="85"/>
      <c r="H463" s="85" t="s">
        <v>61</v>
      </c>
      <c r="I463" s="86" t="n">
        <v>35.601</v>
      </c>
      <c r="J463" s="86" t="n">
        <v>35.601</v>
      </c>
      <c r="K463" s="86" t="n">
        <v>0</v>
      </c>
      <c r="L463" s="89" t="n">
        <v>-35.601</v>
      </c>
      <c r="M463" s="90" t="n">
        <v>-1</v>
      </c>
      <c r="N463" s="88" t="s">
        <v>57</v>
      </c>
      <c r="O463" s="86" t="n">
        <v>354.933</v>
      </c>
      <c r="P463" s="86" t="n">
        <v>354.933</v>
      </c>
      <c r="Q463" s="86" t="n">
        <v>0</v>
      </c>
      <c r="R463" s="89" t="n">
        <v>-354.933</v>
      </c>
      <c r="S463" s="90" t="n">
        <v>-1</v>
      </c>
      <c r="T463" s="88" t="s">
        <v>57</v>
      </c>
      <c r="U463" s="86" t="n">
        <v>41.779</v>
      </c>
      <c r="V463" s="86" t="n">
        <v>41.779</v>
      </c>
      <c r="W463" s="86" t="n">
        <v>0</v>
      </c>
      <c r="X463" s="89" t="n">
        <v>-41.779</v>
      </c>
      <c r="Y463" s="90" t="n">
        <v>-1</v>
      </c>
      <c r="Z463" s="88" t="s">
        <v>57</v>
      </c>
      <c r="AA463" s="86" t="n">
        <f aca="false">SUM(K463,Q463,W463)/3</f>
        <v>0</v>
      </c>
    </row>
    <row r="464" customFormat="false" ht="15" hidden="false" customHeight="false" outlineLevel="0" collapsed="false">
      <c r="A464" s="0" t="e">
        <f aca="false">_xlfn.XLOOKUP('[1]CMK - 30.09.2025'!$N$1:$N$1048576,'[1]CMK - 30.09.2025'!$J$1:$J$1048576,"-",0)</f>
        <v>#NAME?</v>
      </c>
      <c r="B464" s="85" t="s">
        <v>58</v>
      </c>
      <c r="C464" s="85" t="s">
        <v>58</v>
      </c>
      <c r="D464" s="85" t="s">
        <v>59</v>
      </c>
      <c r="E464" s="85" t="n">
        <v>9540602000106</v>
      </c>
      <c r="F464" s="85" t="s">
        <v>520</v>
      </c>
      <c r="G464" s="85"/>
      <c r="H464" s="85" t="s">
        <v>61</v>
      </c>
      <c r="I464" s="86" t="n">
        <v>3263.659</v>
      </c>
      <c r="J464" s="86" t="n">
        <v>3263.659</v>
      </c>
      <c r="K464" s="86" t="n">
        <v>4016.1</v>
      </c>
      <c r="L464" s="87" t="n">
        <v>752.441</v>
      </c>
      <c r="M464" s="83" t="n">
        <v>0.230551353557464</v>
      </c>
      <c r="N464" s="88" t="s">
        <v>57</v>
      </c>
      <c r="O464" s="86" t="n">
        <v>4568.843</v>
      </c>
      <c r="P464" s="86" t="n">
        <v>4568.843</v>
      </c>
      <c r="Q464" s="86" t="n">
        <v>4634.89</v>
      </c>
      <c r="R464" s="87" t="n">
        <v>66.0470000000014</v>
      </c>
      <c r="S464" s="83" t="n">
        <v>0.0144559574491838</v>
      </c>
      <c r="T464" s="83" t="n">
        <v>0.154077338711685</v>
      </c>
      <c r="U464" s="86" t="n">
        <v>9144.432</v>
      </c>
      <c r="V464" s="86" t="n">
        <v>9144.432</v>
      </c>
      <c r="W464" s="86" t="n">
        <v>4629.27</v>
      </c>
      <c r="X464" s="89" t="n">
        <v>-4515.162</v>
      </c>
      <c r="Y464" s="90" t="n">
        <v>-0.493760793453328</v>
      </c>
      <c r="Z464" s="90" t="n">
        <v>-0.00121254226098133</v>
      </c>
      <c r="AA464" s="86" t="n">
        <f aca="false">SUM(K464,Q464,W464)/3</f>
        <v>4426.75333333333</v>
      </c>
    </row>
    <row r="465" customFormat="false" ht="15" hidden="false" customHeight="false" outlineLevel="0" collapsed="false">
      <c r="A465" s="0" t="e">
        <f aca="false">_xlfn.XLOOKUP('[1]CMK - 30.09.2025'!$N$1:$N$1048576,'[1]CMK - 30.09.2025'!$J$1:$J$1048576,"-",0)</f>
        <v>#NAME?</v>
      </c>
      <c r="B465" s="85" t="s">
        <v>58</v>
      </c>
      <c r="C465" s="85" t="s">
        <v>58</v>
      </c>
      <c r="D465" s="85" t="s">
        <v>59</v>
      </c>
      <c r="E465" s="85" t="n">
        <v>9550630000104</v>
      </c>
      <c r="F465" s="85" t="s">
        <v>521</v>
      </c>
      <c r="G465" s="85"/>
      <c r="H465" s="85" t="s">
        <v>61</v>
      </c>
      <c r="I465" s="86" t="n">
        <v>5877.484</v>
      </c>
      <c r="J465" s="86" t="n">
        <v>5877.484</v>
      </c>
      <c r="K465" s="86" t="n">
        <v>5212.98</v>
      </c>
      <c r="L465" s="89" t="n">
        <v>-664.504</v>
      </c>
      <c r="M465" s="90" t="n">
        <v>-0.113059261411856</v>
      </c>
      <c r="N465" s="88" t="s">
        <v>57</v>
      </c>
      <c r="O465" s="86" t="n">
        <v>4465.554</v>
      </c>
      <c r="P465" s="86" t="n">
        <v>4465.554</v>
      </c>
      <c r="Q465" s="86" t="n">
        <v>5553.58</v>
      </c>
      <c r="R465" s="87" t="n">
        <v>1088.026</v>
      </c>
      <c r="S465" s="83" t="n">
        <v>0.243648604406083</v>
      </c>
      <c r="T465" s="83" t="n">
        <v>0.0653369090232459</v>
      </c>
      <c r="U465" s="86" t="n">
        <v>4138.255</v>
      </c>
      <c r="V465" s="86" t="n">
        <v>4138.255</v>
      </c>
      <c r="W465" s="86" t="n">
        <v>3472.43</v>
      </c>
      <c r="X465" s="89" t="n">
        <v>-665.825000000002</v>
      </c>
      <c r="Y465" s="90" t="n">
        <v>-0.160895111586889</v>
      </c>
      <c r="Z465" s="90" t="n">
        <v>-0.374740257635615</v>
      </c>
      <c r="AA465" s="86" t="n">
        <f aca="false">SUM(K465,Q465,W465)/3</f>
        <v>4746.33</v>
      </c>
    </row>
    <row r="466" customFormat="false" ht="15" hidden="false" customHeight="false" outlineLevel="0" collapsed="false">
      <c r="A466" s="0" t="e">
        <f aca="false">_xlfn.XLOOKUP('[1]CMK - 30.09.2025'!$N$1:$N$1048576,'[1]CMK - 30.09.2025'!$J$1:$J$1048576,"-",0)</f>
        <v>#NAME?</v>
      </c>
      <c r="B466" s="85" t="s">
        <v>58</v>
      </c>
      <c r="C466" s="85" t="s">
        <v>58</v>
      </c>
      <c r="D466" s="85" t="s">
        <v>59</v>
      </c>
      <c r="E466" s="85" t="n">
        <v>9553861000171</v>
      </c>
      <c r="F466" s="85" t="s">
        <v>522</v>
      </c>
      <c r="G466" s="85"/>
      <c r="H466" s="85" t="s">
        <v>61</v>
      </c>
      <c r="I466" s="86" t="n">
        <v>9179.62900000001</v>
      </c>
      <c r="J466" s="86" t="n">
        <v>9179.62900000001</v>
      </c>
      <c r="K466" s="86" t="n">
        <v>9288.95</v>
      </c>
      <c r="L466" s="87" t="n">
        <v>109.320999999993</v>
      </c>
      <c r="M466" s="83" t="n">
        <v>0.011909086957653</v>
      </c>
      <c r="N466" s="88" t="s">
        <v>57</v>
      </c>
      <c r="O466" s="86" t="n">
        <v>8622.995</v>
      </c>
      <c r="P466" s="86" t="n">
        <v>8622.995</v>
      </c>
      <c r="Q466" s="86" t="n">
        <v>36.76</v>
      </c>
      <c r="R466" s="89" t="n">
        <v>-8586.235</v>
      </c>
      <c r="S466" s="90" t="n">
        <v>-0.995736980016804</v>
      </c>
      <c r="T466" s="90" t="n">
        <v>-0.99604260976752</v>
      </c>
      <c r="U466" s="86" t="n">
        <v>9587.67600000001</v>
      </c>
      <c r="V466" s="86" t="n">
        <v>9587.67600000001</v>
      </c>
      <c r="W466" s="86" t="n">
        <v>9190.1</v>
      </c>
      <c r="X466" s="89" t="n">
        <v>-397.576000000005</v>
      </c>
      <c r="Y466" s="90" t="n">
        <v>-0.0414674004419845</v>
      </c>
      <c r="Z466" s="83" t="n">
        <v>249.002720348205</v>
      </c>
      <c r="AA466" s="86" t="n">
        <f aca="false">SUM(K466,Q466,W466)/3</f>
        <v>6171.93666666667</v>
      </c>
    </row>
    <row r="467" customFormat="false" ht="15" hidden="false" customHeight="false" outlineLevel="0" collapsed="false">
      <c r="A467" s="0" t="e">
        <f aca="false">_xlfn.XLOOKUP('[1]CMK - 30.09.2025'!$N$1:$N$1048576,'[1]CMK - 30.09.2025'!$J$1:$J$1048576,"-",0)</f>
        <v>#NAME?</v>
      </c>
      <c r="B467" s="85" t="s">
        <v>58</v>
      </c>
      <c r="C467" s="85" t="s">
        <v>58</v>
      </c>
      <c r="D467" s="85" t="s">
        <v>59</v>
      </c>
      <c r="E467" s="85" t="n">
        <v>9554200000160</v>
      </c>
      <c r="F467" s="85" t="s">
        <v>523</v>
      </c>
      <c r="G467" s="85"/>
      <c r="H467" s="85" t="s">
        <v>61</v>
      </c>
      <c r="I467" s="86" t="n">
        <v>4181.658</v>
      </c>
      <c r="J467" s="86" t="n">
        <v>4181.658</v>
      </c>
      <c r="K467" s="86" t="n">
        <v>7374.42</v>
      </c>
      <c r="L467" s="87" t="n">
        <v>3192.762</v>
      </c>
      <c r="M467" s="83" t="n">
        <v>0.763515811192594</v>
      </c>
      <c r="N467" s="88" t="s">
        <v>57</v>
      </c>
      <c r="O467" s="86" t="n">
        <v>4783.891</v>
      </c>
      <c r="P467" s="86" t="n">
        <v>4783.891</v>
      </c>
      <c r="Q467" s="86" t="n">
        <v>1304.31</v>
      </c>
      <c r="R467" s="89" t="n">
        <v>-3479.581</v>
      </c>
      <c r="S467" s="90" t="n">
        <v>-0.727353737783741</v>
      </c>
      <c r="T467" s="90" t="n">
        <v>-0.823130497042479</v>
      </c>
      <c r="U467" s="86" t="n">
        <v>2768.695</v>
      </c>
      <c r="V467" s="86" t="n">
        <v>2768.695</v>
      </c>
      <c r="W467" s="86" t="n">
        <v>3933.46</v>
      </c>
      <c r="X467" s="87" t="n">
        <v>1164.765</v>
      </c>
      <c r="Y467" s="83" t="n">
        <v>0.420690975351204</v>
      </c>
      <c r="Z467" s="83" t="n">
        <v>2.01574012313024</v>
      </c>
      <c r="AA467" s="86" t="n">
        <f aca="false">SUM(K467,Q467,W467)/3</f>
        <v>4204.06333333333</v>
      </c>
    </row>
    <row r="468" customFormat="false" ht="15" hidden="false" customHeight="false" outlineLevel="0" collapsed="false">
      <c r="A468" s="0" t="e">
        <f aca="false">_xlfn.XLOOKUP('[1]CMK - 30.09.2025'!$N$1:$N$1048576,'[1]CMK - 30.09.2025'!$J$1:$J$1048576,"-",0)</f>
        <v>#NAME?</v>
      </c>
      <c r="B468" s="85" t="s">
        <v>58</v>
      </c>
      <c r="C468" s="85" t="s">
        <v>58</v>
      </c>
      <c r="D468" s="85" t="s">
        <v>59</v>
      </c>
      <c r="E468" s="85" t="n">
        <v>9557610000165</v>
      </c>
      <c r="F468" s="85" t="s">
        <v>524</v>
      </c>
      <c r="G468" s="85"/>
      <c r="H468" s="85" t="s">
        <v>61</v>
      </c>
      <c r="I468" s="86" t="n">
        <v>163859.075</v>
      </c>
      <c r="J468" s="86" t="n">
        <v>163859.075</v>
      </c>
      <c r="K468" s="86" t="n">
        <v>63614.12</v>
      </c>
      <c r="L468" s="89" t="n">
        <v>-100244.955</v>
      </c>
      <c r="M468" s="90" t="n">
        <v>-0.611775423485089</v>
      </c>
      <c r="N468" s="88" t="s">
        <v>57</v>
      </c>
      <c r="O468" s="86" t="n">
        <v>272225.041</v>
      </c>
      <c r="P468" s="86" t="n">
        <v>272225.041</v>
      </c>
      <c r="Q468" s="86" t="n">
        <v>275412.17</v>
      </c>
      <c r="R468" s="87" t="n">
        <v>3187.12900000013</v>
      </c>
      <c r="S468" s="83" t="n">
        <v>0.0117076995866818</v>
      </c>
      <c r="T468" s="83" t="n">
        <v>3.32941884600463</v>
      </c>
      <c r="U468" s="86" t="n">
        <v>324649.622</v>
      </c>
      <c r="V468" s="86" t="n">
        <v>324649.622</v>
      </c>
      <c r="W468" s="86" t="n">
        <v>315956.08</v>
      </c>
      <c r="X468" s="89" t="n">
        <v>-8693.54199999973</v>
      </c>
      <c r="Y468" s="90" t="n">
        <v>-0.0267782292381653</v>
      </c>
      <c r="Z468" s="83" t="n">
        <v>0.147211759015588</v>
      </c>
      <c r="AA468" s="86" t="n">
        <f aca="false">SUM(K468,Q468,W468)/3</f>
        <v>218327.456666667</v>
      </c>
    </row>
    <row r="469" customFormat="false" ht="15" hidden="false" customHeight="false" outlineLevel="0" collapsed="false">
      <c r="A469" s="0" t="e">
        <f aca="false">_xlfn.XLOOKUP('[1]CMK - 30.09.2025'!$N$1:$N$1048576,'[1]CMK - 30.09.2025'!$J$1:$J$1048576,"-",0)</f>
        <v>#NAME?</v>
      </c>
      <c r="B469" s="85" t="s">
        <v>58</v>
      </c>
      <c r="C469" s="85" t="s">
        <v>58</v>
      </c>
      <c r="D469" s="85" t="s">
        <v>59</v>
      </c>
      <c r="E469" s="85" t="n">
        <v>9578207000112</v>
      </c>
      <c r="F469" s="85" t="s">
        <v>525</v>
      </c>
      <c r="G469" s="85"/>
      <c r="H469" s="85" t="s">
        <v>61</v>
      </c>
      <c r="I469" s="86" t="n">
        <v>15278.028</v>
      </c>
      <c r="J469" s="86" t="n">
        <v>15278.028</v>
      </c>
      <c r="K469" s="86" t="n">
        <v>9727.4</v>
      </c>
      <c r="L469" s="89" t="n">
        <v>-5550.628</v>
      </c>
      <c r="M469" s="90" t="n">
        <v>-0.363307882404719</v>
      </c>
      <c r="N469" s="88" t="s">
        <v>57</v>
      </c>
      <c r="O469" s="86" t="n">
        <v>8131.887</v>
      </c>
      <c r="P469" s="86" t="n">
        <v>8131.887</v>
      </c>
      <c r="Q469" s="86" t="n">
        <v>6205.95</v>
      </c>
      <c r="R469" s="89" t="n">
        <v>-1925.937</v>
      </c>
      <c r="S469" s="90" t="n">
        <v>-0.236837649121293</v>
      </c>
      <c r="T469" s="90" t="n">
        <v>-0.362013487673993</v>
      </c>
      <c r="U469" s="86" t="n">
        <v>7754.036</v>
      </c>
      <c r="V469" s="86" t="n">
        <v>7754.036</v>
      </c>
      <c r="W469" s="86" t="n">
        <v>15381.36</v>
      </c>
      <c r="X469" s="87" t="n">
        <v>7627.324</v>
      </c>
      <c r="Y469" s="83" t="n">
        <v>0.983658574708707</v>
      </c>
      <c r="Z469" s="83" t="n">
        <v>1.47848596911029</v>
      </c>
      <c r="AA469" s="86" t="n">
        <f aca="false">SUM(K469,Q469,W469)/3</f>
        <v>10438.2366666667</v>
      </c>
    </row>
    <row r="470" customFormat="false" ht="15" hidden="false" customHeight="false" outlineLevel="0" collapsed="false">
      <c r="A470" s="0" t="e">
        <f aca="false">_xlfn.XLOOKUP('[1]CMK - 30.09.2025'!$N$1:$N$1048576,'[1]CMK - 30.09.2025'!$J$1:$J$1048576,"-",0)</f>
        <v>#NAME?</v>
      </c>
      <c r="B470" s="85" t="s">
        <v>58</v>
      </c>
      <c r="C470" s="85" t="s">
        <v>58</v>
      </c>
      <c r="D470" s="85" t="s">
        <v>59</v>
      </c>
      <c r="E470" s="85" t="n">
        <v>9590566000195</v>
      </c>
      <c r="F470" s="85" t="s">
        <v>526</v>
      </c>
      <c r="G470" s="85"/>
      <c r="H470" s="85" t="s">
        <v>61</v>
      </c>
      <c r="I470" s="86" t="n">
        <v>1039.919</v>
      </c>
      <c r="J470" s="86" t="n">
        <v>1039.919</v>
      </c>
      <c r="K470" s="86" t="n">
        <v>1993.65</v>
      </c>
      <c r="L470" s="87" t="n">
        <v>953.731</v>
      </c>
      <c r="M470" s="83" t="n">
        <v>0.917120468036453</v>
      </c>
      <c r="N470" s="88" t="s">
        <v>57</v>
      </c>
      <c r="O470" s="86" t="n">
        <v>3832.066</v>
      </c>
      <c r="P470" s="86" t="n">
        <v>3832.066</v>
      </c>
      <c r="Q470" s="86" t="n">
        <v>1146.33</v>
      </c>
      <c r="R470" s="89" t="n">
        <v>-2685.736</v>
      </c>
      <c r="S470" s="90" t="n">
        <v>-0.700858492520745</v>
      </c>
      <c r="T470" s="90" t="n">
        <v>-0.425009404860432</v>
      </c>
      <c r="U470" s="86" t="n">
        <v>5283.619</v>
      </c>
      <c r="V470" s="86" t="n">
        <v>5283.619</v>
      </c>
      <c r="W470" s="86" t="n">
        <v>2317.55</v>
      </c>
      <c r="X470" s="89" t="n">
        <v>-2966.069</v>
      </c>
      <c r="Y470" s="90" t="n">
        <v>-0.561370719576866</v>
      </c>
      <c r="Z470" s="83" t="n">
        <v>1.02171277031919</v>
      </c>
      <c r="AA470" s="86" t="n">
        <f aca="false">SUM(K470,Q470,W470)/3</f>
        <v>1819.17666666667</v>
      </c>
    </row>
    <row r="471" customFormat="false" ht="15" hidden="false" customHeight="false" outlineLevel="0" collapsed="false">
      <c r="A471" s="0" t="e">
        <f aca="false">_xlfn.XLOOKUP('[1]CMK - 30.09.2025'!$N$1:$N$1048576,'[1]CMK - 30.09.2025'!$J$1:$J$1048576,"-",0)</f>
        <v>#NAME?</v>
      </c>
      <c r="B471" s="85" t="s">
        <v>58</v>
      </c>
      <c r="C471" s="85" t="s">
        <v>58</v>
      </c>
      <c r="D471" s="85" t="s">
        <v>59</v>
      </c>
      <c r="E471" s="85" t="n">
        <v>9611215000113</v>
      </c>
      <c r="F471" s="85" t="s">
        <v>527</v>
      </c>
      <c r="G471" s="85"/>
      <c r="H471" s="85" t="s">
        <v>61</v>
      </c>
      <c r="I471" s="86" t="n">
        <v>0</v>
      </c>
      <c r="J471" s="86" t="n">
        <v>0</v>
      </c>
      <c r="K471" s="86" t="n">
        <v>172.72</v>
      </c>
      <c r="L471" s="87" t="n">
        <v>172.72</v>
      </c>
      <c r="M471" s="88" t="s">
        <v>57</v>
      </c>
      <c r="N471" s="88" t="s">
        <v>57</v>
      </c>
      <c r="O471" s="86" t="n">
        <v>0</v>
      </c>
      <c r="P471" s="86" t="n">
        <v>0</v>
      </c>
      <c r="Q471" s="86" t="n">
        <v>0</v>
      </c>
      <c r="R471" s="89" t="n">
        <v>0</v>
      </c>
      <c r="S471" s="88" t="s">
        <v>57</v>
      </c>
      <c r="T471" s="90" t="n">
        <v>-1</v>
      </c>
      <c r="U471" s="85" t="s">
        <v>57</v>
      </c>
      <c r="V471" s="85" t="s">
        <v>57</v>
      </c>
      <c r="W471" s="85" t="s">
        <v>57</v>
      </c>
      <c r="X471" s="85" t="s">
        <v>57</v>
      </c>
      <c r="Y471" s="91" t="s">
        <v>57</v>
      </c>
      <c r="Z471" s="91" t="s">
        <v>57</v>
      </c>
      <c r="AA471" s="86" t="n">
        <f aca="false">SUM(K471,Q471,W471)/3</f>
        <v>57.5733333333333</v>
      </c>
    </row>
    <row r="472" customFormat="false" ht="15" hidden="false" customHeight="false" outlineLevel="0" collapsed="false">
      <c r="A472" s="0" t="e">
        <f aca="false">_xlfn.XLOOKUP('[1]CMK - 30.09.2025'!$N$1:$N$1048576,'[1]CMK - 30.09.2025'!$J$1:$J$1048576,"-",0)</f>
        <v>#NAME?</v>
      </c>
      <c r="B472" s="85" t="s">
        <v>58</v>
      </c>
      <c r="C472" s="85" t="s">
        <v>58</v>
      </c>
      <c r="D472" s="85" t="s">
        <v>59</v>
      </c>
      <c r="E472" s="85" t="n">
        <v>9631075000145</v>
      </c>
      <c r="F472" s="85" t="s">
        <v>528</v>
      </c>
      <c r="G472" s="85"/>
      <c r="H472" s="85" t="s">
        <v>61</v>
      </c>
      <c r="I472" s="86" t="n">
        <v>3646.788</v>
      </c>
      <c r="J472" s="86" t="n">
        <v>3646.788</v>
      </c>
      <c r="K472" s="86" t="n">
        <v>1230.72</v>
      </c>
      <c r="L472" s="89" t="n">
        <v>-2416.068</v>
      </c>
      <c r="M472" s="90" t="n">
        <v>-0.662519455476984</v>
      </c>
      <c r="N472" s="88" t="s">
        <v>57</v>
      </c>
      <c r="O472" s="86" t="n">
        <v>4625.616</v>
      </c>
      <c r="P472" s="86" t="n">
        <v>4625.616</v>
      </c>
      <c r="Q472" s="86" t="n">
        <v>4029.98</v>
      </c>
      <c r="R472" s="89" t="n">
        <v>-595.635999999999</v>
      </c>
      <c r="S472" s="90" t="n">
        <v>-0.128769011521925</v>
      </c>
      <c r="T472" s="83" t="n">
        <v>2.27448972958918</v>
      </c>
      <c r="U472" s="86" t="n">
        <v>3688.359</v>
      </c>
      <c r="V472" s="86" t="n">
        <v>3688.359</v>
      </c>
      <c r="W472" s="86" t="n">
        <v>4483.24</v>
      </c>
      <c r="X472" s="87" t="n">
        <v>794.880999999998</v>
      </c>
      <c r="Y472" s="83" t="n">
        <v>0.215510746106872</v>
      </c>
      <c r="Z472" s="83" t="n">
        <v>0.112472022193659</v>
      </c>
      <c r="AA472" s="86" t="n">
        <f aca="false">SUM(K472,Q472,W472)/3</f>
        <v>3247.98</v>
      </c>
    </row>
    <row r="473" customFormat="false" ht="15" hidden="false" customHeight="false" outlineLevel="0" collapsed="false">
      <c r="A473" s="0" t="e">
        <f aca="false">_xlfn.XLOOKUP('[1]CMK - 30.09.2025'!$N$1:$N$1048576,'[1]CMK - 30.09.2025'!$J$1:$J$1048576,"-",0)</f>
        <v>#NAME?</v>
      </c>
      <c r="B473" s="85" t="s">
        <v>58</v>
      </c>
      <c r="C473" s="85" t="s">
        <v>58</v>
      </c>
      <c r="D473" s="85" t="s">
        <v>59</v>
      </c>
      <c r="E473" s="85" t="n">
        <v>9655699000100</v>
      </c>
      <c r="F473" s="85" t="s">
        <v>529</v>
      </c>
      <c r="G473" s="85"/>
      <c r="H473" s="85" t="s">
        <v>61</v>
      </c>
      <c r="I473" s="86" t="n">
        <v>6591.751</v>
      </c>
      <c r="J473" s="86" t="n">
        <v>6591.751</v>
      </c>
      <c r="K473" s="86" t="n">
        <v>6717.64</v>
      </c>
      <c r="L473" s="87" t="n">
        <v>125.888999999999</v>
      </c>
      <c r="M473" s="83" t="n">
        <v>0.0190979604660431</v>
      </c>
      <c r="N473" s="88" t="s">
        <v>57</v>
      </c>
      <c r="O473" s="86" t="n">
        <v>6625.867</v>
      </c>
      <c r="P473" s="86" t="n">
        <v>6625.867</v>
      </c>
      <c r="Q473" s="86" t="n">
        <v>6531.17</v>
      </c>
      <c r="R473" s="89" t="n">
        <v>-94.6969999999983</v>
      </c>
      <c r="S473" s="90" t="n">
        <v>-0.0142920164259256</v>
      </c>
      <c r="T473" s="90" t="n">
        <v>-0.0277582603414295</v>
      </c>
      <c r="U473" s="86" t="n">
        <v>6673.917</v>
      </c>
      <c r="V473" s="86" t="n">
        <v>6673.917</v>
      </c>
      <c r="W473" s="86" t="n">
        <v>11289.7</v>
      </c>
      <c r="X473" s="87" t="n">
        <v>4615.783</v>
      </c>
      <c r="Y473" s="83" t="n">
        <v>0.691615283798105</v>
      </c>
      <c r="Z473" s="83" t="n">
        <v>0.728587680308429</v>
      </c>
      <c r="AA473" s="86" t="n">
        <f aca="false">SUM(K473,Q473,W473)/3</f>
        <v>8179.50333333333</v>
      </c>
    </row>
    <row r="474" customFormat="false" ht="15" hidden="false" customHeight="false" outlineLevel="0" collapsed="false">
      <c r="A474" s="0" t="e">
        <f aca="false">_xlfn.XLOOKUP('[1]CMK - 30.09.2025'!$N$1:$N$1048576,'[1]CMK - 30.09.2025'!$J$1:$J$1048576,"-",0)</f>
        <v>#NAME?</v>
      </c>
      <c r="B474" s="85" t="s">
        <v>58</v>
      </c>
      <c r="C474" s="85" t="s">
        <v>58</v>
      </c>
      <c r="D474" s="85" t="s">
        <v>59</v>
      </c>
      <c r="E474" s="85" t="n">
        <v>9664892000108</v>
      </c>
      <c r="F474" s="85" t="s">
        <v>530</v>
      </c>
      <c r="G474" s="85"/>
      <c r="H474" s="85" t="s">
        <v>61</v>
      </c>
      <c r="I474" s="86" t="n">
        <v>7012.242</v>
      </c>
      <c r="J474" s="86" t="n">
        <v>7012.242</v>
      </c>
      <c r="K474" s="86" t="n">
        <v>5717.3</v>
      </c>
      <c r="L474" s="89" t="n">
        <v>-1294.942</v>
      </c>
      <c r="M474" s="90" t="n">
        <v>-0.184668755014445</v>
      </c>
      <c r="N474" s="88" t="s">
        <v>57</v>
      </c>
      <c r="O474" s="86" t="n">
        <v>8730.708</v>
      </c>
      <c r="P474" s="86" t="n">
        <v>8730.708</v>
      </c>
      <c r="Q474" s="86" t="n">
        <v>5580.49</v>
      </c>
      <c r="R474" s="89" t="n">
        <v>-3150.218</v>
      </c>
      <c r="S474" s="90" t="n">
        <v>-0.360820451216557</v>
      </c>
      <c r="T474" s="90" t="n">
        <v>-0.0239291273853043</v>
      </c>
      <c r="U474" s="86" t="n">
        <v>6873.406</v>
      </c>
      <c r="V474" s="86" t="n">
        <v>6873.406</v>
      </c>
      <c r="W474" s="86" t="n">
        <v>8758.21</v>
      </c>
      <c r="X474" s="87" t="n">
        <v>1884.804</v>
      </c>
      <c r="Y474" s="83" t="n">
        <v>0.274216887522722</v>
      </c>
      <c r="Z474" s="83" t="n">
        <v>0.569433866918496</v>
      </c>
      <c r="AA474" s="86" t="n">
        <f aca="false">SUM(K474,Q474,W474)/3</f>
        <v>6685.33333333334</v>
      </c>
    </row>
    <row r="475" customFormat="false" ht="15" hidden="false" customHeight="false" outlineLevel="0" collapsed="false">
      <c r="A475" s="0" t="e">
        <f aca="false">_xlfn.XLOOKUP('[1]CMK - 30.09.2025'!$N$1:$N$1048576,'[1]CMK - 30.09.2025'!$J$1:$J$1048576,"-",0)</f>
        <v>#NAME?</v>
      </c>
      <c r="B475" s="85" t="s">
        <v>58</v>
      </c>
      <c r="C475" s="85" t="s">
        <v>58</v>
      </c>
      <c r="D475" s="85" t="s">
        <v>59</v>
      </c>
      <c r="E475" s="85" t="n">
        <v>9687923000138</v>
      </c>
      <c r="F475" s="85" t="s">
        <v>531</v>
      </c>
      <c r="G475" s="85"/>
      <c r="H475" s="85" t="s">
        <v>61</v>
      </c>
      <c r="I475" s="86" t="n">
        <v>7523.881</v>
      </c>
      <c r="J475" s="86" t="n">
        <v>7523.881</v>
      </c>
      <c r="K475" s="86" t="n">
        <v>8979.12</v>
      </c>
      <c r="L475" s="87" t="n">
        <v>1455.239</v>
      </c>
      <c r="M475" s="83" t="n">
        <v>0.193416004320111</v>
      </c>
      <c r="N475" s="88" t="s">
        <v>57</v>
      </c>
      <c r="O475" s="86" t="n">
        <v>11975.042</v>
      </c>
      <c r="P475" s="86" t="n">
        <v>11975.042</v>
      </c>
      <c r="Q475" s="86" t="n">
        <v>10517.36</v>
      </c>
      <c r="R475" s="89" t="n">
        <v>-1457.682</v>
      </c>
      <c r="S475" s="90" t="n">
        <v>-0.121726671188293</v>
      </c>
      <c r="T475" s="83" t="n">
        <v>0.171313001719545</v>
      </c>
      <c r="U475" s="86" t="n">
        <v>10144.969</v>
      </c>
      <c r="V475" s="86" t="n">
        <v>10144.969</v>
      </c>
      <c r="W475" s="86" t="n">
        <v>7394.55</v>
      </c>
      <c r="X475" s="89" t="n">
        <v>-2750.419</v>
      </c>
      <c r="Y475" s="90" t="n">
        <v>-0.271111621928071</v>
      </c>
      <c r="Z475" s="90" t="n">
        <v>-0.296919569169449</v>
      </c>
      <c r="AA475" s="86" t="n">
        <f aca="false">SUM(K475,Q475,W475)/3</f>
        <v>8963.67666666667</v>
      </c>
    </row>
    <row r="476" customFormat="false" ht="15" hidden="false" customHeight="false" outlineLevel="0" collapsed="false">
      <c r="A476" s="0" t="e">
        <f aca="false">_xlfn.XLOOKUP('[1]CMK - 30.09.2025'!$N$1:$N$1048576,'[1]CMK - 30.09.2025'!$J$1:$J$1048576,"-",0)</f>
        <v>#NAME?</v>
      </c>
      <c r="B476" s="85" t="s">
        <v>58</v>
      </c>
      <c r="C476" s="85" t="s">
        <v>58</v>
      </c>
      <c r="D476" s="85" t="s">
        <v>59</v>
      </c>
      <c r="E476" s="85" t="n">
        <v>9815329000185</v>
      </c>
      <c r="F476" s="85" t="s">
        <v>532</v>
      </c>
      <c r="G476" s="85"/>
      <c r="H476" s="85" t="s">
        <v>61</v>
      </c>
      <c r="I476" s="86" t="n">
        <v>2934.493</v>
      </c>
      <c r="J476" s="86" t="n">
        <v>2934.493</v>
      </c>
      <c r="K476" s="86" t="n">
        <v>2294.44</v>
      </c>
      <c r="L476" s="89" t="n">
        <v>-640.052999999999</v>
      </c>
      <c r="M476" s="90" t="n">
        <v>-0.218113657112148</v>
      </c>
      <c r="N476" s="88" t="s">
        <v>57</v>
      </c>
      <c r="O476" s="86" t="n">
        <v>3119.561</v>
      </c>
      <c r="P476" s="86" t="n">
        <v>3119.561</v>
      </c>
      <c r="Q476" s="86" t="n">
        <v>1816.92</v>
      </c>
      <c r="R476" s="89" t="n">
        <v>-1302.641</v>
      </c>
      <c r="S476" s="90" t="n">
        <v>-0.417571895532737</v>
      </c>
      <c r="T476" s="90" t="n">
        <v>-0.208120499991283</v>
      </c>
      <c r="U476" s="86" t="n">
        <v>2646.267</v>
      </c>
      <c r="V476" s="86" t="n">
        <v>2646.267</v>
      </c>
      <c r="W476" s="86" t="n">
        <v>3123.48</v>
      </c>
      <c r="X476" s="87" t="n">
        <v>477.213000000001</v>
      </c>
      <c r="Y476" s="83" t="n">
        <v>0.180334410700054</v>
      </c>
      <c r="Z476" s="83" t="n">
        <v>0.719107060299848</v>
      </c>
      <c r="AA476" s="86" t="n">
        <f aca="false">SUM(K476,Q476,W476)/3</f>
        <v>2411.61333333333</v>
      </c>
    </row>
    <row r="477" customFormat="false" ht="15" hidden="false" customHeight="false" outlineLevel="0" collapsed="false">
      <c r="A477" s="0" t="e">
        <f aca="false">_xlfn.XLOOKUP('[1]CMK - 30.09.2025'!$N$1:$N$1048576,'[1]CMK - 30.09.2025'!$J$1:$J$1048576,"-",0)</f>
        <v>#NAME?</v>
      </c>
      <c r="B477" s="85" t="s">
        <v>58</v>
      </c>
      <c r="C477" s="85" t="s">
        <v>58</v>
      </c>
      <c r="D477" s="85" t="s">
        <v>59</v>
      </c>
      <c r="E477" s="85" t="n">
        <v>9912315000180</v>
      </c>
      <c r="F477" s="85" t="s">
        <v>533</v>
      </c>
      <c r="G477" s="85"/>
      <c r="H477" s="85" t="s">
        <v>61</v>
      </c>
      <c r="I477" s="86" t="n">
        <v>531.817</v>
      </c>
      <c r="J477" s="86" t="n">
        <v>531.817</v>
      </c>
      <c r="K477" s="86" t="n">
        <v>1629.1</v>
      </c>
      <c r="L477" s="87" t="n">
        <v>1097.283</v>
      </c>
      <c r="M477" s="83" t="n">
        <v>2.06327176453555</v>
      </c>
      <c r="N477" s="88" t="s">
        <v>57</v>
      </c>
      <c r="O477" s="86" t="n">
        <v>2152.516</v>
      </c>
      <c r="P477" s="86" t="n">
        <v>2152.516</v>
      </c>
      <c r="Q477" s="86" t="n">
        <v>3051.22</v>
      </c>
      <c r="R477" s="87" t="n">
        <v>898.704000000001</v>
      </c>
      <c r="S477" s="83" t="n">
        <v>0.417513272839784</v>
      </c>
      <c r="T477" s="83" t="n">
        <v>0.872948253636978</v>
      </c>
      <c r="U477" s="86" t="n">
        <v>3024.709</v>
      </c>
      <c r="V477" s="86" t="n">
        <v>3024.709</v>
      </c>
      <c r="W477" s="86" t="n">
        <v>3550.26</v>
      </c>
      <c r="X477" s="87" t="n">
        <v>525.551</v>
      </c>
      <c r="Y477" s="83" t="n">
        <v>0.173752582479835</v>
      </c>
      <c r="Z477" s="83" t="n">
        <v>0.163554250430975</v>
      </c>
      <c r="AA477" s="86" t="n">
        <f aca="false">SUM(K477,Q477,W477)/3</f>
        <v>2743.52666666667</v>
      </c>
    </row>
    <row r="478" customFormat="false" ht="15" hidden="false" customHeight="false" outlineLevel="0" collapsed="false">
      <c r="A478" s="0" t="e">
        <f aca="false">_xlfn.XLOOKUP('[1]CMK - 30.09.2025'!$N$1:$N$1048576,'[1]CMK - 30.09.2025'!$J$1:$J$1048576,"-",0)</f>
        <v>#NAME?</v>
      </c>
      <c r="B478" s="85" t="s">
        <v>58</v>
      </c>
      <c r="C478" s="85" t="s">
        <v>58</v>
      </c>
      <c r="D478" s="85" t="s">
        <v>59</v>
      </c>
      <c r="E478" s="85" t="n">
        <v>9913045000121</v>
      </c>
      <c r="F478" s="85" t="s">
        <v>534</v>
      </c>
      <c r="G478" s="85"/>
      <c r="H478" s="85" t="s">
        <v>61</v>
      </c>
      <c r="I478" s="86" t="n">
        <v>12541.557</v>
      </c>
      <c r="J478" s="86" t="n">
        <v>12541.557</v>
      </c>
      <c r="K478" s="86" t="n">
        <v>16030.85</v>
      </c>
      <c r="L478" s="87" t="n">
        <v>3489.29299999999</v>
      </c>
      <c r="M478" s="83" t="n">
        <v>0.278218485950348</v>
      </c>
      <c r="N478" s="88" t="s">
        <v>57</v>
      </c>
      <c r="O478" s="86" t="n">
        <v>10906.337</v>
      </c>
      <c r="P478" s="86" t="n">
        <v>10906.337</v>
      </c>
      <c r="Q478" s="86" t="n">
        <v>17855.3</v>
      </c>
      <c r="R478" s="87" t="n">
        <v>6948.96300000001</v>
      </c>
      <c r="S478" s="83" t="n">
        <v>0.63714911798526</v>
      </c>
      <c r="T478" s="83" t="n">
        <v>0.113808687624175</v>
      </c>
      <c r="U478" s="86" t="n">
        <v>13452.81</v>
      </c>
      <c r="V478" s="86" t="n">
        <v>13452.81</v>
      </c>
      <c r="W478" s="86" t="n">
        <v>17640.05</v>
      </c>
      <c r="X478" s="87" t="n">
        <v>4187.24</v>
      </c>
      <c r="Y478" s="83" t="n">
        <v>0.311253931334792</v>
      </c>
      <c r="Z478" s="90" t="n">
        <v>-0.0120552441011914</v>
      </c>
      <c r="AA478" s="86" t="n">
        <f aca="false">SUM(K478,Q478,W478)/3</f>
        <v>17175.4</v>
      </c>
    </row>
    <row r="479" customFormat="false" ht="15" hidden="false" customHeight="false" outlineLevel="0" collapsed="false">
      <c r="A479" s="0" t="e">
        <f aca="false">_xlfn.XLOOKUP('[1]CMK - 30.09.2025'!$N$1:$N$1048576,'[1]CMK - 30.09.2025'!$J$1:$J$1048576,"-",0)</f>
        <v>#NAME?</v>
      </c>
      <c r="B479" s="85" t="s">
        <v>58</v>
      </c>
      <c r="C479" s="85" t="s">
        <v>58</v>
      </c>
      <c r="D479" s="85" t="s">
        <v>59</v>
      </c>
      <c r="E479" s="85" t="n">
        <v>10189060000158</v>
      </c>
      <c r="F479" s="85" t="s">
        <v>535</v>
      </c>
      <c r="G479" s="85"/>
      <c r="H479" s="85" t="s">
        <v>61</v>
      </c>
      <c r="I479" s="86" t="n">
        <v>5287.313</v>
      </c>
      <c r="J479" s="86" t="n">
        <v>5287.313</v>
      </c>
      <c r="K479" s="86" t="n">
        <v>6049.42</v>
      </c>
      <c r="L479" s="87" t="n">
        <v>762.106999999998</v>
      </c>
      <c r="M479" s="83" t="n">
        <v>0.144138809259069</v>
      </c>
      <c r="N479" s="88" t="s">
        <v>57</v>
      </c>
      <c r="O479" s="86" t="n">
        <v>964.384</v>
      </c>
      <c r="P479" s="86" t="n">
        <v>964.384</v>
      </c>
      <c r="Q479" s="86" t="n">
        <v>5774.29</v>
      </c>
      <c r="R479" s="87" t="n">
        <v>4809.906</v>
      </c>
      <c r="S479" s="83" t="n">
        <v>4.98754230679895</v>
      </c>
      <c r="T479" s="90" t="n">
        <v>-0.0454803931616583</v>
      </c>
      <c r="U479" s="86" t="n">
        <v>11439.973</v>
      </c>
      <c r="V479" s="86" t="n">
        <v>11439.973</v>
      </c>
      <c r="W479" s="86" t="n">
        <v>5810.7</v>
      </c>
      <c r="X479" s="89" t="n">
        <v>-5629.273</v>
      </c>
      <c r="Y479" s="90" t="n">
        <v>-0.492070479536971</v>
      </c>
      <c r="Z479" s="83" t="n">
        <v>0.00630553713097193</v>
      </c>
      <c r="AA479" s="86" t="n">
        <f aca="false">SUM(K479,Q479,W479)/3</f>
        <v>5878.13666666667</v>
      </c>
    </row>
    <row r="480" customFormat="false" ht="15" hidden="false" customHeight="false" outlineLevel="0" collapsed="false">
      <c r="A480" s="0" t="e">
        <f aca="false">_xlfn.XLOOKUP('[1]CMK - 30.09.2025'!$N$1:$N$1048576,'[1]CMK - 30.09.2025'!$J$1:$J$1048576,"-",0)</f>
        <v>#NAME?</v>
      </c>
      <c r="B480" s="85" t="s">
        <v>58</v>
      </c>
      <c r="C480" s="85" t="s">
        <v>58</v>
      </c>
      <c r="D480" s="85" t="s">
        <v>59</v>
      </c>
      <c r="E480" s="85" t="n">
        <v>10189539000194</v>
      </c>
      <c r="F480" s="85" t="s">
        <v>536</v>
      </c>
      <c r="G480" s="85"/>
      <c r="H480" s="85" t="s">
        <v>61</v>
      </c>
      <c r="I480" s="86" t="n">
        <v>10600.959</v>
      </c>
      <c r="J480" s="86" t="n">
        <v>10600.959</v>
      </c>
      <c r="K480" s="86" t="n">
        <v>11740.83</v>
      </c>
      <c r="L480" s="87" t="n">
        <v>1139.871</v>
      </c>
      <c r="M480" s="83" t="n">
        <v>0.107525272006052</v>
      </c>
      <c r="N480" s="88" t="s">
        <v>57</v>
      </c>
      <c r="O480" s="86" t="n">
        <v>15381.319</v>
      </c>
      <c r="P480" s="86" t="n">
        <v>15381.319</v>
      </c>
      <c r="Q480" s="86" t="n">
        <v>13218.2</v>
      </c>
      <c r="R480" s="89" t="n">
        <v>-2163.119</v>
      </c>
      <c r="S480" s="90" t="n">
        <v>-0.140632867701398</v>
      </c>
      <c r="T480" s="83" t="n">
        <v>0.125831819385853</v>
      </c>
      <c r="U480" s="86" t="n">
        <v>10985.98</v>
      </c>
      <c r="V480" s="86" t="n">
        <v>10985.98</v>
      </c>
      <c r="W480" s="86" t="n">
        <v>15962.89</v>
      </c>
      <c r="X480" s="87" t="n">
        <v>4976.91000000001</v>
      </c>
      <c r="Y480" s="83" t="n">
        <v>0.453023763014316</v>
      </c>
      <c r="Z480" s="83" t="n">
        <v>0.207644762524398</v>
      </c>
      <c r="AA480" s="86" t="n">
        <f aca="false">SUM(K480,Q480,W480)/3</f>
        <v>13640.64</v>
      </c>
    </row>
    <row r="481" customFormat="false" ht="15" hidden="false" customHeight="false" outlineLevel="0" collapsed="false">
      <c r="A481" s="0" t="e">
        <f aca="false">_xlfn.XLOOKUP('[1]CMK - 30.09.2025'!$N$1:$N$1048576,'[1]CMK - 30.09.2025'!$J$1:$J$1048576,"-",0)</f>
        <v>#NAME?</v>
      </c>
      <c r="B481" s="85" t="s">
        <v>58</v>
      </c>
      <c r="C481" s="85" t="s">
        <v>58</v>
      </c>
      <c r="D481" s="85" t="s">
        <v>59</v>
      </c>
      <c r="E481" s="85" t="n">
        <v>10189539000275</v>
      </c>
      <c r="F481" s="85" t="s">
        <v>537</v>
      </c>
      <c r="G481" s="85"/>
      <c r="H481" s="85" t="s">
        <v>61</v>
      </c>
      <c r="I481" s="86" t="n">
        <v>3749.323</v>
      </c>
      <c r="J481" s="86" t="n">
        <v>3749.323</v>
      </c>
      <c r="K481" s="86" t="n">
        <v>7557.1</v>
      </c>
      <c r="L481" s="87" t="n">
        <v>3807.777</v>
      </c>
      <c r="M481" s="83" t="n">
        <v>1.01559054794692</v>
      </c>
      <c r="N481" s="88" t="s">
        <v>57</v>
      </c>
      <c r="O481" s="86" t="n">
        <v>9529.112</v>
      </c>
      <c r="P481" s="86" t="n">
        <v>9529.112</v>
      </c>
      <c r="Q481" s="86" t="n">
        <v>6024.88</v>
      </c>
      <c r="R481" s="89" t="n">
        <v>-3504.232</v>
      </c>
      <c r="S481" s="90" t="n">
        <v>-0.367739617290677</v>
      </c>
      <c r="T481" s="90" t="n">
        <v>-0.202752378557913</v>
      </c>
      <c r="U481" s="86" t="n">
        <v>6498.806</v>
      </c>
      <c r="V481" s="86" t="n">
        <v>6498.806</v>
      </c>
      <c r="W481" s="86" t="n">
        <v>5233.5</v>
      </c>
      <c r="X481" s="89" t="n">
        <v>-1265.306</v>
      </c>
      <c r="Y481" s="90" t="n">
        <v>-0.194698226104918</v>
      </c>
      <c r="Z481" s="90" t="n">
        <v>-0.131351993732655</v>
      </c>
      <c r="AA481" s="86" t="n">
        <f aca="false">SUM(K481,Q481,W481)/3</f>
        <v>6271.82666666667</v>
      </c>
    </row>
    <row r="482" customFormat="false" ht="15" hidden="false" customHeight="false" outlineLevel="0" collapsed="false">
      <c r="A482" s="0" t="e">
        <f aca="false">_xlfn.XLOOKUP('[1]CMK - 30.09.2025'!$N$1:$N$1048576,'[1]CMK - 30.09.2025'!$J$1:$J$1048576,"-",0)</f>
        <v>#NAME?</v>
      </c>
      <c r="B482" s="85" t="s">
        <v>58</v>
      </c>
      <c r="C482" s="85" t="s">
        <v>58</v>
      </c>
      <c r="D482" s="85" t="s">
        <v>59</v>
      </c>
      <c r="E482" s="85" t="n">
        <v>10189679000162</v>
      </c>
      <c r="F482" s="85" t="s">
        <v>538</v>
      </c>
      <c r="G482" s="85"/>
      <c r="H482" s="85" t="s">
        <v>61</v>
      </c>
      <c r="I482" s="86" t="n">
        <v>5967.856</v>
      </c>
      <c r="J482" s="86" t="n">
        <v>5967.856</v>
      </c>
      <c r="K482" s="86" t="n">
        <v>5085.31</v>
      </c>
      <c r="L482" s="89" t="n">
        <v>-882.545999999998</v>
      </c>
      <c r="M482" s="90" t="n">
        <v>-0.147883259917799</v>
      </c>
      <c r="N482" s="88" t="s">
        <v>57</v>
      </c>
      <c r="O482" s="86" t="n">
        <v>7058.362</v>
      </c>
      <c r="P482" s="86" t="n">
        <v>7058.362</v>
      </c>
      <c r="Q482" s="86" t="n">
        <v>4608.69</v>
      </c>
      <c r="R482" s="89" t="n">
        <v>-2449.672</v>
      </c>
      <c r="S482" s="90" t="n">
        <v>-0.347059558577472</v>
      </c>
      <c r="T482" s="90" t="n">
        <v>-0.0937248663306661</v>
      </c>
      <c r="U482" s="86" t="n">
        <v>6134.909</v>
      </c>
      <c r="V482" s="86" t="n">
        <v>6134.909</v>
      </c>
      <c r="W482" s="86" t="n">
        <v>4699.73</v>
      </c>
      <c r="X482" s="89" t="n">
        <v>-1435.179</v>
      </c>
      <c r="Y482" s="90" t="n">
        <v>-0.233936477297381</v>
      </c>
      <c r="Z482" s="83" t="n">
        <v>0.0197539864907379</v>
      </c>
      <c r="AA482" s="86" t="n">
        <f aca="false">SUM(K482,Q482,W482)/3</f>
        <v>4797.91</v>
      </c>
    </row>
    <row r="483" customFormat="false" ht="15" hidden="false" customHeight="false" outlineLevel="0" collapsed="false">
      <c r="A483" s="0" t="e">
        <f aca="false">_xlfn.XLOOKUP('[1]CMK - 30.09.2025'!$N$1:$N$1048576,'[1]CMK - 30.09.2025'!$J$1:$J$1048576,"-",0)</f>
        <v>#NAME?</v>
      </c>
      <c r="B483" s="85" t="s">
        <v>58</v>
      </c>
      <c r="C483" s="85" t="s">
        <v>58</v>
      </c>
      <c r="D483" s="85" t="s">
        <v>59</v>
      </c>
      <c r="E483" s="85" t="n">
        <v>10194021000149</v>
      </c>
      <c r="F483" s="85" t="s">
        <v>539</v>
      </c>
      <c r="G483" s="85"/>
      <c r="H483" s="85" t="s">
        <v>61</v>
      </c>
      <c r="I483" s="86" t="n">
        <v>670.177</v>
      </c>
      <c r="J483" s="86" t="n">
        <v>670.177</v>
      </c>
      <c r="K483" s="86" t="n">
        <v>745.82</v>
      </c>
      <c r="L483" s="87" t="n">
        <v>75.643</v>
      </c>
      <c r="M483" s="83" t="n">
        <v>0.112870182056382</v>
      </c>
      <c r="N483" s="88" t="s">
        <v>57</v>
      </c>
      <c r="O483" s="86" t="n">
        <v>589.366</v>
      </c>
      <c r="P483" s="86" t="n">
        <v>589.366</v>
      </c>
      <c r="Q483" s="86" t="n">
        <v>543.36</v>
      </c>
      <c r="R483" s="89" t="n">
        <v>-46.006</v>
      </c>
      <c r="S483" s="90" t="n">
        <v>-0.0780601527743371</v>
      </c>
      <c r="T483" s="90" t="n">
        <v>-0.271459601512429</v>
      </c>
      <c r="U483" s="86" t="n">
        <v>649.825</v>
      </c>
      <c r="V483" s="86" t="n">
        <v>649.825</v>
      </c>
      <c r="W483" s="86" t="n">
        <v>455.87</v>
      </c>
      <c r="X483" s="89" t="n">
        <v>-193.955</v>
      </c>
      <c r="Y483" s="90" t="n">
        <v>-0.298472665717693</v>
      </c>
      <c r="Z483" s="90" t="n">
        <v>-0.161016637220259</v>
      </c>
      <c r="AA483" s="86" t="n">
        <f aca="false">SUM(K483,Q483,W483)/3</f>
        <v>581.683333333333</v>
      </c>
    </row>
    <row r="484" customFormat="false" ht="15" hidden="false" customHeight="false" outlineLevel="0" collapsed="false">
      <c r="A484" s="0" t="e">
        <f aca="false">_xlfn.XLOOKUP('[1]CMK - 30.09.2025'!$N$1:$N$1048576,'[1]CMK - 30.09.2025'!$J$1:$J$1048576,"-",0)</f>
        <v>#NAME?</v>
      </c>
      <c r="B484" s="85" t="s">
        <v>58</v>
      </c>
      <c r="C484" s="85" t="s">
        <v>58</v>
      </c>
      <c r="D484" s="85" t="s">
        <v>59</v>
      </c>
      <c r="E484" s="85" t="n">
        <v>10195390000156</v>
      </c>
      <c r="F484" s="85" t="s">
        <v>540</v>
      </c>
      <c r="G484" s="85"/>
      <c r="H484" s="85" t="s">
        <v>61</v>
      </c>
      <c r="I484" s="85" t="s">
        <v>57</v>
      </c>
      <c r="J484" s="85" t="s">
        <v>57</v>
      </c>
      <c r="K484" s="85" t="s">
        <v>57</v>
      </c>
      <c r="L484" s="85" t="s">
        <v>57</v>
      </c>
      <c r="M484" s="91" t="s">
        <v>57</v>
      </c>
      <c r="N484" s="91" t="s">
        <v>57</v>
      </c>
      <c r="O484" s="86" t="n">
        <v>0</v>
      </c>
      <c r="P484" s="86" t="n">
        <v>0</v>
      </c>
      <c r="Q484" s="86" t="n">
        <v>17.04</v>
      </c>
      <c r="R484" s="87" t="n">
        <v>17.04</v>
      </c>
      <c r="S484" s="88" t="s">
        <v>57</v>
      </c>
      <c r="T484" s="88" t="s">
        <v>57</v>
      </c>
      <c r="U484" s="86" t="n">
        <v>0</v>
      </c>
      <c r="V484" s="86" t="n">
        <v>0</v>
      </c>
      <c r="W484" s="86" t="n">
        <v>217.64</v>
      </c>
      <c r="X484" s="87" t="n">
        <v>217.64</v>
      </c>
      <c r="Y484" s="88" t="s">
        <v>57</v>
      </c>
      <c r="Z484" s="83" t="n">
        <v>11.7723004694836</v>
      </c>
      <c r="AA484" s="86" t="n">
        <f aca="false">SUM(K484,Q484,W484)/3</f>
        <v>78.2266666666667</v>
      </c>
    </row>
    <row r="485" customFormat="false" ht="15" hidden="false" customHeight="false" outlineLevel="0" collapsed="false">
      <c r="A485" s="0" t="e">
        <f aca="false">_xlfn.XLOOKUP('[1]CMK - 30.09.2025'!$N$1:$N$1048576,'[1]CMK - 30.09.2025'!$J$1:$J$1048576,"-",0)</f>
        <v>#NAME?</v>
      </c>
      <c r="B485" s="85" t="s">
        <v>58</v>
      </c>
      <c r="C485" s="85" t="s">
        <v>58</v>
      </c>
      <c r="D485" s="85" t="s">
        <v>59</v>
      </c>
      <c r="E485" s="85" t="n">
        <v>10203855000173</v>
      </c>
      <c r="F485" s="85" t="s">
        <v>541</v>
      </c>
      <c r="G485" s="85"/>
      <c r="H485" s="85" t="s">
        <v>61</v>
      </c>
      <c r="I485" s="86" t="n">
        <v>51124.512</v>
      </c>
      <c r="J485" s="86" t="n">
        <v>51124.512</v>
      </c>
      <c r="K485" s="86" t="n">
        <v>42969.43</v>
      </c>
      <c r="L485" s="89" t="n">
        <v>-8155.08199999997</v>
      </c>
      <c r="M485" s="90" t="n">
        <v>-0.15951412895638</v>
      </c>
      <c r="N485" s="88" t="s">
        <v>57</v>
      </c>
      <c r="O485" s="86" t="n">
        <v>45298.901</v>
      </c>
      <c r="P485" s="86" t="n">
        <v>45298.901</v>
      </c>
      <c r="Q485" s="86" t="n">
        <v>35817.37</v>
      </c>
      <c r="R485" s="89" t="n">
        <v>-9481.53099999998</v>
      </c>
      <c r="S485" s="90" t="n">
        <v>-0.209310398060209</v>
      </c>
      <c r="T485" s="90" t="n">
        <v>-0.16644530774553</v>
      </c>
      <c r="U485" s="86" t="n">
        <v>64701.203</v>
      </c>
      <c r="V485" s="86" t="n">
        <v>64701.203</v>
      </c>
      <c r="W485" s="86" t="n">
        <v>42589.48</v>
      </c>
      <c r="X485" s="89" t="n">
        <v>-22111.723</v>
      </c>
      <c r="Y485" s="90" t="n">
        <v>-0.341751342706874</v>
      </c>
      <c r="Z485" s="83" t="n">
        <v>0.1890733462563</v>
      </c>
      <c r="AA485" s="86" t="n">
        <f aca="false">SUM(K485,Q485,W485)/3</f>
        <v>40458.76</v>
      </c>
    </row>
    <row r="486" customFormat="false" ht="15" hidden="false" customHeight="false" outlineLevel="0" collapsed="false">
      <c r="A486" s="0" t="e">
        <f aca="false">_xlfn.XLOOKUP('[1]CMK - 30.09.2025'!$N$1:$N$1048576,'[1]CMK - 30.09.2025'!$J$1:$J$1048576,"-",0)</f>
        <v>#NAME?</v>
      </c>
      <c r="B486" s="85" t="s">
        <v>58</v>
      </c>
      <c r="C486" s="85" t="s">
        <v>58</v>
      </c>
      <c r="D486" s="85" t="s">
        <v>59</v>
      </c>
      <c r="E486" s="85" t="n">
        <v>10212989000150</v>
      </c>
      <c r="F486" s="85" t="s">
        <v>542</v>
      </c>
      <c r="G486" s="85"/>
      <c r="H486" s="85" t="s">
        <v>61</v>
      </c>
      <c r="I486" s="86" t="n">
        <v>697.015</v>
      </c>
      <c r="J486" s="86" t="n">
        <v>697.015</v>
      </c>
      <c r="K486" s="86" t="n">
        <v>196.19</v>
      </c>
      <c r="L486" s="89" t="n">
        <v>-500.825</v>
      </c>
      <c r="M486" s="90" t="n">
        <v>-0.718528295660782</v>
      </c>
      <c r="N486" s="88" t="s">
        <v>57</v>
      </c>
      <c r="O486" s="86" t="n">
        <v>586.289</v>
      </c>
      <c r="P486" s="86" t="n">
        <v>586.289</v>
      </c>
      <c r="Q486" s="86" t="n">
        <v>389.21</v>
      </c>
      <c r="R486" s="89" t="n">
        <v>-197.079</v>
      </c>
      <c r="S486" s="90" t="n">
        <v>-0.336146507950857</v>
      </c>
      <c r="T486" s="83" t="n">
        <v>0.983842193791732</v>
      </c>
      <c r="U486" s="86" t="n">
        <v>312.671</v>
      </c>
      <c r="V486" s="86" t="n">
        <v>312.671</v>
      </c>
      <c r="W486" s="86" t="n">
        <v>3018.15</v>
      </c>
      <c r="X486" s="87" t="n">
        <v>2705.479</v>
      </c>
      <c r="Y486" s="83" t="n">
        <v>8.65279798894045</v>
      </c>
      <c r="Z486" s="83" t="n">
        <v>6.7545540967601</v>
      </c>
      <c r="AA486" s="86" t="n">
        <f aca="false">SUM(K486,Q486,W486)/3</f>
        <v>1201.18333333333</v>
      </c>
    </row>
    <row r="487" customFormat="false" ht="15" hidden="false" customHeight="false" outlineLevel="0" collapsed="false">
      <c r="A487" s="0" t="e">
        <f aca="false">_xlfn.XLOOKUP('[1]CMK - 30.09.2025'!$N$1:$N$1048576,'[1]CMK - 30.09.2025'!$J$1:$J$1048576,"-",0)</f>
        <v>#NAME?</v>
      </c>
      <c r="B487" s="85" t="s">
        <v>58</v>
      </c>
      <c r="C487" s="85" t="s">
        <v>58</v>
      </c>
      <c r="D487" s="85" t="s">
        <v>59</v>
      </c>
      <c r="E487" s="85" t="n">
        <v>10218668000163</v>
      </c>
      <c r="F487" s="85" t="s">
        <v>543</v>
      </c>
      <c r="G487" s="85"/>
      <c r="H487" s="85" t="s">
        <v>61</v>
      </c>
      <c r="I487" s="86" t="n">
        <v>2887.326</v>
      </c>
      <c r="J487" s="86" t="n">
        <v>2887.326</v>
      </c>
      <c r="K487" s="86" t="n">
        <v>2715.16</v>
      </c>
      <c r="L487" s="89" t="n">
        <v>-172.166</v>
      </c>
      <c r="M487" s="90" t="n">
        <v>-0.0596281819233436</v>
      </c>
      <c r="N487" s="88" t="s">
        <v>57</v>
      </c>
      <c r="O487" s="86" t="n">
        <v>518.812</v>
      </c>
      <c r="P487" s="86" t="n">
        <v>518.812</v>
      </c>
      <c r="Q487" s="86" t="n">
        <v>1780.18</v>
      </c>
      <c r="R487" s="87" t="n">
        <v>1261.368</v>
      </c>
      <c r="S487" s="83" t="n">
        <v>2.431262191314</v>
      </c>
      <c r="T487" s="90" t="n">
        <v>-0.34435539710367</v>
      </c>
      <c r="U487" s="86" t="n">
        <v>1634.121</v>
      </c>
      <c r="V487" s="86" t="n">
        <v>1634.121</v>
      </c>
      <c r="W487" s="86" t="n">
        <v>4330.98</v>
      </c>
      <c r="X487" s="87" t="n">
        <v>2696.859</v>
      </c>
      <c r="Y487" s="83" t="n">
        <v>1.65034229411408</v>
      </c>
      <c r="Z487" s="83" t="n">
        <v>1.43288880899684</v>
      </c>
      <c r="AA487" s="86" t="n">
        <f aca="false">SUM(K487,Q487,W487)/3</f>
        <v>2942.10666666667</v>
      </c>
    </row>
    <row r="488" customFormat="false" ht="15" hidden="false" customHeight="false" outlineLevel="0" collapsed="false">
      <c r="A488" s="0" t="e">
        <f aca="false">_xlfn.XLOOKUP('[1]CMK - 30.09.2025'!$N$1:$N$1048576,'[1]CMK - 30.09.2025'!$J$1:$J$1048576,"-",0)</f>
        <v>#NAME?</v>
      </c>
      <c r="B488" s="85" t="s">
        <v>58</v>
      </c>
      <c r="C488" s="85" t="s">
        <v>58</v>
      </c>
      <c r="D488" s="85" t="s">
        <v>59</v>
      </c>
      <c r="E488" s="85" t="n">
        <v>10223161000106</v>
      </c>
      <c r="F488" s="85" t="s">
        <v>544</v>
      </c>
      <c r="G488" s="85"/>
      <c r="H488" s="85" t="s">
        <v>61</v>
      </c>
      <c r="I488" s="86" t="n">
        <v>1139.058</v>
      </c>
      <c r="J488" s="86" t="n">
        <v>1139.058</v>
      </c>
      <c r="K488" s="86" t="n">
        <v>8518.82</v>
      </c>
      <c r="L488" s="87" t="n">
        <v>7379.762</v>
      </c>
      <c r="M488" s="83" t="n">
        <v>6.47882899729426</v>
      </c>
      <c r="N488" s="88" t="s">
        <v>57</v>
      </c>
      <c r="O488" s="86" t="n">
        <v>3626.049</v>
      </c>
      <c r="P488" s="86" t="n">
        <v>3626.049</v>
      </c>
      <c r="Q488" s="86" t="n">
        <v>13871</v>
      </c>
      <c r="R488" s="87" t="n">
        <v>10244.951</v>
      </c>
      <c r="S488" s="83" t="n">
        <v>2.8253757740174</v>
      </c>
      <c r="T488" s="83" t="n">
        <v>0.628277155756313</v>
      </c>
      <c r="U488" s="86" t="n">
        <v>3592.103</v>
      </c>
      <c r="V488" s="86" t="n">
        <v>3592.103</v>
      </c>
      <c r="W488" s="86" t="n">
        <v>3161.53</v>
      </c>
      <c r="X488" s="89" t="n">
        <v>-430.573000000001</v>
      </c>
      <c r="Y488" s="90" t="n">
        <v>-0.119866551710795</v>
      </c>
      <c r="Z488" s="90" t="n">
        <v>-0.772076274241223</v>
      </c>
      <c r="AA488" s="86" t="n">
        <f aca="false">SUM(K488,Q488,W488)/3</f>
        <v>8517.11666666667</v>
      </c>
    </row>
    <row r="489" customFormat="false" ht="15" hidden="false" customHeight="false" outlineLevel="0" collapsed="false">
      <c r="A489" s="0" t="e">
        <f aca="false">_xlfn.XLOOKUP('[1]CMK - 30.09.2025'!$N$1:$N$1048576,'[1]CMK - 30.09.2025'!$J$1:$J$1048576,"-",0)</f>
        <v>#NAME?</v>
      </c>
      <c r="B489" s="85" t="s">
        <v>58</v>
      </c>
      <c r="C489" s="85" t="s">
        <v>58</v>
      </c>
      <c r="D489" s="85" t="s">
        <v>59</v>
      </c>
      <c r="E489" s="85" t="n">
        <v>10228471000105</v>
      </c>
      <c r="F489" s="85" t="s">
        <v>545</v>
      </c>
      <c r="G489" s="85"/>
      <c r="H489" s="85" t="s">
        <v>61</v>
      </c>
      <c r="I489" s="86" t="n">
        <v>968.841</v>
      </c>
      <c r="J489" s="86" t="n">
        <v>968.841</v>
      </c>
      <c r="K489" s="86" t="n">
        <v>377.02</v>
      </c>
      <c r="L489" s="89" t="n">
        <v>-591.821</v>
      </c>
      <c r="M489" s="90" t="n">
        <v>-0.610854619075782</v>
      </c>
      <c r="N489" s="88" t="s">
        <v>57</v>
      </c>
      <c r="O489" s="86" t="n">
        <v>9.947</v>
      </c>
      <c r="P489" s="86" t="n">
        <v>9.947</v>
      </c>
      <c r="Q489" s="86" t="n">
        <v>30.65</v>
      </c>
      <c r="R489" s="87" t="n">
        <v>20.703</v>
      </c>
      <c r="S489" s="83" t="n">
        <v>2.08133105458932</v>
      </c>
      <c r="T489" s="90" t="n">
        <v>-0.918704578006472</v>
      </c>
      <c r="U489" s="86" t="n">
        <v>274.887</v>
      </c>
      <c r="V489" s="86" t="n">
        <v>274.887</v>
      </c>
      <c r="W489" s="86" t="n">
        <v>335.86</v>
      </c>
      <c r="X489" s="87" t="n">
        <v>60.9729999999998</v>
      </c>
      <c r="Y489" s="83" t="n">
        <v>0.221811144215623</v>
      </c>
      <c r="Z489" s="83" t="n">
        <v>9.957911908646</v>
      </c>
      <c r="AA489" s="86" t="n">
        <f aca="false">SUM(K489,Q489,W489)/3</f>
        <v>247.843333333333</v>
      </c>
    </row>
    <row r="490" customFormat="false" ht="15" hidden="false" customHeight="false" outlineLevel="0" collapsed="false">
      <c r="A490" s="0" t="e">
        <f aca="false">_xlfn.XLOOKUP('[1]CMK - 30.09.2025'!$N$1:$N$1048576,'[1]CMK - 30.09.2025'!$J$1:$J$1048576,"-",0)</f>
        <v>#NAME?</v>
      </c>
      <c r="B490" s="85" t="s">
        <v>58</v>
      </c>
      <c r="C490" s="85" t="s">
        <v>58</v>
      </c>
      <c r="D490" s="85" t="s">
        <v>59</v>
      </c>
      <c r="E490" s="85" t="n">
        <v>10262668000160</v>
      </c>
      <c r="F490" s="85" t="s">
        <v>546</v>
      </c>
      <c r="G490" s="85"/>
      <c r="H490" s="85" t="s">
        <v>61</v>
      </c>
      <c r="I490" s="86" t="n">
        <v>3003.098</v>
      </c>
      <c r="J490" s="86" t="n">
        <v>3003.098</v>
      </c>
      <c r="K490" s="86" t="n">
        <v>1174.39</v>
      </c>
      <c r="L490" s="89" t="n">
        <v>-1828.708</v>
      </c>
      <c r="M490" s="90" t="n">
        <v>-0.608940500776199</v>
      </c>
      <c r="N490" s="88" t="s">
        <v>57</v>
      </c>
      <c r="O490" s="86" t="n">
        <v>3662.505</v>
      </c>
      <c r="P490" s="86" t="n">
        <v>3662.505</v>
      </c>
      <c r="Q490" s="86" t="n">
        <v>736.89</v>
      </c>
      <c r="R490" s="89" t="n">
        <v>-2925.615</v>
      </c>
      <c r="S490" s="90" t="n">
        <v>-0.798801639861243</v>
      </c>
      <c r="T490" s="90" t="n">
        <v>-0.372533826071407</v>
      </c>
      <c r="U490" s="86" t="n">
        <v>0</v>
      </c>
      <c r="V490" s="86" t="n">
        <v>0</v>
      </c>
      <c r="W490" s="86" t="n">
        <v>908.33</v>
      </c>
      <c r="X490" s="87" t="n">
        <v>908.33</v>
      </c>
      <c r="Y490" s="88" t="s">
        <v>57</v>
      </c>
      <c r="Z490" s="83" t="n">
        <v>0.232653448954389</v>
      </c>
      <c r="AA490" s="86" t="n">
        <f aca="false">SUM(K490,Q490,W490)/3</f>
        <v>939.87</v>
      </c>
    </row>
    <row r="491" customFormat="false" ht="15" hidden="false" customHeight="false" outlineLevel="0" collapsed="false">
      <c r="A491" s="0" t="e">
        <f aca="false">_xlfn.XLOOKUP('[1]CMK - 30.09.2025'!$N$1:$N$1048576,'[1]CMK - 30.09.2025'!$J$1:$J$1048576,"-",0)</f>
        <v>#NAME?</v>
      </c>
      <c r="B491" s="85" t="s">
        <v>58</v>
      </c>
      <c r="C491" s="85" t="s">
        <v>58</v>
      </c>
      <c r="D491" s="85" t="s">
        <v>59</v>
      </c>
      <c r="E491" s="85" t="n">
        <v>10297103000119</v>
      </c>
      <c r="F491" s="85" t="s">
        <v>547</v>
      </c>
      <c r="G491" s="85"/>
      <c r="H491" s="85" t="s">
        <v>61</v>
      </c>
      <c r="I491" s="86" t="n">
        <v>614.067</v>
      </c>
      <c r="J491" s="86" t="n">
        <v>614.067</v>
      </c>
      <c r="K491" s="86" t="n">
        <v>222.13</v>
      </c>
      <c r="L491" s="89" t="n">
        <v>-391.937</v>
      </c>
      <c r="M491" s="90" t="n">
        <v>-0.638264228496239</v>
      </c>
      <c r="N491" s="88" t="s">
        <v>57</v>
      </c>
      <c r="O491" s="86" t="n">
        <v>961.977</v>
      </c>
      <c r="P491" s="86" t="n">
        <v>961.977</v>
      </c>
      <c r="Q491" s="86" t="n">
        <v>0</v>
      </c>
      <c r="R491" s="89" t="n">
        <v>-961.977</v>
      </c>
      <c r="S491" s="90" t="n">
        <v>-1</v>
      </c>
      <c r="T491" s="90" t="n">
        <v>-1</v>
      </c>
      <c r="U491" s="86" t="n">
        <v>1247.267</v>
      </c>
      <c r="V491" s="86" t="n">
        <v>1247.267</v>
      </c>
      <c r="W491" s="86" t="n">
        <v>0</v>
      </c>
      <c r="X491" s="89" t="n">
        <v>-1247.267</v>
      </c>
      <c r="Y491" s="90" t="n">
        <v>-1</v>
      </c>
      <c r="Z491" s="88" t="s">
        <v>57</v>
      </c>
      <c r="AA491" s="86" t="n">
        <f aca="false">SUM(K491,Q491,W491)/3</f>
        <v>74.0433333333333</v>
      </c>
    </row>
    <row r="492" customFormat="false" ht="15" hidden="false" customHeight="false" outlineLevel="0" collapsed="false">
      <c r="A492" s="0" t="e">
        <f aca="false">_xlfn.XLOOKUP('[1]CMK - 30.09.2025'!$N$1:$N$1048576,'[1]CMK - 30.09.2025'!$J$1:$J$1048576,"-",0)</f>
        <v>#NAME?</v>
      </c>
      <c r="B492" s="85" t="s">
        <v>58</v>
      </c>
      <c r="C492" s="85" t="s">
        <v>58</v>
      </c>
      <c r="D492" s="85" t="s">
        <v>59</v>
      </c>
      <c r="E492" s="85" t="n">
        <v>10314134000130</v>
      </c>
      <c r="F492" s="85" t="s">
        <v>548</v>
      </c>
      <c r="G492" s="85"/>
      <c r="H492" s="85" t="s">
        <v>61</v>
      </c>
      <c r="I492" s="86" t="n">
        <v>439.091</v>
      </c>
      <c r="J492" s="86" t="n">
        <v>439.091</v>
      </c>
      <c r="K492" s="86" t="n">
        <v>337.93</v>
      </c>
      <c r="L492" s="89" t="n">
        <v>-101.161</v>
      </c>
      <c r="M492" s="90" t="n">
        <v>-0.230387322901176</v>
      </c>
      <c r="N492" s="88" t="s">
        <v>57</v>
      </c>
      <c r="O492" s="86" t="n">
        <v>75.545</v>
      </c>
      <c r="P492" s="86" t="n">
        <v>75.545</v>
      </c>
      <c r="Q492" s="86" t="n">
        <v>3.82</v>
      </c>
      <c r="R492" s="89" t="n">
        <v>-71.725</v>
      </c>
      <c r="S492" s="90" t="n">
        <v>-0.949434112118605</v>
      </c>
      <c r="T492" s="90" t="n">
        <v>-0.98869588376291</v>
      </c>
      <c r="U492" s="86" t="n">
        <v>13924.918</v>
      </c>
      <c r="V492" s="86" t="n">
        <v>13924.918</v>
      </c>
      <c r="W492" s="86" t="n">
        <v>-3.82</v>
      </c>
      <c r="X492" s="89" t="n">
        <v>-13928.738</v>
      </c>
      <c r="Y492" s="90" t="n">
        <v>-1.00027432836588</v>
      </c>
      <c r="Z492" s="90" t="n">
        <v>-2</v>
      </c>
      <c r="AA492" s="86" t="n">
        <f aca="false">SUM(K492,Q492,W492)/3</f>
        <v>112.643333333333</v>
      </c>
    </row>
    <row r="493" customFormat="false" ht="15" hidden="false" customHeight="false" outlineLevel="0" collapsed="false">
      <c r="A493" s="0" t="e">
        <f aca="false">_xlfn.XLOOKUP('[1]CMK - 30.09.2025'!$N$1:$N$1048576,'[1]CMK - 30.09.2025'!$J$1:$J$1048576,"-",0)</f>
        <v>#NAME?</v>
      </c>
      <c r="B493" s="85" t="s">
        <v>58</v>
      </c>
      <c r="C493" s="85" t="s">
        <v>58</v>
      </c>
      <c r="D493" s="85" t="s">
        <v>59</v>
      </c>
      <c r="E493" s="85" t="n">
        <v>10338062000161</v>
      </c>
      <c r="F493" s="85" t="s">
        <v>549</v>
      </c>
      <c r="G493" s="85"/>
      <c r="H493" s="85" t="s">
        <v>61</v>
      </c>
      <c r="I493" s="86" t="n">
        <v>5612.795</v>
      </c>
      <c r="J493" s="86" t="n">
        <v>5612.795</v>
      </c>
      <c r="K493" s="86" t="n">
        <v>4794.99</v>
      </c>
      <c r="L493" s="89" t="n">
        <v>-817.804999999999</v>
      </c>
      <c r="M493" s="90" t="n">
        <v>-0.145703700206403</v>
      </c>
      <c r="N493" s="88" t="s">
        <v>57</v>
      </c>
      <c r="O493" s="86" t="n">
        <v>408.722</v>
      </c>
      <c r="P493" s="86" t="n">
        <v>408.722</v>
      </c>
      <c r="Q493" s="86" t="n">
        <v>7737.84</v>
      </c>
      <c r="R493" s="87" t="n">
        <v>7329.118</v>
      </c>
      <c r="S493" s="83" t="n">
        <v>17.9317922695622</v>
      </c>
      <c r="T493" s="83" t="n">
        <v>0.613734335212378</v>
      </c>
      <c r="U493" s="86" t="n">
        <v>2097.859</v>
      </c>
      <c r="V493" s="86" t="n">
        <v>2097.859</v>
      </c>
      <c r="W493" s="86" t="n">
        <v>6715.82</v>
      </c>
      <c r="X493" s="87" t="n">
        <v>4617.961</v>
      </c>
      <c r="Y493" s="83" t="n">
        <v>2.20127329815779</v>
      </c>
      <c r="Z493" s="90" t="n">
        <v>-0.132080787403203</v>
      </c>
      <c r="AA493" s="86" t="n">
        <f aca="false">SUM(K493,Q493,W493)/3</f>
        <v>6416.21666666667</v>
      </c>
    </row>
    <row r="494" customFormat="false" ht="15" hidden="false" customHeight="false" outlineLevel="0" collapsed="false">
      <c r="A494" s="0" t="e">
        <f aca="false">_xlfn.XLOOKUP('[1]CMK - 30.09.2025'!$N$1:$N$1048576,'[1]CMK - 30.09.2025'!$J$1:$J$1048576,"-",0)</f>
        <v>#NAME?</v>
      </c>
      <c r="B494" s="85" t="s">
        <v>58</v>
      </c>
      <c r="C494" s="85" t="s">
        <v>58</v>
      </c>
      <c r="D494" s="85" t="s">
        <v>59</v>
      </c>
      <c r="E494" s="85" t="n">
        <v>10340962000143</v>
      </c>
      <c r="F494" s="85" t="s">
        <v>550</v>
      </c>
      <c r="G494" s="85"/>
      <c r="H494" s="85" t="s">
        <v>61</v>
      </c>
      <c r="I494" s="86" t="n">
        <v>3294.362</v>
      </c>
      <c r="J494" s="86" t="n">
        <v>3294.362</v>
      </c>
      <c r="K494" s="86" t="n">
        <v>2825.56</v>
      </c>
      <c r="L494" s="89" t="n">
        <v>-468.801999999999</v>
      </c>
      <c r="M494" s="90" t="n">
        <v>-0.142304336924721</v>
      </c>
      <c r="N494" s="88" t="s">
        <v>57</v>
      </c>
      <c r="O494" s="86" t="n">
        <v>3741.545</v>
      </c>
      <c r="P494" s="86" t="n">
        <v>3741.545</v>
      </c>
      <c r="Q494" s="86" t="n">
        <v>2253.29</v>
      </c>
      <c r="R494" s="89" t="n">
        <v>-1488.255</v>
      </c>
      <c r="S494" s="90" t="n">
        <v>-0.397764827096828</v>
      </c>
      <c r="T494" s="90" t="n">
        <v>-0.20253330313283</v>
      </c>
      <c r="U494" s="86" t="n">
        <v>4009.947</v>
      </c>
      <c r="V494" s="86" t="n">
        <v>4009.947</v>
      </c>
      <c r="W494" s="86" t="n">
        <v>2789.25</v>
      </c>
      <c r="X494" s="89" t="n">
        <v>-1220.697</v>
      </c>
      <c r="Y494" s="90" t="n">
        <v>-0.304417240427367</v>
      </c>
      <c r="Z494" s="83" t="n">
        <v>0.23785664517217</v>
      </c>
      <c r="AA494" s="86" t="n">
        <f aca="false">SUM(K494,Q494,W494)/3</f>
        <v>2622.7</v>
      </c>
    </row>
    <row r="495" customFormat="false" ht="15" hidden="false" customHeight="false" outlineLevel="0" collapsed="false">
      <c r="A495" s="0" t="e">
        <f aca="false">_xlfn.XLOOKUP('[1]CMK - 30.09.2025'!$N$1:$N$1048576,'[1]CMK - 30.09.2025'!$J$1:$J$1048576,"-",0)</f>
        <v>#NAME?</v>
      </c>
      <c r="B495" s="85" t="s">
        <v>58</v>
      </c>
      <c r="C495" s="85" t="s">
        <v>58</v>
      </c>
      <c r="D495" s="85" t="s">
        <v>59</v>
      </c>
      <c r="E495" s="85" t="n">
        <v>10345047000140</v>
      </c>
      <c r="F495" s="85" t="s">
        <v>551</v>
      </c>
      <c r="G495" s="85"/>
      <c r="H495" s="85" t="s">
        <v>61</v>
      </c>
      <c r="I495" s="86" t="n">
        <v>392.066</v>
      </c>
      <c r="J495" s="86" t="n">
        <v>392.066</v>
      </c>
      <c r="K495" s="86" t="n">
        <v>551.43</v>
      </c>
      <c r="L495" s="87" t="n">
        <v>159.364</v>
      </c>
      <c r="M495" s="83" t="n">
        <v>0.406472379650366</v>
      </c>
      <c r="N495" s="88" t="s">
        <v>57</v>
      </c>
      <c r="O495" s="86" t="n">
        <v>1247.15</v>
      </c>
      <c r="P495" s="86" t="n">
        <v>1247.15</v>
      </c>
      <c r="Q495" s="86" t="n">
        <v>757.47</v>
      </c>
      <c r="R495" s="89" t="n">
        <v>-489.68</v>
      </c>
      <c r="S495" s="90" t="n">
        <v>-0.392639217415708</v>
      </c>
      <c r="T495" s="83" t="n">
        <v>0.373646700397149</v>
      </c>
      <c r="U495" s="86" t="n">
        <v>1588.659</v>
      </c>
      <c r="V495" s="86" t="n">
        <v>1588.659</v>
      </c>
      <c r="W495" s="86" t="n">
        <v>483.12</v>
      </c>
      <c r="X495" s="89" t="n">
        <v>-1105.539</v>
      </c>
      <c r="Y495" s="90" t="n">
        <v>-0.695894461932989</v>
      </c>
      <c r="Z495" s="90" t="n">
        <v>-0.362192562081667</v>
      </c>
      <c r="AA495" s="86" t="n">
        <f aca="false">SUM(K495,Q495,W495)/3</f>
        <v>597.34</v>
      </c>
    </row>
    <row r="496" customFormat="false" ht="15" hidden="false" customHeight="false" outlineLevel="0" collapsed="false">
      <c r="A496" s="0" t="e">
        <f aca="false">_xlfn.XLOOKUP('[1]CMK - 30.09.2025'!$N$1:$N$1048576,'[1]CMK - 30.09.2025'!$J$1:$J$1048576,"-",0)</f>
        <v>#NAME?</v>
      </c>
      <c r="B496" s="85" t="s">
        <v>58</v>
      </c>
      <c r="C496" s="85" t="s">
        <v>58</v>
      </c>
      <c r="D496" s="85" t="s">
        <v>59</v>
      </c>
      <c r="E496" s="85" t="n">
        <v>10351996000133</v>
      </c>
      <c r="F496" s="85" t="s">
        <v>552</v>
      </c>
      <c r="G496" s="85"/>
      <c r="H496" s="85" t="s">
        <v>61</v>
      </c>
      <c r="I496" s="86" t="n">
        <v>977.674</v>
      </c>
      <c r="J496" s="86" t="n">
        <v>977.674</v>
      </c>
      <c r="K496" s="86" t="n">
        <v>458.88</v>
      </c>
      <c r="L496" s="89" t="n">
        <v>-518.794</v>
      </c>
      <c r="M496" s="90" t="n">
        <v>-0.530641093043284</v>
      </c>
      <c r="N496" s="88" t="s">
        <v>57</v>
      </c>
      <c r="O496" s="86" t="n">
        <v>901.11</v>
      </c>
      <c r="P496" s="86" t="n">
        <v>901.11</v>
      </c>
      <c r="Q496" s="86" t="n">
        <v>1737.64</v>
      </c>
      <c r="R496" s="87" t="n">
        <v>836.53</v>
      </c>
      <c r="S496" s="83" t="n">
        <v>0.928332833949241</v>
      </c>
      <c r="T496" s="83" t="n">
        <v>2.78669804741981</v>
      </c>
      <c r="U496" s="86" t="n">
        <v>794.016</v>
      </c>
      <c r="V496" s="86" t="n">
        <v>794.016</v>
      </c>
      <c r="W496" s="86" t="n">
        <v>807.08</v>
      </c>
      <c r="X496" s="87" t="n">
        <v>13.0639999999997</v>
      </c>
      <c r="Y496" s="83" t="n">
        <v>0.0164530689557889</v>
      </c>
      <c r="Z496" s="90" t="n">
        <v>-0.535530950024171</v>
      </c>
      <c r="AA496" s="86" t="n">
        <f aca="false">SUM(K496,Q496,W496)/3</f>
        <v>1001.2</v>
      </c>
    </row>
    <row r="497" customFormat="false" ht="15" hidden="false" customHeight="false" outlineLevel="0" collapsed="false">
      <c r="A497" s="0" t="e">
        <f aca="false">_xlfn.XLOOKUP('[1]CMK - 30.09.2025'!$N$1:$N$1048576,'[1]CMK - 30.09.2025'!$J$1:$J$1048576,"-",0)</f>
        <v>#NAME?</v>
      </c>
      <c r="B497" s="85" t="s">
        <v>58</v>
      </c>
      <c r="C497" s="85" t="s">
        <v>58</v>
      </c>
      <c r="D497" s="85" t="s">
        <v>59</v>
      </c>
      <c r="E497" s="85" t="n">
        <v>10419680000136</v>
      </c>
      <c r="F497" s="85" t="s">
        <v>553</v>
      </c>
      <c r="G497" s="85"/>
      <c r="H497" s="85" t="s">
        <v>61</v>
      </c>
      <c r="I497" s="86" t="n">
        <v>3183.865</v>
      </c>
      <c r="J497" s="86" t="n">
        <v>3183.865</v>
      </c>
      <c r="K497" s="86" t="n">
        <v>3591.15</v>
      </c>
      <c r="L497" s="87" t="n">
        <v>407.285000000001</v>
      </c>
      <c r="M497" s="83" t="n">
        <v>0.12792156702624</v>
      </c>
      <c r="N497" s="88" t="s">
        <v>57</v>
      </c>
      <c r="O497" s="86" t="n">
        <v>2459.829</v>
      </c>
      <c r="P497" s="86" t="n">
        <v>2459.829</v>
      </c>
      <c r="Q497" s="86" t="n">
        <v>768.55</v>
      </c>
      <c r="R497" s="89" t="n">
        <v>-1691.279</v>
      </c>
      <c r="S497" s="90" t="n">
        <v>-0.687559582393736</v>
      </c>
      <c r="T497" s="90" t="n">
        <v>-0.785987775503669</v>
      </c>
      <c r="U497" s="86" t="n">
        <v>1011.336</v>
      </c>
      <c r="V497" s="86" t="n">
        <v>1011.336</v>
      </c>
      <c r="W497" s="86" t="n">
        <v>7671.31</v>
      </c>
      <c r="X497" s="87" t="n">
        <v>6659.974</v>
      </c>
      <c r="Y497" s="83" t="n">
        <v>6.58532278095509</v>
      </c>
      <c r="Z497" s="83" t="n">
        <v>8.98153665994405</v>
      </c>
      <c r="AA497" s="86" t="n">
        <f aca="false">SUM(K497,Q497,W497)/3</f>
        <v>4010.33666666667</v>
      </c>
    </row>
    <row r="498" customFormat="false" ht="15" hidden="false" customHeight="false" outlineLevel="0" collapsed="false">
      <c r="A498" s="0" t="e">
        <f aca="false">_xlfn.XLOOKUP('[1]CMK - 30.09.2025'!$N$1:$N$1048576,'[1]CMK - 30.09.2025'!$J$1:$J$1048576,"-",0)</f>
        <v>#NAME?</v>
      </c>
      <c r="B498" s="85" t="s">
        <v>58</v>
      </c>
      <c r="C498" s="85" t="s">
        <v>58</v>
      </c>
      <c r="D498" s="85" t="s">
        <v>59</v>
      </c>
      <c r="E498" s="85" t="n">
        <v>10419680000217</v>
      </c>
      <c r="F498" s="85" t="s">
        <v>554</v>
      </c>
      <c r="G498" s="85"/>
      <c r="H498" s="85" t="s">
        <v>61</v>
      </c>
      <c r="I498" s="86" t="n">
        <v>422.767</v>
      </c>
      <c r="J498" s="86" t="n">
        <v>422.767</v>
      </c>
      <c r="K498" s="86" t="n">
        <v>13.88</v>
      </c>
      <c r="L498" s="89" t="n">
        <v>-408.887</v>
      </c>
      <c r="M498" s="90" t="n">
        <v>-0.967168676836177</v>
      </c>
      <c r="N498" s="88" t="s">
        <v>57</v>
      </c>
      <c r="O498" s="86" t="n">
        <v>416.499</v>
      </c>
      <c r="P498" s="86" t="n">
        <v>416.499</v>
      </c>
      <c r="Q498" s="86" t="n">
        <v>-13.88</v>
      </c>
      <c r="R498" s="89" t="n">
        <v>-430.379</v>
      </c>
      <c r="S498" s="90" t="n">
        <v>-1.03332541014504</v>
      </c>
      <c r="T498" s="90" t="n">
        <v>-2</v>
      </c>
      <c r="U498" s="86" t="n">
        <v>508.906</v>
      </c>
      <c r="V498" s="86" t="n">
        <v>508.906</v>
      </c>
      <c r="W498" s="86" t="n">
        <v>472.55</v>
      </c>
      <c r="X498" s="89" t="n">
        <v>-36.3559999999999</v>
      </c>
      <c r="Y498" s="90" t="n">
        <v>-0.0714395192825393</v>
      </c>
      <c r="Z498" s="90" t="n">
        <v>-35.0453890489914</v>
      </c>
      <c r="AA498" s="86" t="n">
        <f aca="false">SUM(K498,Q498,W498)/3</f>
        <v>157.516666666667</v>
      </c>
    </row>
    <row r="499" customFormat="false" ht="15" hidden="false" customHeight="false" outlineLevel="0" collapsed="false">
      <c r="A499" s="0" t="e">
        <f aca="false">_xlfn.XLOOKUP('[1]CMK - 30.09.2025'!$N$1:$N$1048576,'[1]CMK - 30.09.2025'!$J$1:$J$1048576,"-",0)</f>
        <v>#NAME?</v>
      </c>
      <c r="B499" s="85" t="s">
        <v>58</v>
      </c>
      <c r="C499" s="85" t="s">
        <v>58</v>
      </c>
      <c r="D499" s="85" t="s">
        <v>59</v>
      </c>
      <c r="E499" s="85" t="n">
        <v>10430962000134</v>
      </c>
      <c r="F499" s="85" t="s">
        <v>555</v>
      </c>
      <c r="G499" s="85"/>
      <c r="H499" s="85" t="s">
        <v>61</v>
      </c>
      <c r="I499" s="86" t="n">
        <v>1929.297</v>
      </c>
      <c r="J499" s="86" t="n">
        <v>1929.297</v>
      </c>
      <c r="K499" s="86" t="n">
        <v>2585.44</v>
      </c>
      <c r="L499" s="87" t="n">
        <v>656.143</v>
      </c>
      <c r="M499" s="83" t="n">
        <v>0.340094345245963</v>
      </c>
      <c r="N499" s="88" t="s">
        <v>57</v>
      </c>
      <c r="O499" s="86" t="n">
        <v>2038.201</v>
      </c>
      <c r="P499" s="86" t="n">
        <v>2038.201</v>
      </c>
      <c r="Q499" s="86" t="n">
        <v>0</v>
      </c>
      <c r="R499" s="89" t="n">
        <v>-2038.201</v>
      </c>
      <c r="S499" s="90" t="n">
        <v>-1</v>
      </c>
      <c r="T499" s="90" t="n">
        <v>-1</v>
      </c>
      <c r="U499" s="86" t="n">
        <v>1032.923</v>
      </c>
      <c r="V499" s="86" t="n">
        <v>1032.923</v>
      </c>
      <c r="W499" s="86" t="n">
        <v>2037.87</v>
      </c>
      <c r="X499" s="87" t="n">
        <v>1004.947</v>
      </c>
      <c r="Y499" s="83" t="n">
        <v>0.972915696523361</v>
      </c>
      <c r="Z499" s="88" t="s">
        <v>57</v>
      </c>
      <c r="AA499" s="86" t="n">
        <f aca="false">SUM(K499,Q499,W499)/3</f>
        <v>1541.10333333333</v>
      </c>
    </row>
    <row r="500" customFormat="false" ht="15" hidden="false" customHeight="false" outlineLevel="0" collapsed="false">
      <c r="A500" s="0" t="e">
        <f aca="false">_xlfn.XLOOKUP('[1]CMK - 30.09.2025'!$N$1:$N$1048576,'[1]CMK - 30.09.2025'!$J$1:$J$1048576,"-",0)</f>
        <v>#NAME?</v>
      </c>
      <c r="B500" s="85" t="s">
        <v>58</v>
      </c>
      <c r="C500" s="85" t="s">
        <v>58</v>
      </c>
      <c r="D500" s="85" t="s">
        <v>59</v>
      </c>
      <c r="E500" s="85" t="n">
        <v>10431499000145</v>
      </c>
      <c r="F500" s="85" t="s">
        <v>556</v>
      </c>
      <c r="G500" s="85"/>
      <c r="H500" s="85" t="s">
        <v>61</v>
      </c>
      <c r="I500" s="86" t="n">
        <v>576.796</v>
      </c>
      <c r="J500" s="86" t="n">
        <v>576.796</v>
      </c>
      <c r="K500" s="86" t="n">
        <v>418.75</v>
      </c>
      <c r="L500" s="89" t="n">
        <v>-158.046</v>
      </c>
      <c r="M500" s="90" t="n">
        <v>-0.27400675455447</v>
      </c>
      <c r="N500" s="88" t="s">
        <v>57</v>
      </c>
      <c r="O500" s="86" t="n">
        <v>124.517</v>
      </c>
      <c r="P500" s="86" t="n">
        <v>124.517</v>
      </c>
      <c r="Q500" s="86" t="n">
        <v>2301.44</v>
      </c>
      <c r="R500" s="87" t="n">
        <v>2176.923</v>
      </c>
      <c r="S500" s="83" t="n">
        <v>17.482938072713</v>
      </c>
      <c r="T500" s="83" t="n">
        <v>4.49597611940299</v>
      </c>
      <c r="U500" s="86" t="n">
        <v>1634.818</v>
      </c>
      <c r="V500" s="86" t="n">
        <v>1634.818</v>
      </c>
      <c r="W500" s="86" t="n">
        <v>287.75</v>
      </c>
      <c r="X500" s="89" t="n">
        <v>-1347.068</v>
      </c>
      <c r="Y500" s="90" t="n">
        <v>-0.82398652327048</v>
      </c>
      <c r="Z500" s="90" t="n">
        <v>-0.874969584260289</v>
      </c>
      <c r="AA500" s="86" t="n">
        <f aca="false">SUM(K500,Q500,W500)/3</f>
        <v>1002.64666666667</v>
      </c>
    </row>
    <row r="501" customFormat="false" ht="15" hidden="false" customHeight="false" outlineLevel="0" collapsed="false">
      <c r="A501" s="0" t="e">
        <f aca="false">_xlfn.XLOOKUP('[1]CMK - 30.09.2025'!$N$1:$N$1048576,'[1]CMK - 30.09.2025'!$J$1:$J$1048576,"-",0)</f>
        <v>#NAME?</v>
      </c>
      <c r="B501" s="85" t="s">
        <v>58</v>
      </c>
      <c r="C501" s="85" t="s">
        <v>58</v>
      </c>
      <c r="D501" s="85" t="s">
        <v>59</v>
      </c>
      <c r="E501" s="85" t="n">
        <v>10431817000259</v>
      </c>
      <c r="F501" s="85" t="s">
        <v>557</v>
      </c>
      <c r="G501" s="85"/>
      <c r="H501" s="85" t="s">
        <v>61</v>
      </c>
      <c r="I501" s="86" t="n">
        <v>9443.491</v>
      </c>
      <c r="J501" s="86" t="n">
        <v>9443.491</v>
      </c>
      <c r="K501" s="86" t="n">
        <v>5457.5</v>
      </c>
      <c r="L501" s="89" t="n">
        <v>-3985.99099999999</v>
      </c>
      <c r="M501" s="90" t="n">
        <v>-0.422088716979769</v>
      </c>
      <c r="N501" s="88" t="s">
        <v>57</v>
      </c>
      <c r="O501" s="86" t="n">
        <v>11013.28</v>
      </c>
      <c r="P501" s="86" t="n">
        <v>11013.28</v>
      </c>
      <c r="Q501" s="86" t="n">
        <v>7384.96</v>
      </c>
      <c r="R501" s="89" t="n">
        <v>-3628.32</v>
      </c>
      <c r="S501" s="90" t="n">
        <v>-0.329449537285895</v>
      </c>
      <c r="T501" s="83" t="n">
        <v>0.353176362803481</v>
      </c>
      <c r="U501" s="86" t="n">
        <v>9098.511</v>
      </c>
      <c r="V501" s="86" t="n">
        <v>9098.511</v>
      </c>
      <c r="W501" s="86" t="n">
        <v>8185.72</v>
      </c>
      <c r="X501" s="89" t="n">
        <v>-912.790999999998</v>
      </c>
      <c r="Y501" s="90" t="n">
        <v>-0.100323118804824</v>
      </c>
      <c r="Z501" s="83" t="n">
        <v>0.108431189877805</v>
      </c>
      <c r="AA501" s="86" t="n">
        <f aca="false">SUM(K501,Q501,W501)/3</f>
        <v>7009.39333333333</v>
      </c>
    </row>
    <row r="502" customFormat="false" ht="15" hidden="false" customHeight="false" outlineLevel="0" collapsed="false">
      <c r="A502" s="0" t="e">
        <f aca="false">_xlfn.XLOOKUP('[1]CMK - 30.09.2025'!$N$1:$N$1048576,'[1]CMK - 30.09.2025'!$J$1:$J$1048576,"-",0)</f>
        <v>#NAME?</v>
      </c>
      <c r="B502" s="85" t="s">
        <v>58</v>
      </c>
      <c r="C502" s="85" t="s">
        <v>58</v>
      </c>
      <c r="D502" s="85" t="s">
        <v>59</v>
      </c>
      <c r="E502" s="85" t="n">
        <v>10431817000330</v>
      </c>
      <c r="F502" s="85" t="s">
        <v>558</v>
      </c>
      <c r="G502" s="85"/>
      <c r="H502" s="85" t="s">
        <v>61</v>
      </c>
      <c r="I502" s="86" t="n">
        <v>77892.018</v>
      </c>
      <c r="J502" s="86" t="n">
        <v>77892.018</v>
      </c>
      <c r="K502" s="86" t="n">
        <v>75472.36</v>
      </c>
      <c r="L502" s="89" t="n">
        <v>-2419.658</v>
      </c>
      <c r="M502" s="90" t="n">
        <v>-0.0310642612956824</v>
      </c>
      <c r="N502" s="88" t="s">
        <v>57</v>
      </c>
      <c r="O502" s="86" t="n">
        <v>81073.769</v>
      </c>
      <c r="P502" s="86" t="n">
        <v>81073.769</v>
      </c>
      <c r="Q502" s="86" t="n">
        <v>61094.12</v>
      </c>
      <c r="R502" s="89" t="n">
        <v>-19979.649</v>
      </c>
      <c r="S502" s="90" t="n">
        <v>-0.246437895344423</v>
      </c>
      <c r="T502" s="90" t="n">
        <v>-0.190510009227219</v>
      </c>
      <c r="U502" s="86" t="n">
        <v>102139.707</v>
      </c>
      <c r="V502" s="86" t="n">
        <v>102139.707</v>
      </c>
      <c r="W502" s="86" t="n">
        <v>54258.94</v>
      </c>
      <c r="X502" s="89" t="n">
        <v>-47880.7670000001</v>
      </c>
      <c r="Y502" s="90" t="n">
        <v>-0.468777211197601</v>
      </c>
      <c r="Z502" s="90" t="n">
        <v>-0.111879506571173</v>
      </c>
      <c r="AA502" s="86" t="n">
        <f aca="false">SUM(K502,Q502,W502)/3</f>
        <v>63608.4733333333</v>
      </c>
    </row>
    <row r="503" customFormat="false" ht="15" hidden="false" customHeight="false" outlineLevel="0" collapsed="false">
      <c r="A503" s="0" t="e">
        <f aca="false">_xlfn.XLOOKUP('[1]CMK - 30.09.2025'!$N$1:$N$1048576,'[1]CMK - 30.09.2025'!$J$1:$J$1048576,"-",0)</f>
        <v>#NAME?</v>
      </c>
      <c r="B503" s="85" t="s">
        <v>58</v>
      </c>
      <c r="C503" s="85" t="s">
        <v>58</v>
      </c>
      <c r="D503" s="85" t="s">
        <v>59</v>
      </c>
      <c r="E503" s="85" t="n">
        <v>10431817000410</v>
      </c>
      <c r="F503" s="85" t="s">
        <v>559</v>
      </c>
      <c r="G503" s="85"/>
      <c r="H503" s="85" t="s">
        <v>61</v>
      </c>
      <c r="I503" s="86" t="n">
        <v>25415.068</v>
      </c>
      <c r="J503" s="86" t="n">
        <v>25415.068</v>
      </c>
      <c r="K503" s="86" t="n">
        <v>33560.48</v>
      </c>
      <c r="L503" s="87" t="n">
        <v>8145.412</v>
      </c>
      <c r="M503" s="83" t="n">
        <v>0.320495384863814</v>
      </c>
      <c r="N503" s="88" t="s">
        <v>57</v>
      </c>
      <c r="O503" s="86" t="n">
        <v>17953.513</v>
      </c>
      <c r="P503" s="86" t="n">
        <v>17953.513</v>
      </c>
      <c r="Q503" s="86" t="n">
        <v>23490.41</v>
      </c>
      <c r="R503" s="87" t="n">
        <v>5536.89699999998</v>
      </c>
      <c r="S503" s="83" t="n">
        <v>0.308401870987587</v>
      </c>
      <c r="T503" s="90" t="n">
        <v>-0.300057388928883</v>
      </c>
      <c r="U503" s="86" t="n">
        <v>22285.629</v>
      </c>
      <c r="V503" s="86" t="n">
        <v>22285.629</v>
      </c>
      <c r="W503" s="86" t="n">
        <v>23513.73</v>
      </c>
      <c r="X503" s="87" t="n">
        <v>1228.10099999998</v>
      </c>
      <c r="Y503" s="83" t="n">
        <v>0.0551073070452703</v>
      </c>
      <c r="Z503" s="83" t="n">
        <v>0.000992745550205454</v>
      </c>
      <c r="AA503" s="86" t="n">
        <f aca="false">SUM(K503,Q503,W503)/3</f>
        <v>26854.8733333333</v>
      </c>
    </row>
    <row r="504" customFormat="false" ht="15" hidden="false" customHeight="false" outlineLevel="0" collapsed="false">
      <c r="A504" s="0" t="e">
        <f aca="false">_xlfn.XLOOKUP('[1]CMK - 30.09.2025'!$N$1:$N$1048576,'[1]CMK - 30.09.2025'!$J$1:$J$1048576,"-",0)</f>
        <v>#NAME?</v>
      </c>
      <c r="B504" s="85" t="s">
        <v>58</v>
      </c>
      <c r="C504" s="85" t="s">
        <v>58</v>
      </c>
      <c r="D504" s="85" t="s">
        <v>59</v>
      </c>
      <c r="E504" s="85" t="n">
        <v>10431817000500</v>
      </c>
      <c r="F504" s="85" t="s">
        <v>560</v>
      </c>
      <c r="G504" s="85"/>
      <c r="H504" s="85" t="s">
        <v>61</v>
      </c>
      <c r="I504" s="86" t="n">
        <v>27750.179</v>
      </c>
      <c r="J504" s="86" t="n">
        <v>27750.179</v>
      </c>
      <c r="K504" s="86" t="n">
        <v>31319.33</v>
      </c>
      <c r="L504" s="87" t="n">
        <v>3569.15100000001</v>
      </c>
      <c r="M504" s="83" t="n">
        <v>0.128617224415021</v>
      </c>
      <c r="N504" s="88" t="s">
        <v>57</v>
      </c>
      <c r="O504" s="86" t="n">
        <v>29395.441</v>
      </c>
      <c r="P504" s="86" t="n">
        <v>29395.441</v>
      </c>
      <c r="Q504" s="86" t="n">
        <v>22604.23</v>
      </c>
      <c r="R504" s="89" t="n">
        <v>-6791.21100000001</v>
      </c>
      <c r="S504" s="90" t="n">
        <v>-0.231029396701346</v>
      </c>
      <c r="T504" s="90" t="n">
        <v>-0.278265850514682</v>
      </c>
      <c r="U504" s="86" t="n">
        <v>31503.189</v>
      </c>
      <c r="V504" s="86" t="n">
        <v>31503.189</v>
      </c>
      <c r="W504" s="86" t="n">
        <v>21939.94</v>
      </c>
      <c r="X504" s="89" t="n">
        <v>-9563.249</v>
      </c>
      <c r="Y504" s="90" t="n">
        <v>-0.303564474060071</v>
      </c>
      <c r="Z504" s="90" t="n">
        <v>-0.0293878623602751</v>
      </c>
      <c r="AA504" s="86" t="n">
        <f aca="false">SUM(K504,Q504,W504)/3</f>
        <v>25287.8333333333</v>
      </c>
    </row>
    <row r="505" customFormat="false" ht="15" hidden="false" customHeight="false" outlineLevel="0" collapsed="false">
      <c r="A505" s="0" t="e">
        <f aca="false">_xlfn.XLOOKUP('[1]CMK - 30.09.2025'!$N$1:$N$1048576,'[1]CMK - 30.09.2025'!$J$1:$J$1048576,"-",0)</f>
        <v>#NAME?</v>
      </c>
      <c r="B505" s="85" t="s">
        <v>58</v>
      </c>
      <c r="C505" s="85" t="s">
        <v>58</v>
      </c>
      <c r="D505" s="85" t="s">
        <v>59</v>
      </c>
      <c r="E505" s="85" t="n">
        <v>10467214000126</v>
      </c>
      <c r="F505" s="85" t="s">
        <v>561</v>
      </c>
      <c r="G505" s="85"/>
      <c r="H505" s="85" t="s">
        <v>61</v>
      </c>
      <c r="I505" s="86" t="n">
        <v>20121.735</v>
      </c>
      <c r="J505" s="86" t="n">
        <v>20121.735</v>
      </c>
      <c r="K505" s="86" t="n">
        <v>16167.55</v>
      </c>
      <c r="L505" s="89" t="n">
        <v>-3954.185</v>
      </c>
      <c r="M505" s="90" t="n">
        <v>-0.196513123744051</v>
      </c>
      <c r="N505" s="88" t="s">
        <v>57</v>
      </c>
      <c r="O505" s="86" t="n">
        <v>17965.549</v>
      </c>
      <c r="P505" s="86" t="n">
        <v>17965.549</v>
      </c>
      <c r="Q505" s="86" t="n">
        <v>15886.51</v>
      </c>
      <c r="R505" s="89" t="n">
        <v>-2079.03899999999</v>
      </c>
      <c r="S505" s="90" t="n">
        <v>-0.115723655313845</v>
      </c>
      <c r="T505" s="90" t="n">
        <v>-0.0173829677347529</v>
      </c>
      <c r="U505" s="86" t="n">
        <v>21186.833</v>
      </c>
      <c r="V505" s="86" t="n">
        <v>21186.833</v>
      </c>
      <c r="W505" s="86" t="n">
        <v>24477.35</v>
      </c>
      <c r="X505" s="87" t="n">
        <v>3290.517</v>
      </c>
      <c r="Y505" s="83" t="n">
        <v>0.155309526440313</v>
      </c>
      <c r="Z505" s="83" t="n">
        <v>0.540763200979952</v>
      </c>
      <c r="AA505" s="86" t="n">
        <f aca="false">SUM(K505,Q505,W505)/3</f>
        <v>18843.8033333333</v>
      </c>
    </row>
    <row r="506" customFormat="false" ht="15" hidden="false" customHeight="false" outlineLevel="0" collapsed="false">
      <c r="A506" s="0" t="e">
        <f aca="false">_xlfn.XLOOKUP('[1]CMK - 30.09.2025'!$N$1:$N$1048576,'[1]CMK - 30.09.2025'!$J$1:$J$1048576,"-",0)</f>
        <v>#NAME?</v>
      </c>
      <c r="B506" s="85" t="s">
        <v>58</v>
      </c>
      <c r="C506" s="85" t="s">
        <v>58</v>
      </c>
      <c r="D506" s="85" t="s">
        <v>59</v>
      </c>
      <c r="E506" s="85" t="n">
        <v>10474867000132</v>
      </c>
      <c r="F506" s="85" t="s">
        <v>562</v>
      </c>
      <c r="G506" s="85"/>
      <c r="H506" s="85" t="s">
        <v>61</v>
      </c>
      <c r="I506" s="86" t="n">
        <v>15615.26</v>
      </c>
      <c r="J506" s="86" t="n">
        <v>15615.26</v>
      </c>
      <c r="K506" s="86" t="n">
        <v>11480.86</v>
      </c>
      <c r="L506" s="89" t="n">
        <v>-4134.4</v>
      </c>
      <c r="M506" s="90" t="n">
        <v>-0.264766644935787</v>
      </c>
      <c r="N506" s="88" t="s">
        <v>57</v>
      </c>
      <c r="O506" s="86" t="n">
        <v>6899.679</v>
      </c>
      <c r="P506" s="86" t="n">
        <v>6899.679</v>
      </c>
      <c r="Q506" s="86" t="n">
        <v>11171.28</v>
      </c>
      <c r="R506" s="87" t="n">
        <v>4271.601</v>
      </c>
      <c r="S506" s="83" t="n">
        <v>0.619101410369961</v>
      </c>
      <c r="T506" s="90" t="n">
        <v>-0.0269648789376404</v>
      </c>
      <c r="U506" s="86" t="n">
        <v>10459.592</v>
      </c>
      <c r="V506" s="86" t="n">
        <v>10459.592</v>
      </c>
      <c r="W506" s="86" t="n">
        <v>14238.35</v>
      </c>
      <c r="X506" s="87" t="n">
        <v>3778.758</v>
      </c>
      <c r="Y506" s="83" t="n">
        <v>0.361272026671786</v>
      </c>
      <c r="Z506" s="83" t="n">
        <v>0.274549559226874</v>
      </c>
      <c r="AA506" s="86" t="n">
        <f aca="false">SUM(K506,Q506,W506)/3</f>
        <v>12296.83</v>
      </c>
    </row>
    <row r="507" customFormat="false" ht="15" hidden="false" customHeight="false" outlineLevel="0" collapsed="false">
      <c r="A507" s="0" t="e">
        <f aca="false">_xlfn.XLOOKUP('[1]CMK - 30.09.2025'!$N$1:$N$1048576,'[1]CMK - 30.09.2025'!$J$1:$J$1048576,"-",0)</f>
        <v>#NAME?</v>
      </c>
      <c r="B507" s="85" t="s">
        <v>58</v>
      </c>
      <c r="C507" s="85" t="s">
        <v>58</v>
      </c>
      <c r="D507" s="85" t="s">
        <v>59</v>
      </c>
      <c r="E507" s="85" t="n">
        <v>10478361000100</v>
      </c>
      <c r="F507" s="85" t="s">
        <v>563</v>
      </c>
      <c r="G507" s="85"/>
      <c r="H507" s="85" t="s">
        <v>61</v>
      </c>
      <c r="I507" s="86" t="n">
        <v>3376.295</v>
      </c>
      <c r="J507" s="86" t="n">
        <v>3376.295</v>
      </c>
      <c r="K507" s="86" t="n">
        <v>1882.77</v>
      </c>
      <c r="L507" s="89" t="n">
        <v>-1493.525</v>
      </c>
      <c r="M507" s="90" t="n">
        <v>-0.442356192216616</v>
      </c>
      <c r="N507" s="88" t="s">
        <v>57</v>
      </c>
      <c r="O507" s="86" t="n">
        <v>4173.159</v>
      </c>
      <c r="P507" s="86" t="n">
        <v>4173.159</v>
      </c>
      <c r="Q507" s="86" t="n">
        <v>1499.61</v>
      </c>
      <c r="R507" s="89" t="n">
        <v>-2673.549</v>
      </c>
      <c r="S507" s="90" t="n">
        <v>-0.640653519312348</v>
      </c>
      <c r="T507" s="90" t="n">
        <v>-0.203508660112494</v>
      </c>
      <c r="U507" s="86" t="n">
        <v>4111.668</v>
      </c>
      <c r="V507" s="86" t="n">
        <v>4111.668</v>
      </c>
      <c r="W507" s="86" t="n">
        <v>3795.24</v>
      </c>
      <c r="X507" s="89" t="n">
        <v>-316.428000000001</v>
      </c>
      <c r="Y507" s="90" t="n">
        <v>-0.076958548209632</v>
      </c>
      <c r="Z507" s="83" t="n">
        <v>1.5308180126833</v>
      </c>
      <c r="AA507" s="86" t="n">
        <f aca="false">SUM(K507,Q507,W507)/3</f>
        <v>2392.54</v>
      </c>
    </row>
    <row r="508" customFormat="false" ht="15" hidden="false" customHeight="false" outlineLevel="0" collapsed="false">
      <c r="A508" s="0" t="e">
        <f aca="false">_xlfn.XLOOKUP('[1]CMK - 30.09.2025'!$N$1:$N$1048576,'[1]CMK - 30.09.2025'!$J$1:$J$1048576,"-",0)</f>
        <v>#NAME?</v>
      </c>
      <c r="B508" s="85" t="s">
        <v>58</v>
      </c>
      <c r="C508" s="85" t="s">
        <v>58</v>
      </c>
      <c r="D508" s="85" t="s">
        <v>59</v>
      </c>
      <c r="E508" s="85" t="n">
        <v>10491244000178</v>
      </c>
      <c r="F508" s="85" t="s">
        <v>564</v>
      </c>
      <c r="G508" s="85"/>
      <c r="H508" s="85" t="s">
        <v>61</v>
      </c>
      <c r="I508" s="86" t="n">
        <v>14872.027</v>
      </c>
      <c r="J508" s="86" t="n">
        <v>14872.027</v>
      </c>
      <c r="K508" s="86" t="n">
        <v>303.4</v>
      </c>
      <c r="L508" s="89" t="n">
        <v>-14568.627</v>
      </c>
      <c r="M508" s="90" t="n">
        <v>-0.97959928394428</v>
      </c>
      <c r="N508" s="88" t="s">
        <v>57</v>
      </c>
      <c r="O508" s="86" t="n">
        <v>10801.063</v>
      </c>
      <c r="P508" s="86" t="n">
        <v>10801.063</v>
      </c>
      <c r="Q508" s="86" t="n">
        <v>27132.02</v>
      </c>
      <c r="R508" s="87" t="n">
        <v>16330.957</v>
      </c>
      <c r="S508" s="83" t="n">
        <v>1.51197683042864</v>
      </c>
      <c r="T508" s="83" t="n">
        <v>88.4265655899802</v>
      </c>
      <c r="U508" s="86" t="n">
        <v>5635.803</v>
      </c>
      <c r="V508" s="86" t="n">
        <v>5635.803</v>
      </c>
      <c r="W508" s="86" t="n">
        <v>6459.72</v>
      </c>
      <c r="X508" s="87" t="n">
        <v>823.917</v>
      </c>
      <c r="Y508" s="83" t="n">
        <v>0.146193364104458</v>
      </c>
      <c r="Z508" s="90" t="n">
        <v>-0.761915257323266</v>
      </c>
      <c r="AA508" s="86" t="n">
        <f aca="false">SUM(K508,Q508,W508)/3</f>
        <v>11298.38</v>
      </c>
    </row>
    <row r="509" customFormat="false" ht="15" hidden="false" customHeight="false" outlineLevel="0" collapsed="false">
      <c r="A509" s="0" t="e">
        <f aca="false">_xlfn.XLOOKUP('[1]CMK - 30.09.2025'!$N$1:$N$1048576,'[1]CMK - 30.09.2025'!$J$1:$J$1048576,"-",0)</f>
        <v>#NAME?</v>
      </c>
      <c r="B509" s="85" t="s">
        <v>58</v>
      </c>
      <c r="C509" s="85" t="s">
        <v>58</v>
      </c>
      <c r="D509" s="85" t="s">
        <v>59</v>
      </c>
      <c r="E509" s="85" t="n">
        <v>10494349000180</v>
      </c>
      <c r="F509" s="85" t="s">
        <v>565</v>
      </c>
      <c r="G509" s="85"/>
      <c r="H509" s="85" t="s">
        <v>61</v>
      </c>
      <c r="I509" s="86" t="n">
        <v>4028.715</v>
      </c>
      <c r="J509" s="86" t="n">
        <v>4028.715</v>
      </c>
      <c r="K509" s="86" t="n">
        <v>4242.01</v>
      </c>
      <c r="L509" s="87" t="n">
        <v>213.295000000002</v>
      </c>
      <c r="M509" s="83" t="n">
        <v>0.0529436805532291</v>
      </c>
      <c r="N509" s="88" t="s">
        <v>57</v>
      </c>
      <c r="O509" s="86" t="n">
        <v>7697.401</v>
      </c>
      <c r="P509" s="86" t="n">
        <v>7697.401</v>
      </c>
      <c r="Q509" s="86" t="n">
        <v>4048.38</v>
      </c>
      <c r="R509" s="89" t="n">
        <v>-3649.021</v>
      </c>
      <c r="S509" s="90" t="n">
        <v>-0.474058841419331</v>
      </c>
      <c r="T509" s="90" t="n">
        <v>-0.0456458141305656</v>
      </c>
      <c r="U509" s="86" t="n">
        <v>4937.523</v>
      </c>
      <c r="V509" s="86" t="n">
        <v>4937.523</v>
      </c>
      <c r="W509" s="86" t="n">
        <v>5167.54</v>
      </c>
      <c r="X509" s="87" t="n">
        <v>230.016999999999</v>
      </c>
      <c r="Y509" s="83" t="n">
        <v>0.0465855045130927</v>
      </c>
      <c r="Z509" s="83" t="n">
        <v>0.276446381021545</v>
      </c>
      <c r="AA509" s="86" t="n">
        <f aca="false">SUM(K509,Q509,W509)/3</f>
        <v>4485.97666666667</v>
      </c>
    </row>
    <row r="510" customFormat="false" ht="15" hidden="false" customHeight="false" outlineLevel="0" collapsed="false">
      <c r="A510" s="0" t="e">
        <f aca="false">_xlfn.XLOOKUP('[1]CMK - 30.09.2025'!$N$1:$N$1048576,'[1]CMK - 30.09.2025'!$J$1:$J$1048576,"-",0)</f>
        <v>#NAME?</v>
      </c>
      <c r="B510" s="85" t="s">
        <v>58</v>
      </c>
      <c r="C510" s="85" t="s">
        <v>58</v>
      </c>
      <c r="D510" s="85" t="s">
        <v>59</v>
      </c>
      <c r="E510" s="85" t="n">
        <v>10524333000173</v>
      </c>
      <c r="F510" s="85" t="s">
        <v>566</v>
      </c>
      <c r="G510" s="85"/>
      <c r="H510" s="85" t="s">
        <v>61</v>
      </c>
      <c r="I510" s="86" t="n">
        <v>23573.865</v>
      </c>
      <c r="J510" s="86" t="n">
        <v>23573.865</v>
      </c>
      <c r="K510" s="86" t="n">
        <v>19827.12</v>
      </c>
      <c r="L510" s="89" t="n">
        <v>-3746.74500000002</v>
      </c>
      <c r="M510" s="90" t="n">
        <v>-0.158936389938604</v>
      </c>
      <c r="N510" s="88" t="s">
        <v>57</v>
      </c>
      <c r="O510" s="86" t="n">
        <v>22217.438</v>
      </c>
      <c r="P510" s="86" t="n">
        <v>22217.438</v>
      </c>
      <c r="Q510" s="86" t="n">
        <v>16639.77</v>
      </c>
      <c r="R510" s="89" t="n">
        <v>-5577.66799999999</v>
      </c>
      <c r="S510" s="90" t="n">
        <v>-0.251049108362539</v>
      </c>
      <c r="T510" s="90" t="n">
        <v>-0.160757084236137</v>
      </c>
      <c r="U510" s="86" t="n">
        <v>18941.722</v>
      </c>
      <c r="V510" s="86" t="n">
        <v>18941.722</v>
      </c>
      <c r="W510" s="86" t="n">
        <v>16264.87</v>
      </c>
      <c r="X510" s="89" t="n">
        <v>-2676.85200000001</v>
      </c>
      <c r="Y510" s="90" t="n">
        <v>-0.141320414268566</v>
      </c>
      <c r="Z510" s="90" t="n">
        <v>-0.0225303594941516</v>
      </c>
      <c r="AA510" s="86" t="n">
        <f aca="false">SUM(K510,Q510,W510)/3</f>
        <v>17577.2533333333</v>
      </c>
    </row>
    <row r="511" customFormat="false" ht="15" hidden="false" customHeight="false" outlineLevel="0" collapsed="false">
      <c r="A511" s="0" t="e">
        <f aca="false">_xlfn.XLOOKUP('[1]CMK - 30.09.2025'!$N$1:$N$1048576,'[1]CMK - 30.09.2025'!$J$1:$J$1048576,"-",0)</f>
        <v>#NAME?</v>
      </c>
      <c r="B511" s="85" t="s">
        <v>58</v>
      </c>
      <c r="C511" s="85" t="s">
        <v>58</v>
      </c>
      <c r="D511" s="85" t="s">
        <v>59</v>
      </c>
      <c r="E511" s="85" t="n">
        <v>10528866000123</v>
      </c>
      <c r="F511" s="85" t="s">
        <v>567</v>
      </c>
      <c r="G511" s="85"/>
      <c r="H511" s="85" t="s">
        <v>61</v>
      </c>
      <c r="I511" s="86" t="n">
        <v>13437.921</v>
      </c>
      <c r="J511" s="86" t="n">
        <v>13437.921</v>
      </c>
      <c r="K511" s="86" t="n">
        <v>11264.13</v>
      </c>
      <c r="L511" s="89" t="n">
        <v>-2173.79099999999</v>
      </c>
      <c r="M511" s="90" t="n">
        <v>-0.161765424874874</v>
      </c>
      <c r="N511" s="88" t="s">
        <v>57</v>
      </c>
      <c r="O511" s="86" t="n">
        <v>6720.255</v>
      </c>
      <c r="P511" s="86" t="n">
        <v>6720.255</v>
      </c>
      <c r="Q511" s="86" t="n">
        <v>10184.59</v>
      </c>
      <c r="R511" s="87" t="n">
        <v>3464.335</v>
      </c>
      <c r="S511" s="83" t="n">
        <v>0.515506480036844</v>
      </c>
      <c r="T511" s="90" t="n">
        <v>-0.0958387376566147</v>
      </c>
      <c r="U511" s="86" t="n">
        <v>6178.03</v>
      </c>
      <c r="V511" s="86" t="n">
        <v>6178.03</v>
      </c>
      <c r="W511" s="86" t="n">
        <v>10664.28</v>
      </c>
      <c r="X511" s="87" t="n">
        <v>4486.25</v>
      </c>
      <c r="Y511" s="83" t="n">
        <v>0.726161899505182</v>
      </c>
      <c r="Z511" s="83" t="n">
        <v>0.0470995886923284</v>
      </c>
      <c r="AA511" s="86" t="n">
        <f aca="false">SUM(K511,Q511,W511)/3</f>
        <v>10704.3333333333</v>
      </c>
    </row>
    <row r="512" customFormat="false" ht="15" hidden="false" customHeight="false" outlineLevel="0" collapsed="false">
      <c r="A512" s="0" t="e">
        <f aca="false">_xlfn.XLOOKUP('[1]CMK - 30.09.2025'!$N$1:$N$1048576,'[1]CMK - 30.09.2025'!$J$1:$J$1048576,"-",0)</f>
        <v>#NAME?</v>
      </c>
      <c r="B512" s="85" t="s">
        <v>58</v>
      </c>
      <c r="C512" s="85" t="s">
        <v>58</v>
      </c>
      <c r="D512" s="85" t="s">
        <v>59</v>
      </c>
      <c r="E512" s="85" t="n">
        <v>10530450000140</v>
      </c>
      <c r="F512" s="85" t="s">
        <v>568</v>
      </c>
      <c r="G512" s="85"/>
      <c r="H512" s="85" t="s">
        <v>61</v>
      </c>
      <c r="I512" s="86" t="n">
        <v>1317.483</v>
      </c>
      <c r="J512" s="86" t="n">
        <v>1317.483</v>
      </c>
      <c r="K512" s="86" t="n">
        <v>1411.41</v>
      </c>
      <c r="L512" s="87" t="n">
        <v>93.9269999999999</v>
      </c>
      <c r="M512" s="83" t="n">
        <v>0.0712927605137979</v>
      </c>
      <c r="N512" s="88" t="s">
        <v>57</v>
      </c>
      <c r="O512" s="86" t="n">
        <v>1030.592</v>
      </c>
      <c r="P512" s="86" t="n">
        <v>1030.592</v>
      </c>
      <c r="Q512" s="86" t="n">
        <v>1237.62</v>
      </c>
      <c r="R512" s="87" t="n">
        <v>207.028</v>
      </c>
      <c r="S512" s="83" t="n">
        <v>0.200882599515618</v>
      </c>
      <c r="T512" s="90" t="n">
        <v>-0.123132186961974</v>
      </c>
      <c r="U512" s="86" t="n">
        <v>736.772</v>
      </c>
      <c r="V512" s="86" t="n">
        <v>736.772</v>
      </c>
      <c r="W512" s="86" t="n">
        <v>1363.93</v>
      </c>
      <c r="X512" s="87" t="n">
        <v>627.158</v>
      </c>
      <c r="Y512" s="83" t="n">
        <v>0.851223987882276</v>
      </c>
      <c r="Z512" s="83" t="n">
        <v>0.102058790258722</v>
      </c>
      <c r="AA512" s="86" t="n">
        <f aca="false">SUM(K512,Q512,W512)/3</f>
        <v>1337.65333333333</v>
      </c>
    </row>
    <row r="513" customFormat="false" ht="15" hidden="false" customHeight="false" outlineLevel="0" collapsed="false">
      <c r="A513" s="0" t="e">
        <f aca="false">_xlfn.XLOOKUP('[1]CMK - 30.09.2025'!$N$1:$N$1048576,'[1]CMK - 30.09.2025'!$J$1:$J$1048576,"-",0)</f>
        <v>#NAME?</v>
      </c>
      <c r="B513" s="85" t="s">
        <v>58</v>
      </c>
      <c r="C513" s="85" t="s">
        <v>58</v>
      </c>
      <c r="D513" s="85" t="s">
        <v>59</v>
      </c>
      <c r="E513" s="85" t="n">
        <v>10544532000143</v>
      </c>
      <c r="F513" s="85" t="s">
        <v>569</v>
      </c>
      <c r="G513" s="85"/>
      <c r="H513" s="85" t="s">
        <v>61</v>
      </c>
      <c r="I513" s="86" t="n">
        <v>2695.999</v>
      </c>
      <c r="J513" s="86" t="n">
        <v>2695.999</v>
      </c>
      <c r="K513" s="86" t="n">
        <v>4540.67</v>
      </c>
      <c r="L513" s="87" t="n">
        <v>1844.671</v>
      </c>
      <c r="M513" s="83" t="n">
        <v>0.684225402160757</v>
      </c>
      <c r="N513" s="88" t="s">
        <v>57</v>
      </c>
      <c r="O513" s="86" t="n">
        <v>3587.527</v>
      </c>
      <c r="P513" s="86" t="n">
        <v>3587.527</v>
      </c>
      <c r="Q513" s="86" t="n">
        <v>5093.79</v>
      </c>
      <c r="R513" s="87" t="n">
        <v>1506.263</v>
      </c>
      <c r="S513" s="83" t="n">
        <v>0.419861090940918</v>
      </c>
      <c r="T513" s="83" t="n">
        <v>0.121814622071192</v>
      </c>
      <c r="U513" s="86" t="n">
        <v>4226.894</v>
      </c>
      <c r="V513" s="86" t="n">
        <v>4226.894</v>
      </c>
      <c r="W513" s="86" t="n">
        <v>3857.41</v>
      </c>
      <c r="X513" s="89" t="n">
        <v>-369.483999999999</v>
      </c>
      <c r="Y513" s="90" t="n">
        <v>-0.0874126486256809</v>
      </c>
      <c r="Z513" s="90" t="n">
        <v>-0.242723001929801</v>
      </c>
      <c r="AA513" s="86" t="n">
        <f aca="false">SUM(K513,Q513,W513)/3</f>
        <v>4497.29</v>
      </c>
    </row>
    <row r="514" customFormat="false" ht="15" hidden="false" customHeight="false" outlineLevel="0" collapsed="false">
      <c r="A514" s="0" t="e">
        <f aca="false">_xlfn.XLOOKUP('[1]CMK - 30.09.2025'!$N$1:$N$1048576,'[1]CMK - 30.09.2025'!$J$1:$J$1048576,"-",0)</f>
        <v>#NAME?</v>
      </c>
      <c r="B514" s="85" t="s">
        <v>58</v>
      </c>
      <c r="C514" s="85" t="s">
        <v>58</v>
      </c>
      <c r="D514" s="85" t="s">
        <v>59</v>
      </c>
      <c r="E514" s="85" t="n">
        <v>10572630000194</v>
      </c>
      <c r="F514" s="85" t="s">
        <v>570</v>
      </c>
      <c r="G514" s="85"/>
      <c r="H514" s="85" t="s">
        <v>61</v>
      </c>
      <c r="I514" s="86" t="n">
        <v>1052.504</v>
      </c>
      <c r="J514" s="86" t="n">
        <v>1052.504</v>
      </c>
      <c r="K514" s="86" t="n">
        <v>4558.41</v>
      </c>
      <c r="L514" s="87" t="n">
        <v>3505.906</v>
      </c>
      <c r="M514" s="83" t="n">
        <v>3.33101441894758</v>
      </c>
      <c r="N514" s="88" t="s">
        <v>57</v>
      </c>
      <c r="O514" s="86" t="n">
        <v>975.716</v>
      </c>
      <c r="P514" s="86" t="n">
        <v>975.716</v>
      </c>
      <c r="Q514" s="86" t="n">
        <v>4794.25</v>
      </c>
      <c r="R514" s="87" t="n">
        <v>3818.534</v>
      </c>
      <c r="S514" s="83" t="n">
        <v>3.91357116210045</v>
      </c>
      <c r="T514" s="83" t="n">
        <v>0.0517373382385526</v>
      </c>
      <c r="U514" s="86" t="n">
        <v>1326.57</v>
      </c>
      <c r="V514" s="86" t="n">
        <v>1326.57</v>
      </c>
      <c r="W514" s="86" t="n">
        <v>6195.29</v>
      </c>
      <c r="X514" s="87" t="n">
        <v>4868.72</v>
      </c>
      <c r="Y514" s="83" t="n">
        <v>3.67015687072676</v>
      </c>
      <c r="Z514" s="83" t="n">
        <v>0.292233404599259</v>
      </c>
      <c r="AA514" s="86" t="n">
        <f aca="false">SUM(K514,Q514,W514)/3</f>
        <v>5182.65</v>
      </c>
    </row>
    <row r="515" customFormat="false" ht="15" hidden="false" customHeight="false" outlineLevel="0" collapsed="false">
      <c r="A515" s="0" t="e">
        <f aca="false">_xlfn.XLOOKUP('[1]CMK - 30.09.2025'!$N$1:$N$1048576,'[1]CMK - 30.09.2025'!$J$1:$J$1048576,"-",0)</f>
        <v>#NAME?</v>
      </c>
      <c r="B515" s="85" t="s">
        <v>58</v>
      </c>
      <c r="C515" s="85" t="s">
        <v>58</v>
      </c>
      <c r="D515" s="85" t="s">
        <v>59</v>
      </c>
      <c r="E515" s="85" t="n">
        <v>10598052000165</v>
      </c>
      <c r="F515" s="85" t="s">
        <v>571</v>
      </c>
      <c r="G515" s="85"/>
      <c r="H515" s="85" t="s">
        <v>61</v>
      </c>
      <c r="I515" s="85" t="s">
        <v>57</v>
      </c>
      <c r="J515" s="85" t="s">
        <v>57</v>
      </c>
      <c r="K515" s="85" t="s">
        <v>57</v>
      </c>
      <c r="L515" s="85" t="s">
        <v>57</v>
      </c>
      <c r="M515" s="91" t="s">
        <v>57</v>
      </c>
      <c r="N515" s="91" t="s">
        <v>57</v>
      </c>
      <c r="O515" s="86" t="n">
        <v>0</v>
      </c>
      <c r="P515" s="86" t="n">
        <v>0</v>
      </c>
      <c r="Q515" s="86" t="n">
        <v>370.51</v>
      </c>
      <c r="R515" s="87" t="n">
        <v>370.51</v>
      </c>
      <c r="S515" s="88" t="s">
        <v>57</v>
      </c>
      <c r="T515" s="88" t="s">
        <v>57</v>
      </c>
      <c r="U515" s="86" t="n">
        <v>0</v>
      </c>
      <c r="V515" s="86" t="n">
        <v>0</v>
      </c>
      <c r="W515" s="86" t="n">
        <v>1236.58</v>
      </c>
      <c r="X515" s="87" t="n">
        <v>1236.58</v>
      </c>
      <c r="Y515" s="88" t="s">
        <v>57</v>
      </c>
      <c r="Z515" s="83" t="n">
        <v>2.33750775957464</v>
      </c>
      <c r="AA515" s="86" t="n">
        <f aca="false">SUM(K515,Q515,W515)/3</f>
        <v>535.696666666667</v>
      </c>
    </row>
    <row r="516" customFormat="false" ht="15" hidden="false" customHeight="false" outlineLevel="0" collapsed="false">
      <c r="A516" s="0" t="e">
        <f aca="false">_xlfn.XLOOKUP('[1]CMK - 30.09.2025'!$N$1:$N$1048576,'[1]CMK - 30.09.2025'!$J$1:$J$1048576,"-",0)</f>
        <v>#NAME?</v>
      </c>
      <c r="B516" s="85" t="s">
        <v>58</v>
      </c>
      <c r="C516" s="85" t="s">
        <v>58</v>
      </c>
      <c r="D516" s="85" t="s">
        <v>59</v>
      </c>
      <c r="E516" s="85" t="n">
        <v>10614913000151</v>
      </c>
      <c r="F516" s="85" t="s">
        <v>572</v>
      </c>
      <c r="G516" s="85"/>
      <c r="H516" s="85" t="s">
        <v>61</v>
      </c>
      <c r="I516" s="86" t="n">
        <v>41972.719</v>
      </c>
      <c r="J516" s="86" t="n">
        <v>41972.719</v>
      </c>
      <c r="K516" s="86" t="n">
        <v>32355.48</v>
      </c>
      <c r="L516" s="89" t="n">
        <v>-9617.23899999996</v>
      </c>
      <c r="M516" s="90" t="n">
        <v>-0.22913071226098</v>
      </c>
      <c r="N516" s="88" t="s">
        <v>57</v>
      </c>
      <c r="O516" s="86" t="n">
        <v>50063.65</v>
      </c>
      <c r="P516" s="86" t="n">
        <v>50063.65</v>
      </c>
      <c r="Q516" s="86" t="n">
        <v>12252.22</v>
      </c>
      <c r="R516" s="89" t="n">
        <v>-37811.43</v>
      </c>
      <c r="S516" s="90" t="n">
        <v>-0.755267144924511</v>
      </c>
      <c r="T516" s="90" t="n">
        <v>-0.621324733862703</v>
      </c>
      <c r="U516" s="86" t="n">
        <v>50494.9329999999</v>
      </c>
      <c r="V516" s="86" t="n">
        <v>50494.9329999999</v>
      </c>
      <c r="W516" s="86" t="n">
        <v>32321.56</v>
      </c>
      <c r="X516" s="89" t="n">
        <v>-18173.3729999999</v>
      </c>
      <c r="Y516" s="90" t="n">
        <v>-0.359904883921719</v>
      </c>
      <c r="Z516" s="83" t="n">
        <v>1.6380166206614</v>
      </c>
      <c r="AA516" s="86" t="n">
        <f aca="false">SUM(K516,Q516,W516)/3</f>
        <v>25643.0866666667</v>
      </c>
    </row>
    <row r="517" customFormat="false" ht="15" hidden="false" customHeight="false" outlineLevel="0" collapsed="false">
      <c r="A517" s="0" t="e">
        <f aca="false">_xlfn.XLOOKUP('[1]CMK - 30.09.2025'!$N$1:$N$1048576,'[1]CMK - 30.09.2025'!$J$1:$J$1048576,"-",0)</f>
        <v>#NAME?</v>
      </c>
      <c r="B517" s="85" t="s">
        <v>58</v>
      </c>
      <c r="C517" s="85" t="s">
        <v>58</v>
      </c>
      <c r="D517" s="85" t="s">
        <v>59</v>
      </c>
      <c r="E517" s="85" t="n">
        <v>10623645000134</v>
      </c>
      <c r="F517" s="85" t="s">
        <v>573</v>
      </c>
      <c r="G517" s="85"/>
      <c r="H517" s="85" t="s">
        <v>61</v>
      </c>
      <c r="I517" s="86" t="n">
        <v>7833.079</v>
      </c>
      <c r="J517" s="86" t="n">
        <v>7833.079</v>
      </c>
      <c r="K517" s="86" t="n">
        <v>7777.97</v>
      </c>
      <c r="L517" s="89" t="n">
        <v>-55.1089999999967</v>
      </c>
      <c r="M517" s="90" t="n">
        <v>-0.0070354199159739</v>
      </c>
      <c r="N517" s="88" t="s">
        <v>57</v>
      </c>
      <c r="O517" s="86" t="n">
        <v>9646.187</v>
      </c>
      <c r="P517" s="86" t="n">
        <v>9646.187</v>
      </c>
      <c r="Q517" s="86" t="n">
        <v>7083.15</v>
      </c>
      <c r="R517" s="89" t="n">
        <v>-2563.037</v>
      </c>
      <c r="S517" s="90" t="n">
        <v>-0.265704676884245</v>
      </c>
      <c r="T517" s="90" t="n">
        <v>-0.0893317922285636</v>
      </c>
      <c r="U517" s="86" t="n">
        <v>9939.96300000001</v>
      </c>
      <c r="V517" s="86" t="n">
        <v>9939.96300000001</v>
      </c>
      <c r="W517" s="86" t="n">
        <v>6923.27</v>
      </c>
      <c r="X517" s="89" t="n">
        <v>-3016.69300000001</v>
      </c>
      <c r="Y517" s="90" t="n">
        <v>-0.303491371144943</v>
      </c>
      <c r="Z517" s="90" t="n">
        <v>-0.0225718783309686</v>
      </c>
      <c r="AA517" s="86" t="n">
        <f aca="false">SUM(K517,Q517,W517)/3</f>
        <v>7261.46333333333</v>
      </c>
    </row>
    <row r="518" customFormat="false" ht="15" hidden="false" customHeight="false" outlineLevel="0" collapsed="false">
      <c r="A518" s="0" t="e">
        <f aca="false">_xlfn.XLOOKUP('[1]CMK - 30.09.2025'!$N$1:$N$1048576,'[1]CMK - 30.09.2025'!$J$1:$J$1048576,"-",0)</f>
        <v>#NAME?</v>
      </c>
      <c r="B518" s="85" t="s">
        <v>58</v>
      </c>
      <c r="C518" s="85" t="s">
        <v>58</v>
      </c>
      <c r="D518" s="85" t="s">
        <v>59</v>
      </c>
      <c r="E518" s="85" t="n">
        <v>10653682000195</v>
      </c>
      <c r="F518" s="85" t="s">
        <v>574</v>
      </c>
      <c r="G518" s="85"/>
      <c r="H518" s="85" t="s">
        <v>61</v>
      </c>
      <c r="I518" s="86" t="n">
        <v>6661.375</v>
      </c>
      <c r="J518" s="86" t="n">
        <v>6661.375</v>
      </c>
      <c r="K518" s="86" t="n">
        <v>11986.6</v>
      </c>
      <c r="L518" s="87" t="n">
        <v>5325.225</v>
      </c>
      <c r="M518" s="83" t="n">
        <v>0.799418288266312</v>
      </c>
      <c r="N518" s="88" t="s">
        <v>57</v>
      </c>
      <c r="O518" s="86" t="n">
        <v>9205.886</v>
      </c>
      <c r="P518" s="86" t="n">
        <v>9205.886</v>
      </c>
      <c r="Q518" s="86" t="n">
        <v>9374.49</v>
      </c>
      <c r="R518" s="87" t="n">
        <v>168.604000000001</v>
      </c>
      <c r="S518" s="83" t="n">
        <v>0.0183148042458925</v>
      </c>
      <c r="T518" s="90" t="n">
        <v>-0.217919176413662</v>
      </c>
      <c r="U518" s="86" t="n">
        <v>7204.847</v>
      </c>
      <c r="V518" s="86" t="n">
        <v>7204.847</v>
      </c>
      <c r="W518" s="86" t="n">
        <v>9870.13</v>
      </c>
      <c r="X518" s="87" t="n">
        <v>2665.283</v>
      </c>
      <c r="Y518" s="83" t="n">
        <v>0.369929160188967</v>
      </c>
      <c r="Z518" s="83" t="n">
        <v>0.0528711428568385</v>
      </c>
      <c r="AA518" s="86" t="n">
        <f aca="false">SUM(K518,Q518,W518)/3</f>
        <v>10410.4066666667</v>
      </c>
    </row>
    <row r="519" customFormat="false" ht="15" hidden="false" customHeight="false" outlineLevel="0" collapsed="false">
      <c r="A519" s="0" t="e">
        <f aca="false">_xlfn.XLOOKUP('[1]CMK - 30.09.2025'!$N$1:$N$1048576,'[1]CMK - 30.09.2025'!$J$1:$J$1048576,"-",0)</f>
        <v>#NAME?</v>
      </c>
      <c r="B519" s="85" t="s">
        <v>58</v>
      </c>
      <c r="C519" s="85" t="s">
        <v>58</v>
      </c>
      <c r="D519" s="85" t="s">
        <v>59</v>
      </c>
      <c r="E519" s="85" t="n">
        <v>10676091000133</v>
      </c>
      <c r="F519" s="85" t="s">
        <v>575</v>
      </c>
      <c r="G519" s="85"/>
      <c r="H519" s="85" t="s">
        <v>61</v>
      </c>
      <c r="I519" s="86" t="n">
        <v>13678.579</v>
      </c>
      <c r="J519" s="86" t="n">
        <v>13678.579</v>
      </c>
      <c r="K519" s="86" t="n">
        <v>14492.4</v>
      </c>
      <c r="L519" s="87" t="n">
        <v>813.821</v>
      </c>
      <c r="M519" s="83" t="n">
        <v>0.0594960192867988</v>
      </c>
      <c r="N519" s="88" t="s">
        <v>57</v>
      </c>
      <c r="O519" s="86" t="n">
        <v>9343.711</v>
      </c>
      <c r="P519" s="86" t="n">
        <v>9343.711</v>
      </c>
      <c r="Q519" s="86" t="n">
        <v>10834.63</v>
      </c>
      <c r="R519" s="87" t="n">
        <v>1490.919</v>
      </c>
      <c r="S519" s="83" t="n">
        <v>0.159563903464052</v>
      </c>
      <c r="T519" s="90" t="n">
        <v>-0.252392288371837</v>
      </c>
      <c r="U519" s="86" t="n">
        <v>11995.911</v>
      </c>
      <c r="V519" s="86" t="n">
        <v>11995.911</v>
      </c>
      <c r="W519" s="86" t="n">
        <v>12971.3</v>
      </c>
      <c r="X519" s="87" t="n">
        <v>975.389000000001</v>
      </c>
      <c r="Y519" s="83" t="n">
        <v>0.08131012309111</v>
      </c>
      <c r="Z519" s="83" t="n">
        <v>0.197207472705575</v>
      </c>
      <c r="AA519" s="86" t="n">
        <f aca="false">SUM(K519,Q519,W519)/3</f>
        <v>12766.11</v>
      </c>
    </row>
    <row r="520" customFormat="false" ht="15" hidden="false" customHeight="false" outlineLevel="0" collapsed="false">
      <c r="A520" s="0" t="e">
        <f aca="false">_xlfn.XLOOKUP('[1]CMK - 30.09.2025'!$N$1:$N$1048576,'[1]CMK - 30.09.2025'!$J$1:$J$1048576,"-",0)</f>
        <v>#NAME?</v>
      </c>
      <c r="B520" s="85" t="s">
        <v>58</v>
      </c>
      <c r="C520" s="85" t="s">
        <v>58</v>
      </c>
      <c r="D520" s="85" t="s">
        <v>59</v>
      </c>
      <c r="E520" s="85" t="n">
        <v>10684654000135</v>
      </c>
      <c r="F520" s="85" t="s">
        <v>576</v>
      </c>
      <c r="G520" s="85"/>
      <c r="H520" s="85" t="s">
        <v>61</v>
      </c>
      <c r="I520" s="86" t="n">
        <v>22370.865</v>
      </c>
      <c r="J520" s="86" t="n">
        <v>22370.865</v>
      </c>
      <c r="K520" s="86" t="n">
        <v>44271.32</v>
      </c>
      <c r="L520" s="87" t="n">
        <v>21900.455</v>
      </c>
      <c r="M520" s="83" t="n">
        <v>0.978972203354675</v>
      </c>
      <c r="N520" s="88" t="s">
        <v>57</v>
      </c>
      <c r="O520" s="86" t="n">
        <v>9615.098</v>
      </c>
      <c r="P520" s="86" t="n">
        <v>9615.098</v>
      </c>
      <c r="Q520" s="86" t="n">
        <v>40150.54</v>
      </c>
      <c r="R520" s="87" t="n">
        <v>30535.442</v>
      </c>
      <c r="S520" s="83" t="n">
        <v>3.17578063166907</v>
      </c>
      <c r="T520" s="90" t="n">
        <v>-0.0930801250109553</v>
      </c>
      <c r="U520" s="86" t="n">
        <v>12685.433</v>
      </c>
      <c r="V520" s="86" t="n">
        <v>12685.433</v>
      </c>
      <c r="W520" s="86" t="n">
        <v>41552.65</v>
      </c>
      <c r="X520" s="87" t="n">
        <v>28867.217</v>
      </c>
      <c r="Y520" s="83" t="n">
        <v>2.27561936592941</v>
      </c>
      <c r="Z520" s="83" t="n">
        <v>0.0349213235986365</v>
      </c>
      <c r="AA520" s="86" t="n">
        <f aca="false">SUM(K520,Q520,W520)/3</f>
        <v>41991.5033333333</v>
      </c>
    </row>
    <row r="521" customFormat="false" ht="15" hidden="false" customHeight="false" outlineLevel="0" collapsed="false">
      <c r="A521" s="0" t="e">
        <f aca="false">_xlfn.XLOOKUP('[1]CMK - 30.09.2025'!$N$1:$N$1048576,'[1]CMK - 30.09.2025'!$J$1:$J$1048576,"-",0)</f>
        <v>#NAME?</v>
      </c>
      <c r="B521" s="85" t="s">
        <v>58</v>
      </c>
      <c r="C521" s="85" t="s">
        <v>58</v>
      </c>
      <c r="D521" s="85" t="s">
        <v>59</v>
      </c>
      <c r="E521" s="85" t="n">
        <v>10698145000161</v>
      </c>
      <c r="F521" s="85" t="s">
        <v>577</v>
      </c>
      <c r="G521" s="85"/>
      <c r="H521" s="85" t="s">
        <v>61</v>
      </c>
      <c r="I521" s="86" t="n">
        <v>1029.608</v>
      </c>
      <c r="J521" s="86" t="n">
        <v>1029.608</v>
      </c>
      <c r="K521" s="86" t="n">
        <v>741.42</v>
      </c>
      <c r="L521" s="89" t="n">
        <v>-288.188</v>
      </c>
      <c r="M521" s="90" t="n">
        <v>-0.279900700072261</v>
      </c>
      <c r="N521" s="88" t="s">
        <v>57</v>
      </c>
      <c r="O521" s="86" t="n">
        <v>1009.67</v>
      </c>
      <c r="P521" s="86" t="n">
        <v>1009.67</v>
      </c>
      <c r="Q521" s="86" t="n">
        <v>1246.84</v>
      </c>
      <c r="R521" s="87" t="n">
        <v>237.17</v>
      </c>
      <c r="S521" s="83" t="n">
        <v>0.234898531203264</v>
      </c>
      <c r="T521" s="83" t="n">
        <v>0.68169188853821</v>
      </c>
      <c r="U521" s="86" t="n">
        <v>1306.104</v>
      </c>
      <c r="V521" s="86" t="n">
        <v>1306.104</v>
      </c>
      <c r="W521" s="86" t="n">
        <v>344.06</v>
      </c>
      <c r="X521" s="89" t="n">
        <v>-962.044</v>
      </c>
      <c r="Y521" s="90" t="n">
        <v>-0.736575341626701</v>
      </c>
      <c r="Z521" s="90" t="n">
        <v>-0.724054409547336</v>
      </c>
      <c r="AA521" s="86" t="n">
        <f aca="false">SUM(K521,Q521,W521)/3</f>
        <v>777.44</v>
      </c>
    </row>
    <row r="522" customFormat="false" ht="15" hidden="false" customHeight="false" outlineLevel="0" collapsed="false">
      <c r="A522" s="0" t="e">
        <f aca="false">_xlfn.XLOOKUP('[1]CMK - 30.09.2025'!$N$1:$N$1048576,'[1]CMK - 30.09.2025'!$J$1:$J$1048576,"-",0)</f>
        <v>#NAME?</v>
      </c>
      <c r="B522" s="85" t="s">
        <v>58</v>
      </c>
      <c r="C522" s="85" t="s">
        <v>58</v>
      </c>
      <c r="D522" s="85" t="s">
        <v>59</v>
      </c>
      <c r="E522" s="85" t="n">
        <v>10712304000135</v>
      </c>
      <c r="F522" s="85" t="s">
        <v>578</v>
      </c>
      <c r="G522" s="85"/>
      <c r="H522" s="85" t="s">
        <v>61</v>
      </c>
      <c r="I522" s="86" t="n">
        <v>30426.723</v>
      </c>
      <c r="J522" s="86" t="n">
        <v>30426.723</v>
      </c>
      <c r="K522" s="86" t="n">
        <v>27990.75</v>
      </c>
      <c r="L522" s="89" t="n">
        <v>-2435.97299999998</v>
      </c>
      <c r="M522" s="90" t="n">
        <v>-0.080060314086403</v>
      </c>
      <c r="N522" s="88" t="s">
        <v>57</v>
      </c>
      <c r="O522" s="86" t="n">
        <v>27848.28</v>
      </c>
      <c r="P522" s="86" t="n">
        <v>27848.28</v>
      </c>
      <c r="Q522" s="86" t="n">
        <v>23396.97</v>
      </c>
      <c r="R522" s="89" t="n">
        <v>-4451.31000000001</v>
      </c>
      <c r="S522" s="90" t="n">
        <v>-0.159841469562932</v>
      </c>
      <c r="T522" s="90" t="n">
        <v>-0.164117788912409</v>
      </c>
      <c r="U522" s="86" t="n">
        <v>41996.229</v>
      </c>
      <c r="V522" s="86" t="n">
        <v>41996.229</v>
      </c>
      <c r="W522" s="86" t="n">
        <v>31976.34</v>
      </c>
      <c r="X522" s="89" t="n">
        <v>-10019.889</v>
      </c>
      <c r="Y522" s="90" t="n">
        <v>-0.238590207706507</v>
      </c>
      <c r="Z522" s="83" t="n">
        <v>0.366687224884248</v>
      </c>
      <c r="AA522" s="86" t="n">
        <f aca="false">SUM(K522,Q522,W522)/3</f>
        <v>27788.02</v>
      </c>
    </row>
    <row r="523" customFormat="false" ht="15" hidden="false" customHeight="false" outlineLevel="0" collapsed="false">
      <c r="A523" s="0" t="e">
        <f aca="false">_xlfn.XLOOKUP('[1]CMK - 30.09.2025'!$N$1:$N$1048576,'[1]CMK - 30.09.2025'!$J$1:$J$1048576,"-",0)</f>
        <v>#NAME?</v>
      </c>
      <c r="B523" s="85" t="s">
        <v>58</v>
      </c>
      <c r="C523" s="85" t="s">
        <v>58</v>
      </c>
      <c r="D523" s="85" t="s">
        <v>59</v>
      </c>
      <c r="E523" s="85" t="n">
        <v>10809757000184</v>
      </c>
      <c r="F523" s="85" t="s">
        <v>579</v>
      </c>
      <c r="G523" s="85"/>
      <c r="H523" s="85" t="s">
        <v>61</v>
      </c>
      <c r="I523" s="86" t="n">
        <v>979.206</v>
      </c>
      <c r="J523" s="86" t="n">
        <v>979.206</v>
      </c>
      <c r="K523" s="86" t="n">
        <v>706.96</v>
      </c>
      <c r="L523" s="89" t="n">
        <v>-272.246</v>
      </c>
      <c r="M523" s="90" t="n">
        <v>-0.278027299669324</v>
      </c>
      <c r="N523" s="88" t="s">
        <v>57</v>
      </c>
      <c r="O523" s="86" t="n">
        <v>444.5</v>
      </c>
      <c r="P523" s="86" t="n">
        <v>444.5</v>
      </c>
      <c r="Q523" s="86" t="n">
        <v>531.32</v>
      </c>
      <c r="R523" s="87" t="n">
        <v>86.8200000000003</v>
      </c>
      <c r="S523" s="83" t="n">
        <v>0.195320584926885</v>
      </c>
      <c r="T523" s="90" t="n">
        <v>-0.248444042095734</v>
      </c>
      <c r="U523" s="86" t="n">
        <v>987.554</v>
      </c>
      <c r="V523" s="86" t="n">
        <v>987.554</v>
      </c>
      <c r="W523" s="86" t="n">
        <v>546.72</v>
      </c>
      <c r="X523" s="89" t="n">
        <v>-440.834</v>
      </c>
      <c r="Y523" s="90" t="n">
        <v>-0.446389767040587</v>
      </c>
      <c r="Z523" s="83" t="n">
        <v>0.0289844161710458</v>
      </c>
      <c r="AA523" s="86" t="n">
        <f aca="false">SUM(K523,Q523,W523)/3</f>
        <v>595</v>
      </c>
    </row>
    <row r="524" customFormat="false" ht="15" hidden="false" customHeight="false" outlineLevel="0" collapsed="false">
      <c r="A524" s="0" t="e">
        <f aca="false">_xlfn.XLOOKUP('[1]CMK - 30.09.2025'!$N$1:$N$1048576,'[1]CMK - 30.09.2025'!$J$1:$J$1048576,"-",0)</f>
        <v>#NAME?</v>
      </c>
      <c r="B524" s="85" t="s">
        <v>58</v>
      </c>
      <c r="C524" s="85" t="s">
        <v>58</v>
      </c>
      <c r="D524" s="85" t="s">
        <v>59</v>
      </c>
      <c r="E524" s="85" t="n">
        <v>10825145000185</v>
      </c>
      <c r="F524" s="85" t="s">
        <v>580</v>
      </c>
      <c r="G524" s="85"/>
      <c r="H524" s="85" t="s">
        <v>61</v>
      </c>
      <c r="I524" s="86" t="n">
        <v>46.34</v>
      </c>
      <c r="J524" s="86" t="n">
        <v>46.34</v>
      </c>
      <c r="K524" s="86" t="n">
        <v>0</v>
      </c>
      <c r="L524" s="89" t="n">
        <v>-46.34</v>
      </c>
      <c r="M524" s="90" t="n">
        <v>-1</v>
      </c>
      <c r="N524" s="88" t="s">
        <v>57</v>
      </c>
      <c r="O524" s="86" t="n">
        <v>42.661</v>
      </c>
      <c r="P524" s="86" t="n">
        <v>42.661</v>
      </c>
      <c r="Q524" s="86" t="n">
        <v>0</v>
      </c>
      <c r="R524" s="89" t="n">
        <v>-42.661</v>
      </c>
      <c r="S524" s="90" t="n">
        <v>-1</v>
      </c>
      <c r="T524" s="88" t="s">
        <v>57</v>
      </c>
      <c r="U524" s="86" t="n">
        <v>59.952</v>
      </c>
      <c r="V524" s="86" t="n">
        <v>59.952</v>
      </c>
      <c r="W524" s="86" t="n">
        <v>0</v>
      </c>
      <c r="X524" s="89" t="n">
        <v>-59.952</v>
      </c>
      <c r="Y524" s="90" t="n">
        <v>-1</v>
      </c>
      <c r="Z524" s="88" t="s">
        <v>57</v>
      </c>
      <c r="AA524" s="86" t="n">
        <f aca="false">SUM(K524,Q524,W524)/3</f>
        <v>0</v>
      </c>
    </row>
    <row r="525" customFormat="false" ht="15" hidden="false" customHeight="false" outlineLevel="0" collapsed="false">
      <c r="A525" s="0" t="e">
        <f aca="false">_xlfn.XLOOKUP('[1]CMK - 30.09.2025'!$N$1:$N$1048576,'[1]CMK - 30.09.2025'!$J$1:$J$1048576,"-",0)</f>
        <v>#NAME?</v>
      </c>
      <c r="B525" s="85" t="s">
        <v>58</v>
      </c>
      <c r="C525" s="85" t="s">
        <v>58</v>
      </c>
      <c r="D525" s="85" t="s">
        <v>59</v>
      </c>
      <c r="E525" s="85" t="n">
        <v>10830463000134</v>
      </c>
      <c r="F525" s="85" t="s">
        <v>581</v>
      </c>
      <c r="G525" s="85"/>
      <c r="H525" s="85" t="s">
        <v>61</v>
      </c>
      <c r="I525" s="86" t="n">
        <v>1223.708</v>
      </c>
      <c r="J525" s="86" t="n">
        <v>1223.708</v>
      </c>
      <c r="K525" s="86" t="n">
        <v>1300.73</v>
      </c>
      <c r="L525" s="87" t="n">
        <v>77.0219999999999</v>
      </c>
      <c r="M525" s="83" t="n">
        <v>0.0629414860407875</v>
      </c>
      <c r="N525" s="88" t="s">
        <v>57</v>
      </c>
      <c r="O525" s="86" t="n">
        <v>1652.5</v>
      </c>
      <c r="P525" s="86" t="n">
        <v>1652.5</v>
      </c>
      <c r="Q525" s="86" t="n">
        <v>2845.93</v>
      </c>
      <c r="R525" s="87" t="n">
        <v>1193.43</v>
      </c>
      <c r="S525" s="83" t="n">
        <v>0.722196671709531</v>
      </c>
      <c r="T525" s="83" t="n">
        <v>1.18794830595127</v>
      </c>
      <c r="U525" s="86" t="n">
        <v>1023.101</v>
      </c>
      <c r="V525" s="86" t="n">
        <v>1023.101</v>
      </c>
      <c r="W525" s="86" t="n">
        <v>1228.94</v>
      </c>
      <c r="X525" s="87" t="n">
        <v>205.839</v>
      </c>
      <c r="Y525" s="83" t="n">
        <v>0.201191280235285</v>
      </c>
      <c r="Z525" s="90" t="n">
        <v>-0.568176307920434</v>
      </c>
      <c r="AA525" s="86" t="n">
        <f aca="false">SUM(K525,Q525,W525)/3</f>
        <v>1791.86666666667</v>
      </c>
    </row>
    <row r="526" customFormat="false" ht="15" hidden="false" customHeight="false" outlineLevel="0" collapsed="false">
      <c r="A526" s="0" t="e">
        <f aca="false">_xlfn.XLOOKUP('[1]CMK - 30.09.2025'!$N$1:$N$1048576,'[1]CMK - 30.09.2025'!$J$1:$J$1048576,"-",0)</f>
        <v>#NAME?</v>
      </c>
      <c r="B526" s="85" t="s">
        <v>58</v>
      </c>
      <c r="C526" s="85" t="s">
        <v>58</v>
      </c>
      <c r="D526" s="85" t="s">
        <v>59</v>
      </c>
      <c r="E526" s="85" t="n">
        <v>10832280000158</v>
      </c>
      <c r="F526" s="85" t="s">
        <v>582</v>
      </c>
      <c r="G526" s="85"/>
      <c r="H526" s="85" t="s">
        <v>61</v>
      </c>
      <c r="I526" s="86" t="n">
        <v>360.888</v>
      </c>
      <c r="J526" s="86" t="n">
        <v>360.888</v>
      </c>
      <c r="K526" s="86" t="n">
        <v>323.84</v>
      </c>
      <c r="L526" s="89" t="n">
        <v>-37.0479999999999</v>
      </c>
      <c r="M526" s="90" t="n">
        <v>-0.102657888319922</v>
      </c>
      <c r="N526" s="88" t="s">
        <v>57</v>
      </c>
      <c r="O526" s="86" t="n">
        <v>917.397</v>
      </c>
      <c r="P526" s="86" t="n">
        <v>917.397</v>
      </c>
      <c r="Q526" s="86" t="n">
        <v>490.84</v>
      </c>
      <c r="R526" s="89" t="n">
        <v>-426.557</v>
      </c>
      <c r="S526" s="90" t="n">
        <v>-0.464964459225396</v>
      </c>
      <c r="T526" s="83" t="n">
        <v>0.515686758893281</v>
      </c>
      <c r="U526" s="86" t="n">
        <v>385.107</v>
      </c>
      <c r="V526" s="86" t="n">
        <v>385.107</v>
      </c>
      <c r="W526" s="86" t="n">
        <v>846.59</v>
      </c>
      <c r="X526" s="87" t="n">
        <v>461.483</v>
      </c>
      <c r="Y526" s="83" t="n">
        <v>1.19832410213265</v>
      </c>
      <c r="Z526" s="83" t="n">
        <v>0.724777931708907</v>
      </c>
      <c r="AA526" s="86" t="n">
        <f aca="false">SUM(K526,Q526,W526)/3</f>
        <v>553.756666666667</v>
      </c>
    </row>
    <row r="527" customFormat="false" ht="15" hidden="false" customHeight="false" outlineLevel="0" collapsed="false">
      <c r="A527" s="0" t="e">
        <f aca="false">_xlfn.XLOOKUP('[1]CMK - 30.09.2025'!$N$1:$N$1048576,'[1]CMK - 30.09.2025'!$J$1:$J$1048576,"-",0)</f>
        <v>#NAME?</v>
      </c>
      <c r="B527" s="85" t="s">
        <v>58</v>
      </c>
      <c r="C527" s="85" t="s">
        <v>58</v>
      </c>
      <c r="D527" s="85" t="s">
        <v>59</v>
      </c>
      <c r="E527" s="85" t="n">
        <v>10833026000174</v>
      </c>
      <c r="F527" s="85" t="s">
        <v>583</v>
      </c>
      <c r="G527" s="85"/>
      <c r="H527" s="85" t="s">
        <v>61</v>
      </c>
      <c r="I527" s="86" t="n">
        <v>5760.443</v>
      </c>
      <c r="J527" s="86" t="n">
        <v>5760.443</v>
      </c>
      <c r="K527" s="86" t="n">
        <v>6120.9</v>
      </c>
      <c r="L527" s="87" t="n">
        <v>360.457000000002</v>
      </c>
      <c r="M527" s="83" t="n">
        <v>0.0625745276882355</v>
      </c>
      <c r="N527" s="88" t="s">
        <v>57</v>
      </c>
      <c r="O527" s="86" t="n">
        <v>18909.571</v>
      </c>
      <c r="P527" s="86" t="n">
        <v>18909.571</v>
      </c>
      <c r="Q527" s="86" t="n">
        <v>16371.47</v>
      </c>
      <c r="R527" s="89" t="n">
        <v>-2538.10100000001</v>
      </c>
      <c r="S527" s="90" t="n">
        <v>-0.134223087345557</v>
      </c>
      <c r="T527" s="83" t="n">
        <v>1.67468346158245</v>
      </c>
      <c r="U527" s="86" t="n">
        <v>20471.134</v>
      </c>
      <c r="V527" s="86" t="n">
        <v>20471.134</v>
      </c>
      <c r="W527" s="86" t="n">
        <v>15717.86</v>
      </c>
      <c r="X527" s="89" t="n">
        <v>-4753.27400000001</v>
      </c>
      <c r="Y527" s="90" t="n">
        <v>-0.232193976161751</v>
      </c>
      <c r="Z527" s="90" t="n">
        <v>-0.0399237209609156</v>
      </c>
      <c r="AA527" s="86" t="n">
        <f aca="false">SUM(K527,Q527,W527)/3</f>
        <v>12736.7433333333</v>
      </c>
    </row>
    <row r="528" customFormat="false" ht="15" hidden="false" customHeight="false" outlineLevel="0" collapsed="false">
      <c r="A528" s="0" t="e">
        <f aca="false">_xlfn.XLOOKUP('[1]CMK - 30.09.2025'!$N$1:$N$1048576,'[1]CMK - 30.09.2025'!$J$1:$J$1048576,"-",0)</f>
        <v>#NAME?</v>
      </c>
      <c r="B528" s="85" t="s">
        <v>58</v>
      </c>
      <c r="C528" s="85" t="s">
        <v>58</v>
      </c>
      <c r="D528" s="85" t="s">
        <v>59</v>
      </c>
      <c r="E528" s="85" t="n">
        <v>10834223000108</v>
      </c>
      <c r="F528" s="85" t="s">
        <v>584</v>
      </c>
      <c r="G528" s="85"/>
      <c r="H528" s="85" t="s">
        <v>61</v>
      </c>
      <c r="I528" s="86" t="n">
        <v>16094.3</v>
      </c>
      <c r="J528" s="86" t="n">
        <v>16094.3</v>
      </c>
      <c r="K528" s="86" t="n">
        <v>12419.92</v>
      </c>
      <c r="L528" s="89" t="n">
        <v>-3674.38</v>
      </c>
      <c r="M528" s="90" t="n">
        <v>-0.228303188085223</v>
      </c>
      <c r="N528" s="88" t="s">
        <v>57</v>
      </c>
      <c r="O528" s="86" t="n">
        <v>16275.39</v>
      </c>
      <c r="P528" s="86" t="n">
        <v>16275.39</v>
      </c>
      <c r="Q528" s="86" t="n">
        <v>12826.34</v>
      </c>
      <c r="R528" s="89" t="n">
        <v>-3449.05</v>
      </c>
      <c r="S528" s="90" t="n">
        <v>-0.21191811686233</v>
      </c>
      <c r="T528" s="83" t="n">
        <v>0.0327232381529028</v>
      </c>
      <c r="U528" s="86" t="n">
        <v>18220.144</v>
      </c>
      <c r="V528" s="86" t="n">
        <v>18220.144</v>
      </c>
      <c r="W528" s="86" t="n">
        <v>13951.26</v>
      </c>
      <c r="X528" s="89" t="n">
        <v>-4268.884</v>
      </c>
      <c r="Y528" s="90" t="n">
        <v>-0.234294745420234</v>
      </c>
      <c r="Z528" s="83" t="n">
        <v>0.0877038968248154</v>
      </c>
      <c r="AA528" s="86" t="n">
        <f aca="false">SUM(K528,Q528,W528)/3</f>
        <v>13065.84</v>
      </c>
    </row>
    <row r="529" customFormat="false" ht="15" hidden="false" customHeight="false" outlineLevel="0" collapsed="false">
      <c r="A529" s="0" t="e">
        <f aca="false">_xlfn.XLOOKUP('[1]CMK - 30.09.2025'!$N$1:$N$1048576,'[1]CMK - 30.09.2025'!$J$1:$J$1048576,"-",0)</f>
        <v>#NAME?</v>
      </c>
      <c r="B529" s="85" t="s">
        <v>58</v>
      </c>
      <c r="C529" s="85" t="s">
        <v>58</v>
      </c>
      <c r="D529" s="85" t="s">
        <v>59</v>
      </c>
      <c r="E529" s="85" t="n">
        <v>10851349000190</v>
      </c>
      <c r="F529" s="85" t="s">
        <v>585</v>
      </c>
      <c r="G529" s="85"/>
      <c r="H529" s="85" t="s">
        <v>61</v>
      </c>
      <c r="I529" s="86" t="n">
        <v>792.434</v>
      </c>
      <c r="J529" s="86" t="n">
        <v>792.434</v>
      </c>
      <c r="K529" s="86" t="n">
        <v>1132.34</v>
      </c>
      <c r="L529" s="87" t="n">
        <v>339.906</v>
      </c>
      <c r="M529" s="83" t="n">
        <v>0.428939192412239</v>
      </c>
      <c r="N529" s="88" t="s">
        <v>57</v>
      </c>
      <c r="O529" s="86" t="n">
        <v>106.617</v>
      </c>
      <c r="P529" s="86" t="n">
        <v>106.617</v>
      </c>
      <c r="Q529" s="86" t="n">
        <v>661.14</v>
      </c>
      <c r="R529" s="87" t="n">
        <v>554.523</v>
      </c>
      <c r="S529" s="83" t="n">
        <v>5.2010748754889</v>
      </c>
      <c r="T529" s="90" t="n">
        <v>-0.416129431089602</v>
      </c>
      <c r="U529" s="86" t="n">
        <v>270.55</v>
      </c>
      <c r="V529" s="86" t="n">
        <v>270.55</v>
      </c>
      <c r="W529" s="86" t="n">
        <v>0</v>
      </c>
      <c r="X529" s="89" t="n">
        <v>-270.55</v>
      </c>
      <c r="Y529" s="90" t="n">
        <v>-1</v>
      </c>
      <c r="Z529" s="90" t="n">
        <v>-1</v>
      </c>
      <c r="AA529" s="86" t="n">
        <f aca="false">SUM(K529,Q529,W529)/3</f>
        <v>597.826666666667</v>
      </c>
    </row>
    <row r="530" customFormat="false" ht="15" hidden="false" customHeight="false" outlineLevel="0" collapsed="false">
      <c r="A530" s="0" t="e">
        <f aca="false">_xlfn.XLOOKUP('[1]CMK - 30.09.2025'!$N$1:$N$1048576,'[1]CMK - 30.09.2025'!$J$1:$J$1048576,"-",0)</f>
        <v>#NAME?</v>
      </c>
      <c r="B530" s="85" t="s">
        <v>58</v>
      </c>
      <c r="C530" s="85" t="s">
        <v>58</v>
      </c>
      <c r="D530" s="85" t="s">
        <v>59</v>
      </c>
      <c r="E530" s="85" t="n">
        <v>10881933000199</v>
      </c>
      <c r="F530" s="85" t="s">
        <v>586</v>
      </c>
      <c r="G530" s="85"/>
      <c r="H530" s="85" t="s">
        <v>61</v>
      </c>
      <c r="I530" s="86" t="n">
        <v>341.352</v>
      </c>
      <c r="J530" s="86" t="n">
        <v>341.352</v>
      </c>
      <c r="K530" s="86" t="n">
        <v>370.78</v>
      </c>
      <c r="L530" s="87" t="n">
        <v>29.4279999999999</v>
      </c>
      <c r="M530" s="83" t="n">
        <v>0.0862101291335629</v>
      </c>
      <c r="N530" s="88" t="s">
        <v>57</v>
      </c>
      <c r="O530" s="86" t="n">
        <v>254.006</v>
      </c>
      <c r="P530" s="86" t="n">
        <v>254.006</v>
      </c>
      <c r="Q530" s="86" t="n">
        <v>0</v>
      </c>
      <c r="R530" s="89" t="n">
        <v>-254.006</v>
      </c>
      <c r="S530" s="90" t="n">
        <v>-1</v>
      </c>
      <c r="T530" s="90" t="n">
        <v>-1</v>
      </c>
      <c r="U530" s="86" t="n">
        <v>1667.5</v>
      </c>
      <c r="V530" s="86" t="n">
        <v>1667.5</v>
      </c>
      <c r="W530" s="86" t="n">
        <v>542.44</v>
      </c>
      <c r="X530" s="89" t="n">
        <v>-1125.06</v>
      </c>
      <c r="Y530" s="90" t="n">
        <v>-0.674698650674663</v>
      </c>
      <c r="Z530" s="88" t="s">
        <v>57</v>
      </c>
      <c r="AA530" s="86" t="n">
        <f aca="false">SUM(K530,Q530,W530)/3</f>
        <v>304.406666666667</v>
      </c>
    </row>
    <row r="531" customFormat="false" ht="15" hidden="false" customHeight="false" outlineLevel="0" collapsed="false">
      <c r="A531" s="0" t="e">
        <f aca="false">_xlfn.XLOOKUP('[1]CMK - 30.09.2025'!$N$1:$N$1048576,'[1]CMK - 30.09.2025'!$J$1:$J$1048576,"-",0)</f>
        <v>#NAME?</v>
      </c>
      <c r="B531" s="85" t="s">
        <v>58</v>
      </c>
      <c r="C531" s="85" t="s">
        <v>58</v>
      </c>
      <c r="D531" s="85" t="s">
        <v>59</v>
      </c>
      <c r="E531" s="85" t="n">
        <v>10885772000101</v>
      </c>
      <c r="F531" s="85" t="s">
        <v>587</v>
      </c>
      <c r="G531" s="85"/>
      <c r="H531" s="85" t="s">
        <v>61</v>
      </c>
      <c r="I531" s="86" t="n">
        <v>333.505</v>
      </c>
      <c r="J531" s="86" t="n">
        <v>333.505</v>
      </c>
      <c r="K531" s="86" t="n">
        <v>224.97</v>
      </c>
      <c r="L531" s="89" t="n">
        <v>-108.535</v>
      </c>
      <c r="M531" s="90" t="n">
        <v>-0.325437399739134</v>
      </c>
      <c r="N531" s="88" t="s">
        <v>57</v>
      </c>
      <c r="O531" s="86" t="n">
        <v>850.774</v>
      </c>
      <c r="P531" s="86" t="n">
        <v>850.774</v>
      </c>
      <c r="Q531" s="86" t="n">
        <v>0</v>
      </c>
      <c r="R531" s="89" t="n">
        <v>-850.774</v>
      </c>
      <c r="S531" s="90" t="n">
        <v>-1</v>
      </c>
      <c r="T531" s="90" t="n">
        <v>-1</v>
      </c>
      <c r="U531" s="86" t="n">
        <v>532.49</v>
      </c>
      <c r="V531" s="86" t="n">
        <v>532.49</v>
      </c>
      <c r="W531" s="86" t="n">
        <v>0</v>
      </c>
      <c r="X531" s="89" t="n">
        <v>-532.49</v>
      </c>
      <c r="Y531" s="90" t="n">
        <v>-1</v>
      </c>
      <c r="Z531" s="88" t="s">
        <v>57</v>
      </c>
      <c r="AA531" s="86" t="n">
        <f aca="false">SUM(K531,Q531,W531)/3</f>
        <v>74.99</v>
      </c>
    </row>
    <row r="532" customFormat="false" ht="15" hidden="false" customHeight="false" outlineLevel="0" collapsed="false">
      <c r="A532" s="0" t="e">
        <f aca="false">_xlfn.XLOOKUP('[1]CMK - 30.09.2025'!$N$1:$N$1048576,'[1]CMK - 30.09.2025'!$J$1:$J$1048576,"-",0)</f>
        <v>#NAME?</v>
      </c>
      <c r="B532" s="85" t="s">
        <v>58</v>
      </c>
      <c r="C532" s="85" t="s">
        <v>58</v>
      </c>
      <c r="D532" s="85" t="s">
        <v>59</v>
      </c>
      <c r="E532" s="85" t="n">
        <v>10907997000111</v>
      </c>
      <c r="F532" s="85" t="s">
        <v>588</v>
      </c>
      <c r="G532" s="85"/>
      <c r="H532" s="85" t="s">
        <v>61</v>
      </c>
      <c r="I532" s="86" t="n">
        <v>9576.053</v>
      </c>
      <c r="J532" s="86" t="n">
        <v>9576.053</v>
      </c>
      <c r="K532" s="86" t="n">
        <v>9239.34</v>
      </c>
      <c r="L532" s="89" t="n">
        <v>-336.713000000002</v>
      </c>
      <c r="M532" s="90" t="n">
        <v>-0.0351619816640532</v>
      </c>
      <c r="N532" s="88" t="s">
        <v>57</v>
      </c>
      <c r="O532" s="86" t="n">
        <v>9668.614</v>
      </c>
      <c r="P532" s="86" t="n">
        <v>9668.614</v>
      </c>
      <c r="Q532" s="86" t="n">
        <v>4850.37</v>
      </c>
      <c r="R532" s="89" t="n">
        <v>-4818.244</v>
      </c>
      <c r="S532" s="90" t="n">
        <v>-0.498338645021923</v>
      </c>
      <c r="T532" s="90" t="n">
        <v>-0.475030684009897</v>
      </c>
      <c r="U532" s="86" t="n">
        <v>6526.748</v>
      </c>
      <c r="V532" s="86" t="n">
        <v>6526.748</v>
      </c>
      <c r="W532" s="86" t="n">
        <v>6101.42</v>
      </c>
      <c r="X532" s="89" t="n">
        <v>-425.328</v>
      </c>
      <c r="Y532" s="90" t="n">
        <v>-0.065166910075278</v>
      </c>
      <c r="Z532" s="83" t="n">
        <v>0.257928776567561</v>
      </c>
      <c r="AA532" s="86" t="n">
        <f aca="false">SUM(K532,Q532,W532)/3</f>
        <v>6730.37666666667</v>
      </c>
    </row>
    <row r="533" customFormat="false" ht="15" hidden="false" customHeight="false" outlineLevel="0" collapsed="false">
      <c r="A533" s="0" t="e">
        <f aca="false">_xlfn.XLOOKUP('[1]CMK - 30.09.2025'!$N$1:$N$1048576,'[1]CMK - 30.09.2025'!$J$1:$J$1048576,"-",0)</f>
        <v>#NAME?</v>
      </c>
      <c r="B533" s="85" t="s">
        <v>58</v>
      </c>
      <c r="C533" s="85" t="s">
        <v>58</v>
      </c>
      <c r="D533" s="85" t="s">
        <v>59</v>
      </c>
      <c r="E533" s="85" t="n">
        <v>10914852000148</v>
      </c>
      <c r="F533" s="85" t="s">
        <v>589</v>
      </c>
      <c r="G533" s="85"/>
      <c r="H533" s="85" t="s">
        <v>61</v>
      </c>
      <c r="I533" s="86" t="n">
        <v>28357.598</v>
      </c>
      <c r="J533" s="86" t="n">
        <v>28357.598</v>
      </c>
      <c r="K533" s="86" t="n">
        <v>31398.62</v>
      </c>
      <c r="L533" s="87" t="n">
        <v>3041.022</v>
      </c>
      <c r="M533" s="83" t="n">
        <v>0.107238349312943</v>
      </c>
      <c r="N533" s="88" t="s">
        <v>57</v>
      </c>
      <c r="O533" s="86" t="n">
        <v>51847.98</v>
      </c>
      <c r="P533" s="86" t="n">
        <v>51847.98</v>
      </c>
      <c r="Q533" s="86" t="n">
        <v>27684.8</v>
      </c>
      <c r="R533" s="89" t="n">
        <v>-24163.18</v>
      </c>
      <c r="S533" s="90" t="n">
        <v>-0.466038985511104</v>
      </c>
      <c r="T533" s="90" t="n">
        <v>-0.118279720573707</v>
      </c>
      <c r="U533" s="86" t="n">
        <v>42657.606</v>
      </c>
      <c r="V533" s="86" t="n">
        <v>42657.606</v>
      </c>
      <c r="W533" s="86" t="n">
        <v>31433.54</v>
      </c>
      <c r="X533" s="89" t="n">
        <v>-11224.066</v>
      </c>
      <c r="Y533" s="90" t="n">
        <v>-0.263119922857368</v>
      </c>
      <c r="Z533" s="83" t="n">
        <v>0.13540787724672</v>
      </c>
      <c r="AA533" s="86" t="n">
        <f aca="false">SUM(K533,Q533,W533)/3</f>
        <v>30172.32</v>
      </c>
    </row>
    <row r="534" customFormat="false" ht="15" hidden="false" customHeight="false" outlineLevel="0" collapsed="false">
      <c r="A534" s="0" t="e">
        <f aca="false">_xlfn.XLOOKUP('[1]CMK - 30.09.2025'!$N$1:$N$1048576,'[1]CMK - 30.09.2025'!$J$1:$J$1048576,"-",0)</f>
        <v>#NAME?</v>
      </c>
      <c r="B534" s="85" t="s">
        <v>58</v>
      </c>
      <c r="C534" s="85" t="s">
        <v>58</v>
      </c>
      <c r="D534" s="85" t="s">
        <v>59</v>
      </c>
      <c r="E534" s="85" t="n">
        <v>10929617000140</v>
      </c>
      <c r="F534" s="85" t="s">
        <v>590</v>
      </c>
      <c r="G534" s="85"/>
      <c r="H534" s="85" t="s">
        <v>61</v>
      </c>
      <c r="I534" s="86" t="n">
        <v>5249.777</v>
      </c>
      <c r="J534" s="86" t="n">
        <v>5249.777</v>
      </c>
      <c r="K534" s="86" t="n">
        <v>3802.9</v>
      </c>
      <c r="L534" s="89" t="n">
        <v>-1446.877</v>
      </c>
      <c r="M534" s="90" t="n">
        <v>-0.275607325796886</v>
      </c>
      <c r="N534" s="88" t="s">
        <v>57</v>
      </c>
      <c r="O534" s="86" t="n">
        <v>5293.271</v>
      </c>
      <c r="P534" s="86" t="n">
        <v>5293.271</v>
      </c>
      <c r="Q534" s="86" t="n">
        <v>2442.21</v>
      </c>
      <c r="R534" s="89" t="n">
        <v>-2851.061</v>
      </c>
      <c r="S534" s="90" t="n">
        <v>-0.538619881732864</v>
      </c>
      <c r="T534" s="90" t="n">
        <v>-0.357803255410345</v>
      </c>
      <c r="U534" s="86" t="n">
        <v>6041.198</v>
      </c>
      <c r="V534" s="86" t="n">
        <v>6041.198</v>
      </c>
      <c r="W534" s="86" t="n">
        <v>4334.27</v>
      </c>
      <c r="X534" s="89" t="n">
        <v>-1706.928</v>
      </c>
      <c r="Y534" s="90" t="n">
        <v>-0.282547931718179</v>
      </c>
      <c r="Z534" s="83" t="n">
        <v>0.774732721592328</v>
      </c>
      <c r="AA534" s="86" t="n">
        <f aca="false">SUM(K534,Q534,W534)/3</f>
        <v>3526.46</v>
      </c>
    </row>
    <row r="535" customFormat="false" ht="15" hidden="false" customHeight="false" outlineLevel="0" collapsed="false">
      <c r="A535" s="0" t="e">
        <f aca="false">_xlfn.XLOOKUP('[1]CMK - 30.09.2025'!$N$1:$N$1048576,'[1]CMK - 30.09.2025'!$J$1:$J$1048576,"-",0)</f>
        <v>#NAME?</v>
      </c>
      <c r="B535" s="85" t="s">
        <v>58</v>
      </c>
      <c r="C535" s="85" t="s">
        <v>58</v>
      </c>
      <c r="D535" s="85" t="s">
        <v>59</v>
      </c>
      <c r="E535" s="85" t="n">
        <v>10945759000109</v>
      </c>
      <c r="F535" s="85" t="s">
        <v>591</v>
      </c>
      <c r="G535" s="85"/>
      <c r="H535" s="85" t="s">
        <v>61</v>
      </c>
      <c r="I535" s="86" t="n">
        <v>4045.442</v>
      </c>
      <c r="J535" s="86" t="n">
        <v>4045.442</v>
      </c>
      <c r="K535" s="86" t="n">
        <v>5516.16</v>
      </c>
      <c r="L535" s="87" t="n">
        <v>1470.718</v>
      </c>
      <c r="M535" s="83" t="n">
        <v>0.363549397074534</v>
      </c>
      <c r="N535" s="88" t="s">
        <v>57</v>
      </c>
      <c r="O535" s="86" t="n">
        <v>3542.758</v>
      </c>
      <c r="P535" s="86" t="n">
        <v>3542.758</v>
      </c>
      <c r="Q535" s="86" t="n">
        <v>4462.81</v>
      </c>
      <c r="R535" s="87" t="n">
        <v>920.052</v>
      </c>
      <c r="S535" s="83" t="n">
        <v>0.259699364167691</v>
      </c>
      <c r="T535" s="90" t="n">
        <v>-0.190957115094559</v>
      </c>
      <c r="U535" s="86" t="n">
        <v>3629.429</v>
      </c>
      <c r="V535" s="86" t="n">
        <v>3629.429</v>
      </c>
      <c r="W535" s="86" t="n">
        <v>4933.65</v>
      </c>
      <c r="X535" s="87" t="n">
        <v>1304.221</v>
      </c>
      <c r="Y535" s="83" t="n">
        <v>0.359346056914187</v>
      </c>
      <c r="Z535" s="83" t="n">
        <v>0.105503035083277</v>
      </c>
      <c r="AA535" s="86" t="n">
        <f aca="false">SUM(K535,Q535,W535)/3</f>
        <v>4970.87333333333</v>
      </c>
    </row>
    <row r="536" customFormat="false" ht="15" hidden="false" customHeight="false" outlineLevel="0" collapsed="false">
      <c r="A536" s="0" t="e">
        <f aca="false">_xlfn.XLOOKUP('[1]CMK - 30.09.2025'!$N$1:$N$1048576,'[1]CMK - 30.09.2025'!$J$1:$J$1048576,"-",0)</f>
        <v>#NAME?</v>
      </c>
      <c r="B536" s="85" t="s">
        <v>58</v>
      </c>
      <c r="C536" s="85" t="s">
        <v>58</v>
      </c>
      <c r="D536" s="85" t="s">
        <v>59</v>
      </c>
      <c r="E536" s="85" t="n">
        <v>10953809000191</v>
      </c>
      <c r="F536" s="85" t="s">
        <v>592</v>
      </c>
      <c r="G536" s="85"/>
      <c r="H536" s="85" t="s">
        <v>61</v>
      </c>
      <c r="I536" s="86" t="n">
        <v>1519.362</v>
      </c>
      <c r="J536" s="86" t="n">
        <v>1519.362</v>
      </c>
      <c r="K536" s="86" t="n">
        <v>119.74</v>
      </c>
      <c r="L536" s="89" t="n">
        <v>-1399.622</v>
      </c>
      <c r="M536" s="90" t="n">
        <v>-0.921190605003943</v>
      </c>
      <c r="N536" s="88" t="s">
        <v>57</v>
      </c>
      <c r="O536" s="86" t="n">
        <v>2169.648</v>
      </c>
      <c r="P536" s="86" t="n">
        <v>2169.648</v>
      </c>
      <c r="Q536" s="86" t="n">
        <v>253.77</v>
      </c>
      <c r="R536" s="89" t="n">
        <v>-1915.878</v>
      </c>
      <c r="S536" s="90" t="n">
        <v>-0.883036326629942</v>
      </c>
      <c r="T536" s="83" t="n">
        <v>1.11934190746618</v>
      </c>
      <c r="U536" s="86" t="n">
        <v>4995.628</v>
      </c>
      <c r="V536" s="86" t="n">
        <v>4995.628</v>
      </c>
      <c r="W536" s="86" t="n">
        <v>1367.24</v>
      </c>
      <c r="X536" s="89" t="n">
        <v>-3628.388</v>
      </c>
      <c r="Y536" s="90" t="n">
        <v>-0.726312687814225</v>
      </c>
      <c r="Z536" s="83" t="n">
        <v>4.38771328368207</v>
      </c>
      <c r="AA536" s="86" t="n">
        <f aca="false">SUM(K536,Q536,W536)/3</f>
        <v>580.25</v>
      </c>
    </row>
    <row r="537" customFormat="false" ht="15" hidden="false" customHeight="false" outlineLevel="0" collapsed="false">
      <c r="A537" s="0" t="e">
        <f aca="false">_xlfn.XLOOKUP('[1]CMK - 30.09.2025'!$N$1:$N$1048576,'[1]CMK - 30.09.2025'!$J$1:$J$1048576,"-",0)</f>
        <v>#NAME?</v>
      </c>
      <c r="B537" s="85" t="s">
        <v>58</v>
      </c>
      <c r="C537" s="85" t="s">
        <v>58</v>
      </c>
      <c r="D537" s="85" t="s">
        <v>59</v>
      </c>
      <c r="E537" s="85" t="n">
        <v>10970099000108</v>
      </c>
      <c r="F537" s="85" t="s">
        <v>593</v>
      </c>
      <c r="G537" s="85"/>
      <c r="H537" s="85" t="s">
        <v>61</v>
      </c>
      <c r="I537" s="86" t="n">
        <v>1320.427</v>
      </c>
      <c r="J537" s="86" t="n">
        <v>1320.427</v>
      </c>
      <c r="K537" s="86" t="n">
        <v>2115.31</v>
      </c>
      <c r="L537" s="87" t="n">
        <v>794.883</v>
      </c>
      <c r="M537" s="83" t="n">
        <v>0.601989356473323</v>
      </c>
      <c r="N537" s="88" t="s">
        <v>57</v>
      </c>
      <c r="O537" s="86" t="n">
        <v>3748.004</v>
      </c>
      <c r="P537" s="86" t="n">
        <v>3748.004</v>
      </c>
      <c r="Q537" s="86" t="n">
        <v>3625.89</v>
      </c>
      <c r="R537" s="89" t="n">
        <v>-122.113999999998</v>
      </c>
      <c r="S537" s="90" t="n">
        <v>-0.0325810751536013</v>
      </c>
      <c r="T537" s="83" t="n">
        <v>0.714117552510034</v>
      </c>
      <c r="U537" s="86" t="n">
        <v>2413.602</v>
      </c>
      <c r="V537" s="86" t="n">
        <v>2413.602</v>
      </c>
      <c r="W537" s="86" t="n">
        <v>4159.24</v>
      </c>
      <c r="X537" s="87" t="n">
        <v>1745.638</v>
      </c>
      <c r="Y537" s="83" t="n">
        <v>0.723250146461596</v>
      </c>
      <c r="Z537" s="83" t="n">
        <v>0.147094920143744</v>
      </c>
      <c r="AA537" s="86" t="n">
        <f aca="false">SUM(K537,Q537,W537)/3</f>
        <v>3300.14666666667</v>
      </c>
    </row>
    <row r="538" customFormat="false" ht="15" hidden="false" customHeight="false" outlineLevel="0" collapsed="false">
      <c r="A538" s="0" t="e">
        <f aca="false">_xlfn.XLOOKUP('[1]CMK - 30.09.2025'!$N$1:$N$1048576,'[1]CMK - 30.09.2025'!$J$1:$J$1048576,"-",0)</f>
        <v>#NAME?</v>
      </c>
      <c r="B538" s="85" t="s">
        <v>58</v>
      </c>
      <c r="C538" s="85" t="s">
        <v>58</v>
      </c>
      <c r="D538" s="85" t="s">
        <v>59</v>
      </c>
      <c r="E538" s="85" t="n">
        <v>10999643000144</v>
      </c>
      <c r="F538" s="85" t="s">
        <v>594</v>
      </c>
      <c r="G538" s="85"/>
      <c r="H538" s="85" t="s">
        <v>61</v>
      </c>
      <c r="I538" s="86" t="n">
        <v>47311.672</v>
      </c>
      <c r="J538" s="86" t="n">
        <v>47311.672</v>
      </c>
      <c r="K538" s="86" t="n">
        <v>41111.3</v>
      </c>
      <c r="L538" s="89" t="n">
        <v>-6200.37200000001</v>
      </c>
      <c r="M538" s="90" t="n">
        <v>-0.131053749273541</v>
      </c>
      <c r="N538" s="88" t="s">
        <v>57</v>
      </c>
      <c r="O538" s="86" t="n">
        <v>32587.888</v>
      </c>
      <c r="P538" s="86" t="n">
        <v>32587.888</v>
      </c>
      <c r="Q538" s="86" t="n">
        <v>32452.35</v>
      </c>
      <c r="R538" s="89" t="n">
        <v>-135.537999999993</v>
      </c>
      <c r="S538" s="90" t="n">
        <v>-0.00415915262750366</v>
      </c>
      <c r="T538" s="90" t="n">
        <v>-0.210622140384761</v>
      </c>
      <c r="U538" s="86" t="n">
        <v>18659.646</v>
      </c>
      <c r="V538" s="86" t="n">
        <v>18659.646</v>
      </c>
      <c r="W538" s="86" t="n">
        <v>0</v>
      </c>
      <c r="X538" s="89" t="n">
        <v>-18659.646</v>
      </c>
      <c r="Y538" s="90" t="n">
        <v>-1</v>
      </c>
      <c r="Z538" s="90" t="n">
        <v>-1</v>
      </c>
      <c r="AA538" s="86" t="n">
        <f aca="false">SUM(K538,Q538,W538)/3</f>
        <v>24521.2166666667</v>
      </c>
    </row>
    <row r="539" customFormat="false" ht="15" hidden="false" customHeight="false" outlineLevel="0" collapsed="false">
      <c r="A539" s="0" t="e">
        <f aca="false">_xlfn.XLOOKUP('[1]CMK - 30.09.2025'!$N$1:$N$1048576,'[1]CMK - 30.09.2025'!$J$1:$J$1048576,"-",0)</f>
        <v>#NAME?</v>
      </c>
      <c r="B539" s="85" t="s">
        <v>58</v>
      </c>
      <c r="C539" s="85" t="s">
        <v>58</v>
      </c>
      <c r="D539" s="85" t="s">
        <v>59</v>
      </c>
      <c r="E539" s="85" t="n">
        <v>11072591000129</v>
      </c>
      <c r="F539" s="85" t="s">
        <v>595</v>
      </c>
      <c r="G539" s="85"/>
      <c r="H539" s="85" t="s">
        <v>61</v>
      </c>
      <c r="I539" s="86" t="n">
        <v>7721.134</v>
      </c>
      <c r="J539" s="86" t="n">
        <v>7721.134</v>
      </c>
      <c r="K539" s="86" t="n">
        <v>5625.78</v>
      </c>
      <c r="L539" s="89" t="n">
        <v>-2095.354</v>
      </c>
      <c r="M539" s="90" t="n">
        <v>-0.271379048725226</v>
      </c>
      <c r="N539" s="88" t="s">
        <v>57</v>
      </c>
      <c r="O539" s="86" t="n">
        <v>10064.614</v>
      </c>
      <c r="P539" s="86" t="n">
        <v>10064.614</v>
      </c>
      <c r="Q539" s="86" t="n">
        <v>8246.66</v>
      </c>
      <c r="R539" s="89" t="n">
        <v>-1817.95400000001</v>
      </c>
      <c r="S539" s="90" t="n">
        <v>-0.180628288377478</v>
      </c>
      <c r="T539" s="83" t="n">
        <v>0.465869621634689</v>
      </c>
      <c r="U539" s="86" t="n">
        <v>11622.264</v>
      </c>
      <c r="V539" s="86" t="n">
        <v>11622.264</v>
      </c>
      <c r="W539" s="86" t="n">
        <v>13654.76</v>
      </c>
      <c r="X539" s="87" t="n">
        <v>2032.496</v>
      </c>
      <c r="Y539" s="83" t="n">
        <v>0.174879524333641</v>
      </c>
      <c r="Z539" s="83" t="n">
        <v>0.655792769436354</v>
      </c>
      <c r="AA539" s="86" t="n">
        <f aca="false">SUM(K539,Q539,W539)/3</f>
        <v>9175.73333333333</v>
      </c>
    </row>
    <row r="540" customFormat="false" ht="15" hidden="false" customHeight="false" outlineLevel="0" collapsed="false">
      <c r="A540" s="0" t="e">
        <f aca="false">_xlfn.XLOOKUP('[1]CMK - 30.09.2025'!$N$1:$N$1048576,'[1]CMK - 30.09.2025'!$J$1:$J$1048576,"-",0)</f>
        <v>#NAME?</v>
      </c>
      <c r="B540" s="85" t="s">
        <v>58</v>
      </c>
      <c r="C540" s="85" t="s">
        <v>58</v>
      </c>
      <c r="D540" s="85" t="s">
        <v>59</v>
      </c>
      <c r="E540" s="85" t="n">
        <v>11072680000175</v>
      </c>
      <c r="F540" s="85" t="s">
        <v>596</v>
      </c>
      <c r="G540" s="85"/>
      <c r="H540" s="85" t="s">
        <v>61</v>
      </c>
      <c r="I540" s="86" t="n">
        <v>110.194</v>
      </c>
      <c r="J540" s="86" t="n">
        <v>110.194</v>
      </c>
      <c r="K540" s="86" t="n">
        <v>0</v>
      </c>
      <c r="L540" s="89" t="n">
        <v>-110.194</v>
      </c>
      <c r="M540" s="90" t="n">
        <v>-1</v>
      </c>
      <c r="N540" s="88" t="s">
        <v>57</v>
      </c>
      <c r="O540" s="86" t="n">
        <v>119.486</v>
      </c>
      <c r="P540" s="86" t="n">
        <v>119.486</v>
      </c>
      <c r="Q540" s="86" t="n">
        <v>227.69</v>
      </c>
      <c r="R540" s="87" t="n">
        <v>108.204</v>
      </c>
      <c r="S540" s="83" t="n">
        <v>0.905578896272367</v>
      </c>
      <c r="T540" s="88" t="s">
        <v>57</v>
      </c>
      <c r="U540" s="86" t="n">
        <v>128.663</v>
      </c>
      <c r="V540" s="86" t="n">
        <v>128.663</v>
      </c>
      <c r="W540" s="86" t="n">
        <v>0</v>
      </c>
      <c r="X540" s="89" t="n">
        <v>-128.663</v>
      </c>
      <c r="Y540" s="90" t="n">
        <v>-1</v>
      </c>
      <c r="Z540" s="90" t="n">
        <v>-1</v>
      </c>
      <c r="AA540" s="86" t="n">
        <f aca="false">SUM(K540,Q540,W540)/3</f>
        <v>75.8966666666667</v>
      </c>
    </row>
    <row r="541" customFormat="false" ht="15" hidden="false" customHeight="false" outlineLevel="0" collapsed="false">
      <c r="A541" s="0" t="e">
        <f aca="false">_xlfn.XLOOKUP('[1]CMK - 30.09.2025'!$N$1:$N$1048576,'[1]CMK - 30.09.2025'!$J$1:$J$1048576,"-",0)</f>
        <v>#NAME?</v>
      </c>
      <c r="B541" s="85" t="s">
        <v>58</v>
      </c>
      <c r="C541" s="85" t="s">
        <v>58</v>
      </c>
      <c r="D541" s="85" t="s">
        <v>59</v>
      </c>
      <c r="E541" s="85" t="n">
        <v>11083544000180</v>
      </c>
      <c r="F541" s="85" t="s">
        <v>597</v>
      </c>
      <c r="G541" s="85"/>
      <c r="H541" s="85" t="s">
        <v>61</v>
      </c>
      <c r="I541" s="86" t="n">
        <v>12571.215</v>
      </c>
      <c r="J541" s="86" t="n">
        <v>12571.215</v>
      </c>
      <c r="K541" s="86" t="n">
        <v>8777.12</v>
      </c>
      <c r="L541" s="89" t="n">
        <v>-3794.095</v>
      </c>
      <c r="M541" s="90" t="n">
        <v>-0.301808138672356</v>
      </c>
      <c r="N541" s="88" t="s">
        <v>57</v>
      </c>
      <c r="O541" s="86" t="n">
        <v>25482.913</v>
      </c>
      <c r="P541" s="86" t="n">
        <v>25482.913</v>
      </c>
      <c r="Q541" s="86" t="n">
        <v>8134.97</v>
      </c>
      <c r="R541" s="89" t="n">
        <v>-17347.943</v>
      </c>
      <c r="S541" s="90" t="n">
        <v>-0.680767657920427</v>
      </c>
      <c r="T541" s="90" t="n">
        <v>-0.0731618116193011</v>
      </c>
      <c r="U541" s="86" t="n">
        <v>25794.092</v>
      </c>
      <c r="V541" s="86" t="n">
        <v>25794.092</v>
      </c>
      <c r="W541" s="86" t="n">
        <v>15479.79</v>
      </c>
      <c r="X541" s="89" t="n">
        <v>-10314.302</v>
      </c>
      <c r="Y541" s="90" t="n">
        <v>-0.399870714580688</v>
      </c>
      <c r="Z541" s="83" t="n">
        <v>0.902869955267199</v>
      </c>
      <c r="AA541" s="86" t="n">
        <f aca="false">SUM(K541,Q541,W541)/3</f>
        <v>10797.2933333333</v>
      </c>
    </row>
    <row r="542" customFormat="false" ht="15" hidden="false" customHeight="false" outlineLevel="0" collapsed="false">
      <c r="A542" s="0" t="e">
        <f aca="false">_xlfn.XLOOKUP('[1]CMK - 30.09.2025'!$N$1:$N$1048576,'[1]CMK - 30.09.2025'!$J$1:$J$1048576,"-",0)</f>
        <v>#NAME?</v>
      </c>
      <c r="B542" s="85" t="s">
        <v>58</v>
      </c>
      <c r="C542" s="85" t="s">
        <v>58</v>
      </c>
      <c r="D542" s="85" t="s">
        <v>59</v>
      </c>
      <c r="E542" s="85" t="n">
        <v>11097753000183</v>
      </c>
      <c r="F542" s="85" t="s">
        <v>598</v>
      </c>
      <c r="G542" s="85"/>
      <c r="H542" s="85" t="s">
        <v>61</v>
      </c>
      <c r="I542" s="86" t="n">
        <v>27294.216</v>
      </c>
      <c r="J542" s="86" t="n">
        <v>27294.216</v>
      </c>
      <c r="K542" s="86" t="n">
        <v>21266.97</v>
      </c>
      <c r="L542" s="89" t="n">
        <v>-6027.24600000001</v>
      </c>
      <c r="M542" s="90" t="n">
        <v>-0.220825027544298</v>
      </c>
      <c r="N542" s="88" t="s">
        <v>57</v>
      </c>
      <c r="O542" s="86" t="n">
        <v>16554.147</v>
      </c>
      <c r="P542" s="86" t="n">
        <v>16554.147</v>
      </c>
      <c r="Q542" s="86" t="n">
        <v>21606.61</v>
      </c>
      <c r="R542" s="87" t="n">
        <v>5052.463</v>
      </c>
      <c r="S542" s="83" t="n">
        <v>0.305208296144767</v>
      </c>
      <c r="T542" s="83" t="n">
        <v>0.0159703051257418</v>
      </c>
      <c r="U542" s="86" t="n">
        <v>20291.076</v>
      </c>
      <c r="V542" s="86" t="n">
        <v>20291.076</v>
      </c>
      <c r="W542" s="86" t="n">
        <v>3917.5</v>
      </c>
      <c r="X542" s="89" t="n">
        <v>-16373.576</v>
      </c>
      <c r="Y542" s="90" t="n">
        <v>-0.806934831844304</v>
      </c>
      <c r="Z542" s="90" t="n">
        <v>-0.818689743555329</v>
      </c>
      <c r="AA542" s="86" t="n">
        <f aca="false">SUM(K542,Q542,W542)/3</f>
        <v>15597.0266666667</v>
      </c>
    </row>
    <row r="543" customFormat="false" ht="15" hidden="false" customHeight="false" outlineLevel="0" collapsed="false">
      <c r="A543" s="0" t="e">
        <f aca="false">_xlfn.XLOOKUP('[1]CMK - 30.09.2025'!$N$1:$N$1048576,'[1]CMK - 30.09.2025'!$J$1:$J$1048576,"-",0)</f>
        <v>#NAME?</v>
      </c>
      <c r="B543" s="85" t="s">
        <v>58</v>
      </c>
      <c r="C543" s="85" t="s">
        <v>58</v>
      </c>
      <c r="D543" s="85" t="s">
        <v>59</v>
      </c>
      <c r="E543" s="85" t="n">
        <v>11129915000118</v>
      </c>
      <c r="F543" s="85" t="s">
        <v>599</v>
      </c>
      <c r="G543" s="85"/>
      <c r="H543" s="85" t="s">
        <v>61</v>
      </c>
      <c r="I543" s="86" t="n">
        <v>206.361</v>
      </c>
      <c r="J543" s="86" t="n">
        <v>206.361</v>
      </c>
      <c r="K543" s="86" t="n">
        <v>259.36</v>
      </c>
      <c r="L543" s="87" t="n">
        <v>52.999</v>
      </c>
      <c r="M543" s="83" t="n">
        <v>0.256826629062662</v>
      </c>
      <c r="N543" s="88" t="s">
        <v>57</v>
      </c>
      <c r="O543" s="86" t="n">
        <v>1229.452</v>
      </c>
      <c r="P543" s="86" t="n">
        <v>1229.452</v>
      </c>
      <c r="Q543" s="86" t="n">
        <v>0</v>
      </c>
      <c r="R543" s="89" t="n">
        <v>-1229.452</v>
      </c>
      <c r="S543" s="90" t="n">
        <v>-1</v>
      </c>
      <c r="T543" s="90" t="n">
        <v>-1</v>
      </c>
      <c r="U543" s="86" t="n">
        <v>1040.739</v>
      </c>
      <c r="V543" s="86" t="n">
        <v>1040.739</v>
      </c>
      <c r="W543" s="86" t="n">
        <v>492.97</v>
      </c>
      <c r="X543" s="89" t="n">
        <v>-547.769</v>
      </c>
      <c r="Y543" s="90" t="n">
        <v>-0.526326965742612</v>
      </c>
      <c r="Z543" s="88" t="s">
        <v>57</v>
      </c>
      <c r="AA543" s="86" t="n">
        <f aca="false">SUM(K543,Q543,W543)/3</f>
        <v>250.776666666667</v>
      </c>
    </row>
    <row r="544" customFormat="false" ht="15" hidden="false" customHeight="false" outlineLevel="0" collapsed="false">
      <c r="A544" s="0" t="e">
        <f aca="false">_xlfn.XLOOKUP('[1]CMK - 30.09.2025'!$N$1:$N$1048576,'[1]CMK - 30.09.2025'!$J$1:$J$1048576,"-",0)</f>
        <v>#NAME?</v>
      </c>
      <c r="B544" s="85" t="s">
        <v>58</v>
      </c>
      <c r="C544" s="85" t="s">
        <v>58</v>
      </c>
      <c r="D544" s="85" t="s">
        <v>59</v>
      </c>
      <c r="E544" s="85" t="n">
        <v>11162249000110</v>
      </c>
      <c r="F544" s="85" t="s">
        <v>600</v>
      </c>
      <c r="G544" s="85"/>
      <c r="H544" s="85" t="s">
        <v>61</v>
      </c>
      <c r="I544" s="86" t="n">
        <v>8260.899</v>
      </c>
      <c r="J544" s="86" t="n">
        <v>8260.899</v>
      </c>
      <c r="K544" s="86" t="n">
        <v>5673.88</v>
      </c>
      <c r="L544" s="89" t="n">
        <v>-2587.019</v>
      </c>
      <c r="M544" s="90" t="n">
        <v>-0.313164342040739</v>
      </c>
      <c r="N544" s="88" t="s">
        <v>57</v>
      </c>
      <c r="O544" s="86" t="n">
        <v>19794.737</v>
      </c>
      <c r="P544" s="86" t="n">
        <v>19794.737</v>
      </c>
      <c r="Q544" s="86" t="n">
        <v>3937.26</v>
      </c>
      <c r="R544" s="89" t="n">
        <v>-15857.477</v>
      </c>
      <c r="S544" s="90" t="n">
        <v>-0.801095614455499</v>
      </c>
      <c r="T544" s="90" t="n">
        <v>-0.306072740346994</v>
      </c>
      <c r="U544" s="86" t="n">
        <v>13435.234</v>
      </c>
      <c r="V544" s="86" t="n">
        <v>13435.234</v>
      </c>
      <c r="W544" s="86" t="n">
        <v>1920.3</v>
      </c>
      <c r="X544" s="89" t="n">
        <v>-11514.934</v>
      </c>
      <c r="Y544" s="90" t="n">
        <v>-0.857069850811679</v>
      </c>
      <c r="Z544" s="90" t="n">
        <v>-0.512275033906829</v>
      </c>
      <c r="AA544" s="86" t="n">
        <f aca="false">SUM(K544,Q544,W544)/3</f>
        <v>3843.81333333333</v>
      </c>
    </row>
    <row r="545" customFormat="false" ht="15" hidden="false" customHeight="false" outlineLevel="0" collapsed="false">
      <c r="A545" s="0" t="e">
        <f aca="false">_xlfn.XLOOKUP('[1]CMK - 30.09.2025'!$N$1:$N$1048576,'[1]CMK - 30.09.2025'!$J$1:$J$1048576,"-",0)</f>
        <v>#NAME?</v>
      </c>
      <c r="B545" s="85" t="s">
        <v>58</v>
      </c>
      <c r="C545" s="85" t="s">
        <v>58</v>
      </c>
      <c r="D545" s="85" t="s">
        <v>59</v>
      </c>
      <c r="E545" s="85" t="n">
        <v>11184916000165</v>
      </c>
      <c r="F545" s="85" t="s">
        <v>601</v>
      </c>
      <c r="G545" s="85"/>
      <c r="H545" s="85" t="s">
        <v>61</v>
      </c>
      <c r="I545" s="86" t="n">
        <v>802.671</v>
      </c>
      <c r="J545" s="86" t="n">
        <v>802.671</v>
      </c>
      <c r="K545" s="86" t="n">
        <v>0</v>
      </c>
      <c r="L545" s="89" t="n">
        <v>-802.671</v>
      </c>
      <c r="M545" s="90" t="n">
        <v>-1</v>
      </c>
      <c r="N545" s="88" t="s">
        <v>57</v>
      </c>
      <c r="O545" s="86" t="n">
        <v>1047.089</v>
      </c>
      <c r="P545" s="86" t="n">
        <v>1047.089</v>
      </c>
      <c r="Q545" s="86" t="n">
        <v>0</v>
      </c>
      <c r="R545" s="89" t="n">
        <v>-1047.089</v>
      </c>
      <c r="S545" s="90" t="n">
        <v>-1</v>
      </c>
      <c r="T545" s="88" t="s">
        <v>57</v>
      </c>
      <c r="U545" s="86" t="n">
        <v>198.909</v>
      </c>
      <c r="V545" s="86" t="n">
        <v>198.909</v>
      </c>
      <c r="W545" s="86" t="n">
        <v>3669.43</v>
      </c>
      <c r="X545" s="87" t="n">
        <v>3470.521</v>
      </c>
      <c r="Y545" s="83" t="n">
        <v>17.4477826543797</v>
      </c>
      <c r="Z545" s="88" t="s">
        <v>57</v>
      </c>
      <c r="AA545" s="86" t="n">
        <f aca="false">SUM(K545,Q545,W545)/3</f>
        <v>1223.14333333333</v>
      </c>
    </row>
    <row r="546" customFormat="false" ht="15" hidden="false" customHeight="false" outlineLevel="0" collapsed="false">
      <c r="A546" s="0" t="e">
        <f aca="false">_xlfn.XLOOKUP('[1]CMK - 30.09.2025'!$N$1:$N$1048576,'[1]CMK - 30.09.2025'!$J$1:$J$1048576,"-",0)</f>
        <v>#NAME?</v>
      </c>
      <c r="B546" s="85" t="s">
        <v>58</v>
      </c>
      <c r="C546" s="85" t="s">
        <v>58</v>
      </c>
      <c r="D546" s="85" t="s">
        <v>59</v>
      </c>
      <c r="E546" s="85" t="n">
        <v>11198091000138</v>
      </c>
      <c r="F546" s="85" t="s">
        <v>602</v>
      </c>
      <c r="G546" s="85"/>
      <c r="H546" s="85" t="s">
        <v>61</v>
      </c>
      <c r="I546" s="86" t="n">
        <v>942.679</v>
      </c>
      <c r="J546" s="86" t="n">
        <v>942.679</v>
      </c>
      <c r="K546" s="86" t="n">
        <v>842.24</v>
      </c>
      <c r="L546" s="89" t="n">
        <v>-100.439</v>
      </c>
      <c r="M546" s="90" t="n">
        <v>-0.10654634292267</v>
      </c>
      <c r="N546" s="88" t="s">
        <v>57</v>
      </c>
      <c r="O546" s="86" t="n">
        <v>840.999</v>
      </c>
      <c r="P546" s="86" t="n">
        <v>840.999</v>
      </c>
      <c r="Q546" s="86" t="n">
        <v>974.56</v>
      </c>
      <c r="R546" s="87" t="n">
        <v>133.561</v>
      </c>
      <c r="S546" s="83" t="n">
        <v>0.158812317256025</v>
      </c>
      <c r="T546" s="83" t="n">
        <v>0.157104863221885</v>
      </c>
      <c r="U546" s="86" t="n">
        <v>645.136</v>
      </c>
      <c r="V546" s="86" t="n">
        <v>645.136</v>
      </c>
      <c r="W546" s="86" t="n">
        <v>1379.07</v>
      </c>
      <c r="X546" s="87" t="n">
        <v>733.934</v>
      </c>
      <c r="Y546" s="83" t="n">
        <v>1.13764229557799</v>
      </c>
      <c r="Z546" s="83" t="n">
        <v>0.415069364636349</v>
      </c>
      <c r="AA546" s="86" t="n">
        <f aca="false">SUM(K546,Q546,W546)/3</f>
        <v>1065.29</v>
      </c>
    </row>
    <row r="547" customFormat="false" ht="15" hidden="false" customHeight="false" outlineLevel="0" collapsed="false">
      <c r="A547" s="0" t="e">
        <f aca="false">_xlfn.XLOOKUP('[1]CMK - 30.09.2025'!$N$1:$N$1048576,'[1]CMK - 30.09.2025'!$J$1:$J$1048576,"-",0)</f>
        <v>#NAME?</v>
      </c>
      <c r="B547" s="85" t="s">
        <v>58</v>
      </c>
      <c r="C547" s="85" t="s">
        <v>58</v>
      </c>
      <c r="D547" s="85" t="s">
        <v>59</v>
      </c>
      <c r="E547" s="85" t="n">
        <v>11207416000100</v>
      </c>
      <c r="F547" s="85" t="s">
        <v>603</v>
      </c>
      <c r="G547" s="85"/>
      <c r="H547" s="85" t="s">
        <v>61</v>
      </c>
      <c r="I547" s="86" t="n">
        <v>853.127</v>
      </c>
      <c r="J547" s="86" t="n">
        <v>853.127</v>
      </c>
      <c r="K547" s="86" t="n">
        <v>1391.2</v>
      </c>
      <c r="L547" s="87" t="n">
        <v>538.073</v>
      </c>
      <c r="M547" s="83" t="n">
        <v>0.630706799808235</v>
      </c>
      <c r="N547" s="88" t="s">
        <v>57</v>
      </c>
      <c r="O547" s="86" t="n">
        <v>1975.152</v>
      </c>
      <c r="P547" s="86" t="n">
        <v>1975.152</v>
      </c>
      <c r="Q547" s="86" t="n">
        <v>1864.55</v>
      </c>
      <c r="R547" s="89" t="n">
        <v>-110.602000000001</v>
      </c>
      <c r="S547" s="90" t="n">
        <v>-0.0559967030385512</v>
      </c>
      <c r="T547" s="83" t="n">
        <v>0.34024583093732</v>
      </c>
      <c r="U547" s="86" t="n">
        <v>1566.952</v>
      </c>
      <c r="V547" s="86" t="n">
        <v>1566.952</v>
      </c>
      <c r="W547" s="86" t="n">
        <v>3045.5</v>
      </c>
      <c r="X547" s="87" t="n">
        <v>1478.548</v>
      </c>
      <c r="Y547" s="83" t="n">
        <v>0.943582190137286</v>
      </c>
      <c r="Z547" s="83" t="n">
        <v>0.633369982033199</v>
      </c>
      <c r="AA547" s="86" t="n">
        <f aca="false">SUM(K547,Q547,W547)/3</f>
        <v>2100.41666666667</v>
      </c>
    </row>
    <row r="548" customFormat="false" ht="15" hidden="false" customHeight="false" outlineLevel="0" collapsed="false">
      <c r="A548" s="0" t="e">
        <f aca="false">_xlfn.XLOOKUP('[1]CMK - 30.09.2025'!$N$1:$N$1048576,'[1]CMK - 30.09.2025'!$J$1:$J$1048576,"-",0)</f>
        <v>#NAME?</v>
      </c>
      <c r="B548" s="85" t="s">
        <v>58</v>
      </c>
      <c r="C548" s="85" t="s">
        <v>58</v>
      </c>
      <c r="D548" s="85" t="s">
        <v>59</v>
      </c>
      <c r="E548" s="85" t="n">
        <v>11208979000104</v>
      </c>
      <c r="F548" s="85" t="s">
        <v>604</v>
      </c>
      <c r="G548" s="85"/>
      <c r="H548" s="85" t="s">
        <v>61</v>
      </c>
      <c r="I548" s="86" t="n">
        <v>6066.949</v>
      </c>
      <c r="J548" s="86" t="n">
        <v>6066.949</v>
      </c>
      <c r="K548" s="86" t="n">
        <v>4213.09</v>
      </c>
      <c r="L548" s="89" t="n">
        <v>-1853.859</v>
      </c>
      <c r="M548" s="90" t="n">
        <v>-0.305566933231184</v>
      </c>
      <c r="N548" s="88" t="s">
        <v>57</v>
      </c>
      <c r="O548" s="86" t="n">
        <v>2755.534</v>
      </c>
      <c r="P548" s="86" t="n">
        <v>2755.534</v>
      </c>
      <c r="Q548" s="86" t="n">
        <v>5015.81</v>
      </c>
      <c r="R548" s="87" t="n">
        <v>2260.276</v>
      </c>
      <c r="S548" s="83" t="n">
        <v>0.820267868224454</v>
      </c>
      <c r="T548" s="83" t="n">
        <v>0.190529991051698</v>
      </c>
      <c r="U548" s="86" t="n">
        <v>3613.887</v>
      </c>
      <c r="V548" s="86" t="n">
        <v>3613.887</v>
      </c>
      <c r="W548" s="86" t="n">
        <v>6535.11</v>
      </c>
      <c r="X548" s="87" t="n">
        <v>2921.223</v>
      </c>
      <c r="Y548" s="83" t="n">
        <v>0.808332689981728</v>
      </c>
      <c r="Z548" s="83" t="n">
        <v>0.302902223170335</v>
      </c>
      <c r="AA548" s="86" t="n">
        <f aca="false">SUM(K548,Q548,W548)/3</f>
        <v>5254.67</v>
      </c>
    </row>
    <row r="549" customFormat="false" ht="15" hidden="false" customHeight="false" outlineLevel="0" collapsed="false">
      <c r="A549" s="0" t="e">
        <f aca="false">_xlfn.XLOOKUP('[1]CMK - 30.09.2025'!$N$1:$N$1048576,'[1]CMK - 30.09.2025'!$J$1:$J$1048576,"-",0)</f>
        <v>#NAME?</v>
      </c>
      <c r="B549" s="85" t="s">
        <v>58</v>
      </c>
      <c r="C549" s="85" t="s">
        <v>58</v>
      </c>
      <c r="D549" s="85" t="s">
        <v>59</v>
      </c>
      <c r="E549" s="85" t="n">
        <v>11214803000165</v>
      </c>
      <c r="F549" s="85" t="s">
        <v>605</v>
      </c>
      <c r="G549" s="85"/>
      <c r="H549" s="85" t="s">
        <v>61</v>
      </c>
      <c r="I549" s="86" t="n">
        <v>3053.538</v>
      </c>
      <c r="J549" s="86" t="n">
        <v>3053.538</v>
      </c>
      <c r="K549" s="86" t="n">
        <v>2644.17</v>
      </c>
      <c r="L549" s="89" t="n">
        <v>-409.368000000002</v>
      </c>
      <c r="M549" s="90" t="n">
        <v>-0.134063502730276</v>
      </c>
      <c r="N549" s="88" t="s">
        <v>57</v>
      </c>
      <c r="O549" s="86" t="n">
        <v>1544.088</v>
      </c>
      <c r="P549" s="86" t="n">
        <v>1544.088</v>
      </c>
      <c r="Q549" s="86" t="n">
        <v>4341.49</v>
      </c>
      <c r="R549" s="87" t="n">
        <v>2797.402</v>
      </c>
      <c r="S549" s="83" t="n">
        <v>1.8116856034112</v>
      </c>
      <c r="T549" s="83" t="n">
        <v>0.641910315902533</v>
      </c>
      <c r="U549" s="86" t="n">
        <v>3003.84</v>
      </c>
      <c r="V549" s="86" t="n">
        <v>3003.84</v>
      </c>
      <c r="W549" s="86" t="n">
        <v>5970.03</v>
      </c>
      <c r="X549" s="87" t="n">
        <v>2966.19</v>
      </c>
      <c r="Y549" s="83" t="n">
        <v>0.987466043464367</v>
      </c>
      <c r="Z549" s="83" t="n">
        <v>0.375110849040307</v>
      </c>
      <c r="AA549" s="86" t="n">
        <f aca="false">SUM(K549,Q549,W549)/3</f>
        <v>4318.56333333333</v>
      </c>
    </row>
    <row r="550" customFormat="false" ht="15" hidden="false" customHeight="false" outlineLevel="0" collapsed="false">
      <c r="A550" s="0" t="e">
        <f aca="false">_xlfn.XLOOKUP('[1]CMK - 30.09.2025'!$N$1:$N$1048576,'[1]CMK - 30.09.2025'!$J$1:$J$1048576,"-",0)</f>
        <v>#NAME?</v>
      </c>
      <c r="B550" s="85" t="s">
        <v>58</v>
      </c>
      <c r="C550" s="85" t="s">
        <v>58</v>
      </c>
      <c r="D550" s="85" t="s">
        <v>59</v>
      </c>
      <c r="E550" s="85" t="n">
        <v>11235458000146</v>
      </c>
      <c r="F550" s="85" t="s">
        <v>606</v>
      </c>
      <c r="G550" s="85"/>
      <c r="H550" s="85" t="s">
        <v>61</v>
      </c>
      <c r="I550" s="86" t="n">
        <v>3621.965</v>
      </c>
      <c r="J550" s="86" t="n">
        <v>3621.965</v>
      </c>
      <c r="K550" s="86" t="n">
        <v>2134.46</v>
      </c>
      <c r="L550" s="89" t="n">
        <v>-1487.505</v>
      </c>
      <c r="M550" s="90" t="n">
        <v>-0.4106900536035</v>
      </c>
      <c r="N550" s="88" t="s">
        <v>57</v>
      </c>
      <c r="O550" s="86" t="n">
        <v>1027.806</v>
      </c>
      <c r="P550" s="86" t="n">
        <v>1027.806</v>
      </c>
      <c r="Q550" s="86" t="n">
        <v>2901.78</v>
      </c>
      <c r="R550" s="87" t="n">
        <v>1873.974</v>
      </c>
      <c r="S550" s="83" t="n">
        <v>1.82327598788098</v>
      </c>
      <c r="T550" s="83" t="n">
        <v>0.359491393607751</v>
      </c>
      <c r="U550" s="86" t="n">
        <v>738.817</v>
      </c>
      <c r="V550" s="86" t="n">
        <v>738.817</v>
      </c>
      <c r="W550" s="86" t="n">
        <v>3166.53</v>
      </c>
      <c r="X550" s="87" t="n">
        <v>2427.713</v>
      </c>
      <c r="Y550" s="83" t="n">
        <v>3.28594631688226</v>
      </c>
      <c r="Z550" s="83" t="n">
        <v>0.0912371027438332</v>
      </c>
      <c r="AA550" s="86" t="n">
        <f aca="false">SUM(K550,Q550,W550)/3</f>
        <v>2734.25666666667</v>
      </c>
    </row>
    <row r="551" customFormat="false" ht="15" hidden="false" customHeight="false" outlineLevel="0" collapsed="false">
      <c r="A551" s="0" t="e">
        <f aca="false">_xlfn.XLOOKUP('[1]CMK - 30.09.2025'!$N$1:$N$1048576,'[1]CMK - 30.09.2025'!$J$1:$J$1048576,"-",0)</f>
        <v>#NAME?</v>
      </c>
      <c r="B551" s="85" t="s">
        <v>58</v>
      </c>
      <c r="C551" s="85" t="s">
        <v>58</v>
      </c>
      <c r="D551" s="85" t="s">
        <v>59</v>
      </c>
      <c r="E551" s="85" t="n">
        <v>11300303000146</v>
      </c>
      <c r="F551" s="85" t="s">
        <v>607</v>
      </c>
      <c r="G551" s="85"/>
      <c r="H551" s="85" t="s">
        <v>61</v>
      </c>
      <c r="I551" s="86" t="n">
        <v>44.9</v>
      </c>
      <c r="J551" s="86" t="n">
        <v>44.9</v>
      </c>
      <c r="K551" s="86" t="n">
        <v>1223.22</v>
      </c>
      <c r="L551" s="87" t="n">
        <v>1178.32</v>
      </c>
      <c r="M551" s="83" t="n">
        <v>26.2432071269488</v>
      </c>
      <c r="N551" s="88" t="s">
        <v>57</v>
      </c>
      <c r="O551" s="86" t="n">
        <v>3152.813</v>
      </c>
      <c r="P551" s="86" t="n">
        <v>3152.813</v>
      </c>
      <c r="Q551" s="86" t="n">
        <v>903.4</v>
      </c>
      <c r="R551" s="89" t="n">
        <v>-2249.413</v>
      </c>
      <c r="S551" s="90" t="n">
        <v>-0.713462231981408</v>
      </c>
      <c r="T551" s="90" t="n">
        <v>-0.261457464724252</v>
      </c>
      <c r="U551" s="86" t="n">
        <v>4491.006</v>
      </c>
      <c r="V551" s="86" t="n">
        <v>4491.006</v>
      </c>
      <c r="W551" s="86" t="n">
        <v>235.55</v>
      </c>
      <c r="X551" s="89" t="n">
        <v>-4255.456</v>
      </c>
      <c r="Y551" s="90" t="n">
        <v>-0.947550726941803</v>
      </c>
      <c r="Z551" s="90" t="n">
        <v>-0.739262785034315</v>
      </c>
      <c r="AA551" s="86" t="n">
        <f aca="false">SUM(K551,Q551,W551)/3</f>
        <v>787.39</v>
      </c>
    </row>
    <row r="552" customFormat="false" ht="15" hidden="false" customHeight="false" outlineLevel="0" collapsed="false">
      <c r="A552" s="0" t="e">
        <f aca="false">_xlfn.XLOOKUP('[1]CMK - 30.09.2025'!$N$1:$N$1048576,'[1]CMK - 30.09.2025'!$J$1:$J$1048576,"-",0)</f>
        <v>#NAME?</v>
      </c>
      <c r="B552" s="85" t="s">
        <v>58</v>
      </c>
      <c r="C552" s="85" t="s">
        <v>58</v>
      </c>
      <c r="D552" s="85" t="s">
        <v>59</v>
      </c>
      <c r="E552" s="85" t="n">
        <v>11304711000176</v>
      </c>
      <c r="F552" s="85" t="s">
        <v>608</v>
      </c>
      <c r="G552" s="85"/>
      <c r="H552" s="85" t="s">
        <v>61</v>
      </c>
      <c r="I552" s="86" t="n">
        <v>17750.381</v>
      </c>
      <c r="J552" s="86" t="n">
        <v>17750.381</v>
      </c>
      <c r="K552" s="86" t="n">
        <v>43823.07</v>
      </c>
      <c r="L552" s="87" t="n">
        <v>26072.689</v>
      </c>
      <c r="M552" s="83" t="n">
        <v>1.46885235871838</v>
      </c>
      <c r="N552" s="88" t="s">
        <v>57</v>
      </c>
      <c r="O552" s="86" t="n">
        <v>19715.07</v>
      </c>
      <c r="P552" s="86" t="n">
        <v>19715.07</v>
      </c>
      <c r="Q552" s="86" t="n">
        <v>49788.19</v>
      </c>
      <c r="R552" s="87" t="n">
        <v>30073.12</v>
      </c>
      <c r="S552" s="83" t="n">
        <v>1.52538743205071</v>
      </c>
      <c r="T552" s="83" t="n">
        <v>0.136118259172623</v>
      </c>
      <c r="U552" s="86" t="n">
        <v>15194.811</v>
      </c>
      <c r="V552" s="86" t="n">
        <v>15194.811</v>
      </c>
      <c r="W552" s="86" t="n">
        <v>64914.26</v>
      </c>
      <c r="X552" s="87" t="n">
        <v>49719.449</v>
      </c>
      <c r="Y552" s="83" t="n">
        <v>3.272133427655</v>
      </c>
      <c r="Z552" s="83" t="n">
        <v>0.303808393114913</v>
      </c>
      <c r="AA552" s="86" t="n">
        <f aca="false">SUM(K552,Q552,W552)/3</f>
        <v>52841.84</v>
      </c>
    </row>
    <row r="553" customFormat="false" ht="15" hidden="false" customHeight="false" outlineLevel="0" collapsed="false">
      <c r="A553" s="0" t="e">
        <f aca="false">_xlfn.XLOOKUP('[1]CMK - 30.09.2025'!$N$1:$N$1048576,'[1]CMK - 30.09.2025'!$J$1:$J$1048576,"-",0)</f>
        <v>#NAME?</v>
      </c>
      <c r="B553" s="85" t="s">
        <v>58</v>
      </c>
      <c r="C553" s="85" t="s">
        <v>58</v>
      </c>
      <c r="D553" s="85" t="s">
        <v>59</v>
      </c>
      <c r="E553" s="85" t="n">
        <v>11304739000103</v>
      </c>
      <c r="F553" s="85" t="s">
        <v>609</v>
      </c>
      <c r="G553" s="85"/>
      <c r="H553" s="85" t="s">
        <v>61</v>
      </c>
      <c r="I553" s="86" t="n">
        <v>8425.811</v>
      </c>
      <c r="J553" s="86" t="n">
        <v>8425.811</v>
      </c>
      <c r="K553" s="86" t="n">
        <v>5756.81</v>
      </c>
      <c r="L553" s="89" t="n">
        <v>-2669.001</v>
      </c>
      <c r="M553" s="90" t="n">
        <v>-0.316764878775467</v>
      </c>
      <c r="N553" s="88" t="s">
        <v>57</v>
      </c>
      <c r="O553" s="86" t="n">
        <v>16054.51</v>
      </c>
      <c r="P553" s="86" t="n">
        <v>16054.51</v>
      </c>
      <c r="Q553" s="86" t="n">
        <v>4217.49</v>
      </c>
      <c r="R553" s="89" t="n">
        <v>-11837.02</v>
      </c>
      <c r="S553" s="90" t="n">
        <v>-0.73730185474362</v>
      </c>
      <c r="T553" s="90" t="n">
        <v>-0.26739114196925</v>
      </c>
      <c r="U553" s="86" t="n">
        <v>15585.209</v>
      </c>
      <c r="V553" s="86" t="n">
        <v>15585.209</v>
      </c>
      <c r="W553" s="86" t="n">
        <v>7662.48</v>
      </c>
      <c r="X553" s="89" t="n">
        <v>-7922.729</v>
      </c>
      <c r="Y553" s="90" t="n">
        <v>-0.508349230350392</v>
      </c>
      <c r="Z553" s="83" t="n">
        <v>0.816834183364988</v>
      </c>
      <c r="AA553" s="86" t="n">
        <f aca="false">SUM(K553,Q553,W553)/3</f>
        <v>5878.92666666667</v>
      </c>
    </row>
    <row r="554" customFormat="false" ht="15" hidden="false" customHeight="false" outlineLevel="0" collapsed="false">
      <c r="A554" s="0" t="e">
        <f aca="false">_xlfn.XLOOKUP('[1]CMK - 30.09.2025'!$N$1:$N$1048576,'[1]CMK - 30.09.2025'!$J$1:$J$1048576,"-",0)</f>
        <v>#NAME?</v>
      </c>
      <c r="B554" s="85" t="s">
        <v>58</v>
      </c>
      <c r="C554" s="85" t="s">
        <v>58</v>
      </c>
      <c r="D554" s="85" t="s">
        <v>59</v>
      </c>
      <c r="E554" s="85" t="n">
        <v>11338483000155</v>
      </c>
      <c r="F554" s="85" t="s">
        <v>610</v>
      </c>
      <c r="G554" s="85"/>
      <c r="H554" s="85" t="s">
        <v>61</v>
      </c>
      <c r="I554" s="86" t="n">
        <v>560.583</v>
      </c>
      <c r="J554" s="86" t="n">
        <v>560.583</v>
      </c>
      <c r="K554" s="86" t="n">
        <v>82.2</v>
      </c>
      <c r="L554" s="89" t="n">
        <v>-478.383</v>
      </c>
      <c r="M554" s="90" t="n">
        <v>-0.853366941202284</v>
      </c>
      <c r="N554" s="88" t="s">
        <v>57</v>
      </c>
      <c r="O554" s="86" t="n">
        <v>835.701</v>
      </c>
      <c r="P554" s="86" t="n">
        <v>835.701</v>
      </c>
      <c r="Q554" s="86" t="n">
        <v>1499.56</v>
      </c>
      <c r="R554" s="87" t="n">
        <v>663.859</v>
      </c>
      <c r="S554" s="83" t="n">
        <v>0.794373825088159</v>
      </c>
      <c r="T554" s="83" t="n">
        <v>17.2428223844282</v>
      </c>
      <c r="U554" s="86" t="n">
        <v>1238.713</v>
      </c>
      <c r="V554" s="86" t="n">
        <v>1238.713</v>
      </c>
      <c r="W554" s="86" t="n">
        <v>710.03</v>
      </c>
      <c r="X554" s="89" t="n">
        <v>-528.683</v>
      </c>
      <c r="Y554" s="90" t="n">
        <v>-0.426800235405619</v>
      </c>
      <c r="Z554" s="90" t="n">
        <v>-0.52650777561418</v>
      </c>
      <c r="AA554" s="86" t="n">
        <f aca="false">SUM(K554,Q554,W554)/3</f>
        <v>763.93</v>
      </c>
    </row>
    <row r="555" customFormat="false" ht="15" hidden="false" customHeight="false" outlineLevel="0" collapsed="false">
      <c r="A555" s="0" t="e">
        <f aca="false">_xlfn.XLOOKUP('[1]CMK - 30.09.2025'!$N$1:$N$1048576,'[1]CMK - 30.09.2025'!$J$1:$J$1048576,"-",0)</f>
        <v>#NAME?</v>
      </c>
      <c r="B555" s="85" t="s">
        <v>58</v>
      </c>
      <c r="C555" s="85" t="s">
        <v>58</v>
      </c>
      <c r="D555" s="85" t="s">
        <v>59</v>
      </c>
      <c r="E555" s="85" t="n">
        <v>11345779000101</v>
      </c>
      <c r="F555" s="85" t="s">
        <v>611</v>
      </c>
      <c r="G555" s="85"/>
      <c r="H555" s="85" t="s">
        <v>61</v>
      </c>
      <c r="I555" s="86" t="n">
        <v>23987.142</v>
      </c>
      <c r="J555" s="86" t="n">
        <v>23987.142</v>
      </c>
      <c r="K555" s="86" t="n">
        <v>26941.52</v>
      </c>
      <c r="L555" s="87" t="n">
        <v>2954.37799999999</v>
      </c>
      <c r="M555" s="83" t="n">
        <v>0.12316506901906</v>
      </c>
      <c r="N555" s="88" t="s">
        <v>57</v>
      </c>
      <c r="O555" s="86" t="n">
        <v>23017.645</v>
      </c>
      <c r="P555" s="86" t="n">
        <v>23017.645</v>
      </c>
      <c r="Q555" s="86" t="n">
        <v>24341.49</v>
      </c>
      <c r="R555" s="87" t="n">
        <v>1323.84500000001</v>
      </c>
      <c r="S555" s="83" t="n">
        <v>0.0575143547482815</v>
      </c>
      <c r="T555" s="90" t="n">
        <v>-0.0965064331930787</v>
      </c>
      <c r="U555" s="86" t="n">
        <v>32267.7</v>
      </c>
      <c r="V555" s="86" t="n">
        <v>32267.7</v>
      </c>
      <c r="W555" s="86" t="n">
        <v>31285.55</v>
      </c>
      <c r="X555" s="89" t="n">
        <v>-982.150000000005</v>
      </c>
      <c r="Y555" s="90" t="n">
        <v>-0.0304375583013355</v>
      </c>
      <c r="Z555" s="83" t="n">
        <v>0.285276702453301</v>
      </c>
      <c r="AA555" s="86" t="n">
        <f aca="false">SUM(K555,Q555,W555)/3</f>
        <v>27522.8533333333</v>
      </c>
    </row>
    <row r="556" customFormat="false" ht="15" hidden="false" customHeight="false" outlineLevel="0" collapsed="false">
      <c r="A556" s="0" t="e">
        <f aca="false">_xlfn.XLOOKUP('[1]CMK - 30.09.2025'!$N$1:$N$1048576,'[1]CMK - 30.09.2025'!$J$1:$J$1048576,"-",0)</f>
        <v>#NAME?</v>
      </c>
      <c r="B556" s="85" t="s">
        <v>58</v>
      </c>
      <c r="C556" s="85" t="s">
        <v>58</v>
      </c>
      <c r="D556" s="85" t="s">
        <v>59</v>
      </c>
      <c r="E556" s="85" t="n">
        <v>11435209000102</v>
      </c>
      <c r="F556" s="85" t="s">
        <v>612</v>
      </c>
      <c r="G556" s="85"/>
      <c r="H556" s="85" t="s">
        <v>61</v>
      </c>
      <c r="I556" s="86" t="n">
        <v>17701.939</v>
      </c>
      <c r="J556" s="86" t="n">
        <v>17701.939</v>
      </c>
      <c r="K556" s="86" t="n">
        <v>14841.67</v>
      </c>
      <c r="L556" s="89" t="n">
        <v>-2860.269</v>
      </c>
      <c r="M556" s="90" t="n">
        <v>-0.16157941793834</v>
      </c>
      <c r="N556" s="88" t="s">
        <v>57</v>
      </c>
      <c r="O556" s="86" t="n">
        <v>11858.748</v>
      </c>
      <c r="P556" s="86" t="n">
        <v>11858.748</v>
      </c>
      <c r="Q556" s="86" t="n">
        <v>8027.02</v>
      </c>
      <c r="R556" s="89" t="n">
        <v>-3831.728</v>
      </c>
      <c r="S556" s="90" t="n">
        <v>-0.323114042055704</v>
      </c>
      <c r="T556" s="90" t="n">
        <v>-0.4591565504421</v>
      </c>
      <c r="U556" s="86" t="n">
        <v>13042.65</v>
      </c>
      <c r="V556" s="86" t="n">
        <v>13042.65</v>
      </c>
      <c r="W556" s="86" t="n">
        <v>16700.18</v>
      </c>
      <c r="X556" s="87" t="n">
        <v>3657.53</v>
      </c>
      <c r="Y556" s="83" t="n">
        <v>0.280428440539307</v>
      </c>
      <c r="Z556" s="83" t="n">
        <v>1.08049562602311</v>
      </c>
      <c r="AA556" s="86" t="n">
        <f aca="false">SUM(K556,Q556,W556)/3</f>
        <v>13189.6233333333</v>
      </c>
    </row>
    <row r="557" customFormat="false" ht="15" hidden="false" customHeight="false" outlineLevel="0" collapsed="false">
      <c r="A557" s="0" t="e">
        <f aca="false">_xlfn.XLOOKUP('[1]CMK - 30.09.2025'!$N$1:$N$1048576,'[1]CMK - 30.09.2025'!$J$1:$J$1048576,"-",0)</f>
        <v>#NAME?</v>
      </c>
      <c r="B557" s="85" t="s">
        <v>58</v>
      </c>
      <c r="C557" s="85" t="s">
        <v>58</v>
      </c>
      <c r="D557" s="85" t="s">
        <v>59</v>
      </c>
      <c r="E557" s="85" t="n">
        <v>11443117000166</v>
      </c>
      <c r="F557" s="85" t="s">
        <v>613</v>
      </c>
      <c r="G557" s="85"/>
      <c r="H557" s="85" t="s">
        <v>61</v>
      </c>
      <c r="I557" s="86" t="n">
        <v>153.619</v>
      </c>
      <c r="J557" s="86" t="n">
        <v>153.619</v>
      </c>
      <c r="K557" s="86" t="n">
        <v>177.06</v>
      </c>
      <c r="L557" s="87" t="n">
        <v>23.441</v>
      </c>
      <c r="M557" s="83" t="n">
        <v>0.152591801795351</v>
      </c>
      <c r="N557" s="88" t="s">
        <v>57</v>
      </c>
      <c r="O557" s="86" t="n">
        <v>1839.774</v>
      </c>
      <c r="P557" s="86" t="n">
        <v>1839.774</v>
      </c>
      <c r="Q557" s="86" t="n">
        <v>560.48</v>
      </c>
      <c r="R557" s="89" t="n">
        <v>-1279.294</v>
      </c>
      <c r="S557" s="90" t="n">
        <v>-0.69535388585772</v>
      </c>
      <c r="T557" s="83" t="n">
        <v>2.16548062803569</v>
      </c>
      <c r="U557" s="86" t="n">
        <v>476.659</v>
      </c>
      <c r="V557" s="86" t="n">
        <v>476.659</v>
      </c>
      <c r="W557" s="86" t="n">
        <v>1477.5</v>
      </c>
      <c r="X557" s="87" t="n">
        <v>1000.841</v>
      </c>
      <c r="Y557" s="83" t="n">
        <v>2.09970020496833</v>
      </c>
      <c r="Z557" s="83" t="n">
        <v>1.63613331430203</v>
      </c>
      <c r="AA557" s="86" t="n">
        <f aca="false">SUM(K557,Q557,W557)/3</f>
        <v>738.346666666667</v>
      </c>
    </row>
    <row r="558" customFormat="false" ht="15" hidden="false" customHeight="false" outlineLevel="0" collapsed="false">
      <c r="A558" s="0" t="e">
        <f aca="false">_xlfn.XLOOKUP('[1]CMK - 30.09.2025'!$N$1:$N$1048576,'[1]CMK - 30.09.2025'!$J$1:$J$1048576,"-",0)</f>
        <v>#NAME?</v>
      </c>
      <c r="B558" s="85" t="s">
        <v>58</v>
      </c>
      <c r="C558" s="85" t="s">
        <v>58</v>
      </c>
      <c r="D558" s="85" t="s">
        <v>59</v>
      </c>
      <c r="E558" s="85" t="n">
        <v>11448614000157</v>
      </c>
      <c r="F558" s="85" t="s">
        <v>614</v>
      </c>
      <c r="G558" s="85"/>
      <c r="H558" s="85" t="s">
        <v>61</v>
      </c>
      <c r="I558" s="86" t="n">
        <v>9804.849</v>
      </c>
      <c r="J558" s="86" t="n">
        <v>9804.849</v>
      </c>
      <c r="K558" s="86" t="n">
        <v>10397.8</v>
      </c>
      <c r="L558" s="87" t="n">
        <v>592.950999999997</v>
      </c>
      <c r="M558" s="83" t="n">
        <v>0.0604752811593525</v>
      </c>
      <c r="N558" s="88" t="s">
        <v>57</v>
      </c>
      <c r="O558" s="86" t="n">
        <v>6418.815</v>
      </c>
      <c r="P558" s="86" t="n">
        <v>6418.815</v>
      </c>
      <c r="Q558" s="86" t="n">
        <v>5063.75</v>
      </c>
      <c r="R558" s="89" t="n">
        <v>-1355.065</v>
      </c>
      <c r="S558" s="90" t="n">
        <v>-0.211108280889853</v>
      </c>
      <c r="T558" s="90" t="n">
        <v>-0.512997941872319</v>
      </c>
      <c r="U558" s="86" t="n">
        <v>5994.613</v>
      </c>
      <c r="V558" s="86" t="n">
        <v>5994.613</v>
      </c>
      <c r="W558" s="86" t="n">
        <v>9991.47</v>
      </c>
      <c r="X558" s="87" t="n">
        <v>3996.857</v>
      </c>
      <c r="Y558" s="83" t="n">
        <v>0.666741456037278</v>
      </c>
      <c r="Z558" s="83" t="n">
        <v>0.973136509503826</v>
      </c>
      <c r="AA558" s="86" t="n">
        <f aca="false">SUM(K558,Q558,W558)/3</f>
        <v>8484.34</v>
      </c>
    </row>
    <row r="559" customFormat="false" ht="15" hidden="false" customHeight="false" outlineLevel="0" collapsed="false">
      <c r="A559" s="0" t="e">
        <f aca="false">_xlfn.XLOOKUP('[1]CMK - 30.09.2025'!$N$1:$N$1048576,'[1]CMK - 30.09.2025'!$J$1:$J$1048576,"-",0)</f>
        <v>#NAME?</v>
      </c>
      <c r="B559" s="85" t="s">
        <v>58</v>
      </c>
      <c r="C559" s="85" t="s">
        <v>58</v>
      </c>
      <c r="D559" s="85" t="s">
        <v>59</v>
      </c>
      <c r="E559" s="85" t="n">
        <v>11458623000129</v>
      </c>
      <c r="F559" s="85" t="s">
        <v>615</v>
      </c>
      <c r="G559" s="85"/>
      <c r="H559" s="85" t="s">
        <v>61</v>
      </c>
      <c r="I559" s="86" t="n">
        <v>4276.088</v>
      </c>
      <c r="J559" s="86" t="n">
        <v>4276.088</v>
      </c>
      <c r="K559" s="86" t="n">
        <v>2733.96</v>
      </c>
      <c r="L559" s="89" t="n">
        <v>-1542.128</v>
      </c>
      <c r="M559" s="90" t="n">
        <v>-0.360639911994327</v>
      </c>
      <c r="N559" s="88" t="s">
        <v>57</v>
      </c>
      <c r="O559" s="86" t="n">
        <v>3477.137</v>
      </c>
      <c r="P559" s="86" t="n">
        <v>3477.137</v>
      </c>
      <c r="Q559" s="86" t="n">
        <v>1540.96</v>
      </c>
      <c r="R559" s="89" t="n">
        <v>-1936.177</v>
      </c>
      <c r="S559" s="90" t="n">
        <v>-0.556830806493963</v>
      </c>
      <c r="T559" s="90" t="n">
        <v>-0.436363370349237</v>
      </c>
      <c r="U559" s="86" t="n">
        <v>3933.03</v>
      </c>
      <c r="V559" s="86" t="n">
        <v>3933.03</v>
      </c>
      <c r="W559" s="86" t="n">
        <v>1576.06</v>
      </c>
      <c r="X559" s="89" t="n">
        <v>-2356.97</v>
      </c>
      <c r="Y559" s="90" t="n">
        <v>-0.599275876359957</v>
      </c>
      <c r="Z559" s="83" t="n">
        <v>0.0227780085141731</v>
      </c>
      <c r="AA559" s="86" t="n">
        <f aca="false">SUM(K559,Q559,W559)/3</f>
        <v>1950.32666666667</v>
      </c>
    </row>
    <row r="560" customFormat="false" ht="15" hidden="false" customHeight="false" outlineLevel="0" collapsed="false">
      <c r="A560" s="0" t="e">
        <f aca="false">_xlfn.XLOOKUP('[1]CMK - 30.09.2025'!$N$1:$N$1048576,'[1]CMK - 30.09.2025'!$J$1:$J$1048576,"-",0)</f>
        <v>#NAME?</v>
      </c>
      <c r="B560" s="85" t="s">
        <v>58</v>
      </c>
      <c r="C560" s="85" t="s">
        <v>58</v>
      </c>
      <c r="D560" s="85" t="s">
        <v>59</v>
      </c>
      <c r="E560" s="85" t="n">
        <v>11491060000170</v>
      </c>
      <c r="F560" s="85" t="s">
        <v>616</v>
      </c>
      <c r="G560" s="85"/>
      <c r="H560" s="85" t="s">
        <v>61</v>
      </c>
      <c r="I560" s="86" t="n">
        <v>4481.576</v>
      </c>
      <c r="J560" s="86" t="n">
        <v>4481.576</v>
      </c>
      <c r="K560" s="86" t="n">
        <v>4627.6</v>
      </c>
      <c r="L560" s="87" t="n">
        <v>146.023999999999</v>
      </c>
      <c r="M560" s="83" t="n">
        <v>0.0325831805596959</v>
      </c>
      <c r="N560" s="88" t="s">
        <v>57</v>
      </c>
      <c r="O560" s="86" t="n">
        <v>6560.903</v>
      </c>
      <c r="P560" s="86" t="n">
        <v>6560.903</v>
      </c>
      <c r="Q560" s="86" t="n">
        <v>2035.81</v>
      </c>
      <c r="R560" s="89" t="n">
        <v>-4525.093</v>
      </c>
      <c r="S560" s="90" t="n">
        <v>-0.689705822506445</v>
      </c>
      <c r="T560" s="90" t="n">
        <v>-0.560072175641802</v>
      </c>
      <c r="U560" s="86" t="n">
        <v>7086.479</v>
      </c>
      <c r="V560" s="86" t="n">
        <v>7086.479</v>
      </c>
      <c r="W560" s="86" t="n">
        <v>2977.15</v>
      </c>
      <c r="X560" s="89" t="n">
        <v>-4109.329</v>
      </c>
      <c r="Y560" s="90" t="n">
        <v>-0.579883042057981</v>
      </c>
      <c r="Z560" s="83" t="n">
        <v>0.462390891094945</v>
      </c>
      <c r="AA560" s="86" t="n">
        <f aca="false">SUM(K560,Q560,W560)/3</f>
        <v>3213.52</v>
      </c>
    </row>
    <row r="561" customFormat="false" ht="15" hidden="false" customHeight="false" outlineLevel="0" collapsed="false">
      <c r="A561" s="0" t="e">
        <f aca="false">_xlfn.XLOOKUP('[1]CMK - 30.09.2025'!$N$1:$N$1048576,'[1]CMK - 30.09.2025'!$J$1:$J$1048576,"-",0)</f>
        <v>#NAME?</v>
      </c>
      <c r="B561" s="85" t="s">
        <v>58</v>
      </c>
      <c r="C561" s="85" t="s">
        <v>58</v>
      </c>
      <c r="D561" s="85" t="s">
        <v>59</v>
      </c>
      <c r="E561" s="85" t="n">
        <v>11491060000251</v>
      </c>
      <c r="F561" s="85" t="s">
        <v>617</v>
      </c>
      <c r="G561" s="85"/>
      <c r="H561" s="85" t="s">
        <v>61</v>
      </c>
      <c r="I561" s="86" t="n">
        <v>1329.371</v>
      </c>
      <c r="J561" s="86" t="n">
        <v>1329.371</v>
      </c>
      <c r="K561" s="86" t="n">
        <v>1716.77</v>
      </c>
      <c r="L561" s="87" t="n">
        <v>387.399</v>
      </c>
      <c r="M561" s="83" t="n">
        <v>0.291415263308738</v>
      </c>
      <c r="N561" s="88" t="s">
        <v>57</v>
      </c>
      <c r="O561" s="86" t="n">
        <v>4015.042</v>
      </c>
      <c r="P561" s="86" t="n">
        <v>4015.042</v>
      </c>
      <c r="Q561" s="86" t="n">
        <v>639.19</v>
      </c>
      <c r="R561" s="89" t="n">
        <v>-3375.852</v>
      </c>
      <c r="S561" s="90" t="n">
        <v>-0.840801167210704</v>
      </c>
      <c r="T561" s="90" t="n">
        <v>-0.62767872225167</v>
      </c>
      <c r="U561" s="86" t="n">
        <v>5648.81</v>
      </c>
      <c r="V561" s="86" t="n">
        <v>5648.81</v>
      </c>
      <c r="W561" s="86" t="n">
        <v>1932.23</v>
      </c>
      <c r="X561" s="89" t="n">
        <v>-3716.58</v>
      </c>
      <c r="Y561" s="90" t="n">
        <v>-0.657940344957611</v>
      </c>
      <c r="Z561" s="83" t="n">
        <v>2.02293527746054</v>
      </c>
      <c r="AA561" s="86" t="n">
        <f aca="false">SUM(K561,Q561,W561)/3</f>
        <v>1429.39666666667</v>
      </c>
    </row>
    <row r="562" customFormat="false" ht="15" hidden="false" customHeight="false" outlineLevel="0" collapsed="false">
      <c r="A562" s="0" t="e">
        <f aca="false">_xlfn.XLOOKUP('[1]CMK - 30.09.2025'!$N$1:$N$1048576,'[1]CMK - 30.09.2025'!$J$1:$J$1048576,"-",0)</f>
        <v>#NAME?</v>
      </c>
      <c r="B562" s="85" t="s">
        <v>58</v>
      </c>
      <c r="C562" s="85" t="s">
        <v>58</v>
      </c>
      <c r="D562" s="85" t="s">
        <v>59</v>
      </c>
      <c r="E562" s="85" t="n">
        <v>11502759000199</v>
      </c>
      <c r="F562" s="85" t="s">
        <v>618</v>
      </c>
      <c r="G562" s="85"/>
      <c r="H562" s="85" t="s">
        <v>61</v>
      </c>
      <c r="I562" s="86" t="n">
        <v>1615.123</v>
      </c>
      <c r="J562" s="86" t="n">
        <v>1615.123</v>
      </c>
      <c r="K562" s="86" t="n">
        <v>1221.56</v>
      </c>
      <c r="L562" s="89" t="n">
        <v>-393.563</v>
      </c>
      <c r="M562" s="90" t="n">
        <v>-0.243673701631393</v>
      </c>
      <c r="N562" s="88" t="s">
        <v>57</v>
      </c>
      <c r="O562" s="86" t="n">
        <v>1027.335</v>
      </c>
      <c r="P562" s="86" t="n">
        <v>1027.335</v>
      </c>
      <c r="Q562" s="86" t="n">
        <v>850.16</v>
      </c>
      <c r="R562" s="89" t="n">
        <v>-177.175</v>
      </c>
      <c r="S562" s="90" t="n">
        <v>-0.172460784456871</v>
      </c>
      <c r="T562" s="90" t="n">
        <v>-0.30403746029667</v>
      </c>
      <c r="U562" s="86" t="n">
        <v>2657.328</v>
      </c>
      <c r="V562" s="86" t="n">
        <v>2657.328</v>
      </c>
      <c r="W562" s="86" t="n">
        <v>1204.04</v>
      </c>
      <c r="X562" s="89" t="n">
        <v>-1453.288</v>
      </c>
      <c r="Y562" s="90" t="n">
        <v>-0.546898237628174</v>
      </c>
      <c r="Z562" s="83" t="n">
        <v>0.416251058624259</v>
      </c>
      <c r="AA562" s="86" t="n">
        <f aca="false">SUM(K562,Q562,W562)/3</f>
        <v>1091.92</v>
      </c>
    </row>
    <row r="563" customFormat="false" ht="15" hidden="false" customHeight="false" outlineLevel="0" collapsed="false">
      <c r="A563" s="0" t="e">
        <f aca="false">_xlfn.XLOOKUP('[1]CMK - 30.09.2025'!$N$1:$N$1048576,'[1]CMK - 30.09.2025'!$J$1:$J$1048576,"-",0)</f>
        <v>#NAME?</v>
      </c>
      <c r="B563" s="85" t="s">
        <v>58</v>
      </c>
      <c r="C563" s="85" t="s">
        <v>58</v>
      </c>
      <c r="D563" s="85" t="s">
        <v>59</v>
      </c>
      <c r="E563" s="85" t="n">
        <v>11517506000199</v>
      </c>
      <c r="F563" s="85" t="s">
        <v>619</v>
      </c>
      <c r="G563" s="85"/>
      <c r="H563" s="85" t="s">
        <v>61</v>
      </c>
      <c r="I563" s="86" t="n">
        <v>988.425</v>
      </c>
      <c r="J563" s="86" t="n">
        <v>988.425</v>
      </c>
      <c r="K563" s="86" t="n">
        <v>1267.91</v>
      </c>
      <c r="L563" s="87" t="n">
        <v>279.485</v>
      </c>
      <c r="M563" s="83" t="n">
        <v>0.282757922958241</v>
      </c>
      <c r="N563" s="88" t="s">
        <v>57</v>
      </c>
      <c r="O563" s="86" t="n">
        <v>985.874</v>
      </c>
      <c r="P563" s="86" t="n">
        <v>985.874</v>
      </c>
      <c r="Q563" s="86" t="n">
        <v>1641.54</v>
      </c>
      <c r="R563" s="87" t="n">
        <v>655.666</v>
      </c>
      <c r="S563" s="83" t="n">
        <v>0.665060646695217</v>
      </c>
      <c r="T563" s="83" t="n">
        <v>0.29468179918133</v>
      </c>
      <c r="U563" s="86" t="n">
        <v>1173.822</v>
      </c>
      <c r="V563" s="86" t="n">
        <v>1173.822</v>
      </c>
      <c r="W563" s="86" t="n">
        <v>2343.12</v>
      </c>
      <c r="X563" s="87" t="n">
        <v>1169.298</v>
      </c>
      <c r="Y563" s="83" t="n">
        <v>0.996145923317164</v>
      </c>
      <c r="Z563" s="83" t="n">
        <v>0.427391352023101</v>
      </c>
      <c r="AA563" s="86" t="n">
        <f aca="false">SUM(K563,Q563,W563)/3</f>
        <v>1750.85666666667</v>
      </c>
    </row>
    <row r="564" customFormat="false" ht="15" hidden="false" customHeight="false" outlineLevel="0" collapsed="false">
      <c r="A564" s="0" t="e">
        <f aca="false">_xlfn.XLOOKUP('[1]CMK - 30.09.2025'!$N$1:$N$1048576,'[1]CMK - 30.09.2025'!$J$1:$J$1048576,"-",0)</f>
        <v>#NAME?</v>
      </c>
      <c r="B564" s="85" t="s">
        <v>58</v>
      </c>
      <c r="C564" s="85" t="s">
        <v>58</v>
      </c>
      <c r="D564" s="85" t="s">
        <v>59</v>
      </c>
      <c r="E564" s="85" t="n">
        <v>11538776000186</v>
      </c>
      <c r="F564" s="85" t="s">
        <v>620</v>
      </c>
      <c r="G564" s="85"/>
      <c r="H564" s="85" t="s">
        <v>61</v>
      </c>
      <c r="I564" s="86" t="n">
        <v>266.544</v>
      </c>
      <c r="J564" s="86" t="n">
        <v>266.544</v>
      </c>
      <c r="K564" s="86" t="n">
        <v>1025.82</v>
      </c>
      <c r="L564" s="87" t="n">
        <v>759.276</v>
      </c>
      <c r="M564" s="83" t="n">
        <v>2.84859535386278</v>
      </c>
      <c r="N564" s="88" t="s">
        <v>57</v>
      </c>
      <c r="O564" s="86" t="n">
        <v>330.014</v>
      </c>
      <c r="P564" s="86" t="n">
        <v>330.014</v>
      </c>
      <c r="Q564" s="86" t="n">
        <v>-24.69</v>
      </c>
      <c r="R564" s="89" t="n">
        <v>-354.704</v>
      </c>
      <c r="S564" s="90" t="n">
        <v>-1.07481500784815</v>
      </c>
      <c r="T564" s="90" t="n">
        <v>-1.02406855003802</v>
      </c>
      <c r="U564" s="86" t="n">
        <v>396.593</v>
      </c>
      <c r="V564" s="86" t="n">
        <v>396.593</v>
      </c>
      <c r="W564" s="86" t="n">
        <v>215.64</v>
      </c>
      <c r="X564" s="89" t="n">
        <v>-180.953</v>
      </c>
      <c r="Y564" s="90" t="n">
        <v>-0.456268769242019</v>
      </c>
      <c r="Z564" s="90" t="n">
        <v>-9.73390036452005</v>
      </c>
      <c r="AA564" s="86" t="n">
        <f aca="false">SUM(K564,Q564,W564)/3</f>
        <v>405.59</v>
      </c>
    </row>
    <row r="565" customFormat="false" ht="15" hidden="false" customHeight="false" outlineLevel="0" collapsed="false">
      <c r="A565" s="0" t="e">
        <f aca="false">_xlfn.XLOOKUP('[1]CMK - 30.09.2025'!$N$1:$N$1048576,'[1]CMK - 30.09.2025'!$J$1:$J$1048576,"-",0)</f>
        <v>#NAME?</v>
      </c>
      <c r="B565" s="85" t="s">
        <v>58</v>
      </c>
      <c r="C565" s="85" t="s">
        <v>58</v>
      </c>
      <c r="D565" s="85" t="s">
        <v>59</v>
      </c>
      <c r="E565" s="85" t="n">
        <v>11545481000137</v>
      </c>
      <c r="F565" s="85" t="s">
        <v>621</v>
      </c>
      <c r="G565" s="85"/>
      <c r="H565" s="85" t="s">
        <v>61</v>
      </c>
      <c r="I565" s="86" t="n">
        <v>2981.272</v>
      </c>
      <c r="J565" s="86" t="n">
        <v>2981.272</v>
      </c>
      <c r="K565" s="86" t="n">
        <v>5099.93</v>
      </c>
      <c r="L565" s="87" t="n">
        <v>2118.658</v>
      </c>
      <c r="M565" s="83" t="n">
        <v>0.710655720108733</v>
      </c>
      <c r="N565" s="88" t="s">
        <v>57</v>
      </c>
      <c r="O565" s="86" t="n">
        <v>4548.967</v>
      </c>
      <c r="P565" s="86" t="n">
        <v>4548.967</v>
      </c>
      <c r="Q565" s="86" t="n">
        <v>2169.35</v>
      </c>
      <c r="R565" s="89" t="n">
        <v>-2379.617</v>
      </c>
      <c r="S565" s="90" t="n">
        <v>-0.523111510811136</v>
      </c>
      <c r="T565" s="90" t="n">
        <v>-0.574631416509638</v>
      </c>
      <c r="U565" s="86" t="n">
        <v>3347.818</v>
      </c>
      <c r="V565" s="86" t="n">
        <v>3347.818</v>
      </c>
      <c r="W565" s="86" t="n">
        <v>5280.16</v>
      </c>
      <c r="X565" s="87" t="n">
        <v>1932.342</v>
      </c>
      <c r="Y565" s="83" t="n">
        <v>0.577194459197006</v>
      </c>
      <c r="Z565" s="83" t="n">
        <v>1.43398252932906</v>
      </c>
      <c r="AA565" s="86" t="n">
        <f aca="false">SUM(K565,Q565,W565)/3</f>
        <v>4183.14666666667</v>
      </c>
    </row>
    <row r="566" customFormat="false" ht="15" hidden="false" customHeight="false" outlineLevel="0" collapsed="false">
      <c r="A566" s="0" t="e">
        <f aca="false">_xlfn.XLOOKUP('[1]CMK - 30.09.2025'!$N$1:$N$1048576,'[1]CMK - 30.09.2025'!$J$1:$J$1048576,"-",0)</f>
        <v>#NAME?</v>
      </c>
      <c r="B566" s="85" t="s">
        <v>58</v>
      </c>
      <c r="C566" s="85" t="s">
        <v>58</v>
      </c>
      <c r="D566" s="85" t="s">
        <v>59</v>
      </c>
      <c r="E566" s="85" t="n">
        <v>11616926000122</v>
      </c>
      <c r="F566" s="85" t="s">
        <v>622</v>
      </c>
      <c r="G566" s="85"/>
      <c r="H566" s="85" t="s">
        <v>61</v>
      </c>
      <c r="I566" s="86" t="n">
        <v>4298.152</v>
      </c>
      <c r="J566" s="86" t="n">
        <v>4298.152</v>
      </c>
      <c r="K566" s="86" t="n">
        <v>3914.61</v>
      </c>
      <c r="L566" s="89" t="n">
        <v>-383.542000000001</v>
      </c>
      <c r="M566" s="90" t="n">
        <v>-0.089234163891831</v>
      </c>
      <c r="N566" s="88" t="s">
        <v>57</v>
      </c>
      <c r="O566" s="86" t="n">
        <v>2068.954</v>
      </c>
      <c r="P566" s="86" t="n">
        <v>2068.954</v>
      </c>
      <c r="Q566" s="86" t="n">
        <v>3457.96</v>
      </c>
      <c r="R566" s="87" t="n">
        <v>1389.006</v>
      </c>
      <c r="S566" s="83" t="n">
        <v>0.671356637218613</v>
      </c>
      <c r="T566" s="90" t="n">
        <v>-0.116652744462412</v>
      </c>
      <c r="U566" s="86" t="n">
        <v>5466.781</v>
      </c>
      <c r="V566" s="86" t="n">
        <v>5466.781</v>
      </c>
      <c r="W566" s="86" t="n">
        <v>3624.6</v>
      </c>
      <c r="X566" s="89" t="n">
        <v>-1842.181</v>
      </c>
      <c r="Y566" s="90" t="n">
        <v>-0.336977281511734</v>
      </c>
      <c r="Z566" s="83" t="n">
        <v>0.048190262466888</v>
      </c>
      <c r="AA566" s="86" t="n">
        <f aca="false">SUM(K566,Q566,W566)/3</f>
        <v>3665.72333333333</v>
      </c>
    </row>
    <row r="567" customFormat="false" ht="15" hidden="false" customHeight="false" outlineLevel="0" collapsed="false">
      <c r="A567" s="0" t="e">
        <f aca="false">_xlfn.XLOOKUP('[1]CMK - 30.09.2025'!$N$1:$N$1048576,'[1]CMK - 30.09.2025'!$J$1:$J$1048576,"-",0)</f>
        <v>#NAME?</v>
      </c>
      <c r="B567" s="85" t="s">
        <v>58</v>
      </c>
      <c r="C567" s="85" t="s">
        <v>58</v>
      </c>
      <c r="D567" s="85" t="s">
        <v>59</v>
      </c>
      <c r="E567" s="85" t="n">
        <v>11621425000215</v>
      </c>
      <c r="F567" s="85" t="s">
        <v>623</v>
      </c>
      <c r="G567" s="85"/>
      <c r="H567" s="85" t="s">
        <v>61</v>
      </c>
      <c r="I567" s="86" t="n">
        <v>12193.903</v>
      </c>
      <c r="J567" s="86" t="n">
        <v>12193.903</v>
      </c>
      <c r="K567" s="86" t="n">
        <v>4887.42</v>
      </c>
      <c r="L567" s="89" t="n">
        <v>-7306.483</v>
      </c>
      <c r="M567" s="90" t="n">
        <v>-0.59919149758695</v>
      </c>
      <c r="N567" s="88" t="s">
        <v>57</v>
      </c>
      <c r="O567" s="86" t="n">
        <v>13598.502</v>
      </c>
      <c r="P567" s="86" t="n">
        <v>13598.502</v>
      </c>
      <c r="Q567" s="86" t="n">
        <v>10436.84</v>
      </c>
      <c r="R567" s="89" t="n">
        <v>-3161.662</v>
      </c>
      <c r="S567" s="90" t="n">
        <v>-0.232500756333308</v>
      </c>
      <c r="T567" s="83" t="n">
        <v>1.1354497874134</v>
      </c>
      <c r="U567" s="86" t="n">
        <v>18050.364</v>
      </c>
      <c r="V567" s="86" t="n">
        <v>18050.364</v>
      </c>
      <c r="W567" s="86" t="n">
        <v>12004.54</v>
      </c>
      <c r="X567" s="89" t="n">
        <v>-6045.824</v>
      </c>
      <c r="Y567" s="90" t="n">
        <v>-0.33494194355305</v>
      </c>
      <c r="Z567" s="83" t="n">
        <v>0.150208300596732</v>
      </c>
      <c r="AA567" s="86" t="n">
        <f aca="false">SUM(K567,Q567,W567)/3</f>
        <v>9109.6</v>
      </c>
    </row>
    <row r="568" customFormat="false" ht="15" hidden="false" customHeight="false" outlineLevel="0" collapsed="false">
      <c r="A568" s="0" t="e">
        <f aca="false">_xlfn.XLOOKUP('[1]CMK - 30.09.2025'!$N$1:$N$1048576,'[1]CMK - 30.09.2025'!$J$1:$J$1048576,"-",0)</f>
        <v>#NAME?</v>
      </c>
      <c r="B568" s="85" t="s">
        <v>58</v>
      </c>
      <c r="C568" s="85" t="s">
        <v>58</v>
      </c>
      <c r="D568" s="85" t="s">
        <v>59</v>
      </c>
      <c r="E568" s="85" t="n">
        <v>11626803000172</v>
      </c>
      <c r="F568" s="85" t="s">
        <v>624</v>
      </c>
      <c r="G568" s="85"/>
      <c r="H568" s="85" t="s">
        <v>61</v>
      </c>
      <c r="I568" s="86" t="n">
        <v>6102.67</v>
      </c>
      <c r="J568" s="86" t="n">
        <v>6102.67</v>
      </c>
      <c r="K568" s="86" t="n">
        <v>5989.41</v>
      </c>
      <c r="L568" s="89" t="n">
        <v>-113.260000000003</v>
      </c>
      <c r="M568" s="90" t="n">
        <v>-0.0185590897099144</v>
      </c>
      <c r="N568" s="88" t="s">
        <v>57</v>
      </c>
      <c r="O568" s="86" t="n">
        <v>4417.839</v>
      </c>
      <c r="P568" s="86" t="n">
        <v>4417.839</v>
      </c>
      <c r="Q568" s="86" t="n">
        <v>1966.55</v>
      </c>
      <c r="R568" s="89" t="n">
        <v>-2451.289</v>
      </c>
      <c r="S568" s="90" t="n">
        <v>-0.554861551088666</v>
      </c>
      <c r="T568" s="90" t="n">
        <v>-0.671662150362056</v>
      </c>
      <c r="U568" s="86" t="n">
        <v>9794.212</v>
      </c>
      <c r="V568" s="86" t="n">
        <v>9794.212</v>
      </c>
      <c r="W568" s="86" t="n">
        <v>2368.37</v>
      </c>
      <c r="X568" s="89" t="n">
        <v>-7425.842</v>
      </c>
      <c r="Y568" s="90" t="n">
        <v>-0.758186773984472</v>
      </c>
      <c r="Z568" s="83" t="n">
        <v>0.204327375352775</v>
      </c>
      <c r="AA568" s="86" t="n">
        <f aca="false">SUM(K568,Q568,W568)/3</f>
        <v>3441.44333333333</v>
      </c>
    </row>
    <row r="569" customFormat="false" ht="15" hidden="false" customHeight="false" outlineLevel="0" collapsed="false">
      <c r="A569" s="0" t="e">
        <f aca="false">_xlfn.XLOOKUP('[1]CMK - 30.09.2025'!$N$1:$N$1048576,'[1]CMK - 30.09.2025'!$J$1:$J$1048576,"-",0)</f>
        <v>#NAME?</v>
      </c>
      <c r="B569" s="85" t="s">
        <v>58</v>
      </c>
      <c r="C569" s="85" t="s">
        <v>58</v>
      </c>
      <c r="D569" s="85" t="s">
        <v>59</v>
      </c>
      <c r="E569" s="85" t="n">
        <v>11748436000180</v>
      </c>
      <c r="F569" s="85" t="s">
        <v>625</v>
      </c>
      <c r="G569" s="85"/>
      <c r="H569" s="85" t="s">
        <v>61</v>
      </c>
      <c r="I569" s="86" t="n">
        <v>1322.626</v>
      </c>
      <c r="J569" s="86" t="n">
        <v>1322.626</v>
      </c>
      <c r="K569" s="86" t="n">
        <v>641.24</v>
      </c>
      <c r="L569" s="89" t="n">
        <v>-681.386</v>
      </c>
      <c r="M569" s="90" t="n">
        <v>-0.515176625894244</v>
      </c>
      <c r="N569" s="88" t="s">
        <v>57</v>
      </c>
      <c r="O569" s="86" t="n">
        <v>3363.171</v>
      </c>
      <c r="P569" s="86" t="n">
        <v>3363.171</v>
      </c>
      <c r="Q569" s="86" t="n">
        <v>1493.62</v>
      </c>
      <c r="R569" s="89" t="n">
        <v>-1869.551</v>
      </c>
      <c r="S569" s="90" t="n">
        <v>-0.555889367504656</v>
      </c>
      <c r="T569" s="83" t="n">
        <v>1.32926829268293</v>
      </c>
      <c r="U569" s="86" t="n">
        <v>2958.026</v>
      </c>
      <c r="V569" s="86" t="n">
        <v>2958.026</v>
      </c>
      <c r="W569" s="86" t="n">
        <v>2061.3</v>
      </c>
      <c r="X569" s="89" t="n">
        <v>-896.726</v>
      </c>
      <c r="Y569" s="90" t="n">
        <v>-0.303150141344261</v>
      </c>
      <c r="Z569" s="83" t="n">
        <v>0.380069897296501</v>
      </c>
      <c r="AA569" s="86" t="n">
        <f aca="false">SUM(K569,Q569,W569)/3</f>
        <v>1398.72</v>
      </c>
    </row>
    <row r="570" customFormat="false" ht="15" hidden="false" customHeight="false" outlineLevel="0" collapsed="false">
      <c r="A570" s="0" t="e">
        <f aca="false">_xlfn.XLOOKUP('[1]CMK - 30.09.2025'!$N$1:$N$1048576,'[1]CMK - 30.09.2025'!$J$1:$J$1048576,"-",0)</f>
        <v>#NAME?</v>
      </c>
      <c r="B570" s="85" t="s">
        <v>58</v>
      </c>
      <c r="C570" s="85" t="s">
        <v>58</v>
      </c>
      <c r="D570" s="85" t="s">
        <v>59</v>
      </c>
      <c r="E570" s="85" t="n">
        <v>11750104000130</v>
      </c>
      <c r="F570" s="85" t="s">
        <v>626</v>
      </c>
      <c r="G570" s="85"/>
      <c r="H570" s="85" t="s">
        <v>61</v>
      </c>
      <c r="I570" s="86" t="n">
        <v>5748.594</v>
      </c>
      <c r="J570" s="86" t="n">
        <v>5748.594</v>
      </c>
      <c r="K570" s="86" t="n">
        <v>6977.21</v>
      </c>
      <c r="L570" s="87" t="n">
        <v>1228.616</v>
      </c>
      <c r="M570" s="83" t="n">
        <v>0.213724608138964</v>
      </c>
      <c r="N570" s="88" t="s">
        <v>57</v>
      </c>
      <c r="O570" s="86" t="n">
        <v>6848.553</v>
      </c>
      <c r="P570" s="86" t="n">
        <v>6848.553</v>
      </c>
      <c r="Q570" s="86" t="n">
        <v>4601.21</v>
      </c>
      <c r="R570" s="89" t="n">
        <v>-2247.343</v>
      </c>
      <c r="S570" s="90" t="n">
        <v>-0.328148588468251</v>
      </c>
      <c r="T570" s="90" t="n">
        <v>-0.340537263462043</v>
      </c>
      <c r="U570" s="86" t="n">
        <v>6000.683</v>
      </c>
      <c r="V570" s="86" t="n">
        <v>6000.683</v>
      </c>
      <c r="W570" s="86" t="n">
        <v>5437.96</v>
      </c>
      <c r="X570" s="89" t="n">
        <v>-562.722999999999</v>
      </c>
      <c r="Y570" s="90" t="n">
        <v>-0.0937764917760193</v>
      </c>
      <c r="Z570" s="83" t="n">
        <v>0.181854338315357</v>
      </c>
      <c r="AA570" s="86" t="n">
        <f aca="false">SUM(K570,Q570,W570)/3</f>
        <v>5672.12666666667</v>
      </c>
    </row>
    <row r="571" customFormat="false" ht="15" hidden="false" customHeight="false" outlineLevel="0" collapsed="false">
      <c r="A571" s="0" t="e">
        <f aca="false">_xlfn.XLOOKUP('[1]CMK - 30.09.2025'!$N$1:$N$1048576,'[1]CMK - 30.09.2025'!$J$1:$J$1048576,"-",0)</f>
        <v>#NAME?</v>
      </c>
      <c r="B571" s="85" t="s">
        <v>58</v>
      </c>
      <c r="C571" s="85" t="s">
        <v>58</v>
      </c>
      <c r="D571" s="85" t="s">
        <v>59</v>
      </c>
      <c r="E571" s="85" t="n">
        <v>11752798000144</v>
      </c>
      <c r="F571" s="85" t="s">
        <v>627</v>
      </c>
      <c r="G571" s="85"/>
      <c r="H571" s="85" t="s">
        <v>61</v>
      </c>
      <c r="I571" s="86" t="n">
        <v>9314.88600000001</v>
      </c>
      <c r="J571" s="86" t="n">
        <v>9314.88600000001</v>
      </c>
      <c r="K571" s="86" t="n">
        <v>7968.82</v>
      </c>
      <c r="L571" s="89" t="n">
        <v>-1346.06600000001</v>
      </c>
      <c r="M571" s="90" t="n">
        <v>-0.1445069751793</v>
      </c>
      <c r="N571" s="88" t="s">
        <v>57</v>
      </c>
      <c r="O571" s="86" t="n">
        <v>9574.71</v>
      </c>
      <c r="P571" s="86" t="n">
        <v>9574.71</v>
      </c>
      <c r="Q571" s="86" t="n">
        <v>5804.73</v>
      </c>
      <c r="R571" s="89" t="n">
        <v>-3769.98</v>
      </c>
      <c r="S571" s="90" t="n">
        <v>-0.393743518080443</v>
      </c>
      <c r="T571" s="90" t="n">
        <v>-0.271569692877992</v>
      </c>
      <c r="U571" s="86" t="n">
        <v>3882.816</v>
      </c>
      <c r="V571" s="86" t="n">
        <v>3882.816</v>
      </c>
      <c r="W571" s="86" t="n">
        <v>10715.76</v>
      </c>
      <c r="X571" s="87" t="n">
        <v>6832.944</v>
      </c>
      <c r="Y571" s="83" t="n">
        <v>1.75979083222074</v>
      </c>
      <c r="Z571" s="83" t="n">
        <v>0.846039350667474</v>
      </c>
      <c r="AA571" s="86" t="n">
        <f aca="false">SUM(K571,Q571,W571)/3</f>
        <v>8163.10333333333</v>
      </c>
    </row>
    <row r="572" customFormat="false" ht="15" hidden="false" customHeight="false" outlineLevel="0" collapsed="false">
      <c r="A572" s="0" t="e">
        <f aca="false">_xlfn.XLOOKUP('[1]CMK - 30.09.2025'!$N$1:$N$1048576,'[1]CMK - 30.09.2025'!$J$1:$J$1048576,"-",0)</f>
        <v>#NAME?</v>
      </c>
      <c r="B572" s="85" t="s">
        <v>58</v>
      </c>
      <c r="C572" s="85" t="s">
        <v>58</v>
      </c>
      <c r="D572" s="85" t="s">
        <v>59</v>
      </c>
      <c r="E572" s="85" t="n">
        <v>11791194000107</v>
      </c>
      <c r="F572" s="85" t="s">
        <v>628</v>
      </c>
      <c r="G572" s="85"/>
      <c r="H572" s="85" t="s">
        <v>61</v>
      </c>
      <c r="I572" s="86" t="n">
        <v>545.088</v>
      </c>
      <c r="J572" s="86" t="n">
        <v>545.088</v>
      </c>
      <c r="K572" s="86" t="n">
        <v>0</v>
      </c>
      <c r="L572" s="89" t="n">
        <v>-545.088</v>
      </c>
      <c r="M572" s="90" t="n">
        <v>-1</v>
      </c>
      <c r="N572" s="88" t="s">
        <v>57</v>
      </c>
      <c r="O572" s="86" t="n">
        <v>4005.14</v>
      </c>
      <c r="P572" s="86" t="n">
        <v>4005.14</v>
      </c>
      <c r="Q572" s="86" t="n">
        <v>220</v>
      </c>
      <c r="R572" s="89" t="n">
        <v>-3785.14</v>
      </c>
      <c r="S572" s="90" t="n">
        <v>-0.945070584299176</v>
      </c>
      <c r="T572" s="88" t="s">
        <v>57</v>
      </c>
      <c r="U572" s="86" t="n">
        <v>2078.21</v>
      </c>
      <c r="V572" s="86" t="n">
        <v>2078.21</v>
      </c>
      <c r="W572" s="86" t="n">
        <v>454.94</v>
      </c>
      <c r="X572" s="89" t="n">
        <v>-1623.27</v>
      </c>
      <c r="Y572" s="90" t="n">
        <v>-0.781090457653461</v>
      </c>
      <c r="Z572" s="83" t="n">
        <v>1.06790909090909</v>
      </c>
      <c r="AA572" s="86" t="n">
        <f aca="false">SUM(K572,Q572,W572)/3</f>
        <v>224.98</v>
      </c>
    </row>
    <row r="573" customFormat="false" ht="15" hidden="false" customHeight="false" outlineLevel="0" collapsed="false">
      <c r="A573" s="0" t="e">
        <f aca="false">_xlfn.XLOOKUP('[1]CMK - 30.09.2025'!$N$1:$N$1048576,'[1]CMK - 30.09.2025'!$J$1:$J$1048576,"-",0)</f>
        <v>#NAME?</v>
      </c>
      <c r="B573" s="85" t="s">
        <v>58</v>
      </c>
      <c r="C573" s="85" t="s">
        <v>58</v>
      </c>
      <c r="D573" s="85" t="s">
        <v>59</v>
      </c>
      <c r="E573" s="85" t="n">
        <v>11849822000168</v>
      </c>
      <c r="F573" s="85" t="s">
        <v>629</v>
      </c>
      <c r="G573" s="85"/>
      <c r="H573" s="85" t="s">
        <v>61</v>
      </c>
      <c r="I573" s="86" t="n">
        <v>3405.906</v>
      </c>
      <c r="J573" s="86" t="n">
        <v>3405.906</v>
      </c>
      <c r="K573" s="86" t="n">
        <v>0</v>
      </c>
      <c r="L573" s="89" t="n">
        <v>-3405.906</v>
      </c>
      <c r="M573" s="90" t="n">
        <v>-1</v>
      </c>
      <c r="N573" s="88" t="s">
        <v>57</v>
      </c>
      <c r="O573" s="86" t="n">
        <v>177.04</v>
      </c>
      <c r="P573" s="86" t="n">
        <v>177.04</v>
      </c>
      <c r="Q573" s="86" t="n">
        <v>292.3</v>
      </c>
      <c r="R573" s="87" t="n">
        <v>115.26</v>
      </c>
      <c r="S573" s="83" t="n">
        <v>0.651039313149571</v>
      </c>
      <c r="T573" s="88" t="s">
        <v>57</v>
      </c>
      <c r="U573" s="86" t="n">
        <v>8048.376</v>
      </c>
      <c r="V573" s="86" t="n">
        <v>8048.376</v>
      </c>
      <c r="W573" s="86" t="n">
        <v>1330.74</v>
      </c>
      <c r="X573" s="89" t="n">
        <v>-6717.636</v>
      </c>
      <c r="Y573" s="90" t="n">
        <v>-0.834657327142768</v>
      </c>
      <c r="Z573" s="83" t="n">
        <v>3.55265138556278</v>
      </c>
      <c r="AA573" s="86" t="n">
        <f aca="false">SUM(K573,Q573,W573)/3</f>
        <v>541.013333333333</v>
      </c>
    </row>
    <row r="574" customFormat="false" ht="15" hidden="false" customHeight="false" outlineLevel="0" collapsed="false">
      <c r="A574" s="0" t="e">
        <f aca="false">_xlfn.XLOOKUP('[1]CMK - 30.09.2025'!$N$1:$N$1048576,'[1]CMK - 30.09.2025'!$J$1:$J$1048576,"-",0)</f>
        <v>#NAME?</v>
      </c>
      <c r="B574" s="85" t="s">
        <v>58</v>
      </c>
      <c r="C574" s="85" t="s">
        <v>58</v>
      </c>
      <c r="D574" s="85" t="s">
        <v>59</v>
      </c>
      <c r="E574" s="85" t="n">
        <v>11867904000135</v>
      </c>
      <c r="F574" s="85" t="s">
        <v>630</v>
      </c>
      <c r="G574" s="85"/>
      <c r="H574" s="85" t="s">
        <v>61</v>
      </c>
      <c r="I574" s="86" t="n">
        <v>5903.843</v>
      </c>
      <c r="J574" s="86" t="n">
        <v>5903.843</v>
      </c>
      <c r="K574" s="86" t="n">
        <v>7004.8</v>
      </c>
      <c r="L574" s="87" t="n">
        <v>1100.957</v>
      </c>
      <c r="M574" s="83" t="n">
        <v>0.186481415579649</v>
      </c>
      <c r="N574" s="88" t="s">
        <v>57</v>
      </c>
      <c r="O574" s="86" t="n">
        <v>8154.796</v>
      </c>
      <c r="P574" s="86" t="n">
        <v>8154.796</v>
      </c>
      <c r="Q574" s="86" t="n">
        <v>5542.55</v>
      </c>
      <c r="R574" s="89" t="n">
        <v>-2612.246</v>
      </c>
      <c r="S574" s="90" t="n">
        <v>-0.320332476741295</v>
      </c>
      <c r="T574" s="90" t="n">
        <v>-0.208749714481499</v>
      </c>
      <c r="U574" s="86" t="n">
        <v>5595.387</v>
      </c>
      <c r="V574" s="86" t="n">
        <v>5595.387</v>
      </c>
      <c r="W574" s="86" t="n">
        <v>8179.67</v>
      </c>
      <c r="X574" s="87" t="n">
        <v>2584.283</v>
      </c>
      <c r="Y574" s="83" t="n">
        <v>0.461859563958669</v>
      </c>
      <c r="Z574" s="83" t="n">
        <v>0.475795437118294</v>
      </c>
      <c r="AA574" s="86" t="n">
        <f aca="false">SUM(K574,Q574,W574)/3</f>
        <v>6909.00666666667</v>
      </c>
    </row>
    <row r="575" customFormat="false" ht="15" hidden="false" customHeight="false" outlineLevel="0" collapsed="false">
      <c r="A575" s="0" t="e">
        <f aca="false">_xlfn.XLOOKUP('[1]CMK - 30.09.2025'!$N$1:$N$1048576,'[1]CMK - 30.09.2025'!$J$1:$J$1048576,"-",0)</f>
        <v>#NAME?</v>
      </c>
      <c r="B575" s="85" t="s">
        <v>58</v>
      </c>
      <c r="C575" s="85" t="s">
        <v>58</v>
      </c>
      <c r="D575" s="85" t="s">
        <v>59</v>
      </c>
      <c r="E575" s="85" t="n">
        <v>11877838000184</v>
      </c>
      <c r="F575" s="85" t="s">
        <v>631</v>
      </c>
      <c r="G575" s="85"/>
      <c r="H575" s="85" t="s">
        <v>61</v>
      </c>
      <c r="I575" s="86" t="n">
        <v>3333.653</v>
      </c>
      <c r="J575" s="86" t="n">
        <v>3333.653</v>
      </c>
      <c r="K575" s="86" t="n">
        <v>4958.62</v>
      </c>
      <c r="L575" s="87" t="n">
        <v>1624.967</v>
      </c>
      <c r="M575" s="83" t="n">
        <v>0.487443354182335</v>
      </c>
      <c r="N575" s="88" t="s">
        <v>57</v>
      </c>
      <c r="O575" s="86" t="n">
        <v>4973.546</v>
      </c>
      <c r="P575" s="86" t="n">
        <v>4973.546</v>
      </c>
      <c r="Q575" s="86" t="n">
        <v>4584.79</v>
      </c>
      <c r="R575" s="89" t="n">
        <v>-388.755999999999</v>
      </c>
      <c r="S575" s="90" t="n">
        <v>-0.0781647540808911</v>
      </c>
      <c r="T575" s="90" t="n">
        <v>-0.0753899270361513</v>
      </c>
      <c r="U575" s="86" t="n">
        <v>7633.30000000001</v>
      </c>
      <c r="V575" s="86" t="n">
        <v>7633.30000000001</v>
      </c>
      <c r="W575" s="86" t="n">
        <v>4354.05</v>
      </c>
      <c r="X575" s="89" t="n">
        <v>-3279.25000000001</v>
      </c>
      <c r="Y575" s="90" t="n">
        <v>-0.429597945842559</v>
      </c>
      <c r="Z575" s="90" t="n">
        <v>-0.0503272778033453</v>
      </c>
      <c r="AA575" s="86" t="n">
        <f aca="false">SUM(K575,Q575,W575)/3</f>
        <v>4632.48666666667</v>
      </c>
    </row>
    <row r="576" customFormat="false" ht="15" hidden="false" customHeight="false" outlineLevel="0" collapsed="false">
      <c r="A576" s="0" t="e">
        <f aca="false">_xlfn.XLOOKUP('[1]CMK - 30.09.2025'!$N$1:$N$1048576,'[1]CMK - 30.09.2025'!$J$1:$J$1048576,"-",0)</f>
        <v>#NAME?</v>
      </c>
      <c r="B576" s="85" t="s">
        <v>58</v>
      </c>
      <c r="C576" s="85" t="s">
        <v>58</v>
      </c>
      <c r="D576" s="85" t="s">
        <v>59</v>
      </c>
      <c r="E576" s="85" t="n">
        <v>11877838000265</v>
      </c>
      <c r="F576" s="85" t="s">
        <v>632</v>
      </c>
      <c r="G576" s="85"/>
      <c r="H576" s="85" t="s">
        <v>61</v>
      </c>
      <c r="I576" s="86" t="n">
        <v>5414.126</v>
      </c>
      <c r="J576" s="86" t="n">
        <v>5414.126</v>
      </c>
      <c r="K576" s="86" t="n">
        <v>2087.92</v>
      </c>
      <c r="L576" s="89" t="n">
        <v>-3326.206</v>
      </c>
      <c r="M576" s="90" t="n">
        <v>-0.614356961770007</v>
      </c>
      <c r="N576" s="88" t="s">
        <v>57</v>
      </c>
      <c r="O576" s="86" t="n">
        <v>2423.529</v>
      </c>
      <c r="P576" s="86" t="n">
        <v>2423.529</v>
      </c>
      <c r="Q576" s="86" t="n">
        <v>7827.39</v>
      </c>
      <c r="R576" s="87" t="n">
        <v>5403.861</v>
      </c>
      <c r="S576" s="83" t="n">
        <v>2.22974884971461</v>
      </c>
      <c r="T576" s="83" t="n">
        <v>2.74889363577149</v>
      </c>
      <c r="U576" s="86" t="n">
        <v>8633.222</v>
      </c>
      <c r="V576" s="86" t="n">
        <v>8633.222</v>
      </c>
      <c r="W576" s="86" t="n">
        <v>9026.06</v>
      </c>
      <c r="X576" s="87" t="n">
        <v>392.838</v>
      </c>
      <c r="Y576" s="83" t="n">
        <v>0.0455030578386608</v>
      </c>
      <c r="Z576" s="83" t="n">
        <v>0.153137891429966</v>
      </c>
      <c r="AA576" s="86" t="n">
        <f aca="false">SUM(K576,Q576,W576)/3</f>
        <v>6313.79</v>
      </c>
    </row>
    <row r="577" customFormat="false" ht="15" hidden="false" customHeight="false" outlineLevel="0" collapsed="false">
      <c r="A577" s="0" t="e">
        <f aca="false">_xlfn.XLOOKUP('[1]CMK - 30.09.2025'!$N$1:$N$1048576,'[1]CMK - 30.09.2025'!$J$1:$J$1048576,"-",0)</f>
        <v>#NAME?</v>
      </c>
      <c r="B577" s="85" t="s">
        <v>58</v>
      </c>
      <c r="C577" s="85" t="s">
        <v>58</v>
      </c>
      <c r="D577" s="85" t="s">
        <v>59</v>
      </c>
      <c r="E577" s="85" t="n">
        <v>11916556000149</v>
      </c>
      <c r="F577" s="85" t="s">
        <v>633</v>
      </c>
      <c r="G577" s="85"/>
      <c r="H577" s="85" t="s">
        <v>61</v>
      </c>
      <c r="I577" s="86" t="n">
        <v>9737.31700000001</v>
      </c>
      <c r="J577" s="86" t="n">
        <v>9737.31700000001</v>
      </c>
      <c r="K577" s="86" t="n">
        <v>17061.08</v>
      </c>
      <c r="L577" s="87" t="n">
        <v>7323.763</v>
      </c>
      <c r="M577" s="83" t="n">
        <v>0.752133570263759</v>
      </c>
      <c r="N577" s="88" t="s">
        <v>57</v>
      </c>
      <c r="O577" s="86" t="n">
        <v>9638.239</v>
      </c>
      <c r="P577" s="86" t="n">
        <v>9638.239</v>
      </c>
      <c r="Q577" s="86" t="n">
        <v>14937.81</v>
      </c>
      <c r="R577" s="87" t="n">
        <v>5299.571</v>
      </c>
      <c r="S577" s="83" t="n">
        <v>0.549848473357011</v>
      </c>
      <c r="T577" s="90" t="n">
        <v>-0.124451089848943</v>
      </c>
      <c r="U577" s="86" t="n">
        <v>18807.625</v>
      </c>
      <c r="V577" s="86" t="n">
        <v>18807.625</v>
      </c>
      <c r="W577" s="86" t="n">
        <v>10594.33</v>
      </c>
      <c r="X577" s="89" t="n">
        <v>-8213.295</v>
      </c>
      <c r="Y577" s="90" t="n">
        <v>-0.436700274489735</v>
      </c>
      <c r="Z577" s="90" t="n">
        <v>-0.29077086935769</v>
      </c>
      <c r="AA577" s="86" t="n">
        <f aca="false">SUM(K577,Q577,W577)/3</f>
        <v>14197.74</v>
      </c>
    </row>
    <row r="578" customFormat="false" ht="15" hidden="false" customHeight="false" outlineLevel="0" collapsed="false">
      <c r="A578" s="0" t="e">
        <f aca="false">_xlfn.XLOOKUP('[1]CMK - 30.09.2025'!$N$1:$N$1048576,'[1]CMK - 30.09.2025'!$J$1:$J$1048576,"-",0)</f>
        <v>#NAME?</v>
      </c>
      <c r="B578" s="85" t="s">
        <v>58</v>
      </c>
      <c r="C578" s="85" t="s">
        <v>58</v>
      </c>
      <c r="D578" s="85" t="s">
        <v>59</v>
      </c>
      <c r="E578" s="85" t="n">
        <v>11922331000103</v>
      </c>
      <c r="F578" s="85" t="s">
        <v>634</v>
      </c>
      <c r="G578" s="85"/>
      <c r="H578" s="85" t="s">
        <v>61</v>
      </c>
      <c r="I578" s="86" t="n">
        <v>13449.621</v>
      </c>
      <c r="J578" s="86" t="n">
        <v>13449.621</v>
      </c>
      <c r="K578" s="86" t="n">
        <v>14904.79</v>
      </c>
      <c r="L578" s="87" t="n">
        <v>1455.169</v>
      </c>
      <c r="M578" s="83" t="n">
        <v>0.108194052456943</v>
      </c>
      <c r="N578" s="88" t="s">
        <v>57</v>
      </c>
      <c r="O578" s="86" t="n">
        <v>11090.302</v>
      </c>
      <c r="P578" s="86" t="n">
        <v>11090.302</v>
      </c>
      <c r="Q578" s="86" t="n">
        <v>12131.82</v>
      </c>
      <c r="R578" s="87" t="n">
        <v>1041.51799999999</v>
      </c>
      <c r="S578" s="83" t="n">
        <v>0.0939125012105164</v>
      </c>
      <c r="T578" s="90" t="n">
        <v>-0.186045559850223</v>
      </c>
      <c r="U578" s="86" t="n">
        <v>11236.65</v>
      </c>
      <c r="V578" s="86" t="n">
        <v>11236.65</v>
      </c>
      <c r="W578" s="86" t="n">
        <v>12964.3</v>
      </c>
      <c r="X578" s="87" t="n">
        <v>1727.65</v>
      </c>
      <c r="Y578" s="83" t="n">
        <v>0.153751340479591</v>
      </c>
      <c r="Z578" s="83" t="n">
        <v>0.0686195476029152</v>
      </c>
      <c r="AA578" s="86" t="n">
        <f aca="false">SUM(K578,Q578,W578)/3</f>
        <v>13333.6366666667</v>
      </c>
    </row>
    <row r="579" customFormat="false" ht="15" hidden="false" customHeight="false" outlineLevel="0" collapsed="false">
      <c r="A579" s="0" t="e">
        <f aca="false">_xlfn.XLOOKUP('[1]CMK - 30.09.2025'!$N$1:$N$1048576,'[1]CMK - 30.09.2025'!$J$1:$J$1048576,"-",0)</f>
        <v>#NAME?</v>
      </c>
      <c r="B579" s="85" t="s">
        <v>58</v>
      </c>
      <c r="C579" s="85" t="s">
        <v>58</v>
      </c>
      <c r="D579" s="85" t="s">
        <v>59</v>
      </c>
      <c r="E579" s="85" t="n">
        <v>11934402000180</v>
      </c>
      <c r="F579" s="85" t="s">
        <v>635</v>
      </c>
      <c r="G579" s="85"/>
      <c r="H579" s="85" t="s">
        <v>61</v>
      </c>
      <c r="I579" s="86" t="n">
        <v>507.099</v>
      </c>
      <c r="J579" s="86" t="n">
        <v>507.099</v>
      </c>
      <c r="K579" s="86" t="n">
        <v>1438.8</v>
      </c>
      <c r="L579" s="87" t="n">
        <v>931.701</v>
      </c>
      <c r="M579" s="83" t="n">
        <v>1.83731579040779</v>
      </c>
      <c r="N579" s="88" t="s">
        <v>57</v>
      </c>
      <c r="O579" s="86" t="n">
        <v>515.178</v>
      </c>
      <c r="P579" s="86" t="n">
        <v>515.178</v>
      </c>
      <c r="Q579" s="86" t="n">
        <v>2490.73</v>
      </c>
      <c r="R579" s="87" t="n">
        <v>1975.552</v>
      </c>
      <c r="S579" s="83" t="n">
        <v>3.83469791023685</v>
      </c>
      <c r="T579" s="83" t="n">
        <v>0.73111620795107</v>
      </c>
      <c r="U579" s="86" t="n">
        <v>1333.621</v>
      </c>
      <c r="V579" s="86" t="n">
        <v>1333.621</v>
      </c>
      <c r="W579" s="86" t="n">
        <v>0</v>
      </c>
      <c r="X579" s="89" t="n">
        <v>-1333.621</v>
      </c>
      <c r="Y579" s="90" t="n">
        <v>-1</v>
      </c>
      <c r="Z579" s="90" t="n">
        <v>-1</v>
      </c>
      <c r="AA579" s="86" t="n">
        <f aca="false">SUM(K579,Q579,W579)/3</f>
        <v>1309.84333333333</v>
      </c>
    </row>
    <row r="580" customFormat="false" ht="15" hidden="false" customHeight="false" outlineLevel="0" collapsed="false">
      <c r="A580" s="0" t="e">
        <f aca="false">_xlfn.XLOOKUP('[1]CMK - 30.09.2025'!$N$1:$N$1048576,'[1]CMK - 30.09.2025'!$J$1:$J$1048576,"-",0)</f>
        <v>#NAME?</v>
      </c>
      <c r="B580" s="85" t="s">
        <v>58</v>
      </c>
      <c r="C580" s="85" t="s">
        <v>58</v>
      </c>
      <c r="D580" s="85" t="s">
        <v>59</v>
      </c>
      <c r="E580" s="85" t="n">
        <v>11934594000124</v>
      </c>
      <c r="F580" s="85" t="s">
        <v>636</v>
      </c>
      <c r="G580" s="85"/>
      <c r="H580" s="85" t="s">
        <v>61</v>
      </c>
      <c r="I580" s="86" t="n">
        <v>150.001</v>
      </c>
      <c r="J580" s="86" t="n">
        <v>150.001</v>
      </c>
      <c r="K580" s="86" t="n">
        <v>518.28</v>
      </c>
      <c r="L580" s="87" t="n">
        <v>368.279</v>
      </c>
      <c r="M580" s="83" t="n">
        <v>2.4551769654869</v>
      </c>
      <c r="N580" s="88" t="s">
        <v>57</v>
      </c>
      <c r="O580" s="86" t="n">
        <v>161.785</v>
      </c>
      <c r="P580" s="86" t="n">
        <v>161.785</v>
      </c>
      <c r="Q580" s="86" t="n">
        <v>575.69</v>
      </c>
      <c r="R580" s="87" t="n">
        <v>413.905</v>
      </c>
      <c r="S580" s="83" t="n">
        <v>2.55836449609049</v>
      </c>
      <c r="T580" s="83" t="n">
        <v>0.110770240024697</v>
      </c>
      <c r="U580" s="86" t="n">
        <v>3324.916</v>
      </c>
      <c r="V580" s="86" t="n">
        <v>3324.916</v>
      </c>
      <c r="W580" s="86" t="n">
        <v>122.55</v>
      </c>
      <c r="X580" s="89" t="n">
        <v>-3202.366</v>
      </c>
      <c r="Y580" s="90" t="n">
        <v>-0.963141925991514</v>
      </c>
      <c r="Z580" s="90" t="n">
        <v>-0.787125015199152</v>
      </c>
      <c r="AA580" s="86" t="n">
        <f aca="false">SUM(K580,Q580,W580)/3</f>
        <v>405.506666666667</v>
      </c>
    </row>
    <row r="581" customFormat="false" ht="15" hidden="false" customHeight="false" outlineLevel="0" collapsed="false">
      <c r="A581" s="0" t="e">
        <f aca="false">_xlfn.XLOOKUP('[1]CMK - 30.09.2025'!$N$1:$N$1048576,'[1]CMK - 30.09.2025'!$J$1:$J$1048576,"-",0)</f>
        <v>#NAME?</v>
      </c>
      <c r="B581" s="85" t="s">
        <v>58</v>
      </c>
      <c r="C581" s="85" t="s">
        <v>58</v>
      </c>
      <c r="D581" s="85" t="s">
        <v>59</v>
      </c>
      <c r="E581" s="85" t="n">
        <v>11943621000125</v>
      </c>
      <c r="F581" s="85" t="s">
        <v>637</v>
      </c>
      <c r="G581" s="85"/>
      <c r="H581" s="85" t="s">
        <v>61</v>
      </c>
      <c r="I581" s="86" t="n">
        <v>3535.822</v>
      </c>
      <c r="J581" s="86" t="n">
        <v>3535.822</v>
      </c>
      <c r="K581" s="86" t="n">
        <v>2310.83</v>
      </c>
      <c r="L581" s="89" t="n">
        <v>-1224.992</v>
      </c>
      <c r="M581" s="90" t="n">
        <v>-0.346451829305887</v>
      </c>
      <c r="N581" s="88" t="s">
        <v>57</v>
      </c>
      <c r="O581" s="86" t="n">
        <v>3496.142</v>
      </c>
      <c r="P581" s="86" t="n">
        <v>3496.142</v>
      </c>
      <c r="Q581" s="86" t="n">
        <v>3639.33</v>
      </c>
      <c r="R581" s="87" t="n">
        <v>143.188</v>
      </c>
      <c r="S581" s="83" t="n">
        <v>0.040956002359172</v>
      </c>
      <c r="T581" s="83" t="n">
        <v>0.574901658711372</v>
      </c>
      <c r="U581" s="86" t="n">
        <v>4821.049</v>
      </c>
      <c r="V581" s="86" t="n">
        <v>4821.049</v>
      </c>
      <c r="W581" s="86" t="n">
        <v>5981.28</v>
      </c>
      <c r="X581" s="87" t="n">
        <v>1160.231</v>
      </c>
      <c r="Y581" s="83" t="n">
        <v>0.240659449841725</v>
      </c>
      <c r="Z581" s="83" t="n">
        <v>0.643511305652414</v>
      </c>
      <c r="AA581" s="86" t="n">
        <f aca="false">SUM(K581,Q581,W581)/3</f>
        <v>3977.14666666667</v>
      </c>
    </row>
    <row r="582" customFormat="false" ht="15" hidden="false" customHeight="false" outlineLevel="0" collapsed="false">
      <c r="A582" s="0" t="e">
        <f aca="false">_xlfn.XLOOKUP('[1]CMK - 30.09.2025'!$N$1:$N$1048576,'[1]CMK - 30.09.2025'!$J$1:$J$1048576,"-",0)</f>
        <v>#NAME?</v>
      </c>
      <c r="B582" s="85" t="s">
        <v>58</v>
      </c>
      <c r="C582" s="85" t="s">
        <v>58</v>
      </c>
      <c r="D582" s="85" t="s">
        <v>59</v>
      </c>
      <c r="E582" s="85" t="n">
        <v>11949584000162</v>
      </c>
      <c r="F582" s="85" t="s">
        <v>638</v>
      </c>
      <c r="G582" s="85"/>
      <c r="H582" s="85" t="s">
        <v>61</v>
      </c>
      <c r="I582" s="86" t="n">
        <v>3483.116</v>
      </c>
      <c r="J582" s="86" t="n">
        <v>3483.116</v>
      </c>
      <c r="K582" s="86" t="n">
        <v>2283.71</v>
      </c>
      <c r="L582" s="89" t="n">
        <v>-1199.406</v>
      </c>
      <c r="M582" s="90" t="n">
        <v>-0.344348566054074</v>
      </c>
      <c r="N582" s="88" t="s">
        <v>57</v>
      </c>
      <c r="O582" s="86" t="n">
        <v>2328.269</v>
      </c>
      <c r="P582" s="86" t="n">
        <v>2328.269</v>
      </c>
      <c r="Q582" s="86" t="n">
        <v>1978.09</v>
      </c>
      <c r="R582" s="89" t="n">
        <v>-350.179000000001</v>
      </c>
      <c r="S582" s="90" t="n">
        <v>-0.150403153587494</v>
      </c>
      <c r="T582" s="90" t="n">
        <v>-0.13382609876035</v>
      </c>
      <c r="U582" s="86" t="n">
        <v>2421.635</v>
      </c>
      <c r="V582" s="86" t="n">
        <v>2421.635</v>
      </c>
      <c r="W582" s="86" t="n">
        <v>2790.45</v>
      </c>
      <c r="X582" s="87" t="n">
        <v>368.815</v>
      </c>
      <c r="Y582" s="83" t="n">
        <v>0.152299995664086</v>
      </c>
      <c r="Z582" s="83" t="n">
        <v>0.410678988317013</v>
      </c>
      <c r="AA582" s="86" t="n">
        <f aca="false">SUM(K582,Q582,W582)/3</f>
        <v>2350.75</v>
      </c>
    </row>
    <row r="583" customFormat="false" ht="15" hidden="false" customHeight="false" outlineLevel="0" collapsed="false">
      <c r="A583" s="0" t="e">
        <f aca="false">_xlfn.XLOOKUP('[1]CMK - 30.09.2025'!$N$1:$N$1048576,'[1]CMK - 30.09.2025'!$J$1:$J$1048576,"-",0)</f>
        <v>#NAME?</v>
      </c>
      <c r="B583" s="85" t="s">
        <v>58</v>
      </c>
      <c r="C583" s="85" t="s">
        <v>58</v>
      </c>
      <c r="D583" s="85" t="s">
        <v>59</v>
      </c>
      <c r="E583" s="85" t="n">
        <v>11952285000187</v>
      </c>
      <c r="F583" s="85" t="s">
        <v>639</v>
      </c>
      <c r="G583" s="85"/>
      <c r="H583" s="85" t="s">
        <v>61</v>
      </c>
      <c r="I583" s="86" t="n">
        <v>1526.061</v>
      </c>
      <c r="J583" s="86" t="n">
        <v>1526.061</v>
      </c>
      <c r="K583" s="86" t="n">
        <v>1114.46</v>
      </c>
      <c r="L583" s="89" t="n">
        <v>-411.601</v>
      </c>
      <c r="M583" s="90" t="n">
        <v>-0.269714644434266</v>
      </c>
      <c r="N583" s="88" t="s">
        <v>57</v>
      </c>
      <c r="O583" s="86" t="n">
        <v>123.263</v>
      </c>
      <c r="P583" s="86" t="n">
        <v>123.263</v>
      </c>
      <c r="Q583" s="86" t="n">
        <v>586.53</v>
      </c>
      <c r="R583" s="87" t="n">
        <v>463.267</v>
      </c>
      <c r="S583" s="83" t="n">
        <v>3.75836220114714</v>
      </c>
      <c r="T583" s="90" t="n">
        <v>-0.473709240349586</v>
      </c>
      <c r="U583" s="86" t="n">
        <v>1836.989</v>
      </c>
      <c r="V583" s="86" t="n">
        <v>1836.989</v>
      </c>
      <c r="W583" s="86" t="n">
        <v>1045.11</v>
      </c>
      <c r="X583" s="89" t="n">
        <v>-791.879</v>
      </c>
      <c r="Y583" s="90" t="n">
        <v>-0.431074437571482</v>
      </c>
      <c r="Z583" s="83" t="n">
        <v>0.781852590660324</v>
      </c>
      <c r="AA583" s="86" t="n">
        <f aca="false">SUM(K583,Q583,W583)/3</f>
        <v>915.366666666667</v>
      </c>
    </row>
    <row r="584" customFormat="false" ht="15" hidden="false" customHeight="false" outlineLevel="0" collapsed="false">
      <c r="A584" s="0" t="e">
        <f aca="false">_xlfn.XLOOKUP('[1]CMK - 30.09.2025'!$N$1:$N$1048576,'[1]CMK - 30.09.2025'!$J$1:$J$1048576,"-",0)</f>
        <v>#NAME?</v>
      </c>
      <c r="B584" s="85" t="s">
        <v>58</v>
      </c>
      <c r="C584" s="85" t="s">
        <v>58</v>
      </c>
      <c r="D584" s="85" t="s">
        <v>59</v>
      </c>
      <c r="E584" s="85" t="n">
        <v>11960714000168</v>
      </c>
      <c r="F584" s="85" t="s">
        <v>640</v>
      </c>
      <c r="G584" s="85"/>
      <c r="H584" s="85" t="s">
        <v>61</v>
      </c>
      <c r="I584" s="86" t="n">
        <v>8009.59600000001</v>
      </c>
      <c r="J584" s="86" t="n">
        <v>8009.59600000001</v>
      </c>
      <c r="K584" s="86" t="n">
        <v>5965.91</v>
      </c>
      <c r="L584" s="89" t="n">
        <v>-2043.68600000001</v>
      </c>
      <c r="M584" s="90" t="n">
        <v>-0.25515469194701</v>
      </c>
      <c r="N584" s="88" t="s">
        <v>57</v>
      </c>
      <c r="O584" s="86" t="n">
        <v>8439.406</v>
      </c>
      <c r="P584" s="86" t="n">
        <v>8439.406</v>
      </c>
      <c r="Q584" s="86" t="n">
        <v>4919.46</v>
      </c>
      <c r="R584" s="89" t="n">
        <v>-3519.946</v>
      </c>
      <c r="S584" s="90" t="n">
        <v>-0.417084567326184</v>
      </c>
      <c r="T584" s="90" t="n">
        <v>-0.175404925652583</v>
      </c>
      <c r="U584" s="86" t="n">
        <v>7804.548</v>
      </c>
      <c r="V584" s="86" t="n">
        <v>7804.548</v>
      </c>
      <c r="W584" s="86" t="n">
        <v>8169.95</v>
      </c>
      <c r="X584" s="87" t="n">
        <v>365.402000000004</v>
      </c>
      <c r="Y584" s="83" t="n">
        <v>0.0468191111131617</v>
      </c>
      <c r="Z584" s="83" t="n">
        <v>0.660741219564749</v>
      </c>
      <c r="AA584" s="86" t="n">
        <f aca="false">SUM(K584,Q584,W584)/3</f>
        <v>6351.77333333333</v>
      </c>
    </row>
    <row r="585" customFormat="false" ht="15" hidden="false" customHeight="false" outlineLevel="0" collapsed="false">
      <c r="A585" s="0" t="e">
        <f aca="false">_xlfn.XLOOKUP('[1]CMK - 30.09.2025'!$N$1:$N$1048576,'[1]CMK - 30.09.2025'!$J$1:$J$1048576,"-",0)</f>
        <v>#NAME?</v>
      </c>
      <c r="B585" s="85" t="s">
        <v>58</v>
      </c>
      <c r="C585" s="85" t="s">
        <v>58</v>
      </c>
      <c r="D585" s="85" t="s">
        <v>59</v>
      </c>
      <c r="E585" s="85" t="n">
        <v>11975143000135</v>
      </c>
      <c r="F585" s="85" t="s">
        <v>641</v>
      </c>
      <c r="G585" s="85"/>
      <c r="H585" s="85" t="s">
        <v>61</v>
      </c>
      <c r="I585" s="86" t="n">
        <v>181.065</v>
      </c>
      <c r="J585" s="86" t="n">
        <v>181.065</v>
      </c>
      <c r="K585" s="86" t="n">
        <v>0</v>
      </c>
      <c r="L585" s="89" t="n">
        <v>-181.065</v>
      </c>
      <c r="M585" s="90" t="n">
        <v>-1</v>
      </c>
      <c r="N585" s="88" t="s">
        <v>57</v>
      </c>
      <c r="O585" s="86" t="n">
        <v>216.957</v>
      </c>
      <c r="P585" s="86" t="n">
        <v>216.957</v>
      </c>
      <c r="Q585" s="86" t="n">
        <v>0</v>
      </c>
      <c r="R585" s="89" t="n">
        <v>-216.957</v>
      </c>
      <c r="S585" s="90" t="n">
        <v>-1</v>
      </c>
      <c r="T585" s="88" t="s">
        <v>57</v>
      </c>
      <c r="U585" s="86" t="n">
        <v>240.304</v>
      </c>
      <c r="V585" s="86" t="n">
        <v>240.304</v>
      </c>
      <c r="W585" s="86" t="n">
        <v>0</v>
      </c>
      <c r="X585" s="89" t="n">
        <v>-240.304</v>
      </c>
      <c r="Y585" s="90" t="n">
        <v>-1</v>
      </c>
      <c r="Z585" s="88" t="s">
        <v>57</v>
      </c>
      <c r="AA585" s="86" t="n">
        <f aca="false">SUM(K585,Q585,W585)/3</f>
        <v>0</v>
      </c>
    </row>
    <row r="586" customFormat="false" ht="15" hidden="false" customHeight="false" outlineLevel="0" collapsed="false">
      <c r="A586" s="0" t="e">
        <f aca="false">_xlfn.XLOOKUP('[1]CMK - 30.09.2025'!$N$1:$N$1048576,'[1]CMK - 30.09.2025'!$J$1:$J$1048576,"-",0)</f>
        <v>#NAME?</v>
      </c>
      <c r="B586" s="85" t="s">
        <v>58</v>
      </c>
      <c r="C586" s="85" t="s">
        <v>58</v>
      </c>
      <c r="D586" s="85" t="s">
        <v>59</v>
      </c>
      <c r="E586" s="85" t="n">
        <v>12027437000106</v>
      </c>
      <c r="F586" s="85" t="s">
        <v>642</v>
      </c>
      <c r="G586" s="85"/>
      <c r="H586" s="85" t="s">
        <v>61</v>
      </c>
      <c r="I586" s="86" t="n">
        <v>12025.671</v>
      </c>
      <c r="J586" s="86" t="n">
        <v>12025.671</v>
      </c>
      <c r="K586" s="86" t="n">
        <v>8737.91</v>
      </c>
      <c r="L586" s="89" t="n">
        <v>-3287.761</v>
      </c>
      <c r="M586" s="90" t="n">
        <v>-0.273395222603379</v>
      </c>
      <c r="N586" s="88" t="s">
        <v>57</v>
      </c>
      <c r="O586" s="86" t="n">
        <v>14545.593</v>
      </c>
      <c r="P586" s="86" t="n">
        <v>14545.593</v>
      </c>
      <c r="Q586" s="86" t="n">
        <v>9278.66</v>
      </c>
      <c r="R586" s="89" t="n">
        <v>-5266.93300000002</v>
      </c>
      <c r="S586" s="90" t="n">
        <v>-0.362098197027788</v>
      </c>
      <c r="T586" s="83" t="n">
        <v>0.0618855080906073</v>
      </c>
      <c r="U586" s="86" t="n">
        <v>14652.335</v>
      </c>
      <c r="V586" s="86" t="n">
        <v>14652.335</v>
      </c>
      <c r="W586" s="86" t="n">
        <v>9863.12</v>
      </c>
      <c r="X586" s="89" t="n">
        <v>-4789.215</v>
      </c>
      <c r="Y586" s="90" t="n">
        <v>-0.326856777435132</v>
      </c>
      <c r="Z586" s="83" t="n">
        <v>0.0629896989435979</v>
      </c>
      <c r="AA586" s="86" t="n">
        <f aca="false">SUM(K586,Q586,W586)/3</f>
        <v>9293.23</v>
      </c>
    </row>
    <row r="587" customFormat="false" ht="15" hidden="false" customHeight="false" outlineLevel="0" collapsed="false">
      <c r="A587" s="0" t="e">
        <f aca="false">_xlfn.XLOOKUP('[1]CMK - 30.09.2025'!$N$1:$N$1048576,'[1]CMK - 30.09.2025'!$J$1:$J$1048576,"-",0)</f>
        <v>#NAME?</v>
      </c>
      <c r="B587" s="85" t="s">
        <v>58</v>
      </c>
      <c r="C587" s="85" t="s">
        <v>58</v>
      </c>
      <c r="D587" s="85" t="s">
        <v>59</v>
      </c>
      <c r="E587" s="85" t="n">
        <v>12061277000103</v>
      </c>
      <c r="F587" s="85" t="s">
        <v>643</v>
      </c>
      <c r="G587" s="85"/>
      <c r="H587" s="85" t="s">
        <v>61</v>
      </c>
      <c r="I587" s="86" t="n">
        <v>1911.095</v>
      </c>
      <c r="J587" s="86" t="n">
        <v>1911.095</v>
      </c>
      <c r="K587" s="86" t="n">
        <v>206.82</v>
      </c>
      <c r="L587" s="89" t="n">
        <v>-1704.275</v>
      </c>
      <c r="M587" s="90" t="n">
        <v>-0.891779320232642</v>
      </c>
      <c r="N587" s="88" t="s">
        <v>57</v>
      </c>
      <c r="O587" s="86" t="n">
        <v>431.068</v>
      </c>
      <c r="P587" s="86" t="n">
        <v>431.068</v>
      </c>
      <c r="Q587" s="86" t="n">
        <v>1031.08</v>
      </c>
      <c r="R587" s="87" t="n">
        <v>600.012</v>
      </c>
      <c r="S587" s="83" t="n">
        <v>1.39191960433157</v>
      </c>
      <c r="T587" s="83" t="n">
        <v>3.98539793056764</v>
      </c>
      <c r="U587" s="86" t="n">
        <v>1079.065</v>
      </c>
      <c r="V587" s="86" t="n">
        <v>1079.065</v>
      </c>
      <c r="W587" s="86" t="n">
        <v>819.46</v>
      </c>
      <c r="X587" s="89" t="n">
        <v>-259.605</v>
      </c>
      <c r="Y587" s="90" t="n">
        <v>-0.240583282749417</v>
      </c>
      <c r="Z587" s="90" t="n">
        <v>-0.205241106412693</v>
      </c>
      <c r="AA587" s="86" t="n">
        <f aca="false">SUM(K587,Q587,W587)/3</f>
        <v>685.786666666667</v>
      </c>
    </row>
    <row r="588" customFormat="false" ht="15" hidden="false" customHeight="false" outlineLevel="0" collapsed="false">
      <c r="A588" s="0" t="e">
        <f aca="false">_xlfn.XLOOKUP('[1]CMK - 30.09.2025'!$N$1:$N$1048576,'[1]CMK - 30.09.2025'!$J$1:$J$1048576,"-",0)</f>
        <v>#NAME?</v>
      </c>
      <c r="B588" s="85" t="s">
        <v>58</v>
      </c>
      <c r="C588" s="85" t="s">
        <v>58</v>
      </c>
      <c r="D588" s="85" t="s">
        <v>59</v>
      </c>
      <c r="E588" s="85" t="n">
        <v>12066137000128</v>
      </c>
      <c r="F588" s="85" t="s">
        <v>644</v>
      </c>
      <c r="G588" s="85"/>
      <c r="H588" s="85" t="s">
        <v>61</v>
      </c>
      <c r="I588" s="86" t="n">
        <v>1469.579</v>
      </c>
      <c r="J588" s="86" t="n">
        <v>1469.579</v>
      </c>
      <c r="K588" s="86" t="n">
        <v>2511.62</v>
      </c>
      <c r="L588" s="87" t="n">
        <v>1042.041</v>
      </c>
      <c r="M588" s="83" t="n">
        <v>0.709074503650365</v>
      </c>
      <c r="N588" s="88" t="s">
        <v>57</v>
      </c>
      <c r="O588" s="86" t="n">
        <v>2067.946</v>
      </c>
      <c r="P588" s="86" t="n">
        <v>2067.946</v>
      </c>
      <c r="Q588" s="86" t="n">
        <v>1393.69</v>
      </c>
      <c r="R588" s="89" t="n">
        <v>-674.256</v>
      </c>
      <c r="S588" s="90" t="n">
        <v>-0.326051067097497</v>
      </c>
      <c r="T588" s="90" t="n">
        <v>-0.44510316050995</v>
      </c>
      <c r="U588" s="86" t="n">
        <v>2306.314</v>
      </c>
      <c r="V588" s="86" t="n">
        <v>2306.314</v>
      </c>
      <c r="W588" s="86" t="n">
        <v>2375.4</v>
      </c>
      <c r="X588" s="87" t="n">
        <v>69.0859999999998</v>
      </c>
      <c r="Y588" s="83" t="n">
        <v>0.0299551578839654</v>
      </c>
      <c r="Z588" s="83" t="n">
        <v>0.704396243066966</v>
      </c>
      <c r="AA588" s="86" t="n">
        <f aca="false">SUM(K588,Q588,W588)/3</f>
        <v>2093.57</v>
      </c>
    </row>
    <row r="589" customFormat="false" ht="15" hidden="false" customHeight="false" outlineLevel="0" collapsed="false">
      <c r="A589" s="0" t="e">
        <f aca="false">_xlfn.XLOOKUP('[1]CMK - 30.09.2025'!$N$1:$N$1048576,'[1]CMK - 30.09.2025'!$J$1:$J$1048576,"-",0)</f>
        <v>#NAME?</v>
      </c>
      <c r="B589" s="85" t="s">
        <v>58</v>
      </c>
      <c r="C589" s="85" t="s">
        <v>58</v>
      </c>
      <c r="D589" s="85" t="s">
        <v>59</v>
      </c>
      <c r="E589" s="85" t="n">
        <v>12090870000188</v>
      </c>
      <c r="F589" s="85" t="s">
        <v>645</v>
      </c>
      <c r="G589" s="85"/>
      <c r="H589" s="85" t="s">
        <v>61</v>
      </c>
      <c r="I589" s="86" t="n">
        <v>11835.693</v>
      </c>
      <c r="J589" s="86" t="n">
        <v>11835.693</v>
      </c>
      <c r="K589" s="86" t="n">
        <v>16591.26</v>
      </c>
      <c r="L589" s="87" t="n">
        <v>4755.567</v>
      </c>
      <c r="M589" s="83" t="n">
        <v>0.401798779336368</v>
      </c>
      <c r="N589" s="88" t="s">
        <v>57</v>
      </c>
      <c r="O589" s="86" t="n">
        <v>7444.22</v>
      </c>
      <c r="P589" s="86" t="n">
        <v>7444.22</v>
      </c>
      <c r="Q589" s="86" t="n">
        <v>17520.39</v>
      </c>
      <c r="R589" s="87" t="n">
        <v>10076.17</v>
      </c>
      <c r="S589" s="83" t="n">
        <v>1.3535561818431</v>
      </c>
      <c r="T589" s="83" t="n">
        <v>0.056001171701245</v>
      </c>
      <c r="U589" s="86" t="n">
        <v>8645.629</v>
      </c>
      <c r="V589" s="86" t="n">
        <v>8645.629</v>
      </c>
      <c r="W589" s="86" t="n">
        <v>18083.59</v>
      </c>
      <c r="X589" s="87" t="n">
        <v>9437.961</v>
      </c>
      <c r="Y589" s="83" t="n">
        <v>1.09164538519985</v>
      </c>
      <c r="Z589" s="83" t="n">
        <v>0.03214540315598</v>
      </c>
      <c r="AA589" s="86" t="n">
        <f aca="false">SUM(K589,Q589,W589)/3</f>
        <v>17398.4133333333</v>
      </c>
    </row>
    <row r="590" customFormat="false" ht="15" hidden="false" customHeight="false" outlineLevel="0" collapsed="false">
      <c r="A590" s="0" t="e">
        <f aca="false">_xlfn.XLOOKUP('[1]CMK - 30.09.2025'!$N$1:$N$1048576,'[1]CMK - 30.09.2025'!$J$1:$J$1048576,"-",0)</f>
        <v>#NAME?</v>
      </c>
      <c r="B590" s="85" t="s">
        <v>58</v>
      </c>
      <c r="C590" s="85" t="s">
        <v>58</v>
      </c>
      <c r="D590" s="85" t="s">
        <v>59</v>
      </c>
      <c r="E590" s="85" t="n">
        <v>12105030000141</v>
      </c>
      <c r="F590" s="85" t="s">
        <v>646</v>
      </c>
      <c r="G590" s="85"/>
      <c r="H590" s="85" t="s">
        <v>61</v>
      </c>
      <c r="I590" s="86" t="n">
        <v>2127.006</v>
      </c>
      <c r="J590" s="86" t="n">
        <v>2127.006</v>
      </c>
      <c r="K590" s="86" t="n">
        <v>2629.04</v>
      </c>
      <c r="L590" s="87" t="n">
        <v>502.034000000001</v>
      </c>
      <c r="M590" s="83" t="n">
        <v>0.236028483229479</v>
      </c>
      <c r="N590" s="88" t="s">
        <v>57</v>
      </c>
      <c r="O590" s="86" t="n">
        <v>5293.25</v>
      </c>
      <c r="P590" s="86" t="n">
        <v>5293.25</v>
      </c>
      <c r="Q590" s="86" t="n">
        <v>3233.61</v>
      </c>
      <c r="R590" s="89" t="n">
        <v>-2059.64</v>
      </c>
      <c r="S590" s="90" t="n">
        <v>-0.389106881405564</v>
      </c>
      <c r="T590" s="83" t="n">
        <v>0.229958463925996</v>
      </c>
      <c r="U590" s="86" t="n">
        <v>7334.997</v>
      </c>
      <c r="V590" s="86" t="n">
        <v>7334.997</v>
      </c>
      <c r="W590" s="86" t="n">
        <v>3072.34</v>
      </c>
      <c r="X590" s="89" t="n">
        <v>-4262.657</v>
      </c>
      <c r="Y590" s="90" t="n">
        <v>-0.581139569654902</v>
      </c>
      <c r="Z590" s="90" t="n">
        <v>-0.0498730520996656</v>
      </c>
      <c r="AA590" s="86" t="n">
        <f aca="false">SUM(K590,Q590,W590)/3</f>
        <v>2978.33</v>
      </c>
    </row>
    <row r="591" customFormat="false" ht="15" hidden="false" customHeight="false" outlineLevel="0" collapsed="false">
      <c r="A591" s="0" t="e">
        <f aca="false">_xlfn.XLOOKUP('[1]CMK - 30.09.2025'!$N$1:$N$1048576,'[1]CMK - 30.09.2025'!$J$1:$J$1048576,"-",0)</f>
        <v>#NAME?</v>
      </c>
      <c r="B591" s="85" t="s">
        <v>58</v>
      </c>
      <c r="C591" s="85" t="s">
        <v>58</v>
      </c>
      <c r="D591" s="85" t="s">
        <v>59</v>
      </c>
      <c r="E591" s="85" t="n">
        <v>12122252000172</v>
      </c>
      <c r="F591" s="85" t="s">
        <v>647</v>
      </c>
      <c r="G591" s="85"/>
      <c r="H591" s="85" t="s">
        <v>61</v>
      </c>
      <c r="I591" s="86" t="n">
        <v>6258.997</v>
      </c>
      <c r="J591" s="86" t="n">
        <v>6258.997</v>
      </c>
      <c r="K591" s="86" t="n">
        <v>6294.49</v>
      </c>
      <c r="L591" s="87" t="n">
        <v>35.4929999999977</v>
      </c>
      <c r="M591" s="83" t="n">
        <v>0.00567071688962262</v>
      </c>
      <c r="N591" s="88" t="s">
        <v>57</v>
      </c>
      <c r="O591" s="86" t="n">
        <v>7333.783</v>
      </c>
      <c r="P591" s="86" t="n">
        <v>7333.783</v>
      </c>
      <c r="Q591" s="86" t="n">
        <v>4211.87</v>
      </c>
      <c r="R591" s="89" t="n">
        <v>-3121.913</v>
      </c>
      <c r="S591" s="90" t="n">
        <v>-0.425689306596609</v>
      </c>
      <c r="T591" s="90" t="n">
        <v>-0.330863977860001</v>
      </c>
      <c r="U591" s="86" t="n">
        <v>10090.508</v>
      </c>
      <c r="V591" s="86" t="n">
        <v>10090.508</v>
      </c>
      <c r="W591" s="86" t="n">
        <v>4915.51</v>
      </c>
      <c r="X591" s="89" t="n">
        <v>-5174.99800000001</v>
      </c>
      <c r="Y591" s="90" t="n">
        <v>-0.512858024591032</v>
      </c>
      <c r="Z591" s="83" t="n">
        <v>0.167061186598827</v>
      </c>
      <c r="AA591" s="86" t="n">
        <f aca="false">SUM(K591,Q591,W591)/3</f>
        <v>5140.62333333333</v>
      </c>
    </row>
    <row r="592" customFormat="false" ht="15" hidden="false" customHeight="false" outlineLevel="0" collapsed="false">
      <c r="A592" s="0" t="e">
        <f aca="false">_xlfn.XLOOKUP('[1]CMK - 30.09.2025'!$N$1:$N$1048576,'[1]CMK - 30.09.2025'!$J$1:$J$1048576,"-",0)</f>
        <v>#NAME?</v>
      </c>
      <c r="B592" s="85" t="s">
        <v>58</v>
      </c>
      <c r="C592" s="85" t="s">
        <v>58</v>
      </c>
      <c r="D592" s="85" t="s">
        <v>59</v>
      </c>
      <c r="E592" s="85" t="n">
        <v>12211833000180</v>
      </c>
      <c r="F592" s="85" t="s">
        <v>648</v>
      </c>
      <c r="G592" s="85"/>
      <c r="H592" s="85" t="s">
        <v>61</v>
      </c>
      <c r="I592" s="86" t="n">
        <v>6259.182</v>
      </c>
      <c r="J592" s="86" t="n">
        <v>6259.182</v>
      </c>
      <c r="K592" s="86" t="n">
        <v>8325.24</v>
      </c>
      <c r="L592" s="87" t="n">
        <v>2066.058</v>
      </c>
      <c r="M592" s="83" t="n">
        <v>0.330084346484892</v>
      </c>
      <c r="N592" s="88" t="s">
        <v>57</v>
      </c>
      <c r="O592" s="86" t="n">
        <v>7499.83</v>
      </c>
      <c r="P592" s="86" t="n">
        <v>7499.83</v>
      </c>
      <c r="Q592" s="86" t="n">
        <v>8920.47</v>
      </c>
      <c r="R592" s="87" t="n">
        <v>1420.64</v>
      </c>
      <c r="S592" s="83" t="n">
        <v>0.189422960253766</v>
      </c>
      <c r="T592" s="83" t="n">
        <v>0.0714970379232311</v>
      </c>
      <c r="U592" s="86" t="n">
        <v>1296.98</v>
      </c>
      <c r="V592" s="86" t="n">
        <v>1296.98</v>
      </c>
      <c r="W592" s="86" t="n">
        <v>8212.44</v>
      </c>
      <c r="X592" s="87" t="n">
        <v>6915.46</v>
      </c>
      <c r="Y592" s="83" t="n">
        <v>5.33197119462135</v>
      </c>
      <c r="Z592" s="90" t="n">
        <v>-0.0793713784139177</v>
      </c>
      <c r="AA592" s="86" t="n">
        <f aca="false">SUM(K592,Q592,W592)/3</f>
        <v>8486.05</v>
      </c>
    </row>
    <row r="593" customFormat="false" ht="15" hidden="false" customHeight="false" outlineLevel="0" collapsed="false">
      <c r="A593" s="0" t="e">
        <f aca="false">_xlfn.XLOOKUP('[1]CMK - 30.09.2025'!$N$1:$N$1048576,'[1]CMK - 30.09.2025'!$J$1:$J$1048576,"-",0)</f>
        <v>#NAME?</v>
      </c>
      <c r="B593" s="85" t="s">
        <v>58</v>
      </c>
      <c r="C593" s="85" t="s">
        <v>58</v>
      </c>
      <c r="D593" s="85" t="s">
        <v>59</v>
      </c>
      <c r="E593" s="85" t="n">
        <v>12215682000139</v>
      </c>
      <c r="F593" s="85" t="s">
        <v>649</v>
      </c>
      <c r="G593" s="85"/>
      <c r="H593" s="85" t="s">
        <v>61</v>
      </c>
      <c r="I593" s="86" t="n">
        <v>10569.375</v>
      </c>
      <c r="J593" s="86" t="n">
        <v>10569.375</v>
      </c>
      <c r="K593" s="86" t="n">
        <v>10833.72</v>
      </c>
      <c r="L593" s="87" t="n">
        <v>264.344999999999</v>
      </c>
      <c r="M593" s="83" t="n">
        <v>0.0250104665602271</v>
      </c>
      <c r="N593" s="88" t="s">
        <v>57</v>
      </c>
      <c r="O593" s="86" t="n">
        <v>7327.238</v>
      </c>
      <c r="P593" s="86" t="n">
        <v>7327.238</v>
      </c>
      <c r="Q593" s="86" t="n">
        <v>7088.39</v>
      </c>
      <c r="R593" s="89" t="n">
        <v>-238.847999999998</v>
      </c>
      <c r="S593" s="90" t="n">
        <v>-0.0325972760813826</v>
      </c>
      <c r="T593" s="90" t="n">
        <v>-0.345710430027728</v>
      </c>
      <c r="U593" s="86" t="n">
        <v>9440.951</v>
      </c>
      <c r="V593" s="86" t="n">
        <v>9440.951</v>
      </c>
      <c r="W593" s="86" t="n">
        <v>5971.26</v>
      </c>
      <c r="X593" s="89" t="n">
        <v>-3469.691</v>
      </c>
      <c r="Y593" s="90" t="n">
        <v>-0.367514988691288</v>
      </c>
      <c r="Z593" s="90" t="n">
        <v>-0.157599962756</v>
      </c>
      <c r="AA593" s="86" t="n">
        <f aca="false">SUM(K593,Q593,W593)/3</f>
        <v>7964.45666666667</v>
      </c>
    </row>
    <row r="594" customFormat="false" ht="15" hidden="false" customHeight="false" outlineLevel="0" collapsed="false">
      <c r="A594" s="0" t="e">
        <f aca="false">_xlfn.XLOOKUP('[1]CMK - 30.09.2025'!$N$1:$N$1048576,'[1]CMK - 30.09.2025'!$J$1:$J$1048576,"-",0)</f>
        <v>#NAME?</v>
      </c>
      <c r="B594" s="85" t="s">
        <v>58</v>
      </c>
      <c r="C594" s="85" t="s">
        <v>58</v>
      </c>
      <c r="D594" s="85" t="s">
        <v>59</v>
      </c>
      <c r="E594" s="85" t="n">
        <v>12232188000182</v>
      </c>
      <c r="F594" s="85" t="s">
        <v>650</v>
      </c>
      <c r="G594" s="85"/>
      <c r="H594" s="85" t="s">
        <v>61</v>
      </c>
      <c r="I594" s="86" t="n">
        <v>4223.86</v>
      </c>
      <c r="J594" s="86" t="n">
        <v>4223.86</v>
      </c>
      <c r="K594" s="86" t="n">
        <v>4112.27</v>
      </c>
      <c r="L594" s="89" t="n">
        <v>-111.59</v>
      </c>
      <c r="M594" s="90" t="n">
        <v>-0.0264189627497123</v>
      </c>
      <c r="N594" s="88" t="s">
        <v>57</v>
      </c>
      <c r="O594" s="86" t="n">
        <v>3409.555</v>
      </c>
      <c r="P594" s="86" t="n">
        <v>3409.555</v>
      </c>
      <c r="Q594" s="86" t="n">
        <v>3748.47</v>
      </c>
      <c r="R594" s="87" t="n">
        <v>338.915000000002</v>
      </c>
      <c r="S594" s="83" t="n">
        <v>0.099401534804396</v>
      </c>
      <c r="T594" s="90" t="n">
        <v>-0.0884669537749224</v>
      </c>
      <c r="U594" s="86" t="n">
        <v>5547.422</v>
      </c>
      <c r="V594" s="86" t="n">
        <v>5547.422</v>
      </c>
      <c r="W594" s="86" t="n">
        <v>4087.11</v>
      </c>
      <c r="X594" s="89" t="n">
        <v>-1460.312</v>
      </c>
      <c r="Y594" s="90" t="n">
        <v>-0.263241556167892</v>
      </c>
      <c r="Z594" s="83" t="n">
        <v>0.0903408590705008</v>
      </c>
      <c r="AA594" s="86" t="n">
        <f aca="false">SUM(K594,Q594,W594)/3</f>
        <v>3982.61666666667</v>
      </c>
    </row>
    <row r="595" customFormat="false" ht="15" hidden="false" customHeight="false" outlineLevel="0" collapsed="false">
      <c r="A595" s="0" t="e">
        <f aca="false">_xlfn.XLOOKUP('[1]CMK - 30.09.2025'!$N$1:$N$1048576,'[1]CMK - 30.09.2025'!$J$1:$J$1048576,"-",0)</f>
        <v>#NAME?</v>
      </c>
      <c r="B595" s="85" t="s">
        <v>58</v>
      </c>
      <c r="C595" s="85" t="s">
        <v>58</v>
      </c>
      <c r="D595" s="85" t="s">
        <v>59</v>
      </c>
      <c r="E595" s="85" t="n">
        <v>12240994000100</v>
      </c>
      <c r="F595" s="85" t="s">
        <v>651</v>
      </c>
      <c r="G595" s="85"/>
      <c r="H595" s="85" t="s">
        <v>61</v>
      </c>
      <c r="I595" s="86" t="n">
        <v>2704.938</v>
      </c>
      <c r="J595" s="86" t="n">
        <v>2704.938</v>
      </c>
      <c r="K595" s="86" t="n">
        <v>3032.84</v>
      </c>
      <c r="L595" s="87" t="n">
        <v>327.901999999999</v>
      </c>
      <c r="M595" s="83" t="n">
        <v>0.12122348090788</v>
      </c>
      <c r="N595" s="88" t="s">
        <v>57</v>
      </c>
      <c r="O595" s="86" t="n">
        <v>3006.497</v>
      </c>
      <c r="P595" s="86" t="n">
        <v>3006.497</v>
      </c>
      <c r="Q595" s="86" t="n">
        <v>2731.28</v>
      </c>
      <c r="R595" s="89" t="n">
        <v>-275.216999999999</v>
      </c>
      <c r="S595" s="90" t="n">
        <v>-0.0915407532420619</v>
      </c>
      <c r="T595" s="90" t="n">
        <v>-0.0994315559013992</v>
      </c>
      <c r="U595" s="86" t="n">
        <v>3617.47</v>
      </c>
      <c r="V595" s="86" t="n">
        <v>3617.47</v>
      </c>
      <c r="W595" s="86" t="n">
        <v>1679.23</v>
      </c>
      <c r="X595" s="89" t="n">
        <v>-1938.24</v>
      </c>
      <c r="Y595" s="90" t="n">
        <v>-0.535799882238139</v>
      </c>
      <c r="Z595" s="90" t="n">
        <v>-0.385185700477432</v>
      </c>
      <c r="AA595" s="86" t="n">
        <f aca="false">SUM(K595,Q595,W595)/3</f>
        <v>2481.11666666667</v>
      </c>
    </row>
    <row r="596" customFormat="false" ht="15" hidden="false" customHeight="false" outlineLevel="0" collapsed="false">
      <c r="A596" s="0" t="e">
        <f aca="false">_xlfn.XLOOKUP('[1]CMK - 30.09.2025'!$N$1:$N$1048576,'[1]CMK - 30.09.2025'!$J$1:$J$1048576,"-",0)</f>
        <v>#NAME?</v>
      </c>
      <c r="B596" s="85" t="s">
        <v>58</v>
      </c>
      <c r="C596" s="85" t="s">
        <v>58</v>
      </c>
      <c r="D596" s="85" t="s">
        <v>59</v>
      </c>
      <c r="E596" s="85" t="n">
        <v>12253438000160</v>
      </c>
      <c r="F596" s="85" t="s">
        <v>652</v>
      </c>
      <c r="G596" s="85"/>
      <c r="H596" s="85" t="s">
        <v>61</v>
      </c>
      <c r="I596" s="85" t="s">
        <v>57</v>
      </c>
      <c r="J596" s="85" t="s">
        <v>57</v>
      </c>
      <c r="K596" s="85" t="s">
        <v>57</v>
      </c>
      <c r="L596" s="85" t="s">
        <v>57</v>
      </c>
      <c r="M596" s="91" t="s">
        <v>57</v>
      </c>
      <c r="N596" s="91" t="s">
        <v>57</v>
      </c>
      <c r="O596" s="86" t="n">
        <v>0</v>
      </c>
      <c r="P596" s="86" t="n">
        <v>0</v>
      </c>
      <c r="Q596" s="86" t="n">
        <v>1010.9</v>
      </c>
      <c r="R596" s="87" t="n">
        <v>1010.9</v>
      </c>
      <c r="S596" s="88" t="s">
        <v>57</v>
      </c>
      <c r="T596" s="88" t="s">
        <v>57</v>
      </c>
      <c r="U596" s="86" t="n">
        <v>0</v>
      </c>
      <c r="V596" s="86" t="n">
        <v>0</v>
      </c>
      <c r="W596" s="86" t="n">
        <v>0</v>
      </c>
      <c r="X596" s="89" t="n">
        <v>0</v>
      </c>
      <c r="Y596" s="88" t="s">
        <v>57</v>
      </c>
      <c r="Z596" s="90" t="n">
        <v>-1</v>
      </c>
      <c r="AA596" s="86" t="n">
        <f aca="false">SUM(K596,Q596,W596)/3</f>
        <v>336.966666666667</v>
      </c>
    </row>
    <row r="597" customFormat="false" ht="15" hidden="false" customHeight="false" outlineLevel="0" collapsed="false">
      <c r="A597" s="0" t="e">
        <f aca="false">_xlfn.XLOOKUP('[1]CMK - 30.09.2025'!$N$1:$N$1048576,'[1]CMK - 30.09.2025'!$J$1:$J$1048576,"-",0)</f>
        <v>#NAME?</v>
      </c>
      <c r="B597" s="85" t="s">
        <v>58</v>
      </c>
      <c r="C597" s="85" t="s">
        <v>58</v>
      </c>
      <c r="D597" s="85" t="s">
        <v>59</v>
      </c>
      <c r="E597" s="85" t="n">
        <v>12253924000189</v>
      </c>
      <c r="F597" s="85" t="s">
        <v>653</v>
      </c>
      <c r="G597" s="85"/>
      <c r="H597" s="85" t="s">
        <v>61</v>
      </c>
      <c r="I597" s="86" t="n">
        <v>632.643</v>
      </c>
      <c r="J597" s="86" t="n">
        <v>632.643</v>
      </c>
      <c r="K597" s="86" t="n">
        <v>751.86</v>
      </c>
      <c r="L597" s="87" t="n">
        <v>119.217</v>
      </c>
      <c r="M597" s="83" t="n">
        <v>0.188442771041488</v>
      </c>
      <c r="N597" s="88" t="s">
        <v>57</v>
      </c>
      <c r="O597" s="86" t="n">
        <v>1444.308</v>
      </c>
      <c r="P597" s="86" t="n">
        <v>1444.308</v>
      </c>
      <c r="Q597" s="86" t="n">
        <v>172.63</v>
      </c>
      <c r="R597" s="89" t="n">
        <v>-1271.678</v>
      </c>
      <c r="S597" s="90" t="n">
        <v>-0.880475632621297</v>
      </c>
      <c r="T597" s="90" t="n">
        <v>-0.770396084377411</v>
      </c>
      <c r="U597" s="86" t="n">
        <v>244.036</v>
      </c>
      <c r="V597" s="86" t="n">
        <v>244.036</v>
      </c>
      <c r="W597" s="86" t="n">
        <v>909.97</v>
      </c>
      <c r="X597" s="87" t="n">
        <v>665.934</v>
      </c>
      <c r="Y597" s="83" t="n">
        <v>2.72883508990477</v>
      </c>
      <c r="Z597" s="83" t="n">
        <v>4.27121589526733</v>
      </c>
      <c r="AA597" s="86" t="n">
        <f aca="false">SUM(K597,Q597,W597)/3</f>
        <v>611.486666666667</v>
      </c>
    </row>
    <row r="598" customFormat="false" ht="15" hidden="false" customHeight="false" outlineLevel="0" collapsed="false">
      <c r="A598" s="0" t="e">
        <f aca="false">_xlfn.XLOOKUP('[1]CMK - 30.09.2025'!$N$1:$N$1048576,'[1]CMK - 30.09.2025'!$J$1:$J$1048576,"-",0)</f>
        <v>#NAME?</v>
      </c>
      <c r="B598" s="85" t="s">
        <v>58</v>
      </c>
      <c r="C598" s="85" t="s">
        <v>58</v>
      </c>
      <c r="D598" s="85" t="s">
        <v>59</v>
      </c>
      <c r="E598" s="85" t="n">
        <v>12265060000115</v>
      </c>
      <c r="F598" s="85" t="s">
        <v>654</v>
      </c>
      <c r="G598" s="85"/>
      <c r="H598" s="85" t="s">
        <v>61</v>
      </c>
      <c r="I598" s="86" t="n">
        <v>5943.233</v>
      </c>
      <c r="J598" s="86" t="n">
        <v>5943.233</v>
      </c>
      <c r="K598" s="86" t="n">
        <v>5082.21</v>
      </c>
      <c r="L598" s="89" t="n">
        <v>-861.023</v>
      </c>
      <c r="M598" s="90" t="n">
        <v>-0.144874515268037</v>
      </c>
      <c r="N598" s="88" t="s">
        <v>57</v>
      </c>
      <c r="O598" s="86" t="n">
        <v>7590.64</v>
      </c>
      <c r="P598" s="86" t="n">
        <v>7590.64</v>
      </c>
      <c r="Q598" s="86" t="n">
        <v>3876.82</v>
      </c>
      <c r="R598" s="89" t="n">
        <v>-3713.82</v>
      </c>
      <c r="S598" s="90" t="n">
        <v>-0.489263092440163</v>
      </c>
      <c r="T598" s="90" t="n">
        <v>-0.237178314158604</v>
      </c>
      <c r="U598" s="86" t="n">
        <v>5369.595</v>
      </c>
      <c r="V598" s="86" t="n">
        <v>5369.595</v>
      </c>
      <c r="W598" s="86" t="n">
        <v>7416.68</v>
      </c>
      <c r="X598" s="87" t="n">
        <v>2047.085</v>
      </c>
      <c r="Y598" s="83" t="n">
        <v>0.381236387474289</v>
      </c>
      <c r="Z598" s="83" t="n">
        <v>0.913083403407947</v>
      </c>
      <c r="AA598" s="86" t="n">
        <f aca="false">SUM(K598,Q598,W598)/3</f>
        <v>5458.57</v>
      </c>
    </row>
    <row r="599" customFormat="false" ht="15" hidden="false" customHeight="false" outlineLevel="0" collapsed="false">
      <c r="A599" s="0" t="e">
        <f aca="false">_xlfn.XLOOKUP('[1]CMK - 30.09.2025'!$N$1:$N$1048576,'[1]CMK - 30.09.2025'!$J$1:$J$1048576,"-",0)</f>
        <v>#NAME?</v>
      </c>
      <c r="B599" s="85" t="s">
        <v>58</v>
      </c>
      <c r="C599" s="85" t="s">
        <v>58</v>
      </c>
      <c r="D599" s="85" t="s">
        <v>59</v>
      </c>
      <c r="E599" s="85" t="n">
        <v>12350623000173</v>
      </c>
      <c r="F599" s="85" t="s">
        <v>655</v>
      </c>
      <c r="G599" s="85"/>
      <c r="H599" s="85" t="s">
        <v>61</v>
      </c>
      <c r="I599" s="86" t="n">
        <v>2197.299</v>
      </c>
      <c r="J599" s="86" t="n">
        <v>2197.299</v>
      </c>
      <c r="K599" s="86" t="n">
        <v>2165.45</v>
      </c>
      <c r="L599" s="89" t="n">
        <v>-31.8489999999997</v>
      </c>
      <c r="M599" s="90" t="n">
        <v>-0.01449461361426</v>
      </c>
      <c r="N599" s="88" t="s">
        <v>57</v>
      </c>
      <c r="O599" s="86" t="n">
        <v>1596.695</v>
      </c>
      <c r="P599" s="86" t="n">
        <v>1596.695</v>
      </c>
      <c r="Q599" s="86" t="n">
        <v>1701.86</v>
      </c>
      <c r="R599" s="87" t="n">
        <v>105.165</v>
      </c>
      <c r="S599" s="83" t="n">
        <v>0.0658641756879053</v>
      </c>
      <c r="T599" s="90" t="n">
        <v>-0.214084832251957</v>
      </c>
      <c r="U599" s="86" t="n">
        <v>3237.338</v>
      </c>
      <c r="V599" s="86" t="n">
        <v>3237.338</v>
      </c>
      <c r="W599" s="86" t="n">
        <v>2473.27</v>
      </c>
      <c r="X599" s="89" t="n">
        <v>-764.067999999999</v>
      </c>
      <c r="Y599" s="90" t="n">
        <v>-0.236017369826691</v>
      </c>
      <c r="Z599" s="83" t="n">
        <v>0.453274652439097</v>
      </c>
      <c r="AA599" s="86" t="n">
        <f aca="false">SUM(K599,Q599,W599)/3</f>
        <v>2113.52666666667</v>
      </c>
    </row>
    <row r="600" customFormat="false" ht="15" hidden="false" customHeight="false" outlineLevel="0" collapsed="false">
      <c r="A600" s="0" t="e">
        <f aca="false">_xlfn.XLOOKUP('[1]CMK - 30.09.2025'!$N$1:$N$1048576,'[1]CMK - 30.09.2025'!$J$1:$J$1048576,"-",0)</f>
        <v>#NAME?</v>
      </c>
      <c r="B600" s="85" t="s">
        <v>58</v>
      </c>
      <c r="C600" s="85" t="s">
        <v>58</v>
      </c>
      <c r="D600" s="85" t="s">
        <v>59</v>
      </c>
      <c r="E600" s="85" t="n">
        <v>12357793000180</v>
      </c>
      <c r="F600" s="85" t="s">
        <v>656</v>
      </c>
      <c r="G600" s="85"/>
      <c r="H600" s="85" t="s">
        <v>61</v>
      </c>
      <c r="I600" s="86" t="n">
        <v>21808.02</v>
      </c>
      <c r="J600" s="86" t="n">
        <v>21808.02</v>
      </c>
      <c r="K600" s="86" t="n">
        <v>25394.35</v>
      </c>
      <c r="L600" s="87" t="n">
        <v>3586.32999999999</v>
      </c>
      <c r="M600" s="83" t="n">
        <v>0.164450050944561</v>
      </c>
      <c r="N600" s="88" t="s">
        <v>57</v>
      </c>
      <c r="O600" s="86" t="n">
        <v>11036.151</v>
      </c>
      <c r="P600" s="86" t="n">
        <v>11036.151</v>
      </c>
      <c r="Q600" s="86" t="n">
        <v>26159.57</v>
      </c>
      <c r="R600" s="87" t="n">
        <v>15123.419</v>
      </c>
      <c r="S600" s="83" t="n">
        <v>1.37035267096291</v>
      </c>
      <c r="T600" s="83" t="n">
        <v>0.0301334745721</v>
      </c>
      <c r="U600" s="86" t="n">
        <v>21978.137</v>
      </c>
      <c r="V600" s="86" t="n">
        <v>21978.137</v>
      </c>
      <c r="W600" s="86" t="n">
        <v>34709.45</v>
      </c>
      <c r="X600" s="87" t="n">
        <v>12731.313</v>
      </c>
      <c r="Y600" s="83" t="n">
        <v>0.579271709881506</v>
      </c>
      <c r="Z600" s="83" t="n">
        <v>0.326835647527845</v>
      </c>
      <c r="AA600" s="86" t="n">
        <f aca="false">SUM(K600,Q600,W600)/3</f>
        <v>28754.4566666667</v>
      </c>
    </row>
    <row r="601" customFormat="false" ht="15" hidden="false" customHeight="false" outlineLevel="0" collapsed="false">
      <c r="A601" s="0" t="e">
        <f aca="false">_xlfn.XLOOKUP('[1]CMK - 30.09.2025'!$N$1:$N$1048576,'[1]CMK - 30.09.2025'!$J$1:$J$1048576,"-",0)</f>
        <v>#NAME?</v>
      </c>
      <c r="B601" s="85" t="s">
        <v>58</v>
      </c>
      <c r="C601" s="85" t="s">
        <v>58</v>
      </c>
      <c r="D601" s="85" t="s">
        <v>59</v>
      </c>
      <c r="E601" s="85" t="n">
        <v>12426006000104</v>
      </c>
      <c r="F601" s="85" t="s">
        <v>657</v>
      </c>
      <c r="G601" s="85"/>
      <c r="H601" s="85" t="s">
        <v>61</v>
      </c>
      <c r="I601" s="86" t="n">
        <v>5089.737</v>
      </c>
      <c r="J601" s="86" t="n">
        <v>5089.737</v>
      </c>
      <c r="K601" s="86" t="n">
        <v>9730.16</v>
      </c>
      <c r="L601" s="87" t="n">
        <v>4640.423</v>
      </c>
      <c r="M601" s="83" t="n">
        <v>0.911721568324649</v>
      </c>
      <c r="N601" s="88" t="s">
        <v>57</v>
      </c>
      <c r="O601" s="86" t="n">
        <v>4968.336</v>
      </c>
      <c r="P601" s="86" t="n">
        <v>4968.336</v>
      </c>
      <c r="Q601" s="86" t="n">
        <v>4969.85</v>
      </c>
      <c r="R601" s="87" t="n">
        <v>1.51399999999921</v>
      </c>
      <c r="S601" s="83" t="n">
        <v>0.000304729792831804</v>
      </c>
      <c r="T601" s="90" t="n">
        <v>-0.489232448387282</v>
      </c>
      <c r="U601" s="86" t="n">
        <v>7347.241</v>
      </c>
      <c r="V601" s="86" t="n">
        <v>7347.241</v>
      </c>
      <c r="W601" s="86" t="n">
        <v>11046.89</v>
      </c>
      <c r="X601" s="87" t="n">
        <v>3699.649</v>
      </c>
      <c r="Y601" s="83" t="n">
        <v>0.50354262232585</v>
      </c>
      <c r="Z601" s="83" t="n">
        <v>1.22278137167118</v>
      </c>
      <c r="AA601" s="86" t="n">
        <f aca="false">SUM(K601,Q601,W601)/3</f>
        <v>8582.3</v>
      </c>
    </row>
    <row r="602" customFormat="false" ht="15" hidden="false" customHeight="false" outlineLevel="0" collapsed="false">
      <c r="A602" s="0" t="e">
        <f aca="false">_xlfn.XLOOKUP('[1]CMK - 30.09.2025'!$N$1:$N$1048576,'[1]CMK - 30.09.2025'!$J$1:$J$1048576,"-",0)</f>
        <v>#NAME?</v>
      </c>
      <c r="B602" s="85" t="s">
        <v>58</v>
      </c>
      <c r="C602" s="85" t="s">
        <v>58</v>
      </c>
      <c r="D602" s="85" t="s">
        <v>59</v>
      </c>
      <c r="E602" s="85" t="n">
        <v>12439013000140</v>
      </c>
      <c r="F602" s="85" t="s">
        <v>658</v>
      </c>
      <c r="G602" s="85"/>
      <c r="H602" s="85" t="s">
        <v>61</v>
      </c>
      <c r="I602" s="86" t="n">
        <v>13530.305</v>
      </c>
      <c r="J602" s="86" t="n">
        <v>13530.305</v>
      </c>
      <c r="K602" s="86" t="n">
        <v>15631.41</v>
      </c>
      <c r="L602" s="87" t="n">
        <v>2101.105</v>
      </c>
      <c r="M602" s="83" t="n">
        <v>0.155288812779904</v>
      </c>
      <c r="N602" s="88" t="s">
        <v>57</v>
      </c>
      <c r="O602" s="86" t="n">
        <v>7248.669</v>
      </c>
      <c r="P602" s="86" t="n">
        <v>7248.669</v>
      </c>
      <c r="Q602" s="86" t="n">
        <v>18241.97</v>
      </c>
      <c r="R602" s="87" t="n">
        <v>10993.301</v>
      </c>
      <c r="S602" s="83" t="n">
        <v>1.51659580538165</v>
      </c>
      <c r="T602" s="83" t="n">
        <v>0.167007326914207</v>
      </c>
      <c r="U602" s="86" t="n">
        <v>7135.465</v>
      </c>
      <c r="V602" s="86" t="n">
        <v>7135.465</v>
      </c>
      <c r="W602" s="86" t="n">
        <v>22394.3</v>
      </c>
      <c r="X602" s="87" t="n">
        <v>15258.835</v>
      </c>
      <c r="Y602" s="83" t="n">
        <v>2.13844998188625</v>
      </c>
      <c r="Z602" s="83" t="n">
        <v>0.227625086544929</v>
      </c>
      <c r="AA602" s="86" t="n">
        <f aca="false">SUM(K602,Q602,W602)/3</f>
        <v>18755.8933333333</v>
      </c>
    </row>
    <row r="603" customFormat="false" ht="15" hidden="false" customHeight="false" outlineLevel="0" collapsed="false">
      <c r="A603" s="0" t="e">
        <f aca="false">_xlfn.XLOOKUP('[1]CMK - 30.09.2025'!$N$1:$N$1048576,'[1]CMK - 30.09.2025'!$J$1:$J$1048576,"-",0)</f>
        <v>#NAME?</v>
      </c>
      <c r="B603" s="85" t="s">
        <v>58</v>
      </c>
      <c r="C603" s="85" t="s">
        <v>58</v>
      </c>
      <c r="D603" s="85" t="s">
        <v>59</v>
      </c>
      <c r="E603" s="85" t="n">
        <v>12468281000190</v>
      </c>
      <c r="F603" s="85" t="s">
        <v>659</v>
      </c>
      <c r="G603" s="85"/>
      <c r="H603" s="85" t="s">
        <v>61</v>
      </c>
      <c r="I603" s="86" t="n">
        <v>4399.396</v>
      </c>
      <c r="J603" s="86" t="n">
        <v>4399.396</v>
      </c>
      <c r="K603" s="86" t="n">
        <v>4279.28</v>
      </c>
      <c r="L603" s="89" t="n">
        <v>-120.115999999998</v>
      </c>
      <c r="M603" s="90" t="n">
        <v>-0.0273028388442409</v>
      </c>
      <c r="N603" s="88" t="s">
        <v>57</v>
      </c>
      <c r="O603" s="86" t="n">
        <v>6914.124</v>
      </c>
      <c r="P603" s="86" t="n">
        <v>6914.124</v>
      </c>
      <c r="Q603" s="86" t="n">
        <v>1236</v>
      </c>
      <c r="R603" s="89" t="n">
        <v>-5678.124</v>
      </c>
      <c r="S603" s="90" t="n">
        <v>-0.821235488400266</v>
      </c>
      <c r="T603" s="90" t="n">
        <v>-0.711166364435139</v>
      </c>
      <c r="U603" s="86" t="n">
        <v>4523.201</v>
      </c>
      <c r="V603" s="86" t="n">
        <v>4523.201</v>
      </c>
      <c r="W603" s="86" t="n">
        <v>0</v>
      </c>
      <c r="X603" s="89" t="n">
        <v>-4523.201</v>
      </c>
      <c r="Y603" s="90" t="n">
        <v>-1</v>
      </c>
      <c r="Z603" s="90" t="n">
        <v>-1</v>
      </c>
      <c r="AA603" s="86" t="n">
        <f aca="false">SUM(K603,Q603,W603)/3</f>
        <v>1838.42666666667</v>
      </c>
    </row>
    <row r="604" customFormat="false" ht="15" hidden="false" customHeight="false" outlineLevel="0" collapsed="false">
      <c r="A604" s="0" t="e">
        <f aca="false">_xlfn.XLOOKUP('[1]CMK - 30.09.2025'!$N$1:$N$1048576,'[1]CMK - 30.09.2025'!$J$1:$J$1048576,"-",0)</f>
        <v>#NAME?</v>
      </c>
      <c r="B604" s="85" t="s">
        <v>58</v>
      </c>
      <c r="C604" s="85" t="s">
        <v>58</v>
      </c>
      <c r="D604" s="85" t="s">
        <v>59</v>
      </c>
      <c r="E604" s="85" t="n">
        <v>12470978000104</v>
      </c>
      <c r="F604" s="85" t="s">
        <v>660</v>
      </c>
      <c r="G604" s="85"/>
      <c r="H604" s="85" t="s">
        <v>61</v>
      </c>
      <c r="I604" s="86" t="n">
        <v>14271.577</v>
      </c>
      <c r="J604" s="86" t="n">
        <v>14271.577</v>
      </c>
      <c r="K604" s="86" t="n">
        <v>12986.98</v>
      </c>
      <c r="L604" s="89" t="n">
        <v>-1284.59699999999</v>
      </c>
      <c r="M604" s="90" t="n">
        <v>-0.0900108656527581</v>
      </c>
      <c r="N604" s="88" t="s">
        <v>57</v>
      </c>
      <c r="O604" s="86" t="n">
        <v>11270.147</v>
      </c>
      <c r="P604" s="86" t="n">
        <v>11270.147</v>
      </c>
      <c r="Q604" s="86" t="n">
        <v>9687.81</v>
      </c>
      <c r="R604" s="89" t="n">
        <v>-1582.33699999999</v>
      </c>
      <c r="S604" s="90" t="n">
        <v>-0.140400741889169</v>
      </c>
      <c r="T604" s="90" t="n">
        <v>-0.254036735253308</v>
      </c>
      <c r="U604" s="86" t="n">
        <v>11570.038</v>
      </c>
      <c r="V604" s="86" t="n">
        <v>11570.038</v>
      </c>
      <c r="W604" s="86" t="n">
        <v>12999.82</v>
      </c>
      <c r="X604" s="87" t="n">
        <v>1429.782</v>
      </c>
      <c r="Y604" s="83" t="n">
        <v>0.123576257917217</v>
      </c>
      <c r="Z604" s="83" t="n">
        <v>0.341873963258982</v>
      </c>
      <c r="AA604" s="86" t="n">
        <f aca="false">SUM(K604,Q604,W604)/3</f>
        <v>11891.5366666667</v>
      </c>
    </row>
    <row r="605" customFormat="false" ht="15" hidden="false" customHeight="false" outlineLevel="0" collapsed="false">
      <c r="A605" s="0" t="e">
        <f aca="false">_xlfn.XLOOKUP('[1]CMK - 30.09.2025'!$N$1:$N$1048576,'[1]CMK - 30.09.2025'!$J$1:$J$1048576,"-",0)</f>
        <v>#NAME?</v>
      </c>
      <c r="B605" s="85" t="s">
        <v>58</v>
      </c>
      <c r="C605" s="85" t="s">
        <v>58</v>
      </c>
      <c r="D605" s="85" t="s">
        <v>59</v>
      </c>
      <c r="E605" s="85" t="n">
        <v>12499933000154</v>
      </c>
      <c r="F605" s="85" t="s">
        <v>661</v>
      </c>
      <c r="G605" s="85"/>
      <c r="H605" s="85" t="s">
        <v>61</v>
      </c>
      <c r="I605" s="86" t="n">
        <v>949.589</v>
      </c>
      <c r="J605" s="86" t="n">
        <v>949.589</v>
      </c>
      <c r="K605" s="86" t="n">
        <v>1317.1</v>
      </c>
      <c r="L605" s="87" t="n">
        <v>367.511</v>
      </c>
      <c r="M605" s="83" t="n">
        <v>0.387021121769524</v>
      </c>
      <c r="N605" s="88" t="s">
        <v>57</v>
      </c>
      <c r="O605" s="86" t="n">
        <v>2025.067</v>
      </c>
      <c r="P605" s="86" t="n">
        <v>2025.067</v>
      </c>
      <c r="Q605" s="86" t="n">
        <v>1131.13</v>
      </c>
      <c r="R605" s="89" t="n">
        <v>-893.937</v>
      </c>
      <c r="S605" s="90" t="n">
        <v>-0.441435764841361</v>
      </c>
      <c r="T605" s="90" t="n">
        <v>-0.141196568218055</v>
      </c>
      <c r="U605" s="86" t="n">
        <v>2039.074</v>
      </c>
      <c r="V605" s="86" t="n">
        <v>2039.074</v>
      </c>
      <c r="W605" s="86" t="n">
        <v>1990.77</v>
      </c>
      <c r="X605" s="89" t="n">
        <v>-48.3039999999996</v>
      </c>
      <c r="Y605" s="90" t="n">
        <v>-0.0236891844042931</v>
      </c>
      <c r="Z605" s="83" t="n">
        <v>0.759983379452406</v>
      </c>
      <c r="AA605" s="86" t="n">
        <f aca="false">SUM(K605,Q605,W605)/3</f>
        <v>1479.66666666667</v>
      </c>
    </row>
    <row r="606" customFormat="false" ht="15" hidden="false" customHeight="false" outlineLevel="0" collapsed="false">
      <c r="A606" s="0" t="e">
        <f aca="false">_xlfn.XLOOKUP('[1]CMK - 30.09.2025'!$N$1:$N$1048576,'[1]CMK - 30.09.2025'!$J$1:$J$1048576,"-",0)</f>
        <v>#NAME?</v>
      </c>
      <c r="B606" s="85" t="s">
        <v>58</v>
      </c>
      <c r="C606" s="85" t="s">
        <v>58</v>
      </c>
      <c r="D606" s="85" t="s">
        <v>59</v>
      </c>
      <c r="E606" s="85" t="n">
        <v>12564208000112</v>
      </c>
      <c r="F606" s="85" t="s">
        <v>662</v>
      </c>
      <c r="G606" s="85"/>
      <c r="H606" s="85" t="s">
        <v>61</v>
      </c>
      <c r="I606" s="86" t="n">
        <v>6457.642</v>
      </c>
      <c r="J606" s="86" t="n">
        <v>6457.642</v>
      </c>
      <c r="K606" s="86" t="n">
        <v>4606.03</v>
      </c>
      <c r="L606" s="89" t="n">
        <v>-1851.612</v>
      </c>
      <c r="M606" s="90" t="n">
        <v>-0.286731906166369</v>
      </c>
      <c r="N606" s="88" t="s">
        <v>57</v>
      </c>
      <c r="O606" s="86" t="n">
        <v>8126.742</v>
      </c>
      <c r="P606" s="86" t="n">
        <v>8126.742</v>
      </c>
      <c r="Q606" s="86" t="n">
        <v>6026.73</v>
      </c>
      <c r="R606" s="89" t="n">
        <v>-2100.01199999999</v>
      </c>
      <c r="S606" s="90" t="n">
        <v>-0.258407612792432</v>
      </c>
      <c r="T606" s="83" t="n">
        <v>0.308443496894289</v>
      </c>
      <c r="U606" s="86" t="n">
        <v>4358.288</v>
      </c>
      <c r="V606" s="86" t="n">
        <v>4358.288</v>
      </c>
      <c r="W606" s="86" t="n">
        <v>2521.17</v>
      </c>
      <c r="X606" s="89" t="n">
        <v>-1837.118</v>
      </c>
      <c r="Y606" s="90" t="n">
        <v>-0.421522854845756</v>
      </c>
      <c r="Z606" s="90" t="n">
        <v>-0.581668666092558</v>
      </c>
      <c r="AA606" s="86" t="n">
        <f aca="false">SUM(K606,Q606,W606)/3</f>
        <v>4384.64333333333</v>
      </c>
    </row>
    <row r="607" customFormat="false" ht="15" hidden="false" customHeight="false" outlineLevel="0" collapsed="false">
      <c r="A607" s="0" t="e">
        <f aca="false">_xlfn.XLOOKUP('[1]CMK - 30.09.2025'!$N$1:$N$1048576,'[1]CMK - 30.09.2025'!$J$1:$J$1048576,"-",0)</f>
        <v>#NAME?</v>
      </c>
      <c r="B607" s="85" t="s">
        <v>58</v>
      </c>
      <c r="C607" s="85" t="s">
        <v>58</v>
      </c>
      <c r="D607" s="85" t="s">
        <v>59</v>
      </c>
      <c r="E607" s="85" t="n">
        <v>12581270000112</v>
      </c>
      <c r="F607" s="85" t="s">
        <v>663</v>
      </c>
      <c r="G607" s="85"/>
      <c r="H607" s="85" t="s">
        <v>61</v>
      </c>
      <c r="I607" s="86" t="n">
        <v>2373.576</v>
      </c>
      <c r="J607" s="86" t="n">
        <v>2373.576</v>
      </c>
      <c r="K607" s="86" t="n">
        <v>3824.57</v>
      </c>
      <c r="L607" s="87" t="n">
        <v>1450.994</v>
      </c>
      <c r="M607" s="83" t="n">
        <v>0.611311371533922</v>
      </c>
      <c r="N607" s="88" t="s">
        <v>57</v>
      </c>
      <c r="O607" s="86" t="n">
        <v>5538.208</v>
      </c>
      <c r="P607" s="86" t="n">
        <v>5538.208</v>
      </c>
      <c r="Q607" s="86" t="n">
        <v>3465.3</v>
      </c>
      <c r="R607" s="89" t="n">
        <v>-2072.908</v>
      </c>
      <c r="S607" s="90" t="n">
        <v>-0.374292189820245</v>
      </c>
      <c r="T607" s="90" t="n">
        <v>-0.0939373576637372</v>
      </c>
      <c r="U607" s="86" t="n">
        <v>2350.425</v>
      </c>
      <c r="V607" s="86" t="n">
        <v>2350.425</v>
      </c>
      <c r="W607" s="86" t="n">
        <v>3350.16</v>
      </c>
      <c r="X607" s="87" t="n">
        <v>999.735</v>
      </c>
      <c r="Y607" s="83" t="n">
        <v>0.425342225342225</v>
      </c>
      <c r="Z607" s="90" t="n">
        <v>-0.033226560470955</v>
      </c>
      <c r="AA607" s="86" t="n">
        <f aca="false">SUM(K607,Q607,W607)/3</f>
        <v>3546.67666666667</v>
      </c>
    </row>
    <row r="608" customFormat="false" ht="15" hidden="false" customHeight="false" outlineLevel="0" collapsed="false">
      <c r="A608" s="0" t="e">
        <f aca="false">_xlfn.XLOOKUP('[1]CMK - 30.09.2025'!$N$1:$N$1048576,'[1]CMK - 30.09.2025'!$J$1:$J$1048576,"-",0)</f>
        <v>#NAME?</v>
      </c>
      <c r="B608" s="85" t="s">
        <v>58</v>
      </c>
      <c r="C608" s="85" t="s">
        <v>58</v>
      </c>
      <c r="D608" s="85" t="s">
        <v>59</v>
      </c>
      <c r="E608" s="85" t="n">
        <v>12592006000184</v>
      </c>
      <c r="F608" s="85" t="s">
        <v>664</v>
      </c>
      <c r="G608" s="85"/>
      <c r="H608" s="85" t="s">
        <v>61</v>
      </c>
      <c r="I608" s="86" t="n">
        <v>122.001</v>
      </c>
      <c r="J608" s="86" t="n">
        <v>122.001</v>
      </c>
      <c r="K608" s="86" t="n">
        <v>236.16</v>
      </c>
      <c r="L608" s="87" t="n">
        <v>114.159</v>
      </c>
      <c r="M608" s="83" t="n">
        <v>0.935721838345587</v>
      </c>
      <c r="N608" s="88" t="s">
        <v>57</v>
      </c>
      <c r="O608" s="86" t="n">
        <v>571.385</v>
      </c>
      <c r="P608" s="86" t="n">
        <v>571.385</v>
      </c>
      <c r="Q608" s="86" t="n">
        <v>416.45</v>
      </c>
      <c r="R608" s="89" t="n">
        <v>-154.935</v>
      </c>
      <c r="S608" s="90" t="n">
        <v>-0.271156925715586</v>
      </c>
      <c r="T608" s="83" t="n">
        <v>0.76342310298103</v>
      </c>
      <c r="U608" s="86" t="n">
        <v>453.25</v>
      </c>
      <c r="V608" s="86" t="n">
        <v>453.25</v>
      </c>
      <c r="W608" s="86" t="n">
        <v>0</v>
      </c>
      <c r="X608" s="89" t="n">
        <v>-453.25</v>
      </c>
      <c r="Y608" s="90" t="n">
        <v>-1</v>
      </c>
      <c r="Z608" s="90" t="n">
        <v>-1</v>
      </c>
      <c r="AA608" s="86" t="n">
        <f aca="false">SUM(K608,Q608,W608)/3</f>
        <v>217.536666666667</v>
      </c>
    </row>
    <row r="609" customFormat="false" ht="15" hidden="false" customHeight="false" outlineLevel="0" collapsed="false">
      <c r="A609" s="0" t="e">
        <f aca="false">_xlfn.XLOOKUP('[1]CMK - 30.09.2025'!$N$1:$N$1048576,'[1]CMK - 30.09.2025'!$J$1:$J$1048576,"-",0)</f>
        <v>#NAME?</v>
      </c>
      <c r="B609" s="85" t="s">
        <v>58</v>
      </c>
      <c r="C609" s="85" t="s">
        <v>58</v>
      </c>
      <c r="D609" s="85" t="s">
        <v>59</v>
      </c>
      <c r="E609" s="85" t="n">
        <v>12592040000159</v>
      </c>
      <c r="F609" s="85" t="s">
        <v>665</v>
      </c>
      <c r="G609" s="85"/>
      <c r="H609" s="85" t="s">
        <v>61</v>
      </c>
      <c r="I609" s="86" t="n">
        <v>4204.329</v>
      </c>
      <c r="J609" s="86" t="n">
        <v>4204.329</v>
      </c>
      <c r="K609" s="86" t="n">
        <v>4207.17</v>
      </c>
      <c r="L609" s="87" t="n">
        <v>2.84100000000126</v>
      </c>
      <c r="M609" s="83" t="n">
        <v>0.000675732084715941</v>
      </c>
      <c r="N609" s="88" t="s">
        <v>57</v>
      </c>
      <c r="O609" s="86" t="n">
        <v>519.493</v>
      </c>
      <c r="P609" s="86" t="n">
        <v>519.493</v>
      </c>
      <c r="Q609" s="86" t="n">
        <v>4836.57</v>
      </c>
      <c r="R609" s="87" t="n">
        <v>4317.077</v>
      </c>
      <c r="S609" s="83" t="n">
        <v>8.3101735730799</v>
      </c>
      <c r="T609" s="83" t="n">
        <v>0.149601751296002</v>
      </c>
      <c r="U609" s="86" t="n">
        <v>1223.744</v>
      </c>
      <c r="V609" s="86" t="n">
        <v>1223.744</v>
      </c>
      <c r="W609" s="86" t="n">
        <v>2616.69</v>
      </c>
      <c r="X609" s="87" t="n">
        <v>1392.946</v>
      </c>
      <c r="Y609" s="83" t="n">
        <v>1.13826584645155</v>
      </c>
      <c r="Z609" s="90" t="n">
        <v>-0.458978160142415</v>
      </c>
      <c r="AA609" s="86" t="n">
        <f aca="false">SUM(K609,Q609,W609)/3</f>
        <v>3886.81</v>
      </c>
    </row>
    <row r="610" customFormat="false" ht="15" hidden="false" customHeight="false" outlineLevel="0" collapsed="false">
      <c r="A610" s="0" t="e">
        <f aca="false">_xlfn.XLOOKUP('[1]CMK - 30.09.2025'!$N$1:$N$1048576,'[1]CMK - 30.09.2025'!$J$1:$J$1048576,"-",0)</f>
        <v>#NAME?</v>
      </c>
      <c r="B610" s="85" t="s">
        <v>58</v>
      </c>
      <c r="C610" s="85" t="s">
        <v>58</v>
      </c>
      <c r="D610" s="85" t="s">
        <v>59</v>
      </c>
      <c r="E610" s="85" t="n">
        <v>12693730000102</v>
      </c>
      <c r="F610" s="85" t="s">
        <v>666</v>
      </c>
      <c r="G610" s="85"/>
      <c r="H610" s="85" t="s">
        <v>61</v>
      </c>
      <c r="I610" s="86" t="n">
        <v>1714.069</v>
      </c>
      <c r="J610" s="86" t="n">
        <v>1714.069</v>
      </c>
      <c r="K610" s="86" t="n">
        <v>2013.42</v>
      </c>
      <c r="L610" s="87" t="n">
        <v>299.351</v>
      </c>
      <c r="M610" s="83" t="n">
        <v>0.174643494515098</v>
      </c>
      <c r="N610" s="88" t="s">
        <v>57</v>
      </c>
      <c r="O610" s="86" t="n">
        <v>1517.291</v>
      </c>
      <c r="P610" s="86" t="n">
        <v>1517.291</v>
      </c>
      <c r="Q610" s="86" t="n">
        <v>1141.61</v>
      </c>
      <c r="R610" s="89" t="n">
        <v>-375.681000000001</v>
      </c>
      <c r="S610" s="90" t="n">
        <v>-0.247599834178151</v>
      </c>
      <c r="T610" s="90" t="n">
        <v>-0.432999572866069</v>
      </c>
      <c r="U610" s="86" t="n">
        <v>2504.079</v>
      </c>
      <c r="V610" s="86" t="n">
        <v>2504.079</v>
      </c>
      <c r="W610" s="86" t="n">
        <v>1836.55</v>
      </c>
      <c r="X610" s="89" t="n">
        <v>-667.528999999999</v>
      </c>
      <c r="Y610" s="90" t="n">
        <v>-0.266576653532097</v>
      </c>
      <c r="Z610" s="83" t="n">
        <v>0.608736784015558</v>
      </c>
      <c r="AA610" s="86" t="n">
        <f aca="false">SUM(K610,Q610,W610)/3</f>
        <v>1663.86</v>
      </c>
    </row>
    <row r="611" customFormat="false" ht="15" hidden="false" customHeight="false" outlineLevel="0" collapsed="false">
      <c r="A611" s="0" t="e">
        <f aca="false">_xlfn.XLOOKUP('[1]CMK - 30.09.2025'!$N$1:$N$1048576,'[1]CMK - 30.09.2025'!$J$1:$J$1048576,"-",0)</f>
        <v>#NAME?</v>
      </c>
      <c r="B611" s="85" t="s">
        <v>58</v>
      </c>
      <c r="C611" s="85" t="s">
        <v>58</v>
      </c>
      <c r="D611" s="85" t="s">
        <v>59</v>
      </c>
      <c r="E611" s="85" t="n">
        <v>12772841000104</v>
      </c>
      <c r="F611" s="85" t="s">
        <v>667</v>
      </c>
      <c r="G611" s="85"/>
      <c r="H611" s="85" t="s">
        <v>61</v>
      </c>
      <c r="I611" s="86" t="n">
        <v>7337.042</v>
      </c>
      <c r="J611" s="86" t="n">
        <v>7337.042</v>
      </c>
      <c r="K611" s="86" t="n">
        <v>5745.8</v>
      </c>
      <c r="L611" s="89" t="n">
        <v>-1591.242</v>
      </c>
      <c r="M611" s="90" t="n">
        <v>-0.216877864403666</v>
      </c>
      <c r="N611" s="88" t="s">
        <v>57</v>
      </c>
      <c r="O611" s="86" t="n">
        <v>4283.041</v>
      </c>
      <c r="P611" s="86" t="n">
        <v>4283.041</v>
      </c>
      <c r="Q611" s="86" t="n">
        <v>4443.19</v>
      </c>
      <c r="R611" s="87" t="n">
        <v>160.148999999999</v>
      </c>
      <c r="S611" s="83" t="n">
        <v>0.037391423523613</v>
      </c>
      <c r="T611" s="90" t="n">
        <v>-0.226706463851857</v>
      </c>
      <c r="U611" s="86" t="n">
        <v>5683.284</v>
      </c>
      <c r="V611" s="86" t="n">
        <v>5683.284</v>
      </c>
      <c r="W611" s="86" t="n">
        <v>4780.88</v>
      </c>
      <c r="X611" s="89" t="n">
        <v>-902.404000000001</v>
      </c>
      <c r="Y611" s="90" t="n">
        <v>-0.158782140748201</v>
      </c>
      <c r="Z611" s="83" t="n">
        <v>0.0760017014802428</v>
      </c>
      <c r="AA611" s="86" t="n">
        <f aca="false">SUM(K611,Q611,W611)/3</f>
        <v>4989.95666666667</v>
      </c>
    </row>
    <row r="612" customFormat="false" ht="15" hidden="false" customHeight="false" outlineLevel="0" collapsed="false">
      <c r="A612" s="0" t="e">
        <f aca="false">_xlfn.XLOOKUP('[1]CMK - 30.09.2025'!$N$1:$N$1048576,'[1]CMK - 30.09.2025'!$J$1:$J$1048576,"-",0)</f>
        <v>#NAME?</v>
      </c>
      <c r="B612" s="85" t="s">
        <v>58</v>
      </c>
      <c r="C612" s="85" t="s">
        <v>58</v>
      </c>
      <c r="D612" s="85" t="s">
        <v>59</v>
      </c>
      <c r="E612" s="85" t="n">
        <v>12803740000145</v>
      </c>
      <c r="F612" s="85" t="s">
        <v>668</v>
      </c>
      <c r="G612" s="85"/>
      <c r="H612" s="85" t="s">
        <v>61</v>
      </c>
      <c r="I612" s="86" t="n">
        <v>266.334</v>
      </c>
      <c r="J612" s="86" t="n">
        <v>266.334</v>
      </c>
      <c r="K612" s="86" t="n">
        <v>0</v>
      </c>
      <c r="L612" s="89" t="n">
        <v>-266.334</v>
      </c>
      <c r="M612" s="90" t="n">
        <v>-1</v>
      </c>
      <c r="N612" s="88" t="s">
        <v>57</v>
      </c>
      <c r="O612" s="86" t="n">
        <v>2073.699</v>
      </c>
      <c r="P612" s="86" t="n">
        <v>2073.699</v>
      </c>
      <c r="Q612" s="86" t="n">
        <v>0</v>
      </c>
      <c r="R612" s="89" t="n">
        <v>-2073.699</v>
      </c>
      <c r="S612" s="90" t="n">
        <v>-1</v>
      </c>
      <c r="T612" s="88" t="s">
        <v>57</v>
      </c>
      <c r="U612" s="86" t="n">
        <v>3828.084</v>
      </c>
      <c r="V612" s="86" t="n">
        <v>3828.084</v>
      </c>
      <c r="W612" s="86" t="n">
        <v>0</v>
      </c>
      <c r="X612" s="89" t="n">
        <v>-3828.084</v>
      </c>
      <c r="Y612" s="90" t="n">
        <v>-1</v>
      </c>
      <c r="Z612" s="88" t="s">
        <v>57</v>
      </c>
      <c r="AA612" s="86" t="n">
        <f aca="false">SUM(K612,Q612,W612)/3</f>
        <v>0</v>
      </c>
    </row>
    <row r="613" customFormat="false" ht="15" hidden="false" customHeight="false" outlineLevel="0" collapsed="false">
      <c r="A613" s="0" t="e">
        <f aca="false">_xlfn.XLOOKUP('[1]CMK - 30.09.2025'!$N$1:$N$1048576,'[1]CMK - 30.09.2025'!$J$1:$J$1048576,"-",0)</f>
        <v>#NAME?</v>
      </c>
      <c r="B613" s="85" t="s">
        <v>58</v>
      </c>
      <c r="C613" s="85" t="s">
        <v>58</v>
      </c>
      <c r="D613" s="85" t="s">
        <v>59</v>
      </c>
      <c r="E613" s="85" t="n">
        <v>12832484000114</v>
      </c>
      <c r="F613" s="85" t="s">
        <v>669</v>
      </c>
      <c r="G613" s="85"/>
      <c r="H613" s="85" t="s">
        <v>61</v>
      </c>
      <c r="I613" s="86" t="n">
        <v>8554.712</v>
      </c>
      <c r="J613" s="86" t="n">
        <v>8554.712</v>
      </c>
      <c r="K613" s="86" t="n">
        <v>11596.81</v>
      </c>
      <c r="L613" s="87" t="n">
        <v>3042.098</v>
      </c>
      <c r="M613" s="83" t="n">
        <v>0.355604957829089</v>
      </c>
      <c r="N613" s="88" t="s">
        <v>57</v>
      </c>
      <c r="O613" s="86" t="n">
        <v>10458.417</v>
      </c>
      <c r="P613" s="86" t="n">
        <v>10458.417</v>
      </c>
      <c r="Q613" s="86" t="n">
        <v>8232.66</v>
      </c>
      <c r="R613" s="89" t="n">
        <v>-2225.757</v>
      </c>
      <c r="S613" s="90" t="n">
        <v>-0.212819683896712</v>
      </c>
      <c r="T613" s="90" t="n">
        <v>-0.290092706528778</v>
      </c>
      <c r="U613" s="86" t="n">
        <v>13475.667</v>
      </c>
      <c r="V613" s="86" t="n">
        <v>13475.667</v>
      </c>
      <c r="W613" s="86" t="n">
        <v>10880.74</v>
      </c>
      <c r="X613" s="89" t="n">
        <v>-2594.92700000001</v>
      </c>
      <c r="Y613" s="90" t="n">
        <v>-0.192563900547558</v>
      </c>
      <c r="Z613" s="83" t="n">
        <v>0.321655455223464</v>
      </c>
      <c r="AA613" s="86" t="n">
        <f aca="false">SUM(K613,Q613,W613)/3</f>
        <v>10236.7366666667</v>
      </c>
    </row>
    <row r="614" customFormat="false" ht="15" hidden="false" customHeight="false" outlineLevel="0" collapsed="false">
      <c r="A614" s="0" t="e">
        <f aca="false">_xlfn.XLOOKUP('[1]CMK - 30.09.2025'!$N$1:$N$1048576,'[1]CMK - 30.09.2025'!$J$1:$J$1048576,"-",0)</f>
        <v>#NAME?</v>
      </c>
      <c r="B614" s="85" t="s">
        <v>58</v>
      </c>
      <c r="C614" s="85" t="s">
        <v>58</v>
      </c>
      <c r="D614" s="85" t="s">
        <v>59</v>
      </c>
      <c r="E614" s="85" t="n">
        <v>12877731000107</v>
      </c>
      <c r="F614" s="85" t="s">
        <v>670</v>
      </c>
      <c r="G614" s="85"/>
      <c r="H614" s="85" t="s">
        <v>61</v>
      </c>
      <c r="I614" s="86" t="n">
        <v>13696.696</v>
      </c>
      <c r="J614" s="86" t="n">
        <v>13696.696</v>
      </c>
      <c r="K614" s="86" t="n">
        <v>6237.7</v>
      </c>
      <c r="L614" s="89" t="n">
        <v>-7458.99600000001</v>
      </c>
      <c r="M614" s="90" t="n">
        <v>-0.544583598847489</v>
      </c>
      <c r="N614" s="88" t="s">
        <v>57</v>
      </c>
      <c r="O614" s="86" t="n">
        <v>10053.272</v>
      </c>
      <c r="P614" s="86" t="n">
        <v>10053.272</v>
      </c>
      <c r="Q614" s="86" t="n">
        <v>6834.42</v>
      </c>
      <c r="R614" s="89" t="n">
        <v>-3218.85199999999</v>
      </c>
      <c r="S614" s="90" t="n">
        <v>-0.320179539556872</v>
      </c>
      <c r="T614" s="83" t="n">
        <v>0.0956634657004984</v>
      </c>
      <c r="U614" s="86" t="n">
        <v>19328.771</v>
      </c>
      <c r="V614" s="86" t="n">
        <v>19328.771</v>
      </c>
      <c r="W614" s="86" t="n">
        <v>10796.1</v>
      </c>
      <c r="X614" s="89" t="n">
        <v>-8532.67100000001</v>
      </c>
      <c r="Y614" s="90" t="n">
        <v>-0.441449226130312</v>
      </c>
      <c r="Z614" s="83" t="n">
        <v>0.579665867769321</v>
      </c>
      <c r="AA614" s="86" t="n">
        <f aca="false">SUM(K614,Q614,W614)/3</f>
        <v>7956.07333333333</v>
      </c>
    </row>
    <row r="615" customFormat="false" ht="15" hidden="false" customHeight="false" outlineLevel="0" collapsed="false">
      <c r="A615" s="0" t="e">
        <f aca="false">_xlfn.XLOOKUP('[1]CMK - 30.09.2025'!$N$1:$N$1048576,'[1]CMK - 30.09.2025'!$J$1:$J$1048576,"-",0)</f>
        <v>#NAME?</v>
      </c>
      <c r="B615" s="85" t="s">
        <v>58</v>
      </c>
      <c r="C615" s="85" t="s">
        <v>58</v>
      </c>
      <c r="D615" s="85" t="s">
        <v>59</v>
      </c>
      <c r="E615" s="85" t="n">
        <v>12929276000138</v>
      </c>
      <c r="F615" s="85" t="s">
        <v>671</v>
      </c>
      <c r="G615" s="85"/>
      <c r="H615" s="85" t="s">
        <v>61</v>
      </c>
      <c r="I615" s="86" t="n">
        <v>17625.507</v>
      </c>
      <c r="J615" s="86" t="n">
        <v>17625.507</v>
      </c>
      <c r="K615" s="86" t="n">
        <v>18367.66</v>
      </c>
      <c r="L615" s="87" t="n">
        <v>742.152999999995</v>
      </c>
      <c r="M615" s="83" t="n">
        <v>0.0421067603899277</v>
      </c>
      <c r="N615" s="88" t="s">
        <v>57</v>
      </c>
      <c r="O615" s="86" t="n">
        <v>17653.975</v>
      </c>
      <c r="P615" s="86" t="n">
        <v>17653.975</v>
      </c>
      <c r="Q615" s="86" t="n">
        <v>15229.66</v>
      </c>
      <c r="R615" s="89" t="n">
        <v>-2424.315</v>
      </c>
      <c r="S615" s="90" t="n">
        <v>-0.137324030423743</v>
      </c>
      <c r="T615" s="90" t="n">
        <v>-0.17084375472978</v>
      </c>
      <c r="U615" s="86" t="n">
        <v>17648.523</v>
      </c>
      <c r="V615" s="86" t="n">
        <v>17648.523</v>
      </c>
      <c r="W615" s="86" t="n">
        <v>23107.12</v>
      </c>
      <c r="X615" s="87" t="n">
        <v>5458.59699999999</v>
      </c>
      <c r="Y615" s="83" t="n">
        <v>0.30929483447425</v>
      </c>
      <c r="Z615" s="83" t="n">
        <v>0.517244639735883</v>
      </c>
      <c r="AA615" s="86" t="n">
        <f aca="false">SUM(K615,Q615,W615)/3</f>
        <v>18901.48</v>
      </c>
    </row>
    <row r="616" customFormat="false" ht="15" hidden="false" customHeight="false" outlineLevel="0" collapsed="false">
      <c r="A616" s="0" t="e">
        <f aca="false">_xlfn.XLOOKUP('[1]CMK - 30.09.2025'!$N$1:$N$1048576,'[1]CMK - 30.09.2025'!$J$1:$J$1048576,"-",0)</f>
        <v>#NAME?</v>
      </c>
      <c r="B616" s="85" t="s">
        <v>58</v>
      </c>
      <c r="C616" s="85" t="s">
        <v>58</v>
      </c>
      <c r="D616" s="85" t="s">
        <v>59</v>
      </c>
      <c r="E616" s="85" t="n">
        <v>12939421000242</v>
      </c>
      <c r="F616" s="85" t="s">
        <v>672</v>
      </c>
      <c r="G616" s="85"/>
      <c r="H616" s="85" t="s">
        <v>61</v>
      </c>
      <c r="I616" s="86" t="n">
        <v>6932.43400000001</v>
      </c>
      <c r="J616" s="86" t="n">
        <v>6932.43400000001</v>
      </c>
      <c r="K616" s="86" t="n">
        <v>6490.56</v>
      </c>
      <c r="L616" s="89" t="n">
        <v>-441.874000000006</v>
      </c>
      <c r="M616" s="90" t="n">
        <v>-0.0637400947488294</v>
      </c>
      <c r="N616" s="88" t="s">
        <v>57</v>
      </c>
      <c r="O616" s="86" t="n">
        <v>8844.39</v>
      </c>
      <c r="P616" s="86" t="n">
        <v>8844.39</v>
      </c>
      <c r="Q616" s="86" t="n">
        <v>3186.95</v>
      </c>
      <c r="R616" s="89" t="n">
        <v>-5657.44</v>
      </c>
      <c r="S616" s="90" t="n">
        <v>-0.639664239139161</v>
      </c>
      <c r="T616" s="90" t="n">
        <v>-0.508986897894789</v>
      </c>
      <c r="U616" s="86" t="n">
        <v>12272.233</v>
      </c>
      <c r="V616" s="86" t="n">
        <v>12272.233</v>
      </c>
      <c r="W616" s="86" t="n">
        <v>11663.33</v>
      </c>
      <c r="X616" s="89" t="n">
        <v>-608.903</v>
      </c>
      <c r="Y616" s="90" t="n">
        <v>-0.0496163167697354</v>
      </c>
      <c r="Z616" s="83" t="n">
        <v>2.65971540187326</v>
      </c>
      <c r="AA616" s="86" t="n">
        <f aca="false">SUM(K616,Q616,W616)/3</f>
        <v>7113.61333333333</v>
      </c>
    </row>
    <row r="617" customFormat="false" ht="15" hidden="false" customHeight="false" outlineLevel="0" collapsed="false">
      <c r="A617" s="0" t="e">
        <f aca="false">_xlfn.XLOOKUP('[1]CMK - 30.09.2025'!$N$1:$N$1048576,'[1]CMK - 30.09.2025'!$J$1:$J$1048576,"-",0)</f>
        <v>#NAME?</v>
      </c>
      <c r="B617" s="85" t="s">
        <v>58</v>
      </c>
      <c r="C617" s="85" t="s">
        <v>58</v>
      </c>
      <c r="D617" s="85" t="s">
        <v>59</v>
      </c>
      <c r="E617" s="85" t="n">
        <v>12958128000141</v>
      </c>
      <c r="F617" s="85" t="s">
        <v>673</v>
      </c>
      <c r="G617" s="85"/>
      <c r="H617" s="85" t="s">
        <v>61</v>
      </c>
      <c r="I617" s="86" t="n">
        <v>4497.853</v>
      </c>
      <c r="J617" s="86" t="n">
        <v>4497.853</v>
      </c>
      <c r="K617" s="86" t="n">
        <v>3109.74</v>
      </c>
      <c r="L617" s="89" t="n">
        <v>-1388.113</v>
      </c>
      <c r="M617" s="90" t="n">
        <v>-0.30861680005994</v>
      </c>
      <c r="N617" s="88" t="s">
        <v>57</v>
      </c>
      <c r="O617" s="86" t="n">
        <v>3362.589</v>
      </c>
      <c r="P617" s="86" t="n">
        <v>3362.589</v>
      </c>
      <c r="Q617" s="86" t="n">
        <v>4203.16</v>
      </c>
      <c r="R617" s="87" t="n">
        <v>840.571</v>
      </c>
      <c r="S617" s="83" t="n">
        <v>0.249977324020271</v>
      </c>
      <c r="T617" s="83" t="n">
        <v>0.351611388733463</v>
      </c>
      <c r="U617" s="86" t="n">
        <v>6467.389</v>
      </c>
      <c r="V617" s="86" t="n">
        <v>6467.389</v>
      </c>
      <c r="W617" s="86" t="n">
        <v>3545.96</v>
      </c>
      <c r="X617" s="89" t="n">
        <v>-2921.429</v>
      </c>
      <c r="Y617" s="90" t="n">
        <v>-0.451716913889052</v>
      </c>
      <c r="Z617" s="90" t="n">
        <v>-0.156358549281969</v>
      </c>
      <c r="AA617" s="86" t="n">
        <f aca="false">SUM(K617,Q617,W617)/3</f>
        <v>3619.62</v>
      </c>
    </row>
    <row r="618" customFormat="false" ht="15" hidden="false" customHeight="false" outlineLevel="0" collapsed="false">
      <c r="A618" s="0" t="e">
        <f aca="false">_xlfn.XLOOKUP('[1]CMK - 30.09.2025'!$N$1:$N$1048576,'[1]CMK - 30.09.2025'!$J$1:$J$1048576,"-",0)</f>
        <v>#NAME?</v>
      </c>
      <c r="B618" s="85" t="s">
        <v>58</v>
      </c>
      <c r="C618" s="85" t="s">
        <v>58</v>
      </c>
      <c r="D618" s="85" t="s">
        <v>59</v>
      </c>
      <c r="E618" s="85" t="n">
        <v>12964696000155</v>
      </c>
      <c r="F618" s="85" t="s">
        <v>674</v>
      </c>
      <c r="G618" s="85"/>
      <c r="H618" s="85" t="s">
        <v>61</v>
      </c>
      <c r="I618" s="86" t="n">
        <v>3430.689</v>
      </c>
      <c r="J618" s="86" t="n">
        <v>3430.689</v>
      </c>
      <c r="K618" s="86" t="n">
        <v>1827.08</v>
      </c>
      <c r="L618" s="89" t="n">
        <v>-1603.609</v>
      </c>
      <c r="M618" s="90" t="n">
        <v>-0.467430594845525</v>
      </c>
      <c r="N618" s="88" t="s">
        <v>57</v>
      </c>
      <c r="O618" s="86" t="n">
        <v>3165.056</v>
      </c>
      <c r="P618" s="86" t="n">
        <v>3165.056</v>
      </c>
      <c r="Q618" s="86" t="n">
        <v>1567.3</v>
      </c>
      <c r="R618" s="89" t="n">
        <v>-1597.756</v>
      </c>
      <c r="S618" s="90" t="n">
        <v>-0.504811289278926</v>
      </c>
      <c r="T618" s="90" t="n">
        <v>-0.142183155636316</v>
      </c>
      <c r="U618" s="86" t="n">
        <v>4324.837</v>
      </c>
      <c r="V618" s="86" t="n">
        <v>4324.837</v>
      </c>
      <c r="W618" s="86" t="n">
        <v>1258.95</v>
      </c>
      <c r="X618" s="89" t="n">
        <v>-3065.887</v>
      </c>
      <c r="Y618" s="90" t="n">
        <v>-0.708902323948856</v>
      </c>
      <c r="Z618" s="90" t="n">
        <v>-0.196739615899955</v>
      </c>
      <c r="AA618" s="86" t="n">
        <f aca="false">SUM(K618,Q618,W618)/3</f>
        <v>1551.11</v>
      </c>
    </row>
    <row r="619" customFormat="false" ht="15" hidden="false" customHeight="false" outlineLevel="0" collapsed="false">
      <c r="A619" s="0" t="e">
        <f aca="false">_xlfn.XLOOKUP('[1]CMK - 30.09.2025'!$N$1:$N$1048576,'[1]CMK - 30.09.2025'!$J$1:$J$1048576,"-",0)</f>
        <v>#NAME?</v>
      </c>
      <c r="B619" s="85" t="s">
        <v>58</v>
      </c>
      <c r="C619" s="85" t="s">
        <v>58</v>
      </c>
      <c r="D619" s="85" t="s">
        <v>59</v>
      </c>
      <c r="E619" s="85" t="n">
        <v>12992019000140</v>
      </c>
      <c r="F619" s="85" t="s">
        <v>675</v>
      </c>
      <c r="G619" s="85"/>
      <c r="H619" s="85" t="s">
        <v>61</v>
      </c>
      <c r="I619" s="86" t="n">
        <v>427.026</v>
      </c>
      <c r="J619" s="86" t="n">
        <v>427.026</v>
      </c>
      <c r="K619" s="86" t="n">
        <v>848.89</v>
      </c>
      <c r="L619" s="87" t="n">
        <v>421.864</v>
      </c>
      <c r="M619" s="83" t="n">
        <v>0.987911743078875</v>
      </c>
      <c r="N619" s="88" t="s">
        <v>57</v>
      </c>
      <c r="O619" s="86" t="n">
        <v>0</v>
      </c>
      <c r="P619" s="86" t="n">
        <v>0</v>
      </c>
      <c r="Q619" s="86" t="n">
        <v>539.38</v>
      </c>
      <c r="R619" s="87" t="n">
        <v>539.38</v>
      </c>
      <c r="S619" s="88" t="s">
        <v>57</v>
      </c>
      <c r="T619" s="90" t="n">
        <v>-0.364605543710021</v>
      </c>
      <c r="U619" s="86" t="n">
        <v>2533.222</v>
      </c>
      <c r="V619" s="86" t="n">
        <v>2533.222</v>
      </c>
      <c r="W619" s="86" t="n">
        <v>923.7</v>
      </c>
      <c r="X619" s="89" t="n">
        <v>-1609.522</v>
      </c>
      <c r="Y619" s="90" t="n">
        <v>-0.635365554223041</v>
      </c>
      <c r="Z619" s="83" t="n">
        <v>0.71252178427083</v>
      </c>
      <c r="AA619" s="86" t="n">
        <f aca="false">SUM(K619,Q619,W619)/3</f>
        <v>770.656666666667</v>
      </c>
    </row>
    <row r="620" customFormat="false" ht="15" hidden="false" customHeight="false" outlineLevel="0" collapsed="false">
      <c r="A620" s="0" t="e">
        <f aca="false">_xlfn.XLOOKUP('[1]CMK - 30.09.2025'!$N$1:$N$1048576,'[1]CMK - 30.09.2025'!$J$1:$J$1048576,"-",0)</f>
        <v>#NAME?</v>
      </c>
      <c r="B620" s="85" t="s">
        <v>58</v>
      </c>
      <c r="C620" s="85" t="s">
        <v>58</v>
      </c>
      <c r="D620" s="85" t="s">
        <v>59</v>
      </c>
      <c r="E620" s="85" t="n">
        <v>13010769000132</v>
      </c>
      <c r="F620" s="85" t="s">
        <v>676</v>
      </c>
      <c r="G620" s="85"/>
      <c r="H620" s="85" t="s">
        <v>61</v>
      </c>
      <c r="I620" s="86" t="n">
        <v>11131.098</v>
      </c>
      <c r="J620" s="86" t="n">
        <v>11131.098</v>
      </c>
      <c r="K620" s="86" t="n">
        <v>13453.19</v>
      </c>
      <c r="L620" s="87" t="n">
        <v>2322.092</v>
      </c>
      <c r="M620" s="83" t="n">
        <v>0.208613022722466</v>
      </c>
      <c r="N620" s="88" t="s">
        <v>57</v>
      </c>
      <c r="O620" s="86" t="n">
        <v>5193.312</v>
      </c>
      <c r="P620" s="86" t="n">
        <v>5193.312</v>
      </c>
      <c r="Q620" s="86" t="n">
        <v>14146.91</v>
      </c>
      <c r="R620" s="87" t="n">
        <v>8953.598</v>
      </c>
      <c r="S620" s="83" t="n">
        <v>1.72406317972038</v>
      </c>
      <c r="T620" s="83" t="n">
        <v>0.0515654651424684</v>
      </c>
      <c r="U620" s="86" t="n">
        <v>4538.965</v>
      </c>
      <c r="V620" s="86" t="n">
        <v>4538.965</v>
      </c>
      <c r="W620" s="86" t="n">
        <v>19311.95</v>
      </c>
      <c r="X620" s="87" t="n">
        <v>14772.985</v>
      </c>
      <c r="Y620" s="83" t="n">
        <v>3.25470344010143</v>
      </c>
      <c r="Z620" s="83" t="n">
        <v>0.365100223299647</v>
      </c>
      <c r="AA620" s="86" t="n">
        <f aca="false">SUM(K620,Q620,W620)/3</f>
        <v>15637.35</v>
      </c>
    </row>
    <row r="621" customFormat="false" ht="15" hidden="false" customHeight="false" outlineLevel="0" collapsed="false">
      <c r="A621" s="0" t="e">
        <f aca="false">_xlfn.XLOOKUP('[1]CMK - 30.09.2025'!$N$1:$N$1048576,'[1]CMK - 30.09.2025'!$J$1:$J$1048576,"-",0)</f>
        <v>#NAME?</v>
      </c>
      <c r="B621" s="85" t="s">
        <v>58</v>
      </c>
      <c r="C621" s="85" t="s">
        <v>58</v>
      </c>
      <c r="D621" s="85" t="s">
        <v>59</v>
      </c>
      <c r="E621" s="85" t="n">
        <v>13028114000191</v>
      </c>
      <c r="F621" s="85" t="s">
        <v>677</v>
      </c>
      <c r="G621" s="85"/>
      <c r="H621" s="85" t="s">
        <v>61</v>
      </c>
      <c r="I621" s="86" t="n">
        <v>1463.93</v>
      </c>
      <c r="J621" s="86" t="n">
        <v>1463.93</v>
      </c>
      <c r="K621" s="86" t="n">
        <v>669.04</v>
      </c>
      <c r="L621" s="89" t="n">
        <v>-794.889999999999</v>
      </c>
      <c r="M621" s="90" t="n">
        <v>-0.542983612604428</v>
      </c>
      <c r="N621" s="88" t="s">
        <v>57</v>
      </c>
      <c r="O621" s="86" t="n">
        <v>2734.408</v>
      </c>
      <c r="P621" s="86" t="n">
        <v>2734.408</v>
      </c>
      <c r="Q621" s="86" t="n">
        <v>967.34</v>
      </c>
      <c r="R621" s="89" t="n">
        <v>-1767.068</v>
      </c>
      <c r="S621" s="90" t="n">
        <v>-0.646234212304821</v>
      </c>
      <c r="T621" s="83" t="n">
        <v>0.445862728685879</v>
      </c>
      <c r="U621" s="86" t="n">
        <v>1785.36</v>
      </c>
      <c r="V621" s="86" t="n">
        <v>1785.36</v>
      </c>
      <c r="W621" s="86" t="n">
        <v>1680.01</v>
      </c>
      <c r="X621" s="89" t="n">
        <v>-105.35</v>
      </c>
      <c r="Y621" s="90" t="n">
        <v>-0.0590077071290944</v>
      </c>
      <c r="Z621" s="83" t="n">
        <v>0.736731655881076</v>
      </c>
      <c r="AA621" s="86" t="n">
        <f aca="false">SUM(K621,Q621,W621)/3</f>
        <v>1105.46333333333</v>
      </c>
    </row>
    <row r="622" customFormat="false" ht="15" hidden="false" customHeight="false" outlineLevel="0" collapsed="false">
      <c r="A622" s="0" t="e">
        <f aca="false">_xlfn.XLOOKUP('[1]CMK - 30.09.2025'!$N$1:$N$1048576,'[1]CMK - 30.09.2025'!$J$1:$J$1048576,"-",0)</f>
        <v>#NAME?</v>
      </c>
      <c r="B622" s="85" t="s">
        <v>58</v>
      </c>
      <c r="C622" s="85" t="s">
        <v>58</v>
      </c>
      <c r="D622" s="85" t="s">
        <v>59</v>
      </c>
      <c r="E622" s="85" t="n">
        <v>13046250000104</v>
      </c>
      <c r="F622" s="85" t="s">
        <v>678</v>
      </c>
      <c r="G622" s="85"/>
      <c r="H622" s="85" t="s">
        <v>61</v>
      </c>
      <c r="I622" s="86" t="n">
        <v>2413.04</v>
      </c>
      <c r="J622" s="86" t="n">
        <v>2413.04</v>
      </c>
      <c r="K622" s="86" t="n">
        <v>2559.56</v>
      </c>
      <c r="L622" s="87" t="n">
        <v>146.52</v>
      </c>
      <c r="M622" s="83" t="n">
        <v>0.0607200875244505</v>
      </c>
      <c r="N622" s="88" t="s">
        <v>57</v>
      </c>
      <c r="O622" s="86" t="n">
        <v>2203.648</v>
      </c>
      <c r="P622" s="86" t="n">
        <v>2203.648</v>
      </c>
      <c r="Q622" s="86" t="n">
        <v>1449.97</v>
      </c>
      <c r="R622" s="89" t="n">
        <v>-753.678</v>
      </c>
      <c r="S622" s="90" t="n">
        <v>-0.342013788046004</v>
      </c>
      <c r="T622" s="90" t="n">
        <v>-0.433508102955196</v>
      </c>
      <c r="U622" s="86" t="n">
        <v>2187.574</v>
      </c>
      <c r="V622" s="86" t="n">
        <v>2187.574</v>
      </c>
      <c r="W622" s="86" t="n">
        <v>1306.4</v>
      </c>
      <c r="X622" s="89" t="n">
        <v>-881.174</v>
      </c>
      <c r="Y622" s="90" t="n">
        <v>-0.402808773554632</v>
      </c>
      <c r="Z622" s="90" t="n">
        <v>-0.0990158417070698</v>
      </c>
      <c r="AA622" s="86" t="n">
        <f aca="false">SUM(K622,Q622,W622)/3</f>
        <v>1771.97666666667</v>
      </c>
    </row>
    <row r="623" customFormat="false" ht="15" hidden="false" customHeight="false" outlineLevel="0" collapsed="false">
      <c r="A623" s="0" t="e">
        <f aca="false">_xlfn.XLOOKUP('[1]CMK - 30.09.2025'!$N$1:$N$1048576,'[1]CMK - 30.09.2025'!$J$1:$J$1048576,"-",0)</f>
        <v>#NAME?</v>
      </c>
      <c r="B623" s="85" t="s">
        <v>58</v>
      </c>
      <c r="C623" s="85" t="s">
        <v>58</v>
      </c>
      <c r="D623" s="85" t="s">
        <v>59</v>
      </c>
      <c r="E623" s="85" t="n">
        <v>13054148000150</v>
      </c>
      <c r="F623" s="85" t="s">
        <v>679</v>
      </c>
      <c r="G623" s="85"/>
      <c r="H623" s="85" t="s">
        <v>61</v>
      </c>
      <c r="I623" s="86" t="n">
        <v>949.611</v>
      </c>
      <c r="J623" s="86" t="n">
        <v>949.611</v>
      </c>
      <c r="K623" s="86" t="n">
        <v>1187.34</v>
      </c>
      <c r="L623" s="87" t="n">
        <v>237.729</v>
      </c>
      <c r="M623" s="83" t="n">
        <v>0.25034356173212</v>
      </c>
      <c r="N623" s="88" t="s">
        <v>57</v>
      </c>
      <c r="O623" s="86" t="n">
        <v>1338.793</v>
      </c>
      <c r="P623" s="86" t="n">
        <v>1338.793</v>
      </c>
      <c r="Q623" s="86" t="n">
        <v>186.72</v>
      </c>
      <c r="R623" s="89" t="n">
        <v>-1152.073</v>
      </c>
      <c r="S623" s="90" t="n">
        <v>-0.860531090317921</v>
      </c>
      <c r="T623" s="90" t="n">
        <v>-0.842740916670878</v>
      </c>
      <c r="U623" s="86" t="n">
        <v>351.845</v>
      </c>
      <c r="V623" s="86" t="n">
        <v>351.845</v>
      </c>
      <c r="W623" s="86" t="n">
        <v>395.87</v>
      </c>
      <c r="X623" s="87" t="n">
        <v>44.025</v>
      </c>
      <c r="Y623" s="83" t="n">
        <v>0.125126120877091</v>
      </c>
      <c r="Z623" s="83" t="n">
        <v>1.1201263924593</v>
      </c>
      <c r="AA623" s="86" t="n">
        <f aca="false">SUM(K623,Q623,W623)/3</f>
        <v>589.976666666667</v>
      </c>
    </row>
    <row r="624" customFormat="false" ht="15" hidden="false" customHeight="false" outlineLevel="0" collapsed="false">
      <c r="A624" s="0" t="e">
        <f aca="false">_xlfn.XLOOKUP('[1]CMK - 30.09.2025'!$N$1:$N$1048576,'[1]CMK - 30.09.2025'!$J$1:$J$1048576,"-",0)</f>
        <v>#NAME?</v>
      </c>
      <c r="B624" s="85" t="s">
        <v>58</v>
      </c>
      <c r="C624" s="85" t="s">
        <v>58</v>
      </c>
      <c r="D624" s="85" t="s">
        <v>59</v>
      </c>
      <c r="E624" s="85" t="n">
        <v>13073855000194</v>
      </c>
      <c r="F624" s="85" t="s">
        <v>680</v>
      </c>
      <c r="G624" s="85"/>
      <c r="H624" s="85" t="s">
        <v>61</v>
      </c>
      <c r="I624" s="86" t="n">
        <v>866.461</v>
      </c>
      <c r="J624" s="86" t="n">
        <v>866.461</v>
      </c>
      <c r="K624" s="86" t="n">
        <v>677.82</v>
      </c>
      <c r="L624" s="89" t="n">
        <v>-188.641</v>
      </c>
      <c r="M624" s="90" t="n">
        <v>-0.217714357599476</v>
      </c>
      <c r="N624" s="88" t="s">
        <v>57</v>
      </c>
      <c r="O624" s="86" t="n">
        <v>850.915</v>
      </c>
      <c r="P624" s="86" t="n">
        <v>850.915</v>
      </c>
      <c r="Q624" s="86" t="n">
        <v>0</v>
      </c>
      <c r="R624" s="89" t="n">
        <v>-850.915</v>
      </c>
      <c r="S624" s="90" t="n">
        <v>-1</v>
      </c>
      <c r="T624" s="90" t="n">
        <v>-1</v>
      </c>
      <c r="U624" s="86" t="n">
        <v>1555.842</v>
      </c>
      <c r="V624" s="86" t="n">
        <v>1555.842</v>
      </c>
      <c r="W624" s="86" t="n">
        <v>2256.75</v>
      </c>
      <c r="X624" s="87" t="n">
        <v>700.908</v>
      </c>
      <c r="Y624" s="83" t="n">
        <v>0.45050075778903</v>
      </c>
      <c r="Z624" s="88" t="s">
        <v>57</v>
      </c>
      <c r="AA624" s="86" t="n">
        <f aca="false">SUM(K624,Q624,W624)/3</f>
        <v>978.19</v>
      </c>
    </row>
    <row r="625" customFormat="false" ht="15" hidden="false" customHeight="false" outlineLevel="0" collapsed="false">
      <c r="A625" s="0" t="e">
        <f aca="false">_xlfn.XLOOKUP('[1]CMK - 30.09.2025'!$N$1:$N$1048576,'[1]CMK - 30.09.2025'!$J$1:$J$1048576,"-",0)</f>
        <v>#NAME?</v>
      </c>
      <c r="B625" s="85" t="s">
        <v>58</v>
      </c>
      <c r="C625" s="85" t="s">
        <v>58</v>
      </c>
      <c r="D625" s="85" t="s">
        <v>59</v>
      </c>
      <c r="E625" s="85" t="n">
        <v>13104360000185</v>
      </c>
      <c r="F625" s="85" t="s">
        <v>681</v>
      </c>
      <c r="G625" s="85"/>
      <c r="H625" s="85" t="s">
        <v>61</v>
      </c>
      <c r="I625" s="85" t="s">
        <v>57</v>
      </c>
      <c r="J625" s="85" t="s">
        <v>57</v>
      </c>
      <c r="K625" s="85" t="s">
        <v>57</v>
      </c>
      <c r="L625" s="85" t="s">
        <v>57</v>
      </c>
      <c r="M625" s="91" t="s">
        <v>57</v>
      </c>
      <c r="N625" s="91" t="s">
        <v>57</v>
      </c>
      <c r="O625" s="86" t="n">
        <v>576.565</v>
      </c>
      <c r="P625" s="86" t="n">
        <v>576.565</v>
      </c>
      <c r="Q625" s="86" t="n">
        <v>0</v>
      </c>
      <c r="R625" s="89" t="n">
        <v>-576.565</v>
      </c>
      <c r="S625" s="90" t="n">
        <v>-1</v>
      </c>
      <c r="T625" s="88" t="s">
        <v>57</v>
      </c>
      <c r="U625" s="85" t="s">
        <v>57</v>
      </c>
      <c r="V625" s="85" t="s">
        <v>57</v>
      </c>
      <c r="W625" s="85" t="s">
        <v>57</v>
      </c>
      <c r="X625" s="85" t="s">
        <v>57</v>
      </c>
      <c r="Y625" s="91" t="s">
        <v>57</v>
      </c>
      <c r="Z625" s="91" t="s">
        <v>57</v>
      </c>
      <c r="AA625" s="86" t="n">
        <f aca="false">SUM(K625,Q625,W625)/3</f>
        <v>0</v>
      </c>
    </row>
    <row r="626" customFormat="false" ht="15" hidden="false" customHeight="false" outlineLevel="0" collapsed="false">
      <c r="A626" s="0" t="e">
        <f aca="false">_xlfn.XLOOKUP('[1]CMK - 30.09.2025'!$N$1:$N$1048576,'[1]CMK - 30.09.2025'!$J$1:$J$1048576,"-",0)</f>
        <v>#NAME?</v>
      </c>
      <c r="B626" s="85" t="s">
        <v>58</v>
      </c>
      <c r="C626" s="85" t="s">
        <v>58</v>
      </c>
      <c r="D626" s="85" t="s">
        <v>59</v>
      </c>
      <c r="E626" s="85" t="n">
        <v>13131778000181</v>
      </c>
      <c r="F626" s="85" t="s">
        <v>682</v>
      </c>
      <c r="G626" s="85"/>
      <c r="H626" s="85" t="s">
        <v>61</v>
      </c>
      <c r="I626" s="86" t="n">
        <v>6384.821</v>
      </c>
      <c r="J626" s="86" t="n">
        <v>6384.821</v>
      </c>
      <c r="K626" s="86" t="n">
        <v>4874.29</v>
      </c>
      <c r="L626" s="89" t="n">
        <v>-1510.531</v>
      </c>
      <c r="M626" s="90" t="n">
        <v>-0.236581573704259</v>
      </c>
      <c r="N626" s="88" t="s">
        <v>57</v>
      </c>
      <c r="O626" s="86" t="n">
        <v>2093.127</v>
      </c>
      <c r="P626" s="86" t="n">
        <v>2093.127</v>
      </c>
      <c r="Q626" s="86" t="n">
        <v>5077.22</v>
      </c>
      <c r="R626" s="87" t="n">
        <v>2984.093</v>
      </c>
      <c r="S626" s="83" t="n">
        <v>1.42566265687653</v>
      </c>
      <c r="T626" s="83" t="n">
        <v>0.0416327301001791</v>
      </c>
      <c r="U626" s="86" t="n">
        <v>5584.279</v>
      </c>
      <c r="V626" s="86" t="n">
        <v>5584.279</v>
      </c>
      <c r="W626" s="86" t="n">
        <v>9280.01</v>
      </c>
      <c r="X626" s="87" t="n">
        <v>3695.731</v>
      </c>
      <c r="Y626" s="83" t="n">
        <v>0.661809877335999</v>
      </c>
      <c r="Z626" s="83" t="n">
        <v>0.827773860498462</v>
      </c>
      <c r="AA626" s="86" t="n">
        <f aca="false">SUM(K626,Q626,W626)/3</f>
        <v>6410.50666666667</v>
      </c>
    </row>
    <row r="627" customFormat="false" ht="15" hidden="false" customHeight="false" outlineLevel="0" collapsed="false">
      <c r="A627" s="0" t="e">
        <f aca="false">_xlfn.XLOOKUP('[1]CMK - 30.09.2025'!$N$1:$N$1048576,'[1]CMK - 30.09.2025'!$J$1:$J$1048576,"-",0)</f>
        <v>#NAME?</v>
      </c>
      <c r="B627" s="85" t="s">
        <v>58</v>
      </c>
      <c r="C627" s="85" t="s">
        <v>58</v>
      </c>
      <c r="D627" s="85" t="s">
        <v>59</v>
      </c>
      <c r="E627" s="85" t="n">
        <v>13144041000101</v>
      </c>
      <c r="F627" s="85" t="s">
        <v>683</v>
      </c>
      <c r="G627" s="85"/>
      <c r="H627" s="85" t="s">
        <v>61</v>
      </c>
      <c r="I627" s="86" t="n">
        <v>7391.745</v>
      </c>
      <c r="J627" s="86" t="n">
        <v>7391.745</v>
      </c>
      <c r="K627" s="86" t="n">
        <v>2715.99</v>
      </c>
      <c r="L627" s="89" t="n">
        <v>-4675.755</v>
      </c>
      <c r="M627" s="90" t="n">
        <v>-0.632564435055592</v>
      </c>
      <c r="N627" s="88" t="s">
        <v>57</v>
      </c>
      <c r="O627" s="86" t="n">
        <v>1227.094</v>
      </c>
      <c r="P627" s="86" t="n">
        <v>1227.094</v>
      </c>
      <c r="Q627" s="86" t="n">
        <v>532.81</v>
      </c>
      <c r="R627" s="89" t="n">
        <v>-694.284</v>
      </c>
      <c r="S627" s="90" t="n">
        <v>-0.565795285446755</v>
      </c>
      <c r="T627" s="90" t="n">
        <v>-0.803824756350355</v>
      </c>
      <c r="U627" s="86" t="n">
        <v>2271.279</v>
      </c>
      <c r="V627" s="86" t="n">
        <v>2271.279</v>
      </c>
      <c r="W627" s="86" t="n">
        <v>3840.18</v>
      </c>
      <c r="X627" s="87" t="n">
        <v>1568.901</v>
      </c>
      <c r="Y627" s="83" t="n">
        <v>0.690756617747094</v>
      </c>
      <c r="Z627" s="83" t="n">
        <v>6.20740977083763</v>
      </c>
      <c r="AA627" s="86" t="n">
        <f aca="false">SUM(K627,Q627,W627)/3</f>
        <v>2362.99333333333</v>
      </c>
    </row>
    <row r="628" customFormat="false" ht="15" hidden="false" customHeight="false" outlineLevel="0" collapsed="false">
      <c r="A628" s="0" t="e">
        <f aca="false">_xlfn.XLOOKUP('[1]CMK - 30.09.2025'!$N$1:$N$1048576,'[1]CMK - 30.09.2025'!$J$1:$J$1048576,"-",0)</f>
        <v>#NAME?</v>
      </c>
      <c r="B628" s="85" t="s">
        <v>58</v>
      </c>
      <c r="C628" s="85" t="s">
        <v>58</v>
      </c>
      <c r="D628" s="85" t="s">
        <v>59</v>
      </c>
      <c r="E628" s="85" t="n">
        <v>13158246000138</v>
      </c>
      <c r="F628" s="85" t="s">
        <v>684</v>
      </c>
      <c r="G628" s="85"/>
      <c r="H628" s="85" t="s">
        <v>61</v>
      </c>
      <c r="I628" s="86" t="n">
        <v>573.657</v>
      </c>
      <c r="J628" s="86" t="n">
        <v>573.657</v>
      </c>
      <c r="K628" s="86" t="n">
        <v>0</v>
      </c>
      <c r="L628" s="89" t="n">
        <v>-573.657</v>
      </c>
      <c r="M628" s="90" t="n">
        <v>-1</v>
      </c>
      <c r="N628" s="88" t="s">
        <v>57</v>
      </c>
      <c r="O628" s="86" t="n">
        <v>139.217</v>
      </c>
      <c r="P628" s="86" t="n">
        <v>139.217</v>
      </c>
      <c r="Q628" s="86" t="n">
        <v>0</v>
      </c>
      <c r="R628" s="89" t="n">
        <v>-139.217</v>
      </c>
      <c r="S628" s="90" t="n">
        <v>-1</v>
      </c>
      <c r="T628" s="88" t="s">
        <v>57</v>
      </c>
      <c r="U628" s="86" t="n">
        <v>115.446</v>
      </c>
      <c r="V628" s="86" t="n">
        <v>115.446</v>
      </c>
      <c r="W628" s="86" t="n">
        <v>498.95</v>
      </c>
      <c r="X628" s="87" t="n">
        <v>383.504</v>
      </c>
      <c r="Y628" s="83" t="n">
        <v>3.32193406441107</v>
      </c>
      <c r="Z628" s="88" t="s">
        <v>57</v>
      </c>
      <c r="AA628" s="86" t="n">
        <f aca="false">SUM(K628,Q628,W628)/3</f>
        <v>166.316666666667</v>
      </c>
    </row>
    <row r="629" customFormat="false" ht="15" hidden="false" customHeight="false" outlineLevel="0" collapsed="false">
      <c r="A629" s="0" t="e">
        <f aca="false">_xlfn.XLOOKUP('[1]CMK - 30.09.2025'!$N$1:$N$1048576,'[1]CMK - 30.09.2025'!$J$1:$J$1048576,"-",0)</f>
        <v>#NAME?</v>
      </c>
      <c r="B629" s="85" t="s">
        <v>58</v>
      </c>
      <c r="C629" s="85" t="s">
        <v>58</v>
      </c>
      <c r="D629" s="85" t="s">
        <v>59</v>
      </c>
      <c r="E629" s="85" t="n">
        <v>13256908000102</v>
      </c>
      <c r="F629" s="85" t="s">
        <v>685</v>
      </c>
      <c r="G629" s="85"/>
      <c r="H629" s="85" t="s">
        <v>61</v>
      </c>
      <c r="I629" s="86" t="n">
        <v>3220.1</v>
      </c>
      <c r="J629" s="86" t="n">
        <v>3220.1</v>
      </c>
      <c r="K629" s="86" t="n">
        <v>1290.54</v>
      </c>
      <c r="L629" s="89" t="n">
        <v>-1929.56</v>
      </c>
      <c r="M629" s="90" t="n">
        <v>-0.599223626595447</v>
      </c>
      <c r="N629" s="88" t="s">
        <v>57</v>
      </c>
      <c r="O629" s="86" t="n">
        <v>1892.328</v>
      </c>
      <c r="P629" s="86" t="n">
        <v>1892.328</v>
      </c>
      <c r="Q629" s="86" t="n">
        <v>1397.72</v>
      </c>
      <c r="R629" s="89" t="n">
        <v>-494.608</v>
      </c>
      <c r="S629" s="90" t="n">
        <v>-0.261375406377753</v>
      </c>
      <c r="T629" s="83" t="n">
        <v>0.0830505059897406</v>
      </c>
      <c r="U629" s="86" t="n">
        <v>1526.438</v>
      </c>
      <c r="V629" s="86" t="n">
        <v>1526.438</v>
      </c>
      <c r="W629" s="86" t="n">
        <v>1418.03</v>
      </c>
      <c r="X629" s="89" t="n">
        <v>-108.408</v>
      </c>
      <c r="Y629" s="90" t="n">
        <v>-0.0710202445169738</v>
      </c>
      <c r="Z629" s="83" t="n">
        <v>0.0145308073147701</v>
      </c>
      <c r="AA629" s="86" t="n">
        <f aca="false">SUM(K629,Q629,W629)/3</f>
        <v>1368.76333333333</v>
      </c>
    </row>
    <row r="630" customFormat="false" ht="15" hidden="false" customHeight="false" outlineLevel="0" collapsed="false">
      <c r="A630" s="0" t="e">
        <f aca="false">_xlfn.XLOOKUP('[1]CMK - 30.09.2025'!$N$1:$N$1048576,'[1]CMK - 30.09.2025'!$J$1:$J$1048576,"-",0)</f>
        <v>#NAME?</v>
      </c>
      <c r="B630" s="85" t="s">
        <v>58</v>
      </c>
      <c r="C630" s="85" t="s">
        <v>58</v>
      </c>
      <c r="D630" s="85" t="s">
        <v>59</v>
      </c>
      <c r="E630" s="85" t="n">
        <v>13291015000106</v>
      </c>
      <c r="F630" s="85" t="s">
        <v>686</v>
      </c>
      <c r="G630" s="85"/>
      <c r="H630" s="85" t="s">
        <v>61</v>
      </c>
      <c r="I630" s="86" t="n">
        <v>852.431</v>
      </c>
      <c r="J630" s="86" t="n">
        <v>852.431</v>
      </c>
      <c r="K630" s="86" t="n">
        <v>56.4</v>
      </c>
      <c r="L630" s="89" t="n">
        <v>-796.031</v>
      </c>
      <c r="M630" s="90" t="n">
        <v>-0.933836287042588</v>
      </c>
      <c r="N630" s="88" t="s">
        <v>57</v>
      </c>
      <c r="O630" s="86" t="n">
        <v>401.849</v>
      </c>
      <c r="P630" s="86" t="n">
        <v>401.849</v>
      </c>
      <c r="Q630" s="86" t="n">
        <v>25.52</v>
      </c>
      <c r="R630" s="89" t="n">
        <v>-376.329</v>
      </c>
      <c r="S630" s="90" t="n">
        <v>-0.936493558525715</v>
      </c>
      <c r="T630" s="90" t="n">
        <v>-0.547517730496454</v>
      </c>
      <c r="U630" s="86" t="n">
        <v>1579.233</v>
      </c>
      <c r="V630" s="86" t="n">
        <v>1579.233</v>
      </c>
      <c r="W630" s="86" t="n">
        <v>-25.52</v>
      </c>
      <c r="X630" s="89" t="n">
        <v>-1604.753</v>
      </c>
      <c r="Y630" s="90" t="n">
        <v>-1.01615974336909</v>
      </c>
      <c r="Z630" s="90" t="n">
        <v>-2</v>
      </c>
      <c r="AA630" s="86" t="n">
        <f aca="false">SUM(K630,Q630,W630)/3</f>
        <v>18.8</v>
      </c>
    </row>
    <row r="631" customFormat="false" ht="15" hidden="false" customHeight="false" outlineLevel="0" collapsed="false">
      <c r="A631" s="0" t="e">
        <f aca="false">_xlfn.XLOOKUP('[1]CMK - 30.09.2025'!$N$1:$N$1048576,'[1]CMK - 30.09.2025'!$J$1:$J$1048576,"-",0)</f>
        <v>#NAME?</v>
      </c>
      <c r="B631" s="85" t="s">
        <v>58</v>
      </c>
      <c r="C631" s="85" t="s">
        <v>58</v>
      </c>
      <c r="D631" s="85" t="s">
        <v>59</v>
      </c>
      <c r="E631" s="85" t="n">
        <v>13318039000101</v>
      </c>
      <c r="F631" s="85" t="s">
        <v>687</v>
      </c>
      <c r="G631" s="85"/>
      <c r="H631" s="85" t="s">
        <v>61</v>
      </c>
      <c r="I631" s="86" t="n">
        <v>1969.944</v>
      </c>
      <c r="J631" s="86" t="n">
        <v>1969.944</v>
      </c>
      <c r="K631" s="86" t="n">
        <v>1925.32</v>
      </c>
      <c r="L631" s="89" t="n">
        <v>-44.6240000000003</v>
      </c>
      <c r="M631" s="90" t="n">
        <v>-0.0226524205764226</v>
      </c>
      <c r="N631" s="88" t="s">
        <v>57</v>
      </c>
      <c r="O631" s="86" t="n">
        <v>3510.922</v>
      </c>
      <c r="P631" s="86" t="n">
        <v>3510.922</v>
      </c>
      <c r="Q631" s="86" t="n">
        <v>3650.98</v>
      </c>
      <c r="R631" s="87" t="n">
        <v>140.058</v>
      </c>
      <c r="S631" s="83" t="n">
        <v>0.0398920853268743</v>
      </c>
      <c r="T631" s="83" t="n">
        <v>0.896297758294725</v>
      </c>
      <c r="U631" s="86" t="n">
        <v>5108.363</v>
      </c>
      <c r="V631" s="86" t="n">
        <v>5108.363</v>
      </c>
      <c r="W631" s="86" t="n">
        <v>4341.46</v>
      </c>
      <c r="X631" s="89" t="n">
        <v>-766.902999999999</v>
      </c>
      <c r="Y631" s="90" t="n">
        <v>-0.150126958479654</v>
      </c>
      <c r="Z631" s="83" t="n">
        <v>0.189121824825116</v>
      </c>
      <c r="AA631" s="86" t="n">
        <f aca="false">SUM(K631,Q631,W631)/3</f>
        <v>3305.92</v>
      </c>
    </row>
    <row r="632" customFormat="false" ht="15" hidden="false" customHeight="false" outlineLevel="0" collapsed="false">
      <c r="A632" s="0" t="e">
        <f aca="false">_xlfn.XLOOKUP('[1]CMK - 30.09.2025'!$N$1:$N$1048576,'[1]CMK - 30.09.2025'!$J$1:$J$1048576,"-",0)</f>
        <v>#NAME?</v>
      </c>
      <c r="B632" s="85" t="s">
        <v>58</v>
      </c>
      <c r="C632" s="85" t="s">
        <v>58</v>
      </c>
      <c r="D632" s="85" t="s">
        <v>59</v>
      </c>
      <c r="E632" s="85" t="n">
        <v>13326420000104</v>
      </c>
      <c r="F632" s="85" t="s">
        <v>688</v>
      </c>
      <c r="G632" s="85"/>
      <c r="H632" s="85" t="s">
        <v>61</v>
      </c>
      <c r="I632" s="86" t="n">
        <v>1502.417</v>
      </c>
      <c r="J632" s="86" t="n">
        <v>1502.417</v>
      </c>
      <c r="K632" s="86" t="n">
        <v>1495</v>
      </c>
      <c r="L632" s="89" t="n">
        <v>-7.41699999999969</v>
      </c>
      <c r="M632" s="90" t="n">
        <v>-0.00493671197809908</v>
      </c>
      <c r="N632" s="88" t="s">
        <v>57</v>
      </c>
      <c r="O632" s="86" t="n">
        <v>786.834</v>
      </c>
      <c r="P632" s="86" t="n">
        <v>786.834</v>
      </c>
      <c r="Q632" s="86" t="n">
        <v>1273.57</v>
      </c>
      <c r="R632" s="87" t="n">
        <v>486.736</v>
      </c>
      <c r="S632" s="83" t="n">
        <v>0.618600619698691</v>
      </c>
      <c r="T632" s="90" t="n">
        <v>-0.148113712374582</v>
      </c>
      <c r="U632" s="86" t="n">
        <v>1597.454</v>
      </c>
      <c r="V632" s="86" t="n">
        <v>1597.454</v>
      </c>
      <c r="W632" s="86" t="n">
        <v>1883.15</v>
      </c>
      <c r="X632" s="87" t="n">
        <v>285.695999999999</v>
      </c>
      <c r="Y632" s="83" t="n">
        <v>0.178844586448185</v>
      </c>
      <c r="Z632" s="83" t="n">
        <v>0.478638787031729</v>
      </c>
      <c r="AA632" s="86" t="n">
        <f aca="false">SUM(K632,Q632,W632)/3</f>
        <v>1550.57333333333</v>
      </c>
    </row>
    <row r="633" customFormat="false" ht="15" hidden="false" customHeight="false" outlineLevel="0" collapsed="false">
      <c r="A633" s="0" t="e">
        <f aca="false">_xlfn.XLOOKUP('[1]CMK - 30.09.2025'!$N$1:$N$1048576,'[1]CMK - 30.09.2025'!$J$1:$J$1048576,"-",0)</f>
        <v>#NAME?</v>
      </c>
      <c r="B633" s="85" t="s">
        <v>58</v>
      </c>
      <c r="C633" s="85" t="s">
        <v>58</v>
      </c>
      <c r="D633" s="85" t="s">
        <v>59</v>
      </c>
      <c r="E633" s="85" t="n">
        <v>13334058000113</v>
      </c>
      <c r="F633" s="85" t="s">
        <v>689</v>
      </c>
      <c r="G633" s="85"/>
      <c r="H633" s="85" t="s">
        <v>61</v>
      </c>
      <c r="I633" s="86" t="n">
        <v>1100.543</v>
      </c>
      <c r="J633" s="86" t="n">
        <v>1100.543</v>
      </c>
      <c r="K633" s="86" t="n">
        <v>4343.24</v>
      </c>
      <c r="L633" s="87" t="n">
        <v>3242.697</v>
      </c>
      <c r="M633" s="83" t="n">
        <v>2.94645188784082</v>
      </c>
      <c r="N633" s="88" t="s">
        <v>57</v>
      </c>
      <c r="O633" s="86" t="n">
        <v>14.322</v>
      </c>
      <c r="P633" s="86" t="n">
        <v>14.322</v>
      </c>
      <c r="Q633" s="86" t="n">
        <v>642.71</v>
      </c>
      <c r="R633" s="87" t="n">
        <v>628.388</v>
      </c>
      <c r="S633" s="83" t="n">
        <v>43.8757156821673</v>
      </c>
      <c r="T633" s="90" t="n">
        <v>-0.852020611340842</v>
      </c>
      <c r="U633" s="86" t="n">
        <v>690.235</v>
      </c>
      <c r="V633" s="86" t="n">
        <v>690.235</v>
      </c>
      <c r="W633" s="86" t="n">
        <v>2147.95</v>
      </c>
      <c r="X633" s="87" t="n">
        <v>1457.715</v>
      </c>
      <c r="Y633" s="83" t="n">
        <v>2.11191116069165</v>
      </c>
      <c r="Z633" s="83" t="n">
        <v>2.34202050691603</v>
      </c>
      <c r="AA633" s="86" t="n">
        <f aca="false">SUM(K633,Q633,W633)/3</f>
        <v>2377.96666666667</v>
      </c>
    </row>
    <row r="634" customFormat="false" ht="15" hidden="false" customHeight="false" outlineLevel="0" collapsed="false">
      <c r="A634" s="0" t="e">
        <f aca="false">_xlfn.XLOOKUP('[1]CMK - 30.09.2025'!$N$1:$N$1048576,'[1]CMK - 30.09.2025'!$J$1:$J$1048576,"-",0)</f>
        <v>#NAME?</v>
      </c>
      <c r="B634" s="85" t="s">
        <v>58</v>
      </c>
      <c r="C634" s="85" t="s">
        <v>58</v>
      </c>
      <c r="D634" s="85" t="s">
        <v>59</v>
      </c>
      <c r="E634" s="85" t="n">
        <v>13389003000100</v>
      </c>
      <c r="F634" s="85" t="s">
        <v>690</v>
      </c>
      <c r="G634" s="85"/>
      <c r="H634" s="85" t="s">
        <v>61</v>
      </c>
      <c r="I634" s="86" t="n">
        <v>647.632</v>
      </c>
      <c r="J634" s="86" t="n">
        <v>647.632</v>
      </c>
      <c r="K634" s="86" t="n">
        <v>1611.4</v>
      </c>
      <c r="L634" s="87" t="n">
        <v>963.768</v>
      </c>
      <c r="M634" s="83" t="n">
        <v>1.48814141364232</v>
      </c>
      <c r="N634" s="88" t="s">
        <v>57</v>
      </c>
      <c r="O634" s="86" t="n">
        <v>657.719</v>
      </c>
      <c r="P634" s="86" t="n">
        <v>657.719</v>
      </c>
      <c r="Q634" s="86" t="n">
        <v>0</v>
      </c>
      <c r="R634" s="89" t="n">
        <v>-657.719</v>
      </c>
      <c r="S634" s="90" t="n">
        <v>-1</v>
      </c>
      <c r="T634" s="90" t="n">
        <v>-1</v>
      </c>
      <c r="U634" s="86" t="n">
        <v>821.182</v>
      </c>
      <c r="V634" s="86" t="n">
        <v>821.182</v>
      </c>
      <c r="W634" s="86" t="n">
        <v>0</v>
      </c>
      <c r="X634" s="89" t="n">
        <v>-821.182</v>
      </c>
      <c r="Y634" s="90" t="n">
        <v>-1</v>
      </c>
      <c r="Z634" s="88" t="s">
        <v>57</v>
      </c>
      <c r="AA634" s="86" t="n">
        <f aca="false">SUM(K634,Q634,W634)/3</f>
        <v>537.133333333333</v>
      </c>
    </row>
    <row r="635" customFormat="false" ht="15" hidden="false" customHeight="false" outlineLevel="0" collapsed="false">
      <c r="A635" s="0" t="e">
        <f aca="false">_xlfn.XLOOKUP('[1]CMK - 30.09.2025'!$N$1:$N$1048576,'[1]CMK - 30.09.2025'!$J$1:$J$1048576,"-",0)</f>
        <v>#NAME?</v>
      </c>
      <c r="B635" s="85" t="s">
        <v>58</v>
      </c>
      <c r="C635" s="85" t="s">
        <v>58</v>
      </c>
      <c r="D635" s="85" t="s">
        <v>59</v>
      </c>
      <c r="E635" s="85" t="n">
        <v>13404598000126</v>
      </c>
      <c r="F635" s="85" t="s">
        <v>691</v>
      </c>
      <c r="G635" s="85"/>
      <c r="H635" s="85" t="s">
        <v>61</v>
      </c>
      <c r="I635" s="86" t="n">
        <v>9329.516</v>
      </c>
      <c r="J635" s="86" t="n">
        <v>9329.516</v>
      </c>
      <c r="K635" s="86" t="n">
        <v>11869.76</v>
      </c>
      <c r="L635" s="87" t="n">
        <v>2540.244</v>
      </c>
      <c r="M635" s="83" t="n">
        <v>0.272280362668331</v>
      </c>
      <c r="N635" s="88" t="s">
        <v>57</v>
      </c>
      <c r="O635" s="86" t="n">
        <v>11230.901</v>
      </c>
      <c r="P635" s="86" t="n">
        <v>11230.901</v>
      </c>
      <c r="Q635" s="86" t="n">
        <v>11810.04</v>
      </c>
      <c r="R635" s="87" t="n">
        <v>579.138999999999</v>
      </c>
      <c r="S635" s="83" t="n">
        <v>0.0515665662087128</v>
      </c>
      <c r="T635" s="90" t="n">
        <v>-0.00503127274687931</v>
      </c>
      <c r="U635" s="86" t="n">
        <v>11307.465</v>
      </c>
      <c r="V635" s="86" t="n">
        <v>11307.465</v>
      </c>
      <c r="W635" s="86" t="n">
        <v>14129.15</v>
      </c>
      <c r="X635" s="87" t="n">
        <v>2821.685</v>
      </c>
      <c r="Y635" s="83" t="n">
        <v>0.24954178500663</v>
      </c>
      <c r="Z635" s="83" t="n">
        <v>0.196367666832627</v>
      </c>
      <c r="AA635" s="86" t="n">
        <f aca="false">SUM(K635,Q635,W635)/3</f>
        <v>12602.9833333333</v>
      </c>
    </row>
    <row r="636" customFormat="false" ht="15" hidden="false" customHeight="false" outlineLevel="0" collapsed="false">
      <c r="A636" s="0" t="e">
        <f aca="false">_xlfn.XLOOKUP('[1]CMK - 30.09.2025'!$N$1:$N$1048576,'[1]CMK - 30.09.2025'!$J$1:$J$1048576,"-",0)</f>
        <v>#NAME?</v>
      </c>
      <c r="B636" s="85" t="s">
        <v>58</v>
      </c>
      <c r="C636" s="85" t="s">
        <v>58</v>
      </c>
      <c r="D636" s="85" t="s">
        <v>59</v>
      </c>
      <c r="E636" s="85" t="n">
        <v>13408213000107</v>
      </c>
      <c r="F636" s="85" t="s">
        <v>692</v>
      </c>
      <c r="G636" s="85"/>
      <c r="H636" s="85" t="s">
        <v>61</v>
      </c>
      <c r="I636" s="86" t="n">
        <v>12651.253</v>
      </c>
      <c r="J636" s="86" t="n">
        <v>12651.253</v>
      </c>
      <c r="K636" s="86" t="n">
        <v>10843.61</v>
      </c>
      <c r="L636" s="89" t="n">
        <v>-1807.643</v>
      </c>
      <c r="M636" s="90" t="n">
        <v>-0.142882527129922</v>
      </c>
      <c r="N636" s="88" t="s">
        <v>57</v>
      </c>
      <c r="O636" s="86" t="n">
        <v>6576.184</v>
      </c>
      <c r="P636" s="86" t="n">
        <v>6576.184</v>
      </c>
      <c r="Q636" s="86" t="n">
        <v>9839.13</v>
      </c>
      <c r="R636" s="87" t="n">
        <v>3262.946</v>
      </c>
      <c r="S636" s="83" t="n">
        <v>0.496176201882429</v>
      </c>
      <c r="T636" s="90" t="n">
        <v>-0.0926333573413281</v>
      </c>
      <c r="U636" s="86" t="n">
        <v>10098.287</v>
      </c>
      <c r="V636" s="86" t="n">
        <v>10098.287</v>
      </c>
      <c r="W636" s="86" t="n">
        <v>18422.12</v>
      </c>
      <c r="X636" s="87" t="n">
        <v>8323.833</v>
      </c>
      <c r="Y636" s="83" t="n">
        <v>0.824281682625974</v>
      </c>
      <c r="Z636" s="83" t="n">
        <v>0.872332208233858</v>
      </c>
      <c r="AA636" s="86" t="n">
        <f aca="false">SUM(K636,Q636,W636)/3</f>
        <v>13034.9533333333</v>
      </c>
    </row>
    <row r="637" customFormat="false" ht="15" hidden="false" customHeight="false" outlineLevel="0" collapsed="false">
      <c r="A637" s="0" t="e">
        <f aca="false">_xlfn.XLOOKUP('[1]CMK - 30.09.2025'!$N$1:$N$1048576,'[1]CMK - 30.09.2025'!$J$1:$J$1048576,"-",0)</f>
        <v>#NAME?</v>
      </c>
      <c r="B637" s="85" t="s">
        <v>58</v>
      </c>
      <c r="C637" s="85" t="s">
        <v>58</v>
      </c>
      <c r="D637" s="85" t="s">
        <v>59</v>
      </c>
      <c r="E637" s="85" t="n">
        <v>13414004000168</v>
      </c>
      <c r="F637" s="85" t="s">
        <v>693</v>
      </c>
      <c r="G637" s="85"/>
      <c r="H637" s="85" t="s">
        <v>61</v>
      </c>
      <c r="I637" s="86" t="n">
        <v>147.03</v>
      </c>
      <c r="J637" s="86" t="n">
        <v>147.03</v>
      </c>
      <c r="K637" s="86" t="n">
        <v>400.51</v>
      </c>
      <c r="L637" s="87" t="n">
        <v>253.48</v>
      </c>
      <c r="M637" s="83" t="n">
        <v>1.72400190437326</v>
      </c>
      <c r="N637" s="88" t="s">
        <v>57</v>
      </c>
      <c r="O637" s="86" t="n">
        <v>200.099</v>
      </c>
      <c r="P637" s="86" t="n">
        <v>200.099</v>
      </c>
      <c r="Q637" s="86" t="n">
        <v>1095.81</v>
      </c>
      <c r="R637" s="87" t="n">
        <v>895.711</v>
      </c>
      <c r="S637" s="83" t="n">
        <v>4.47633921209002</v>
      </c>
      <c r="T637" s="83" t="n">
        <v>1.73603655339442</v>
      </c>
      <c r="U637" s="86" t="n">
        <v>195.131</v>
      </c>
      <c r="V637" s="86" t="n">
        <v>195.131</v>
      </c>
      <c r="W637" s="86" t="n">
        <v>132.29</v>
      </c>
      <c r="X637" s="89" t="n">
        <v>-62.841</v>
      </c>
      <c r="Y637" s="90" t="n">
        <v>-0.322045190154307</v>
      </c>
      <c r="Z637" s="90" t="n">
        <v>-0.879276516914429</v>
      </c>
      <c r="AA637" s="86" t="n">
        <f aca="false">SUM(K637,Q637,W637)/3</f>
        <v>542.87</v>
      </c>
    </row>
    <row r="638" customFormat="false" ht="15" hidden="false" customHeight="false" outlineLevel="0" collapsed="false">
      <c r="A638" s="0" t="e">
        <f aca="false">_xlfn.XLOOKUP('[1]CMK - 30.09.2025'!$N$1:$N$1048576,'[1]CMK - 30.09.2025'!$J$1:$J$1048576,"-",0)</f>
        <v>#NAME?</v>
      </c>
      <c r="B638" s="85" t="s">
        <v>58</v>
      </c>
      <c r="C638" s="85" t="s">
        <v>58</v>
      </c>
      <c r="D638" s="85" t="s">
        <v>59</v>
      </c>
      <c r="E638" s="85" t="n">
        <v>13430241000112</v>
      </c>
      <c r="F638" s="85" t="s">
        <v>694</v>
      </c>
      <c r="G638" s="85"/>
      <c r="H638" s="85" t="s">
        <v>61</v>
      </c>
      <c r="I638" s="86" t="n">
        <v>23889.412</v>
      </c>
      <c r="J638" s="86" t="n">
        <v>23889.412</v>
      </c>
      <c r="K638" s="86" t="n">
        <v>14011.92</v>
      </c>
      <c r="L638" s="89" t="n">
        <v>-9877.492</v>
      </c>
      <c r="M638" s="90" t="n">
        <v>-0.413467355328796</v>
      </c>
      <c r="N638" s="88" t="s">
        <v>57</v>
      </c>
      <c r="O638" s="86" t="n">
        <v>5842.921</v>
      </c>
      <c r="P638" s="86" t="n">
        <v>5842.921</v>
      </c>
      <c r="Q638" s="86" t="n">
        <v>35883.4</v>
      </c>
      <c r="R638" s="87" t="n">
        <v>30040.479</v>
      </c>
      <c r="S638" s="83" t="n">
        <v>5.14134608357703</v>
      </c>
      <c r="T638" s="83" t="n">
        <v>1.56091955991756</v>
      </c>
      <c r="U638" s="86" t="n">
        <v>3416.889</v>
      </c>
      <c r="V638" s="86" t="n">
        <v>3416.889</v>
      </c>
      <c r="W638" s="86" t="n">
        <v>48937.09</v>
      </c>
      <c r="X638" s="87" t="n">
        <v>45520.201</v>
      </c>
      <c r="Y638" s="83" t="n">
        <v>13.3221187460289</v>
      </c>
      <c r="Z638" s="83" t="n">
        <v>0.363780745414314</v>
      </c>
      <c r="AA638" s="86" t="n">
        <f aca="false">SUM(K638,Q638,W638)/3</f>
        <v>32944.1366666667</v>
      </c>
    </row>
    <row r="639" customFormat="false" ht="15" hidden="false" customHeight="false" outlineLevel="0" collapsed="false">
      <c r="A639" s="0" t="e">
        <f aca="false">_xlfn.XLOOKUP('[1]CMK - 30.09.2025'!$N$1:$N$1048576,'[1]CMK - 30.09.2025'!$J$1:$J$1048576,"-",0)</f>
        <v>#NAME?</v>
      </c>
      <c r="B639" s="85" t="s">
        <v>58</v>
      </c>
      <c r="C639" s="85" t="s">
        <v>58</v>
      </c>
      <c r="D639" s="85" t="s">
        <v>59</v>
      </c>
      <c r="E639" s="85" t="n">
        <v>13436500000112</v>
      </c>
      <c r="F639" s="85" t="s">
        <v>695</v>
      </c>
      <c r="G639" s="85"/>
      <c r="H639" s="85" t="s">
        <v>61</v>
      </c>
      <c r="I639" s="86" t="n">
        <v>8951.664</v>
      </c>
      <c r="J639" s="86" t="n">
        <v>8951.664</v>
      </c>
      <c r="K639" s="86" t="n">
        <v>45392.61</v>
      </c>
      <c r="L639" s="87" t="n">
        <v>36440.946</v>
      </c>
      <c r="M639" s="83" t="n">
        <v>4.07085721716096</v>
      </c>
      <c r="N639" s="88" t="s">
        <v>57</v>
      </c>
      <c r="O639" s="86" t="n">
        <v>47027.752</v>
      </c>
      <c r="P639" s="86" t="n">
        <v>47027.752</v>
      </c>
      <c r="Q639" s="86" t="n">
        <v>17882.49</v>
      </c>
      <c r="R639" s="89" t="n">
        <v>-29145.262</v>
      </c>
      <c r="S639" s="90" t="n">
        <v>-0.619746017202779</v>
      </c>
      <c r="T639" s="90" t="n">
        <v>-0.606048429469026</v>
      </c>
      <c r="U639" s="86" t="n">
        <v>50966.491</v>
      </c>
      <c r="V639" s="86" t="n">
        <v>50966.491</v>
      </c>
      <c r="W639" s="86" t="n">
        <v>28655.88</v>
      </c>
      <c r="X639" s="89" t="n">
        <v>-22310.611</v>
      </c>
      <c r="Y639" s="90" t="n">
        <v>-0.437750580082117</v>
      </c>
      <c r="Z639" s="83" t="n">
        <v>0.602454691712396</v>
      </c>
      <c r="AA639" s="86" t="n">
        <f aca="false">SUM(K639,Q639,W639)/3</f>
        <v>30643.66</v>
      </c>
    </row>
    <row r="640" customFormat="false" ht="15" hidden="false" customHeight="false" outlineLevel="0" collapsed="false">
      <c r="A640" s="0" t="e">
        <f aca="false">_xlfn.XLOOKUP('[1]CMK - 30.09.2025'!$N$1:$N$1048576,'[1]CMK - 30.09.2025'!$J$1:$J$1048576,"-",0)</f>
        <v>#NAME?</v>
      </c>
      <c r="B640" s="85" t="s">
        <v>58</v>
      </c>
      <c r="C640" s="85" t="s">
        <v>58</v>
      </c>
      <c r="D640" s="85" t="s">
        <v>59</v>
      </c>
      <c r="E640" s="85" t="n">
        <v>13488189000155</v>
      </c>
      <c r="F640" s="85" t="s">
        <v>696</v>
      </c>
      <c r="G640" s="85"/>
      <c r="H640" s="85" t="s">
        <v>61</v>
      </c>
      <c r="I640" s="86" t="n">
        <v>6673.876</v>
      </c>
      <c r="J640" s="86" t="n">
        <v>6673.876</v>
      </c>
      <c r="K640" s="86" t="n">
        <v>6169.92</v>
      </c>
      <c r="L640" s="89" t="n">
        <v>-503.955999999995</v>
      </c>
      <c r="M640" s="90" t="n">
        <v>-0.0755117416026302</v>
      </c>
      <c r="N640" s="88" t="s">
        <v>57</v>
      </c>
      <c r="O640" s="86" t="n">
        <v>9072.951</v>
      </c>
      <c r="P640" s="86" t="n">
        <v>9072.951</v>
      </c>
      <c r="Q640" s="86" t="n">
        <v>6288.01</v>
      </c>
      <c r="R640" s="89" t="n">
        <v>-2784.941</v>
      </c>
      <c r="S640" s="90" t="n">
        <v>-0.306949855675403</v>
      </c>
      <c r="T640" s="83" t="n">
        <v>0.0191396322804831</v>
      </c>
      <c r="U640" s="86" t="n">
        <v>8515.178</v>
      </c>
      <c r="V640" s="86" t="n">
        <v>8515.178</v>
      </c>
      <c r="W640" s="86" t="n">
        <v>5266.44</v>
      </c>
      <c r="X640" s="89" t="n">
        <v>-3248.738</v>
      </c>
      <c r="Y640" s="90" t="n">
        <v>-0.381523204799712</v>
      </c>
      <c r="Z640" s="90" t="n">
        <v>-0.162463164021685</v>
      </c>
      <c r="AA640" s="86" t="n">
        <f aca="false">SUM(K640,Q640,W640)/3</f>
        <v>5908.12333333333</v>
      </c>
    </row>
    <row r="641" customFormat="false" ht="15" hidden="false" customHeight="false" outlineLevel="0" collapsed="false">
      <c r="A641" s="0" t="e">
        <f aca="false">_xlfn.XLOOKUP('[1]CMK - 30.09.2025'!$N$1:$N$1048576,'[1]CMK - 30.09.2025'!$J$1:$J$1048576,"-",0)</f>
        <v>#NAME?</v>
      </c>
      <c r="B641" s="85" t="s">
        <v>58</v>
      </c>
      <c r="C641" s="85" t="s">
        <v>58</v>
      </c>
      <c r="D641" s="85" t="s">
        <v>59</v>
      </c>
      <c r="E641" s="85" t="n">
        <v>13492360000108</v>
      </c>
      <c r="F641" s="85" t="s">
        <v>697</v>
      </c>
      <c r="G641" s="85"/>
      <c r="H641" s="85" t="s">
        <v>61</v>
      </c>
      <c r="I641" s="85" t="s">
        <v>57</v>
      </c>
      <c r="J641" s="85" t="s">
        <v>57</v>
      </c>
      <c r="K641" s="85" t="s">
        <v>57</v>
      </c>
      <c r="L641" s="85" t="s">
        <v>57</v>
      </c>
      <c r="M641" s="91" t="s">
        <v>57</v>
      </c>
      <c r="N641" s="91" t="s">
        <v>57</v>
      </c>
      <c r="O641" s="86" t="n">
        <v>0</v>
      </c>
      <c r="P641" s="86" t="n">
        <v>0</v>
      </c>
      <c r="Q641" s="86" t="n">
        <v>1355.1</v>
      </c>
      <c r="R641" s="87" t="n">
        <v>1355.1</v>
      </c>
      <c r="S641" s="88" t="s">
        <v>57</v>
      </c>
      <c r="T641" s="88" t="s">
        <v>57</v>
      </c>
      <c r="U641" s="86" t="n">
        <v>0</v>
      </c>
      <c r="V641" s="86" t="n">
        <v>0</v>
      </c>
      <c r="W641" s="86" t="n">
        <v>5553.66</v>
      </c>
      <c r="X641" s="87" t="n">
        <v>5553.66</v>
      </c>
      <c r="Y641" s="88" t="s">
        <v>57</v>
      </c>
      <c r="Z641" s="83" t="n">
        <v>3.09833960593314</v>
      </c>
      <c r="AA641" s="86" t="n">
        <f aca="false">SUM(K641,Q641,W641)/3</f>
        <v>2302.92</v>
      </c>
    </row>
    <row r="642" customFormat="false" ht="15" hidden="false" customHeight="false" outlineLevel="0" collapsed="false">
      <c r="A642" s="0" t="e">
        <f aca="false">_xlfn.XLOOKUP('[1]CMK - 30.09.2025'!$N$1:$N$1048576,'[1]CMK - 30.09.2025'!$J$1:$J$1048576,"-",0)</f>
        <v>#NAME?</v>
      </c>
      <c r="B642" s="85" t="s">
        <v>58</v>
      </c>
      <c r="C642" s="85" t="s">
        <v>58</v>
      </c>
      <c r="D642" s="85" t="s">
        <v>59</v>
      </c>
      <c r="E642" s="85" t="n">
        <v>13495723000150</v>
      </c>
      <c r="F642" s="85" t="s">
        <v>698</v>
      </c>
      <c r="G642" s="85"/>
      <c r="H642" s="85" t="s">
        <v>61</v>
      </c>
      <c r="I642" s="86" t="n">
        <v>1122.182</v>
      </c>
      <c r="J642" s="86" t="n">
        <v>1122.182</v>
      </c>
      <c r="K642" s="86" t="n">
        <v>488.91</v>
      </c>
      <c r="L642" s="89" t="n">
        <v>-633.272</v>
      </c>
      <c r="M642" s="90" t="n">
        <v>-0.564322008372973</v>
      </c>
      <c r="N642" s="88" t="s">
        <v>57</v>
      </c>
      <c r="O642" s="86" t="n">
        <v>1361.233</v>
      </c>
      <c r="P642" s="86" t="n">
        <v>1361.233</v>
      </c>
      <c r="Q642" s="86" t="n">
        <v>976.2</v>
      </c>
      <c r="R642" s="89" t="n">
        <v>-385.033</v>
      </c>
      <c r="S642" s="90" t="n">
        <v>-0.282856057706506</v>
      </c>
      <c r="T642" s="83" t="n">
        <v>0.996686506719029</v>
      </c>
      <c r="U642" s="86" t="n">
        <v>888.321</v>
      </c>
      <c r="V642" s="86" t="n">
        <v>888.321</v>
      </c>
      <c r="W642" s="86" t="n">
        <v>1985.99</v>
      </c>
      <c r="X642" s="87" t="n">
        <v>1097.669</v>
      </c>
      <c r="Y642" s="83" t="n">
        <v>1.2356670617941</v>
      </c>
      <c r="Z642" s="83" t="n">
        <v>1.03440893259578</v>
      </c>
      <c r="AA642" s="86" t="n">
        <f aca="false">SUM(K642,Q642,W642)/3</f>
        <v>1150.36666666667</v>
      </c>
    </row>
    <row r="643" customFormat="false" ht="15" hidden="false" customHeight="false" outlineLevel="0" collapsed="false">
      <c r="A643" s="0" t="e">
        <f aca="false">_xlfn.XLOOKUP('[1]CMK - 30.09.2025'!$N$1:$N$1048576,'[1]CMK - 30.09.2025'!$J$1:$J$1048576,"-",0)</f>
        <v>#NAME?</v>
      </c>
      <c r="B643" s="85" t="s">
        <v>58</v>
      </c>
      <c r="C643" s="85" t="s">
        <v>58</v>
      </c>
      <c r="D643" s="85" t="s">
        <v>59</v>
      </c>
      <c r="E643" s="85" t="n">
        <v>13498533000197</v>
      </c>
      <c r="F643" s="85" t="s">
        <v>699</v>
      </c>
      <c r="G643" s="85"/>
      <c r="H643" s="85" t="s">
        <v>61</v>
      </c>
      <c r="I643" s="86" t="n">
        <v>166.971</v>
      </c>
      <c r="J643" s="86" t="n">
        <v>166.971</v>
      </c>
      <c r="K643" s="86" t="n">
        <v>338.58</v>
      </c>
      <c r="L643" s="87" t="n">
        <v>171.609</v>
      </c>
      <c r="M643" s="83" t="n">
        <v>1.02777727868911</v>
      </c>
      <c r="N643" s="88" t="s">
        <v>57</v>
      </c>
      <c r="O643" s="86" t="n">
        <v>24565.449</v>
      </c>
      <c r="P643" s="86" t="n">
        <v>24565.449</v>
      </c>
      <c r="Q643" s="86" t="n">
        <v>93.11</v>
      </c>
      <c r="R643" s="89" t="n">
        <v>-24472.339</v>
      </c>
      <c r="S643" s="90" t="n">
        <v>-0.996209717151923</v>
      </c>
      <c r="T643" s="90" t="n">
        <v>-0.724998523244137</v>
      </c>
      <c r="U643" s="86" t="n">
        <v>17386.391</v>
      </c>
      <c r="V643" s="86" t="n">
        <v>17386.391</v>
      </c>
      <c r="W643" s="86" t="n">
        <v>219.08</v>
      </c>
      <c r="X643" s="89" t="n">
        <v>-17167.311</v>
      </c>
      <c r="Y643" s="90" t="n">
        <v>-0.987399340093065</v>
      </c>
      <c r="Z643" s="83" t="n">
        <v>1.35291590591773</v>
      </c>
      <c r="AA643" s="86" t="n">
        <f aca="false">SUM(K643,Q643,W643)/3</f>
        <v>216.923333333333</v>
      </c>
    </row>
    <row r="644" customFormat="false" ht="15" hidden="false" customHeight="false" outlineLevel="0" collapsed="false">
      <c r="A644" s="0" t="e">
        <f aca="false">_xlfn.XLOOKUP('[1]CMK - 30.09.2025'!$N$1:$N$1048576,'[1]CMK - 30.09.2025'!$J$1:$J$1048576,"-",0)</f>
        <v>#NAME?</v>
      </c>
      <c r="B644" s="85" t="s">
        <v>58</v>
      </c>
      <c r="C644" s="85" t="s">
        <v>58</v>
      </c>
      <c r="D644" s="85" t="s">
        <v>59</v>
      </c>
      <c r="E644" s="85" t="n">
        <v>13508119000111</v>
      </c>
      <c r="F644" s="85" t="s">
        <v>700</v>
      </c>
      <c r="G644" s="85"/>
      <c r="H644" s="85" t="s">
        <v>61</v>
      </c>
      <c r="I644" s="86" t="n">
        <v>1459.703</v>
      </c>
      <c r="J644" s="86" t="n">
        <v>1459.703</v>
      </c>
      <c r="K644" s="86" t="n">
        <v>1482.96</v>
      </c>
      <c r="L644" s="87" t="n">
        <v>23.2569999999994</v>
      </c>
      <c r="M644" s="83" t="n">
        <v>0.0159326931574433</v>
      </c>
      <c r="N644" s="88" t="s">
        <v>57</v>
      </c>
      <c r="O644" s="86" t="n">
        <v>1869.305</v>
      </c>
      <c r="P644" s="86" t="n">
        <v>1869.305</v>
      </c>
      <c r="Q644" s="86" t="n">
        <v>722.37</v>
      </c>
      <c r="R644" s="89" t="n">
        <v>-1146.935</v>
      </c>
      <c r="S644" s="90" t="n">
        <v>-0.613562259770343</v>
      </c>
      <c r="T644" s="90" t="n">
        <v>-0.512886389383396</v>
      </c>
      <c r="U644" s="86" t="n">
        <v>2027.014</v>
      </c>
      <c r="V644" s="86" t="n">
        <v>2027.014</v>
      </c>
      <c r="W644" s="86" t="n">
        <v>2599.22</v>
      </c>
      <c r="X644" s="87" t="n">
        <v>572.206</v>
      </c>
      <c r="Y644" s="83" t="n">
        <v>0.282290107517758</v>
      </c>
      <c r="Z644" s="83" t="n">
        <v>2.5981837562468</v>
      </c>
      <c r="AA644" s="86" t="n">
        <f aca="false">SUM(K644,Q644,W644)/3</f>
        <v>1601.51666666667</v>
      </c>
    </row>
    <row r="645" customFormat="false" ht="15" hidden="false" customHeight="false" outlineLevel="0" collapsed="false">
      <c r="A645" s="0" t="e">
        <f aca="false">_xlfn.XLOOKUP('[1]CMK - 30.09.2025'!$N$1:$N$1048576,'[1]CMK - 30.09.2025'!$J$1:$J$1048576,"-",0)</f>
        <v>#NAME?</v>
      </c>
      <c r="B645" s="85" t="s">
        <v>58</v>
      </c>
      <c r="C645" s="85" t="s">
        <v>58</v>
      </c>
      <c r="D645" s="85" t="s">
        <v>59</v>
      </c>
      <c r="E645" s="85" t="n">
        <v>13524394000129</v>
      </c>
      <c r="F645" s="85" t="s">
        <v>701</v>
      </c>
      <c r="G645" s="85"/>
      <c r="H645" s="85" t="s">
        <v>61</v>
      </c>
      <c r="I645" s="86" t="n">
        <v>4763.66</v>
      </c>
      <c r="J645" s="86" t="n">
        <v>4763.66</v>
      </c>
      <c r="K645" s="86" t="n">
        <v>7310.79</v>
      </c>
      <c r="L645" s="87" t="n">
        <v>2547.13</v>
      </c>
      <c r="M645" s="83" t="n">
        <v>0.534700209502777</v>
      </c>
      <c r="N645" s="88" t="s">
        <v>57</v>
      </c>
      <c r="O645" s="86" t="n">
        <v>10764.635</v>
      </c>
      <c r="P645" s="86" t="n">
        <v>10764.635</v>
      </c>
      <c r="Q645" s="86" t="n">
        <v>4628.94</v>
      </c>
      <c r="R645" s="89" t="n">
        <v>-6135.695</v>
      </c>
      <c r="S645" s="90" t="n">
        <v>-0.569986348817215</v>
      </c>
      <c r="T645" s="90" t="n">
        <v>-0.366834500785825</v>
      </c>
      <c r="U645" s="86" t="n">
        <v>6124.286</v>
      </c>
      <c r="V645" s="86" t="n">
        <v>6124.286</v>
      </c>
      <c r="W645" s="86" t="n">
        <v>4272.03</v>
      </c>
      <c r="X645" s="89" t="n">
        <v>-1852.256</v>
      </c>
      <c r="Y645" s="90" t="n">
        <v>-0.302444399232825</v>
      </c>
      <c r="Z645" s="90" t="n">
        <v>-0.0771040454186055</v>
      </c>
      <c r="AA645" s="86" t="n">
        <f aca="false">SUM(K645,Q645,W645)/3</f>
        <v>5403.92</v>
      </c>
    </row>
    <row r="646" customFormat="false" ht="15" hidden="false" customHeight="false" outlineLevel="0" collapsed="false">
      <c r="A646" s="0" t="e">
        <f aca="false">_xlfn.XLOOKUP('[1]CMK - 30.09.2025'!$N$1:$N$1048576,'[1]CMK - 30.09.2025'!$J$1:$J$1048576,"-",0)</f>
        <v>#NAME?</v>
      </c>
      <c r="B646" s="85" t="s">
        <v>58</v>
      </c>
      <c r="C646" s="85" t="s">
        <v>58</v>
      </c>
      <c r="D646" s="85" t="s">
        <v>59</v>
      </c>
      <c r="E646" s="85" t="n">
        <v>13554467000125</v>
      </c>
      <c r="F646" s="85" t="s">
        <v>702</v>
      </c>
      <c r="G646" s="85"/>
      <c r="H646" s="85" t="s">
        <v>61</v>
      </c>
      <c r="I646" s="86" t="n">
        <v>4341.757</v>
      </c>
      <c r="J646" s="86" t="n">
        <v>4341.757</v>
      </c>
      <c r="K646" s="86" t="n">
        <v>2521.27</v>
      </c>
      <c r="L646" s="89" t="n">
        <v>-1820.487</v>
      </c>
      <c r="M646" s="90" t="n">
        <v>-0.419297302912162</v>
      </c>
      <c r="N646" s="88" t="s">
        <v>57</v>
      </c>
      <c r="O646" s="86" t="n">
        <v>4109.818</v>
      </c>
      <c r="P646" s="86" t="n">
        <v>4109.818</v>
      </c>
      <c r="Q646" s="86" t="n">
        <v>3176.49</v>
      </c>
      <c r="R646" s="89" t="n">
        <v>-933.327999999998</v>
      </c>
      <c r="S646" s="90" t="n">
        <v>-0.227097160993504</v>
      </c>
      <c r="T646" s="83" t="n">
        <v>0.259876966766749</v>
      </c>
      <c r="U646" s="86" t="n">
        <v>3590.917</v>
      </c>
      <c r="V646" s="86" t="n">
        <v>3590.917</v>
      </c>
      <c r="W646" s="86" t="n">
        <v>4807.23</v>
      </c>
      <c r="X646" s="87" t="n">
        <v>1216.313</v>
      </c>
      <c r="Y646" s="83" t="n">
        <v>0.338719329909324</v>
      </c>
      <c r="Z646" s="83" t="n">
        <v>0.513377973801271</v>
      </c>
      <c r="AA646" s="86" t="n">
        <f aca="false">SUM(K646,Q646,W646)/3</f>
        <v>3501.66333333333</v>
      </c>
    </row>
    <row r="647" customFormat="false" ht="15" hidden="false" customHeight="false" outlineLevel="0" collapsed="false">
      <c r="A647" s="0" t="e">
        <f aca="false">_xlfn.XLOOKUP('[1]CMK - 30.09.2025'!$N$1:$N$1048576,'[1]CMK - 30.09.2025'!$J$1:$J$1048576,"-",0)</f>
        <v>#NAME?</v>
      </c>
      <c r="B647" s="85" t="s">
        <v>58</v>
      </c>
      <c r="C647" s="85" t="s">
        <v>58</v>
      </c>
      <c r="D647" s="85" t="s">
        <v>59</v>
      </c>
      <c r="E647" s="85" t="n">
        <v>13560000000198</v>
      </c>
      <c r="F647" s="85" t="s">
        <v>703</v>
      </c>
      <c r="G647" s="85"/>
      <c r="H647" s="85" t="s">
        <v>61</v>
      </c>
      <c r="I647" s="86" t="n">
        <v>4832.279</v>
      </c>
      <c r="J647" s="86" t="n">
        <v>4832.279</v>
      </c>
      <c r="K647" s="86" t="n">
        <v>4202.29</v>
      </c>
      <c r="L647" s="89" t="n">
        <v>-629.988999999998</v>
      </c>
      <c r="M647" s="90" t="n">
        <v>-0.13037099058229</v>
      </c>
      <c r="N647" s="88" t="s">
        <v>57</v>
      </c>
      <c r="O647" s="86" t="n">
        <v>5663.144</v>
      </c>
      <c r="P647" s="86" t="n">
        <v>5663.144</v>
      </c>
      <c r="Q647" s="86" t="n">
        <v>6416.42</v>
      </c>
      <c r="R647" s="87" t="n">
        <v>753.276000000002</v>
      </c>
      <c r="S647" s="83" t="n">
        <v>0.13301374642778</v>
      </c>
      <c r="T647" s="83" t="n">
        <v>0.526886530915287</v>
      </c>
      <c r="U647" s="86" t="n">
        <v>4737.614</v>
      </c>
      <c r="V647" s="86" t="n">
        <v>4737.614</v>
      </c>
      <c r="W647" s="86" t="n">
        <v>4557.95</v>
      </c>
      <c r="X647" s="89" t="n">
        <v>-179.663999999999</v>
      </c>
      <c r="Y647" s="90" t="n">
        <v>-0.0379228869215599</v>
      </c>
      <c r="Z647" s="90" t="n">
        <v>-0.289642822633182</v>
      </c>
      <c r="AA647" s="86" t="n">
        <f aca="false">SUM(K647,Q647,W647)/3</f>
        <v>5058.88666666667</v>
      </c>
    </row>
    <row r="648" customFormat="false" ht="15" hidden="false" customHeight="false" outlineLevel="0" collapsed="false">
      <c r="A648" s="0" t="e">
        <f aca="false">_xlfn.XLOOKUP('[1]CMK - 30.09.2025'!$N$1:$N$1048576,'[1]CMK - 30.09.2025'!$J$1:$J$1048576,"-",0)</f>
        <v>#NAME?</v>
      </c>
      <c r="B648" s="85" t="s">
        <v>58</v>
      </c>
      <c r="C648" s="85" t="s">
        <v>58</v>
      </c>
      <c r="D648" s="85" t="s">
        <v>59</v>
      </c>
      <c r="E648" s="85" t="n">
        <v>13582704000161</v>
      </c>
      <c r="F648" s="85" t="s">
        <v>704</v>
      </c>
      <c r="G648" s="85"/>
      <c r="H648" s="85" t="s">
        <v>61</v>
      </c>
      <c r="I648" s="86" t="n">
        <v>152217.513</v>
      </c>
      <c r="J648" s="86" t="n">
        <v>152217.513</v>
      </c>
      <c r="K648" s="86" t="n">
        <v>171887.27</v>
      </c>
      <c r="L648" s="87" t="n">
        <v>19669.7569999999</v>
      </c>
      <c r="M648" s="83" t="n">
        <v>0.129221379408556</v>
      </c>
      <c r="N648" s="88" t="s">
        <v>57</v>
      </c>
      <c r="O648" s="86" t="n">
        <v>178618.1</v>
      </c>
      <c r="P648" s="86" t="n">
        <v>178618.1</v>
      </c>
      <c r="Q648" s="86" t="n">
        <v>139041.71</v>
      </c>
      <c r="R648" s="89" t="n">
        <v>-39576.3899999999</v>
      </c>
      <c r="S648" s="90" t="n">
        <v>-0.221569874497601</v>
      </c>
      <c r="T648" s="90" t="n">
        <v>-0.191087798415787</v>
      </c>
      <c r="U648" s="86" t="n">
        <v>144424.528</v>
      </c>
      <c r="V648" s="86" t="n">
        <v>144424.528</v>
      </c>
      <c r="W648" s="86" t="n">
        <v>175461.36</v>
      </c>
      <c r="X648" s="87" t="n">
        <v>31036.8320000001</v>
      </c>
      <c r="Y648" s="83" t="n">
        <v>0.214900006458737</v>
      </c>
      <c r="Z648" s="83" t="n">
        <v>0.261933271677974</v>
      </c>
      <c r="AA648" s="86" t="n">
        <f aca="false">SUM(K648,Q648,W648)/3</f>
        <v>162130.113333333</v>
      </c>
    </row>
    <row r="649" customFormat="false" ht="15" hidden="false" customHeight="false" outlineLevel="0" collapsed="false">
      <c r="A649" s="0" t="e">
        <f aca="false">_xlfn.XLOOKUP('[1]CMK - 30.09.2025'!$N$1:$N$1048576,'[1]CMK - 30.09.2025'!$J$1:$J$1048576,"-",0)</f>
        <v>#NAME?</v>
      </c>
      <c r="B649" s="85" t="s">
        <v>58</v>
      </c>
      <c r="C649" s="85" t="s">
        <v>58</v>
      </c>
      <c r="D649" s="85" t="s">
        <v>59</v>
      </c>
      <c r="E649" s="85" t="n">
        <v>13586360000169</v>
      </c>
      <c r="F649" s="85" t="s">
        <v>705</v>
      </c>
      <c r="G649" s="85"/>
      <c r="H649" s="85" t="s">
        <v>61</v>
      </c>
      <c r="I649" s="86" t="n">
        <v>15747.397</v>
      </c>
      <c r="J649" s="86" t="n">
        <v>15747.397</v>
      </c>
      <c r="K649" s="86" t="n">
        <v>6452.48</v>
      </c>
      <c r="L649" s="89" t="n">
        <v>-9294.91699999999</v>
      </c>
      <c r="M649" s="90" t="n">
        <v>-0.590251011008359</v>
      </c>
      <c r="N649" s="88" t="s">
        <v>57</v>
      </c>
      <c r="O649" s="86" t="n">
        <v>11544.216</v>
      </c>
      <c r="P649" s="86" t="n">
        <v>11544.216</v>
      </c>
      <c r="Q649" s="86" t="n">
        <v>10038.22</v>
      </c>
      <c r="R649" s="89" t="n">
        <v>-1505.996</v>
      </c>
      <c r="S649" s="90" t="n">
        <v>-0.130454593018703</v>
      </c>
      <c r="T649" s="83" t="n">
        <v>0.5557150119024</v>
      </c>
      <c r="U649" s="86" t="n">
        <v>15352.9</v>
      </c>
      <c r="V649" s="86" t="n">
        <v>15352.9</v>
      </c>
      <c r="W649" s="86" t="n">
        <v>14152.94</v>
      </c>
      <c r="X649" s="89" t="n">
        <v>-1199.96</v>
      </c>
      <c r="Y649" s="90" t="n">
        <v>-0.078158523796807</v>
      </c>
      <c r="Z649" s="83" t="n">
        <v>0.409905341783703</v>
      </c>
      <c r="AA649" s="86" t="n">
        <f aca="false">SUM(K649,Q649,W649)/3</f>
        <v>10214.5466666667</v>
      </c>
    </row>
    <row r="650" customFormat="false" ht="15" hidden="false" customHeight="false" outlineLevel="0" collapsed="false">
      <c r="A650" s="0" t="e">
        <f aca="false">_xlfn.XLOOKUP('[1]CMK - 30.09.2025'!$N$1:$N$1048576,'[1]CMK - 30.09.2025'!$J$1:$J$1048576,"-",0)</f>
        <v>#NAME?</v>
      </c>
      <c r="B650" s="85" t="s">
        <v>58</v>
      </c>
      <c r="C650" s="85" t="s">
        <v>58</v>
      </c>
      <c r="D650" s="85" t="s">
        <v>59</v>
      </c>
      <c r="E650" s="85" t="n">
        <v>13609447000104</v>
      </c>
      <c r="F650" s="85" t="s">
        <v>706</v>
      </c>
      <c r="G650" s="85"/>
      <c r="H650" s="85" t="s">
        <v>61</v>
      </c>
      <c r="I650" s="86" t="n">
        <v>60225.615</v>
      </c>
      <c r="J650" s="86" t="n">
        <v>60225.615</v>
      </c>
      <c r="K650" s="86" t="n">
        <v>50520.29</v>
      </c>
      <c r="L650" s="89" t="n">
        <v>-9705.32500000003</v>
      </c>
      <c r="M650" s="90" t="n">
        <v>-0.161149454430644</v>
      </c>
      <c r="N650" s="88" t="s">
        <v>57</v>
      </c>
      <c r="O650" s="86" t="n">
        <v>43008.581</v>
      </c>
      <c r="P650" s="86" t="n">
        <v>43008.581</v>
      </c>
      <c r="Q650" s="86" t="n">
        <v>54119.21</v>
      </c>
      <c r="R650" s="87" t="n">
        <v>11110.629</v>
      </c>
      <c r="S650" s="83" t="n">
        <v>0.258335168044721</v>
      </c>
      <c r="T650" s="83" t="n">
        <v>0.0712371207687055</v>
      </c>
      <c r="U650" s="86" t="n">
        <v>46627.636</v>
      </c>
      <c r="V650" s="86" t="n">
        <v>46627.636</v>
      </c>
      <c r="W650" s="86" t="n">
        <v>63406.3</v>
      </c>
      <c r="X650" s="87" t="n">
        <v>16778.664</v>
      </c>
      <c r="Y650" s="83" t="n">
        <v>0.359843763042158</v>
      </c>
      <c r="Z650" s="83" t="n">
        <v>0.171604315731881</v>
      </c>
      <c r="AA650" s="86" t="n">
        <f aca="false">SUM(K650,Q650,W650)/3</f>
        <v>56015.2666666667</v>
      </c>
    </row>
    <row r="651" customFormat="false" ht="15" hidden="false" customHeight="false" outlineLevel="0" collapsed="false">
      <c r="A651" s="0" t="e">
        <f aca="false">_xlfn.XLOOKUP('[1]CMK - 30.09.2025'!$N$1:$N$1048576,'[1]CMK - 30.09.2025'!$J$1:$J$1048576,"-",0)</f>
        <v>#NAME?</v>
      </c>
      <c r="B651" s="85" t="s">
        <v>58</v>
      </c>
      <c r="C651" s="85" t="s">
        <v>58</v>
      </c>
      <c r="D651" s="85" t="s">
        <v>59</v>
      </c>
      <c r="E651" s="85" t="n">
        <v>13627620000105</v>
      </c>
      <c r="F651" s="85" t="s">
        <v>707</v>
      </c>
      <c r="G651" s="85"/>
      <c r="H651" s="85" t="s">
        <v>61</v>
      </c>
      <c r="I651" s="86" t="n">
        <v>7041.504</v>
      </c>
      <c r="J651" s="86" t="n">
        <v>7041.504</v>
      </c>
      <c r="K651" s="86" t="n">
        <v>7539.24</v>
      </c>
      <c r="L651" s="87" t="n">
        <v>497.735999999999</v>
      </c>
      <c r="M651" s="83" t="n">
        <v>0.0706860352561043</v>
      </c>
      <c r="N651" s="88" t="s">
        <v>57</v>
      </c>
      <c r="O651" s="86" t="n">
        <v>3882.493</v>
      </c>
      <c r="P651" s="86" t="n">
        <v>3882.493</v>
      </c>
      <c r="Q651" s="86" t="n">
        <v>14205.57</v>
      </c>
      <c r="R651" s="87" t="n">
        <v>10323.077</v>
      </c>
      <c r="S651" s="83" t="n">
        <v>2.65887845773321</v>
      </c>
      <c r="T651" s="83" t="n">
        <v>0.884217772613685</v>
      </c>
      <c r="U651" s="86" t="n">
        <v>7348.857</v>
      </c>
      <c r="V651" s="86" t="n">
        <v>7348.857</v>
      </c>
      <c r="W651" s="86" t="n">
        <v>17946.9</v>
      </c>
      <c r="X651" s="87" t="n">
        <v>10598.043</v>
      </c>
      <c r="Y651" s="83" t="n">
        <v>1.44213487893424</v>
      </c>
      <c r="Z651" s="83" t="n">
        <v>0.263370635602795</v>
      </c>
      <c r="AA651" s="86" t="n">
        <f aca="false">SUM(K651,Q651,W651)/3</f>
        <v>13230.57</v>
      </c>
    </row>
    <row r="652" customFormat="false" ht="15" hidden="false" customHeight="false" outlineLevel="0" collapsed="false">
      <c r="A652" s="0" t="e">
        <f aca="false">_xlfn.XLOOKUP('[1]CMK - 30.09.2025'!$N$1:$N$1048576,'[1]CMK - 30.09.2025'!$J$1:$J$1048576,"-",0)</f>
        <v>#NAME?</v>
      </c>
      <c r="B652" s="85" t="s">
        <v>58</v>
      </c>
      <c r="C652" s="85" t="s">
        <v>58</v>
      </c>
      <c r="D652" s="85" t="s">
        <v>59</v>
      </c>
      <c r="E652" s="85" t="n">
        <v>13668577000118</v>
      </c>
      <c r="F652" s="85" t="s">
        <v>708</v>
      </c>
      <c r="G652" s="85"/>
      <c r="H652" s="85" t="s">
        <v>61</v>
      </c>
      <c r="I652" s="86" t="n">
        <v>7679.546</v>
      </c>
      <c r="J652" s="86" t="n">
        <v>7679.546</v>
      </c>
      <c r="K652" s="86" t="n">
        <v>0</v>
      </c>
      <c r="L652" s="89" t="n">
        <v>-7679.546</v>
      </c>
      <c r="M652" s="90" t="n">
        <v>-1</v>
      </c>
      <c r="N652" s="88" t="s">
        <v>57</v>
      </c>
      <c r="O652" s="86" t="n">
        <v>5478.371</v>
      </c>
      <c r="P652" s="86" t="n">
        <v>5478.371</v>
      </c>
      <c r="Q652" s="86" t="n">
        <v>12067.52</v>
      </c>
      <c r="R652" s="87" t="n">
        <v>6589.149</v>
      </c>
      <c r="S652" s="83" t="n">
        <v>1.20275698743294</v>
      </c>
      <c r="T652" s="88" t="s">
        <v>57</v>
      </c>
      <c r="U652" s="86" t="n">
        <v>1434.499</v>
      </c>
      <c r="V652" s="86" t="n">
        <v>1434.499</v>
      </c>
      <c r="W652" s="86" t="n">
        <v>2912.54</v>
      </c>
      <c r="X652" s="87" t="n">
        <v>1478.041</v>
      </c>
      <c r="Y652" s="83" t="n">
        <v>1.03035345441161</v>
      </c>
      <c r="Z652" s="90" t="n">
        <v>-0.75864634987139</v>
      </c>
      <c r="AA652" s="86" t="n">
        <f aca="false">SUM(K652,Q652,W652)/3</f>
        <v>4993.35333333333</v>
      </c>
    </row>
    <row r="653" customFormat="false" ht="15" hidden="false" customHeight="false" outlineLevel="0" collapsed="false">
      <c r="A653" s="0" t="e">
        <f aca="false">_xlfn.XLOOKUP('[1]CMK - 30.09.2025'!$N$1:$N$1048576,'[1]CMK - 30.09.2025'!$J$1:$J$1048576,"-",0)</f>
        <v>#NAME?</v>
      </c>
      <c r="B653" s="85" t="s">
        <v>58</v>
      </c>
      <c r="C653" s="85" t="s">
        <v>58</v>
      </c>
      <c r="D653" s="85" t="s">
        <v>59</v>
      </c>
      <c r="E653" s="85" t="n">
        <v>13696983000194</v>
      </c>
      <c r="F653" s="85" t="s">
        <v>709</v>
      </c>
      <c r="G653" s="85"/>
      <c r="H653" s="85" t="s">
        <v>61</v>
      </c>
      <c r="I653" s="86" t="n">
        <v>16689.343</v>
      </c>
      <c r="J653" s="86" t="n">
        <v>16689.343</v>
      </c>
      <c r="K653" s="86" t="n">
        <v>7024.52</v>
      </c>
      <c r="L653" s="89" t="n">
        <v>-9664.823</v>
      </c>
      <c r="M653" s="90" t="n">
        <v>-0.579101466127217</v>
      </c>
      <c r="N653" s="88" t="s">
        <v>57</v>
      </c>
      <c r="O653" s="86" t="n">
        <v>0</v>
      </c>
      <c r="P653" s="86" t="n">
        <v>0</v>
      </c>
      <c r="Q653" s="86" t="n">
        <v>5633.35</v>
      </c>
      <c r="R653" s="87" t="n">
        <v>5633.35</v>
      </c>
      <c r="S653" s="88" t="s">
        <v>57</v>
      </c>
      <c r="T653" s="90" t="n">
        <v>-0.198044848615991</v>
      </c>
      <c r="U653" s="86" t="n">
        <v>21661.642</v>
      </c>
      <c r="V653" s="86" t="n">
        <v>21661.642</v>
      </c>
      <c r="W653" s="86" t="n">
        <v>11736.94</v>
      </c>
      <c r="X653" s="89" t="n">
        <v>-9924.702</v>
      </c>
      <c r="Y653" s="90" t="n">
        <v>-0.458169422244168</v>
      </c>
      <c r="Z653" s="83" t="n">
        <v>1.08347430924761</v>
      </c>
      <c r="AA653" s="86" t="n">
        <f aca="false">SUM(K653,Q653,W653)/3</f>
        <v>8131.60333333333</v>
      </c>
    </row>
    <row r="654" customFormat="false" ht="15" hidden="false" customHeight="false" outlineLevel="0" collapsed="false">
      <c r="A654" s="0" t="e">
        <f aca="false">_xlfn.XLOOKUP('[1]CMK - 30.09.2025'!$N$1:$N$1048576,'[1]CMK - 30.09.2025'!$J$1:$J$1048576,"-",0)</f>
        <v>#NAME?</v>
      </c>
      <c r="B654" s="85" t="s">
        <v>58</v>
      </c>
      <c r="C654" s="85" t="s">
        <v>58</v>
      </c>
      <c r="D654" s="85" t="s">
        <v>59</v>
      </c>
      <c r="E654" s="85" t="n">
        <v>13761368000114</v>
      </c>
      <c r="F654" s="85" t="s">
        <v>710</v>
      </c>
      <c r="G654" s="85"/>
      <c r="H654" s="85" t="s">
        <v>61</v>
      </c>
      <c r="I654" s="86" t="n">
        <v>2272.645</v>
      </c>
      <c r="J654" s="86" t="n">
        <v>2272.645</v>
      </c>
      <c r="K654" s="86" t="n">
        <v>2189.59</v>
      </c>
      <c r="L654" s="89" t="n">
        <v>-83.0550000000008</v>
      </c>
      <c r="M654" s="90" t="n">
        <v>-0.036545522947931</v>
      </c>
      <c r="N654" s="88" t="s">
        <v>57</v>
      </c>
      <c r="O654" s="86" t="n">
        <v>2785</v>
      </c>
      <c r="P654" s="86" t="n">
        <v>2785</v>
      </c>
      <c r="Q654" s="86" t="n">
        <v>3948.68</v>
      </c>
      <c r="R654" s="87" t="n">
        <v>1163.68</v>
      </c>
      <c r="S654" s="83" t="n">
        <v>0.417838420107721</v>
      </c>
      <c r="T654" s="83" t="n">
        <v>0.803387848866683</v>
      </c>
      <c r="U654" s="86" t="n">
        <v>2350.868</v>
      </c>
      <c r="V654" s="86" t="n">
        <v>2350.868</v>
      </c>
      <c r="W654" s="86" t="n">
        <v>3231.8</v>
      </c>
      <c r="X654" s="87" t="n">
        <v>880.932000000001</v>
      </c>
      <c r="Y654" s="83" t="n">
        <v>0.374726271317658</v>
      </c>
      <c r="Z654" s="90" t="n">
        <v>-0.18154927722682</v>
      </c>
      <c r="AA654" s="86" t="n">
        <f aca="false">SUM(K654,Q654,W654)/3</f>
        <v>3123.35666666667</v>
      </c>
    </row>
    <row r="655" customFormat="false" ht="15" hidden="false" customHeight="false" outlineLevel="0" collapsed="false">
      <c r="A655" s="0" t="e">
        <f aca="false">_xlfn.XLOOKUP('[1]CMK - 30.09.2025'!$N$1:$N$1048576,'[1]CMK - 30.09.2025'!$J$1:$J$1048576,"-",0)</f>
        <v>#NAME?</v>
      </c>
      <c r="B655" s="85" t="s">
        <v>58</v>
      </c>
      <c r="C655" s="85" t="s">
        <v>58</v>
      </c>
      <c r="D655" s="85" t="s">
        <v>59</v>
      </c>
      <c r="E655" s="85" t="n">
        <v>13802309000147</v>
      </c>
      <c r="F655" s="85" t="s">
        <v>711</v>
      </c>
      <c r="G655" s="85"/>
      <c r="H655" s="85" t="s">
        <v>61</v>
      </c>
      <c r="I655" s="86" t="n">
        <v>3135.008</v>
      </c>
      <c r="J655" s="86" t="n">
        <v>3135.008</v>
      </c>
      <c r="K655" s="86" t="n">
        <v>7073.05</v>
      </c>
      <c r="L655" s="87" t="n">
        <v>3938.042</v>
      </c>
      <c r="M655" s="83" t="n">
        <v>1.25615054251855</v>
      </c>
      <c r="N655" s="88" t="s">
        <v>57</v>
      </c>
      <c r="O655" s="86" t="n">
        <v>1034.447</v>
      </c>
      <c r="P655" s="86" t="n">
        <v>1034.447</v>
      </c>
      <c r="Q655" s="86" t="n">
        <v>4202.21</v>
      </c>
      <c r="R655" s="87" t="n">
        <v>3167.763</v>
      </c>
      <c r="S655" s="83" t="n">
        <v>3.06227675269975</v>
      </c>
      <c r="T655" s="90" t="n">
        <v>-0.405884307335591</v>
      </c>
      <c r="U655" s="86" t="n">
        <v>2330.52</v>
      </c>
      <c r="V655" s="86" t="n">
        <v>2330.52</v>
      </c>
      <c r="W655" s="86" t="n">
        <v>3419.25</v>
      </c>
      <c r="X655" s="87" t="n">
        <v>1088.73</v>
      </c>
      <c r="Y655" s="83" t="n">
        <v>0.467161835126925</v>
      </c>
      <c r="Z655" s="90" t="n">
        <v>-0.186321007279503</v>
      </c>
      <c r="AA655" s="86" t="n">
        <f aca="false">SUM(K655,Q655,W655)/3</f>
        <v>4898.17</v>
      </c>
    </row>
    <row r="656" customFormat="false" ht="15" hidden="false" customHeight="false" outlineLevel="0" collapsed="false">
      <c r="A656" s="0" t="e">
        <f aca="false">_xlfn.XLOOKUP('[1]CMK - 30.09.2025'!$N$1:$N$1048576,'[1]CMK - 30.09.2025'!$J$1:$J$1048576,"-",0)</f>
        <v>#NAME?</v>
      </c>
      <c r="B656" s="85" t="s">
        <v>58</v>
      </c>
      <c r="C656" s="85" t="s">
        <v>58</v>
      </c>
      <c r="D656" s="85" t="s">
        <v>59</v>
      </c>
      <c r="E656" s="85" t="n">
        <v>13815059000937</v>
      </c>
      <c r="F656" s="85" t="s">
        <v>712</v>
      </c>
      <c r="G656" s="85"/>
      <c r="H656" s="85" t="s">
        <v>61</v>
      </c>
      <c r="I656" s="86" t="n">
        <v>1060.559</v>
      </c>
      <c r="J656" s="86" t="n">
        <v>1060.559</v>
      </c>
      <c r="K656" s="86" t="n">
        <v>1720.21</v>
      </c>
      <c r="L656" s="87" t="n">
        <v>659.651</v>
      </c>
      <c r="M656" s="83" t="n">
        <v>0.621984255472822</v>
      </c>
      <c r="N656" s="88" t="s">
        <v>57</v>
      </c>
      <c r="O656" s="86" t="n">
        <v>3040.499</v>
      </c>
      <c r="P656" s="86" t="n">
        <v>3040.499</v>
      </c>
      <c r="Q656" s="86" t="n">
        <v>383.97</v>
      </c>
      <c r="R656" s="89" t="n">
        <v>-2656.529</v>
      </c>
      <c r="S656" s="90" t="n">
        <v>-0.873714807996977</v>
      </c>
      <c r="T656" s="90" t="n">
        <v>-0.77678888042739</v>
      </c>
      <c r="U656" s="86" t="n">
        <v>3937.111</v>
      </c>
      <c r="V656" s="86" t="n">
        <v>3937.111</v>
      </c>
      <c r="W656" s="86" t="n">
        <v>5042.26</v>
      </c>
      <c r="X656" s="87" t="n">
        <v>1105.149</v>
      </c>
      <c r="Y656" s="83" t="n">
        <v>0.280700493331278</v>
      </c>
      <c r="Z656" s="83" t="n">
        <v>12.1319113472407</v>
      </c>
      <c r="AA656" s="86" t="n">
        <f aca="false">SUM(K656,Q656,W656)/3</f>
        <v>2382.14666666667</v>
      </c>
    </row>
    <row r="657" customFormat="false" ht="15" hidden="false" customHeight="false" outlineLevel="0" collapsed="false">
      <c r="A657" s="0" t="e">
        <f aca="false">_xlfn.XLOOKUP('[1]CMK - 30.09.2025'!$N$1:$N$1048576,'[1]CMK - 30.09.2025'!$J$1:$J$1048576,"-",0)</f>
        <v>#NAME?</v>
      </c>
      <c r="B657" s="85" t="s">
        <v>58</v>
      </c>
      <c r="C657" s="85" t="s">
        <v>58</v>
      </c>
      <c r="D657" s="85" t="s">
        <v>59</v>
      </c>
      <c r="E657" s="85" t="n">
        <v>13831846000115</v>
      </c>
      <c r="F657" s="85" t="s">
        <v>713</v>
      </c>
      <c r="G657" s="85"/>
      <c r="H657" s="85" t="s">
        <v>61</v>
      </c>
      <c r="I657" s="86" t="n">
        <v>1325.777</v>
      </c>
      <c r="J657" s="86" t="n">
        <v>1325.777</v>
      </c>
      <c r="K657" s="86" t="n">
        <v>1904.82</v>
      </c>
      <c r="L657" s="87" t="n">
        <v>579.043000000001</v>
      </c>
      <c r="M657" s="83" t="n">
        <v>0.436757463736361</v>
      </c>
      <c r="N657" s="88" t="s">
        <v>57</v>
      </c>
      <c r="O657" s="86" t="n">
        <v>860.581</v>
      </c>
      <c r="P657" s="86" t="n">
        <v>860.581</v>
      </c>
      <c r="Q657" s="86" t="n">
        <v>1173.65</v>
      </c>
      <c r="R657" s="87" t="n">
        <v>313.069</v>
      </c>
      <c r="S657" s="83" t="n">
        <v>0.363787952557632</v>
      </c>
      <c r="T657" s="90" t="n">
        <v>-0.383852542497454</v>
      </c>
      <c r="U657" s="86" t="n">
        <v>2758.016</v>
      </c>
      <c r="V657" s="86" t="n">
        <v>2758.016</v>
      </c>
      <c r="W657" s="86" t="n">
        <v>534.7</v>
      </c>
      <c r="X657" s="89" t="n">
        <v>-2223.316</v>
      </c>
      <c r="Y657" s="90" t="n">
        <v>-0.80612875342275</v>
      </c>
      <c r="Z657" s="90" t="n">
        <v>-0.544412729519022</v>
      </c>
      <c r="AA657" s="86" t="n">
        <f aca="false">SUM(K657,Q657,W657)/3</f>
        <v>1204.39</v>
      </c>
    </row>
    <row r="658" customFormat="false" ht="15" hidden="false" customHeight="false" outlineLevel="0" collapsed="false">
      <c r="A658" s="0" t="e">
        <f aca="false">_xlfn.XLOOKUP('[1]CMK - 30.09.2025'!$N$1:$N$1048576,'[1]CMK - 30.09.2025'!$J$1:$J$1048576,"-",0)</f>
        <v>#NAME?</v>
      </c>
      <c r="B658" s="85" t="s">
        <v>58</v>
      </c>
      <c r="C658" s="85" t="s">
        <v>58</v>
      </c>
      <c r="D658" s="85" t="s">
        <v>59</v>
      </c>
      <c r="E658" s="85" t="n">
        <v>13838868000107</v>
      </c>
      <c r="F658" s="85" t="s">
        <v>714</v>
      </c>
      <c r="G658" s="85"/>
      <c r="H658" s="85" t="s">
        <v>61</v>
      </c>
      <c r="I658" s="86" t="n">
        <v>6646.84</v>
      </c>
      <c r="J658" s="86" t="n">
        <v>6646.84</v>
      </c>
      <c r="K658" s="86" t="n">
        <v>0</v>
      </c>
      <c r="L658" s="89" t="n">
        <v>-6646.84</v>
      </c>
      <c r="M658" s="90" t="n">
        <v>-1</v>
      </c>
      <c r="N658" s="88" t="s">
        <v>57</v>
      </c>
      <c r="O658" s="86" t="n">
        <v>2665.757</v>
      </c>
      <c r="P658" s="86" t="n">
        <v>2665.757</v>
      </c>
      <c r="Q658" s="86" t="n">
        <v>10691.13</v>
      </c>
      <c r="R658" s="87" t="n">
        <v>8025.373</v>
      </c>
      <c r="S658" s="83" t="n">
        <v>3.01054184608725</v>
      </c>
      <c r="T658" s="88" t="s">
        <v>57</v>
      </c>
      <c r="U658" s="86" t="n">
        <v>7756.993</v>
      </c>
      <c r="V658" s="86" t="n">
        <v>7756.993</v>
      </c>
      <c r="W658" s="86" t="n">
        <v>7852.16</v>
      </c>
      <c r="X658" s="87" t="n">
        <v>95.1670000000013</v>
      </c>
      <c r="Y658" s="83" t="n">
        <v>0.0122685427200979</v>
      </c>
      <c r="Z658" s="90" t="n">
        <v>-0.265544427951021</v>
      </c>
      <c r="AA658" s="86" t="n">
        <f aca="false">SUM(K658,Q658,W658)/3</f>
        <v>6181.09666666667</v>
      </c>
    </row>
    <row r="659" customFormat="false" ht="15" hidden="false" customHeight="false" outlineLevel="0" collapsed="false">
      <c r="A659" s="0" t="e">
        <f aca="false">_xlfn.XLOOKUP('[1]CMK - 30.09.2025'!$N$1:$N$1048576,'[1]CMK - 30.09.2025'!$J$1:$J$1048576,"-",0)</f>
        <v>#NAME?</v>
      </c>
      <c r="B659" s="85" t="s">
        <v>58</v>
      </c>
      <c r="C659" s="85" t="s">
        <v>58</v>
      </c>
      <c r="D659" s="85" t="s">
        <v>59</v>
      </c>
      <c r="E659" s="85" t="n">
        <v>13843095000157</v>
      </c>
      <c r="F659" s="85" t="s">
        <v>715</v>
      </c>
      <c r="G659" s="85"/>
      <c r="H659" s="85" t="s">
        <v>61</v>
      </c>
      <c r="I659" s="86" t="n">
        <v>9274.259</v>
      </c>
      <c r="J659" s="86" t="n">
        <v>9274.259</v>
      </c>
      <c r="K659" s="86" t="n">
        <v>8603.77</v>
      </c>
      <c r="L659" s="89" t="n">
        <v>-670.488999999998</v>
      </c>
      <c r="M659" s="90" t="n">
        <v>-0.0722956949983818</v>
      </c>
      <c r="N659" s="88" t="s">
        <v>57</v>
      </c>
      <c r="O659" s="86" t="n">
        <v>8270.46</v>
      </c>
      <c r="P659" s="86" t="n">
        <v>8270.46</v>
      </c>
      <c r="Q659" s="86" t="n">
        <v>9361.59</v>
      </c>
      <c r="R659" s="87" t="n">
        <v>1091.13</v>
      </c>
      <c r="S659" s="83" t="n">
        <v>0.131930992955652</v>
      </c>
      <c r="T659" s="83" t="n">
        <v>0.0880799928403484</v>
      </c>
      <c r="U659" s="86" t="n">
        <v>10244.465</v>
      </c>
      <c r="V659" s="86" t="n">
        <v>10244.465</v>
      </c>
      <c r="W659" s="86" t="n">
        <v>8072</v>
      </c>
      <c r="X659" s="89" t="n">
        <v>-2172.465</v>
      </c>
      <c r="Y659" s="90" t="n">
        <v>-0.212062318530055</v>
      </c>
      <c r="Z659" s="90" t="n">
        <v>-0.13775330899986</v>
      </c>
      <c r="AA659" s="86" t="n">
        <f aca="false">SUM(K659,Q659,W659)/3</f>
        <v>8679.12</v>
      </c>
    </row>
    <row r="660" customFormat="false" ht="15" hidden="false" customHeight="false" outlineLevel="0" collapsed="false">
      <c r="A660" s="0" t="e">
        <f aca="false">_xlfn.XLOOKUP('[1]CMK - 30.09.2025'!$N$1:$N$1048576,'[1]CMK - 30.09.2025'!$J$1:$J$1048576,"-",0)</f>
        <v>#NAME?</v>
      </c>
      <c r="B660" s="85" t="s">
        <v>58</v>
      </c>
      <c r="C660" s="85" t="s">
        <v>58</v>
      </c>
      <c r="D660" s="85" t="s">
        <v>59</v>
      </c>
      <c r="E660" s="85" t="n">
        <v>13939312000107</v>
      </c>
      <c r="F660" s="85" t="s">
        <v>716</v>
      </c>
      <c r="G660" s="85"/>
      <c r="H660" s="85" t="s">
        <v>61</v>
      </c>
      <c r="I660" s="86" t="n">
        <v>2399.517</v>
      </c>
      <c r="J660" s="86" t="n">
        <v>2399.517</v>
      </c>
      <c r="K660" s="86" t="n">
        <v>1449.18</v>
      </c>
      <c r="L660" s="89" t="n">
        <v>-950.337</v>
      </c>
      <c r="M660" s="90" t="n">
        <v>-0.396053455757971</v>
      </c>
      <c r="N660" s="88" t="s">
        <v>57</v>
      </c>
      <c r="O660" s="86" t="n">
        <v>2306.569</v>
      </c>
      <c r="P660" s="86" t="n">
        <v>2306.569</v>
      </c>
      <c r="Q660" s="86" t="n">
        <v>1872.61</v>
      </c>
      <c r="R660" s="89" t="n">
        <v>-433.959</v>
      </c>
      <c r="S660" s="90" t="n">
        <v>-0.188140480514565</v>
      </c>
      <c r="T660" s="83" t="n">
        <v>0.29218592583392</v>
      </c>
      <c r="U660" s="86" t="n">
        <v>3459.705</v>
      </c>
      <c r="V660" s="86" t="n">
        <v>3459.705</v>
      </c>
      <c r="W660" s="86" t="n">
        <v>1522.18</v>
      </c>
      <c r="X660" s="89" t="n">
        <v>-1937.525</v>
      </c>
      <c r="Y660" s="90" t="n">
        <v>-0.560026071587028</v>
      </c>
      <c r="Z660" s="90" t="n">
        <v>-0.187134534152867</v>
      </c>
      <c r="AA660" s="86" t="n">
        <f aca="false">SUM(K660,Q660,W660)/3</f>
        <v>1614.65666666667</v>
      </c>
    </row>
    <row r="661" customFormat="false" ht="15" hidden="false" customHeight="false" outlineLevel="0" collapsed="false">
      <c r="A661" s="0" t="e">
        <f aca="false">_xlfn.XLOOKUP('[1]CMK - 30.09.2025'!$N$1:$N$1048576,'[1]CMK - 30.09.2025'!$J$1:$J$1048576,"-",0)</f>
        <v>#NAME?</v>
      </c>
      <c r="B661" s="85" t="s">
        <v>58</v>
      </c>
      <c r="C661" s="85" t="s">
        <v>58</v>
      </c>
      <c r="D661" s="85" t="s">
        <v>59</v>
      </c>
      <c r="E661" s="85" t="n">
        <v>13952043000119</v>
      </c>
      <c r="F661" s="85" t="s">
        <v>717</v>
      </c>
      <c r="G661" s="85"/>
      <c r="H661" s="85" t="s">
        <v>61</v>
      </c>
      <c r="I661" s="86" t="n">
        <v>4280.216</v>
      </c>
      <c r="J661" s="86" t="n">
        <v>4280.216</v>
      </c>
      <c r="K661" s="86" t="n">
        <v>4560.46</v>
      </c>
      <c r="L661" s="87" t="n">
        <v>280.244</v>
      </c>
      <c r="M661" s="83" t="n">
        <v>0.0654742657847174</v>
      </c>
      <c r="N661" s="88" t="s">
        <v>57</v>
      </c>
      <c r="O661" s="86" t="n">
        <v>3270.049</v>
      </c>
      <c r="P661" s="86" t="n">
        <v>3270.049</v>
      </c>
      <c r="Q661" s="86" t="n">
        <v>1425.42</v>
      </c>
      <c r="R661" s="89" t="n">
        <v>-1844.629</v>
      </c>
      <c r="S661" s="90" t="n">
        <v>-0.564098274979977</v>
      </c>
      <c r="T661" s="90" t="n">
        <v>-0.687439424970288</v>
      </c>
      <c r="U661" s="86" t="n">
        <v>4385.195</v>
      </c>
      <c r="V661" s="86" t="n">
        <v>4385.195</v>
      </c>
      <c r="W661" s="86" t="n">
        <v>1371.28</v>
      </c>
      <c r="X661" s="89" t="n">
        <v>-3013.915</v>
      </c>
      <c r="Y661" s="90" t="n">
        <v>-0.68729326746017</v>
      </c>
      <c r="Z661" s="90" t="n">
        <v>-0.0379817878239397</v>
      </c>
      <c r="AA661" s="86" t="n">
        <f aca="false">SUM(K661,Q661,W661)/3</f>
        <v>2452.38666666667</v>
      </c>
    </row>
    <row r="662" customFormat="false" ht="15" hidden="false" customHeight="false" outlineLevel="0" collapsed="false">
      <c r="A662" s="0" t="e">
        <f aca="false">_xlfn.XLOOKUP('[1]CMK - 30.09.2025'!$N$1:$N$1048576,'[1]CMK - 30.09.2025'!$J$1:$J$1048576,"-",0)</f>
        <v>#NAME?</v>
      </c>
      <c r="B662" s="85" t="s">
        <v>58</v>
      </c>
      <c r="C662" s="85" t="s">
        <v>58</v>
      </c>
      <c r="D662" s="85" t="s">
        <v>59</v>
      </c>
      <c r="E662" s="85" t="n">
        <v>13960618000145</v>
      </c>
      <c r="F662" s="85" t="s">
        <v>718</v>
      </c>
      <c r="G662" s="85"/>
      <c r="H662" s="85" t="s">
        <v>61</v>
      </c>
      <c r="I662" s="86" t="n">
        <v>9043.281</v>
      </c>
      <c r="J662" s="86" t="n">
        <v>9043.281</v>
      </c>
      <c r="K662" s="86" t="n">
        <v>9011.57</v>
      </c>
      <c r="L662" s="89" t="n">
        <v>-31.7109999999957</v>
      </c>
      <c r="M662" s="90" t="n">
        <v>-0.00350658129499637</v>
      </c>
      <c r="N662" s="88" t="s">
        <v>57</v>
      </c>
      <c r="O662" s="86" t="n">
        <v>6160.826</v>
      </c>
      <c r="P662" s="86" t="n">
        <v>6160.826</v>
      </c>
      <c r="Q662" s="86" t="n">
        <v>7638.32</v>
      </c>
      <c r="R662" s="87" t="n">
        <v>1477.494</v>
      </c>
      <c r="S662" s="83" t="n">
        <v>0.239820764293619</v>
      </c>
      <c r="T662" s="90" t="n">
        <v>-0.15238743082504</v>
      </c>
      <c r="U662" s="86" t="n">
        <v>6299.543</v>
      </c>
      <c r="V662" s="86" t="n">
        <v>6299.543</v>
      </c>
      <c r="W662" s="86" t="n">
        <v>10420.89</v>
      </c>
      <c r="X662" s="87" t="n">
        <v>4121.347</v>
      </c>
      <c r="Y662" s="83" t="n">
        <v>0.654229521093832</v>
      </c>
      <c r="Z662" s="83" t="n">
        <v>0.364290838823197</v>
      </c>
      <c r="AA662" s="86" t="n">
        <f aca="false">SUM(K662,Q662,W662)/3</f>
        <v>9023.59333333333</v>
      </c>
    </row>
    <row r="663" customFormat="false" ht="15" hidden="false" customHeight="false" outlineLevel="0" collapsed="false">
      <c r="A663" s="0" t="e">
        <f aca="false">_xlfn.XLOOKUP('[1]CMK - 30.09.2025'!$N$1:$N$1048576,'[1]CMK - 30.09.2025'!$J$1:$J$1048576,"-",0)</f>
        <v>#NAME?</v>
      </c>
      <c r="B663" s="85" t="s">
        <v>58</v>
      </c>
      <c r="C663" s="85" t="s">
        <v>58</v>
      </c>
      <c r="D663" s="85" t="s">
        <v>59</v>
      </c>
      <c r="E663" s="85" t="n">
        <v>14002693000166</v>
      </c>
      <c r="F663" s="85" t="s">
        <v>719</v>
      </c>
      <c r="G663" s="85"/>
      <c r="H663" s="85" t="s">
        <v>61</v>
      </c>
      <c r="I663" s="86" t="n">
        <v>27.758</v>
      </c>
      <c r="J663" s="86" t="n">
        <v>27.758</v>
      </c>
      <c r="K663" s="86" t="n">
        <v>0</v>
      </c>
      <c r="L663" s="89" t="n">
        <v>-27.758</v>
      </c>
      <c r="M663" s="90" t="n">
        <v>-1</v>
      </c>
      <c r="N663" s="88" t="s">
        <v>57</v>
      </c>
      <c r="O663" s="86" t="n">
        <v>30.098</v>
      </c>
      <c r="P663" s="86" t="n">
        <v>30.098</v>
      </c>
      <c r="Q663" s="86" t="n">
        <v>24.52</v>
      </c>
      <c r="R663" s="89" t="n">
        <v>-5.578</v>
      </c>
      <c r="S663" s="90" t="n">
        <v>-0.185327928766031</v>
      </c>
      <c r="T663" s="88" t="s">
        <v>57</v>
      </c>
      <c r="U663" s="86" t="n">
        <v>32.41</v>
      </c>
      <c r="V663" s="86" t="n">
        <v>32.41</v>
      </c>
      <c r="W663" s="86" t="n">
        <v>142.17</v>
      </c>
      <c r="X663" s="87" t="n">
        <v>109.76</v>
      </c>
      <c r="Y663" s="83" t="n">
        <v>3.3866090712743</v>
      </c>
      <c r="Z663" s="83" t="n">
        <v>4.79812398042414</v>
      </c>
      <c r="AA663" s="86" t="n">
        <f aca="false">SUM(K663,Q663,W663)/3</f>
        <v>55.5633333333333</v>
      </c>
    </row>
    <row r="664" customFormat="false" ht="15" hidden="false" customHeight="false" outlineLevel="0" collapsed="false">
      <c r="A664" s="0" t="e">
        <f aca="false">_xlfn.XLOOKUP('[1]CMK - 30.09.2025'!$N$1:$N$1048576,'[1]CMK - 30.09.2025'!$J$1:$J$1048576,"-",0)</f>
        <v>#NAME?</v>
      </c>
      <c r="B664" s="85" t="s">
        <v>58</v>
      </c>
      <c r="C664" s="85" t="s">
        <v>58</v>
      </c>
      <c r="D664" s="85" t="s">
        <v>59</v>
      </c>
      <c r="E664" s="85" t="n">
        <v>14032176000130</v>
      </c>
      <c r="F664" s="85" t="s">
        <v>720</v>
      </c>
      <c r="G664" s="85"/>
      <c r="H664" s="85" t="s">
        <v>61</v>
      </c>
      <c r="I664" s="86" t="n">
        <v>4685.14</v>
      </c>
      <c r="J664" s="86" t="n">
        <v>4685.14</v>
      </c>
      <c r="K664" s="86" t="n">
        <v>3794.66</v>
      </c>
      <c r="L664" s="89" t="n">
        <v>-890.480000000001</v>
      </c>
      <c r="M664" s="90" t="n">
        <v>-0.190064757936796</v>
      </c>
      <c r="N664" s="88" t="s">
        <v>57</v>
      </c>
      <c r="O664" s="86" t="n">
        <v>3422.868</v>
      </c>
      <c r="P664" s="86" t="n">
        <v>3422.868</v>
      </c>
      <c r="Q664" s="86" t="n">
        <v>4792.3</v>
      </c>
      <c r="R664" s="87" t="n">
        <v>1369.432</v>
      </c>
      <c r="S664" s="83" t="n">
        <v>0.400083205078314</v>
      </c>
      <c r="T664" s="83" t="n">
        <v>0.262906294635093</v>
      </c>
      <c r="U664" s="86" t="n">
        <v>4865.234</v>
      </c>
      <c r="V664" s="86" t="n">
        <v>4865.234</v>
      </c>
      <c r="W664" s="86" t="n">
        <v>5649.97</v>
      </c>
      <c r="X664" s="87" t="n">
        <v>784.735999999999</v>
      </c>
      <c r="Y664" s="83" t="n">
        <v>0.161294605768191</v>
      </c>
      <c r="Z664" s="83" t="n">
        <v>0.178968345053523</v>
      </c>
      <c r="AA664" s="86" t="n">
        <f aca="false">SUM(K664,Q664,W664)/3</f>
        <v>4745.64333333333</v>
      </c>
    </row>
    <row r="665" customFormat="false" ht="15" hidden="false" customHeight="false" outlineLevel="0" collapsed="false">
      <c r="A665" s="0" t="e">
        <f aca="false">_xlfn.XLOOKUP('[1]CMK - 30.09.2025'!$N$1:$N$1048576,'[1]CMK - 30.09.2025'!$J$1:$J$1048576,"-",0)</f>
        <v>#NAME?</v>
      </c>
      <c r="B665" s="85" t="s">
        <v>58</v>
      </c>
      <c r="C665" s="85" t="s">
        <v>58</v>
      </c>
      <c r="D665" s="85" t="s">
        <v>59</v>
      </c>
      <c r="E665" s="85" t="n">
        <v>14046033000187</v>
      </c>
      <c r="F665" s="85" t="s">
        <v>721</v>
      </c>
      <c r="G665" s="85"/>
      <c r="H665" s="85" t="s">
        <v>61</v>
      </c>
      <c r="I665" s="86" t="n">
        <v>176.874</v>
      </c>
      <c r="J665" s="86" t="n">
        <v>176.874</v>
      </c>
      <c r="K665" s="86" t="n">
        <v>0</v>
      </c>
      <c r="L665" s="89" t="n">
        <v>-176.874</v>
      </c>
      <c r="M665" s="90" t="n">
        <v>-1</v>
      </c>
      <c r="N665" s="88" t="s">
        <v>57</v>
      </c>
      <c r="O665" s="86" t="n">
        <v>429.755</v>
      </c>
      <c r="P665" s="86" t="n">
        <v>429.755</v>
      </c>
      <c r="Q665" s="86" t="n">
        <v>0</v>
      </c>
      <c r="R665" s="89" t="n">
        <v>-429.755</v>
      </c>
      <c r="S665" s="90" t="n">
        <v>-1</v>
      </c>
      <c r="T665" s="88" t="s">
        <v>57</v>
      </c>
      <c r="U665" s="86" t="n">
        <v>939.849</v>
      </c>
      <c r="V665" s="86" t="n">
        <v>939.849</v>
      </c>
      <c r="W665" s="86" t="n">
        <v>0</v>
      </c>
      <c r="X665" s="89" t="n">
        <v>-939.849</v>
      </c>
      <c r="Y665" s="90" t="n">
        <v>-1</v>
      </c>
      <c r="Z665" s="88" t="s">
        <v>57</v>
      </c>
      <c r="AA665" s="86" t="n">
        <f aca="false">SUM(K665,Q665,W665)/3</f>
        <v>0</v>
      </c>
    </row>
    <row r="666" customFormat="false" ht="15" hidden="false" customHeight="false" outlineLevel="0" collapsed="false">
      <c r="A666" s="0" t="e">
        <f aca="false">_xlfn.XLOOKUP('[1]CMK - 30.09.2025'!$N$1:$N$1048576,'[1]CMK - 30.09.2025'!$J$1:$J$1048576,"-",0)</f>
        <v>#NAME?</v>
      </c>
      <c r="B666" s="85" t="s">
        <v>58</v>
      </c>
      <c r="C666" s="85" t="s">
        <v>58</v>
      </c>
      <c r="D666" s="85" t="s">
        <v>59</v>
      </c>
      <c r="E666" s="85" t="n">
        <v>14070327000144</v>
      </c>
      <c r="F666" s="85" t="s">
        <v>722</v>
      </c>
      <c r="G666" s="85"/>
      <c r="H666" s="85" t="s">
        <v>61</v>
      </c>
      <c r="I666" s="86" t="n">
        <v>2255.649</v>
      </c>
      <c r="J666" s="86" t="n">
        <v>2255.649</v>
      </c>
      <c r="K666" s="86" t="n">
        <v>2119.06</v>
      </c>
      <c r="L666" s="89" t="n">
        <v>-136.589</v>
      </c>
      <c r="M666" s="90" t="n">
        <v>-0.0605541908337691</v>
      </c>
      <c r="N666" s="88" t="s">
        <v>57</v>
      </c>
      <c r="O666" s="86" t="n">
        <v>2055.696</v>
      </c>
      <c r="P666" s="86" t="n">
        <v>2055.696</v>
      </c>
      <c r="Q666" s="86" t="n">
        <v>3786.22</v>
      </c>
      <c r="R666" s="87" t="n">
        <v>1730.524</v>
      </c>
      <c r="S666" s="83" t="n">
        <v>0.841819023824535</v>
      </c>
      <c r="T666" s="83" t="n">
        <v>0.786745066208602</v>
      </c>
      <c r="U666" s="86" t="n">
        <v>1842.261</v>
      </c>
      <c r="V666" s="86" t="n">
        <v>1842.261</v>
      </c>
      <c r="W666" s="86" t="n">
        <v>1042.41</v>
      </c>
      <c r="X666" s="89" t="n">
        <v>-799.851</v>
      </c>
      <c r="Y666" s="90" t="n">
        <v>-0.43416812275785</v>
      </c>
      <c r="Z666" s="90" t="n">
        <v>-0.724683193263994</v>
      </c>
      <c r="AA666" s="86" t="n">
        <f aca="false">SUM(K666,Q666,W666)/3</f>
        <v>2315.89666666667</v>
      </c>
    </row>
    <row r="667" customFormat="false" ht="15" hidden="false" customHeight="false" outlineLevel="0" collapsed="false">
      <c r="A667" s="0" t="e">
        <f aca="false">_xlfn.XLOOKUP('[1]CMK - 30.09.2025'!$N$1:$N$1048576,'[1]CMK - 30.09.2025'!$J$1:$J$1048576,"-",0)</f>
        <v>#NAME?</v>
      </c>
      <c r="B667" s="85" t="s">
        <v>58</v>
      </c>
      <c r="C667" s="85" t="s">
        <v>58</v>
      </c>
      <c r="D667" s="85" t="s">
        <v>59</v>
      </c>
      <c r="E667" s="85" t="n">
        <v>14097195000144</v>
      </c>
      <c r="F667" s="85" t="s">
        <v>723</v>
      </c>
      <c r="G667" s="85"/>
      <c r="H667" s="85" t="s">
        <v>61</v>
      </c>
      <c r="I667" s="86" t="n">
        <v>2838.104</v>
      </c>
      <c r="J667" s="86" t="n">
        <v>2838.104</v>
      </c>
      <c r="K667" s="86" t="n">
        <v>3224.77</v>
      </c>
      <c r="L667" s="87" t="n">
        <v>386.665999999999</v>
      </c>
      <c r="M667" s="83" t="n">
        <v>0.136240955229265</v>
      </c>
      <c r="N667" s="88" t="s">
        <v>57</v>
      </c>
      <c r="O667" s="86" t="n">
        <v>5114.31</v>
      </c>
      <c r="P667" s="86" t="n">
        <v>5114.31</v>
      </c>
      <c r="Q667" s="86" t="n">
        <v>3660.49</v>
      </c>
      <c r="R667" s="89" t="n">
        <v>-1453.82</v>
      </c>
      <c r="S667" s="90" t="n">
        <v>-0.284265130584575</v>
      </c>
      <c r="T667" s="83" t="n">
        <v>0.135116612967747</v>
      </c>
      <c r="U667" s="86" t="n">
        <v>6640.105</v>
      </c>
      <c r="V667" s="86" t="n">
        <v>6640.105</v>
      </c>
      <c r="W667" s="86" t="n">
        <v>6486.62</v>
      </c>
      <c r="X667" s="89" t="n">
        <v>-153.485000000001</v>
      </c>
      <c r="Y667" s="90" t="n">
        <v>-0.0231148453224762</v>
      </c>
      <c r="Z667" s="83" t="n">
        <v>0.772063303000418</v>
      </c>
      <c r="AA667" s="86" t="n">
        <f aca="false">SUM(K667,Q667,W667)/3</f>
        <v>4457.29333333333</v>
      </c>
    </row>
    <row r="668" customFormat="false" ht="15" hidden="false" customHeight="false" outlineLevel="0" collapsed="false">
      <c r="A668" s="0" t="e">
        <f aca="false">_xlfn.XLOOKUP('[1]CMK - 30.09.2025'!$N$1:$N$1048576,'[1]CMK - 30.09.2025'!$J$1:$J$1048576,"-",0)</f>
        <v>#NAME?</v>
      </c>
      <c r="B668" s="85" t="s">
        <v>58</v>
      </c>
      <c r="C668" s="85" t="s">
        <v>58</v>
      </c>
      <c r="D668" s="85" t="s">
        <v>59</v>
      </c>
      <c r="E668" s="85" t="n">
        <v>14105062000172</v>
      </c>
      <c r="F668" s="85" t="s">
        <v>724</v>
      </c>
      <c r="G668" s="85"/>
      <c r="H668" s="85" t="s">
        <v>61</v>
      </c>
      <c r="I668" s="86" t="n">
        <v>13.956</v>
      </c>
      <c r="J668" s="86" t="n">
        <v>13.956</v>
      </c>
      <c r="K668" s="86" t="n">
        <v>0</v>
      </c>
      <c r="L668" s="89" t="n">
        <v>-13.956</v>
      </c>
      <c r="M668" s="90" t="n">
        <v>-1</v>
      </c>
      <c r="N668" s="88" t="s">
        <v>57</v>
      </c>
      <c r="O668" s="86" t="n">
        <v>14.56</v>
      </c>
      <c r="P668" s="86" t="n">
        <v>14.56</v>
      </c>
      <c r="Q668" s="86" t="n">
        <v>0</v>
      </c>
      <c r="R668" s="89" t="n">
        <v>-14.56</v>
      </c>
      <c r="S668" s="90" t="n">
        <v>-1</v>
      </c>
      <c r="T668" s="88" t="s">
        <v>57</v>
      </c>
      <c r="U668" s="86" t="n">
        <v>18.237</v>
      </c>
      <c r="V668" s="86" t="n">
        <v>18.237</v>
      </c>
      <c r="W668" s="86" t="n">
        <v>0</v>
      </c>
      <c r="X668" s="89" t="n">
        <v>-18.237</v>
      </c>
      <c r="Y668" s="90" t="n">
        <v>-1</v>
      </c>
      <c r="Z668" s="88" t="s">
        <v>57</v>
      </c>
      <c r="AA668" s="86" t="n">
        <f aca="false">SUM(K668,Q668,W668)/3</f>
        <v>0</v>
      </c>
    </row>
    <row r="669" customFormat="false" ht="15" hidden="false" customHeight="false" outlineLevel="0" collapsed="false">
      <c r="A669" s="0" t="e">
        <f aca="false">_xlfn.XLOOKUP('[1]CMK - 30.09.2025'!$N$1:$N$1048576,'[1]CMK - 30.09.2025'!$J$1:$J$1048576,"-",0)</f>
        <v>#NAME?</v>
      </c>
      <c r="B669" s="85" t="s">
        <v>58</v>
      </c>
      <c r="C669" s="85" t="s">
        <v>58</v>
      </c>
      <c r="D669" s="85" t="s">
        <v>59</v>
      </c>
      <c r="E669" s="85" t="n">
        <v>14111881000122</v>
      </c>
      <c r="F669" s="85" t="s">
        <v>725</v>
      </c>
      <c r="G669" s="85"/>
      <c r="H669" s="85" t="s">
        <v>61</v>
      </c>
      <c r="I669" s="86" t="n">
        <v>8387.385</v>
      </c>
      <c r="J669" s="86" t="n">
        <v>8387.385</v>
      </c>
      <c r="K669" s="86" t="n">
        <v>10587.93</v>
      </c>
      <c r="L669" s="87" t="n">
        <v>2200.545</v>
      </c>
      <c r="M669" s="83" t="n">
        <v>0.262363656848947</v>
      </c>
      <c r="N669" s="88" t="s">
        <v>57</v>
      </c>
      <c r="O669" s="86" t="n">
        <v>5910.834</v>
      </c>
      <c r="P669" s="86" t="n">
        <v>5910.834</v>
      </c>
      <c r="Q669" s="86" t="n">
        <v>8329.17</v>
      </c>
      <c r="R669" s="87" t="n">
        <v>2418.336</v>
      </c>
      <c r="S669" s="83" t="n">
        <v>0.409136172661929</v>
      </c>
      <c r="T669" s="90" t="n">
        <v>-0.213333484448801</v>
      </c>
      <c r="U669" s="86" t="n">
        <v>2676.392</v>
      </c>
      <c r="V669" s="86" t="n">
        <v>2676.392</v>
      </c>
      <c r="W669" s="86" t="n">
        <v>11889.8</v>
      </c>
      <c r="X669" s="87" t="n">
        <v>9213.408</v>
      </c>
      <c r="Y669" s="83" t="n">
        <v>3.44247329987535</v>
      </c>
      <c r="Z669" s="83" t="n">
        <v>0.427489173591126</v>
      </c>
      <c r="AA669" s="86" t="n">
        <f aca="false">SUM(K669,Q669,W669)/3</f>
        <v>10268.9666666667</v>
      </c>
    </row>
    <row r="670" customFormat="false" ht="15" hidden="false" customHeight="false" outlineLevel="0" collapsed="false">
      <c r="A670" s="0" t="e">
        <f aca="false">_xlfn.XLOOKUP('[1]CMK - 30.09.2025'!$N$1:$N$1048576,'[1]CMK - 30.09.2025'!$J$1:$J$1048576,"-",0)</f>
        <v>#NAME?</v>
      </c>
      <c r="B670" s="85" t="s">
        <v>58</v>
      </c>
      <c r="C670" s="85" t="s">
        <v>58</v>
      </c>
      <c r="D670" s="85" t="s">
        <v>59</v>
      </c>
      <c r="E670" s="85" t="n">
        <v>14111881000203</v>
      </c>
      <c r="F670" s="85" t="s">
        <v>726</v>
      </c>
      <c r="G670" s="85"/>
      <c r="H670" s="85" t="s">
        <v>61</v>
      </c>
      <c r="I670" s="86" t="n">
        <v>16627.389</v>
      </c>
      <c r="J670" s="86" t="n">
        <v>16627.389</v>
      </c>
      <c r="K670" s="86" t="n">
        <v>19130.67</v>
      </c>
      <c r="L670" s="87" t="n">
        <v>2503.281</v>
      </c>
      <c r="M670" s="83" t="n">
        <v>0.150551659072871</v>
      </c>
      <c r="N670" s="88" t="s">
        <v>57</v>
      </c>
      <c r="O670" s="86" t="n">
        <v>9778.41500000001</v>
      </c>
      <c r="P670" s="86" t="n">
        <v>9778.41500000001</v>
      </c>
      <c r="Q670" s="86" t="n">
        <v>13294.71</v>
      </c>
      <c r="R670" s="87" t="n">
        <v>3516.295</v>
      </c>
      <c r="S670" s="83" t="n">
        <v>0.359597644403515</v>
      </c>
      <c r="T670" s="90" t="n">
        <v>-0.305057794630298</v>
      </c>
      <c r="U670" s="86" t="n">
        <v>18644.932</v>
      </c>
      <c r="V670" s="86" t="n">
        <v>18644.932</v>
      </c>
      <c r="W670" s="86" t="n">
        <v>18626.48</v>
      </c>
      <c r="X670" s="89" t="n">
        <v>-18.4519999999975</v>
      </c>
      <c r="Y670" s="90" t="n">
        <v>-0.00098965230873449</v>
      </c>
      <c r="Z670" s="83" t="n">
        <v>0.40104447558465</v>
      </c>
      <c r="AA670" s="86" t="n">
        <f aca="false">SUM(K670,Q670,W670)/3</f>
        <v>17017.2866666667</v>
      </c>
    </row>
    <row r="671" customFormat="false" ht="15" hidden="false" customHeight="false" outlineLevel="0" collapsed="false">
      <c r="A671" s="0" t="e">
        <f aca="false">_xlfn.XLOOKUP('[1]CMK - 30.09.2025'!$N$1:$N$1048576,'[1]CMK - 30.09.2025'!$J$1:$J$1048576,"-",0)</f>
        <v>#NAME?</v>
      </c>
      <c r="B671" s="85" t="s">
        <v>58</v>
      </c>
      <c r="C671" s="85" t="s">
        <v>58</v>
      </c>
      <c r="D671" s="85" t="s">
        <v>59</v>
      </c>
      <c r="E671" s="85" t="n">
        <v>14169021000140</v>
      </c>
      <c r="F671" s="85" t="s">
        <v>727</v>
      </c>
      <c r="G671" s="85"/>
      <c r="H671" s="85" t="s">
        <v>61</v>
      </c>
      <c r="I671" s="86" t="n">
        <v>0</v>
      </c>
      <c r="J671" s="86" t="n">
        <v>0</v>
      </c>
      <c r="K671" s="86" t="n">
        <v>-3.81999999999999</v>
      </c>
      <c r="L671" s="89" t="n">
        <v>-3.81999999999999</v>
      </c>
      <c r="M671" s="88" t="s">
        <v>57</v>
      </c>
      <c r="N671" s="88" t="s">
        <v>57</v>
      </c>
      <c r="O671" s="86" t="n">
        <v>0</v>
      </c>
      <c r="P671" s="86" t="n">
        <v>0</v>
      </c>
      <c r="Q671" s="86" t="n">
        <v>0</v>
      </c>
      <c r="R671" s="89" t="n">
        <v>0</v>
      </c>
      <c r="S671" s="88" t="s">
        <v>57</v>
      </c>
      <c r="T671" s="90" t="n">
        <v>-1</v>
      </c>
      <c r="U671" s="86" t="n">
        <v>0</v>
      </c>
      <c r="V671" s="86" t="n">
        <v>0</v>
      </c>
      <c r="W671" s="86" t="n">
        <v>42.6</v>
      </c>
      <c r="X671" s="87" t="n">
        <v>42.6</v>
      </c>
      <c r="Y671" s="88" t="s">
        <v>57</v>
      </c>
      <c r="Z671" s="88" t="s">
        <v>57</v>
      </c>
      <c r="AA671" s="86" t="n">
        <f aca="false">SUM(K671,Q671,W671)/3</f>
        <v>12.9266666666667</v>
      </c>
    </row>
    <row r="672" customFormat="false" ht="15" hidden="false" customHeight="false" outlineLevel="0" collapsed="false">
      <c r="A672" s="0" t="e">
        <f aca="false">_xlfn.XLOOKUP('[1]CMK - 30.09.2025'!$N$1:$N$1048576,'[1]CMK - 30.09.2025'!$J$1:$J$1048576,"-",0)</f>
        <v>#NAME?</v>
      </c>
      <c r="B672" s="85" t="s">
        <v>58</v>
      </c>
      <c r="C672" s="85" t="s">
        <v>58</v>
      </c>
      <c r="D672" s="85" t="s">
        <v>59</v>
      </c>
      <c r="E672" s="85" t="n">
        <v>14239885000190</v>
      </c>
      <c r="F672" s="85" t="s">
        <v>728</v>
      </c>
      <c r="G672" s="85"/>
      <c r="H672" s="85" t="s">
        <v>61</v>
      </c>
      <c r="I672" s="86" t="n">
        <v>51334.999</v>
      </c>
      <c r="J672" s="86" t="n">
        <v>51334.999</v>
      </c>
      <c r="K672" s="86" t="n">
        <v>37968.98</v>
      </c>
      <c r="L672" s="89" t="n">
        <v>-13366.019</v>
      </c>
      <c r="M672" s="90" t="n">
        <v>-0.260368545054418</v>
      </c>
      <c r="N672" s="88" t="s">
        <v>57</v>
      </c>
      <c r="O672" s="86" t="n">
        <v>23613.266</v>
      </c>
      <c r="P672" s="86" t="n">
        <v>23613.266</v>
      </c>
      <c r="Q672" s="86" t="n">
        <v>34985.9</v>
      </c>
      <c r="R672" s="87" t="n">
        <v>11372.634</v>
      </c>
      <c r="S672" s="83" t="n">
        <v>0.481620543299687</v>
      </c>
      <c r="T672" s="90" t="n">
        <v>-0.0785662401254922</v>
      </c>
      <c r="U672" s="86" t="n">
        <v>17323.682</v>
      </c>
      <c r="V672" s="86" t="n">
        <v>17323.682</v>
      </c>
      <c r="W672" s="86" t="n">
        <v>39041.98</v>
      </c>
      <c r="X672" s="87" t="n">
        <v>21718.298</v>
      </c>
      <c r="Y672" s="83" t="n">
        <v>1.25367678764826</v>
      </c>
      <c r="Z672" s="83" t="n">
        <v>0.115934705124065</v>
      </c>
      <c r="AA672" s="86" t="n">
        <f aca="false">SUM(K672,Q672,W672)/3</f>
        <v>37332.2866666667</v>
      </c>
    </row>
    <row r="673" customFormat="false" ht="15" hidden="false" customHeight="false" outlineLevel="0" collapsed="false">
      <c r="A673" s="0" t="e">
        <f aca="false">_xlfn.XLOOKUP('[1]CMK - 30.09.2025'!$N$1:$N$1048576,'[1]CMK - 30.09.2025'!$J$1:$J$1048576,"-",0)</f>
        <v>#NAME?</v>
      </c>
      <c r="B673" s="85" t="s">
        <v>58</v>
      </c>
      <c r="C673" s="85" t="s">
        <v>58</v>
      </c>
      <c r="D673" s="85" t="s">
        <v>59</v>
      </c>
      <c r="E673" s="85" t="n">
        <v>14300568000132</v>
      </c>
      <c r="F673" s="85" t="s">
        <v>729</v>
      </c>
      <c r="G673" s="85"/>
      <c r="H673" s="85" t="s">
        <v>61</v>
      </c>
      <c r="I673" s="86" t="n">
        <v>11764.315</v>
      </c>
      <c r="J673" s="86" t="n">
        <v>11764.315</v>
      </c>
      <c r="K673" s="86" t="n">
        <v>9275.23</v>
      </c>
      <c r="L673" s="89" t="n">
        <v>-2489.085</v>
      </c>
      <c r="M673" s="90" t="n">
        <v>-0.211579254720738</v>
      </c>
      <c r="N673" s="88" t="s">
        <v>57</v>
      </c>
      <c r="O673" s="86" t="n">
        <v>8745.121</v>
      </c>
      <c r="P673" s="86" t="n">
        <v>8745.121</v>
      </c>
      <c r="Q673" s="86" t="n">
        <v>7723.82</v>
      </c>
      <c r="R673" s="89" t="n">
        <v>-1021.301</v>
      </c>
      <c r="S673" s="90" t="n">
        <v>-0.116785233732044</v>
      </c>
      <c r="T673" s="90" t="n">
        <v>-0.167263776747315</v>
      </c>
      <c r="U673" s="86" t="n">
        <v>8085.73</v>
      </c>
      <c r="V673" s="86" t="n">
        <v>8085.73</v>
      </c>
      <c r="W673" s="86" t="n">
        <v>9614.84</v>
      </c>
      <c r="X673" s="87" t="n">
        <v>1529.11</v>
      </c>
      <c r="Y673" s="83" t="n">
        <v>0.189112176637113</v>
      </c>
      <c r="Z673" s="83" t="n">
        <v>0.244829630933916</v>
      </c>
      <c r="AA673" s="86" t="n">
        <f aca="false">SUM(K673,Q673,W673)/3</f>
        <v>8871.29666666667</v>
      </c>
    </row>
    <row r="674" customFormat="false" ht="15" hidden="false" customHeight="false" outlineLevel="0" collapsed="false">
      <c r="A674" s="0" t="e">
        <f aca="false">_xlfn.XLOOKUP('[1]CMK - 30.09.2025'!$N$1:$N$1048576,'[1]CMK - 30.09.2025'!$J$1:$J$1048576,"-",0)</f>
        <v>#NAME?</v>
      </c>
      <c r="B674" s="85" t="s">
        <v>58</v>
      </c>
      <c r="C674" s="85" t="s">
        <v>58</v>
      </c>
      <c r="D674" s="85" t="s">
        <v>59</v>
      </c>
      <c r="E674" s="85" t="n">
        <v>14348177000198</v>
      </c>
      <c r="F674" s="85" t="s">
        <v>730</v>
      </c>
      <c r="G674" s="85"/>
      <c r="H674" s="85" t="s">
        <v>61</v>
      </c>
      <c r="I674" s="86" t="n">
        <v>23400.592</v>
      </c>
      <c r="J674" s="86" t="n">
        <v>23400.592</v>
      </c>
      <c r="K674" s="86" t="n">
        <v>28407.82</v>
      </c>
      <c r="L674" s="87" t="n">
        <v>5007.22800000001</v>
      </c>
      <c r="M674" s="83" t="n">
        <v>0.213978689086157</v>
      </c>
      <c r="N674" s="88" t="s">
        <v>57</v>
      </c>
      <c r="O674" s="86" t="n">
        <v>20165.433</v>
      </c>
      <c r="P674" s="86" t="n">
        <v>20165.433</v>
      </c>
      <c r="Q674" s="86" t="n">
        <v>24241.34</v>
      </c>
      <c r="R674" s="87" t="n">
        <v>4075.907</v>
      </c>
      <c r="S674" s="83" t="n">
        <v>0.202123455519155</v>
      </c>
      <c r="T674" s="90" t="n">
        <v>-0.14666665727958</v>
      </c>
      <c r="U674" s="86" t="n">
        <v>27451.636</v>
      </c>
      <c r="V674" s="86" t="n">
        <v>27451.636</v>
      </c>
      <c r="W674" s="86" t="n">
        <v>33629.19</v>
      </c>
      <c r="X674" s="87" t="n">
        <v>6177.554</v>
      </c>
      <c r="Y674" s="83" t="n">
        <v>0.22503409268577</v>
      </c>
      <c r="Z674" s="83" t="n">
        <v>0.387266132977797</v>
      </c>
      <c r="AA674" s="86" t="n">
        <f aca="false">SUM(K674,Q674,W674)/3</f>
        <v>28759.45</v>
      </c>
    </row>
    <row r="675" customFormat="false" ht="15" hidden="false" customHeight="false" outlineLevel="0" collapsed="false">
      <c r="A675" s="0" t="e">
        <f aca="false">_xlfn.XLOOKUP('[1]CMK - 30.09.2025'!$N$1:$N$1048576,'[1]CMK - 30.09.2025'!$J$1:$J$1048576,"-",0)</f>
        <v>#NAME?</v>
      </c>
      <c r="B675" s="85" t="s">
        <v>58</v>
      </c>
      <c r="C675" s="85" t="s">
        <v>58</v>
      </c>
      <c r="D675" s="85" t="s">
        <v>59</v>
      </c>
      <c r="E675" s="85" t="n">
        <v>14368170000138</v>
      </c>
      <c r="F675" s="85" t="s">
        <v>731</v>
      </c>
      <c r="G675" s="85"/>
      <c r="H675" s="85" t="s">
        <v>61</v>
      </c>
      <c r="I675" s="86" t="n">
        <v>114.782</v>
      </c>
      <c r="J675" s="86" t="n">
        <v>114.782</v>
      </c>
      <c r="K675" s="86" t="n">
        <v>0</v>
      </c>
      <c r="L675" s="89" t="n">
        <v>-114.782</v>
      </c>
      <c r="M675" s="90" t="n">
        <v>-1</v>
      </c>
      <c r="N675" s="88" t="s">
        <v>57</v>
      </c>
      <c r="O675" s="86" t="n">
        <v>730.013</v>
      </c>
      <c r="P675" s="86" t="n">
        <v>730.013</v>
      </c>
      <c r="Q675" s="86" t="n">
        <v>0</v>
      </c>
      <c r="R675" s="89" t="n">
        <v>-730.013</v>
      </c>
      <c r="S675" s="90" t="n">
        <v>-1</v>
      </c>
      <c r="T675" s="88" t="s">
        <v>57</v>
      </c>
      <c r="U675" s="86" t="n">
        <v>139.99</v>
      </c>
      <c r="V675" s="86" t="n">
        <v>139.99</v>
      </c>
      <c r="W675" s="86" t="n">
        <v>0</v>
      </c>
      <c r="X675" s="89" t="n">
        <v>-139.99</v>
      </c>
      <c r="Y675" s="90" t="n">
        <v>-1</v>
      </c>
      <c r="Z675" s="88" t="s">
        <v>57</v>
      </c>
      <c r="AA675" s="86" t="n">
        <f aca="false">SUM(K675,Q675,W675)/3</f>
        <v>0</v>
      </c>
    </row>
    <row r="676" customFormat="false" ht="15" hidden="false" customHeight="false" outlineLevel="0" collapsed="false">
      <c r="A676" s="0" t="e">
        <f aca="false">_xlfn.XLOOKUP('[1]CMK - 30.09.2025'!$N$1:$N$1048576,'[1]CMK - 30.09.2025'!$J$1:$J$1048576,"-",0)</f>
        <v>#NAME?</v>
      </c>
      <c r="B676" s="85" t="s">
        <v>58</v>
      </c>
      <c r="C676" s="85" t="s">
        <v>58</v>
      </c>
      <c r="D676" s="85" t="s">
        <v>59</v>
      </c>
      <c r="E676" s="85" t="n">
        <v>14404270000172</v>
      </c>
      <c r="F676" s="85" t="s">
        <v>732</v>
      </c>
      <c r="G676" s="85"/>
      <c r="H676" s="85" t="s">
        <v>61</v>
      </c>
      <c r="I676" s="86" t="n">
        <v>1765.902</v>
      </c>
      <c r="J676" s="86" t="n">
        <v>1765.902</v>
      </c>
      <c r="K676" s="86" t="n">
        <v>2640.56</v>
      </c>
      <c r="L676" s="87" t="n">
        <v>874.657999999999</v>
      </c>
      <c r="M676" s="83" t="n">
        <v>0.495303816406572</v>
      </c>
      <c r="N676" s="88" t="s">
        <v>57</v>
      </c>
      <c r="O676" s="86" t="n">
        <v>1767.893</v>
      </c>
      <c r="P676" s="86" t="n">
        <v>1767.893</v>
      </c>
      <c r="Q676" s="86" t="n">
        <v>2448.9</v>
      </c>
      <c r="R676" s="87" t="n">
        <v>681.007</v>
      </c>
      <c r="S676" s="83" t="n">
        <v>0.385208267694934</v>
      </c>
      <c r="T676" s="90" t="n">
        <v>-0.0725830884357864</v>
      </c>
      <c r="U676" s="86" t="n">
        <v>2032.949</v>
      </c>
      <c r="V676" s="86" t="n">
        <v>2032.949</v>
      </c>
      <c r="W676" s="86" t="n">
        <v>904.61</v>
      </c>
      <c r="X676" s="89" t="n">
        <v>-1128.339</v>
      </c>
      <c r="Y676" s="90" t="n">
        <v>-0.555025728633625</v>
      </c>
      <c r="Z676" s="90" t="n">
        <v>-0.630605578014619</v>
      </c>
      <c r="AA676" s="86" t="n">
        <f aca="false">SUM(K676,Q676,W676)/3</f>
        <v>1998.02333333333</v>
      </c>
    </row>
    <row r="677" customFormat="false" ht="15" hidden="false" customHeight="false" outlineLevel="0" collapsed="false">
      <c r="A677" s="0" t="e">
        <f aca="false">_xlfn.XLOOKUP('[1]CMK - 30.09.2025'!$N$1:$N$1048576,'[1]CMK - 30.09.2025'!$J$1:$J$1048576,"-",0)</f>
        <v>#NAME?</v>
      </c>
      <c r="B677" s="85" t="s">
        <v>58</v>
      </c>
      <c r="C677" s="85" t="s">
        <v>58</v>
      </c>
      <c r="D677" s="85" t="s">
        <v>59</v>
      </c>
      <c r="E677" s="85" t="n">
        <v>14528661000107</v>
      </c>
      <c r="F677" s="85" t="s">
        <v>733</v>
      </c>
      <c r="G677" s="85"/>
      <c r="H677" s="85" t="s">
        <v>61</v>
      </c>
      <c r="I677" s="86" t="n">
        <v>428.14</v>
      </c>
      <c r="J677" s="86" t="n">
        <v>428.14</v>
      </c>
      <c r="K677" s="86" t="n">
        <v>719.79</v>
      </c>
      <c r="L677" s="87" t="n">
        <v>291.65</v>
      </c>
      <c r="M677" s="83" t="n">
        <v>0.681202410426496</v>
      </c>
      <c r="N677" s="88" t="s">
        <v>57</v>
      </c>
      <c r="O677" s="86" t="n">
        <v>1562.177</v>
      </c>
      <c r="P677" s="86" t="n">
        <v>1562.177</v>
      </c>
      <c r="Q677" s="86" t="n">
        <v>287.8</v>
      </c>
      <c r="R677" s="89" t="n">
        <v>-1274.377</v>
      </c>
      <c r="S677" s="90" t="n">
        <v>-0.815769915957027</v>
      </c>
      <c r="T677" s="90" t="n">
        <v>-0.600161158115562</v>
      </c>
      <c r="U677" s="86" t="n">
        <v>0</v>
      </c>
      <c r="V677" s="86" t="n">
        <v>0</v>
      </c>
      <c r="W677" s="86" t="n">
        <v>452.86</v>
      </c>
      <c r="X677" s="87" t="n">
        <v>452.86</v>
      </c>
      <c r="Y677" s="88" t="s">
        <v>57</v>
      </c>
      <c r="Z677" s="83" t="n">
        <v>0.573523280055595</v>
      </c>
      <c r="AA677" s="86" t="n">
        <f aca="false">SUM(K677,Q677,W677)/3</f>
        <v>486.816666666667</v>
      </c>
    </row>
    <row r="678" customFormat="false" ht="15" hidden="false" customHeight="false" outlineLevel="0" collapsed="false">
      <c r="A678" s="0" t="e">
        <f aca="false">_xlfn.XLOOKUP('[1]CMK - 30.09.2025'!$N$1:$N$1048576,'[1]CMK - 30.09.2025'!$J$1:$J$1048576,"-",0)</f>
        <v>#NAME?</v>
      </c>
      <c r="B678" s="85" t="s">
        <v>58</v>
      </c>
      <c r="C678" s="85" t="s">
        <v>58</v>
      </c>
      <c r="D678" s="85" t="s">
        <v>59</v>
      </c>
      <c r="E678" s="85" t="n">
        <v>14545492000105</v>
      </c>
      <c r="F678" s="85" t="s">
        <v>734</v>
      </c>
      <c r="G678" s="85"/>
      <c r="H678" s="85" t="s">
        <v>61</v>
      </c>
      <c r="I678" s="86" t="n">
        <v>3299.981</v>
      </c>
      <c r="J678" s="86" t="n">
        <v>3299.981</v>
      </c>
      <c r="K678" s="86" t="n">
        <v>2973.18</v>
      </c>
      <c r="L678" s="89" t="n">
        <v>-326.801000000001</v>
      </c>
      <c r="M678" s="90" t="n">
        <v>-0.0990311762401058</v>
      </c>
      <c r="N678" s="88" t="s">
        <v>57</v>
      </c>
      <c r="O678" s="86" t="n">
        <v>2415.5</v>
      </c>
      <c r="P678" s="86" t="n">
        <v>2415.5</v>
      </c>
      <c r="Q678" s="86" t="n">
        <v>2896.72</v>
      </c>
      <c r="R678" s="87" t="n">
        <v>481.219999999999</v>
      </c>
      <c r="S678" s="83" t="n">
        <v>0.199221693231215</v>
      </c>
      <c r="T678" s="90" t="n">
        <v>-0.0257165728277465</v>
      </c>
      <c r="U678" s="86" t="n">
        <v>2299.461</v>
      </c>
      <c r="V678" s="86" t="n">
        <v>2299.461</v>
      </c>
      <c r="W678" s="86" t="n">
        <v>2779.03</v>
      </c>
      <c r="X678" s="87" t="n">
        <v>479.568999999999</v>
      </c>
      <c r="Y678" s="83" t="n">
        <v>0.20855713578095</v>
      </c>
      <c r="Z678" s="90" t="n">
        <v>-0.0406287110939271</v>
      </c>
      <c r="AA678" s="86" t="n">
        <f aca="false">SUM(K678,Q678,W678)/3</f>
        <v>2882.97666666667</v>
      </c>
    </row>
    <row r="679" customFormat="false" ht="15" hidden="false" customHeight="false" outlineLevel="0" collapsed="false">
      <c r="A679" s="0" t="e">
        <f aca="false">_xlfn.XLOOKUP('[1]CMK - 30.09.2025'!$N$1:$N$1048576,'[1]CMK - 30.09.2025'!$J$1:$J$1048576,"-",0)</f>
        <v>#NAME?</v>
      </c>
      <c r="B679" s="85" t="s">
        <v>58</v>
      </c>
      <c r="C679" s="85" t="s">
        <v>58</v>
      </c>
      <c r="D679" s="85" t="s">
        <v>59</v>
      </c>
      <c r="E679" s="85" t="n">
        <v>14579424000167</v>
      </c>
      <c r="F679" s="85" t="s">
        <v>735</v>
      </c>
      <c r="G679" s="85"/>
      <c r="H679" s="85" t="s">
        <v>61</v>
      </c>
      <c r="I679" s="86" t="n">
        <v>1329.219</v>
      </c>
      <c r="J679" s="86" t="n">
        <v>1329.219</v>
      </c>
      <c r="K679" s="86" t="n">
        <v>194.93</v>
      </c>
      <c r="L679" s="89" t="n">
        <v>-1134.289</v>
      </c>
      <c r="M679" s="90" t="n">
        <v>-0.853349974684382</v>
      </c>
      <c r="N679" s="88" t="s">
        <v>57</v>
      </c>
      <c r="O679" s="86" t="n">
        <v>46.804</v>
      </c>
      <c r="P679" s="86" t="n">
        <v>46.804</v>
      </c>
      <c r="Q679" s="86" t="n">
        <v>0</v>
      </c>
      <c r="R679" s="89" t="n">
        <v>-46.804</v>
      </c>
      <c r="S679" s="90" t="n">
        <v>-1</v>
      </c>
      <c r="T679" s="90" t="n">
        <v>-1</v>
      </c>
      <c r="U679" s="86" t="n">
        <v>1522.151</v>
      </c>
      <c r="V679" s="86" t="n">
        <v>1522.151</v>
      </c>
      <c r="W679" s="86" t="n">
        <v>0</v>
      </c>
      <c r="X679" s="89" t="n">
        <v>-1522.151</v>
      </c>
      <c r="Y679" s="90" t="n">
        <v>-1</v>
      </c>
      <c r="Z679" s="88" t="s">
        <v>57</v>
      </c>
      <c r="AA679" s="86" t="n">
        <f aca="false">SUM(K679,Q679,W679)/3</f>
        <v>64.9766666666667</v>
      </c>
    </row>
    <row r="680" customFormat="false" ht="15" hidden="false" customHeight="false" outlineLevel="0" collapsed="false">
      <c r="A680" s="0" t="e">
        <f aca="false">_xlfn.XLOOKUP('[1]CMK - 30.09.2025'!$N$1:$N$1048576,'[1]CMK - 30.09.2025'!$J$1:$J$1048576,"-",0)</f>
        <v>#NAME?</v>
      </c>
      <c r="B680" s="85" t="s">
        <v>58</v>
      </c>
      <c r="C680" s="85" t="s">
        <v>58</v>
      </c>
      <c r="D680" s="85" t="s">
        <v>59</v>
      </c>
      <c r="E680" s="85" t="n">
        <v>14586988000127</v>
      </c>
      <c r="F680" s="85" t="s">
        <v>736</v>
      </c>
      <c r="G680" s="85"/>
      <c r="H680" s="85" t="s">
        <v>61</v>
      </c>
      <c r="I680" s="86" t="n">
        <v>5339.991</v>
      </c>
      <c r="J680" s="86" t="n">
        <v>5339.991</v>
      </c>
      <c r="K680" s="86" t="n">
        <v>2975.67</v>
      </c>
      <c r="L680" s="89" t="n">
        <v>-2364.321</v>
      </c>
      <c r="M680" s="90" t="n">
        <v>-0.442757487793519</v>
      </c>
      <c r="N680" s="88" t="s">
        <v>57</v>
      </c>
      <c r="O680" s="86" t="n">
        <v>1924.198</v>
      </c>
      <c r="P680" s="86" t="n">
        <v>1924.198</v>
      </c>
      <c r="Q680" s="86" t="n">
        <v>3496.55</v>
      </c>
      <c r="R680" s="87" t="n">
        <v>1572.352</v>
      </c>
      <c r="S680" s="83" t="n">
        <v>0.817146676173658</v>
      </c>
      <c r="T680" s="83" t="n">
        <v>0.175046292095562</v>
      </c>
      <c r="U680" s="86" t="n">
        <v>5453.216</v>
      </c>
      <c r="V680" s="86" t="n">
        <v>5453.216</v>
      </c>
      <c r="W680" s="86" t="n">
        <v>3491.46</v>
      </c>
      <c r="X680" s="89" t="n">
        <v>-1961.756</v>
      </c>
      <c r="Y680" s="90" t="n">
        <v>-0.359742948014529</v>
      </c>
      <c r="Z680" s="90" t="n">
        <v>-0.00145572063891541</v>
      </c>
      <c r="AA680" s="86" t="n">
        <f aca="false">SUM(K680,Q680,W680)/3</f>
        <v>3321.22666666667</v>
      </c>
    </row>
    <row r="681" customFormat="false" ht="15" hidden="false" customHeight="false" outlineLevel="0" collapsed="false">
      <c r="A681" s="0" t="e">
        <f aca="false">_xlfn.XLOOKUP('[1]CMK - 30.09.2025'!$N$1:$N$1048576,'[1]CMK - 30.09.2025'!$J$1:$J$1048576,"-",0)</f>
        <v>#NAME?</v>
      </c>
      <c r="B681" s="85" t="s">
        <v>58</v>
      </c>
      <c r="C681" s="85" t="s">
        <v>58</v>
      </c>
      <c r="D681" s="85" t="s">
        <v>59</v>
      </c>
      <c r="E681" s="85" t="n">
        <v>14658641000142</v>
      </c>
      <c r="F681" s="85" t="s">
        <v>737</v>
      </c>
      <c r="G681" s="85"/>
      <c r="H681" s="85" t="s">
        <v>61</v>
      </c>
      <c r="I681" s="86" t="n">
        <v>2016.059</v>
      </c>
      <c r="J681" s="86" t="n">
        <v>2016.059</v>
      </c>
      <c r="K681" s="86" t="n">
        <v>2878.45</v>
      </c>
      <c r="L681" s="87" t="n">
        <v>862.391000000001</v>
      </c>
      <c r="M681" s="83" t="n">
        <v>0.427760794698965</v>
      </c>
      <c r="N681" s="88" t="s">
        <v>57</v>
      </c>
      <c r="O681" s="86" t="n">
        <v>2188.009</v>
      </c>
      <c r="P681" s="86" t="n">
        <v>2188.009</v>
      </c>
      <c r="Q681" s="86" t="n">
        <v>1873.39</v>
      </c>
      <c r="R681" s="89" t="n">
        <v>-314.619</v>
      </c>
      <c r="S681" s="90" t="n">
        <v>-0.143792370141074</v>
      </c>
      <c r="T681" s="90" t="n">
        <v>-0.349167086452778</v>
      </c>
      <c r="U681" s="86" t="n">
        <v>1779.07</v>
      </c>
      <c r="V681" s="86" t="n">
        <v>1779.07</v>
      </c>
      <c r="W681" s="86" t="n">
        <v>1423.39</v>
      </c>
      <c r="X681" s="89" t="n">
        <v>-355.679999999999</v>
      </c>
      <c r="Y681" s="90" t="n">
        <v>-0.199924679748407</v>
      </c>
      <c r="Z681" s="90" t="n">
        <v>-0.240206257106102</v>
      </c>
      <c r="AA681" s="86" t="n">
        <f aca="false">SUM(K681,Q681,W681)/3</f>
        <v>2058.41</v>
      </c>
    </row>
    <row r="682" customFormat="false" ht="15" hidden="false" customHeight="false" outlineLevel="0" collapsed="false">
      <c r="A682" s="0" t="e">
        <f aca="false">_xlfn.XLOOKUP('[1]CMK - 30.09.2025'!$N$1:$N$1048576,'[1]CMK - 30.09.2025'!$J$1:$J$1048576,"-",0)</f>
        <v>#NAME?</v>
      </c>
      <c r="B682" s="85" t="s">
        <v>58</v>
      </c>
      <c r="C682" s="85" t="s">
        <v>58</v>
      </c>
      <c r="D682" s="85" t="s">
        <v>59</v>
      </c>
      <c r="E682" s="85" t="n">
        <v>14677764000120</v>
      </c>
      <c r="F682" s="85" t="s">
        <v>738</v>
      </c>
      <c r="G682" s="85"/>
      <c r="H682" s="85" t="s">
        <v>61</v>
      </c>
      <c r="I682" s="86" t="n">
        <v>3413.281</v>
      </c>
      <c r="J682" s="86" t="n">
        <v>3413.281</v>
      </c>
      <c r="K682" s="86" t="n">
        <v>1945.66</v>
      </c>
      <c r="L682" s="89" t="n">
        <v>-1467.621</v>
      </c>
      <c r="M682" s="90" t="n">
        <v>-0.429973682213682</v>
      </c>
      <c r="N682" s="88" t="s">
        <v>57</v>
      </c>
      <c r="O682" s="86" t="n">
        <v>1691.343</v>
      </c>
      <c r="P682" s="86" t="n">
        <v>1691.343</v>
      </c>
      <c r="Q682" s="86" t="n">
        <v>3930.57</v>
      </c>
      <c r="R682" s="87" t="n">
        <v>2239.227</v>
      </c>
      <c r="S682" s="83" t="n">
        <v>1.3239342936353</v>
      </c>
      <c r="T682" s="83" t="n">
        <v>1.02017310321433</v>
      </c>
      <c r="U682" s="86" t="n">
        <v>1479.658</v>
      </c>
      <c r="V682" s="86" t="n">
        <v>1479.658</v>
      </c>
      <c r="W682" s="86" t="n">
        <v>2153</v>
      </c>
      <c r="X682" s="87" t="n">
        <v>673.342</v>
      </c>
      <c r="Y682" s="83" t="n">
        <v>0.455065967946647</v>
      </c>
      <c r="Z682" s="90" t="n">
        <v>-0.452242295646688</v>
      </c>
      <c r="AA682" s="86" t="n">
        <f aca="false">SUM(K682,Q682,W682)/3</f>
        <v>2676.41</v>
      </c>
    </row>
    <row r="683" customFormat="false" ht="15" hidden="false" customHeight="false" outlineLevel="0" collapsed="false">
      <c r="A683" s="0" t="e">
        <f aca="false">_xlfn.XLOOKUP('[1]CMK - 30.09.2025'!$N$1:$N$1048576,'[1]CMK - 30.09.2025'!$J$1:$J$1048576,"-",0)</f>
        <v>#NAME?</v>
      </c>
      <c r="B683" s="85" t="s">
        <v>58</v>
      </c>
      <c r="C683" s="85" t="s">
        <v>58</v>
      </c>
      <c r="D683" s="85" t="s">
        <v>59</v>
      </c>
      <c r="E683" s="85" t="n">
        <v>14682027000116</v>
      </c>
      <c r="F683" s="85" t="s">
        <v>739</v>
      </c>
      <c r="G683" s="85"/>
      <c r="H683" s="85" t="s">
        <v>61</v>
      </c>
      <c r="I683" s="86" t="n">
        <v>1651.421</v>
      </c>
      <c r="J683" s="86" t="n">
        <v>1651.421</v>
      </c>
      <c r="K683" s="86" t="n">
        <v>284.29</v>
      </c>
      <c r="L683" s="89" t="n">
        <v>-1367.131</v>
      </c>
      <c r="M683" s="90" t="n">
        <v>-0.827851286861436</v>
      </c>
      <c r="N683" s="88" t="s">
        <v>57</v>
      </c>
      <c r="O683" s="86" t="n">
        <v>1081.79</v>
      </c>
      <c r="P683" s="86" t="n">
        <v>1081.79</v>
      </c>
      <c r="Q683" s="86" t="n">
        <v>1056.17</v>
      </c>
      <c r="R683" s="89" t="n">
        <v>-25.6200000000001</v>
      </c>
      <c r="S683" s="90" t="n">
        <v>-0.0236829698924931</v>
      </c>
      <c r="T683" s="83" t="n">
        <v>2.71511484751486</v>
      </c>
      <c r="U683" s="86" t="n">
        <v>3225.988</v>
      </c>
      <c r="V683" s="86" t="n">
        <v>3225.988</v>
      </c>
      <c r="W683" s="86" t="n">
        <v>2368.2</v>
      </c>
      <c r="X683" s="89" t="n">
        <v>-857.788000000001</v>
      </c>
      <c r="Y683" s="90" t="n">
        <v>-0.265899315186541</v>
      </c>
      <c r="Z683" s="83" t="n">
        <v>1.24225266765767</v>
      </c>
      <c r="AA683" s="86" t="n">
        <f aca="false">SUM(K683,Q683,W683)/3</f>
        <v>1236.22</v>
      </c>
    </row>
    <row r="684" customFormat="false" ht="15" hidden="false" customHeight="false" outlineLevel="0" collapsed="false">
      <c r="A684" s="0" t="e">
        <f aca="false">_xlfn.XLOOKUP('[1]CMK - 30.09.2025'!$N$1:$N$1048576,'[1]CMK - 30.09.2025'!$J$1:$J$1048576,"-",0)</f>
        <v>#NAME?</v>
      </c>
      <c r="B684" s="85" t="s">
        <v>58</v>
      </c>
      <c r="C684" s="85" t="s">
        <v>58</v>
      </c>
      <c r="D684" s="85" t="s">
        <v>59</v>
      </c>
      <c r="E684" s="85" t="n">
        <v>14696730000183</v>
      </c>
      <c r="F684" s="85" t="s">
        <v>740</v>
      </c>
      <c r="G684" s="85"/>
      <c r="H684" s="85" t="s">
        <v>61</v>
      </c>
      <c r="I684" s="86" t="n">
        <v>3310.926</v>
      </c>
      <c r="J684" s="86" t="n">
        <v>3310.926</v>
      </c>
      <c r="K684" s="86" t="n">
        <v>6112.49</v>
      </c>
      <c r="L684" s="87" t="n">
        <v>2801.564</v>
      </c>
      <c r="M684" s="83" t="n">
        <v>0.846157238186537</v>
      </c>
      <c r="N684" s="88" t="s">
        <v>57</v>
      </c>
      <c r="O684" s="86" t="n">
        <v>4064.286</v>
      </c>
      <c r="P684" s="86" t="n">
        <v>4064.286</v>
      </c>
      <c r="Q684" s="86" t="n">
        <v>5760.81</v>
      </c>
      <c r="R684" s="87" t="n">
        <v>1696.524</v>
      </c>
      <c r="S684" s="83" t="n">
        <v>0.417422395963276</v>
      </c>
      <c r="T684" s="90" t="n">
        <v>-0.0575346544534224</v>
      </c>
      <c r="U684" s="86" t="n">
        <v>5531.296</v>
      </c>
      <c r="V684" s="86" t="n">
        <v>5531.296</v>
      </c>
      <c r="W684" s="86" t="n">
        <v>539.11</v>
      </c>
      <c r="X684" s="89" t="n">
        <v>-4992.186</v>
      </c>
      <c r="Y684" s="90" t="n">
        <v>-0.90253459587048</v>
      </c>
      <c r="Z684" s="90" t="n">
        <v>-0.906417673903496</v>
      </c>
      <c r="AA684" s="86" t="n">
        <f aca="false">SUM(K684,Q684,W684)/3</f>
        <v>4137.47</v>
      </c>
    </row>
    <row r="685" customFormat="false" ht="15" hidden="false" customHeight="false" outlineLevel="0" collapsed="false">
      <c r="A685" s="0" t="e">
        <f aca="false">_xlfn.XLOOKUP('[1]CMK - 30.09.2025'!$N$1:$N$1048576,'[1]CMK - 30.09.2025'!$J$1:$J$1048576,"-",0)</f>
        <v>#NAME?</v>
      </c>
      <c r="B685" s="85" t="s">
        <v>58</v>
      </c>
      <c r="C685" s="85" t="s">
        <v>58</v>
      </c>
      <c r="D685" s="85" t="s">
        <v>59</v>
      </c>
      <c r="E685" s="85" t="n">
        <v>14734771000117</v>
      </c>
      <c r="F685" s="85" t="s">
        <v>741</v>
      </c>
      <c r="G685" s="85"/>
      <c r="H685" s="85" t="s">
        <v>61</v>
      </c>
      <c r="I685" s="86" t="n">
        <v>805.552</v>
      </c>
      <c r="J685" s="86" t="n">
        <v>805.552</v>
      </c>
      <c r="K685" s="86" t="n">
        <v>1049.62</v>
      </c>
      <c r="L685" s="87" t="n">
        <v>244.068</v>
      </c>
      <c r="M685" s="83" t="n">
        <v>0.30298230281844</v>
      </c>
      <c r="N685" s="88" t="s">
        <v>57</v>
      </c>
      <c r="O685" s="86" t="n">
        <v>384.732</v>
      </c>
      <c r="P685" s="86" t="n">
        <v>384.732</v>
      </c>
      <c r="Q685" s="86" t="n">
        <v>490.25</v>
      </c>
      <c r="R685" s="87" t="n">
        <v>105.518</v>
      </c>
      <c r="S685" s="83" t="n">
        <v>0.274263643263362</v>
      </c>
      <c r="T685" s="90" t="n">
        <v>-0.532926201863532</v>
      </c>
      <c r="U685" s="86" t="n">
        <v>737.982</v>
      </c>
      <c r="V685" s="86" t="n">
        <v>737.982</v>
      </c>
      <c r="W685" s="86" t="n">
        <v>652.45</v>
      </c>
      <c r="X685" s="89" t="n">
        <v>-85.5319999999999</v>
      </c>
      <c r="Y685" s="90" t="n">
        <v>-0.115899845795697</v>
      </c>
      <c r="Z685" s="83" t="n">
        <v>0.330851606323305</v>
      </c>
      <c r="AA685" s="86" t="n">
        <f aca="false">SUM(K685,Q685,W685)/3</f>
        <v>730.773333333333</v>
      </c>
    </row>
    <row r="686" customFormat="false" ht="15" hidden="false" customHeight="false" outlineLevel="0" collapsed="false">
      <c r="A686" s="0" t="e">
        <f aca="false">_xlfn.XLOOKUP('[1]CMK - 30.09.2025'!$N$1:$N$1048576,'[1]CMK - 30.09.2025'!$J$1:$J$1048576,"-",0)</f>
        <v>#NAME?</v>
      </c>
      <c r="B686" s="85" t="s">
        <v>58</v>
      </c>
      <c r="C686" s="85" t="s">
        <v>58</v>
      </c>
      <c r="D686" s="85" t="s">
        <v>59</v>
      </c>
      <c r="E686" s="85" t="n">
        <v>14742813000161</v>
      </c>
      <c r="F686" s="85" t="s">
        <v>742</v>
      </c>
      <c r="G686" s="85"/>
      <c r="H686" s="85" t="s">
        <v>61</v>
      </c>
      <c r="I686" s="86" t="n">
        <v>9079.782</v>
      </c>
      <c r="J686" s="86" t="n">
        <v>9079.782</v>
      </c>
      <c r="K686" s="86" t="n">
        <v>9866.12</v>
      </c>
      <c r="L686" s="87" t="n">
        <v>786.337999999996</v>
      </c>
      <c r="M686" s="83" t="n">
        <v>0.0866031805609426</v>
      </c>
      <c r="N686" s="88" t="s">
        <v>57</v>
      </c>
      <c r="O686" s="86" t="n">
        <v>18228.418</v>
      </c>
      <c r="P686" s="86" t="n">
        <v>18228.418</v>
      </c>
      <c r="Q686" s="86" t="n">
        <v>34126.66</v>
      </c>
      <c r="R686" s="87" t="n">
        <v>15898.242</v>
      </c>
      <c r="S686" s="83" t="n">
        <v>0.872167952260037</v>
      </c>
      <c r="T686" s="83" t="n">
        <v>2.45897475400664</v>
      </c>
      <c r="U686" s="86" t="n">
        <v>17933.186</v>
      </c>
      <c r="V686" s="86" t="n">
        <v>17933.186</v>
      </c>
      <c r="W686" s="86" t="n">
        <v>14779.77</v>
      </c>
      <c r="X686" s="89" t="n">
        <v>-3153.41600000001</v>
      </c>
      <c r="Y686" s="90" t="n">
        <v>-0.175842485546071</v>
      </c>
      <c r="Z686" s="90" t="n">
        <v>-0.566914254134451</v>
      </c>
      <c r="AA686" s="86" t="n">
        <f aca="false">SUM(K686,Q686,W686)/3</f>
        <v>19590.85</v>
      </c>
    </row>
    <row r="687" customFormat="false" ht="15" hidden="false" customHeight="false" outlineLevel="0" collapsed="false">
      <c r="A687" s="0" t="e">
        <f aca="false">_xlfn.XLOOKUP('[1]CMK - 30.09.2025'!$N$1:$N$1048576,'[1]CMK - 30.09.2025'!$J$1:$J$1048576,"-",0)</f>
        <v>#NAME?</v>
      </c>
      <c r="B687" s="85" t="s">
        <v>58</v>
      </c>
      <c r="C687" s="85" t="s">
        <v>58</v>
      </c>
      <c r="D687" s="85" t="s">
        <v>59</v>
      </c>
      <c r="E687" s="85" t="n">
        <v>14742844000112</v>
      </c>
      <c r="F687" s="85" t="s">
        <v>743</v>
      </c>
      <c r="G687" s="85"/>
      <c r="H687" s="85" t="s">
        <v>61</v>
      </c>
      <c r="I687" s="86" t="n">
        <v>13166.671</v>
      </c>
      <c r="J687" s="86" t="n">
        <v>13166.671</v>
      </c>
      <c r="K687" s="86" t="n">
        <v>12675.45</v>
      </c>
      <c r="L687" s="89" t="n">
        <v>-491.221000000003</v>
      </c>
      <c r="M687" s="90" t="n">
        <v>-0.0373079117720799</v>
      </c>
      <c r="N687" s="88" t="s">
        <v>57</v>
      </c>
      <c r="O687" s="86" t="n">
        <v>10470.106</v>
      </c>
      <c r="P687" s="86" t="n">
        <v>10470.106</v>
      </c>
      <c r="Q687" s="86" t="n">
        <v>11474.78</v>
      </c>
      <c r="R687" s="87" t="n">
        <v>1004.674</v>
      </c>
      <c r="S687" s="83" t="n">
        <v>0.0959564306225742</v>
      </c>
      <c r="T687" s="90" t="n">
        <v>-0.0947240531894331</v>
      </c>
      <c r="U687" s="86" t="n">
        <v>13620.7</v>
      </c>
      <c r="V687" s="86" t="n">
        <v>13620.7</v>
      </c>
      <c r="W687" s="86" t="n">
        <v>14819.61</v>
      </c>
      <c r="X687" s="87" t="n">
        <v>1198.91</v>
      </c>
      <c r="Y687" s="83" t="n">
        <v>0.0880211736548044</v>
      </c>
      <c r="Z687" s="83" t="n">
        <v>0.291494041715833</v>
      </c>
      <c r="AA687" s="86" t="n">
        <f aca="false">SUM(K687,Q687,W687)/3</f>
        <v>12989.9466666667</v>
      </c>
    </row>
    <row r="688" customFormat="false" ht="15" hidden="false" customHeight="false" outlineLevel="0" collapsed="false">
      <c r="A688" s="0" t="e">
        <f aca="false">_xlfn.XLOOKUP('[1]CMK - 30.09.2025'!$N$1:$N$1048576,'[1]CMK - 30.09.2025'!$J$1:$J$1048576,"-",0)</f>
        <v>#NAME?</v>
      </c>
      <c r="B688" s="85" t="s">
        <v>58</v>
      </c>
      <c r="C688" s="85" t="s">
        <v>58</v>
      </c>
      <c r="D688" s="85" t="s">
        <v>59</v>
      </c>
      <c r="E688" s="85" t="n">
        <v>14743669000188</v>
      </c>
      <c r="F688" s="85" t="s">
        <v>744</v>
      </c>
      <c r="G688" s="85"/>
      <c r="H688" s="85" t="s">
        <v>61</v>
      </c>
      <c r="I688" s="86" t="n">
        <v>1303.335</v>
      </c>
      <c r="J688" s="86" t="n">
        <v>1303.335</v>
      </c>
      <c r="K688" s="86" t="n">
        <v>1067.51</v>
      </c>
      <c r="L688" s="89" t="n">
        <v>-235.825</v>
      </c>
      <c r="M688" s="90" t="n">
        <v>-0.180939666317562</v>
      </c>
      <c r="N688" s="88" t="s">
        <v>57</v>
      </c>
      <c r="O688" s="86" t="n">
        <v>189.307</v>
      </c>
      <c r="P688" s="86" t="n">
        <v>189.307</v>
      </c>
      <c r="Q688" s="86" t="n">
        <v>1314.39</v>
      </c>
      <c r="R688" s="87" t="n">
        <v>1125.083</v>
      </c>
      <c r="S688" s="83" t="n">
        <v>5.94316639110017</v>
      </c>
      <c r="T688" s="83" t="n">
        <v>0.231267154406048</v>
      </c>
      <c r="U688" s="86" t="n">
        <v>2171.501</v>
      </c>
      <c r="V688" s="86" t="n">
        <v>2171.501</v>
      </c>
      <c r="W688" s="86" t="n">
        <v>1187.31</v>
      </c>
      <c r="X688" s="89" t="n">
        <v>-984.191</v>
      </c>
      <c r="Y688" s="90" t="n">
        <v>-0.453230737632633</v>
      </c>
      <c r="Z688" s="90" t="n">
        <v>-0.0966836327117525</v>
      </c>
      <c r="AA688" s="86" t="n">
        <f aca="false">SUM(K688,Q688,W688)/3</f>
        <v>1189.73666666667</v>
      </c>
    </row>
    <row r="689" customFormat="false" ht="15" hidden="false" customHeight="false" outlineLevel="0" collapsed="false">
      <c r="A689" s="0" t="e">
        <f aca="false">_xlfn.XLOOKUP('[1]CMK - 30.09.2025'!$N$1:$N$1048576,'[1]CMK - 30.09.2025'!$J$1:$J$1048576,"-",0)</f>
        <v>#NAME?</v>
      </c>
      <c r="B689" s="85" t="s">
        <v>58</v>
      </c>
      <c r="C689" s="85" t="s">
        <v>58</v>
      </c>
      <c r="D689" s="85" t="s">
        <v>59</v>
      </c>
      <c r="E689" s="85" t="n">
        <v>14780776000186</v>
      </c>
      <c r="F689" s="85" t="s">
        <v>745</v>
      </c>
      <c r="G689" s="85"/>
      <c r="H689" s="85" t="s">
        <v>61</v>
      </c>
      <c r="I689" s="86" t="n">
        <v>7224.61</v>
      </c>
      <c r="J689" s="86" t="n">
        <v>7224.61</v>
      </c>
      <c r="K689" s="86" t="n">
        <v>8591.33</v>
      </c>
      <c r="L689" s="87" t="n">
        <v>1366.72</v>
      </c>
      <c r="M689" s="83" t="n">
        <v>0.189175609479267</v>
      </c>
      <c r="N689" s="88" t="s">
        <v>57</v>
      </c>
      <c r="O689" s="86" t="n">
        <v>607.967</v>
      </c>
      <c r="P689" s="86" t="n">
        <v>607.967</v>
      </c>
      <c r="Q689" s="86" t="n">
        <v>8661.29</v>
      </c>
      <c r="R689" s="87" t="n">
        <v>8053.323</v>
      </c>
      <c r="S689" s="83" t="n">
        <v>13.246316000704</v>
      </c>
      <c r="T689" s="83" t="n">
        <v>0.00814309309501571</v>
      </c>
      <c r="U689" s="86" t="n">
        <v>225.027</v>
      </c>
      <c r="V689" s="86" t="n">
        <v>225.027</v>
      </c>
      <c r="W689" s="86" t="n">
        <v>9167.28</v>
      </c>
      <c r="X689" s="87" t="n">
        <v>8942.253</v>
      </c>
      <c r="Y689" s="83" t="n">
        <v>39.7385780373022</v>
      </c>
      <c r="Z689" s="83" t="n">
        <v>0.0584197042241976</v>
      </c>
      <c r="AA689" s="86" t="n">
        <f aca="false">SUM(K689,Q689,W689)/3</f>
        <v>8806.63333333333</v>
      </c>
    </row>
    <row r="690" customFormat="false" ht="15" hidden="false" customHeight="false" outlineLevel="0" collapsed="false">
      <c r="A690" s="0" t="e">
        <f aca="false">_xlfn.XLOOKUP('[1]CMK - 30.09.2025'!$N$1:$N$1048576,'[1]CMK - 30.09.2025'!$J$1:$J$1048576,"-",0)</f>
        <v>#NAME?</v>
      </c>
      <c r="B690" s="85" t="s">
        <v>58</v>
      </c>
      <c r="C690" s="85" t="s">
        <v>58</v>
      </c>
      <c r="D690" s="85" t="s">
        <v>59</v>
      </c>
      <c r="E690" s="85" t="n">
        <v>14807541000130</v>
      </c>
      <c r="F690" s="85" t="s">
        <v>746</v>
      </c>
      <c r="G690" s="85"/>
      <c r="H690" s="85" t="s">
        <v>61</v>
      </c>
      <c r="I690" s="86" t="n">
        <v>13885.679</v>
      </c>
      <c r="J690" s="86" t="n">
        <v>13885.679</v>
      </c>
      <c r="K690" s="86" t="n">
        <v>13255.91</v>
      </c>
      <c r="L690" s="89" t="n">
        <v>-629.768999999993</v>
      </c>
      <c r="M690" s="90" t="n">
        <v>-0.0453538498189389</v>
      </c>
      <c r="N690" s="88" t="s">
        <v>57</v>
      </c>
      <c r="O690" s="86" t="n">
        <v>13036.461</v>
      </c>
      <c r="P690" s="86" t="n">
        <v>13036.461</v>
      </c>
      <c r="Q690" s="86" t="n">
        <v>11944.28</v>
      </c>
      <c r="R690" s="89" t="n">
        <v>-1092.181</v>
      </c>
      <c r="S690" s="90" t="n">
        <v>-0.0837789489033872</v>
      </c>
      <c r="T690" s="90" t="n">
        <v>-0.0989468093853989</v>
      </c>
      <c r="U690" s="86" t="n">
        <v>12327.395</v>
      </c>
      <c r="V690" s="86" t="n">
        <v>12327.395</v>
      </c>
      <c r="W690" s="86" t="n">
        <v>15614.72</v>
      </c>
      <c r="X690" s="87" t="n">
        <v>3287.325</v>
      </c>
      <c r="Y690" s="83" t="n">
        <v>0.266668262029407</v>
      </c>
      <c r="Z690" s="83" t="n">
        <v>0.307296881854746</v>
      </c>
      <c r="AA690" s="86" t="n">
        <f aca="false">SUM(K690,Q690,W690)/3</f>
        <v>13604.97</v>
      </c>
    </row>
    <row r="691" customFormat="false" ht="15" hidden="false" customHeight="false" outlineLevel="0" collapsed="false">
      <c r="A691" s="0" t="e">
        <f aca="false">_xlfn.XLOOKUP('[1]CMK - 30.09.2025'!$N$1:$N$1048576,'[1]CMK - 30.09.2025'!$J$1:$J$1048576,"-",0)</f>
        <v>#NAME?</v>
      </c>
      <c r="B691" s="85" t="s">
        <v>58</v>
      </c>
      <c r="C691" s="85" t="s">
        <v>58</v>
      </c>
      <c r="D691" s="85" t="s">
        <v>59</v>
      </c>
      <c r="E691" s="85" t="n">
        <v>14845828000155</v>
      </c>
      <c r="F691" s="85" t="s">
        <v>747</v>
      </c>
      <c r="G691" s="85"/>
      <c r="H691" s="85" t="s">
        <v>61</v>
      </c>
      <c r="I691" s="86" t="n">
        <v>756.874</v>
      </c>
      <c r="J691" s="86" t="n">
        <v>756.874</v>
      </c>
      <c r="K691" s="86" t="n">
        <v>869.02</v>
      </c>
      <c r="L691" s="87" t="n">
        <v>112.146</v>
      </c>
      <c r="M691" s="83" t="n">
        <v>0.148169972809213</v>
      </c>
      <c r="N691" s="88" t="s">
        <v>57</v>
      </c>
      <c r="O691" s="86" t="n">
        <v>0</v>
      </c>
      <c r="P691" s="86" t="n">
        <v>0</v>
      </c>
      <c r="Q691" s="86" t="n">
        <v>722.25</v>
      </c>
      <c r="R691" s="87" t="n">
        <v>722.25</v>
      </c>
      <c r="S691" s="88" t="s">
        <v>57</v>
      </c>
      <c r="T691" s="90" t="n">
        <v>-0.168891394904605</v>
      </c>
      <c r="U691" s="86" t="n">
        <v>1478.622</v>
      </c>
      <c r="V691" s="86" t="n">
        <v>1478.622</v>
      </c>
      <c r="W691" s="86" t="n">
        <v>2175.31</v>
      </c>
      <c r="X691" s="87" t="n">
        <v>696.688</v>
      </c>
      <c r="Y691" s="83" t="n">
        <v>0.471173836179903</v>
      </c>
      <c r="Z691" s="83" t="n">
        <v>2.01185185185185</v>
      </c>
      <c r="AA691" s="86" t="n">
        <f aca="false">SUM(K691,Q691,W691)/3</f>
        <v>1255.52666666667</v>
      </c>
    </row>
    <row r="692" customFormat="false" ht="15" hidden="false" customHeight="false" outlineLevel="0" collapsed="false">
      <c r="A692" s="0" t="e">
        <f aca="false">_xlfn.XLOOKUP('[1]CMK - 30.09.2025'!$N$1:$N$1048576,'[1]CMK - 30.09.2025'!$J$1:$J$1048576,"-",0)</f>
        <v>#NAME?</v>
      </c>
      <c r="B692" s="85" t="s">
        <v>58</v>
      </c>
      <c r="C692" s="85" t="s">
        <v>58</v>
      </c>
      <c r="D692" s="85" t="s">
        <v>59</v>
      </c>
      <c r="E692" s="85" t="n">
        <v>14860363000101</v>
      </c>
      <c r="F692" s="85" t="s">
        <v>748</v>
      </c>
      <c r="G692" s="85"/>
      <c r="H692" s="85" t="s">
        <v>61</v>
      </c>
      <c r="I692" s="86" t="n">
        <v>10890.521</v>
      </c>
      <c r="J692" s="86" t="n">
        <v>10890.521</v>
      </c>
      <c r="K692" s="86" t="n">
        <v>0</v>
      </c>
      <c r="L692" s="89" t="n">
        <v>-10890.521</v>
      </c>
      <c r="M692" s="90" t="n">
        <v>-1</v>
      </c>
      <c r="N692" s="88" t="s">
        <v>57</v>
      </c>
      <c r="O692" s="86" t="n">
        <v>9145.15899999999</v>
      </c>
      <c r="P692" s="86" t="n">
        <v>9145.15899999999</v>
      </c>
      <c r="Q692" s="86" t="n">
        <v>11479.95</v>
      </c>
      <c r="R692" s="87" t="n">
        <v>2334.79100000001</v>
      </c>
      <c r="S692" s="83" t="n">
        <v>0.255303488982533</v>
      </c>
      <c r="T692" s="88" t="s">
        <v>57</v>
      </c>
      <c r="U692" s="86" t="n">
        <v>5092.859</v>
      </c>
      <c r="V692" s="86" t="n">
        <v>5092.859</v>
      </c>
      <c r="W692" s="86" t="n">
        <v>13565.16</v>
      </c>
      <c r="X692" s="87" t="n">
        <v>8472.301</v>
      </c>
      <c r="Y692" s="83" t="n">
        <v>1.66356480711522</v>
      </c>
      <c r="Z692" s="83" t="n">
        <v>0.181639292854063</v>
      </c>
      <c r="AA692" s="86" t="n">
        <f aca="false">SUM(K692,Q692,W692)/3</f>
        <v>8348.37</v>
      </c>
    </row>
    <row r="693" customFormat="false" ht="15" hidden="false" customHeight="false" outlineLevel="0" collapsed="false">
      <c r="A693" s="0" t="e">
        <f aca="false">_xlfn.XLOOKUP('[1]CMK - 30.09.2025'!$N$1:$N$1048576,'[1]CMK - 30.09.2025'!$J$1:$J$1048576,"-",0)</f>
        <v>#NAME?</v>
      </c>
      <c r="B693" s="85" t="s">
        <v>58</v>
      </c>
      <c r="C693" s="85" t="s">
        <v>58</v>
      </c>
      <c r="D693" s="85" t="s">
        <v>59</v>
      </c>
      <c r="E693" s="85" t="n">
        <v>14886982000175</v>
      </c>
      <c r="F693" s="85" t="s">
        <v>749</v>
      </c>
      <c r="G693" s="85"/>
      <c r="H693" s="85" t="s">
        <v>61</v>
      </c>
      <c r="I693" s="86" t="n">
        <v>3873.241</v>
      </c>
      <c r="J693" s="86" t="n">
        <v>3873.241</v>
      </c>
      <c r="K693" s="86" t="n">
        <v>3111.64</v>
      </c>
      <c r="L693" s="89" t="n">
        <v>-761.601</v>
      </c>
      <c r="M693" s="90" t="n">
        <v>-0.196631451541487</v>
      </c>
      <c r="N693" s="88" t="s">
        <v>57</v>
      </c>
      <c r="O693" s="86" t="n">
        <v>4841.56</v>
      </c>
      <c r="P693" s="86" t="n">
        <v>4841.56</v>
      </c>
      <c r="Q693" s="86" t="n">
        <v>6618.76</v>
      </c>
      <c r="R693" s="87" t="n">
        <v>1777.2</v>
      </c>
      <c r="S693" s="83" t="n">
        <v>0.367071770255868</v>
      </c>
      <c r="T693" s="83" t="n">
        <v>1.12709696494453</v>
      </c>
      <c r="U693" s="86" t="n">
        <v>5402.528</v>
      </c>
      <c r="V693" s="86" t="n">
        <v>5402.528</v>
      </c>
      <c r="W693" s="86" t="n">
        <v>10521.68</v>
      </c>
      <c r="X693" s="87" t="n">
        <v>5119.152</v>
      </c>
      <c r="Y693" s="83" t="n">
        <v>0.947547518495046</v>
      </c>
      <c r="Z693" s="83" t="n">
        <v>0.589675407478139</v>
      </c>
      <c r="AA693" s="86" t="n">
        <f aca="false">SUM(K693,Q693,W693)/3</f>
        <v>6750.69333333333</v>
      </c>
    </row>
    <row r="694" customFormat="false" ht="15" hidden="false" customHeight="false" outlineLevel="0" collapsed="false">
      <c r="A694" s="0" t="e">
        <f aca="false">_xlfn.XLOOKUP('[1]CMK - 30.09.2025'!$N$1:$N$1048576,'[1]CMK - 30.09.2025'!$J$1:$J$1048576,"-",0)</f>
        <v>#NAME?</v>
      </c>
      <c r="B694" s="85" t="s">
        <v>58</v>
      </c>
      <c r="C694" s="85" t="s">
        <v>58</v>
      </c>
      <c r="D694" s="85" t="s">
        <v>59</v>
      </c>
      <c r="E694" s="85" t="n">
        <v>14958576000170</v>
      </c>
      <c r="F694" s="85" t="s">
        <v>750</v>
      </c>
      <c r="G694" s="85"/>
      <c r="H694" s="85" t="s">
        <v>61</v>
      </c>
      <c r="I694" s="86" t="n">
        <v>22.658</v>
      </c>
      <c r="J694" s="86" t="n">
        <v>22.658</v>
      </c>
      <c r="K694" s="86" t="n">
        <v>-50.12</v>
      </c>
      <c r="L694" s="89" t="n">
        <v>-72.778</v>
      </c>
      <c r="M694" s="90" t="n">
        <v>-3.2120222437991</v>
      </c>
      <c r="N694" s="88" t="s">
        <v>57</v>
      </c>
      <c r="O694" s="86" t="n">
        <v>24.569</v>
      </c>
      <c r="P694" s="86" t="n">
        <v>24.569</v>
      </c>
      <c r="Q694" s="86" t="n">
        <v>0</v>
      </c>
      <c r="R694" s="89" t="n">
        <v>-24.569</v>
      </c>
      <c r="S694" s="90" t="n">
        <v>-1</v>
      </c>
      <c r="T694" s="90" t="n">
        <v>-1</v>
      </c>
      <c r="U694" s="86" t="n">
        <v>26.455</v>
      </c>
      <c r="V694" s="86" t="n">
        <v>26.455</v>
      </c>
      <c r="W694" s="86" t="n">
        <v>0</v>
      </c>
      <c r="X694" s="89" t="n">
        <v>-26.455</v>
      </c>
      <c r="Y694" s="90" t="n">
        <v>-1</v>
      </c>
      <c r="Z694" s="88" t="s">
        <v>57</v>
      </c>
      <c r="AA694" s="86" t="n">
        <f aca="false">SUM(K694,Q694,W694)/3</f>
        <v>-16.7066666666667</v>
      </c>
    </row>
    <row r="695" customFormat="false" ht="15" hidden="false" customHeight="false" outlineLevel="0" collapsed="false">
      <c r="A695" s="0" t="e">
        <f aca="false">_xlfn.XLOOKUP('[1]CMK - 30.09.2025'!$N$1:$N$1048576,'[1]CMK - 30.09.2025'!$J$1:$J$1048576,"-",0)</f>
        <v>#NAME?</v>
      </c>
      <c r="B695" s="85" t="s">
        <v>58</v>
      </c>
      <c r="C695" s="85" t="s">
        <v>58</v>
      </c>
      <c r="D695" s="85" t="s">
        <v>59</v>
      </c>
      <c r="E695" s="85" t="n">
        <v>14983242000157</v>
      </c>
      <c r="F695" s="85" t="s">
        <v>751</v>
      </c>
      <c r="G695" s="85"/>
      <c r="H695" s="85" t="s">
        <v>61</v>
      </c>
      <c r="I695" s="86" t="n">
        <v>9096.405</v>
      </c>
      <c r="J695" s="86" t="n">
        <v>9096.405</v>
      </c>
      <c r="K695" s="86" t="n">
        <v>10842.53</v>
      </c>
      <c r="L695" s="87" t="n">
        <v>1746.125</v>
      </c>
      <c r="M695" s="83" t="n">
        <v>0.191957701971273</v>
      </c>
      <c r="N695" s="88" t="s">
        <v>57</v>
      </c>
      <c r="O695" s="86" t="n">
        <v>12669.046</v>
      </c>
      <c r="P695" s="86" t="n">
        <v>12669.046</v>
      </c>
      <c r="Q695" s="86" t="n">
        <v>6844.03</v>
      </c>
      <c r="R695" s="89" t="n">
        <v>-5825.016</v>
      </c>
      <c r="S695" s="90" t="n">
        <v>-0.459783317544194</v>
      </c>
      <c r="T695" s="90" t="n">
        <v>-0.368779242483074</v>
      </c>
      <c r="U695" s="86" t="n">
        <v>9446.34400000001</v>
      </c>
      <c r="V695" s="86" t="n">
        <v>9446.34400000001</v>
      </c>
      <c r="W695" s="86" t="n">
        <v>13148.39</v>
      </c>
      <c r="X695" s="87" t="n">
        <v>3702.046</v>
      </c>
      <c r="Y695" s="83" t="n">
        <v>0.391902518053545</v>
      </c>
      <c r="Z695" s="83" t="n">
        <v>0.921147335707179</v>
      </c>
      <c r="AA695" s="86" t="n">
        <f aca="false">SUM(K695,Q695,W695)/3</f>
        <v>10278.3166666667</v>
      </c>
    </row>
    <row r="696" customFormat="false" ht="15" hidden="false" customHeight="false" outlineLevel="0" collapsed="false">
      <c r="A696" s="0" t="e">
        <f aca="false">_xlfn.XLOOKUP('[1]CMK - 30.09.2025'!$N$1:$N$1048576,'[1]CMK - 30.09.2025'!$J$1:$J$1048576,"-",0)</f>
        <v>#NAME?</v>
      </c>
      <c r="B696" s="85" t="s">
        <v>58</v>
      </c>
      <c r="C696" s="85" t="s">
        <v>58</v>
      </c>
      <c r="D696" s="85" t="s">
        <v>59</v>
      </c>
      <c r="E696" s="85" t="n">
        <v>14990823000116</v>
      </c>
      <c r="F696" s="85" t="s">
        <v>752</v>
      </c>
      <c r="G696" s="85"/>
      <c r="H696" s="85" t="s">
        <v>61</v>
      </c>
      <c r="I696" s="86" t="n">
        <v>19056.743</v>
      </c>
      <c r="J696" s="86" t="n">
        <v>19056.743</v>
      </c>
      <c r="K696" s="86" t="n">
        <v>19719.78</v>
      </c>
      <c r="L696" s="87" t="n">
        <v>663.037000000011</v>
      </c>
      <c r="M696" s="83" t="n">
        <v>0.0347927764991116</v>
      </c>
      <c r="N696" s="88" t="s">
        <v>57</v>
      </c>
      <c r="O696" s="86" t="n">
        <v>20032.134</v>
      </c>
      <c r="P696" s="86" t="n">
        <v>20032.134</v>
      </c>
      <c r="Q696" s="86" t="n">
        <v>17388.57</v>
      </c>
      <c r="R696" s="89" t="n">
        <v>-2643.564</v>
      </c>
      <c r="S696" s="90" t="n">
        <v>-0.131966169954734</v>
      </c>
      <c r="T696" s="90" t="n">
        <v>-0.118216836090464</v>
      </c>
      <c r="U696" s="86" t="n">
        <v>23597.606</v>
      </c>
      <c r="V696" s="86" t="n">
        <v>23597.606</v>
      </c>
      <c r="W696" s="86" t="n">
        <v>16965.58</v>
      </c>
      <c r="X696" s="89" t="n">
        <v>-6632.02599999999</v>
      </c>
      <c r="Y696" s="90" t="n">
        <v>-0.281046560401085</v>
      </c>
      <c r="Z696" s="90" t="n">
        <v>-0.0243257496159832</v>
      </c>
      <c r="AA696" s="86" t="n">
        <f aca="false">SUM(K696,Q696,W696)/3</f>
        <v>18024.6433333333</v>
      </c>
    </row>
    <row r="697" customFormat="false" ht="15" hidden="false" customHeight="false" outlineLevel="0" collapsed="false">
      <c r="A697" s="0" t="e">
        <f aca="false">_xlfn.XLOOKUP('[1]CMK - 30.09.2025'!$N$1:$N$1048576,'[1]CMK - 30.09.2025'!$J$1:$J$1048576,"-",0)</f>
        <v>#NAME?</v>
      </c>
      <c r="B697" s="85" t="s">
        <v>58</v>
      </c>
      <c r="C697" s="85" t="s">
        <v>58</v>
      </c>
      <c r="D697" s="85" t="s">
        <v>59</v>
      </c>
      <c r="E697" s="85" t="n">
        <v>15023699000182</v>
      </c>
      <c r="F697" s="85" t="s">
        <v>753</v>
      </c>
      <c r="G697" s="85"/>
      <c r="H697" s="85" t="s">
        <v>61</v>
      </c>
      <c r="I697" s="86" t="n">
        <v>1606.17</v>
      </c>
      <c r="J697" s="86" t="n">
        <v>1606.17</v>
      </c>
      <c r="K697" s="86" t="n">
        <v>1520.18</v>
      </c>
      <c r="L697" s="89" t="n">
        <v>-85.9900000000002</v>
      </c>
      <c r="M697" s="90" t="n">
        <v>-0.0535372967992182</v>
      </c>
      <c r="N697" s="88" t="s">
        <v>57</v>
      </c>
      <c r="O697" s="86" t="n">
        <v>125.807</v>
      </c>
      <c r="P697" s="86" t="n">
        <v>125.807</v>
      </c>
      <c r="Q697" s="86" t="n">
        <v>890.18</v>
      </c>
      <c r="R697" s="87" t="n">
        <v>764.373</v>
      </c>
      <c r="S697" s="83" t="n">
        <v>6.07575890053813</v>
      </c>
      <c r="T697" s="90" t="n">
        <v>-0.414424607612256</v>
      </c>
      <c r="U697" s="86" t="n">
        <v>0</v>
      </c>
      <c r="V697" s="86" t="n">
        <v>0</v>
      </c>
      <c r="W697" s="86" t="n">
        <v>1105.33</v>
      </c>
      <c r="X697" s="87" t="n">
        <v>1105.33</v>
      </c>
      <c r="Y697" s="88" t="s">
        <v>57</v>
      </c>
      <c r="Z697" s="83" t="n">
        <v>0.241692691365791</v>
      </c>
      <c r="AA697" s="86" t="n">
        <f aca="false">SUM(K697,Q697,W697)/3</f>
        <v>1171.89666666667</v>
      </c>
    </row>
    <row r="698" customFormat="false" ht="15" hidden="false" customHeight="false" outlineLevel="0" collapsed="false">
      <c r="A698" s="0" t="e">
        <f aca="false">_xlfn.XLOOKUP('[1]CMK - 30.09.2025'!$N$1:$N$1048576,'[1]CMK - 30.09.2025'!$J$1:$J$1048576,"-",0)</f>
        <v>#NAME?</v>
      </c>
      <c r="B698" s="85" t="s">
        <v>58</v>
      </c>
      <c r="C698" s="85" t="s">
        <v>58</v>
      </c>
      <c r="D698" s="85" t="s">
        <v>59</v>
      </c>
      <c r="E698" s="85" t="n">
        <v>15086477000109</v>
      </c>
      <c r="F698" s="85" t="s">
        <v>754</v>
      </c>
      <c r="G698" s="85"/>
      <c r="H698" s="85" t="s">
        <v>61</v>
      </c>
      <c r="I698" s="86" t="n">
        <v>1882.132</v>
      </c>
      <c r="J698" s="86" t="n">
        <v>1882.132</v>
      </c>
      <c r="K698" s="86" t="n">
        <v>374.29</v>
      </c>
      <c r="L698" s="89" t="n">
        <v>-1507.842</v>
      </c>
      <c r="M698" s="90" t="n">
        <v>-0.801135095731862</v>
      </c>
      <c r="N698" s="88" t="s">
        <v>57</v>
      </c>
      <c r="O698" s="86" t="n">
        <v>858.418</v>
      </c>
      <c r="P698" s="86" t="n">
        <v>858.418</v>
      </c>
      <c r="Q698" s="86" t="n">
        <v>996.73</v>
      </c>
      <c r="R698" s="87" t="n">
        <v>138.312</v>
      </c>
      <c r="S698" s="83" t="n">
        <v>0.161124300748587</v>
      </c>
      <c r="T698" s="83" t="n">
        <v>1.66298859173368</v>
      </c>
      <c r="U698" s="86" t="n">
        <v>1520.225</v>
      </c>
      <c r="V698" s="86" t="n">
        <v>1520.225</v>
      </c>
      <c r="W698" s="86" t="n">
        <v>1466.95</v>
      </c>
      <c r="X698" s="89" t="n">
        <v>-53.2750000000003</v>
      </c>
      <c r="Y698" s="90" t="n">
        <v>-0.0350441546481608</v>
      </c>
      <c r="Z698" s="83" t="n">
        <v>0.471762663910988</v>
      </c>
      <c r="AA698" s="86" t="n">
        <f aca="false">SUM(K698,Q698,W698)/3</f>
        <v>945.99</v>
      </c>
    </row>
    <row r="699" customFormat="false" ht="15" hidden="false" customHeight="false" outlineLevel="0" collapsed="false">
      <c r="A699" s="0" t="e">
        <f aca="false">_xlfn.XLOOKUP('[1]CMK - 30.09.2025'!$N$1:$N$1048576,'[1]CMK - 30.09.2025'!$J$1:$J$1048576,"-",0)</f>
        <v>#NAME?</v>
      </c>
      <c r="B699" s="85" t="s">
        <v>58</v>
      </c>
      <c r="C699" s="85" t="s">
        <v>58</v>
      </c>
      <c r="D699" s="85" t="s">
        <v>59</v>
      </c>
      <c r="E699" s="85" t="n">
        <v>15092524000127</v>
      </c>
      <c r="F699" s="85" t="s">
        <v>755</v>
      </c>
      <c r="G699" s="85"/>
      <c r="H699" s="85" t="s">
        <v>61</v>
      </c>
      <c r="I699" s="86" t="n">
        <v>1884.063</v>
      </c>
      <c r="J699" s="86" t="n">
        <v>1884.063</v>
      </c>
      <c r="K699" s="86" t="n">
        <v>102.11</v>
      </c>
      <c r="L699" s="89" t="n">
        <v>-1781.953</v>
      </c>
      <c r="M699" s="90" t="n">
        <v>-0.945803298509657</v>
      </c>
      <c r="N699" s="88" t="s">
        <v>57</v>
      </c>
      <c r="O699" s="86" t="n">
        <v>1652.536</v>
      </c>
      <c r="P699" s="86" t="n">
        <v>1652.536</v>
      </c>
      <c r="Q699" s="86" t="n">
        <v>0</v>
      </c>
      <c r="R699" s="89" t="n">
        <v>-1652.536</v>
      </c>
      <c r="S699" s="90" t="n">
        <v>-1</v>
      </c>
      <c r="T699" s="90" t="n">
        <v>-1</v>
      </c>
      <c r="U699" s="86" t="n">
        <v>2846.408</v>
      </c>
      <c r="V699" s="86" t="n">
        <v>2846.408</v>
      </c>
      <c r="W699" s="86" t="n">
        <v>137.27</v>
      </c>
      <c r="X699" s="89" t="n">
        <v>-2709.138</v>
      </c>
      <c r="Y699" s="90" t="n">
        <v>-0.951774306424097</v>
      </c>
      <c r="Z699" s="88" t="s">
        <v>57</v>
      </c>
      <c r="AA699" s="86" t="n">
        <f aca="false">SUM(K699,Q699,W699)/3</f>
        <v>79.7933333333333</v>
      </c>
    </row>
    <row r="700" customFormat="false" ht="15" hidden="false" customHeight="false" outlineLevel="0" collapsed="false">
      <c r="A700" s="0" t="e">
        <f aca="false">_xlfn.XLOOKUP('[1]CMK - 30.09.2025'!$N$1:$N$1048576,'[1]CMK - 30.09.2025'!$J$1:$J$1048576,"-",0)</f>
        <v>#NAME?</v>
      </c>
      <c r="B700" s="85" t="s">
        <v>58</v>
      </c>
      <c r="C700" s="85" t="s">
        <v>58</v>
      </c>
      <c r="D700" s="85" t="s">
        <v>59</v>
      </c>
      <c r="E700" s="85" t="n">
        <v>15107309000152</v>
      </c>
      <c r="F700" s="85" t="s">
        <v>756</v>
      </c>
      <c r="G700" s="85"/>
      <c r="H700" s="85" t="s">
        <v>61</v>
      </c>
      <c r="I700" s="86" t="n">
        <v>623.111</v>
      </c>
      <c r="J700" s="86" t="n">
        <v>623.111</v>
      </c>
      <c r="K700" s="86" t="n">
        <v>577.48</v>
      </c>
      <c r="L700" s="89" t="n">
        <v>-45.631</v>
      </c>
      <c r="M700" s="90" t="n">
        <v>-0.0732309331724202</v>
      </c>
      <c r="N700" s="88" t="s">
        <v>57</v>
      </c>
      <c r="O700" s="86" t="n">
        <v>687.152</v>
      </c>
      <c r="P700" s="86" t="n">
        <v>687.152</v>
      </c>
      <c r="Q700" s="86" t="n">
        <v>1404.51</v>
      </c>
      <c r="R700" s="87" t="n">
        <v>717.358</v>
      </c>
      <c r="S700" s="83" t="n">
        <v>1.04395825086735</v>
      </c>
      <c r="T700" s="83" t="n">
        <v>1.43213617787629</v>
      </c>
      <c r="U700" s="86" t="n">
        <v>904.18</v>
      </c>
      <c r="V700" s="86" t="n">
        <v>904.18</v>
      </c>
      <c r="W700" s="86" t="n">
        <v>151.23</v>
      </c>
      <c r="X700" s="89" t="n">
        <v>-752.95</v>
      </c>
      <c r="Y700" s="90" t="n">
        <v>-0.832743480280475</v>
      </c>
      <c r="Z700" s="90" t="n">
        <v>-0.892325437341137</v>
      </c>
      <c r="AA700" s="86" t="n">
        <f aca="false">SUM(K700,Q700,W700)/3</f>
        <v>711.073333333333</v>
      </c>
    </row>
    <row r="701" customFormat="false" ht="15" hidden="false" customHeight="false" outlineLevel="0" collapsed="false">
      <c r="A701" s="0" t="e">
        <f aca="false">_xlfn.XLOOKUP('[1]CMK - 30.09.2025'!$N$1:$N$1048576,'[1]CMK - 30.09.2025'!$J$1:$J$1048576,"-",0)</f>
        <v>#NAME?</v>
      </c>
      <c r="B701" s="85" t="s">
        <v>58</v>
      </c>
      <c r="C701" s="85" t="s">
        <v>58</v>
      </c>
      <c r="D701" s="85" t="s">
        <v>59</v>
      </c>
      <c r="E701" s="85" t="n">
        <v>15167749000103</v>
      </c>
      <c r="F701" s="85" t="s">
        <v>757</v>
      </c>
      <c r="G701" s="85"/>
      <c r="H701" s="85" t="s">
        <v>61</v>
      </c>
      <c r="I701" s="86" t="n">
        <v>1204.101</v>
      </c>
      <c r="J701" s="86" t="n">
        <v>1204.101</v>
      </c>
      <c r="K701" s="86" t="n">
        <v>8066.44</v>
      </c>
      <c r="L701" s="87" t="n">
        <v>6862.339</v>
      </c>
      <c r="M701" s="83" t="n">
        <v>5.69913902571296</v>
      </c>
      <c r="N701" s="88" t="s">
        <v>57</v>
      </c>
      <c r="O701" s="86" t="n">
        <v>3293.831</v>
      </c>
      <c r="P701" s="86" t="n">
        <v>3293.831</v>
      </c>
      <c r="Q701" s="86" t="n">
        <v>8236.62</v>
      </c>
      <c r="R701" s="87" t="n">
        <v>4942.789</v>
      </c>
      <c r="S701" s="83" t="n">
        <v>1.50062009860251</v>
      </c>
      <c r="T701" s="83" t="n">
        <v>0.0210972870312061</v>
      </c>
      <c r="U701" s="86" t="n">
        <v>5030.541</v>
      </c>
      <c r="V701" s="86" t="n">
        <v>5030.541</v>
      </c>
      <c r="W701" s="86" t="n">
        <v>3446.99</v>
      </c>
      <c r="X701" s="89" t="n">
        <v>-1583.551</v>
      </c>
      <c r="Y701" s="90" t="n">
        <v>-0.31478741550859</v>
      </c>
      <c r="Z701" s="90" t="n">
        <v>-0.581504306378102</v>
      </c>
      <c r="AA701" s="86" t="n">
        <f aca="false">SUM(K701,Q701,W701)/3</f>
        <v>6583.35</v>
      </c>
    </row>
    <row r="702" customFormat="false" ht="15" hidden="false" customHeight="false" outlineLevel="0" collapsed="false">
      <c r="A702" s="0" t="e">
        <f aca="false">_xlfn.XLOOKUP('[1]CMK - 30.09.2025'!$N$1:$N$1048576,'[1]CMK - 30.09.2025'!$J$1:$J$1048576,"-",0)</f>
        <v>#NAME?</v>
      </c>
      <c r="B702" s="85" t="s">
        <v>58</v>
      </c>
      <c r="C702" s="85" t="s">
        <v>58</v>
      </c>
      <c r="D702" s="85" t="s">
        <v>59</v>
      </c>
      <c r="E702" s="85" t="n">
        <v>15175507000153</v>
      </c>
      <c r="F702" s="85" t="s">
        <v>758</v>
      </c>
      <c r="G702" s="85"/>
      <c r="H702" s="85" t="s">
        <v>61</v>
      </c>
      <c r="I702" s="85" t="s">
        <v>57</v>
      </c>
      <c r="J702" s="85" t="s">
        <v>57</v>
      </c>
      <c r="K702" s="85" t="s">
        <v>57</v>
      </c>
      <c r="L702" s="85" t="s">
        <v>57</v>
      </c>
      <c r="M702" s="91" t="s">
        <v>57</v>
      </c>
      <c r="N702" s="91" t="s">
        <v>57</v>
      </c>
      <c r="O702" s="85" t="s">
        <v>57</v>
      </c>
      <c r="P702" s="85" t="s">
        <v>57</v>
      </c>
      <c r="Q702" s="85" t="s">
        <v>57</v>
      </c>
      <c r="R702" s="85" t="s">
        <v>57</v>
      </c>
      <c r="S702" s="91" t="s">
        <v>57</v>
      </c>
      <c r="T702" s="91" t="s">
        <v>57</v>
      </c>
      <c r="U702" s="86" t="n">
        <v>0</v>
      </c>
      <c r="V702" s="86" t="n">
        <v>0</v>
      </c>
      <c r="W702" s="86" t="n">
        <v>531.03</v>
      </c>
      <c r="X702" s="87" t="n">
        <v>531.03</v>
      </c>
      <c r="Y702" s="88" t="s">
        <v>57</v>
      </c>
      <c r="Z702" s="88" t="s">
        <v>57</v>
      </c>
      <c r="AA702" s="86" t="n">
        <f aca="false">SUM(K702,Q702,W702)/3</f>
        <v>177.01</v>
      </c>
    </row>
    <row r="703" customFormat="false" ht="15" hidden="false" customHeight="false" outlineLevel="0" collapsed="false">
      <c r="A703" s="0" t="e">
        <f aca="false">_xlfn.XLOOKUP('[1]CMK - 30.09.2025'!$N$1:$N$1048576,'[1]CMK - 30.09.2025'!$J$1:$J$1048576,"-",0)</f>
        <v>#NAME?</v>
      </c>
      <c r="B703" s="85" t="s">
        <v>58</v>
      </c>
      <c r="C703" s="85" t="s">
        <v>58</v>
      </c>
      <c r="D703" s="85" t="s">
        <v>59</v>
      </c>
      <c r="E703" s="85" t="n">
        <v>15175507000234</v>
      </c>
      <c r="F703" s="85" t="s">
        <v>759</v>
      </c>
      <c r="G703" s="85"/>
      <c r="H703" s="85" t="s">
        <v>61</v>
      </c>
      <c r="I703" s="86" t="n">
        <v>0</v>
      </c>
      <c r="J703" s="86" t="n">
        <v>0</v>
      </c>
      <c r="K703" s="86" t="n">
        <v>1442.16</v>
      </c>
      <c r="L703" s="87" t="n">
        <v>1442.16</v>
      </c>
      <c r="M703" s="88" t="s">
        <v>57</v>
      </c>
      <c r="N703" s="88" t="s">
        <v>57</v>
      </c>
      <c r="O703" s="86" t="n">
        <v>870.706</v>
      </c>
      <c r="P703" s="86" t="n">
        <v>870.706</v>
      </c>
      <c r="Q703" s="86" t="n">
        <v>960.67</v>
      </c>
      <c r="R703" s="87" t="n">
        <v>89.9639999999999</v>
      </c>
      <c r="S703" s="83" t="n">
        <v>0.103323050490062</v>
      </c>
      <c r="T703" s="90" t="n">
        <v>-0.333867254673545</v>
      </c>
      <c r="U703" s="86" t="n">
        <v>588.676</v>
      </c>
      <c r="V703" s="86" t="n">
        <v>588.676</v>
      </c>
      <c r="W703" s="86" t="n">
        <v>387.84</v>
      </c>
      <c r="X703" s="89" t="n">
        <v>-200.836</v>
      </c>
      <c r="Y703" s="90" t="n">
        <v>-0.341165598733429</v>
      </c>
      <c r="Z703" s="90" t="n">
        <v>-0.596281761687156</v>
      </c>
      <c r="AA703" s="86" t="n">
        <f aca="false">SUM(K703,Q703,W703)/3</f>
        <v>930.223333333333</v>
      </c>
    </row>
    <row r="704" customFormat="false" ht="15" hidden="false" customHeight="false" outlineLevel="0" collapsed="false">
      <c r="A704" s="0" t="e">
        <f aca="false">_xlfn.XLOOKUP('[1]CMK - 30.09.2025'!$N$1:$N$1048576,'[1]CMK - 30.09.2025'!$J$1:$J$1048576,"-",0)</f>
        <v>#NAME?</v>
      </c>
      <c r="B704" s="85" t="s">
        <v>58</v>
      </c>
      <c r="C704" s="85" t="s">
        <v>58</v>
      </c>
      <c r="D704" s="85" t="s">
        <v>59</v>
      </c>
      <c r="E704" s="85" t="n">
        <v>15179936000107</v>
      </c>
      <c r="F704" s="85" t="s">
        <v>760</v>
      </c>
      <c r="G704" s="85"/>
      <c r="H704" s="85" t="s">
        <v>61</v>
      </c>
      <c r="I704" s="86" t="n">
        <v>3129.552</v>
      </c>
      <c r="J704" s="86" t="n">
        <v>3129.552</v>
      </c>
      <c r="K704" s="86" t="n">
        <v>2870.72</v>
      </c>
      <c r="L704" s="89" t="n">
        <v>-258.832000000002</v>
      </c>
      <c r="M704" s="90" t="n">
        <v>-0.0827057674708718</v>
      </c>
      <c r="N704" s="88" t="s">
        <v>57</v>
      </c>
      <c r="O704" s="86" t="n">
        <v>491.092</v>
      </c>
      <c r="P704" s="86" t="n">
        <v>491.092</v>
      </c>
      <c r="Q704" s="86" t="n">
        <v>2112.17</v>
      </c>
      <c r="R704" s="87" t="n">
        <v>1621.078</v>
      </c>
      <c r="S704" s="83" t="n">
        <v>3.30096601044203</v>
      </c>
      <c r="T704" s="90" t="n">
        <v>-0.264236846505406</v>
      </c>
      <c r="U704" s="86" t="n">
        <v>1347.971</v>
      </c>
      <c r="V704" s="86" t="n">
        <v>1347.971</v>
      </c>
      <c r="W704" s="86" t="n">
        <v>2574.09</v>
      </c>
      <c r="X704" s="87" t="n">
        <v>1226.119</v>
      </c>
      <c r="Y704" s="83" t="n">
        <v>0.90960339651224</v>
      </c>
      <c r="Z704" s="83" t="n">
        <v>0.218694517960202</v>
      </c>
      <c r="AA704" s="86" t="n">
        <f aca="false">SUM(K704,Q704,W704)/3</f>
        <v>2518.99333333333</v>
      </c>
    </row>
    <row r="705" customFormat="false" ht="15" hidden="false" customHeight="false" outlineLevel="0" collapsed="false">
      <c r="A705" s="0" t="e">
        <f aca="false">_xlfn.XLOOKUP('[1]CMK - 30.09.2025'!$N$1:$N$1048576,'[1]CMK - 30.09.2025'!$J$1:$J$1048576,"-",0)</f>
        <v>#NAME?</v>
      </c>
      <c r="B705" s="85" t="s">
        <v>58</v>
      </c>
      <c r="C705" s="85" t="s">
        <v>58</v>
      </c>
      <c r="D705" s="85" t="s">
        <v>59</v>
      </c>
      <c r="E705" s="85" t="n">
        <v>15209219000172</v>
      </c>
      <c r="F705" s="85" t="s">
        <v>761</v>
      </c>
      <c r="G705" s="85"/>
      <c r="H705" s="85" t="s">
        <v>61</v>
      </c>
      <c r="I705" s="86" t="n">
        <v>2835.236</v>
      </c>
      <c r="J705" s="86" t="n">
        <v>2835.236</v>
      </c>
      <c r="K705" s="86" t="n">
        <v>2333.97</v>
      </c>
      <c r="L705" s="89" t="n">
        <v>-501.266</v>
      </c>
      <c r="M705" s="90" t="n">
        <v>-0.17679868624693</v>
      </c>
      <c r="N705" s="88" t="s">
        <v>57</v>
      </c>
      <c r="O705" s="86" t="n">
        <v>2341.188</v>
      </c>
      <c r="P705" s="86" t="n">
        <v>2341.188</v>
      </c>
      <c r="Q705" s="86" t="n">
        <v>961.25</v>
      </c>
      <c r="R705" s="89" t="n">
        <v>-1379.938</v>
      </c>
      <c r="S705" s="90" t="n">
        <v>-0.58941785110807</v>
      </c>
      <c r="T705" s="90" t="n">
        <v>-0.588148091020879</v>
      </c>
      <c r="U705" s="86" t="n">
        <v>0</v>
      </c>
      <c r="V705" s="86" t="n">
        <v>0</v>
      </c>
      <c r="W705" s="86" t="n">
        <v>958.31</v>
      </c>
      <c r="X705" s="87" t="n">
        <v>958.31</v>
      </c>
      <c r="Y705" s="88" t="s">
        <v>57</v>
      </c>
      <c r="Z705" s="90" t="n">
        <v>-0.00305851755526676</v>
      </c>
      <c r="AA705" s="86" t="n">
        <f aca="false">SUM(K705,Q705,W705)/3</f>
        <v>1417.84333333333</v>
      </c>
    </row>
    <row r="706" customFormat="false" ht="15" hidden="false" customHeight="false" outlineLevel="0" collapsed="false">
      <c r="A706" s="0" t="e">
        <f aca="false">_xlfn.XLOOKUP('[1]CMK - 30.09.2025'!$N$1:$N$1048576,'[1]CMK - 30.09.2025'!$J$1:$J$1048576,"-",0)</f>
        <v>#NAME?</v>
      </c>
      <c r="B706" s="85" t="s">
        <v>58</v>
      </c>
      <c r="C706" s="85" t="s">
        <v>58</v>
      </c>
      <c r="D706" s="85" t="s">
        <v>59</v>
      </c>
      <c r="E706" s="85" t="n">
        <v>15222385000109</v>
      </c>
      <c r="F706" s="85" t="s">
        <v>762</v>
      </c>
      <c r="G706" s="85"/>
      <c r="H706" s="85" t="s">
        <v>61</v>
      </c>
      <c r="I706" s="86" t="n">
        <v>10597.832</v>
      </c>
      <c r="J706" s="86" t="n">
        <v>10597.832</v>
      </c>
      <c r="K706" s="86" t="n">
        <v>6652.48</v>
      </c>
      <c r="L706" s="89" t="n">
        <v>-3945.35200000001</v>
      </c>
      <c r="M706" s="90" t="n">
        <v>-0.372279160492448</v>
      </c>
      <c r="N706" s="88" t="s">
        <v>57</v>
      </c>
      <c r="O706" s="86" t="n">
        <v>5672.504</v>
      </c>
      <c r="P706" s="86" t="n">
        <v>5672.504</v>
      </c>
      <c r="Q706" s="86" t="n">
        <v>3984.33</v>
      </c>
      <c r="R706" s="89" t="n">
        <v>-1688.174</v>
      </c>
      <c r="S706" s="90" t="n">
        <v>-0.297606489127201</v>
      </c>
      <c r="T706" s="90" t="n">
        <v>-0.401075989706095</v>
      </c>
      <c r="U706" s="86" t="n">
        <v>5757.012</v>
      </c>
      <c r="V706" s="86" t="n">
        <v>5757.012</v>
      </c>
      <c r="W706" s="86" t="n">
        <v>6042.75</v>
      </c>
      <c r="X706" s="87" t="n">
        <v>285.738000000003</v>
      </c>
      <c r="Y706" s="83" t="n">
        <v>0.0496330388055477</v>
      </c>
      <c r="Z706" s="83" t="n">
        <v>0.516628893691035</v>
      </c>
      <c r="AA706" s="86" t="n">
        <f aca="false">SUM(K706,Q706,W706)/3</f>
        <v>5559.85333333333</v>
      </c>
    </row>
    <row r="707" customFormat="false" ht="15" hidden="false" customHeight="false" outlineLevel="0" collapsed="false">
      <c r="A707" s="0" t="e">
        <f aca="false">_xlfn.XLOOKUP('[1]CMK - 30.09.2025'!$N$1:$N$1048576,'[1]CMK - 30.09.2025'!$J$1:$J$1048576,"-",0)</f>
        <v>#NAME?</v>
      </c>
      <c r="B707" s="85" t="s">
        <v>58</v>
      </c>
      <c r="C707" s="85" t="s">
        <v>58</v>
      </c>
      <c r="D707" s="85" t="s">
        <v>59</v>
      </c>
      <c r="E707" s="85" t="n">
        <v>15263347000102</v>
      </c>
      <c r="F707" s="85" t="s">
        <v>763</v>
      </c>
      <c r="G707" s="85"/>
      <c r="H707" s="85" t="s">
        <v>61</v>
      </c>
      <c r="I707" s="86" t="n">
        <v>5664.688</v>
      </c>
      <c r="J707" s="86" t="n">
        <v>5664.688</v>
      </c>
      <c r="K707" s="86" t="n">
        <v>4930.4</v>
      </c>
      <c r="L707" s="89" t="n">
        <v>-734.288000000001</v>
      </c>
      <c r="M707" s="90" t="n">
        <v>-0.129625497467822</v>
      </c>
      <c r="N707" s="88" t="s">
        <v>57</v>
      </c>
      <c r="O707" s="86" t="n">
        <v>10371.936</v>
      </c>
      <c r="P707" s="86" t="n">
        <v>10371.936</v>
      </c>
      <c r="Q707" s="86" t="n">
        <v>4089.32</v>
      </c>
      <c r="R707" s="89" t="n">
        <v>-6282.61600000001</v>
      </c>
      <c r="S707" s="90" t="n">
        <v>-0.605732237453066</v>
      </c>
      <c r="T707" s="90" t="n">
        <v>-0.170590621450592</v>
      </c>
      <c r="U707" s="86" t="n">
        <v>15793.171</v>
      </c>
      <c r="V707" s="86" t="n">
        <v>15793.171</v>
      </c>
      <c r="W707" s="86" t="n">
        <v>9193.49</v>
      </c>
      <c r="X707" s="89" t="n">
        <v>-6599.681</v>
      </c>
      <c r="Y707" s="90" t="n">
        <v>-0.417881944037711</v>
      </c>
      <c r="Z707" s="83" t="n">
        <v>1.24817084503047</v>
      </c>
      <c r="AA707" s="86" t="n">
        <f aca="false">SUM(K707,Q707,W707)/3</f>
        <v>6071.07</v>
      </c>
    </row>
    <row r="708" customFormat="false" ht="15" hidden="false" customHeight="false" outlineLevel="0" collapsed="false">
      <c r="A708" s="0" t="e">
        <f aca="false">_xlfn.XLOOKUP('[1]CMK - 30.09.2025'!$N$1:$N$1048576,'[1]CMK - 30.09.2025'!$J$1:$J$1048576,"-",0)</f>
        <v>#NAME?</v>
      </c>
      <c r="B708" s="85" t="s">
        <v>58</v>
      </c>
      <c r="C708" s="85" t="s">
        <v>58</v>
      </c>
      <c r="D708" s="85" t="s">
        <v>59</v>
      </c>
      <c r="E708" s="85" t="n">
        <v>15263347000285</v>
      </c>
      <c r="F708" s="85" t="s">
        <v>764</v>
      </c>
      <c r="G708" s="85"/>
      <c r="H708" s="85" t="s">
        <v>61</v>
      </c>
      <c r="I708" s="86" t="n">
        <v>11.149</v>
      </c>
      <c r="J708" s="86" t="n">
        <v>11.149</v>
      </c>
      <c r="K708" s="86" t="n">
        <v>113.81</v>
      </c>
      <c r="L708" s="87" t="n">
        <v>102.661</v>
      </c>
      <c r="M708" s="83" t="n">
        <v>9.20809041169612</v>
      </c>
      <c r="N708" s="88" t="s">
        <v>57</v>
      </c>
      <c r="O708" s="86" t="n">
        <v>11.322</v>
      </c>
      <c r="P708" s="86" t="n">
        <v>11.322</v>
      </c>
      <c r="Q708" s="86" t="n">
        <v>-110.62</v>
      </c>
      <c r="R708" s="89" t="n">
        <v>-121.942</v>
      </c>
      <c r="S708" s="90" t="n">
        <v>-10.770358593888</v>
      </c>
      <c r="T708" s="90" t="n">
        <v>-1.97197082857394</v>
      </c>
      <c r="U708" s="86" t="n">
        <v>14.136</v>
      </c>
      <c r="V708" s="86" t="n">
        <v>14.136</v>
      </c>
      <c r="W708" s="86" t="n">
        <v>0</v>
      </c>
      <c r="X708" s="89" t="n">
        <v>-14.136</v>
      </c>
      <c r="Y708" s="90" t="n">
        <v>-1</v>
      </c>
      <c r="Z708" s="90" t="n">
        <v>-1</v>
      </c>
      <c r="AA708" s="86" t="n">
        <f aca="false">SUM(K708,Q708,W708)/3</f>
        <v>1.06333333333333</v>
      </c>
    </row>
    <row r="709" customFormat="false" ht="15" hidden="false" customHeight="false" outlineLevel="0" collapsed="false">
      <c r="A709" s="0" t="e">
        <f aca="false">_xlfn.XLOOKUP('[1]CMK - 30.09.2025'!$N$1:$N$1048576,'[1]CMK - 30.09.2025'!$J$1:$J$1048576,"-",0)</f>
        <v>#NAME?</v>
      </c>
      <c r="B709" s="85" t="s">
        <v>58</v>
      </c>
      <c r="C709" s="85" t="s">
        <v>58</v>
      </c>
      <c r="D709" s="85" t="s">
        <v>59</v>
      </c>
      <c r="E709" s="85" t="n">
        <v>15265211000123</v>
      </c>
      <c r="F709" s="85" t="s">
        <v>765</v>
      </c>
      <c r="G709" s="85"/>
      <c r="H709" s="85" t="s">
        <v>61</v>
      </c>
      <c r="I709" s="86" t="n">
        <v>15653.447</v>
      </c>
      <c r="J709" s="86" t="n">
        <v>15653.447</v>
      </c>
      <c r="K709" s="86" t="n">
        <v>17864.09</v>
      </c>
      <c r="L709" s="87" t="n">
        <v>2210.64300000001</v>
      </c>
      <c r="M709" s="83" t="n">
        <v>0.141224038385923</v>
      </c>
      <c r="N709" s="88" t="s">
        <v>57</v>
      </c>
      <c r="O709" s="86" t="n">
        <v>16051.187</v>
      </c>
      <c r="P709" s="86" t="n">
        <v>16051.187</v>
      </c>
      <c r="Q709" s="86" t="n">
        <v>19342.25</v>
      </c>
      <c r="R709" s="87" t="n">
        <v>3291.063</v>
      </c>
      <c r="S709" s="83" t="n">
        <v>0.205035490521667</v>
      </c>
      <c r="T709" s="83" t="n">
        <v>0.0827447689750775</v>
      </c>
      <c r="U709" s="86" t="n">
        <v>15279.021</v>
      </c>
      <c r="V709" s="86" t="n">
        <v>15279.021</v>
      </c>
      <c r="W709" s="86" t="n">
        <v>17805.1</v>
      </c>
      <c r="X709" s="87" t="n">
        <v>2526.079</v>
      </c>
      <c r="Y709" s="83" t="n">
        <v>0.165329899081885</v>
      </c>
      <c r="Z709" s="90" t="n">
        <v>-0.0794711059985265</v>
      </c>
      <c r="AA709" s="86" t="n">
        <f aca="false">SUM(K709,Q709,W709)/3</f>
        <v>18337.1466666667</v>
      </c>
    </row>
    <row r="710" customFormat="false" ht="15" hidden="false" customHeight="false" outlineLevel="0" collapsed="false">
      <c r="A710" s="0" t="e">
        <f aca="false">_xlfn.XLOOKUP('[1]CMK - 30.09.2025'!$N$1:$N$1048576,'[1]CMK - 30.09.2025'!$J$1:$J$1048576,"-",0)</f>
        <v>#NAME?</v>
      </c>
      <c r="B710" s="85" t="s">
        <v>58</v>
      </c>
      <c r="C710" s="85" t="s">
        <v>58</v>
      </c>
      <c r="D710" s="85" t="s">
        <v>59</v>
      </c>
      <c r="E710" s="85" t="n">
        <v>15303710000168</v>
      </c>
      <c r="F710" s="85" t="s">
        <v>766</v>
      </c>
      <c r="G710" s="85"/>
      <c r="H710" s="85" t="s">
        <v>61</v>
      </c>
      <c r="I710" s="86" t="n">
        <v>15874.109</v>
      </c>
      <c r="J710" s="86" t="n">
        <v>15874.109</v>
      </c>
      <c r="K710" s="86" t="n">
        <v>6100.19</v>
      </c>
      <c r="L710" s="89" t="n">
        <v>-9773.919</v>
      </c>
      <c r="M710" s="90" t="n">
        <v>-0.615714494589901</v>
      </c>
      <c r="N710" s="88" t="s">
        <v>57</v>
      </c>
      <c r="O710" s="86" t="n">
        <v>4516.714</v>
      </c>
      <c r="P710" s="86" t="n">
        <v>4516.714</v>
      </c>
      <c r="Q710" s="86" t="n">
        <v>11720.49</v>
      </c>
      <c r="R710" s="87" t="n">
        <v>7203.776</v>
      </c>
      <c r="S710" s="83" t="n">
        <v>1.59491524147865</v>
      </c>
      <c r="T710" s="83" t="n">
        <v>0.921331958512768</v>
      </c>
      <c r="U710" s="86" t="n">
        <v>4977.147</v>
      </c>
      <c r="V710" s="86" t="n">
        <v>4977.147</v>
      </c>
      <c r="W710" s="86" t="n">
        <v>12713.44</v>
      </c>
      <c r="X710" s="87" t="n">
        <v>7736.293</v>
      </c>
      <c r="Y710" s="83" t="n">
        <v>1.55436297139707</v>
      </c>
      <c r="Z710" s="83" t="n">
        <v>0.0847191542333128</v>
      </c>
      <c r="AA710" s="86" t="n">
        <f aca="false">SUM(K710,Q710,W710)/3</f>
        <v>10178.04</v>
      </c>
    </row>
    <row r="711" customFormat="false" ht="15" hidden="false" customHeight="false" outlineLevel="0" collapsed="false">
      <c r="A711" s="0" t="e">
        <f aca="false">_xlfn.XLOOKUP('[1]CMK - 30.09.2025'!$N$1:$N$1048576,'[1]CMK - 30.09.2025'!$J$1:$J$1048576,"-",0)</f>
        <v>#NAME?</v>
      </c>
      <c r="B711" s="85" t="s">
        <v>58</v>
      </c>
      <c r="C711" s="85" t="s">
        <v>58</v>
      </c>
      <c r="D711" s="85" t="s">
        <v>59</v>
      </c>
      <c r="E711" s="85" t="n">
        <v>15304451000190</v>
      </c>
      <c r="F711" s="85" t="s">
        <v>767</v>
      </c>
      <c r="G711" s="85"/>
      <c r="H711" s="85" t="s">
        <v>61</v>
      </c>
      <c r="I711" s="86" t="n">
        <v>1790.546</v>
      </c>
      <c r="J711" s="86" t="n">
        <v>1790.546</v>
      </c>
      <c r="K711" s="86" t="n">
        <v>1915.94</v>
      </c>
      <c r="L711" s="87" t="n">
        <v>125.394</v>
      </c>
      <c r="M711" s="83" t="n">
        <v>0.0700311525087876</v>
      </c>
      <c r="N711" s="88" t="s">
        <v>57</v>
      </c>
      <c r="O711" s="86" t="n">
        <v>1653.624</v>
      </c>
      <c r="P711" s="86" t="n">
        <v>1653.624</v>
      </c>
      <c r="Q711" s="86" t="n">
        <v>2125.4</v>
      </c>
      <c r="R711" s="87" t="n">
        <v>471.776</v>
      </c>
      <c r="S711" s="83" t="n">
        <v>0.285298229827337</v>
      </c>
      <c r="T711" s="83" t="n">
        <v>0.10932492666785</v>
      </c>
      <c r="U711" s="86" t="n">
        <v>2625.208</v>
      </c>
      <c r="V711" s="86" t="n">
        <v>2625.208</v>
      </c>
      <c r="W711" s="86" t="n">
        <v>3156.99</v>
      </c>
      <c r="X711" s="87" t="n">
        <v>531.782000000001</v>
      </c>
      <c r="Y711" s="83" t="n">
        <v>0.202567567979376</v>
      </c>
      <c r="Z711" s="83" t="n">
        <v>0.485362755246072</v>
      </c>
      <c r="AA711" s="86" t="n">
        <f aca="false">SUM(K711,Q711,W711)/3</f>
        <v>2399.44333333333</v>
      </c>
    </row>
    <row r="712" customFormat="false" ht="15" hidden="false" customHeight="false" outlineLevel="0" collapsed="false">
      <c r="A712" s="0" t="e">
        <f aca="false">_xlfn.XLOOKUP('[1]CMK - 30.09.2025'!$N$1:$N$1048576,'[1]CMK - 30.09.2025'!$J$1:$J$1048576,"-",0)</f>
        <v>#NAME?</v>
      </c>
      <c r="B712" s="85" t="s">
        <v>58</v>
      </c>
      <c r="C712" s="85" t="s">
        <v>58</v>
      </c>
      <c r="D712" s="85" t="s">
        <v>59</v>
      </c>
      <c r="E712" s="85" t="n">
        <v>15317814000121</v>
      </c>
      <c r="F712" s="85" t="s">
        <v>768</v>
      </c>
      <c r="G712" s="85"/>
      <c r="H712" s="85" t="s">
        <v>61</v>
      </c>
      <c r="I712" s="86" t="n">
        <v>2667.588</v>
      </c>
      <c r="J712" s="86" t="n">
        <v>2667.588</v>
      </c>
      <c r="K712" s="86" t="n">
        <v>2491.34</v>
      </c>
      <c r="L712" s="89" t="n">
        <v>-176.248000000001</v>
      </c>
      <c r="M712" s="90" t="n">
        <v>-0.0660701727553134</v>
      </c>
      <c r="N712" s="88" t="s">
        <v>57</v>
      </c>
      <c r="O712" s="86" t="n">
        <v>2603.757</v>
      </c>
      <c r="P712" s="86" t="n">
        <v>2603.757</v>
      </c>
      <c r="Q712" s="86" t="n">
        <v>1923.52</v>
      </c>
      <c r="R712" s="89" t="n">
        <v>-680.237</v>
      </c>
      <c r="S712" s="90" t="n">
        <v>-0.261252106091313</v>
      </c>
      <c r="T712" s="90" t="n">
        <v>-0.227917506241621</v>
      </c>
      <c r="U712" s="86" t="n">
        <v>2232.061</v>
      </c>
      <c r="V712" s="86" t="n">
        <v>2232.061</v>
      </c>
      <c r="W712" s="86" t="n">
        <v>3210.77</v>
      </c>
      <c r="X712" s="87" t="n">
        <v>978.709</v>
      </c>
      <c r="Y712" s="83" t="n">
        <v>0.438477711854649</v>
      </c>
      <c r="Z712" s="83" t="n">
        <v>0.66921581267676</v>
      </c>
      <c r="AA712" s="86" t="n">
        <f aca="false">SUM(K712,Q712,W712)/3</f>
        <v>2541.87666666667</v>
      </c>
    </row>
    <row r="713" customFormat="false" ht="15" hidden="false" customHeight="false" outlineLevel="0" collapsed="false">
      <c r="A713" s="0" t="e">
        <f aca="false">_xlfn.XLOOKUP('[1]CMK - 30.09.2025'!$N$1:$N$1048576,'[1]CMK - 30.09.2025'!$J$1:$J$1048576,"-",0)</f>
        <v>#NAME?</v>
      </c>
      <c r="B713" s="85" t="s">
        <v>58</v>
      </c>
      <c r="C713" s="85" t="s">
        <v>58</v>
      </c>
      <c r="D713" s="85" t="s">
        <v>59</v>
      </c>
      <c r="E713" s="85" t="n">
        <v>15318320000161</v>
      </c>
      <c r="F713" s="85" t="s">
        <v>769</v>
      </c>
      <c r="G713" s="85"/>
      <c r="H713" s="85" t="s">
        <v>61</v>
      </c>
      <c r="I713" s="86" t="n">
        <v>1045.174</v>
      </c>
      <c r="J713" s="86" t="n">
        <v>1045.174</v>
      </c>
      <c r="K713" s="86" t="n">
        <v>-286.8</v>
      </c>
      <c r="L713" s="89" t="n">
        <v>-1331.974</v>
      </c>
      <c r="M713" s="90" t="n">
        <v>-1.2744040705184</v>
      </c>
      <c r="N713" s="88" t="s">
        <v>57</v>
      </c>
      <c r="O713" s="86" t="n">
        <v>803.901</v>
      </c>
      <c r="P713" s="86" t="n">
        <v>803.901</v>
      </c>
      <c r="Q713" s="86" t="n">
        <v>0</v>
      </c>
      <c r="R713" s="89" t="n">
        <v>-803.901</v>
      </c>
      <c r="S713" s="90" t="n">
        <v>-1</v>
      </c>
      <c r="T713" s="90" t="n">
        <v>-1</v>
      </c>
      <c r="U713" s="86" t="n">
        <v>2692.149</v>
      </c>
      <c r="V713" s="86" t="n">
        <v>2692.149</v>
      </c>
      <c r="W713" s="86" t="n">
        <v>0</v>
      </c>
      <c r="X713" s="89" t="n">
        <v>-2692.149</v>
      </c>
      <c r="Y713" s="90" t="n">
        <v>-1</v>
      </c>
      <c r="Z713" s="88" t="s">
        <v>57</v>
      </c>
      <c r="AA713" s="86" t="n">
        <f aca="false">SUM(K713,Q713,W713)/3</f>
        <v>-95.6</v>
      </c>
    </row>
    <row r="714" customFormat="false" ht="15" hidden="false" customHeight="false" outlineLevel="0" collapsed="false">
      <c r="A714" s="0" t="e">
        <f aca="false">_xlfn.XLOOKUP('[1]CMK - 30.09.2025'!$N$1:$N$1048576,'[1]CMK - 30.09.2025'!$J$1:$J$1048576,"-",0)</f>
        <v>#NAME?</v>
      </c>
      <c r="B714" s="85" t="s">
        <v>58</v>
      </c>
      <c r="C714" s="85" t="s">
        <v>58</v>
      </c>
      <c r="D714" s="85" t="s">
        <v>59</v>
      </c>
      <c r="E714" s="85" t="n">
        <v>15319448000140</v>
      </c>
      <c r="F714" s="85" t="s">
        <v>770</v>
      </c>
      <c r="G714" s="85"/>
      <c r="H714" s="85" t="s">
        <v>61</v>
      </c>
      <c r="I714" s="86" t="n">
        <v>705.107</v>
      </c>
      <c r="J714" s="86" t="n">
        <v>705.107</v>
      </c>
      <c r="K714" s="86" t="n">
        <v>823.63</v>
      </c>
      <c r="L714" s="87" t="n">
        <v>118.523</v>
      </c>
      <c r="M714" s="83" t="n">
        <v>0.16809221862781</v>
      </c>
      <c r="N714" s="88" t="s">
        <v>57</v>
      </c>
      <c r="O714" s="86" t="n">
        <v>1067.665</v>
      </c>
      <c r="P714" s="86" t="n">
        <v>1067.665</v>
      </c>
      <c r="Q714" s="86" t="n">
        <v>627.12</v>
      </c>
      <c r="R714" s="89" t="n">
        <v>-440.545</v>
      </c>
      <c r="S714" s="90" t="n">
        <v>-0.412624746526298</v>
      </c>
      <c r="T714" s="90" t="n">
        <v>-0.238590143632456</v>
      </c>
      <c r="U714" s="86" t="n">
        <v>2215.5</v>
      </c>
      <c r="V714" s="86" t="n">
        <v>2215.5</v>
      </c>
      <c r="W714" s="86" t="n">
        <v>383.22</v>
      </c>
      <c r="X714" s="89" t="n">
        <v>-1832.28</v>
      </c>
      <c r="Y714" s="90" t="n">
        <v>-0.827027758970887</v>
      </c>
      <c r="Z714" s="90" t="n">
        <v>-0.388920780711826</v>
      </c>
      <c r="AA714" s="86" t="n">
        <f aca="false">SUM(K714,Q714,W714)/3</f>
        <v>611.323333333333</v>
      </c>
    </row>
    <row r="715" customFormat="false" ht="15" hidden="false" customHeight="false" outlineLevel="0" collapsed="false">
      <c r="A715" s="0" t="e">
        <f aca="false">_xlfn.XLOOKUP('[1]CMK - 30.09.2025'!$N$1:$N$1048576,'[1]CMK - 30.09.2025'!$J$1:$J$1048576,"-",0)</f>
        <v>#NAME?</v>
      </c>
      <c r="B715" s="85" t="s">
        <v>58</v>
      </c>
      <c r="C715" s="85" t="s">
        <v>58</v>
      </c>
      <c r="D715" s="85" t="s">
        <v>59</v>
      </c>
      <c r="E715" s="85" t="n">
        <v>15355678000164</v>
      </c>
      <c r="F715" s="85" t="s">
        <v>771</v>
      </c>
      <c r="G715" s="85"/>
      <c r="H715" s="85" t="s">
        <v>61</v>
      </c>
      <c r="I715" s="86" t="n">
        <v>6044.063</v>
      </c>
      <c r="J715" s="86" t="n">
        <v>6044.063</v>
      </c>
      <c r="K715" s="86" t="n">
        <v>6612.08</v>
      </c>
      <c r="L715" s="87" t="n">
        <v>568.016999999999</v>
      </c>
      <c r="M715" s="83" t="n">
        <v>0.0939793314530306</v>
      </c>
      <c r="N715" s="88" t="s">
        <v>57</v>
      </c>
      <c r="O715" s="86" t="n">
        <v>3510.773</v>
      </c>
      <c r="P715" s="86" t="n">
        <v>3510.773</v>
      </c>
      <c r="Q715" s="86" t="n">
        <v>4885.93</v>
      </c>
      <c r="R715" s="87" t="n">
        <v>1375.157</v>
      </c>
      <c r="S715" s="83" t="n">
        <v>0.391696358608204</v>
      </c>
      <c r="T715" s="90" t="n">
        <v>-0.261060059769392</v>
      </c>
      <c r="U715" s="86" t="n">
        <v>2987.654</v>
      </c>
      <c r="V715" s="86" t="n">
        <v>2987.654</v>
      </c>
      <c r="W715" s="86" t="n">
        <v>6122.23</v>
      </c>
      <c r="X715" s="87" t="n">
        <v>3134.576</v>
      </c>
      <c r="Y715" s="83" t="n">
        <v>1.04917637718424</v>
      </c>
      <c r="Z715" s="83" t="n">
        <v>0.253032687738056</v>
      </c>
      <c r="AA715" s="86" t="n">
        <f aca="false">SUM(K715,Q715,W715)/3</f>
        <v>5873.41333333333</v>
      </c>
    </row>
    <row r="716" customFormat="false" ht="15" hidden="false" customHeight="false" outlineLevel="0" collapsed="false">
      <c r="A716" s="0" t="e">
        <f aca="false">_xlfn.XLOOKUP('[1]CMK - 30.09.2025'!$N$1:$N$1048576,'[1]CMK - 30.09.2025'!$J$1:$J$1048576,"-",0)</f>
        <v>#NAME?</v>
      </c>
      <c r="B716" s="85" t="s">
        <v>58</v>
      </c>
      <c r="C716" s="85" t="s">
        <v>58</v>
      </c>
      <c r="D716" s="85" t="s">
        <v>59</v>
      </c>
      <c r="E716" s="85" t="n">
        <v>15369022000109</v>
      </c>
      <c r="F716" s="85" t="s">
        <v>772</v>
      </c>
      <c r="G716" s="85"/>
      <c r="H716" s="85" t="s">
        <v>61</v>
      </c>
      <c r="I716" s="86" t="n">
        <v>935.642</v>
      </c>
      <c r="J716" s="86" t="n">
        <v>935.642</v>
      </c>
      <c r="K716" s="86" t="n">
        <v>453.89</v>
      </c>
      <c r="L716" s="89" t="n">
        <v>-481.752</v>
      </c>
      <c r="M716" s="90" t="n">
        <v>-0.514889241825399</v>
      </c>
      <c r="N716" s="88" t="s">
        <v>57</v>
      </c>
      <c r="O716" s="86" t="n">
        <v>1467.023</v>
      </c>
      <c r="P716" s="86" t="n">
        <v>1467.023</v>
      </c>
      <c r="Q716" s="86" t="n">
        <v>556.88</v>
      </c>
      <c r="R716" s="89" t="n">
        <v>-910.143</v>
      </c>
      <c r="S716" s="90" t="n">
        <v>-0.620401316134784</v>
      </c>
      <c r="T716" s="83" t="n">
        <v>0.226905197294499</v>
      </c>
      <c r="U716" s="86" t="n">
        <v>1222.609</v>
      </c>
      <c r="V716" s="86" t="n">
        <v>1222.609</v>
      </c>
      <c r="W716" s="86" t="n">
        <v>-161.2</v>
      </c>
      <c r="X716" s="89" t="n">
        <v>-1383.809</v>
      </c>
      <c r="Y716" s="90" t="n">
        <v>-1.13184918481706</v>
      </c>
      <c r="Z716" s="90" t="n">
        <v>-1.28946990374946</v>
      </c>
      <c r="AA716" s="86" t="n">
        <f aca="false">SUM(K716,Q716,W716)/3</f>
        <v>283.19</v>
      </c>
    </row>
    <row r="717" customFormat="false" ht="15" hidden="false" customHeight="false" outlineLevel="0" collapsed="false">
      <c r="A717" s="0" t="e">
        <f aca="false">_xlfn.XLOOKUP('[1]CMK - 30.09.2025'!$N$1:$N$1048576,'[1]CMK - 30.09.2025'!$J$1:$J$1048576,"-",0)</f>
        <v>#NAME?</v>
      </c>
      <c r="B717" s="85" t="s">
        <v>58</v>
      </c>
      <c r="C717" s="85" t="s">
        <v>58</v>
      </c>
      <c r="D717" s="85" t="s">
        <v>59</v>
      </c>
      <c r="E717" s="85" t="n">
        <v>15408094000100</v>
      </c>
      <c r="F717" s="85" t="s">
        <v>773</v>
      </c>
      <c r="G717" s="85"/>
      <c r="H717" s="85" t="s">
        <v>61</v>
      </c>
      <c r="I717" s="86" t="n">
        <v>24193.668</v>
      </c>
      <c r="J717" s="86" t="n">
        <v>24193.668</v>
      </c>
      <c r="K717" s="86" t="n">
        <v>20277.22</v>
      </c>
      <c r="L717" s="89" t="n">
        <v>-3916.44800000001</v>
      </c>
      <c r="M717" s="90" t="n">
        <v>-0.161879050336642</v>
      </c>
      <c r="N717" s="88" t="s">
        <v>57</v>
      </c>
      <c r="O717" s="86" t="n">
        <v>19318.21</v>
      </c>
      <c r="P717" s="86" t="n">
        <v>19318.21</v>
      </c>
      <c r="Q717" s="86" t="n">
        <v>18607.22</v>
      </c>
      <c r="R717" s="89" t="n">
        <v>-710.990000000016</v>
      </c>
      <c r="S717" s="90" t="n">
        <v>-0.0368041345445574</v>
      </c>
      <c r="T717" s="90" t="n">
        <v>-0.0823584298044805</v>
      </c>
      <c r="U717" s="86" t="n">
        <v>31687.606</v>
      </c>
      <c r="V717" s="86" t="n">
        <v>31687.606</v>
      </c>
      <c r="W717" s="86" t="n">
        <v>27983.51</v>
      </c>
      <c r="X717" s="89" t="n">
        <v>-3704.09599999999</v>
      </c>
      <c r="Y717" s="90" t="n">
        <v>-0.116894157292917</v>
      </c>
      <c r="Z717" s="83" t="n">
        <v>0.503906010677576</v>
      </c>
      <c r="AA717" s="86" t="n">
        <f aca="false">SUM(K717,Q717,W717)/3</f>
        <v>22289.3166666667</v>
      </c>
    </row>
    <row r="718" customFormat="false" ht="15" hidden="false" customHeight="false" outlineLevel="0" collapsed="false">
      <c r="A718" s="0" t="e">
        <f aca="false">_xlfn.XLOOKUP('[1]CMK - 30.09.2025'!$N$1:$N$1048576,'[1]CMK - 30.09.2025'!$J$1:$J$1048576,"-",0)</f>
        <v>#NAME?</v>
      </c>
      <c r="B718" s="85" t="s">
        <v>58</v>
      </c>
      <c r="C718" s="85" t="s">
        <v>58</v>
      </c>
      <c r="D718" s="85" t="s">
        <v>59</v>
      </c>
      <c r="E718" s="85" t="n">
        <v>15444302000126</v>
      </c>
      <c r="F718" s="85" t="s">
        <v>774</v>
      </c>
      <c r="G718" s="85"/>
      <c r="H718" s="85" t="s">
        <v>61</v>
      </c>
      <c r="I718" s="85" t="s">
        <v>57</v>
      </c>
      <c r="J718" s="85" t="s">
        <v>57</v>
      </c>
      <c r="K718" s="85" t="s">
        <v>57</v>
      </c>
      <c r="L718" s="85" t="s">
        <v>57</v>
      </c>
      <c r="M718" s="91" t="s">
        <v>57</v>
      </c>
      <c r="N718" s="91" t="s">
        <v>57</v>
      </c>
      <c r="O718" s="85" t="s">
        <v>57</v>
      </c>
      <c r="P718" s="85" t="s">
        <v>57</v>
      </c>
      <c r="Q718" s="85" t="s">
        <v>57</v>
      </c>
      <c r="R718" s="85" t="s">
        <v>57</v>
      </c>
      <c r="S718" s="91" t="s">
        <v>57</v>
      </c>
      <c r="T718" s="91" t="s">
        <v>57</v>
      </c>
      <c r="U718" s="86" t="n">
        <v>0</v>
      </c>
      <c r="V718" s="86" t="n">
        <v>0</v>
      </c>
      <c r="W718" s="86" t="n">
        <v>717.19</v>
      </c>
      <c r="X718" s="87" t="n">
        <v>717.19</v>
      </c>
      <c r="Y718" s="88" t="s">
        <v>57</v>
      </c>
      <c r="Z718" s="88" t="s">
        <v>57</v>
      </c>
      <c r="AA718" s="86" t="n">
        <f aca="false">SUM(K718,Q718,W718)/3</f>
        <v>239.063333333333</v>
      </c>
    </row>
    <row r="719" customFormat="false" ht="15" hidden="false" customHeight="false" outlineLevel="0" collapsed="false">
      <c r="A719" s="0" t="e">
        <f aca="false">_xlfn.XLOOKUP('[1]CMK - 30.09.2025'!$N$1:$N$1048576,'[1]CMK - 30.09.2025'!$J$1:$J$1048576,"-",0)</f>
        <v>#NAME?</v>
      </c>
      <c r="B719" s="85" t="s">
        <v>58</v>
      </c>
      <c r="C719" s="85" t="s">
        <v>58</v>
      </c>
      <c r="D719" s="85" t="s">
        <v>59</v>
      </c>
      <c r="E719" s="85" t="n">
        <v>15453369000127</v>
      </c>
      <c r="F719" s="85" t="s">
        <v>775</v>
      </c>
      <c r="G719" s="85"/>
      <c r="H719" s="85" t="s">
        <v>61</v>
      </c>
      <c r="I719" s="86" t="n">
        <v>259.24</v>
      </c>
      <c r="J719" s="86" t="n">
        <v>259.24</v>
      </c>
      <c r="K719" s="86" t="n">
        <v>51.06</v>
      </c>
      <c r="L719" s="89" t="n">
        <v>-208.18</v>
      </c>
      <c r="M719" s="90" t="n">
        <v>-0.803039654374325</v>
      </c>
      <c r="N719" s="88" t="s">
        <v>57</v>
      </c>
      <c r="O719" s="86" t="n">
        <v>273.875</v>
      </c>
      <c r="P719" s="86" t="n">
        <v>273.875</v>
      </c>
      <c r="Q719" s="86" t="n">
        <v>0</v>
      </c>
      <c r="R719" s="89" t="n">
        <v>-273.875</v>
      </c>
      <c r="S719" s="90" t="n">
        <v>-1</v>
      </c>
      <c r="T719" s="90" t="n">
        <v>-1</v>
      </c>
      <c r="U719" s="86" t="n">
        <v>293.32</v>
      </c>
      <c r="V719" s="86" t="n">
        <v>293.32</v>
      </c>
      <c r="W719" s="86" t="n">
        <v>18.39</v>
      </c>
      <c r="X719" s="89" t="n">
        <v>-274.93</v>
      </c>
      <c r="Y719" s="90" t="n">
        <v>-0.937303968362198</v>
      </c>
      <c r="Z719" s="88" t="s">
        <v>57</v>
      </c>
      <c r="AA719" s="86" t="n">
        <f aca="false">SUM(K719,Q719,W719)/3</f>
        <v>23.15</v>
      </c>
    </row>
    <row r="720" customFormat="false" ht="15" hidden="false" customHeight="false" outlineLevel="0" collapsed="false">
      <c r="A720" s="0" t="e">
        <f aca="false">_xlfn.XLOOKUP('[1]CMK - 30.09.2025'!$N$1:$N$1048576,'[1]CMK - 30.09.2025'!$J$1:$J$1048576,"-",0)</f>
        <v>#NAME?</v>
      </c>
      <c r="B720" s="85" t="s">
        <v>58</v>
      </c>
      <c r="C720" s="85" t="s">
        <v>58</v>
      </c>
      <c r="D720" s="85" t="s">
        <v>59</v>
      </c>
      <c r="E720" s="85" t="n">
        <v>15461986000174</v>
      </c>
      <c r="F720" s="85" t="s">
        <v>776</v>
      </c>
      <c r="G720" s="85"/>
      <c r="H720" s="85" t="s">
        <v>61</v>
      </c>
      <c r="I720" s="86" t="n">
        <v>1456.112</v>
      </c>
      <c r="J720" s="86" t="n">
        <v>1456.112</v>
      </c>
      <c r="K720" s="86" t="n">
        <v>1930.33</v>
      </c>
      <c r="L720" s="87" t="n">
        <v>474.217999999999</v>
      </c>
      <c r="M720" s="83" t="n">
        <v>0.325674123968486</v>
      </c>
      <c r="N720" s="88" t="s">
        <v>57</v>
      </c>
      <c r="O720" s="86" t="n">
        <v>1389.109</v>
      </c>
      <c r="P720" s="86" t="n">
        <v>1389.109</v>
      </c>
      <c r="Q720" s="86" t="n">
        <v>2243.7</v>
      </c>
      <c r="R720" s="87" t="n">
        <v>854.591</v>
      </c>
      <c r="S720" s="83" t="n">
        <v>0.6152080218327</v>
      </c>
      <c r="T720" s="83" t="n">
        <v>0.16234011801091</v>
      </c>
      <c r="U720" s="86" t="n">
        <v>3136.587</v>
      </c>
      <c r="V720" s="86" t="n">
        <v>3136.587</v>
      </c>
      <c r="W720" s="86" t="n">
        <v>1451.94</v>
      </c>
      <c r="X720" s="89" t="n">
        <v>-1684.647</v>
      </c>
      <c r="Y720" s="90" t="n">
        <v>-0.537095575541185</v>
      </c>
      <c r="Z720" s="90" t="n">
        <v>-0.352881401256853</v>
      </c>
      <c r="AA720" s="86" t="n">
        <f aca="false">SUM(K720,Q720,W720)/3</f>
        <v>1875.32333333333</v>
      </c>
    </row>
    <row r="721" customFormat="false" ht="15" hidden="false" customHeight="false" outlineLevel="0" collapsed="false">
      <c r="A721" s="0" t="e">
        <f aca="false">_xlfn.XLOOKUP('[1]CMK - 30.09.2025'!$N$1:$N$1048576,'[1]CMK - 30.09.2025'!$J$1:$J$1048576,"-",0)</f>
        <v>#NAME?</v>
      </c>
      <c r="B721" s="85" t="s">
        <v>58</v>
      </c>
      <c r="C721" s="85" t="s">
        <v>58</v>
      </c>
      <c r="D721" s="85" t="s">
        <v>59</v>
      </c>
      <c r="E721" s="85" t="n">
        <v>15500811000129</v>
      </c>
      <c r="F721" s="85" t="s">
        <v>777</v>
      </c>
      <c r="G721" s="85"/>
      <c r="H721" s="85" t="s">
        <v>61</v>
      </c>
      <c r="I721" s="86" t="n">
        <v>2854.624</v>
      </c>
      <c r="J721" s="86" t="n">
        <v>2854.624</v>
      </c>
      <c r="K721" s="86" t="n">
        <v>7135.31</v>
      </c>
      <c r="L721" s="87" t="n">
        <v>4280.686</v>
      </c>
      <c r="M721" s="83" t="n">
        <v>1.49956211395967</v>
      </c>
      <c r="N721" s="88" t="s">
        <v>57</v>
      </c>
      <c r="O721" s="86" t="n">
        <v>9610.555</v>
      </c>
      <c r="P721" s="86" t="n">
        <v>9610.555</v>
      </c>
      <c r="Q721" s="86" t="n">
        <v>7054.58</v>
      </c>
      <c r="R721" s="89" t="n">
        <v>-2555.975</v>
      </c>
      <c r="S721" s="90" t="n">
        <v>-0.265954983869298</v>
      </c>
      <c r="T721" s="90" t="n">
        <v>-0.0113141545356823</v>
      </c>
      <c r="U721" s="86" t="n">
        <v>6622.388</v>
      </c>
      <c r="V721" s="86" t="n">
        <v>6622.388</v>
      </c>
      <c r="W721" s="86" t="n">
        <v>6645.99</v>
      </c>
      <c r="X721" s="87" t="n">
        <v>23.6020000000017</v>
      </c>
      <c r="Y721" s="83" t="n">
        <v>0.00356397118380891</v>
      </c>
      <c r="Z721" s="90" t="n">
        <v>-0.0579184019459699</v>
      </c>
      <c r="AA721" s="86" t="n">
        <f aca="false">SUM(K721,Q721,W721)/3</f>
        <v>6945.29333333333</v>
      </c>
    </row>
    <row r="722" customFormat="false" ht="15" hidden="false" customHeight="false" outlineLevel="0" collapsed="false">
      <c r="A722" s="0" t="e">
        <f aca="false">_xlfn.XLOOKUP('[1]CMK - 30.09.2025'!$N$1:$N$1048576,'[1]CMK - 30.09.2025'!$J$1:$J$1048576,"-",0)</f>
        <v>#NAME?</v>
      </c>
      <c r="B722" s="85" t="s">
        <v>58</v>
      </c>
      <c r="C722" s="85" t="s">
        <v>58</v>
      </c>
      <c r="D722" s="85" t="s">
        <v>59</v>
      </c>
      <c r="E722" s="85" t="n">
        <v>15515874000159</v>
      </c>
      <c r="F722" s="85" t="s">
        <v>778</v>
      </c>
      <c r="G722" s="85"/>
      <c r="H722" s="85" t="s">
        <v>61</v>
      </c>
      <c r="I722" s="86" t="n">
        <v>2417.399</v>
      </c>
      <c r="J722" s="86" t="n">
        <v>2417.399</v>
      </c>
      <c r="K722" s="86" t="n">
        <v>2894.72</v>
      </c>
      <c r="L722" s="87" t="n">
        <v>477.321000000001</v>
      </c>
      <c r="M722" s="83" t="n">
        <v>0.197452303074503</v>
      </c>
      <c r="N722" s="88" t="s">
        <v>57</v>
      </c>
      <c r="O722" s="86" t="n">
        <v>1608.175</v>
      </c>
      <c r="P722" s="86" t="n">
        <v>1608.175</v>
      </c>
      <c r="Q722" s="86" t="n">
        <v>317.11</v>
      </c>
      <c r="R722" s="89" t="n">
        <v>-1291.065</v>
      </c>
      <c r="S722" s="90" t="n">
        <v>-0.802813748503739</v>
      </c>
      <c r="T722" s="90" t="n">
        <v>-0.890452271722308</v>
      </c>
      <c r="U722" s="86" t="n">
        <v>1373.263</v>
      </c>
      <c r="V722" s="86" t="n">
        <v>1373.263</v>
      </c>
      <c r="W722" s="86" t="n">
        <v>3574.06</v>
      </c>
      <c r="X722" s="87" t="n">
        <v>2200.797</v>
      </c>
      <c r="Y722" s="83" t="n">
        <v>1.60260416249473</v>
      </c>
      <c r="Z722" s="83" t="n">
        <v>10.2707262464129</v>
      </c>
      <c r="AA722" s="86" t="n">
        <f aca="false">SUM(K722,Q722,W722)/3</f>
        <v>2261.96333333333</v>
      </c>
    </row>
    <row r="723" customFormat="false" ht="15" hidden="false" customHeight="false" outlineLevel="0" collapsed="false">
      <c r="A723" s="0" t="e">
        <f aca="false">_xlfn.XLOOKUP('[1]CMK - 30.09.2025'!$N$1:$N$1048576,'[1]CMK - 30.09.2025'!$J$1:$J$1048576,"-",0)</f>
        <v>#NAME?</v>
      </c>
      <c r="B723" s="85" t="s">
        <v>58</v>
      </c>
      <c r="C723" s="85" t="s">
        <v>58</v>
      </c>
      <c r="D723" s="85" t="s">
        <v>59</v>
      </c>
      <c r="E723" s="85" t="n">
        <v>15552586000174</v>
      </c>
      <c r="F723" s="85" t="s">
        <v>779</v>
      </c>
      <c r="G723" s="85"/>
      <c r="H723" s="85" t="s">
        <v>61</v>
      </c>
      <c r="I723" s="86" t="n">
        <v>21867.267</v>
      </c>
      <c r="J723" s="86" t="n">
        <v>21867.267</v>
      </c>
      <c r="K723" s="86" t="n">
        <v>21793.38</v>
      </c>
      <c r="L723" s="89" t="n">
        <v>-73.8869999999988</v>
      </c>
      <c r="M723" s="90" t="n">
        <v>-0.00337888589369673</v>
      </c>
      <c r="N723" s="88" t="s">
        <v>57</v>
      </c>
      <c r="O723" s="86" t="n">
        <v>11787.503</v>
      </c>
      <c r="P723" s="86" t="n">
        <v>11787.503</v>
      </c>
      <c r="Q723" s="86" t="n">
        <v>24849.02</v>
      </c>
      <c r="R723" s="87" t="n">
        <v>13061.517</v>
      </c>
      <c r="S723" s="83" t="n">
        <v>1.1080817540407</v>
      </c>
      <c r="T723" s="83" t="n">
        <v>0.140209549872484</v>
      </c>
      <c r="U723" s="86" t="n">
        <v>17463.404</v>
      </c>
      <c r="V723" s="86" t="n">
        <v>17463.404</v>
      </c>
      <c r="W723" s="86" t="n">
        <v>26458.65</v>
      </c>
      <c r="X723" s="87" t="n">
        <v>8995.24599999999</v>
      </c>
      <c r="Y723" s="83" t="n">
        <v>0.515091215893533</v>
      </c>
      <c r="Z723" s="83" t="n">
        <v>0.0647763976205096</v>
      </c>
      <c r="AA723" s="86" t="n">
        <f aca="false">SUM(K723,Q723,W723)/3</f>
        <v>24367.0166666667</v>
      </c>
    </row>
    <row r="724" customFormat="false" ht="15" hidden="false" customHeight="false" outlineLevel="0" collapsed="false">
      <c r="A724" s="0" t="e">
        <f aca="false">_xlfn.XLOOKUP('[1]CMK - 30.09.2025'!$N$1:$N$1048576,'[1]CMK - 30.09.2025'!$J$1:$J$1048576,"-",0)</f>
        <v>#NAME?</v>
      </c>
      <c r="B724" s="85" t="s">
        <v>58</v>
      </c>
      <c r="C724" s="85" t="s">
        <v>58</v>
      </c>
      <c r="D724" s="85" t="s">
        <v>59</v>
      </c>
      <c r="E724" s="85" t="n">
        <v>15596031000124</v>
      </c>
      <c r="F724" s="85" t="s">
        <v>780</v>
      </c>
      <c r="G724" s="85"/>
      <c r="H724" s="85" t="s">
        <v>61</v>
      </c>
      <c r="I724" s="86" t="n">
        <v>1140.366</v>
      </c>
      <c r="J724" s="86" t="n">
        <v>1140.366</v>
      </c>
      <c r="K724" s="86" t="n">
        <v>779.03</v>
      </c>
      <c r="L724" s="89" t="n">
        <v>-361.336</v>
      </c>
      <c r="M724" s="90" t="n">
        <v>-0.316859674876312</v>
      </c>
      <c r="N724" s="88" t="s">
        <v>57</v>
      </c>
      <c r="O724" s="86" t="n">
        <v>1175.766</v>
      </c>
      <c r="P724" s="86" t="n">
        <v>1175.766</v>
      </c>
      <c r="Q724" s="86" t="n">
        <v>967.58</v>
      </c>
      <c r="R724" s="89" t="n">
        <v>-208.186</v>
      </c>
      <c r="S724" s="90" t="n">
        <v>-0.177064143715671</v>
      </c>
      <c r="T724" s="83" t="n">
        <v>0.242031757441947</v>
      </c>
      <c r="U724" s="86" t="n">
        <v>1529.482</v>
      </c>
      <c r="V724" s="86" t="n">
        <v>1529.482</v>
      </c>
      <c r="W724" s="86" t="n">
        <v>1136.84</v>
      </c>
      <c r="X724" s="89" t="n">
        <v>-392.642</v>
      </c>
      <c r="Y724" s="90" t="n">
        <v>-0.256715672364892</v>
      </c>
      <c r="Z724" s="83" t="n">
        <v>0.17493127183282</v>
      </c>
      <c r="AA724" s="86" t="n">
        <f aca="false">SUM(K724,Q724,W724)/3</f>
        <v>961.15</v>
      </c>
    </row>
    <row r="725" customFormat="false" ht="15" hidden="false" customHeight="false" outlineLevel="0" collapsed="false">
      <c r="A725" s="0" t="e">
        <f aca="false">_xlfn.XLOOKUP('[1]CMK - 30.09.2025'!$N$1:$N$1048576,'[1]CMK - 30.09.2025'!$J$1:$J$1048576,"-",0)</f>
        <v>#NAME?</v>
      </c>
      <c r="B725" s="85" t="s">
        <v>58</v>
      </c>
      <c r="C725" s="85" t="s">
        <v>58</v>
      </c>
      <c r="D725" s="85" t="s">
        <v>59</v>
      </c>
      <c r="E725" s="85" t="n">
        <v>15623683000100</v>
      </c>
      <c r="F725" s="85" t="s">
        <v>781</v>
      </c>
      <c r="G725" s="85"/>
      <c r="H725" s="85" t="s">
        <v>61</v>
      </c>
      <c r="I725" s="86" t="n">
        <v>16595.87</v>
      </c>
      <c r="J725" s="86" t="n">
        <v>16595.87</v>
      </c>
      <c r="K725" s="86" t="n">
        <v>16443.78</v>
      </c>
      <c r="L725" s="89" t="n">
        <v>-152.089999999997</v>
      </c>
      <c r="M725" s="90" t="n">
        <v>-0.00916432823346991</v>
      </c>
      <c r="N725" s="88" t="s">
        <v>57</v>
      </c>
      <c r="O725" s="86" t="n">
        <v>15669.362</v>
      </c>
      <c r="P725" s="86" t="n">
        <v>15669.362</v>
      </c>
      <c r="Q725" s="86" t="n">
        <v>14323.36</v>
      </c>
      <c r="R725" s="89" t="n">
        <v>-1346.002</v>
      </c>
      <c r="S725" s="90" t="n">
        <v>-0.0859002427795084</v>
      </c>
      <c r="T725" s="90" t="n">
        <v>-0.128949669723142</v>
      </c>
      <c r="U725" s="86" t="n">
        <v>17657.764</v>
      </c>
      <c r="V725" s="86" t="n">
        <v>17657.764</v>
      </c>
      <c r="W725" s="86" t="n">
        <v>16257.92</v>
      </c>
      <c r="X725" s="89" t="n">
        <v>-1399.844</v>
      </c>
      <c r="Y725" s="90" t="n">
        <v>-0.0792764021537495</v>
      </c>
      <c r="Z725" s="83" t="n">
        <v>0.135063281241273</v>
      </c>
      <c r="AA725" s="86" t="n">
        <f aca="false">SUM(K725,Q725,W725)/3</f>
        <v>15675.02</v>
      </c>
    </row>
    <row r="726" customFormat="false" ht="15" hidden="false" customHeight="false" outlineLevel="0" collapsed="false">
      <c r="A726" s="0" t="e">
        <f aca="false">_xlfn.XLOOKUP('[1]CMK - 30.09.2025'!$N$1:$N$1048576,'[1]CMK - 30.09.2025'!$J$1:$J$1048576,"-",0)</f>
        <v>#NAME?</v>
      </c>
      <c r="B726" s="85" t="s">
        <v>58</v>
      </c>
      <c r="C726" s="85" t="s">
        <v>58</v>
      </c>
      <c r="D726" s="85" t="s">
        <v>59</v>
      </c>
      <c r="E726" s="85" t="n">
        <v>15656195000523</v>
      </c>
      <c r="F726" s="85" t="s">
        <v>782</v>
      </c>
      <c r="G726" s="85"/>
      <c r="H726" s="85" t="s">
        <v>61</v>
      </c>
      <c r="I726" s="86" t="n">
        <v>15.367</v>
      </c>
      <c r="J726" s="86" t="n">
        <v>15.367</v>
      </c>
      <c r="K726" s="86" t="n">
        <v>0</v>
      </c>
      <c r="L726" s="89" t="n">
        <v>-15.367</v>
      </c>
      <c r="M726" s="90" t="n">
        <v>-1</v>
      </c>
      <c r="N726" s="88" t="s">
        <v>57</v>
      </c>
      <c r="O726" s="86" t="n">
        <v>16.829</v>
      </c>
      <c r="P726" s="86" t="n">
        <v>16.829</v>
      </c>
      <c r="Q726" s="86" t="n">
        <v>0</v>
      </c>
      <c r="R726" s="89" t="n">
        <v>-16.829</v>
      </c>
      <c r="S726" s="90" t="n">
        <v>-1</v>
      </c>
      <c r="T726" s="88" t="s">
        <v>57</v>
      </c>
      <c r="U726" s="86" t="n">
        <v>19.933</v>
      </c>
      <c r="V726" s="86" t="n">
        <v>19.933</v>
      </c>
      <c r="W726" s="86" t="n">
        <v>0</v>
      </c>
      <c r="X726" s="89" t="n">
        <v>-19.933</v>
      </c>
      <c r="Y726" s="90" t="n">
        <v>-1</v>
      </c>
      <c r="Z726" s="88" t="s">
        <v>57</v>
      </c>
      <c r="AA726" s="86" t="n">
        <f aca="false">SUM(K726,Q726,W726)/3</f>
        <v>0</v>
      </c>
    </row>
    <row r="727" customFormat="false" ht="15" hidden="false" customHeight="false" outlineLevel="0" collapsed="false">
      <c r="A727" s="0" t="e">
        <f aca="false">_xlfn.XLOOKUP('[1]CMK - 30.09.2025'!$N$1:$N$1048576,'[1]CMK - 30.09.2025'!$J$1:$J$1048576,"-",0)</f>
        <v>#NAME?</v>
      </c>
      <c r="B727" s="85" t="s">
        <v>58</v>
      </c>
      <c r="C727" s="85" t="s">
        <v>58</v>
      </c>
      <c r="D727" s="85" t="s">
        <v>59</v>
      </c>
      <c r="E727" s="85" t="n">
        <v>15656198000133</v>
      </c>
      <c r="F727" s="85" t="s">
        <v>783</v>
      </c>
      <c r="G727" s="85"/>
      <c r="H727" s="85" t="s">
        <v>61</v>
      </c>
      <c r="I727" s="86" t="n">
        <v>8381.635</v>
      </c>
      <c r="J727" s="86" t="n">
        <v>8381.635</v>
      </c>
      <c r="K727" s="86" t="n">
        <v>8159.98</v>
      </c>
      <c r="L727" s="89" t="n">
        <v>-221.654999999997</v>
      </c>
      <c r="M727" s="90" t="n">
        <v>-0.0264453176498377</v>
      </c>
      <c r="N727" s="88" t="s">
        <v>57</v>
      </c>
      <c r="O727" s="86" t="n">
        <v>4991.66</v>
      </c>
      <c r="P727" s="86" t="n">
        <v>4991.66</v>
      </c>
      <c r="Q727" s="86" t="n">
        <v>6684.98</v>
      </c>
      <c r="R727" s="87" t="n">
        <v>1693.32</v>
      </c>
      <c r="S727" s="83" t="n">
        <v>0.339229835365389</v>
      </c>
      <c r="T727" s="90" t="n">
        <v>-0.18076024696139</v>
      </c>
      <c r="U727" s="86" t="n">
        <v>3694.87</v>
      </c>
      <c r="V727" s="86" t="n">
        <v>3694.87</v>
      </c>
      <c r="W727" s="86" t="n">
        <v>10382.43</v>
      </c>
      <c r="X727" s="87" t="n">
        <v>6687.56</v>
      </c>
      <c r="Y727" s="83" t="n">
        <v>1.80995813113858</v>
      </c>
      <c r="Z727" s="83" t="n">
        <v>0.553098139411038</v>
      </c>
      <c r="AA727" s="86" t="n">
        <f aca="false">SUM(K727,Q727,W727)/3</f>
        <v>8409.13</v>
      </c>
    </row>
    <row r="728" customFormat="false" ht="15" hidden="false" customHeight="false" outlineLevel="0" collapsed="false">
      <c r="A728" s="0" t="e">
        <f aca="false">_xlfn.XLOOKUP('[1]CMK - 30.09.2025'!$N$1:$N$1048576,'[1]CMK - 30.09.2025'!$J$1:$J$1048576,"-",0)</f>
        <v>#NAME?</v>
      </c>
      <c r="B728" s="85" t="s">
        <v>58</v>
      </c>
      <c r="C728" s="85" t="s">
        <v>58</v>
      </c>
      <c r="D728" s="85" t="s">
        <v>59</v>
      </c>
      <c r="E728" s="85" t="n">
        <v>15690080000121</v>
      </c>
      <c r="F728" s="85" t="s">
        <v>784</v>
      </c>
      <c r="G728" s="85"/>
      <c r="H728" s="85" t="s">
        <v>61</v>
      </c>
      <c r="I728" s="86" t="n">
        <v>7606.112</v>
      </c>
      <c r="J728" s="86" t="n">
        <v>7606.112</v>
      </c>
      <c r="K728" s="86" t="n">
        <v>6555.72</v>
      </c>
      <c r="L728" s="89" t="n">
        <v>-1050.392</v>
      </c>
      <c r="M728" s="90" t="n">
        <v>-0.138098413486417</v>
      </c>
      <c r="N728" s="88" t="s">
        <v>57</v>
      </c>
      <c r="O728" s="86" t="n">
        <v>8277.716</v>
      </c>
      <c r="P728" s="86" t="n">
        <v>8277.716</v>
      </c>
      <c r="Q728" s="86" t="n">
        <v>13272.55</v>
      </c>
      <c r="R728" s="87" t="n">
        <v>4994.834</v>
      </c>
      <c r="S728" s="83" t="n">
        <v>0.603407268381761</v>
      </c>
      <c r="T728" s="83" t="n">
        <v>1.02457548522512</v>
      </c>
      <c r="U728" s="86" t="n">
        <v>10941.625</v>
      </c>
      <c r="V728" s="86" t="n">
        <v>10941.625</v>
      </c>
      <c r="W728" s="86" t="n">
        <v>9935.67</v>
      </c>
      <c r="X728" s="89" t="n">
        <v>-1005.955</v>
      </c>
      <c r="Y728" s="90" t="n">
        <v>-0.0919383546776644</v>
      </c>
      <c r="Z728" s="90" t="n">
        <v>-0.251412125024958</v>
      </c>
      <c r="AA728" s="86" t="n">
        <f aca="false">SUM(K728,Q728,W728)/3</f>
        <v>9921.31333333333</v>
      </c>
    </row>
    <row r="729" customFormat="false" ht="15" hidden="false" customHeight="false" outlineLevel="0" collapsed="false">
      <c r="A729" s="0" t="e">
        <f aca="false">_xlfn.XLOOKUP('[1]CMK - 30.09.2025'!$N$1:$N$1048576,'[1]CMK - 30.09.2025'!$J$1:$J$1048576,"-",0)</f>
        <v>#NAME?</v>
      </c>
      <c r="B729" s="85" t="s">
        <v>58</v>
      </c>
      <c r="C729" s="85" t="s">
        <v>58</v>
      </c>
      <c r="D729" s="85" t="s">
        <v>59</v>
      </c>
      <c r="E729" s="85" t="n">
        <v>15718286000112</v>
      </c>
      <c r="F729" s="85" t="s">
        <v>785</v>
      </c>
      <c r="G729" s="85"/>
      <c r="H729" s="85" t="s">
        <v>61</v>
      </c>
      <c r="I729" s="86" t="n">
        <v>10057.87</v>
      </c>
      <c r="J729" s="86" t="n">
        <v>10057.87</v>
      </c>
      <c r="K729" s="86" t="n">
        <v>10318.84</v>
      </c>
      <c r="L729" s="87" t="n">
        <v>260.969999999998</v>
      </c>
      <c r="M729" s="83" t="n">
        <v>0.0259468456044867</v>
      </c>
      <c r="N729" s="88" t="s">
        <v>57</v>
      </c>
      <c r="O729" s="86" t="n">
        <v>12327.828</v>
      </c>
      <c r="P729" s="86" t="n">
        <v>12327.828</v>
      </c>
      <c r="Q729" s="86" t="n">
        <v>9255.89</v>
      </c>
      <c r="R729" s="89" t="n">
        <v>-3071.93800000001</v>
      </c>
      <c r="S729" s="90" t="n">
        <v>-0.249187285870634</v>
      </c>
      <c r="T729" s="90" t="n">
        <v>-0.103010609719697</v>
      </c>
      <c r="U729" s="86" t="n">
        <v>17739.567</v>
      </c>
      <c r="V729" s="86" t="n">
        <v>17739.567</v>
      </c>
      <c r="W729" s="86" t="n">
        <v>16200.26</v>
      </c>
      <c r="X729" s="89" t="n">
        <v>-1539.30700000001</v>
      </c>
      <c r="Y729" s="90" t="n">
        <v>-0.0867725238163936</v>
      </c>
      <c r="Z729" s="83" t="n">
        <v>0.75026496641598</v>
      </c>
      <c r="AA729" s="86" t="n">
        <f aca="false">SUM(K729,Q729,W729)/3</f>
        <v>11924.9966666667</v>
      </c>
    </row>
    <row r="730" customFormat="false" ht="15" hidden="false" customHeight="false" outlineLevel="0" collapsed="false">
      <c r="A730" s="0" t="e">
        <f aca="false">_xlfn.XLOOKUP('[1]CMK - 30.09.2025'!$N$1:$N$1048576,'[1]CMK - 30.09.2025'!$J$1:$J$1048576,"-",0)</f>
        <v>#NAME?</v>
      </c>
      <c r="B730" s="85" t="s">
        <v>58</v>
      </c>
      <c r="C730" s="85" t="s">
        <v>58</v>
      </c>
      <c r="D730" s="85" t="s">
        <v>59</v>
      </c>
      <c r="E730" s="85" t="n">
        <v>15771396000148</v>
      </c>
      <c r="F730" s="85" t="s">
        <v>786</v>
      </c>
      <c r="G730" s="85"/>
      <c r="H730" s="85" t="s">
        <v>61</v>
      </c>
      <c r="I730" s="86" t="n">
        <v>70.091</v>
      </c>
      <c r="J730" s="86" t="n">
        <v>70.091</v>
      </c>
      <c r="K730" s="86" t="n">
        <v>138.72</v>
      </c>
      <c r="L730" s="87" t="n">
        <v>68.629</v>
      </c>
      <c r="M730" s="83" t="n">
        <v>0.979141401891826</v>
      </c>
      <c r="N730" s="88" t="s">
        <v>57</v>
      </c>
      <c r="O730" s="86" t="n">
        <v>76</v>
      </c>
      <c r="P730" s="86" t="n">
        <v>76</v>
      </c>
      <c r="Q730" s="86" t="n">
        <v>0</v>
      </c>
      <c r="R730" s="89" t="n">
        <v>-76</v>
      </c>
      <c r="S730" s="90" t="n">
        <v>-1</v>
      </c>
      <c r="T730" s="90" t="n">
        <v>-1</v>
      </c>
      <c r="U730" s="86" t="n">
        <v>81.838</v>
      </c>
      <c r="V730" s="86" t="n">
        <v>81.838</v>
      </c>
      <c r="W730" s="86" t="n">
        <v>0</v>
      </c>
      <c r="X730" s="89" t="n">
        <v>-81.838</v>
      </c>
      <c r="Y730" s="90" t="n">
        <v>-1</v>
      </c>
      <c r="Z730" s="88" t="s">
        <v>57</v>
      </c>
      <c r="AA730" s="86" t="n">
        <f aca="false">SUM(K730,Q730,W730)/3</f>
        <v>46.24</v>
      </c>
    </row>
    <row r="731" customFormat="false" ht="15" hidden="false" customHeight="false" outlineLevel="0" collapsed="false">
      <c r="A731" s="0" t="e">
        <f aca="false">_xlfn.XLOOKUP('[1]CMK - 30.09.2025'!$N$1:$N$1048576,'[1]CMK - 30.09.2025'!$J$1:$J$1048576,"-",0)</f>
        <v>#NAME?</v>
      </c>
      <c r="B731" s="85" t="s">
        <v>58</v>
      </c>
      <c r="C731" s="85" t="s">
        <v>58</v>
      </c>
      <c r="D731" s="85" t="s">
        <v>59</v>
      </c>
      <c r="E731" s="85" t="n">
        <v>15777583000210</v>
      </c>
      <c r="F731" s="85" t="s">
        <v>787</v>
      </c>
      <c r="G731" s="85"/>
      <c r="H731" s="85" t="s">
        <v>61</v>
      </c>
      <c r="I731" s="86" t="n">
        <v>448.878</v>
      </c>
      <c r="J731" s="86" t="n">
        <v>448.878</v>
      </c>
      <c r="K731" s="86" t="n">
        <v>676.91</v>
      </c>
      <c r="L731" s="87" t="n">
        <v>228.032</v>
      </c>
      <c r="M731" s="83" t="n">
        <v>0.508004402086981</v>
      </c>
      <c r="N731" s="88" t="s">
        <v>57</v>
      </c>
      <c r="O731" s="86" t="n">
        <v>6989.187</v>
      </c>
      <c r="P731" s="86" t="n">
        <v>6989.187</v>
      </c>
      <c r="Q731" s="86" t="n">
        <v>117.03</v>
      </c>
      <c r="R731" s="89" t="n">
        <v>-6872.157</v>
      </c>
      <c r="S731" s="90" t="n">
        <v>-0.983255563200698</v>
      </c>
      <c r="T731" s="90" t="n">
        <v>-0.827111432834498</v>
      </c>
      <c r="U731" s="86" t="n">
        <v>5210.665</v>
      </c>
      <c r="V731" s="86" t="n">
        <v>5210.665</v>
      </c>
      <c r="W731" s="86" t="n">
        <v>416.98</v>
      </c>
      <c r="X731" s="89" t="n">
        <v>-4793.685</v>
      </c>
      <c r="Y731" s="90" t="n">
        <v>-0.919975665294161</v>
      </c>
      <c r="Z731" s="83" t="n">
        <v>2.56301802956507</v>
      </c>
      <c r="AA731" s="86" t="n">
        <f aca="false">SUM(K731,Q731,W731)/3</f>
        <v>403.64</v>
      </c>
    </row>
    <row r="732" customFormat="false" ht="15" hidden="false" customHeight="false" outlineLevel="0" collapsed="false">
      <c r="A732" s="0" t="e">
        <f aca="false">_xlfn.XLOOKUP('[1]CMK - 30.09.2025'!$N$1:$N$1048576,'[1]CMK - 30.09.2025'!$J$1:$J$1048576,"-",0)</f>
        <v>#NAME?</v>
      </c>
      <c r="B732" s="85" t="s">
        <v>58</v>
      </c>
      <c r="C732" s="85" t="s">
        <v>58</v>
      </c>
      <c r="D732" s="85" t="s">
        <v>59</v>
      </c>
      <c r="E732" s="85" t="n">
        <v>15777583000309</v>
      </c>
      <c r="F732" s="85" t="s">
        <v>788</v>
      </c>
      <c r="G732" s="85"/>
      <c r="H732" s="85" t="s">
        <v>61</v>
      </c>
      <c r="I732" s="86" t="n">
        <v>1941.054</v>
      </c>
      <c r="J732" s="86" t="n">
        <v>1941.054</v>
      </c>
      <c r="K732" s="86" t="n">
        <v>1776.41</v>
      </c>
      <c r="L732" s="89" t="n">
        <v>-164.644</v>
      </c>
      <c r="M732" s="90" t="n">
        <v>-0.0848219575550191</v>
      </c>
      <c r="N732" s="88" t="s">
        <v>57</v>
      </c>
      <c r="O732" s="86" t="n">
        <v>8352.488</v>
      </c>
      <c r="P732" s="86" t="n">
        <v>8352.488</v>
      </c>
      <c r="Q732" s="86" t="n">
        <v>2017.96</v>
      </c>
      <c r="R732" s="89" t="n">
        <v>-6334.528</v>
      </c>
      <c r="S732" s="90" t="n">
        <v>-0.758400131793066</v>
      </c>
      <c r="T732" s="83" t="n">
        <v>0.135976491913466</v>
      </c>
      <c r="U732" s="86" t="n">
        <v>4929.594</v>
      </c>
      <c r="V732" s="86" t="n">
        <v>4929.594</v>
      </c>
      <c r="W732" s="86" t="n">
        <v>1320.36</v>
      </c>
      <c r="X732" s="89" t="n">
        <v>-3609.234</v>
      </c>
      <c r="Y732" s="90" t="n">
        <v>-0.732156441280966</v>
      </c>
      <c r="Z732" s="90" t="n">
        <v>-0.345695653035739</v>
      </c>
      <c r="AA732" s="86" t="n">
        <f aca="false">SUM(K732,Q732,W732)/3</f>
        <v>1704.91</v>
      </c>
    </row>
    <row r="733" customFormat="false" ht="15" hidden="false" customHeight="false" outlineLevel="0" collapsed="false">
      <c r="A733" s="0" t="e">
        <f aca="false">_xlfn.XLOOKUP('[1]CMK - 30.09.2025'!$N$1:$N$1048576,'[1]CMK - 30.09.2025'!$J$1:$J$1048576,"-",0)</f>
        <v>#NAME?</v>
      </c>
      <c r="B733" s="85" t="s">
        <v>58</v>
      </c>
      <c r="C733" s="85" t="s">
        <v>58</v>
      </c>
      <c r="D733" s="85" t="s">
        <v>59</v>
      </c>
      <c r="E733" s="85" t="n">
        <v>15777583000481</v>
      </c>
      <c r="F733" s="85" t="s">
        <v>789</v>
      </c>
      <c r="G733" s="85"/>
      <c r="H733" s="85" t="s">
        <v>61</v>
      </c>
      <c r="I733" s="86" t="n">
        <v>11209.676</v>
      </c>
      <c r="J733" s="86" t="n">
        <v>11209.676</v>
      </c>
      <c r="K733" s="86" t="n">
        <v>15661.59</v>
      </c>
      <c r="L733" s="87" t="n">
        <v>4451.914</v>
      </c>
      <c r="M733" s="83" t="n">
        <v>0.397149212876447</v>
      </c>
      <c r="N733" s="88" t="s">
        <v>57</v>
      </c>
      <c r="O733" s="86" t="n">
        <v>8951.905</v>
      </c>
      <c r="P733" s="86" t="n">
        <v>8951.905</v>
      </c>
      <c r="Q733" s="86" t="n">
        <v>12661.82</v>
      </c>
      <c r="R733" s="87" t="n">
        <v>3709.915</v>
      </c>
      <c r="S733" s="83" t="n">
        <v>0.4144274319265</v>
      </c>
      <c r="T733" s="90" t="n">
        <v>-0.191536746907562</v>
      </c>
      <c r="U733" s="86" t="n">
        <v>7418.196</v>
      </c>
      <c r="V733" s="86" t="n">
        <v>7418.196</v>
      </c>
      <c r="W733" s="86" t="n">
        <v>12621.38</v>
      </c>
      <c r="X733" s="87" t="n">
        <v>5203.184</v>
      </c>
      <c r="Y733" s="83" t="n">
        <v>0.701408266915568</v>
      </c>
      <c r="Z733" s="90" t="n">
        <v>-0.00319385364821156</v>
      </c>
      <c r="AA733" s="86" t="n">
        <f aca="false">SUM(K733,Q733,W733)/3</f>
        <v>13648.2633333333</v>
      </c>
    </row>
    <row r="734" customFormat="false" ht="15" hidden="false" customHeight="false" outlineLevel="0" collapsed="false">
      <c r="A734" s="0" t="e">
        <f aca="false">_xlfn.XLOOKUP('[1]CMK - 30.09.2025'!$N$1:$N$1048576,'[1]CMK - 30.09.2025'!$J$1:$J$1048576,"-",0)</f>
        <v>#NAME?</v>
      </c>
      <c r="B734" s="85" t="s">
        <v>58</v>
      </c>
      <c r="C734" s="85" t="s">
        <v>58</v>
      </c>
      <c r="D734" s="85" t="s">
        <v>59</v>
      </c>
      <c r="E734" s="85" t="n">
        <v>15871712000153</v>
      </c>
      <c r="F734" s="85" t="s">
        <v>790</v>
      </c>
      <c r="G734" s="85"/>
      <c r="H734" s="85" t="s">
        <v>61</v>
      </c>
      <c r="I734" s="86" t="n">
        <v>17751.038</v>
      </c>
      <c r="J734" s="86" t="n">
        <v>17751.038</v>
      </c>
      <c r="K734" s="86" t="n">
        <v>8531.58</v>
      </c>
      <c r="L734" s="89" t="n">
        <v>-9219.458</v>
      </c>
      <c r="M734" s="90" t="n">
        <v>-0.519375712000616</v>
      </c>
      <c r="N734" s="88" t="s">
        <v>57</v>
      </c>
      <c r="O734" s="86" t="n">
        <v>13077.785</v>
      </c>
      <c r="P734" s="86" t="n">
        <v>13077.785</v>
      </c>
      <c r="Q734" s="86" t="n">
        <v>13781.75</v>
      </c>
      <c r="R734" s="87" t="n">
        <v>703.964999999995</v>
      </c>
      <c r="S734" s="83" t="n">
        <v>0.0538290696780834</v>
      </c>
      <c r="T734" s="83" t="n">
        <v>0.61538073838609</v>
      </c>
      <c r="U734" s="86" t="n">
        <v>11253.487</v>
      </c>
      <c r="V734" s="86" t="n">
        <v>11253.487</v>
      </c>
      <c r="W734" s="86" t="n">
        <v>12742.62</v>
      </c>
      <c r="X734" s="87" t="n">
        <v>1489.133</v>
      </c>
      <c r="Y734" s="83" t="n">
        <v>0.132326362486578</v>
      </c>
      <c r="Z734" s="90" t="n">
        <v>-0.075398987791826</v>
      </c>
      <c r="AA734" s="86" t="n">
        <f aca="false">SUM(K734,Q734,W734)/3</f>
        <v>11685.3166666667</v>
      </c>
    </row>
    <row r="735" customFormat="false" ht="15" hidden="false" customHeight="false" outlineLevel="0" collapsed="false">
      <c r="A735" s="0" t="e">
        <f aca="false">_xlfn.XLOOKUP('[1]CMK - 30.09.2025'!$N$1:$N$1048576,'[1]CMK - 30.09.2025'!$J$1:$J$1048576,"-",0)</f>
        <v>#NAME?</v>
      </c>
      <c r="B735" s="85" t="s">
        <v>58</v>
      </c>
      <c r="C735" s="85" t="s">
        <v>58</v>
      </c>
      <c r="D735" s="85" t="s">
        <v>59</v>
      </c>
      <c r="E735" s="85" t="n">
        <v>16529050000109</v>
      </c>
      <c r="F735" s="85" t="s">
        <v>791</v>
      </c>
      <c r="G735" s="85"/>
      <c r="H735" s="85" t="s">
        <v>61</v>
      </c>
      <c r="I735" s="86" t="n">
        <v>5830.953</v>
      </c>
      <c r="J735" s="86" t="n">
        <v>5830.953</v>
      </c>
      <c r="K735" s="86" t="n">
        <v>4155.62</v>
      </c>
      <c r="L735" s="89" t="n">
        <v>-1675.333</v>
      </c>
      <c r="M735" s="90" t="n">
        <v>-0.28731718468662</v>
      </c>
      <c r="N735" s="88" t="s">
        <v>57</v>
      </c>
      <c r="O735" s="86" t="n">
        <v>345.92</v>
      </c>
      <c r="P735" s="86" t="n">
        <v>345.92</v>
      </c>
      <c r="Q735" s="86" t="n">
        <v>1365.38</v>
      </c>
      <c r="R735" s="87" t="n">
        <v>1019.46</v>
      </c>
      <c r="S735" s="83" t="n">
        <v>2.94709759481961</v>
      </c>
      <c r="T735" s="90" t="n">
        <v>-0.671437715671789</v>
      </c>
      <c r="U735" s="86" t="n">
        <v>5547.767</v>
      </c>
      <c r="V735" s="86" t="n">
        <v>5547.767</v>
      </c>
      <c r="W735" s="86" t="n">
        <v>5971.13</v>
      </c>
      <c r="X735" s="87" t="n">
        <v>423.363000000001</v>
      </c>
      <c r="Y735" s="83" t="n">
        <v>0.0763123253013331</v>
      </c>
      <c r="Z735" s="83" t="n">
        <v>3.37323675460312</v>
      </c>
      <c r="AA735" s="86" t="n">
        <f aca="false">SUM(K735,Q735,W735)/3</f>
        <v>3830.71</v>
      </c>
    </row>
    <row r="736" customFormat="false" ht="15" hidden="false" customHeight="false" outlineLevel="0" collapsed="false">
      <c r="A736" s="0" t="e">
        <f aca="false">_xlfn.XLOOKUP('[1]CMK - 30.09.2025'!$N$1:$N$1048576,'[1]CMK - 30.09.2025'!$J$1:$J$1048576,"-",0)</f>
        <v>#NAME?</v>
      </c>
      <c r="B736" s="85" t="s">
        <v>58</v>
      </c>
      <c r="C736" s="85" t="s">
        <v>58</v>
      </c>
      <c r="D736" s="85" t="s">
        <v>59</v>
      </c>
      <c r="E736" s="85" t="n">
        <v>16570798000147</v>
      </c>
      <c r="F736" s="85" t="s">
        <v>792</v>
      </c>
      <c r="G736" s="85"/>
      <c r="H736" s="85" t="s">
        <v>61</v>
      </c>
      <c r="I736" s="86" t="n">
        <v>20.837</v>
      </c>
      <c r="J736" s="86" t="n">
        <v>20.837</v>
      </c>
      <c r="K736" s="86" t="n">
        <v>0</v>
      </c>
      <c r="L736" s="89" t="n">
        <v>-20.837</v>
      </c>
      <c r="M736" s="90" t="n">
        <v>-1</v>
      </c>
      <c r="N736" s="88" t="s">
        <v>57</v>
      </c>
      <c r="O736" s="86" t="n">
        <v>21.739</v>
      </c>
      <c r="P736" s="86" t="n">
        <v>21.739</v>
      </c>
      <c r="Q736" s="86" t="n">
        <v>0</v>
      </c>
      <c r="R736" s="89" t="n">
        <v>-21.739</v>
      </c>
      <c r="S736" s="90" t="n">
        <v>-1</v>
      </c>
      <c r="T736" s="88" t="s">
        <v>57</v>
      </c>
      <c r="U736" s="86" t="n">
        <v>27.228</v>
      </c>
      <c r="V736" s="86" t="n">
        <v>27.228</v>
      </c>
      <c r="W736" s="86" t="n">
        <v>0</v>
      </c>
      <c r="X736" s="89" t="n">
        <v>-27.228</v>
      </c>
      <c r="Y736" s="90" t="n">
        <v>-1</v>
      </c>
      <c r="Z736" s="88" t="s">
        <v>57</v>
      </c>
      <c r="AA736" s="86" t="n">
        <f aca="false">SUM(K736,Q736,W736)/3</f>
        <v>0</v>
      </c>
    </row>
    <row r="737" customFormat="false" ht="15" hidden="false" customHeight="false" outlineLevel="0" collapsed="false">
      <c r="A737" s="0" t="e">
        <f aca="false">_xlfn.XLOOKUP('[1]CMK - 30.09.2025'!$N$1:$N$1048576,'[1]CMK - 30.09.2025'!$J$1:$J$1048576,"-",0)</f>
        <v>#NAME?</v>
      </c>
      <c r="B737" s="85" t="s">
        <v>58</v>
      </c>
      <c r="C737" s="85" t="s">
        <v>58</v>
      </c>
      <c r="D737" s="85" t="s">
        <v>59</v>
      </c>
      <c r="E737" s="85" t="n">
        <v>16576118000100</v>
      </c>
      <c r="F737" s="85" t="s">
        <v>793</v>
      </c>
      <c r="G737" s="85"/>
      <c r="H737" s="85" t="s">
        <v>61</v>
      </c>
      <c r="I737" s="86" t="n">
        <v>1971.039</v>
      </c>
      <c r="J737" s="86" t="n">
        <v>1971.039</v>
      </c>
      <c r="K737" s="86" t="n">
        <v>3552.34</v>
      </c>
      <c r="L737" s="87" t="n">
        <v>1581.301</v>
      </c>
      <c r="M737" s="83" t="n">
        <v>0.802267737979816</v>
      </c>
      <c r="N737" s="88" t="s">
        <v>57</v>
      </c>
      <c r="O737" s="86" t="n">
        <v>1934.212</v>
      </c>
      <c r="P737" s="86" t="n">
        <v>1934.212</v>
      </c>
      <c r="Q737" s="86" t="n">
        <v>113.46</v>
      </c>
      <c r="R737" s="89" t="n">
        <v>-1820.752</v>
      </c>
      <c r="S737" s="90" t="n">
        <v>-0.941340452856254</v>
      </c>
      <c r="T737" s="90" t="n">
        <v>-0.968060489705377</v>
      </c>
      <c r="U737" s="86" t="n">
        <v>927.652</v>
      </c>
      <c r="V737" s="86" t="n">
        <v>927.652</v>
      </c>
      <c r="W737" s="86" t="n">
        <v>1652.36</v>
      </c>
      <c r="X737" s="87" t="n">
        <v>724.708</v>
      </c>
      <c r="Y737" s="83" t="n">
        <v>0.781228305442127</v>
      </c>
      <c r="Z737" s="83" t="n">
        <v>13.5633703507844</v>
      </c>
      <c r="AA737" s="86" t="n">
        <f aca="false">SUM(K737,Q737,W737)/3</f>
        <v>1772.72</v>
      </c>
    </row>
    <row r="738" customFormat="false" ht="15" hidden="false" customHeight="false" outlineLevel="0" collapsed="false">
      <c r="A738" s="0" t="e">
        <f aca="false">_xlfn.XLOOKUP('[1]CMK - 30.09.2025'!$N$1:$N$1048576,'[1]CMK - 30.09.2025'!$J$1:$J$1048576,"-",0)</f>
        <v>#NAME?</v>
      </c>
      <c r="B738" s="85" t="s">
        <v>58</v>
      </c>
      <c r="C738" s="85" t="s">
        <v>58</v>
      </c>
      <c r="D738" s="85" t="s">
        <v>59</v>
      </c>
      <c r="E738" s="85" t="n">
        <v>16583437000135</v>
      </c>
      <c r="F738" s="85" t="s">
        <v>794</v>
      </c>
      <c r="G738" s="85"/>
      <c r="H738" s="85" t="s">
        <v>61</v>
      </c>
      <c r="I738" s="86" t="n">
        <v>4625.082</v>
      </c>
      <c r="J738" s="86" t="n">
        <v>4625.082</v>
      </c>
      <c r="K738" s="86" t="n">
        <v>2301.31</v>
      </c>
      <c r="L738" s="89" t="n">
        <v>-2323.772</v>
      </c>
      <c r="M738" s="90" t="n">
        <v>-0.502428281271554</v>
      </c>
      <c r="N738" s="88" t="s">
        <v>57</v>
      </c>
      <c r="O738" s="86" t="n">
        <v>4764.03</v>
      </c>
      <c r="P738" s="86" t="n">
        <v>4764.03</v>
      </c>
      <c r="Q738" s="86" t="n">
        <v>1669.77</v>
      </c>
      <c r="R738" s="89" t="n">
        <v>-3094.26</v>
      </c>
      <c r="S738" s="90" t="n">
        <v>-0.649504726040768</v>
      </c>
      <c r="T738" s="90" t="n">
        <v>-0.274426305017577</v>
      </c>
      <c r="U738" s="86" t="n">
        <v>4233.327</v>
      </c>
      <c r="V738" s="86" t="n">
        <v>4233.327</v>
      </c>
      <c r="W738" s="86" t="n">
        <v>2052.96</v>
      </c>
      <c r="X738" s="89" t="n">
        <v>-2180.367</v>
      </c>
      <c r="Y738" s="90" t="n">
        <v>-0.515048093379037</v>
      </c>
      <c r="Z738" s="83" t="n">
        <v>0.229486695772472</v>
      </c>
      <c r="AA738" s="86" t="n">
        <f aca="false">SUM(K738,Q738,W738)/3</f>
        <v>2008.01333333333</v>
      </c>
    </row>
    <row r="739" customFormat="false" ht="15" hidden="false" customHeight="false" outlineLevel="0" collapsed="false">
      <c r="A739" s="0" t="e">
        <f aca="false">_xlfn.XLOOKUP('[1]CMK - 30.09.2025'!$N$1:$N$1048576,'[1]CMK - 30.09.2025'!$J$1:$J$1048576,"-",0)</f>
        <v>#NAME?</v>
      </c>
      <c r="B739" s="85" t="s">
        <v>58</v>
      </c>
      <c r="C739" s="85" t="s">
        <v>58</v>
      </c>
      <c r="D739" s="85" t="s">
        <v>59</v>
      </c>
      <c r="E739" s="85" t="n">
        <v>16608231000112</v>
      </c>
      <c r="F739" s="85" t="s">
        <v>795</v>
      </c>
      <c r="G739" s="85"/>
      <c r="H739" s="85" t="s">
        <v>61</v>
      </c>
      <c r="I739" s="86" t="n">
        <v>13.374</v>
      </c>
      <c r="J739" s="86" t="n">
        <v>13.374</v>
      </c>
      <c r="K739" s="86" t="n">
        <v>3014.71</v>
      </c>
      <c r="L739" s="87" t="n">
        <v>3001.336</v>
      </c>
      <c r="M739" s="83" t="n">
        <v>224.415732017347</v>
      </c>
      <c r="N739" s="88" t="s">
        <v>57</v>
      </c>
      <c r="O739" s="86" t="n">
        <v>54.439</v>
      </c>
      <c r="P739" s="86" t="n">
        <v>54.439</v>
      </c>
      <c r="Q739" s="86" t="n">
        <v>1298.8</v>
      </c>
      <c r="R739" s="87" t="n">
        <v>1244.361</v>
      </c>
      <c r="S739" s="83" t="n">
        <v>22.857895993681</v>
      </c>
      <c r="T739" s="90" t="n">
        <v>-0.569179125023634</v>
      </c>
      <c r="U739" s="86" t="n">
        <v>38.246</v>
      </c>
      <c r="V739" s="86" t="n">
        <v>38.246</v>
      </c>
      <c r="W739" s="86" t="n">
        <v>373.08</v>
      </c>
      <c r="X739" s="87" t="n">
        <v>334.834</v>
      </c>
      <c r="Y739" s="83" t="n">
        <v>8.75474559431052</v>
      </c>
      <c r="Z739" s="90" t="n">
        <v>-0.712750230982445</v>
      </c>
      <c r="AA739" s="86" t="n">
        <f aca="false">SUM(K739,Q739,W739)/3</f>
        <v>1562.19666666667</v>
      </c>
    </row>
    <row r="740" customFormat="false" ht="15" hidden="false" customHeight="false" outlineLevel="0" collapsed="false">
      <c r="A740" s="0" t="e">
        <f aca="false">_xlfn.XLOOKUP('[1]CMK - 30.09.2025'!$N$1:$N$1048576,'[1]CMK - 30.09.2025'!$J$1:$J$1048576,"-",0)</f>
        <v>#NAME?</v>
      </c>
      <c r="B740" s="85" t="s">
        <v>58</v>
      </c>
      <c r="C740" s="85" t="s">
        <v>58</v>
      </c>
      <c r="D740" s="85" t="s">
        <v>59</v>
      </c>
      <c r="E740" s="85" t="n">
        <v>16623800000107</v>
      </c>
      <c r="F740" s="85" t="s">
        <v>796</v>
      </c>
      <c r="G740" s="85"/>
      <c r="H740" s="85" t="s">
        <v>61</v>
      </c>
      <c r="I740" s="86" t="n">
        <v>16049.443</v>
      </c>
      <c r="J740" s="86" t="n">
        <v>16049.443</v>
      </c>
      <c r="K740" s="86" t="n">
        <v>15825.52</v>
      </c>
      <c r="L740" s="89" t="n">
        <v>-223.923000000003</v>
      </c>
      <c r="M740" s="90" t="n">
        <v>-0.013952072978483</v>
      </c>
      <c r="N740" s="88" t="s">
        <v>57</v>
      </c>
      <c r="O740" s="86" t="n">
        <v>13522.801</v>
      </c>
      <c r="P740" s="86" t="n">
        <v>13522.801</v>
      </c>
      <c r="Q740" s="86" t="n">
        <v>14922.71</v>
      </c>
      <c r="R740" s="87" t="n">
        <v>1399.90899999999</v>
      </c>
      <c r="S740" s="83" t="n">
        <v>0.103522117939914</v>
      </c>
      <c r="T740" s="90" t="n">
        <v>-0.0570477305011147</v>
      </c>
      <c r="U740" s="86" t="n">
        <v>18796.456</v>
      </c>
      <c r="V740" s="86" t="n">
        <v>18796.456</v>
      </c>
      <c r="W740" s="86" t="n">
        <v>20883.57</v>
      </c>
      <c r="X740" s="87" t="n">
        <v>2087.11400000001</v>
      </c>
      <c r="Y740" s="83" t="n">
        <v>0.111037633902902</v>
      </c>
      <c r="Z740" s="83" t="n">
        <v>0.399448893666097</v>
      </c>
      <c r="AA740" s="86" t="n">
        <f aca="false">SUM(K740,Q740,W740)/3</f>
        <v>17210.6</v>
      </c>
    </row>
    <row r="741" customFormat="false" ht="15" hidden="false" customHeight="false" outlineLevel="0" collapsed="false">
      <c r="A741" s="0" t="e">
        <f aca="false">_xlfn.XLOOKUP('[1]CMK - 30.09.2025'!$N$1:$N$1048576,'[1]CMK - 30.09.2025'!$J$1:$J$1048576,"-",0)</f>
        <v>#NAME?</v>
      </c>
      <c r="B741" s="85" t="s">
        <v>58</v>
      </c>
      <c r="C741" s="85" t="s">
        <v>58</v>
      </c>
      <c r="D741" s="85" t="s">
        <v>59</v>
      </c>
      <c r="E741" s="85" t="n">
        <v>16637096000133</v>
      </c>
      <c r="F741" s="85" t="s">
        <v>797</v>
      </c>
      <c r="G741" s="85"/>
      <c r="H741" s="85" t="s">
        <v>61</v>
      </c>
      <c r="I741" s="86" t="n">
        <v>0</v>
      </c>
      <c r="J741" s="86" t="n">
        <v>0</v>
      </c>
      <c r="K741" s="86" t="n">
        <v>169.51</v>
      </c>
      <c r="L741" s="87" t="n">
        <v>169.51</v>
      </c>
      <c r="M741" s="88" t="s">
        <v>57</v>
      </c>
      <c r="N741" s="88" t="s">
        <v>57</v>
      </c>
      <c r="O741" s="86" t="n">
        <v>1274.121</v>
      </c>
      <c r="P741" s="86" t="n">
        <v>1274.121</v>
      </c>
      <c r="Q741" s="86" t="n">
        <v>10.75</v>
      </c>
      <c r="R741" s="89" t="n">
        <v>-1263.371</v>
      </c>
      <c r="S741" s="90" t="n">
        <v>-0.991562810753453</v>
      </c>
      <c r="T741" s="90" t="n">
        <v>-0.93658191257153</v>
      </c>
      <c r="U741" s="86" t="n">
        <v>498.979</v>
      </c>
      <c r="V741" s="86" t="n">
        <v>498.979</v>
      </c>
      <c r="W741" s="86" t="n">
        <v>0</v>
      </c>
      <c r="X741" s="89" t="n">
        <v>-498.979</v>
      </c>
      <c r="Y741" s="90" t="n">
        <v>-1</v>
      </c>
      <c r="Z741" s="90" t="n">
        <v>-1</v>
      </c>
      <c r="AA741" s="86" t="n">
        <f aca="false">SUM(K741,Q741,W741)/3</f>
        <v>60.0866666666667</v>
      </c>
    </row>
    <row r="742" customFormat="false" ht="15" hidden="false" customHeight="false" outlineLevel="0" collapsed="false">
      <c r="A742" s="0" t="e">
        <f aca="false">_xlfn.XLOOKUP('[1]CMK - 30.09.2025'!$N$1:$N$1048576,'[1]CMK - 30.09.2025'!$J$1:$J$1048576,"-",0)</f>
        <v>#NAME?</v>
      </c>
      <c r="B742" s="85" t="s">
        <v>58</v>
      </c>
      <c r="C742" s="85" t="s">
        <v>58</v>
      </c>
      <c r="D742" s="85" t="s">
        <v>59</v>
      </c>
      <c r="E742" s="85" t="n">
        <v>16646606000139</v>
      </c>
      <c r="F742" s="85" t="s">
        <v>798</v>
      </c>
      <c r="G742" s="85"/>
      <c r="H742" s="85" t="s">
        <v>61</v>
      </c>
      <c r="I742" s="86" t="n">
        <v>2037.726</v>
      </c>
      <c r="J742" s="86" t="n">
        <v>2037.726</v>
      </c>
      <c r="K742" s="86" t="n">
        <v>2146.46</v>
      </c>
      <c r="L742" s="87" t="n">
        <v>108.734</v>
      </c>
      <c r="M742" s="83" t="n">
        <v>0.0533604616126018</v>
      </c>
      <c r="N742" s="88" t="s">
        <v>57</v>
      </c>
      <c r="O742" s="86" t="n">
        <v>2317.887</v>
      </c>
      <c r="P742" s="86" t="n">
        <v>2317.887</v>
      </c>
      <c r="Q742" s="86" t="n">
        <v>1817.75</v>
      </c>
      <c r="R742" s="89" t="n">
        <v>-500.137</v>
      </c>
      <c r="S742" s="90" t="n">
        <v>-0.215772813773924</v>
      </c>
      <c r="T742" s="90" t="n">
        <v>-0.153140519739478</v>
      </c>
      <c r="U742" s="86" t="n">
        <v>3848.121</v>
      </c>
      <c r="V742" s="86" t="n">
        <v>3848.121</v>
      </c>
      <c r="W742" s="86" t="n">
        <v>1317.81</v>
      </c>
      <c r="X742" s="89" t="n">
        <v>-2530.311</v>
      </c>
      <c r="Y742" s="90" t="n">
        <v>-0.657544552263299</v>
      </c>
      <c r="Z742" s="90" t="n">
        <v>-0.275032320176042</v>
      </c>
      <c r="AA742" s="86" t="n">
        <f aca="false">SUM(K742,Q742,W742)/3</f>
        <v>1760.67333333333</v>
      </c>
    </row>
    <row r="743" customFormat="false" ht="15" hidden="false" customHeight="false" outlineLevel="0" collapsed="false">
      <c r="A743" s="0" t="e">
        <f aca="false">_xlfn.XLOOKUP('[1]CMK - 30.09.2025'!$N$1:$N$1048576,'[1]CMK - 30.09.2025'!$J$1:$J$1048576,"-",0)</f>
        <v>#NAME?</v>
      </c>
      <c r="B743" s="85" t="s">
        <v>58</v>
      </c>
      <c r="C743" s="85" t="s">
        <v>58</v>
      </c>
      <c r="D743" s="85" t="s">
        <v>59</v>
      </c>
      <c r="E743" s="85" t="n">
        <v>16694908000182</v>
      </c>
      <c r="F743" s="85" t="s">
        <v>799</v>
      </c>
      <c r="G743" s="85"/>
      <c r="H743" s="85" t="s">
        <v>61</v>
      </c>
      <c r="I743" s="86" t="n">
        <v>2706.54</v>
      </c>
      <c r="J743" s="86" t="n">
        <v>2706.54</v>
      </c>
      <c r="K743" s="86" t="n">
        <v>3997.85</v>
      </c>
      <c r="L743" s="87" t="n">
        <v>1291.31</v>
      </c>
      <c r="M743" s="83" t="n">
        <v>0.477107303051128</v>
      </c>
      <c r="N743" s="88" t="s">
        <v>57</v>
      </c>
      <c r="O743" s="86" t="n">
        <v>4979.791</v>
      </c>
      <c r="P743" s="86" t="n">
        <v>4979.791</v>
      </c>
      <c r="Q743" s="86" t="n">
        <v>2960.69</v>
      </c>
      <c r="R743" s="89" t="n">
        <v>-2019.101</v>
      </c>
      <c r="S743" s="90" t="n">
        <v>-0.405458984122024</v>
      </c>
      <c r="T743" s="90" t="n">
        <v>-0.259429443325788</v>
      </c>
      <c r="U743" s="86" t="n">
        <v>4546.138</v>
      </c>
      <c r="V743" s="86" t="n">
        <v>4546.138</v>
      </c>
      <c r="W743" s="86" t="n">
        <v>3802.46</v>
      </c>
      <c r="X743" s="89" t="n">
        <v>-743.677999999999</v>
      </c>
      <c r="Y743" s="90" t="n">
        <v>-0.163584563425043</v>
      </c>
      <c r="Z743" s="83" t="n">
        <v>0.284315480512988</v>
      </c>
      <c r="AA743" s="86" t="n">
        <f aca="false">SUM(K743,Q743,W743)/3</f>
        <v>3587</v>
      </c>
    </row>
    <row r="744" customFormat="false" ht="15" hidden="false" customHeight="false" outlineLevel="0" collapsed="false">
      <c r="A744" s="0" t="e">
        <f aca="false">_xlfn.XLOOKUP('[1]CMK - 30.09.2025'!$N$1:$N$1048576,'[1]CMK - 30.09.2025'!$J$1:$J$1048576,"-",0)</f>
        <v>#NAME?</v>
      </c>
      <c r="B744" s="85" t="s">
        <v>58</v>
      </c>
      <c r="C744" s="85" t="s">
        <v>58</v>
      </c>
      <c r="D744" s="85" t="s">
        <v>59</v>
      </c>
      <c r="E744" s="85" t="n">
        <v>16707804000165</v>
      </c>
      <c r="F744" s="85" t="s">
        <v>800</v>
      </c>
      <c r="G744" s="85"/>
      <c r="H744" s="85" t="s">
        <v>61</v>
      </c>
      <c r="I744" s="86" t="n">
        <v>7091.752</v>
      </c>
      <c r="J744" s="86" t="n">
        <v>7091.752</v>
      </c>
      <c r="K744" s="86" t="n">
        <v>6596.54</v>
      </c>
      <c r="L744" s="89" t="n">
        <v>-495.211999999999</v>
      </c>
      <c r="M744" s="90" t="n">
        <v>-0.0698292890106702</v>
      </c>
      <c r="N744" s="88" t="s">
        <v>57</v>
      </c>
      <c r="O744" s="86" t="n">
        <v>10893.234</v>
      </c>
      <c r="P744" s="86" t="n">
        <v>10893.234</v>
      </c>
      <c r="Q744" s="86" t="n">
        <v>6951.56</v>
      </c>
      <c r="R744" s="89" t="n">
        <v>-3941.674</v>
      </c>
      <c r="S744" s="90" t="n">
        <v>-0.361846078033392</v>
      </c>
      <c r="T744" s="83" t="n">
        <v>0.0538191233586092</v>
      </c>
      <c r="U744" s="86" t="n">
        <v>9289.631</v>
      </c>
      <c r="V744" s="86" t="n">
        <v>9289.631</v>
      </c>
      <c r="W744" s="86" t="n">
        <v>10216.41</v>
      </c>
      <c r="X744" s="87" t="n">
        <v>926.779000000001</v>
      </c>
      <c r="Y744" s="83" t="n">
        <v>0.0997648884008417</v>
      </c>
      <c r="Z744" s="83" t="n">
        <v>0.469657170476843</v>
      </c>
      <c r="AA744" s="86" t="n">
        <f aca="false">SUM(K744,Q744,W744)/3</f>
        <v>7921.50333333333</v>
      </c>
    </row>
    <row r="745" customFormat="false" ht="15" hidden="false" customHeight="false" outlineLevel="0" collapsed="false">
      <c r="A745" s="0" t="e">
        <f aca="false">_xlfn.XLOOKUP('[1]CMK - 30.09.2025'!$N$1:$N$1048576,'[1]CMK - 30.09.2025'!$J$1:$J$1048576,"-",0)</f>
        <v>#NAME?</v>
      </c>
      <c r="B745" s="85" t="s">
        <v>58</v>
      </c>
      <c r="C745" s="85" t="s">
        <v>58</v>
      </c>
      <c r="D745" s="85" t="s">
        <v>59</v>
      </c>
      <c r="E745" s="85" t="n">
        <v>16719502000107</v>
      </c>
      <c r="F745" s="85" t="s">
        <v>801</v>
      </c>
      <c r="G745" s="85"/>
      <c r="H745" s="85" t="s">
        <v>61</v>
      </c>
      <c r="I745" s="86" t="n">
        <v>26012.733</v>
      </c>
      <c r="J745" s="86" t="n">
        <v>26012.733</v>
      </c>
      <c r="K745" s="86" t="n">
        <v>25128.09</v>
      </c>
      <c r="L745" s="89" t="n">
        <v>-884.643000000015</v>
      </c>
      <c r="M745" s="90" t="n">
        <v>-0.0340080759680275</v>
      </c>
      <c r="N745" s="88" t="s">
        <v>57</v>
      </c>
      <c r="O745" s="86" t="n">
        <v>27362.705</v>
      </c>
      <c r="P745" s="86" t="n">
        <v>27362.705</v>
      </c>
      <c r="Q745" s="86" t="n">
        <v>18784.52</v>
      </c>
      <c r="R745" s="89" t="n">
        <v>-8578.18500000002</v>
      </c>
      <c r="S745" s="90" t="n">
        <v>-0.313499158800273</v>
      </c>
      <c r="T745" s="90" t="n">
        <v>-0.252449350507738</v>
      </c>
      <c r="U745" s="86" t="n">
        <v>26634.238</v>
      </c>
      <c r="V745" s="86" t="n">
        <v>26634.238</v>
      </c>
      <c r="W745" s="86" t="n">
        <v>32936.06</v>
      </c>
      <c r="X745" s="87" t="n">
        <v>6301.822</v>
      </c>
      <c r="Y745" s="83" t="n">
        <v>0.236606055709197</v>
      </c>
      <c r="Z745" s="83" t="n">
        <v>0.753361810682414</v>
      </c>
      <c r="AA745" s="86" t="n">
        <f aca="false">SUM(K745,Q745,W745)/3</f>
        <v>25616.2233333333</v>
      </c>
    </row>
    <row r="746" customFormat="false" ht="15" hidden="false" customHeight="false" outlineLevel="0" collapsed="false">
      <c r="A746" s="0" t="e">
        <f aca="false">_xlfn.XLOOKUP('[1]CMK - 30.09.2025'!$N$1:$N$1048576,'[1]CMK - 30.09.2025'!$J$1:$J$1048576,"-",0)</f>
        <v>#NAME?</v>
      </c>
      <c r="B746" s="85" t="s">
        <v>58</v>
      </c>
      <c r="C746" s="85" t="s">
        <v>58</v>
      </c>
      <c r="D746" s="85" t="s">
        <v>59</v>
      </c>
      <c r="E746" s="85" t="n">
        <v>16724974000158</v>
      </c>
      <c r="F746" s="85" t="s">
        <v>802</v>
      </c>
      <c r="G746" s="85"/>
      <c r="H746" s="85" t="s">
        <v>61</v>
      </c>
      <c r="I746" s="86" t="n">
        <v>2466.749</v>
      </c>
      <c r="J746" s="86" t="n">
        <v>2466.749</v>
      </c>
      <c r="K746" s="86" t="n">
        <v>2050.99</v>
      </c>
      <c r="L746" s="89" t="n">
        <v>-415.759000000001</v>
      </c>
      <c r="M746" s="90" t="n">
        <v>-0.168545320176476</v>
      </c>
      <c r="N746" s="88" t="s">
        <v>57</v>
      </c>
      <c r="O746" s="86" t="n">
        <v>1863.672</v>
      </c>
      <c r="P746" s="86" t="n">
        <v>1863.672</v>
      </c>
      <c r="Q746" s="86" t="n">
        <v>1343.47</v>
      </c>
      <c r="R746" s="89" t="n">
        <v>-520.202000000001</v>
      </c>
      <c r="S746" s="90" t="n">
        <v>-0.279127443026456</v>
      </c>
      <c r="T746" s="90" t="n">
        <v>-0.344965114408164</v>
      </c>
      <c r="U746" s="86" t="n">
        <v>1483.229</v>
      </c>
      <c r="V746" s="86" t="n">
        <v>1483.229</v>
      </c>
      <c r="W746" s="86" t="n">
        <v>1870.82</v>
      </c>
      <c r="X746" s="87" t="n">
        <v>387.591</v>
      </c>
      <c r="Y746" s="83" t="n">
        <v>0.261315683552573</v>
      </c>
      <c r="Z746" s="83" t="n">
        <v>0.392528303572094</v>
      </c>
      <c r="AA746" s="86" t="n">
        <f aca="false">SUM(K746,Q746,W746)/3</f>
        <v>1755.09333333333</v>
      </c>
    </row>
    <row r="747" customFormat="false" ht="15" hidden="false" customHeight="false" outlineLevel="0" collapsed="false">
      <c r="A747" s="0" t="e">
        <f aca="false">_xlfn.XLOOKUP('[1]CMK - 30.09.2025'!$N$1:$N$1048576,'[1]CMK - 30.09.2025'!$J$1:$J$1048576,"-",0)</f>
        <v>#NAME?</v>
      </c>
      <c r="B747" s="85" t="s">
        <v>58</v>
      </c>
      <c r="C747" s="85" t="s">
        <v>58</v>
      </c>
      <c r="D747" s="85" t="s">
        <v>59</v>
      </c>
      <c r="E747" s="85" t="n">
        <v>16755344000140</v>
      </c>
      <c r="F747" s="85" t="s">
        <v>803</v>
      </c>
      <c r="G747" s="85"/>
      <c r="H747" s="85" t="s">
        <v>61</v>
      </c>
      <c r="I747" s="86" t="n">
        <v>5870.57</v>
      </c>
      <c r="J747" s="86" t="n">
        <v>5870.57</v>
      </c>
      <c r="K747" s="86" t="n">
        <v>4257.33</v>
      </c>
      <c r="L747" s="89" t="n">
        <v>-1613.24</v>
      </c>
      <c r="M747" s="90" t="n">
        <v>-0.274801254392674</v>
      </c>
      <c r="N747" s="88" t="s">
        <v>57</v>
      </c>
      <c r="O747" s="86" t="n">
        <v>3230.388</v>
      </c>
      <c r="P747" s="86" t="n">
        <v>3230.388</v>
      </c>
      <c r="Q747" s="86" t="n">
        <v>6073.26</v>
      </c>
      <c r="R747" s="87" t="n">
        <v>2842.872</v>
      </c>
      <c r="S747" s="83" t="n">
        <v>0.880040416197683</v>
      </c>
      <c r="T747" s="83" t="n">
        <v>0.426541987583768</v>
      </c>
      <c r="U747" s="86" t="n">
        <v>1943.289</v>
      </c>
      <c r="V747" s="86" t="n">
        <v>1943.289</v>
      </c>
      <c r="W747" s="86" t="n">
        <v>5428.64</v>
      </c>
      <c r="X747" s="87" t="n">
        <v>3485.351</v>
      </c>
      <c r="Y747" s="83" t="n">
        <v>1.79353199652754</v>
      </c>
      <c r="Z747" s="90" t="n">
        <v>-0.106140688855738</v>
      </c>
      <c r="AA747" s="86" t="n">
        <f aca="false">SUM(K747,Q747,W747)/3</f>
        <v>5253.07666666667</v>
      </c>
    </row>
    <row r="748" customFormat="false" ht="15" hidden="false" customHeight="false" outlineLevel="0" collapsed="false">
      <c r="A748" s="0" t="e">
        <f aca="false">_xlfn.XLOOKUP('[1]CMK - 30.09.2025'!$N$1:$N$1048576,'[1]CMK - 30.09.2025'!$J$1:$J$1048576,"-",0)</f>
        <v>#NAME?</v>
      </c>
      <c r="B748" s="85" t="s">
        <v>58</v>
      </c>
      <c r="C748" s="85" t="s">
        <v>58</v>
      </c>
      <c r="D748" s="85" t="s">
        <v>59</v>
      </c>
      <c r="E748" s="85" t="n">
        <v>16767881000100</v>
      </c>
      <c r="F748" s="85" t="s">
        <v>804</v>
      </c>
      <c r="G748" s="85"/>
      <c r="H748" s="85" t="s">
        <v>61</v>
      </c>
      <c r="I748" s="86" t="n">
        <v>192.926</v>
      </c>
      <c r="J748" s="86" t="n">
        <v>192.926</v>
      </c>
      <c r="K748" s="86" t="n">
        <v>991.66</v>
      </c>
      <c r="L748" s="87" t="n">
        <v>798.734</v>
      </c>
      <c r="M748" s="83" t="n">
        <v>4.14010553269129</v>
      </c>
      <c r="N748" s="88" t="s">
        <v>57</v>
      </c>
      <c r="O748" s="86" t="n">
        <v>660.323</v>
      </c>
      <c r="P748" s="86" t="n">
        <v>660.323</v>
      </c>
      <c r="Q748" s="86" t="n">
        <v>0</v>
      </c>
      <c r="R748" s="89" t="n">
        <v>-660.323</v>
      </c>
      <c r="S748" s="90" t="n">
        <v>-1</v>
      </c>
      <c r="T748" s="90" t="n">
        <v>-1</v>
      </c>
      <c r="U748" s="86" t="n">
        <v>2367.787</v>
      </c>
      <c r="V748" s="86" t="n">
        <v>2367.787</v>
      </c>
      <c r="W748" s="86" t="n">
        <v>0</v>
      </c>
      <c r="X748" s="89" t="n">
        <v>-2367.787</v>
      </c>
      <c r="Y748" s="90" t="n">
        <v>-1</v>
      </c>
      <c r="Z748" s="88" t="s">
        <v>57</v>
      </c>
      <c r="AA748" s="86" t="n">
        <f aca="false">SUM(K748,Q748,W748)/3</f>
        <v>330.553333333333</v>
      </c>
    </row>
    <row r="749" customFormat="false" ht="15" hidden="false" customHeight="false" outlineLevel="0" collapsed="false">
      <c r="A749" s="0" t="e">
        <f aca="false">_xlfn.XLOOKUP('[1]CMK - 30.09.2025'!$N$1:$N$1048576,'[1]CMK - 30.09.2025'!$J$1:$J$1048576,"-",0)</f>
        <v>#NAME?</v>
      </c>
      <c r="B749" s="85" t="s">
        <v>58</v>
      </c>
      <c r="C749" s="85" t="s">
        <v>58</v>
      </c>
      <c r="D749" s="85" t="s">
        <v>59</v>
      </c>
      <c r="E749" s="85" t="n">
        <v>16778366000126</v>
      </c>
      <c r="F749" s="85" t="s">
        <v>805</v>
      </c>
      <c r="G749" s="85"/>
      <c r="H749" s="85" t="s">
        <v>61</v>
      </c>
      <c r="I749" s="86" t="n">
        <v>9198.05</v>
      </c>
      <c r="J749" s="86" t="n">
        <v>9198.05</v>
      </c>
      <c r="K749" s="86" t="n">
        <v>9058</v>
      </c>
      <c r="L749" s="89" t="n">
        <v>-140.050000000001</v>
      </c>
      <c r="M749" s="90" t="n">
        <v>-0.0152260533482641</v>
      </c>
      <c r="N749" s="88" t="s">
        <v>57</v>
      </c>
      <c r="O749" s="86" t="n">
        <v>11043.24</v>
      </c>
      <c r="P749" s="86" t="n">
        <v>11043.24</v>
      </c>
      <c r="Q749" s="86" t="n">
        <v>8786.64</v>
      </c>
      <c r="R749" s="89" t="n">
        <v>-2256.6</v>
      </c>
      <c r="S749" s="90" t="n">
        <v>-0.204342203918415</v>
      </c>
      <c r="T749" s="90" t="n">
        <v>-0.0299580481342459</v>
      </c>
      <c r="U749" s="86" t="n">
        <v>6492.024</v>
      </c>
      <c r="V749" s="86" t="n">
        <v>6492.024</v>
      </c>
      <c r="W749" s="86" t="n">
        <v>8610.52</v>
      </c>
      <c r="X749" s="87" t="n">
        <v>2118.496</v>
      </c>
      <c r="Y749" s="83" t="n">
        <v>0.326322884819896</v>
      </c>
      <c r="Z749" s="90" t="n">
        <v>-0.0200440669015688</v>
      </c>
      <c r="AA749" s="86" t="n">
        <f aca="false">SUM(K749,Q749,W749)/3</f>
        <v>8818.38666666667</v>
      </c>
    </row>
    <row r="750" customFormat="false" ht="15" hidden="false" customHeight="false" outlineLevel="0" collapsed="false">
      <c r="A750" s="0" t="e">
        <f aca="false">_xlfn.XLOOKUP('[1]CMK - 30.09.2025'!$N$1:$N$1048576,'[1]CMK - 30.09.2025'!$J$1:$J$1048576,"-",0)</f>
        <v>#NAME?</v>
      </c>
      <c r="B750" s="85" t="s">
        <v>58</v>
      </c>
      <c r="C750" s="85" t="s">
        <v>58</v>
      </c>
      <c r="D750" s="85" t="s">
        <v>59</v>
      </c>
      <c r="E750" s="85" t="n">
        <v>16793139000170</v>
      </c>
      <c r="F750" s="85" t="s">
        <v>806</v>
      </c>
      <c r="G750" s="85"/>
      <c r="H750" s="85" t="s">
        <v>61</v>
      </c>
      <c r="I750" s="86" t="n">
        <v>12812.143</v>
      </c>
      <c r="J750" s="86" t="n">
        <v>12812.143</v>
      </c>
      <c r="K750" s="86" t="n">
        <v>8279.37</v>
      </c>
      <c r="L750" s="89" t="n">
        <v>-4532.773</v>
      </c>
      <c r="M750" s="90" t="n">
        <v>-0.353787262599239</v>
      </c>
      <c r="N750" s="88" t="s">
        <v>57</v>
      </c>
      <c r="O750" s="86" t="n">
        <v>8174.053</v>
      </c>
      <c r="P750" s="86" t="n">
        <v>8174.053</v>
      </c>
      <c r="Q750" s="86" t="n">
        <v>7770.3</v>
      </c>
      <c r="R750" s="89" t="n">
        <v>-403.752999999998</v>
      </c>
      <c r="S750" s="90" t="n">
        <v>-0.0493944680808893</v>
      </c>
      <c r="T750" s="90" t="n">
        <v>-0.0614865623833696</v>
      </c>
      <c r="U750" s="86" t="n">
        <v>6780.183</v>
      </c>
      <c r="V750" s="86" t="n">
        <v>6780.183</v>
      </c>
      <c r="W750" s="86" t="n">
        <v>12922.78</v>
      </c>
      <c r="X750" s="87" t="n">
        <v>6142.597</v>
      </c>
      <c r="Y750" s="83" t="n">
        <v>0.90596330512023</v>
      </c>
      <c r="Z750" s="83" t="n">
        <v>0.663099236837703</v>
      </c>
      <c r="AA750" s="86" t="n">
        <f aca="false">SUM(K750,Q750,W750)/3</f>
        <v>9657.48333333333</v>
      </c>
    </row>
    <row r="751" customFormat="false" ht="15" hidden="false" customHeight="false" outlineLevel="0" collapsed="false">
      <c r="A751" s="0" t="e">
        <f aca="false">_xlfn.XLOOKUP('[1]CMK - 30.09.2025'!$N$1:$N$1048576,'[1]CMK - 30.09.2025'!$J$1:$J$1048576,"-",0)</f>
        <v>#NAME?</v>
      </c>
      <c r="B751" s="85" t="s">
        <v>58</v>
      </c>
      <c r="C751" s="85" t="s">
        <v>58</v>
      </c>
      <c r="D751" s="85" t="s">
        <v>59</v>
      </c>
      <c r="E751" s="85" t="n">
        <v>16801706000192</v>
      </c>
      <c r="F751" s="85" t="s">
        <v>807</v>
      </c>
      <c r="G751" s="85"/>
      <c r="H751" s="85" t="s">
        <v>61</v>
      </c>
      <c r="I751" s="86" t="n">
        <v>3410.05</v>
      </c>
      <c r="J751" s="86" t="n">
        <v>3410.05</v>
      </c>
      <c r="K751" s="86" t="n">
        <v>3080.65</v>
      </c>
      <c r="L751" s="89" t="n">
        <v>-329.4</v>
      </c>
      <c r="M751" s="90" t="n">
        <v>-0.0965968240934882</v>
      </c>
      <c r="N751" s="88" t="s">
        <v>57</v>
      </c>
      <c r="O751" s="86" t="n">
        <v>6714.658</v>
      </c>
      <c r="P751" s="86" t="n">
        <v>6714.658</v>
      </c>
      <c r="Q751" s="86" t="n">
        <v>6610.32</v>
      </c>
      <c r="R751" s="89" t="n">
        <v>-104.337999999997</v>
      </c>
      <c r="S751" s="90" t="n">
        <v>-0.0155388405485427</v>
      </c>
      <c r="T751" s="83" t="n">
        <v>1.14575495431159</v>
      </c>
      <c r="U751" s="86" t="n">
        <v>8031.462</v>
      </c>
      <c r="V751" s="86" t="n">
        <v>8031.462</v>
      </c>
      <c r="W751" s="86" t="n">
        <v>6890.22</v>
      </c>
      <c r="X751" s="89" t="n">
        <v>-1141.242</v>
      </c>
      <c r="Y751" s="90" t="n">
        <v>-0.142096420303053</v>
      </c>
      <c r="Z751" s="83" t="n">
        <v>0.0423428820389933</v>
      </c>
      <c r="AA751" s="86" t="n">
        <f aca="false">SUM(K751,Q751,W751)/3</f>
        <v>5527.06333333333</v>
      </c>
    </row>
    <row r="752" customFormat="false" ht="15" hidden="false" customHeight="false" outlineLevel="0" collapsed="false">
      <c r="A752" s="0" t="e">
        <f aca="false">_xlfn.XLOOKUP('[1]CMK - 30.09.2025'!$N$1:$N$1048576,'[1]CMK - 30.09.2025'!$J$1:$J$1048576,"-",0)</f>
        <v>#NAME?</v>
      </c>
      <c r="B752" s="85" t="s">
        <v>58</v>
      </c>
      <c r="C752" s="85" t="s">
        <v>58</v>
      </c>
      <c r="D752" s="85" t="s">
        <v>59</v>
      </c>
      <c r="E752" s="85" t="n">
        <v>16815734000169</v>
      </c>
      <c r="F752" s="85" t="s">
        <v>808</v>
      </c>
      <c r="G752" s="85"/>
      <c r="H752" s="85" t="s">
        <v>61</v>
      </c>
      <c r="I752" s="86" t="n">
        <v>0</v>
      </c>
      <c r="J752" s="86" t="n">
        <v>0</v>
      </c>
      <c r="K752" s="86" t="n">
        <v>621.69</v>
      </c>
      <c r="L752" s="87" t="n">
        <v>621.69</v>
      </c>
      <c r="M752" s="88" t="s">
        <v>57</v>
      </c>
      <c r="N752" s="88" t="s">
        <v>57</v>
      </c>
      <c r="O752" s="86" t="n">
        <v>0</v>
      </c>
      <c r="P752" s="86" t="n">
        <v>0</v>
      </c>
      <c r="Q752" s="86" t="n">
        <v>1175.59</v>
      </c>
      <c r="R752" s="87" t="n">
        <v>1175.59</v>
      </c>
      <c r="S752" s="88" t="s">
        <v>57</v>
      </c>
      <c r="T752" s="83" t="n">
        <v>0.890958516302337</v>
      </c>
      <c r="U752" s="86" t="n">
        <v>0</v>
      </c>
      <c r="V752" s="86" t="n">
        <v>0</v>
      </c>
      <c r="W752" s="86" t="n">
        <v>269.04</v>
      </c>
      <c r="X752" s="87" t="n">
        <v>269.04</v>
      </c>
      <c r="Y752" s="88" t="s">
        <v>57</v>
      </c>
      <c r="Z752" s="90" t="n">
        <v>-0.771144701809304</v>
      </c>
      <c r="AA752" s="86" t="n">
        <f aca="false">SUM(K752,Q752,W752)/3</f>
        <v>688.773333333333</v>
      </c>
    </row>
    <row r="753" customFormat="false" ht="15" hidden="false" customHeight="false" outlineLevel="0" collapsed="false">
      <c r="A753" s="0" t="e">
        <f aca="false">_xlfn.XLOOKUP('[1]CMK - 30.09.2025'!$N$1:$N$1048576,'[1]CMK - 30.09.2025'!$J$1:$J$1048576,"-",0)</f>
        <v>#NAME?</v>
      </c>
      <c r="B753" s="85" t="s">
        <v>58</v>
      </c>
      <c r="C753" s="85" t="s">
        <v>58</v>
      </c>
      <c r="D753" s="85" t="s">
        <v>59</v>
      </c>
      <c r="E753" s="85" t="n">
        <v>16820813000168</v>
      </c>
      <c r="F753" s="85" t="s">
        <v>809</v>
      </c>
      <c r="G753" s="85"/>
      <c r="H753" s="85" t="s">
        <v>61</v>
      </c>
      <c r="I753" s="86" t="n">
        <v>19541.579</v>
      </c>
      <c r="J753" s="86" t="n">
        <v>19541.579</v>
      </c>
      <c r="K753" s="86" t="n">
        <v>13886.39</v>
      </c>
      <c r="L753" s="89" t="n">
        <v>-5655.189</v>
      </c>
      <c r="M753" s="90" t="n">
        <v>-0.289392633010874</v>
      </c>
      <c r="N753" s="88" t="s">
        <v>57</v>
      </c>
      <c r="O753" s="86" t="n">
        <v>26383.786</v>
      </c>
      <c r="P753" s="86" t="n">
        <v>26383.786</v>
      </c>
      <c r="Q753" s="86" t="n">
        <v>24034.17</v>
      </c>
      <c r="R753" s="89" t="n">
        <v>-2349.61599999999</v>
      </c>
      <c r="S753" s="90" t="n">
        <v>-0.0890553008578826</v>
      </c>
      <c r="T753" s="83" t="n">
        <v>0.730771640433547</v>
      </c>
      <c r="U753" s="86" t="n">
        <v>22117.132</v>
      </c>
      <c r="V753" s="86" t="n">
        <v>22117.132</v>
      </c>
      <c r="W753" s="86" t="n">
        <v>13609.89</v>
      </c>
      <c r="X753" s="89" t="n">
        <v>-8507.242</v>
      </c>
      <c r="Y753" s="90" t="n">
        <v>-0.384644898805143</v>
      </c>
      <c r="Z753" s="90" t="n">
        <v>-0.433727480499639</v>
      </c>
      <c r="AA753" s="86" t="n">
        <f aca="false">SUM(K753,Q753,W753)/3</f>
        <v>17176.8166666667</v>
      </c>
    </row>
    <row r="754" customFormat="false" ht="15" hidden="false" customHeight="false" outlineLevel="0" collapsed="false">
      <c r="A754" s="0" t="e">
        <f aca="false">_xlfn.XLOOKUP('[1]CMK - 30.09.2025'!$N$1:$N$1048576,'[1]CMK - 30.09.2025'!$J$1:$J$1048576,"-",0)</f>
        <v>#NAME?</v>
      </c>
      <c r="B754" s="85" t="s">
        <v>58</v>
      </c>
      <c r="C754" s="85" t="s">
        <v>58</v>
      </c>
      <c r="D754" s="85" t="s">
        <v>59</v>
      </c>
      <c r="E754" s="85" t="n">
        <v>16830413000133</v>
      </c>
      <c r="F754" s="85" t="s">
        <v>810</v>
      </c>
      <c r="G754" s="85"/>
      <c r="H754" s="85" t="s">
        <v>61</v>
      </c>
      <c r="I754" s="86" t="n">
        <v>2218.893</v>
      </c>
      <c r="J754" s="86" t="n">
        <v>2218.893</v>
      </c>
      <c r="K754" s="86" t="n">
        <v>1455.2</v>
      </c>
      <c r="L754" s="89" t="n">
        <v>-763.692999999999</v>
      </c>
      <c r="M754" s="90" t="n">
        <v>-0.344177479490899</v>
      </c>
      <c r="N754" s="88" t="s">
        <v>57</v>
      </c>
      <c r="O754" s="86" t="n">
        <v>4515.844</v>
      </c>
      <c r="P754" s="86" t="n">
        <v>4515.844</v>
      </c>
      <c r="Q754" s="86" t="n">
        <v>3788.35</v>
      </c>
      <c r="R754" s="89" t="n">
        <v>-727.494000000002</v>
      </c>
      <c r="S754" s="90" t="n">
        <v>-0.16109812473593</v>
      </c>
      <c r="T754" s="83" t="n">
        <v>1.60331913139087</v>
      </c>
      <c r="U754" s="86" t="n">
        <v>4198.847</v>
      </c>
      <c r="V754" s="86" t="n">
        <v>4198.847</v>
      </c>
      <c r="W754" s="86" t="n">
        <v>1997.95</v>
      </c>
      <c r="X754" s="89" t="n">
        <v>-2200.897</v>
      </c>
      <c r="Y754" s="90" t="n">
        <v>-0.524166991557444</v>
      </c>
      <c r="Z754" s="90" t="n">
        <v>-0.472606807713121</v>
      </c>
      <c r="AA754" s="86" t="n">
        <f aca="false">SUM(K754,Q754,W754)/3</f>
        <v>2413.83333333333</v>
      </c>
    </row>
    <row r="755" customFormat="false" ht="15" hidden="false" customHeight="false" outlineLevel="0" collapsed="false">
      <c r="A755" s="0" t="e">
        <f aca="false">_xlfn.XLOOKUP('[1]CMK - 30.09.2025'!$N$1:$N$1048576,'[1]CMK - 30.09.2025'!$J$1:$J$1048576,"-",0)</f>
        <v>#NAME?</v>
      </c>
      <c r="B755" s="85" t="s">
        <v>58</v>
      </c>
      <c r="C755" s="85" t="s">
        <v>58</v>
      </c>
      <c r="D755" s="85" t="s">
        <v>59</v>
      </c>
      <c r="E755" s="85" t="n">
        <v>16847592000464</v>
      </c>
      <c r="F755" s="85" t="s">
        <v>811</v>
      </c>
      <c r="G755" s="85"/>
      <c r="H755" s="85" t="s">
        <v>61</v>
      </c>
      <c r="I755" s="86" t="n">
        <v>7803.478</v>
      </c>
      <c r="J755" s="86" t="n">
        <v>7803.478</v>
      </c>
      <c r="K755" s="86" t="n">
        <v>2143.32</v>
      </c>
      <c r="L755" s="89" t="n">
        <v>-5660.158</v>
      </c>
      <c r="M755" s="90" t="n">
        <v>-0.725337855761239</v>
      </c>
      <c r="N755" s="88" t="s">
        <v>57</v>
      </c>
      <c r="O755" s="86" t="n">
        <v>4824.902</v>
      </c>
      <c r="P755" s="86" t="n">
        <v>4824.902</v>
      </c>
      <c r="Q755" s="86" t="n">
        <v>5081.94</v>
      </c>
      <c r="R755" s="87" t="n">
        <v>257.037999999999</v>
      </c>
      <c r="S755" s="83" t="n">
        <v>0.0532732063780774</v>
      </c>
      <c r="T755" s="83" t="n">
        <v>1.37105985107217</v>
      </c>
      <c r="U755" s="86" t="n">
        <v>7552.237</v>
      </c>
      <c r="V755" s="86" t="n">
        <v>7552.237</v>
      </c>
      <c r="W755" s="86" t="n">
        <v>8363.19</v>
      </c>
      <c r="X755" s="87" t="n">
        <v>810.952999999998</v>
      </c>
      <c r="Y755" s="83" t="n">
        <v>0.107379177851542</v>
      </c>
      <c r="Z755" s="83" t="n">
        <v>0.645668780032822</v>
      </c>
      <c r="AA755" s="86" t="n">
        <f aca="false">SUM(K755,Q755,W755)/3</f>
        <v>5196.15</v>
      </c>
    </row>
    <row r="756" customFormat="false" ht="15" hidden="false" customHeight="false" outlineLevel="0" collapsed="false">
      <c r="A756" s="0" t="e">
        <f aca="false">_xlfn.XLOOKUP('[1]CMK - 30.09.2025'!$N$1:$N$1048576,'[1]CMK - 30.09.2025'!$J$1:$J$1048576,"-",0)</f>
        <v>#NAME?</v>
      </c>
      <c r="B756" s="85" t="s">
        <v>58</v>
      </c>
      <c r="C756" s="85" t="s">
        <v>58</v>
      </c>
      <c r="D756" s="85" t="s">
        <v>59</v>
      </c>
      <c r="E756" s="85" t="n">
        <v>16856718000114</v>
      </c>
      <c r="F756" s="85" t="s">
        <v>812</v>
      </c>
      <c r="G756" s="85"/>
      <c r="H756" s="85" t="s">
        <v>61</v>
      </c>
      <c r="I756" s="86" t="n">
        <v>5538.696</v>
      </c>
      <c r="J756" s="86" t="n">
        <v>5538.696</v>
      </c>
      <c r="K756" s="86" t="n">
        <v>5762.76</v>
      </c>
      <c r="L756" s="87" t="n">
        <v>224.063999999999</v>
      </c>
      <c r="M756" s="83" t="n">
        <v>0.0404542874351652</v>
      </c>
      <c r="N756" s="88" t="s">
        <v>57</v>
      </c>
      <c r="O756" s="86" t="n">
        <v>3968.147</v>
      </c>
      <c r="P756" s="86" t="n">
        <v>3968.147</v>
      </c>
      <c r="Q756" s="86" t="n">
        <v>7378.31</v>
      </c>
      <c r="R756" s="87" t="n">
        <v>3410.163</v>
      </c>
      <c r="S756" s="83" t="n">
        <v>0.859384241561615</v>
      </c>
      <c r="T756" s="83" t="n">
        <v>0.280343099487051</v>
      </c>
      <c r="U756" s="86" t="n">
        <v>3286.581</v>
      </c>
      <c r="V756" s="86" t="n">
        <v>3286.581</v>
      </c>
      <c r="W756" s="86" t="n">
        <v>6635.7</v>
      </c>
      <c r="X756" s="87" t="n">
        <v>3349.119</v>
      </c>
      <c r="Y756" s="83" t="n">
        <v>1.01902828501717</v>
      </c>
      <c r="Z756" s="90" t="n">
        <v>-0.100647709299284</v>
      </c>
      <c r="AA756" s="86" t="n">
        <f aca="false">SUM(K756,Q756,W756)/3</f>
        <v>6592.25666666667</v>
      </c>
    </row>
    <row r="757" customFormat="false" ht="15" hidden="false" customHeight="false" outlineLevel="0" collapsed="false">
      <c r="A757" s="0" t="e">
        <f aca="false">_xlfn.XLOOKUP('[1]CMK - 30.09.2025'!$N$1:$N$1048576,'[1]CMK - 30.09.2025'!$J$1:$J$1048576,"-",0)</f>
        <v>#NAME?</v>
      </c>
      <c r="B757" s="85" t="s">
        <v>58</v>
      </c>
      <c r="C757" s="85" t="s">
        <v>58</v>
      </c>
      <c r="D757" s="85" t="s">
        <v>59</v>
      </c>
      <c r="E757" s="85" t="n">
        <v>16856718000203</v>
      </c>
      <c r="F757" s="85" t="s">
        <v>813</v>
      </c>
      <c r="G757" s="85"/>
      <c r="H757" s="85" t="s">
        <v>61</v>
      </c>
      <c r="I757" s="86" t="n">
        <v>8438.91600000001</v>
      </c>
      <c r="J757" s="86" t="n">
        <v>8438.91600000001</v>
      </c>
      <c r="K757" s="86" t="n">
        <v>6897.38</v>
      </c>
      <c r="L757" s="89" t="n">
        <v>-1541.53600000001</v>
      </c>
      <c r="M757" s="90" t="n">
        <v>-0.182669906893256</v>
      </c>
      <c r="N757" s="88" t="s">
        <v>57</v>
      </c>
      <c r="O757" s="86" t="n">
        <v>10691.119</v>
      </c>
      <c r="P757" s="86" t="n">
        <v>10691.119</v>
      </c>
      <c r="Q757" s="86" t="n">
        <v>6670.74</v>
      </c>
      <c r="R757" s="89" t="n">
        <v>-4020.379</v>
      </c>
      <c r="S757" s="90" t="n">
        <v>-0.376048475374748</v>
      </c>
      <c r="T757" s="90" t="n">
        <v>-0.0328588536516765</v>
      </c>
      <c r="U757" s="86" t="n">
        <v>9834.199</v>
      </c>
      <c r="V757" s="86" t="n">
        <v>9834.199</v>
      </c>
      <c r="W757" s="86" t="n">
        <v>7460.21</v>
      </c>
      <c r="X757" s="89" t="n">
        <v>-2373.989</v>
      </c>
      <c r="Y757" s="90" t="n">
        <v>-0.241401358666832</v>
      </c>
      <c r="Z757" s="83" t="n">
        <v>0.118348189256364</v>
      </c>
      <c r="AA757" s="86" t="n">
        <f aca="false">SUM(K757,Q757,W757)/3</f>
        <v>7009.44333333333</v>
      </c>
    </row>
    <row r="758" customFormat="false" ht="15" hidden="false" customHeight="false" outlineLevel="0" collapsed="false">
      <c r="A758" s="0" t="e">
        <f aca="false">_xlfn.XLOOKUP('[1]CMK - 30.09.2025'!$N$1:$N$1048576,'[1]CMK - 30.09.2025'!$J$1:$J$1048576,"-",0)</f>
        <v>#NAME?</v>
      </c>
      <c r="B758" s="85" t="s">
        <v>58</v>
      </c>
      <c r="C758" s="85" t="s">
        <v>58</v>
      </c>
      <c r="D758" s="85" t="s">
        <v>59</v>
      </c>
      <c r="E758" s="85" t="n">
        <v>16860734000180</v>
      </c>
      <c r="F758" s="85" t="s">
        <v>814</v>
      </c>
      <c r="G758" s="85"/>
      <c r="H758" s="85" t="s">
        <v>61</v>
      </c>
      <c r="I758" s="86" t="n">
        <v>3593.029</v>
      </c>
      <c r="J758" s="86" t="n">
        <v>3593.029</v>
      </c>
      <c r="K758" s="86" t="n">
        <v>4151.08</v>
      </c>
      <c r="L758" s="87" t="n">
        <v>558.051000000002</v>
      </c>
      <c r="M758" s="83" t="n">
        <v>0.155314916745732</v>
      </c>
      <c r="N758" s="88" t="s">
        <v>57</v>
      </c>
      <c r="O758" s="86" t="n">
        <v>9898.267</v>
      </c>
      <c r="P758" s="86" t="n">
        <v>9898.267</v>
      </c>
      <c r="Q758" s="86" t="n">
        <v>1560.79</v>
      </c>
      <c r="R758" s="89" t="n">
        <v>-8337.477</v>
      </c>
      <c r="S758" s="90" t="n">
        <v>-0.842316841927986</v>
      </c>
      <c r="T758" s="90" t="n">
        <v>-0.624003873690702</v>
      </c>
      <c r="U758" s="86" t="n">
        <v>9134.833</v>
      </c>
      <c r="V758" s="86" t="n">
        <v>9134.833</v>
      </c>
      <c r="W758" s="86" t="n">
        <v>6649.65</v>
      </c>
      <c r="X758" s="89" t="n">
        <v>-2485.183</v>
      </c>
      <c r="Y758" s="90" t="n">
        <v>-0.272055657722478</v>
      </c>
      <c r="Z758" s="83" t="n">
        <v>3.26043862403014</v>
      </c>
      <c r="AA758" s="86" t="n">
        <f aca="false">SUM(K758,Q758,W758)/3</f>
        <v>4120.50666666667</v>
      </c>
    </row>
    <row r="759" customFormat="false" ht="15" hidden="false" customHeight="false" outlineLevel="0" collapsed="false">
      <c r="A759" s="0" t="e">
        <f aca="false">_xlfn.XLOOKUP('[1]CMK - 30.09.2025'!$N$1:$N$1048576,'[1]CMK - 30.09.2025'!$J$1:$J$1048576,"-",0)</f>
        <v>#NAME?</v>
      </c>
      <c r="B759" s="85" t="s">
        <v>58</v>
      </c>
      <c r="C759" s="85" t="s">
        <v>58</v>
      </c>
      <c r="D759" s="85" t="s">
        <v>59</v>
      </c>
      <c r="E759" s="85" t="n">
        <v>16861735000140</v>
      </c>
      <c r="F759" s="85" t="s">
        <v>815</v>
      </c>
      <c r="G759" s="85"/>
      <c r="H759" s="85" t="s">
        <v>61</v>
      </c>
      <c r="I759" s="85" t="s">
        <v>57</v>
      </c>
      <c r="J759" s="85" t="s">
        <v>57</v>
      </c>
      <c r="K759" s="85" t="s">
        <v>57</v>
      </c>
      <c r="L759" s="85" t="s">
        <v>57</v>
      </c>
      <c r="M759" s="91" t="s">
        <v>57</v>
      </c>
      <c r="N759" s="91" t="s">
        <v>57</v>
      </c>
      <c r="O759" s="85" t="s">
        <v>57</v>
      </c>
      <c r="P759" s="85" t="s">
        <v>57</v>
      </c>
      <c r="Q759" s="85" t="s">
        <v>57</v>
      </c>
      <c r="R759" s="85" t="s">
        <v>57</v>
      </c>
      <c r="S759" s="91" t="s">
        <v>57</v>
      </c>
      <c r="T759" s="91" t="s">
        <v>57</v>
      </c>
      <c r="U759" s="86" t="n">
        <v>0</v>
      </c>
      <c r="V759" s="86" t="n">
        <v>0</v>
      </c>
      <c r="W759" s="86" t="n">
        <v>95.34</v>
      </c>
      <c r="X759" s="87" t="n">
        <v>95.34</v>
      </c>
      <c r="Y759" s="88" t="s">
        <v>57</v>
      </c>
      <c r="Z759" s="88" t="s">
        <v>57</v>
      </c>
      <c r="AA759" s="86" t="n">
        <f aca="false">SUM(K759,Q759,W759)/3</f>
        <v>31.78</v>
      </c>
    </row>
    <row r="760" customFormat="false" ht="15" hidden="false" customHeight="false" outlineLevel="0" collapsed="false">
      <c r="A760" s="0" t="e">
        <f aca="false">_xlfn.XLOOKUP('[1]CMK - 30.09.2025'!$N$1:$N$1048576,'[1]CMK - 30.09.2025'!$J$1:$J$1048576,"-",0)</f>
        <v>#NAME?</v>
      </c>
      <c r="B760" s="85" t="s">
        <v>58</v>
      </c>
      <c r="C760" s="85" t="s">
        <v>58</v>
      </c>
      <c r="D760" s="85" t="s">
        <v>59</v>
      </c>
      <c r="E760" s="85" t="n">
        <v>16884479000106</v>
      </c>
      <c r="F760" s="85" t="s">
        <v>816</v>
      </c>
      <c r="G760" s="85"/>
      <c r="H760" s="85" t="s">
        <v>61</v>
      </c>
      <c r="I760" s="86" t="n">
        <v>7528.696</v>
      </c>
      <c r="J760" s="86" t="n">
        <v>7528.696</v>
      </c>
      <c r="K760" s="86" t="n">
        <v>7968.85</v>
      </c>
      <c r="L760" s="87" t="n">
        <v>440.154000000001</v>
      </c>
      <c r="M760" s="83" t="n">
        <v>0.0584635108124967</v>
      </c>
      <c r="N760" s="88" t="s">
        <v>57</v>
      </c>
      <c r="O760" s="86" t="n">
        <v>9740.34</v>
      </c>
      <c r="P760" s="86" t="n">
        <v>9740.34</v>
      </c>
      <c r="Q760" s="86" t="n">
        <v>5104.3</v>
      </c>
      <c r="R760" s="89" t="n">
        <v>-4636.04</v>
      </c>
      <c r="S760" s="90" t="n">
        <v>-0.475962851399438</v>
      </c>
      <c r="T760" s="90" t="n">
        <v>-0.359468430200092</v>
      </c>
      <c r="U760" s="86" t="n">
        <v>8546.276</v>
      </c>
      <c r="V760" s="86" t="n">
        <v>8546.276</v>
      </c>
      <c r="W760" s="86" t="n">
        <v>6330.67</v>
      </c>
      <c r="X760" s="89" t="n">
        <v>-2215.606</v>
      </c>
      <c r="Y760" s="90" t="n">
        <v>-0.25924812163801</v>
      </c>
      <c r="Z760" s="83" t="n">
        <v>0.240262131927983</v>
      </c>
      <c r="AA760" s="86" t="n">
        <f aca="false">SUM(K760,Q760,W760)/3</f>
        <v>6467.94</v>
      </c>
    </row>
    <row r="761" customFormat="false" ht="15" hidden="false" customHeight="false" outlineLevel="0" collapsed="false">
      <c r="A761" s="0" t="e">
        <f aca="false">_xlfn.XLOOKUP('[1]CMK - 30.09.2025'!$N$1:$N$1048576,'[1]CMK - 30.09.2025'!$J$1:$J$1048576,"-",0)</f>
        <v>#NAME?</v>
      </c>
      <c r="B761" s="85" t="s">
        <v>58</v>
      </c>
      <c r="C761" s="85" t="s">
        <v>58</v>
      </c>
      <c r="D761" s="85" t="s">
        <v>59</v>
      </c>
      <c r="E761" s="85" t="n">
        <v>16892226000184</v>
      </c>
      <c r="F761" s="85" t="s">
        <v>817</v>
      </c>
      <c r="G761" s="85"/>
      <c r="H761" s="85" t="s">
        <v>61</v>
      </c>
      <c r="I761" s="86" t="n">
        <v>2922.792</v>
      </c>
      <c r="J761" s="86" t="n">
        <v>2922.792</v>
      </c>
      <c r="K761" s="86" t="n">
        <v>6999.42</v>
      </c>
      <c r="L761" s="87" t="n">
        <v>4076.628</v>
      </c>
      <c r="M761" s="83" t="n">
        <v>1.39477184828753</v>
      </c>
      <c r="N761" s="88" t="s">
        <v>57</v>
      </c>
      <c r="O761" s="86" t="n">
        <v>6889.774</v>
      </c>
      <c r="P761" s="86" t="n">
        <v>6889.774</v>
      </c>
      <c r="Q761" s="86" t="n">
        <v>2536.95</v>
      </c>
      <c r="R761" s="89" t="n">
        <v>-4352.824</v>
      </c>
      <c r="S761" s="90" t="n">
        <v>-0.631780374798941</v>
      </c>
      <c r="T761" s="90" t="n">
        <v>-0.63754853973615</v>
      </c>
      <c r="U761" s="86" t="n">
        <v>3417.235</v>
      </c>
      <c r="V761" s="86" t="n">
        <v>3417.235</v>
      </c>
      <c r="W761" s="86" t="n">
        <v>8029.2</v>
      </c>
      <c r="X761" s="87" t="n">
        <v>4611.965</v>
      </c>
      <c r="Y761" s="83" t="n">
        <v>1.34961891704843</v>
      </c>
      <c r="Z761" s="83" t="n">
        <v>2.16490273753917</v>
      </c>
      <c r="AA761" s="86" t="n">
        <f aca="false">SUM(K761,Q761,W761)/3</f>
        <v>5855.19</v>
      </c>
    </row>
    <row r="762" customFormat="false" ht="15" hidden="false" customHeight="false" outlineLevel="0" collapsed="false">
      <c r="A762" s="0" t="e">
        <f aca="false">_xlfn.XLOOKUP('[1]CMK - 30.09.2025'!$N$1:$N$1048576,'[1]CMK - 30.09.2025'!$J$1:$J$1048576,"-",0)</f>
        <v>#NAME?</v>
      </c>
      <c r="B762" s="85" t="s">
        <v>58</v>
      </c>
      <c r="C762" s="85" t="s">
        <v>58</v>
      </c>
      <c r="D762" s="85" t="s">
        <v>59</v>
      </c>
      <c r="E762" s="85" t="n">
        <v>16940041000106</v>
      </c>
      <c r="F762" s="85" t="s">
        <v>818</v>
      </c>
      <c r="G762" s="85"/>
      <c r="H762" s="85" t="s">
        <v>61</v>
      </c>
      <c r="I762" s="86" t="n">
        <v>1143.204</v>
      </c>
      <c r="J762" s="86" t="n">
        <v>1143.204</v>
      </c>
      <c r="K762" s="86" t="n">
        <v>1120.68</v>
      </c>
      <c r="L762" s="89" t="n">
        <v>-22.5240000000003</v>
      </c>
      <c r="M762" s="90" t="n">
        <v>-0.0197025202850938</v>
      </c>
      <c r="N762" s="88" t="s">
        <v>57</v>
      </c>
      <c r="O762" s="86" t="n">
        <v>712.066</v>
      </c>
      <c r="P762" s="86" t="n">
        <v>712.066</v>
      </c>
      <c r="Q762" s="86" t="n">
        <v>0</v>
      </c>
      <c r="R762" s="89" t="n">
        <v>-712.066</v>
      </c>
      <c r="S762" s="90" t="n">
        <v>-1</v>
      </c>
      <c r="T762" s="90" t="n">
        <v>-1</v>
      </c>
      <c r="U762" s="86" t="n">
        <v>1096.175</v>
      </c>
      <c r="V762" s="86" t="n">
        <v>1096.175</v>
      </c>
      <c r="W762" s="86" t="n">
        <v>0</v>
      </c>
      <c r="X762" s="89" t="n">
        <v>-1096.175</v>
      </c>
      <c r="Y762" s="90" t="n">
        <v>-1</v>
      </c>
      <c r="Z762" s="88" t="s">
        <v>57</v>
      </c>
      <c r="AA762" s="86" t="n">
        <f aca="false">SUM(K762,Q762,W762)/3</f>
        <v>373.56</v>
      </c>
    </row>
    <row r="763" customFormat="false" ht="15" hidden="false" customHeight="false" outlineLevel="0" collapsed="false">
      <c r="A763" s="0" t="e">
        <f aca="false">_xlfn.XLOOKUP('[1]CMK - 30.09.2025'!$N$1:$N$1048576,'[1]CMK - 30.09.2025'!$J$1:$J$1048576,"-",0)</f>
        <v>#NAME?</v>
      </c>
      <c r="B763" s="85" t="s">
        <v>58</v>
      </c>
      <c r="C763" s="85" t="s">
        <v>58</v>
      </c>
      <c r="D763" s="85" t="s">
        <v>59</v>
      </c>
      <c r="E763" s="85" t="n">
        <v>16943151000113</v>
      </c>
      <c r="F763" s="85" t="s">
        <v>819</v>
      </c>
      <c r="G763" s="85"/>
      <c r="H763" s="85" t="s">
        <v>61</v>
      </c>
      <c r="I763" s="86" t="n">
        <v>7606.03</v>
      </c>
      <c r="J763" s="86" t="n">
        <v>7606.03</v>
      </c>
      <c r="K763" s="86" t="n">
        <v>2451.32</v>
      </c>
      <c r="L763" s="89" t="n">
        <v>-5154.71</v>
      </c>
      <c r="M763" s="90" t="n">
        <v>-0.677713603548763</v>
      </c>
      <c r="N763" s="88" t="s">
        <v>57</v>
      </c>
      <c r="O763" s="86" t="n">
        <v>4487.811</v>
      </c>
      <c r="P763" s="86" t="n">
        <v>4487.811</v>
      </c>
      <c r="Q763" s="86" t="n">
        <v>4377.3</v>
      </c>
      <c r="R763" s="89" t="n">
        <v>-110.511</v>
      </c>
      <c r="S763" s="90" t="n">
        <v>-0.0246247001043494</v>
      </c>
      <c r="T763" s="83" t="n">
        <v>0.785690974658552</v>
      </c>
      <c r="U763" s="86" t="n">
        <v>6271.562</v>
      </c>
      <c r="V763" s="86" t="n">
        <v>6271.562</v>
      </c>
      <c r="W763" s="86" t="n">
        <v>5037.6</v>
      </c>
      <c r="X763" s="89" t="n">
        <v>-1233.962</v>
      </c>
      <c r="Y763" s="90" t="n">
        <v>-0.196755130540047</v>
      </c>
      <c r="Z763" s="83" t="n">
        <v>0.150846412171887</v>
      </c>
      <c r="AA763" s="86" t="n">
        <f aca="false">SUM(K763,Q763,W763)/3</f>
        <v>3955.40666666667</v>
      </c>
    </row>
    <row r="764" customFormat="false" ht="15" hidden="false" customHeight="false" outlineLevel="0" collapsed="false">
      <c r="A764" s="0" t="e">
        <f aca="false">_xlfn.XLOOKUP('[1]CMK - 30.09.2025'!$N$1:$N$1048576,'[1]CMK - 30.09.2025'!$J$1:$J$1048576,"-",0)</f>
        <v>#NAME?</v>
      </c>
      <c r="B764" s="85" t="s">
        <v>58</v>
      </c>
      <c r="C764" s="85" t="s">
        <v>58</v>
      </c>
      <c r="D764" s="85" t="s">
        <v>59</v>
      </c>
      <c r="E764" s="85" t="n">
        <v>16957128000188</v>
      </c>
      <c r="F764" s="85" t="s">
        <v>820</v>
      </c>
      <c r="G764" s="85"/>
      <c r="H764" s="85" t="s">
        <v>61</v>
      </c>
      <c r="I764" s="86" t="n">
        <v>246.491</v>
      </c>
      <c r="J764" s="86" t="n">
        <v>246.491</v>
      </c>
      <c r="K764" s="86" t="n">
        <v>685.26</v>
      </c>
      <c r="L764" s="87" t="n">
        <v>438.769</v>
      </c>
      <c r="M764" s="83" t="n">
        <v>1.7800609352877</v>
      </c>
      <c r="N764" s="88" t="s">
        <v>57</v>
      </c>
      <c r="O764" s="86" t="n">
        <v>234.491</v>
      </c>
      <c r="P764" s="86" t="n">
        <v>234.491</v>
      </c>
      <c r="Q764" s="86" t="n">
        <v>443.21</v>
      </c>
      <c r="R764" s="87" t="n">
        <v>208.719</v>
      </c>
      <c r="S764" s="83" t="n">
        <v>0.890093862877467</v>
      </c>
      <c r="T764" s="90" t="n">
        <v>-0.353223593964335</v>
      </c>
      <c r="U764" s="86" t="n">
        <v>857.456</v>
      </c>
      <c r="V764" s="86" t="n">
        <v>857.456</v>
      </c>
      <c r="W764" s="86" t="n">
        <v>1090.65</v>
      </c>
      <c r="X764" s="87" t="n">
        <v>233.194</v>
      </c>
      <c r="Y764" s="83" t="n">
        <v>0.271960310499898</v>
      </c>
      <c r="Z764" s="83" t="n">
        <v>1.4607973646804</v>
      </c>
      <c r="AA764" s="86" t="n">
        <f aca="false">SUM(K764,Q764,W764)/3</f>
        <v>739.706666666667</v>
      </c>
    </row>
    <row r="765" customFormat="false" ht="15" hidden="false" customHeight="false" outlineLevel="0" collapsed="false">
      <c r="A765" s="0" t="e">
        <f aca="false">_xlfn.XLOOKUP('[1]CMK - 30.09.2025'!$N$1:$N$1048576,'[1]CMK - 30.09.2025'!$J$1:$J$1048576,"-",0)</f>
        <v>#NAME?</v>
      </c>
      <c r="B765" s="85" t="s">
        <v>58</v>
      </c>
      <c r="C765" s="85" t="s">
        <v>58</v>
      </c>
      <c r="D765" s="85" t="s">
        <v>59</v>
      </c>
      <c r="E765" s="85" t="n">
        <v>16957128000269</v>
      </c>
      <c r="F765" s="85" t="s">
        <v>821</v>
      </c>
      <c r="G765" s="85"/>
      <c r="H765" s="85" t="s">
        <v>61</v>
      </c>
      <c r="I765" s="86" t="n">
        <v>37.615</v>
      </c>
      <c r="J765" s="86" t="n">
        <v>37.615</v>
      </c>
      <c r="K765" s="86" t="n">
        <v>0</v>
      </c>
      <c r="L765" s="89" t="n">
        <v>-37.615</v>
      </c>
      <c r="M765" s="90" t="n">
        <v>-1</v>
      </c>
      <c r="N765" s="88" t="s">
        <v>57</v>
      </c>
      <c r="O765" s="86" t="n">
        <v>45.069</v>
      </c>
      <c r="P765" s="86" t="n">
        <v>45.069</v>
      </c>
      <c r="Q765" s="86" t="n">
        <v>0</v>
      </c>
      <c r="R765" s="89" t="n">
        <v>-45.069</v>
      </c>
      <c r="S765" s="90" t="n">
        <v>-1</v>
      </c>
      <c r="T765" s="88" t="s">
        <v>57</v>
      </c>
      <c r="U765" s="86" t="n">
        <v>49.92</v>
      </c>
      <c r="V765" s="86" t="n">
        <v>49.92</v>
      </c>
      <c r="W765" s="86" t="n">
        <v>0</v>
      </c>
      <c r="X765" s="89" t="n">
        <v>-49.92</v>
      </c>
      <c r="Y765" s="90" t="n">
        <v>-1</v>
      </c>
      <c r="Z765" s="88" t="s">
        <v>57</v>
      </c>
      <c r="AA765" s="86" t="n">
        <f aca="false">SUM(K765,Q765,W765)/3</f>
        <v>0</v>
      </c>
    </row>
    <row r="766" customFormat="false" ht="15" hidden="false" customHeight="false" outlineLevel="0" collapsed="false">
      <c r="A766" s="0" t="e">
        <f aca="false">_xlfn.XLOOKUP('[1]CMK - 30.09.2025'!$N$1:$N$1048576,'[1]CMK - 30.09.2025'!$J$1:$J$1048576,"-",0)</f>
        <v>#NAME?</v>
      </c>
      <c r="B766" s="85" t="s">
        <v>58</v>
      </c>
      <c r="C766" s="85" t="s">
        <v>58</v>
      </c>
      <c r="D766" s="85" t="s">
        <v>59</v>
      </c>
      <c r="E766" s="85" t="n">
        <v>16973703000136</v>
      </c>
      <c r="F766" s="85" t="s">
        <v>822</v>
      </c>
      <c r="G766" s="85"/>
      <c r="H766" s="85" t="s">
        <v>61</v>
      </c>
      <c r="I766" s="86" t="n">
        <v>6249.555</v>
      </c>
      <c r="J766" s="86" t="n">
        <v>6249.555</v>
      </c>
      <c r="K766" s="86" t="n">
        <v>8515.59</v>
      </c>
      <c r="L766" s="87" t="n">
        <v>2266.035</v>
      </c>
      <c r="M766" s="83" t="n">
        <v>0.362591416508855</v>
      </c>
      <c r="N766" s="88" t="s">
        <v>57</v>
      </c>
      <c r="O766" s="86" t="n">
        <v>5371.442</v>
      </c>
      <c r="P766" s="86" t="n">
        <v>5371.442</v>
      </c>
      <c r="Q766" s="86" t="n">
        <v>5284.16</v>
      </c>
      <c r="R766" s="89" t="n">
        <v>-87.2819999999992</v>
      </c>
      <c r="S766" s="90" t="n">
        <v>-0.0162492678874684</v>
      </c>
      <c r="T766" s="90" t="n">
        <v>-0.379472238564797</v>
      </c>
      <c r="U766" s="86" t="n">
        <v>6416.549</v>
      </c>
      <c r="V766" s="86" t="n">
        <v>6416.549</v>
      </c>
      <c r="W766" s="86" t="n">
        <v>7840.17</v>
      </c>
      <c r="X766" s="87" t="n">
        <v>1423.621</v>
      </c>
      <c r="Y766" s="83" t="n">
        <v>0.221867081510637</v>
      </c>
      <c r="Z766" s="83" t="n">
        <v>0.48371169684491</v>
      </c>
      <c r="AA766" s="86" t="n">
        <f aca="false">SUM(K766,Q766,W766)/3</f>
        <v>7213.30666666667</v>
      </c>
    </row>
    <row r="767" customFormat="false" ht="15" hidden="false" customHeight="false" outlineLevel="0" collapsed="false">
      <c r="A767" s="0" t="e">
        <f aca="false">_xlfn.XLOOKUP('[1]CMK - 30.09.2025'!$N$1:$N$1048576,'[1]CMK - 30.09.2025'!$J$1:$J$1048576,"-",0)</f>
        <v>#NAME?</v>
      </c>
      <c r="B767" s="85" t="s">
        <v>58</v>
      </c>
      <c r="C767" s="85" t="s">
        <v>58</v>
      </c>
      <c r="D767" s="85" t="s">
        <v>59</v>
      </c>
      <c r="E767" s="85" t="n">
        <v>16991737000153</v>
      </c>
      <c r="F767" s="85" t="s">
        <v>823</v>
      </c>
      <c r="G767" s="85"/>
      <c r="H767" s="85" t="s">
        <v>61</v>
      </c>
      <c r="I767" s="86" t="n">
        <v>1619.568</v>
      </c>
      <c r="J767" s="86" t="n">
        <v>1619.568</v>
      </c>
      <c r="K767" s="86" t="n">
        <v>1302.03</v>
      </c>
      <c r="L767" s="89" t="n">
        <v>-317.538</v>
      </c>
      <c r="M767" s="90" t="n">
        <v>-0.196063394683027</v>
      </c>
      <c r="N767" s="88" t="s">
        <v>57</v>
      </c>
      <c r="O767" s="86" t="n">
        <v>392.884</v>
      </c>
      <c r="P767" s="86" t="n">
        <v>392.884</v>
      </c>
      <c r="Q767" s="86" t="n">
        <v>1813.3</v>
      </c>
      <c r="R767" s="87" t="n">
        <v>1420.416</v>
      </c>
      <c r="S767" s="83" t="n">
        <v>3.6153572046711</v>
      </c>
      <c r="T767" s="83" t="n">
        <v>0.392671443822339</v>
      </c>
      <c r="U767" s="86" t="n">
        <v>1264.146</v>
      </c>
      <c r="V767" s="86" t="n">
        <v>1264.146</v>
      </c>
      <c r="W767" s="86" t="n">
        <v>2379.07</v>
      </c>
      <c r="X767" s="87" t="n">
        <v>1114.924</v>
      </c>
      <c r="Y767" s="83" t="n">
        <v>0.881958254821832</v>
      </c>
      <c r="Z767" s="83" t="n">
        <v>0.312011250206805</v>
      </c>
      <c r="AA767" s="86" t="n">
        <f aca="false">SUM(K767,Q767,W767)/3</f>
        <v>1831.46666666667</v>
      </c>
    </row>
    <row r="768" customFormat="false" ht="15" hidden="false" customHeight="false" outlineLevel="0" collapsed="false">
      <c r="A768" s="0" t="e">
        <f aca="false">_xlfn.XLOOKUP('[1]CMK - 30.09.2025'!$N$1:$N$1048576,'[1]CMK - 30.09.2025'!$J$1:$J$1048576,"-",0)</f>
        <v>#NAME?</v>
      </c>
      <c r="B768" s="85" t="s">
        <v>58</v>
      </c>
      <c r="C768" s="85" t="s">
        <v>58</v>
      </c>
      <c r="D768" s="85" t="s">
        <v>59</v>
      </c>
      <c r="E768" s="85" t="n">
        <v>17003823000173</v>
      </c>
      <c r="F768" s="85" t="s">
        <v>824</v>
      </c>
      <c r="G768" s="85"/>
      <c r="H768" s="85" t="s">
        <v>61</v>
      </c>
      <c r="I768" s="86" t="n">
        <v>2440.179</v>
      </c>
      <c r="J768" s="86" t="n">
        <v>2440.179</v>
      </c>
      <c r="K768" s="86" t="n">
        <v>3136.73</v>
      </c>
      <c r="L768" s="87" t="n">
        <v>696.551</v>
      </c>
      <c r="M768" s="83" t="n">
        <v>0.28545078045504</v>
      </c>
      <c r="N768" s="88" t="s">
        <v>57</v>
      </c>
      <c r="O768" s="86" t="n">
        <v>2942.489</v>
      </c>
      <c r="P768" s="86" t="n">
        <v>2942.489</v>
      </c>
      <c r="Q768" s="86" t="n">
        <v>3057.47</v>
      </c>
      <c r="R768" s="87" t="n">
        <v>114.980999999998</v>
      </c>
      <c r="S768" s="83" t="n">
        <v>0.039076101898766</v>
      </c>
      <c r="T768" s="90" t="n">
        <v>-0.0252683527112633</v>
      </c>
      <c r="U768" s="86" t="n">
        <v>3177.926</v>
      </c>
      <c r="V768" s="86" t="n">
        <v>3177.926</v>
      </c>
      <c r="W768" s="86" t="n">
        <v>1784.77</v>
      </c>
      <c r="X768" s="89" t="n">
        <v>-1393.156</v>
      </c>
      <c r="Y768" s="90" t="n">
        <v>-0.438385286504469</v>
      </c>
      <c r="Z768" s="90" t="n">
        <v>-0.416259194693652</v>
      </c>
      <c r="AA768" s="86" t="n">
        <f aca="false">SUM(K768,Q768,W768)/3</f>
        <v>2659.65666666667</v>
      </c>
    </row>
    <row r="769" customFormat="false" ht="15" hidden="false" customHeight="false" outlineLevel="0" collapsed="false">
      <c r="A769" s="0" t="e">
        <f aca="false">_xlfn.XLOOKUP('[1]CMK - 30.09.2025'!$N$1:$N$1048576,'[1]CMK - 30.09.2025'!$J$1:$J$1048576,"-",0)</f>
        <v>#NAME?</v>
      </c>
      <c r="B769" s="85" t="s">
        <v>58</v>
      </c>
      <c r="C769" s="85" t="s">
        <v>58</v>
      </c>
      <c r="D769" s="85" t="s">
        <v>59</v>
      </c>
      <c r="E769" s="85" t="n">
        <v>17031480000150</v>
      </c>
      <c r="F769" s="85" t="s">
        <v>825</v>
      </c>
      <c r="G769" s="85"/>
      <c r="H769" s="85" t="s">
        <v>61</v>
      </c>
      <c r="I769" s="86" t="n">
        <v>25040.89</v>
      </c>
      <c r="J769" s="86" t="n">
        <v>25040.89</v>
      </c>
      <c r="K769" s="86" t="n">
        <v>8576.66</v>
      </c>
      <c r="L769" s="89" t="n">
        <v>-16464.23</v>
      </c>
      <c r="M769" s="90" t="n">
        <v>-0.657493803135591</v>
      </c>
      <c r="N769" s="88" t="s">
        <v>57</v>
      </c>
      <c r="O769" s="86" t="n">
        <v>19858.585</v>
      </c>
      <c r="P769" s="86" t="n">
        <v>19858.585</v>
      </c>
      <c r="Q769" s="86" t="n">
        <v>18817.47</v>
      </c>
      <c r="R769" s="89" t="n">
        <v>-1041.115</v>
      </c>
      <c r="S769" s="90" t="n">
        <v>-0.0524264442808993</v>
      </c>
      <c r="T769" s="83" t="n">
        <v>1.19403240888644</v>
      </c>
      <c r="U769" s="86" t="n">
        <v>12394.634</v>
      </c>
      <c r="V769" s="86" t="n">
        <v>12394.634</v>
      </c>
      <c r="W769" s="86" t="n">
        <v>35989.11</v>
      </c>
      <c r="X769" s="87" t="n">
        <v>23594.476</v>
      </c>
      <c r="Y769" s="83" t="n">
        <v>1.90360409189977</v>
      </c>
      <c r="Z769" s="83" t="n">
        <v>0.912537126404346</v>
      </c>
      <c r="AA769" s="86" t="n">
        <f aca="false">SUM(K769,Q769,W769)/3</f>
        <v>21127.7466666667</v>
      </c>
    </row>
    <row r="770" customFormat="false" ht="15" hidden="false" customHeight="false" outlineLevel="0" collapsed="false">
      <c r="A770" s="0" t="e">
        <f aca="false">_xlfn.XLOOKUP('[1]CMK - 30.09.2025'!$N$1:$N$1048576,'[1]CMK - 30.09.2025'!$J$1:$J$1048576,"-",0)</f>
        <v>#NAME?</v>
      </c>
      <c r="B770" s="85" t="s">
        <v>58</v>
      </c>
      <c r="C770" s="85" t="s">
        <v>58</v>
      </c>
      <c r="D770" s="85" t="s">
        <v>59</v>
      </c>
      <c r="E770" s="85" t="n">
        <v>17031480000231</v>
      </c>
      <c r="F770" s="85" t="s">
        <v>826</v>
      </c>
      <c r="G770" s="85"/>
      <c r="H770" s="85" t="s">
        <v>61</v>
      </c>
      <c r="I770" s="86" t="n">
        <v>3324.307</v>
      </c>
      <c r="J770" s="86" t="n">
        <v>3324.307</v>
      </c>
      <c r="K770" s="86" t="n">
        <v>2524.08</v>
      </c>
      <c r="L770" s="89" t="n">
        <v>-800.227000000001</v>
      </c>
      <c r="M770" s="90" t="n">
        <v>-0.240719945540529</v>
      </c>
      <c r="N770" s="88" t="s">
        <v>57</v>
      </c>
      <c r="O770" s="86" t="n">
        <v>7622.603</v>
      </c>
      <c r="P770" s="86" t="n">
        <v>7622.603</v>
      </c>
      <c r="Q770" s="86" t="n">
        <v>1971.09</v>
      </c>
      <c r="R770" s="89" t="n">
        <v>-5651.513</v>
      </c>
      <c r="S770" s="90" t="n">
        <v>-0.741415104525318</v>
      </c>
      <c r="T770" s="90" t="n">
        <v>-0.219085765902824</v>
      </c>
      <c r="U770" s="86" t="n">
        <v>4216.239</v>
      </c>
      <c r="V770" s="86" t="n">
        <v>4216.239</v>
      </c>
      <c r="W770" s="86" t="n">
        <v>2926.58</v>
      </c>
      <c r="X770" s="89" t="n">
        <v>-1289.659</v>
      </c>
      <c r="Y770" s="90" t="n">
        <v>-0.305879007333313</v>
      </c>
      <c r="Z770" s="83" t="n">
        <v>0.484752091482378</v>
      </c>
      <c r="AA770" s="86" t="n">
        <f aca="false">SUM(K770,Q770,W770)/3</f>
        <v>2473.91666666667</v>
      </c>
    </row>
    <row r="771" customFormat="false" ht="15" hidden="false" customHeight="false" outlineLevel="0" collapsed="false">
      <c r="A771" s="0" t="e">
        <f aca="false">_xlfn.XLOOKUP('[1]CMK - 30.09.2025'!$N$1:$N$1048576,'[1]CMK - 30.09.2025'!$J$1:$J$1048576,"-",0)</f>
        <v>#NAME?</v>
      </c>
      <c r="B771" s="85" t="s">
        <v>58</v>
      </c>
      <c r="C771" s="85" t="s">
        <v>58</v>
      </c>
      <c r="D771" s="85" t="s">
        <v>59</v>
      </c>
      <c r="E771" s="85" t="n">
        <v>17063487000154</v>
      </c>
      <c r="F771" s="85" t="s">
        <v>827</v>
      </c>
      <c r="G771" s="85"/>
      <c r="H771" s="85" t="s">
        <v>61</v>
      </c>
      <c r="I771" s="86" t="n">
        <v>6510.642</v>
      </c>
      <c r="J771" s="86" t="n">
        <v>6510.642</v>
      </c>
      <c r="K771" s="86" t="n">
        <v>21399.58</v>
      </c>
      <c r="L771" s="87" t="n">
        <v>14888.938</v>
      </c>
      <c r="M771" s="83" t="n">
        <v>2.28686172577144</v>
      </c>
      <c r="N771" s="88" t="s">
        <v>57</v>
      </c>
      <c r="O771" s="86" t="n">
        <v>5910.456</v>
      </c>
      <c r="P771" s="86" t="n">
        <v>5910.456</v>
      </c>
      <c r="Q771" s="86" t="n">
        <v>18264.8</v>
      </c>
      <c r="R771" s="87" t="n">
        <v>12354.344</v>
      </c>
      <c r="S771" s="83" t="n">
        <v>2.0902522580322</v>
      </c>
      <c r="T771" s="90" t="n">
        <v>-0.146487921725567</v>
      </c>
      <c r="U771" s="86" t="n">
        <v>2096.021</v>
      </c>
      <c r="V771" s="86" t="n">
        <v>2096.021</v>
      </c>
      <c r="W771" s="86" t="n">
        <v>27015.3</v>
      </c>
      <c r="X771" s="87" t="n">
        <v>24919.279</v>
      </c>
      <c r="Y771" s="83" t="n">
        <v>11.8888498731644</v>
      </c>
      <c r="Z771" s="83" t="n">
        <v>0.479090929000044</v>
      </c>
      <c r="AA771" s="86" t="n">
        <f aca="false">SUM(K771,Q771,W771)/3</f>
        <v>22226.56</v>
      </c>
    </row>
    <row r="772" customFormat="false" ht="15" hidden="false" customHeight="false" outlineLevel="0" collapsed="false">
      <c r="A772" s="0" t="e">
        <f aca="false">_xlfn.XLOOKUP('[1]CMK - 30.09.2025'!$N$1:$N$1048576,'[1]CMK - 30.09.2025'!$J$1:$J$1048576,"-",0)</f>
        <v>#NAME?</v>
      </c>
      <c r="B772" s="85" t="s">
        <v>58</v>
      </c>
      <c r="C772" s="85" t="s">
        <v>58</v>
      </c>
      <c r="D772" s="85" t="s">
        <v>59</v>
      </c>
      <c r="E772" s="85" t="n">
        <v>17091175000154</v>
      </c>
      <c r="F772" s="85" t="s">
        <v>828</v>
      </c>
      <c r="G772" s="85"/>
      <c r="H772" s="85" t="s">
        <v>61</v>
      </c>
      <c r="I772" s="86" t="n">
        <v>17020.297</v>
      </c>
      <c r="J772" s="86" t="n">
        <v>17020.297</v>
      </c>
      <c r="K772" s="86" t="n">
        <v>17927.46</v>
      </c>
      <c r="L772" s="87" t="n">
        <v>907.162999999993</v>
      </c>
      <c r="M772" s="83" t="n">
        <v>0.0532988936679537</v>
      </c>
      <c r="N772" s="88" t="s">
        <v>57</v>
      </c>
      <c r="O772" s="86" t="n">
        <v>9843.591</v>
      </c>
      <c r="P772" s="86" t="n">
        <v>9843.591</v>
      </c>
      <c r="Q772" s="86" t="n">
        <v>19171.13</v>
      </c>
      <c r="R772" s="87" t="n">
        <v>9327.53900000001</v>
      </c>
      <c r="S772" s="83" t="n">
        <v>0.947574823049841</v>
      </c>
      <c r="T772" s="83" t="n">
        <v>0.0693723483415945</v>
      </c>
      <c r="U772" s="86" t="n">
        <v>13996.645</v>
      </c>
      <c r="V772" s="86" t="n">
        <v>13996.645</v>
      </c>
      <c r="W772" s="86" t="n">
        <v>30279.89</v>
      </c>
      <c r="X772" s="87" t="n">
        <v>16283.245</v>
      </c>
      <c r="Y772" s="83" t="n">
        <v>1.16336772133608</v>
      </c>
      <c r="Z772" s="83" t="n">
        <v>0.579452541399489</v>
      </c>
      <c r="AA772" s="86" t="n">
        <f aca="false">SUM(K772,Q772,W772)/3</f>
        <v>22459.4933333333</v>
      </c>
    </row>
    <row r="773" customFormat="false" ht="15" hidden="false" customHeight="false" outlineLevel="0" collapsed="false">
      <c r="A773" s="0" t="e">
        <f aca="false">_xlfn.XLOOKUP('[1]CMK - 30.09.2025'!$N$1:$N$1048576,'[1]CMK - 30.09.2025'!$J$1:$J$1048576,"-",0)</f>
        <v>#NAME?</v>
      </c>
      <c r="B773" s="85" t="s">
        <v>58</v>
      </c>
      <c r="C773" s="85" t="s">
        <v>58</v>
      </c>
      <c r="D773" s="85" t="s">
        <v>59</v>
      </c>
      <c r="E773" s="85" t="n">
        <v>17103649000130</v>
      </c>
      <c r="F773" s="85" t="s">
        <v>829</v>
      </c>
      <c r="G773" s="85"/>
      <c r="H773" s="85" t="s">
        <v>61</v>
      </c>
      <c r="I773" s="86" t="n">
        <v>1571.344</v>
      </c>
      <c r="J773" s="86" t="n">
        <v>1571.344</v>
      </c>
      <c r="K773" s="86" t="n">
        <v>8337.26</v>
      </c>
      <c r="L773" s="87" t="n">
        <v>6765.916</v>
      </c>
      <c r="M773" s="83" t="n">
        <v>4.30581464020609</v>
      </c>
      <c r="N773" s="88" t="s">
        <v>57</v>
      </c>
      <c r="O773" s="86" t="n">
        <v>1703.844</v>
      </c>
      <c r="P773" s="86" t="n">
        <v>1703.844</v>
      </c>
      <c r="Q773" s="86" t="n">
        <v>4379.94</v>
      </c>
      <c r="R773" s="87" t="n">
        <v>2676.096</v>
      </c>
      <c r="S773" s="83" t="n">
        <v>1.57062266263813</v>
      </c>
      <c r="T773" s="90" t="n">
        <v>-0.474654742685247</v>
      </c>
      <c r="U773" s="86" t="n">
        <v>1834.714</v>
      </c>
      <c r="V773" s="86" t="n">
        <v>1834.714</v>
      </c>
      <c r="W773" s="86" t="n">
        <v>6116.22</v>
      </c>
      <c r="X773" s="87" t="n">
        <v>4281.506</v>
      </c>
      <c r="Y773" s="83" t="n">
        <v>2.33360948899938</v>
      </c>
      <c r="Z773" s="83" t="n">
        <v>0.396416389265606</v>
      </c>
      <c r="AA773" s="86" t="n">
        <f aca="false">SUM(K773,Q773,W773)/3</f>
        <v>6277.80666666667</v>
      </c>
    </row>
    <row r="774" customFormat="false" ht="15" hidden="false" customHeight="false" outlineLevel="0" collapsed="false">
      <c r="A774" s="0" t="e">
        <f aca="false">_xlfn.XLOOKUP('[1]CMK - 30.09.2025'!$N$1:$N$1048576,'[1]CMK - 30.09.2025'!$J$1:$J$1048576,"-",0)</f>
        <v>#NAME?</v>
      </c>
      <c r="B774" s="85" t="s">
        <v>58</v>
      </c>
      <c r="C774" s="85" t="s">
        <v>58</v>
      </c>
      <c r="D774" s="85" t="s">
        <v>59</v>
      </c>
      <c r="E774" s="85" t="n">
        <v>17120992000193</v>
      </c>
      <c r="F774" s="85" t="s">
        <v>830</v>
      </c>
      <c r="G774" s="85"/>
      <c r="H774" s="85" t="s">
        <v>61</v>
      </c>
      <c r="I774" s="86" t="n">
        <v>16404.226</v>
      </c>
      <c r="J774" s="86" t="n">
        <v>16404.226</v>
      </c>
      <c r="K774" s="86" t="n">
        <v>11698.68</v>
      </c>
      <c r="L774" s="89" t="n">
        <v>-4705.546</v>
      </c>
      <c r="M774" s="90" t="n">
        <v>-0.286849620335638</v>
      </c>
      <c r="N774" s="88" t="s">
        <v>57</v>
      </c>
      <c r="O774" s="86" t="n">
        <v>11156.529</v>
      </c>
      <c r="P774" s="86" t="n">
        <v>11156.529</v>
      </c>
      <c r="Q774" s="86" t="n">
        <v>8784.61</v>
      </c>
      <c r="R774" s="89" t="n">
        <v>-2371.919</v>
      </c>
      <c r="S774" s="90" t="n">
        <v>-0.212603669116085</v>
      </c>
      <c r="T774" s="90" t="n">
        <v>-0.249093914869028</v>
      </c>
      <c r="U774" s="86" t="n">
        <v>14600.487</v>
      </c>
      <c r="V774" s="86" t="n">
        <v>14600.487</v>
      </c>
      <c r="W774" s="86" t="n">
        <v>9948.25</v>
      </c>
      <c r="X774" s="89" t="n">
        <v>-4652.237</v>
      </c>
      <c r="Y774" s="90" t="n">
        <v>-0.318635741396845</v>
      </c>
      <c r="Z774" s="83" t="n">
        <v>0.132463478742938</v>
      </c>
      <c r="AA774" s="86" t="n">
        <f aca="false">SUM(K774,Q774,W774)/3</f>
        <v>10143.8466666667</v>
      </c>
    </row>
    <row r="775" customFormat="false" ht="15" hidden="false" customHeight="false" outlineLevel="0" collapsed="false">
      <c r="A775" s="0" t="e">
        <f aca="false">_xlfn.XLOOKUP('[1]CMK - 30.09.2025'!$N$1:$N$1048576,'[1]CMK - 30.09.2025'!$J$1:$J$1048576,"-",0)</f>
        <v>#NAME?</v>
      </c>
      <c r="B775" s="85" t="s">
        <v>58</v>
      </c>
      <c r="C775" s="85" t="s">
        <v>58</v>
      </c>
      <c r="D775" s="85" t="s">
        <v>59</v>
      </c>
      <c r="E775" s="85" t="n">
        <v>17151515000195</v>
      </c>
      <c r="F775" s="85" t="s">
        <v>831</v>
      </c>
      <c r="G775" s="85"/>
      <c r="H775" s="85" t="s">
        <v>61</v>
      </c>
      <c r="I775" s="86" t="n">
        <v>7805.308</v>
      </c>
      <c r="J775" s="86" t="n">
        <v>7805.308</v>
      </c>
      <c r="K775" s="86" t="n">
        <v>14675.52</v>
      </c>
      <c r="L775" s="87" t="n">
        <v>6870.212</v>
      </c>
      <c r="M775" s="83" t="n">
        <v>0.880197424624371</v>
      </c>
      <c r="N775" s="88" t="s">
        <v>57</v>
      </c>
      <c r="O775" s="86" t="n">
        <v>10475.345</v>
      </c>
      <c r="P775" s="86" t="n">
        <v>10475.345</v>
      </c>
      <c r="Q775" s="86" t="n">
        <v>10690.28</v>
      </c>
      <c r="R775" s="87" t="n">
        <v>214.935000000005</v>
      </c>
      <c r="S775" s="83" t="n">
        <v>0.0205181786375537</v>
      </c>
      <c r="T775" s="90" t="n">
        <v>-0.271556987418504</v>
      </c>
      <c r="U775" s="86" t="n">
        <v>13923.424</v>
      </c>
      <c r="V775" s="86" t="n">
        <v>13923.424</v>
      </c>
      <c r="W775" s="86" t="n">
        <v>12861.62</v>
      </c>
      <c r="X775" s="89" t="n">
        <v>-1061.80399999999</v>
      </c>
      <c r="Y775" s="90" t="n">
        <v>-0.0762602647164944</v>
      </c>
      <c r="Z775" s="83" t="n">
        <v>0.203113482528054</v>
      </c>
      <c r="AA775" s="86" t="n">
        <f aca="false">SUM(K775,Q775,W775)/3</f>
        <v>12742.4733333333</v>
      </c>
    </row>
    <row r="776" customFormat="false" ht="15" hidden="false" customHeight="false" outlineLevel="0" collapsed="false">
      <c r="A776" s="0" t="e">
        <f aca="false">_xlfn.XLOOKUP('[1]CMK - 30.09.2025'!$N$1:$N$1048576,'[1]CMK - 30.09.2025'!$J$1:$J$1048576,"-",0)</f>
        <v>#NAME?</v>
      </c>
      <c r="B776" s="85" t="s">
        <v>58</v>
      </c>
      <c r="C776" s="85" t="s">
        <v>58</v>
      </c>
      <c r="D776" s="85" t="s">
        <v>59</v>
      </c>
      <c r="E776" s="85" t="n">
        <v>17210848000148</v>
      </c>
      <c r="F776" s="85" t="s">
        <v>832</v>
      </c>
      <c r="G776" s="85"/>
      <c r="H776" s="85" t="s">
        <v>61</v>
      </c>
      <c r="I776" s="86" t="n">
        <v>1251.726</v>
      </c>
      <c r="J776" s="86" t="n">
        <v>1251.726</v>
      </c>
      <c r="K776" s="86" t="n">
        <v>2579.87</v>
      </c>
      <c r="L776" s="87" t="n">
        <v>1328.144</v>
      </c>
      <c r="M776" s="83" t="n">
        <v>1.06105010201913</v>
      </c>
      <c r="N776" s="88" t="s">
        <v>57</v>
      </c>
      <c r="O776" s="86" t="n">
        <v>1226.561</v>
      </c>
      <c r="P776" s="86" t="n">
        <v>1226.561</v>
      </c>
      <c r="Q776" s="86" t="n">
        <v>381.52</v>
      </c>
      <c r="R776" s="89" t="n">
        <v>-845.041</v>
      </c>
      <c r="S776" s="90" t="n">
        <v>-0.688951466743195</v>
      </c>
      <c r="T776" s="90" t="n">
        <v>-0.852116579517573</v>
      </c>
      <c r="U776" s="86" t="n">
        <v>1862.098</v>
      </c>
      <c r="V776" s="86" t="n">
        <v>1862.098</v>
      </c>
      <c r="W776" s="86" t="n">
        <v>1620.89</v>
      </c>
      <c r="X776" s="89" t="n">
        <v>-241.208</v>
      </c>
      <c r="Y776" s="90" t="n">
        <v>-0.129535609833639</v>
      </c>
      <c r="Z776" s="83" t="n">
        <v>3.24850597609562</v>
      </c>
      <c r="AA776" s="86" t="n">
        <f aca="false">SUM(K776,Q776,W776)/3</f>
        <v>1527.42666666667</v>
      </c>
    </row>
    <row r="777" customFormat="false" ht="15" hidden="false" customHeight="false" outlineLevel="0" collapsed="false">
      <c r="A777" s="0" t="e">
        <f aca="false">_xlfn.XLOOKUP('[1]CMK - 30.09.2025'!$N$1:$N$1048576,'[1]CMK - 30.09.2025'!$J$1:$J$1048576,"-",0)</f>
        <v>#NAME?</v>
      </c>
      <c r="B777" s="85" t="s">
        <v>58</v>
      </c>
      <c r="C777" s="85" t="s">
        <v>58</v>
      </c>
      <c r="D777" s="85" t="s">
        <v>59</v>
      </c>
      <c r="E777" s="85" t="n">
        <v>17211159000158</v>
      </c>
      <c r="F777" s="85" t="s">
        <v>833</v>
      </c>
      <c r="G777" s="85"/>
      <c r="H777" s="85" t="s">
        <v>61</v>
      </c>
      <c r="I777" s="86" t="n">
        <v>536.368</v>
      </c>
      <c r="J777" s="86" t="n">
        <v>536.368</v>
      </c>
      <c r="K777" s="86" t="n">
        <v>1349.99</v>
      </c>
      <c r="L777" s="87" t="n">
        <v>813.622</v>
      </c>
      <c r="M777" s="83" t="n">
        <v>1.51691003191838</v>
      </c>
      <c r="N777" s="88" t="s">
        <v>57</v>
      </c>
      <c r="O777" s="86" t="n">
        <v>713.845</v>
      </c>
      <c r="P777" s="86" t="n">
        <v>713.845</v>
      </c>
      <c r="Q777" s="86" t="n">
        <v>283.54</v>
      </c>
      <c r="R777" s="89" t="n">
        <v>-430.305</v>
      </c>
      <c r="S777" s="90" t="n">
        <v>-0.602798926937921</v>
      </c>
      <c r="T777" s="90" t="n">
        <v>-0.789968814583812</v>
      </c>
      <c r="U777" s="86" t="n">
        <v>1858.654</v>
      </c>
      <c r="V777" s="86" t="n">
        <v>1858.654</v>
      </c>
      <c r="W777" s="86" t="n">
        <v>3757.59</v>
      </c>
      <c r="X777" s="87" t="n">
        <v>1898.936</v>
      </c>
      <c r="Y777" s="83" t="n">
        <v>1.02167267280516</v>
      </c>
      <c r="Z777" s="83" t="n">
        <v>12.252415884884</v>
      </c>
      <c r="AA777" s="86" t="n">
        <f aca="false">SUM(K777,Q777,W777)/3</f>
        <v>1797.04</v>
      </c>
    </row>
    <row r="778" customFormat="false" ht="15" hidden="false" customHeight="false" outlineLevel="0" collapsed="false">
      <c r="A778" s="0" t="e">
        <f aca="false">_xlfn.XLOOKUP('[1]CMK - 30.09.2025'!$N$1:$N$1048576,'[1]CMK - 30.09.2025'!$J$1:$J$1048576,"-",0)</f>
        <v>#NAME?</v>
      </c>
      <c r="B778" s="85" t="s">
        <v>58</v>
      </c>
      <c r="C778" s="85" t="s">
        <v>58</v>
      </c>
      <c r="D778" s="85" t="s">
        <v>59</v>
      </c>
      <c r="E778" s="85" t="n">
        <v>17215419000163</v>
      </c>
      <c r="F778" s="85" t="s">
        <v>834</v>
      </c>
      <c r="G778" s="85"/>
      <c r="H778" s="85" t="s">
        <v>61</v>
      </c>
      <c r="I778" s="86" t="n">
        <v>15844.764</v>
      </c>
      <c r="J778" s="86" t="n">
        <v>15844.764</v>
      </c>
      <c r="K778" s="86" t="n">
        <v>6713.08</v>
      </c>
      <c r="L778" s="89" t="n">
        <v>-9131.684</v>
      </c>
      <c r="M778" s="90" t="n">
        <v>-0.57632186885207</v>
      </c>
      <c r="N778" s="88" t="s">
        <v>57</v>
      </c>
      <c r="O778" s="86" t="n">
        <v>14164.536</v>
      </c>
      <c r="P778" s="86" t="n">
        <v>14164.536</v>
      </c>
      <c r="Q778" s="86" t="n">
        <v>7800.94</v>
      </c>
      <c r="R778" s="89" t="n">
        <v>-6363.59600000001</v>
      </c>
      <c r="S778" s="90" t="n">
        <v>-0.449262580856867</v>
      </c>
      <c r="T778" s="83" t="n">
        <v>0.162050802314288</v>
      </c>
      <c r="U778" s="86" t="n">
        <v>15357.338</v>
      </c>
      <c r="V778" s="86" t="n">
        <v>15357.338</v>
      </c>
      <c r="W778" s="86" t="n">
        <v>7635.55</v>
      </c>
      <c r="X778" s="89" t="n">
        <v>-7721.78800000001</v>
      </c>
      <c r="Y778" s="90" t="n">
        <v>-0.502807713159664</v>
      </c>
      <c r="Z778" s="90" t="n">
        <v>-0.0212012911264538</v>
      </c>
      <c r="AA778" s="86" t="n">
        <f aca="false">SUM(K778,Q778,W778)/3</f>
        <v>7383.19</v>
      </c>
    </row>
    <row r="779" customFormat="false" ht="15" hidden="false" customHeight="false" outlineLevel="0" collapsed="false">
      <c r="A779" s="0" t="e">
        <f aca="false">_xlfn.XLOOKUP('[1]CMK - 30.09.2025'!$N$1:$N$1048576,'[1]CMK - 30.09.2025'!$J$1:$J$1048576,"-",0)</f>
        <v>#NAME?</v>
      </c>
      <c r="B779" s="85" t="s">
        <v>58</v>
      </c>
      <c r="C779" s="85" t="s">
        <v>58</v>
      </c>
      <c r="D779" s="85" t="s">
        <v>59</v>
      </c>
      <c r="E779" s="85" t="n">
        <v>17229170000145</v>
      </c>
      <c r="F779" s="85" t="s">
        <v>835</v>
      </c>
      <c r="G779" s="85"/>
      <c r="H779" s="85" t="s">
        <v>61</v>
      </c>
      <c r="I779" s="86" t="n">
        <v>333.147</v>
      </c>
      <c r="J779" s="86" t="n">
        <v>333.147</v>
      </c>
      <c r="K779" s="86" t="n">
        <v>211.27</v>
      </c>
      <c r="L779" s="89" t="n">
        <v>-121.877</v>
      </c>
      <c r="M779" s="90" t="n">
        <v>-0.365835502045643</v>
      </c>
      <c r="N779" s="88" t="s">
        <v>57</v>
      </c>
      <c r="O779" s="86" t="n">
        <v>11224.118</v>
      </c>
      <c r="P779" s="86" t="n">
        <v>11224.118</v>
      </c>
      <c r="Q779" s="86" t="n">
        <v>171.93</v>
      </c>
      <c r="R779" s="89" t="n">
        <v>-11052.188</v>
      </c>
      <c r="S779" s="90" t="n">
        <v>-0.984682092615206</v>
      </c>
      <c r="T779" s="90" t="n">
        <v>-0.186207222984806</v>
      </c>
      <c r="U779" s="86" t="n">
        <v>5974.649</v>
      </c>
      <c r="V779" s="86" t="n">
        <v>5974.649</v>
      </c>
      <c r="W779" s="86" t="n">
        <v>0</v>
      </c>
      <c r="X779" s="89" t="n">
        <v>-5974.649</v>
      </c>
      <c r="Y779" s="90" t="n">
        <v>-1</v>
      </c>
      <c r="Z779" s="90" t="n">
        <v>-1</v>
      </c>
      <c r="AA779" s="86" t="n">
        <f aca="false">SUM(K779,Q779,W779)/3</f>
        <v>127.733333333333</v>
      </c>
    </row>
    <row r="780" customFormat="false" ht="15" hidden="false" customHeight="false" outlineLevel="0" collapsed="false">
      <c r="A780" s="0" t="e">
        <f aca="false">_xlfn.XLOOKUP('[1]CMK - 30.09.2025'!$N$1:$N$1048576,'[1]CMK - 30.09.2025'!$J$1:$J$1048576,"-",0)</f>
        <v>#NAME?</v>
      </c>
      <c r="B780" s="85" t="s">
        <v>58</v>
      </c>
      <c r="C780" s="85" t="s">
        <v>58</v>
      </c>
      <c r="D780" s="85" t="s">
        <v>59</v>
      </c>
      <c r="E780" s="85" t="n">
        <v>17250366003722</v>
      </c>
      <c r="F780" s="85" t="s">
        <v>836</v>
      </c>
      <c r="G780" s="85"/>
      <c r="H780" s="85" t="s">
        <v>61</v>
      </c>
      <c r="I780" s="86" t="n">
        <v>8735.405</v>
      </c>
      <c r="J780" s="86" t="n">
        <v>8735.405</v>
      </c>
      <c r="K780" s="86" t="n">
        <v>10485.91</v>
      </c>
      <c r="L780" s="87" t="n">
        <v>1750.50500000001</v>
      </c>
      <c r="M780" s="83" t="n">
        <v>0.200391968088487</v>
      </c>
      <c r="N780" s="88" t="s">
        <v>57</v>
      </c>
      <c r="O780" s="86" t="n">
        <v>12212.789</v>
      </c>
      <c r="P780" s="86" t="n">
        <v>12212.789</v>
      </c>
      <c r="Q780" s="86" t="n">
        <v>8545.4</v>
      </c>
      <c r="R780" s="89" t="n">
        <v>-3667.38900000001</v>
      </c>
      <c r="S780" s="90" t="n">
        <v>-0.300290867221239</v>
      </c>
      <c r="T780" s="90" t="n">
        <v>-0.185058807485474</v>
      </c>
      <c r="U780" s="86" t="n">
        <v>6656.919</v>
      </c>
      <c r="V780" s="86" t="n">
        <v>6656.919</v>
      </c>
      <c r="W780" s="86" t="n">
        <v>8053.7</v>
      </c>
      <c r="X780" s="87" t="n">
        <v>1396.781</v>
      </c>
      <c r="Y780" s="83" t="n">
        <v>0.209823944079836</v>
      </c>
      <c r="Z780" s="90" t="n">
        <v>-0.0575397289769932</v>
      </c>
      <c r="AA780" s="86" t="n">
        <f aca="false">SUM(K780,Q780,W780)/3</f>
        <v>9028.33666666667</v>
      </c>
    </row>
    <row r="781" customFormat="false" ht="15" hidden="false" customHeight="false" outlineLevel="0" collapsed="false">
      <c r="A781" s="0" t="e">
        <f aca="false">_xlfn.XLOOKUP('[1]CMK - 30.09.2025'!$N$1:$N$1048576,'[1]CMK - 30.09.2025'!$J$1:$J$1048576,"-",0)</f>
        <v>#NAME?</v>
      </c>
      <c r="B781" s="85" t="s">
        <v>58</v>
      </c>
      <c r="C781" s="85" t="s">
        <v>58</v>
      </c>
      <c r="D781" s="85" t="s">
        <v>59</v>
      </c>
      <c r="E781" s="85" t="n">
        <v>17260321000128</v>
      </c>
      <c r="F781" s="85" t="s">
        <v>837</v>
      </c>
      <c r="G781" s="85"/>
      <c r="H781" s="85" t="s">
        <v>61</v>
      </c>
      <c r="I781" s="86" t="n">
        <v>18031.402</v>
      </c>
      <c r="J781" s="86" t="n">
        <v>18031.402</v>
      </c>
      <c r="K781" s="86" t="n">
        <v>33334.08</v>
      </c>
      <c r="L781" s="87" t="n">
        <v>15302.678</v>
      </c>
      <c r="M781" s="83" t="n">
        <v>0.848668228904219</v>
      </c>
      <c r="N781" s="88" t="s">
        <v>57</v>
      </c>
      <c r="O781" s="86" t="n">
        <v>107893.993</v>
      </c>
      <c r="P781" s="86" t="n">
        <v>107893.993</v>
      </c>
      <c r="Q781" s="86" t="n">
        <v>30227.11</v>
      </c>
      <c r="R781" s="89" t="n">
        <v>-77666.883</v>
      </c>
      <c r="S781" s="90" t="n">
        <v>-0.719844366127037</v>
      </c>
      <c r="T781" s="90" t="n">
        <v>-0.0932070121629273</v>
      </c>
      <c r="U781" s="86" t="n">
        <v>14120.137</v>
      </c>
      <c r="V781" s="86" t="n">
        <v>14120.137</v>
      </c>
      <c r="W781" s="86" t="n">
        <v>39062.14</v>
      </c>
      <c r="X781" s="87" t="n">
        <v>24942.003</v>
      </c>
      <c r="Y781" s="83" t="n">
        <v>1.76641366864925</v>
      </c>
      <c r="Z781" s="83" t="n">
        <v>0.292288280288787</v>
      </c>
      <c r="AA781" s="86" t="n">
        <f aca="false">SUM(K781,Q781,W781)/3</f>
        <v>34207.7766666667</v>
      </c>
    </row>
    <row r="782" customFormat="false" ht="15" hidden="false" customHeight="false" outlineLevel="0" collapsed="false">
      <c r="A782" s="0" t="e">
        <f aca="false">_xlfn.XLOOKUP('[1]CMK - 30.09.2025'!$N$1:$N$1048576,'[1]CMK - 30.09.2025'!$J$1:$J$1048576,"-",0)</f>
        <v>#NAME?</v>
      </c>
      <c r="B782" s="85" t="s">
        <v>58</v>
      </c>
      <c r="C782" s="85" t="s">
        <v>58</v>
      </c>
      <c r="D782" s="85" t="s">
        <v>59</v>
      </c>
      <c r="E782" s="85" t="n">
        <v>17265100000142</v>
      </c>
      <c r="F782" s="85" t="s">
        <v>838</v>
      </c>
      <c r="G782" s="85"/>
      <c r="H782" s="85" t="s">
        <v>61</v>
      </c>
      <c r="I782" s="86" t="n">
        <v>19506.228</v>
      </c>
      <c r="J782" s="86" t="n">
        <v>19506.228</v>
      </c>
      <c r="K782" s="86" t="n">
        <v>14893.76</v>
      </c>
      <c r="L782" s="89" t="n">
        <v>-4612.468</v>
      </c>
      <c r="M782" s="90" t="n">
        <v>-0.236461298411974</v>
      </c>
      <c r="N782" s="88" t="s">
        <v>57</v>
      </c>
      <c r="O782" s="86" t="n">
        <v>21189.549</v>
      </c>
      <c r="P782" s="86" t="n">
        <v>21189.549</v>
      </c>
      <c r="Q782" s="86" t="n">
        <v>20603.9</v>
      </c>
      <c r="R782" s="89" t="n">
        <v>-585.649000000001</v>
      </c>
      <c r="S782" s="90" t="n">
        <v>-0.0276385778668532</v>
      </c>
      <c r="T782" s="83" t="n">
        <v>0.38339143372795</v>
      </c>
      <c r="U782" s="86" t="n">
        <v>36351.974</v>
      </c>
      <c r="V782" s="86" t="n">
        <v>36351.974</v>
      </c>
      <c r="W782" s="86" t="n">
        <v>6055.58</v>
      </c>
      <c r="X782" s="89" t="n">
        <v>-30296.394</v>
      </c>
      <c r="Y782" s="90" t="n">
        <v>-0.833418124693861</v>
      </c>
      <c r="Z782" s="90" t="n">
        <v>-0.706095447949175</v>
      </c>
      <c r="AA782" s="86" t="n">
        <f aca="false">SUM(K782,Q782,W782)/3</f>
        <v>13851.08</v>
      </c>
    </row>
    <row r="783" customFormat="false" ht="15" hidden="false" customHeight="false" outlineLevel="0" collapsed="false">
      <c r="A783" s="0" t="e">
        <f aca="false">_xlfn.XLOOKUP('[1]CMK - 30.09.2025'!$N$1:$N$1048576,'[1]CMK - 30.09.2025'!$J$1:$J$1048576,"-",0)</f>
        <v>#NAME?</v>
      </c>
      <c r="B783" s="85" t="s">
        <v>58</v>
      </c>
      <c r="C783" s="85" t="s">
        <v>58</v>
      </c>
      <c r="D783" s="85" t="s">
        <v>59</v>
      </c>
      <c r="E783" s="85" t="n">
        <v>17269135000150</v>
      </c>
      <c r="F783" s="85" t="s">
        <v>839</v>
      </c>
      <c r="G783" s="85"/>
      <c r="H783" s="85" t="s">
        <v>61</v>
      </c>
      <c r="I783" s="86" t="n">
        <v>9277.037</v>
      </c>
      <c r="J783" s="86" t="n">
        <v>9277.037</v>
      </c>
      <c r="K783" s="86" t="n">
        <v>10684.07</v>
      </c>
      <c r="L783" s="87" t="n">
        <v>1407.033</v>
      </c>
      <c r="M783" s="83" t="n">
        <v>0.151668361352876</v>
      </c>
      <c r="N783" s="88" t="s">
        <v>57</v>
      </c>
      <c r="O783" s="86" t="n">
        <v>9557.56600000001</v>
      </c>
      <c r="P783" s="86" t="n">
        <v>9557.56600000001</v>
      </c>
      <c r="Q783" s="86" t="n">
        <v>13279.48</v>
      </c>
      <c r="R783" s="87" t="n">
        <v>3721.91399999999</v>
      </c>
      <c r="S783" s="83" t="n">
        <v>0.389420695603879</v>
      </c>
      <c r="T783" s="83" t="n">
        <v>0.242923342883377</v>
      </c>
      <c r="U783" s="86" t="n">
        <v>10864.922</v>
      </c>
      <c r="V783" s="86" t="n">
        <v>10864.922</v>
      </c>
      <c r="W783" s="86" t="n">
        <v>14138.93</v>
      </c>
      <c r="X783" s="87" t="n">
        <v>3274.008</v>
      </c>
      <c r="Y783" s="83" t="n">
        <v>0.301337460130869</v>
      </c>
      <c r="Z783" s="83" t="n">
        <v>0.064720154704853</v>
      </c>
      <c r="AA783" s="86" t="n">
        <f aca="false">SUM(K783,Q783,W783)/3</f>
        <v>12700.8266666667</v>
      </c>
    </row>
    <row r="784" customFormat="false" ht="15" hidden="false" customHeight="false" outlineLevel="0" collapsed="false">
      <c r="A784" s="0" t="e">
        <f aca="false">_xlfn.XLOOKUP('[1]CMK - 30.09.2025'!$N$1:$N$1048576,'[1]CMK - 30.09.2025'!$J$1:$J$1048576,"-",0)</f>
        <v>#NAME?</v>
      </c>
      <c r="B784" s="85" t="s">
        <v>58</v>
      </c>
      <c r="C784" s="85" t="s">
        <v>58</v>
      </c>
      <c r="D784" s="85" t="s">
        <v>59</v>
      </c>
      <c r="E784" s="85" t="n">
        <v>17270887000130</v>
      </c>
      <c r="F784" s="85" t="s">
        <v>840</v>
      </c>
      <c r="G784" s="85"/>
      <c r="H784" s="85" t="s">
        <v>61</v>
      </c>
      <c r="I784" s="86" t="n">
        <v>16.581</v>
      </c>
      <c r="J784" s="86" t="n">
        <v>16.581</v>
      </c>
      <c r="K784" s="86" t="n">
        <v>0</v>
      </c>
      <c r="L784" s="89" t="n">
        <v>-16.581</v>
      </c>
      <c r="M784" s="90" t="n">
        <v>-1</v>
      </c>
      <c r="N784" s="88" t="s">
        <v>57</v>
      </c>
      <c r="O784" s="86" t="n">
        <v>17.517</v>
      </c>
      <c r="P784" s="86" t="n">
        <v>17.517</v>
      </c>
      <c r="Q784" s="86" t="n">
        <v>0</v>
      </c>
      <c r="R784" s="89" t="n">
        <v>-17.517</v>
      </c>
      <c r="S784" s="90" t="n">
        <v>-1</v>
      </c>
      <c r="T784" s="88" t="s">
        <v>57</v>
      </c>
      <c r="U784" s="85" t="s">
        <v>57</v>
      </c>
      <c r="V784" s="85" t="s">
        <v>57</v>
      </c>
      <c r="W784" s="85" t="s">
        <v>57</v>
      </c>
      <c r="X784" s="85" t="s">
        <v>57</v>
      </c>
      <c r="Y784" s="91" t="s">
        <v>57</v>
      </c>
      <c r="Z784" s="91" t="s">
        <v>57</v>
      </c>
      <c r="AA784" s="86" t="n">
        <f aca="false">SUM(K784,Q784,W784)/3</f>
        <v>0</v>
      </c>
    </row>
    <row r="785" customFormat="false" ht="15" hidden="false" customHeight="false" outlineLevel="0" collapsed="false">
      <c r="A785" s="0" t="e">
        <f aca="false">_xlfn.XLOOKUP('[1]CMK - 30.09.2025'!$N$1:$N$1048576,'[1]CMK - 30.09.2025'!$J$1:$J$1048576,"-",0)</f>
        <v>#NAME?</v>
      </c>
      <c r="B785" s="85" t="s">
        <v>58</v>
      </c>
      <c r="C785" s="85" t="s">
        <v>58</v>
      </c>
      <c r="D785" s="85" t="s">
        <v>59</v>
      </c>
      <c r="E785" s="85" t="n">
        <v>17302726000181</v>
      </c>
      <c r="F785" s="85" t="s">
        <v>841</v>
      </c>
      <c r="G785" s="85"/>
      <c r="H785" s="85" t="s">
        <v>61</v>
      </c>
      <c r="I785" s="86" t="n">
        <v>5870.068</v>
      </c>
      <c r="J785" s="86" t="n">
        <v>5870.068</v>
      </c>
      <c r="K785" s="86" t="n">
        <v>4114.43</v>
      </c>
      <c r="L785" s="89" t="n">
        <v>-1755.638</v>
      </c>
      <c r="M785" s="90" t="n">
        <v>-0.299083077061458</v>
      </c>
      <c r="N785" s="88" t="s">
        <v>57</v>
      </c>
      <c r="O785" s="86" t="n">
        <v>7304.241</v>
      </c>
      <c r="P785" s="86" t="n">
        <v>7304.241</v>
      </c>
      <c r="Q785" s="86" t="n">
        <v>6039.12</v>
      </c>
      <c r="R785" s="89" t="n">
        <v>-1265.121</v>
      </c>
      <c r="S785" s="90" t="n">
        <v>-0.173203622388692</v>
      </c>
      <c r="T785" s="83" t="n">
        <v>0.467790192080069</v>
      </c>
      <c r="U785" s="86" t="n">
        <v>11052.029</v>
      </c>
      <c r="V785" s="86" t="n">
        <v>11052.029</v>
      </c>
      <c r="W785" s="86" t="n">
        <v>5233.21</v>
      </c>
      <c r="X785" s="89" t="n">
        <v>-5818.819</v>
      </c>
      <c r="Y785" s="90" t="n">
        <v>-0.526493280102685</v>
      </c>
      <c r="Z785" s="90" t="n">
        <v>-0.133448250738518</v>
      </c>
      <c r="AA785" s="86" t="n">
        <f aca="false">SUM(K785,Q785,W785)/3</f>
        <v>5128.92</v>
      </c>
    </row>
    <row r="786" customFormat="false" ht="15" hidden="false" customHeight="false" outlineLevel="0" collapsed="false">
      <c r="A786" s="0" t="e">
        <f aca="false">_xlfn.XLOOKUP('[1]CMK - 30.09.2025'!$N$1:$N$1048576,'[1]CMK - 30.09.2025'!$J$1:$J$1048576,"-",0)</f>
        <v>#NAME?</v>
      </c>
      <c r="B786" s="85" t="s">
        <v>58</v>
      </c>
      <c r="C786" s="85" t="s">
        <v>58</v>
      </c>
      <c r="D786" s="85" t="s">
        <v>59</v>
      </c>
      <c r="E786" s="85" t="n">
        <v>17310055000109</v>
      </c>
      <c r="F786" s="85" t="s">
        <v>842</v>
      </c>
      <c r="G786" s="85"/>
      <c r="H786" s="85" t="s">
        <v>61</v>
      </c>
      <c r="I786" s="86" t="n">
        <v>18354.646</v>
      </c>
      <c r="J786" s="86" t="n">
        <v>18354.646</v>
      </c>
      <c r="K786" s="86" t="n">
        <v>16739.56</v>
      </c>
      <c r="L786" s="89" t="n">
        <v>-1615.086</v>
      </c>
      <c r="M786" s="90" t="n">
        <v>-0.087993306980696</v>
      </c>
      <c r="N786" s="88" t="s">
        <v>57</v>
      </c>
      <c r="O786" s="86" t="n">
        <v>19421.311</v>
      </c>
      <c r="P786" s="86" t="n">
        <v>19421.311</v>
      </c>
      <c r="Q786" s="86" t="n">
        <v>18869.95</v>
      </c>
      <c r="R786" s="89" t="n">
        <v>-551.360999999997</v>
      </c>
      <c r="S786" s="90" t="n">
        <v>-0.028389484108462</v>
      </c>
      <c r="T786" s="83" t="n">
        <v>0.127266785984817</v>
      </c>
      <c r="U786" s="86" t="n">
        <v>25541.968</v>
      </c>
      <c r="V786" s="86" t="n">
        <v>25541.968</v>
      </c>
      <c r="W786" s="86" t="n">
        <v>24487.12</v>
      </c>
      <c r="X786" s="89" t="n">
        <v>-1054.848</v>
      </c>
      <c r="Y786" s="90" t="n">
        <v>-0.041298618806507</v>
      </c>
      <c r="Z786" s="83" t="n">
        <v>0.297678054260875</v>
      </c>
      <c r="AA786" s="86" t="n">
        <f aca="false">SUM(K786,Q786,W786)/3</f>
        <v>20032.21</v>
      </c>
    </row>
    <row r="787" customFormat="false" ht="15" hidden="false" customHeight="false" outlineLevel="0" collapsed="false">
      <c r="A787" s="0" t="e">
        <f aca="false">_xlfn.XLOOKUP('[1]CMK - 30.09.2025'!$N$1:$N$1048576,'[1]CMK - 30.09.2025'!$J$1:$J$1048576,"-",0)</f>
        <v>#NAME?</v>
      </c>
      <c r="B787" s="85" t="s">
        <v>58</v>
      </c>
      <c r="C787" s="85" t="s">
        <v>58</v>
      </c>
      <c r="D787" s="85" t="s">
        <v>59</v>
      </c>
      <c r="E787" s="85" t="n">
        <v>17328268000150</v>
      </c>
      <c r="F787" s="85" t="s">
        <v>843</v>
      </c>
      <c r="G787" s="85"/>
      <c r="H787" s="85" t="s">
        <v>61</v>
      </c>
      <c r="I787" s="86" t="n">
        <v>906.194</v>
      </c>
      <c r="J787" s="86" t="n">
        <v>906.194</v>
      </c>
      <c r="K787" s="86" t="n">
        <v>1368.76</v>
      </c>
      <c r="L787" s="87" t="n">
        <v>462.566</v>
      </c>
      <c r="M787" s="83" t="n">
        <v>0.510449197412475</v>
      </c>
      <c r="N787" s="88" t="s">
        <v>57</v>
      </c>
      <c r="O787" s="86" t="n">
        <v>1063.751</v>
      </c>
      <c r="P787" s="86" t="n">
        <v>1063.751</v>
      </c>
      <c r="Q787" s="86" t="n">
        <v>1315.64</v>
      </c>
      <c r="R787" s="87" t="n">
        <v>251.889</v>
      </c>
      <c r="S787" s="83" t="n">
        <v>0.236793196904163</v>
      </c>
      <c r="T787" s="90" t="n">
        <v>-0.038808848885122</v>
      </c>
      <c r="U787" s="86" t="n">
        <v>1412.177</v>
      </c>
      <c r="V787" s="86" t="n">
        <v>1412.177</v>
      </c>
      <c r="W787" s="86" t="n">
        <v>1424.54</v>
      </c>
      <c r="X787" s="87" t="n">
        <v>12.3629999999998</v>
      </c>
      <c r="Y787" s="83" t="n">
        <v>0.00875456830128218</v>
      </c>
      <c r="Z787" s="83" t="n">
        <v>0.0827734030585872</v>
      </c>
      <c r="AA787" s="86" t="n">
        <f aca="false">SUM(K787,Q787,W787)/3</f>
        <v>1369.64666666667</v>
      </c>
    </row>
    <row r="788" customFormat="false" ht="15" hidden="false" customHeight="false" outlineLevel="0" collapsed="false">
      <c r="A788" s="0" t="e">
        <f aca="false">_xlfn.XLOOKUP('[1]CMK - 30.09.2025'!$N$1:$N$1048576,'[1]CMK - 30.09.2025'!$J$1:$J$1048576,"-",0)</f>
        <v>#NAME?</v>
      </c>
      <c r="B788" s="85" t="s">
        <v>58</v>
      </c>
      <c r="C788" s="85" t="s">
        <v>58</v>
      </c>
      <c r="D788" s="85" t="s">
        <v>59</v>
      </c>
      <c r="E788" s="85" t="n">
        <v>17333344000115</v>
      </c>
      <c r="F788" s="85" t="s">
        <v>844</v>
      </c>
      <c r="G788" s="85"/>
      <c r="H788" s="85" t="s">
        <v>61</v>
      </c>
      <c r="I788" s="85" t="s">
        <v>57</v>
      </c>
      <c r="J788" s="85" t="s">
        <v>57</v>
      </c>
      <c r="K788" s="85" t="s">
        <v>57</v>
      </c>
      <c r="L788" s="85" t="s">
        <v>57</v>
      </c>
      <c r="M788" s="91" t="s">
        <v>57</v>
      </c>
      <c r="N788" s="91" t="s">
        <v>57</v>
      </c>
      <c r="O788" s="85" t="s">
        <v>57</v>
      </c>
      <c r="P788" s="85" t="s">
        <v>57</v>
      </c>
      <c r="Q788" s="85" t="s">
        <v>57</v>
      </c>
      <c r="R788" s="85" t="s">
        <v>57</v>
      </c>
      <c r="S788" s="91" t="s">
        <v>57</v>
      </c>
      <c r="T788" s="91" t="s">
        <v>57</v>
      </c>
      <c r="U788" s="86" t="n">
        <v>0</v>
      </c>
      <c r="V788" s="86" t="n">
        <v>0</v>
      </c>
      <c r="W788" s="86" t="n">
        <v>5659.79</v>
      </c>
      <c r="X788" s="87" t="n">
        <v>5659.79</v>
      </c>
      <c r="Y788" s="88" t="s">
        <v>57</v>
      </c>
      <c r="Z788" s="88" t="s">
        <v>57</v>
      </c>
      <c r="AA788" s="86" t="n">
        <f aca="false">SUM(K788,Q788,W788)/3</f>
        <v>1886.59666666667</v>
      </c>
    </row>
    <row r="789" customFormat="false" ht="15" hidden="false" customHeight="false" outlineLevel="0" collapsed="false">
      <c r="A789" s="0" t="e">
        <f aca="false">_xlfn.XLOOKUP('[1]CMK - 30.09.2025'!$N$1:$N$1048576,'[1]CMK - 30.09.2025'!$J$1:$J$1048576,"-",0)</f>
        <v>#NAME?</v>
      </c>
      <c r="B789" s="85" t="s">
        <v>58</v>
      </c>
      <c r="C789" s="85" t="s">
        <v>58</v>
      </c>
      <c r="D789" s="85" t="s">
        <v>59</v>
      </c>
      <c r="E789" s="85" t="n">
        <v>17344667000104</v>
      </c>
      <c r="F789" s="85" t="s">
        <v>845</v>
      </c>
      <c r="G789" s="85"/>
      <c r="H789" s="85" t="s">
        <v>61</v>
      </c>
      <c r="I789" s="86" t="n">
        <v>32631.86</v>
      </c>
      <c r="J789" s="86" t="n">
        <v>32631.86</v>
      </c>
      <c r="K789" s="86" t="n">
        <v>20262.87</v>
      </c>
      <c r="L789" s="89" t="n">
        <v>-12368.99</v>
      </c>
      <c r="M789" s="90" t="n">
        <v>-0.379046428858177</v>
      </c>
      <c r="N789" s="88" t="s">
        <v>57</v>
      </c>
      <c r="O789" s="86" t="n">
        <v>46910.969</v>
      </c>
      <c r="P789" s="86" t="n">
        <v>46910.969</v>
      </c>
      <c r="Q789" s="86" t="n">
        <v>15852.69</v>
      </c>
      <c r="R789" s="89" t="n">
        <v>-31058.279</v>
      </c>
      <c r="S789" s="90" t="n">
        <v>-0.662068587839232</v>
      </c>
      <c r="T789" s="90" t="n">
        <v>-0.217648339055622</v>
      </c>
      <c r="U789" s="86" t="n">
        <v>20407.628</v>
      </c>
      <c r="V789" s="86" t="n">
        <v>20407.628</v>
      </c>
      <c r="W789" s="86" t="n">
        <v>18375.59</v>
      </c>
      <c r="X789" s="89" t="n">
        <v>-2032.038</v>
      </c>
      <c r="Y789" s="90" t="n">
        <v>-0.0995724735868371</v>
      </c>
      <c r="Z789" s="83" t="n">
        <v>0.159146491857217</v>
      </c>
      <c r="AA789" s="86" t="n">
        <f aca="false">SUM(K789,Q789,W789)/3</f>
        <v>18163.7166666667</v>
      </c>
    </row>
    <row r="790" customFormat="false" ht="15" hidden="false" customHeight="false" outlineLevel="0" collapsed="false">
      <c r="A790" s="0" t="e">
        <f aca="false">_xlfn.XLOOKUP('[1]CMK - 30.09.2025'!$N$1:$N$1048576,'[1]CMK - 30.09.2025'!$J$1:$J$1048576,"-",0)</f>
        <v>#NAME?</v>
      </c>
      <c r="B790" s="85" t="s">
        <v>58</v>
      </c>
      <c r="C790" s="85" t="s">
        <v>58</v>
      </c>
      <c r="D790" s="85" t="s">
        <v>59</v>
      </c>
      <c r="E790" s="85" t="n">
        <v>17354705000100</v>
      </c>
      <c r="F790" s="85" t="s">
        <v>846</v>
      </c>
      <c r="G790" s="85"/>
      <c r="H790" s="85" t="s">
        <v>61</v>
      </c>
      <c r="I790" s="86" t="n">
        <v>904.193</v>
      </c>
      <c r="J790" s="86" t="n">
        <v>904.193</v>
      </c>
      <c r="K790" s="86" t="n">
        <v>844.55</v>
      </c>
      <c r="L790" s="89" t="n">
        <v>-59.6429999999995</v>
      </c>
      <c r="M790" s="90" t="n">
        <v>-0.0659626871696635</v>
      </c>
      <c r="N790" s="88" t="s">
        <v>57</v>
      </c>
      <c r="O790" s="86" t="n">
        <v>757.631</v>
      </c>
      <c r="P790" s="86" t="n">
        <v>757.631</v>
      </c>
      <c r="Q790" s="86" t="n">
        <v>987.32</v>
      </c>
      <c r="R790" s="87" t="n">
        <v>229.689</v>
      </c>
      <c r="S790" s="83" t="n">
        <v>0.303167373035158</v>
      </c>
      <c r="T790" s="83" t="n">
        <v>0.169048605766384</v>
      </c>
      <c r="U790" s="86" t="n">
        <v>934.726</v>
      </c>
      <c r="V790" s="86" t="n">
        <v>934.726</v>
      </c>
      <c r="W790" s="86" t="n">
        <v>1408.8</v>
      </c>
      <c r="X790" s="87" t="n">
        <v>474.074</v>
      </c>
      <c r="Y790" s="83" t="n">
        <v>0.507179644088214</v>
      </c>
      <c r="Z790" s="83" t="n">
        <v>0.426893003281611</v>
      </c>
      <c r="AA790" s="86" t="n">
        <f aca="false">SUM(K790,Q790,W790)/3</f>
        <v>1080.22333333333</v>
      </c>
    </row>
    <row r="791" customFormat="false" ht="15" hidden="false" customHeight="false" outlineLevel="0" collapsed="false">
      <c r="A791" s="0" t="e">
        <f aca="false">_xlfn.XLOOKUP('[1]CMK - 30.09.2025'!$N$1:$N$1048576,'[1]CMK - 30.09.2025'!$J$1:$J$1048576,"-",0)</f>
        <v>#NAME?</v>
      </c>
      <c r="B791" s="85" t="s">
        <v>58</v>
      </c>
      <c r="C791" s="85" t="s">
        <v>58</v>
      </c>
      <c r="D791" s="85" t="s">
        <v>59</v>
      </c>
      <c r="E791" s="85" t="n">
        <v>17382099000136</v>
      </c>
      <c r="F791" s="85" t="s">
        <v>847</v>
      </c>
      <c r="G791" s="85"/>
      <c r="H791" s="85" t="s">
        <v>61</v>
      </c>
      <c r="I791" s="86" t="n">
        <v>1532.689</v>
      </c>
      <c r="J791" s="86" t="n">
        <v>1532.689</v>
      </c>
      <c r="K791" s="86" t="n">
        <v>1832.86</v>
      </c>
      <c r="L791" s="87" t="n">
        <v>300.171</v>
      </c>
      <c r="M791" s="83" t="n">
        <v>0.195845993544678</v>
      </c>
      <c r="N791" s="88" t="s">
        <v>57</v>
      </c>
      <c r="O791" s="86" t="n">
        <v>1616.497</v>
      </c>
      <c r="P791" s="86" t="n">
        <v>1616.497</v>
      </c>
      <c r="Q791" s="86" t="n">
        <v>643.63</v>
      </c>
      <c r="R791" s="89" t="n">
        <v>-972.867</v>
      </c>
      <c r="S791" s="90" t="n">
        <v>-0.60183656387856</v>
      </c>
      <c r="T791" s="90" t="n">
        <v>-0.648838427375795</v>
      </c>
      <c r="U791" s="86" t="n">
        <v>2301.273</v>
      </c>
      <c r="V791" s="86" t="n">
        <v>2301.273</v>
      </c>
      <c r="W791" s="86" t="n">
        <v>2445.37</v>
      </c>
      <c r="X791" s="87" t="n">
        <v>144.097</v>
      </c>
      <c r="Y791" s="83" t="n">
        <v>0.0626162128526253</v>
      </c>
      <c r="Z791" s="83" t="n">
        <v>2.79934123642465</v>
      </c>
      <c r="AA791" s="86" t="n">
        <f aca="false">SUM(K791,Q791,W791)/3</f>
        <v>1640.62</v>
      </c>
    </row>
    <row r="792" customFormat="false" ht="15" hidden="false" customHeight="false" outlineLevel="0" collapsed="false">
      <c r="A792" s="0" t="e">
        <f aca="false">_xlfn.XLOOKUP('[1]CMK - 30.09.2025'!$N$1:$N$1048576,'[1]CMK - 30.09.2025'!$J$1:$J$1048576,"-",0)</f>
        <v>#NAME?</v>
      </c>
      <c r="B792" s="85" t="s">
        <v>58</v>
      </c>
      <c r="C792" s="85" t="s">
        <v>58</v>
      </c>
      <c r="D792" s="85" t="s">
        <v>59</v>
      </c>
      <c r="E792" s="85" t="n">
        <v>17400144000138</v>
      </c>
      <c r="F792" s="85" t="s">
        <v>848</v>
      </c>
      <c r="G792" s="85"/>
      <c r="H792" s="85" t="s">
        <v>61</v>
      </c>
      <c r="I792" s="86" t="n">
        <v>4974.15</v>
      </c>
      <c r="J792" s="86" t="n">
        <v>4974.15</v>
      </c>
      <c r="K792" s="86" t="n">
        <v>6632.11</v>
      </c>
      <c r="L792" s="87" t="n">
        <v>1657.96</v>
      </c>
      <c r="M792" s="83" t="n">
        <v>0.333315239789713</v>
      </c>
      <c r="N792" s="88" t="s">
        <v>57</v>
      </c>
      <c r="O792" s="86" t="n">
        <v>5841.352</v>
      </c>
      <c r="P792" s="86" t="n">
        <v>5841.352</v>
      </c>
      <c r="Q792" s="86" t="n">
        <v>4617.63</v>
      </c>
      <c r="R792" s="89" t="n">
        <v>-1223.722</v>
      </c>
      <c r="S792" s="90" t="n">
        <v>-0.209492939305832</v>
      </c>
      <c r="T792" s="90" t="n">
        <v>-0.303746469826345</v>
      </c>
      <c r="U792" s="86" t="n">
        <v>5068.088</v>
      </c>
      <c r="V792" s="86" t="n">
        <v>5068.088</v>
      </c>
      <c r="W792" s="86" t="n">
        <v>7698.11</v>
      </c>
      <c r="X792" s="87" t="n">
        <v>2630.022</v>
      </c>
      <c r="Y792" s="83" t="n">
        <v>0.518937713788711</v>
      </c>
      <c r="Z792" s="83" t="n">
        <v>0.667112782964421</v>
      </c>
      <c r="AA792" s="86" t="n">
        <f aca="false">SUM(K792,Q792,W792)/3</f>
        <v>6315.95</v>
      </c>
    </row>
    <row r="793" customFormat="false" ht="15" hidden="false" customHeight="false" outlineLevel="0" collapsed="false">
      <c r="A793" s="0" t="e">
        <f aca="false">_xlfn.XLOOKUP('[1]CMK - 30.09.2025'!$N$1:$N$1048576,'[1]CMK - 30.09.2025'!$J$1:$J$1048576,"-",0)</f>
        <v>#NAME?</v>
      </c>
      <c r="B793" s="85" t="s">
        <v>58</v>
      </c>
      <c r="C793" s="85" t="s">
        <v>58</v>
      </c>
      <c r="D793" s="85" t="s">
        <v>59</v>
      </c>
      <c r="E793" s="85" t="n">
        <v>17401324000134</v>
      </c>
      <c r="F793" s="85" t="s">
        <v>849</v>
      </c>
      <c r="G793" s="85"/>
      <c r="H793" s="85" t="s">
        <v>61</v>
      </c>
      <c r="I793" s="86" t="n">
        <v>4179.587</v>
      </c>
      <c r="J793" s="86" t="n">
        <v>4179.587</v>
      </c>
      <c r="K793" s="86" t="n">
        <v>4576.78</v>
      </c>
      <c r="L793" s="87" t="n">
        <v>397.193</v>
      </c>
      <c r="M793" s="83" t="n">
        <v>0.0950316382934486</v>
      </c>
      <c r="N793" s="88" t="s">
        <v>57</v>
      </c>
      <c r="O793" s="86" t="n">
        <v>7502.451</v>
      </c>
      <c r="P793" s="86" t="n">
        <v>7502.451</v>
      </c>
      <c r="Q793" s="86" t="n">
        <v>6579.39</v>
      </c>
      <c r="R793" s="89" t="n">
        <v>-923.060999999996</v>
      </c>
      <c r="S793" s="90" t="n">
        <v>-0.123034592295238</v>
      </c>
      <c r="T793" s="83" t="n">
        <v>0.437558720323022</v>
      </c>
      <c r="U793" s="86" t="n">
        <v>5038.759</v>
      </c>
      <c r="V793" s="86" t="n">
        <v>5038.759</v>
      </c>
      <c r="W793" s="86" t="n">
        <v>4772.84</v>
      </c>
      <c r="X793" s="89" t="n">
        <v>-265.918999999997</v>
      </c>
      <c r="Y793" s="90" t="n">
        <v>-0.0527747010722278</v>
      </c>
      <c r="Z793" s="90" t="n">
        <v>-0.274577126450932</v>
      </c>
      <c r="AA793" s="86" t="n">
        <f aca="false">SUM(K793,Q793,W793)/3</f>
        <v>5309.67</v>
      </c>
    </row>
    <row r="794" customFormat="false" ht="15" hidden="false" customHeight="false" outlineLevel="0" collapsed="false">
      <c r="A794" s="0" t="e">
        <f aca="false">_xlfn.XLOOKUP('[1]CMK - 30.09.2025'!$N$1:$N$1048576,'[1]CMK - 30.09.2025'!$J$1:$J$1048576,"-",0)</f>
        <v>#NAME?</v>
      </c>
      <c r="B794" s="85" t="s">
        <v>58</v>
      </c>
      <c r="C794" s="85" t="s">
        <v>58</v>
      </c>
      <c r="D794" s="85" t="s">
        <v>59</v>
      </c>
      <c r="E794" s="85" t="n">
        <v>17402967000100</v>
      </c>
      <c r="F794" s="85" t="s">
        <v>850</v>
      </c>
      <c r="G794" s="85"/>
      <c r="H794" s="85" t="s">
        <v>61</v>
      </c>
      <c r="I794" s="86" t="n">
        <v>10333.145</v>
      </c>
      <c r="J794" s="86" t="n">
        <v>10333.145</v>
      </c>
      <c r="K794" s="86" t="n">
        <v>10153.1</v>
      </c>
      <c r="L794" s="89" t="n">
        <v>-180.045000000002</v>
      </c>
      <c r="M794" s="90" t="n">
        <v>-0.0174240272443677</v>
      </c>
      <c r="N794" s="88" t="s">
        <v>57</v>
      </c>
      <c r="O794" s="86" t="n">
        <v>5243.675</v>
      </c>
      <c r="P794" s="86" t="n">
        <v>5243.675</v>
      </c>
      <c r="Q794" s="86" t="n">
        <v>12198.16</v>
      </c>
      <c r="R794" s="87" t="n">
        <v>6954.485</v>
      </c>
      <c r="S794" s="83" t="n">
        <v>1.32626163902225</v>
      </c>
      <c r="T794" s="83" t="n">
        <v>0.201422225724163</v>
      </c>
      <c r="U794" s="86" t="n">
        <v>7697.478</v>
      </c>
      <c r="V794" s="86" t="n">
        <v>7697.478</v>
      </c>
      <c r="W794" s="86" t="n">
        <v>14214.92</v>
      </c>
      <c r="X794" s="87" t="n">
        <v>6517.442</v>
      </c>
      <c r="Y794" s="83" t="n">
        <v>0.8466983601642</v>
      </c>
      <c r="Z794" s="83" t="n">
        <v>0.165333132210104</v>
      </c>
      <c r="AA794" s="86" t="n">
        <f aca="false">SUM(K794,Q794,W794)/3</f>
        <v>12188.7266666667</v>
      </c>
    </row>
    <row r="795" customFormat="false" ht="15" hidden="false" customHeight="false" outlineLevel="0" collapsed="false">
      <c r="A795" s="0" t="e">
        <f aca="false">_xlfn.XLOOKUP('[1]CMK - 30.09.2025'!$N$1:$N$1048576,'[1]CMK - 30.09.2025'!$J$1:$J$1048576,"-",0)</f>
        <v>#NAME?</v>
      </c>
      <c r="B795" s="85" t="s">
        <v>58</v>
      </c>
      <c r="C795" s="85" t="s">
        <v>58</v>
      </c>
      <c r="D795" s="85" t="s">
        <v>59</v>
      </c>
      <c r="E795" s="85" t="n">
        <v>17476888000136</v>
      </c>
      <c r="F795" s="85" t="s">
        <v>851</v>
      </c>
      <c r="G795" s="85"/>
      <c r="H795" s="85" t="s">
        <v>61</v>
      </c>
      <c r="I795" s="86" t="n">
        <v>27254.382</v>
      </c>
      <c r="J795" s="86" t="n">
        <v>27254.382</v>
      </c>
      <c r="K795" s="86" t="n">
        <v>18063.38</v>
      </c>
      <c r="L795" s="89" t="n">
        <v>-9191.002</v>
      </c>
      <c r="M795" s="90" t="n">
        <v>-0.337230247965263</v>
      </c>
      <c r="N795" s="88" t="s">
        <v>57</v>
      </c>
      <c r="O795" s="86" t="n">
        <v>16500.593</v>
      </c>
      <c r="P795" s="86" t="n">
        <v>16500.593</v>
      </c>
      <c r="Q795" s="86" t="n">
        <v>29534.96</v>
      </c>
      <c r="R795" s="87" t="n">
        <v>13034.367</v>
      </c>
      <c r="S795" s="83" t="n">
        <v>0.789933246641498</v>
      </c>
      <c r="T795" s="83" t="n">
        <v>0.635073834465089</v>
      </c>
      <c r="U795" s="86" t="n">
        <v>25166.504</v>
      </c>
      <c r="V795" s="86" t="n">
        <v>25166.504</v>
      </c>
      <c r="W795" s="86" t="n">
        <v>34925.82</v>
      </c>
      <c r="X795" s="87" t="n">
        <v>9759.31599999999</v>
      </c>
      <c r="Y795" s="83" t="n">
        <v>0.387789897238011</v>
      </c>
      <c r="Z795" s="83" t="n">
        <v>0.182524709699963</v>
      </c>
      <c r="AA795" s="86" t="n">
        <f aca="false">SUM(K795,Q795,W795)/3</f>
        <v>27508.0533333333</v>
      </c>
    </row>
    <row r="796" customFormat="false" ht="15" hidden="false" customHeight="false" outlineLevel="0" collapsed="false">
      <c r="A796" s="0" t="e">
        <f aca="false">_xlfn.XLOOKUP('[1]CMK - 30.09.2025'!$N$1:$N$1048576,'[1]CMK - 30.09.2025'!$J$1:$J$1048576,"-",0)</f>
        <v>#NAME?</v>
      </c>
      <c r="B796" s="85" t="s">
        <v>58</v>
      </c>
      <c r="C796" s="85" t="s">
        <v>58</v>
      </c>
      <c r="D796" s="85" t="s">
        <v>59</v>
      </c>
      <c r="E796" s="85" t="n">
        <v>17479080000102</v>
      </c>
      <c r="F796" s="85" t="s">
        <v>852</v>
      </c>
      <c r="G796" s="85"/>
      <c r="H796" s="85" t="s">
        <v>61</v>
      </c>
      <c r="I796" s="86" t="n">
        <v>17617.184</v>
      </c>
      <c r="J796" s="86" t="n">
        <v>17617.184</v>
      </c>
      <c r="K796" s="86" t="n">
        <v>13789.13</v>
      </c>
      <c r="L796" s="89" t="n">
        <v>-3828.05399999999</v>
      </c>
      <c r="M796" s="90" t="n">
        <v>-0.217290913235622</v>
      </c>
      <c r="N796" s="88" t="s">
        <v>57</v>
      </c>
      <c r="O796" s="86" t="n">
        <v>13839.86</v>
      </c>
      <c r="P796" s="86" t="n">
        <v>13839.86</v>
      </c>
      <c r="Q796" s="86" t="n">
        <v>8405.96</v>
      </c>
      <c r="R796" s="89" t="n">
        <v>-5433.9</v>
      </c>
      <c r="S796" s="90" t="n">
        <v>-0.392626804028365</v>
      </c>
      <c r="T796" s="90" t="n">
        <v>-0.390392287258152</v>
      </c>
      <c r="U796" s="86" t="n">
        <v>22492.503</v>
      </c>
      <c r="V796" s="86" t="n">
        <v>22492.503</v>
      </c>
      <c r="W796" s="86" t="n">
        <v>13843.12</v>
      </c>
      <c r="X796" s="89" t="n">
        <v>-8649.38300000001</v>
      </c>
      <c r="Y796" s="90" t="n">
        <v>-0.384545152667091</v>
      </c>
      <c r="Z796" s="83" t="n">
        <v>0.646822016759537</v>
      </c>
      <c r="AA796" s="86" t="n">
        <f aca="false">SUM(K796,Q796,W796)/3</f>
        <v>12012.7366666667</v>
      </c>
    </row>
    <row r="797" customFormat="false" ht="15" hidden="false" customHeight="false" outlineLevel="0" collapsed="false">
      <c r="A797" s="0" t="e">
        <f aca="false">_xlfn.XLOOKUP('[1]CMK - 30.09.2025'!$N$1:$N$1048576,'[1]CMK - 30.09.2025'!$J$1:$J$1048576,"-",0)</f>
        <v>#NAME?</v>
      </c>
      <c r="B797" s="85" t="s">
        <v>58</v>
      </c>
      <c r="C797" s="85" t="s">
        <v>58</v>
      </c>
      <c r="D797" s="85" t="s">
        <v>59</v>
      </c>
      <c r="E797" s="85" t="n">
        <v>17505876000192</v>
      </c>
      <c r="F797" s="85" t="s">
        <v>853</v>
      </c>
      <c r="G797" s="85"/>
      <c r="H797" s="85" t="s">
        <v>61</v>
      </c>
      <c r="I797" s="86" t="n">
        <v>23057.606</v>
      </c>
      <c r="J797" s="86" t="n">
        <v>23057.606</v>
      </c>
      <c r="K797" s="86" t="n">
        <v>45195.38</v>
      </c>
      <c r="L797" s="87" t="n">
        <v>22137.774</v>
      </c>
      <c r="M797" s="83" t="n">
        <v>0.960107220151129</v>
      </c>
      <c r="N797" s="88" t="s">
        <v>57</v>
      </c>
      <c r="O797" s="86" t="n">
        <v>35144.696</v>
      </c>
      <c r="P797" s="86" t="n">
        <v>35144.696</v>
      </c>
      <c r="Q797" s="86" t="n">
        <v>33706.34</v>
      </c>
      <c r="R797" s="89" t="n">
        <v>-1438.35599999996</v>
      </c>
      <c r="S797" s="90" t="n">
        <v>-0.0409266877710356</v>
      </c>
      <c r="T797" s="90" t="n">
        <v>-0.254208284121076</v>
      </c>
      <c r="U797" s="86" t="n">
        <v>23767.802</v>
      </c>
      <c r="V797" s="86" t="n">
        <v>23767.802</v>
      </c>
      <c r="W797" s="86" t="n">
        <v>26181.42</v>
      </c>
      <c r="X797" s="87" t="n">
        <v>2413.618</v>
      </c>
      <c r="Y797" s="83" t="n">
        <v>0.101549903520738</v>
      </c>
      <c r="Z797" s="90" t="n">
        <v>-0.223249394624275</v>
      </c>
      <c r="AA797" s="86" t="n">
        <f aca="false">SUM(K797,Q797,W797)/3</f>
        <v>35027.7133333333</v>
      </c>
    </row>
    <row r="798" customFormat="false" ht="15" hidden="false" customHeight="false" outlineLevel="0" collapsed="false">
      <c r="A798" s="0" t="e">
        <f aca="false">_xlfn.XLOOKUP('[1]CMK - 30.09.2025'!$N$1:$N$1048576,'[1]CMK - 30.09.2025'!$J$1:$J$1048576,"-",0)</f>
        <v>#NAME?</v>
      </c>
      <c r="B798" s="85" t="s">
        <v>58</v>
      </c>
      <c r="C798" s="85" t="s">
        <v>58</v>
      </c>
      <c r="D798" s="85" t="s">
        <v>59</v>
      </c>
      <c r="E798" s="85" t="n">
        <v>17518671000141</v>
      </c>
      <c r="F798" s="85" t="s">
        <v>854</v>
      </c>
      <c r="G798" s="85"/>
      <c r="H798" s="85" t="s">
        <v>61</v>
      </c>
      <c r="I798" s="86" t="n">
        <v>6203.283</v>
      </c>
      <c r="J798" s="86" t="n">
        <v>6203.283</v>
      </c>
      <c r="K798" s="86" t="n">
        <v>8260.68</v>
      </c>
      <c r="L798" s="87" t="n">
        <v>2057.397</v>
      </c>
      <c r="M798" s="83" t="n">
        <v>0.33166260510765</v>
      </c>
      <c r="N798" s="88" t="s">
        <v>57</v>
      </c>
      <c r="O798" s="86" t="n">
        <v>6688.98</v>
      </c>
      <c r="P798" s="86" t="n">
        <v>6688.98</v>
      </c>
      <c r="Q798" s="86" t="n">
        <v>7779.18</v>
      </c>
      <c r="R798" s="87" t="n">
        <v>1090.2</v>
      </c>
      <c r="S798" s="83" t="n">
        <v>0.162984490908927</v>
      </c>
      <c r="T798" s="90" t="n">
        <v>-0.0582881796655967</v>
      </c>
      <c r="U798" s="86" t="n">
        <v>7708.222</v>
      </c>
      <c r="V798" s="86" t="n">
        <v>7708.222</v>
      </c>
      <c r="W798" s="86" t="n">
        <v>7168.64</v>
      </c>
      <c r="X798" s="89" t="n">
        <v>-539.582000000002</v>
      </c>
      <c r="Y798" s="90" t="n">
        <v>-0.0700008380661588</v>
      </c>
      <c r="Z798" s="90" t="n">
        <v>-0.0784838504829557</v>
      </c>
      <c r="AA798" s="86" t="n">
        <f aca="false">SUM(K798,Q798,W798)/3</f>
        <v>7736.16666666667</v>
      </c>
    </row>
    <row r="799" customFormat="false" ht="15" hidden="false" customHeight="false" outlineLevel="0" collapsed="false">
      <c r="A799" s="0" t="e">
        <f aca="false">_xlfn.XLOOKUP('[1]CMK - 30.09.2025'!$N$1:$N$1048576,'[1]CMK - 30.09.2025'!$J$1:$J$1048576,"-",0)</f>
        <v>#NAME?</v>
      </c>
      <c r="B799" s="85" t="s">
        <v>58</v>
      </c>
      <c r="C799" s="85" t="s">
        <v>58</v>
      </c>
      <c r="D799" s="85" t="s">
        <v>59</v>
      </c>
      <c r="E799" s="85" t="n">
        <v>17582578000104</v>
      </c>
      <c r="F799" s="85" t="s">
        <v>855</v>
      </c>
      <c r="G799" s="85"/>
      <c r="H799" s="85" t="s">
        <v>61</v>
      </c>
      <c r="I799" s="86" t="n">
        <v>1174.18</v>
      </c>
      <c r="J799" s="86" t="n">
        <v>1174.18</v>
      </c>
      <c r="K799" s="86" t="n">
        <v>1150.59</v>
      </c>
      <c r="L799" s="89" t="n">
        <v>-23.5900000000004</v>
      </c>
      <c r="M799" s="90" t="n">
        <v>-0.0200906164301899</v>
      </c>
      <c r="N799" s="88" t="s">
        <v>57</v>
      </c>
      <c r="O799" s="86" t="n">
        <v>2833.647</v>
      </c>
      <c r="P799" s="86" t="n">
        <v>2833.647</v>
      </c>
      <c r="Q799" s="86" t="n">
        <v>1267.54</v>
      </c>
      <c r="R799" s="89" t="n">
        <v>-1566.107</v>
      </c>
      <c r="S799" s="90" t="n">
        <v>-0.552682461859222</v>
      </c>
      <c r="T799" s="83" t="n">
        <v>0.101643504636752</v>
      </c>
      <c r="U799" s="86" t="n">
        <v>3531.287</v>
      </c>
      <c r="V799" s="86" t="n">
        <v>3531.287</v>
      </c>
      <c r="W799" s="86" t="n">
        <v>633.48</v>
      </c>
      <c r="X799" s="89" t="n">
        <v>-2897.807</v>
      </c>
      <c r="Y799" s="90" t="n">
        <v>-0.820609313261709</v>
      </c>
      <c r="Z799" s="90" t="n">
        <v>-0.500228789623996</v>
      </c>
      <c r="AA799" s="86" t="n">
        <f aca="false">SUM(K799,Q799,W799)/3</f>
        <v>1017.20333333333</v>
      </c>
    </row>
    <row r="800" customFormat="false" ht="15" hidden="false" customHeight="false" outlineLevel="0" collapsed="false">
      <c r="A800" s="0" t="e">
        <f aca="false">_xlfn.XLOOKUP('[1]CMK - 30.09.2025'!$N$1:$N$1048576,'[1]CMK - 30.09.2025'!$J$1:$J$1048576,"-",0)</f>
        <v>#NAME?</v>
      </c>
      <c r="B800" s="85" t="s">
        <v>58</v>
      </c>
      <c r="C800" s="85" t="s">
        <v>58</v>
      </c>
      <c r="D800" s="85" t="s">
        <v>59</v>
      </c>
      <c r="E800" s="85" t="n">
        <v>17633165000101</v>
      </c>
      <c r="F800" s="85" t="s">
        <v>856</v>
      </c>
      <c r="G800" s="85"/>
      <c r="H800" s="85" t="s">
        <v>61</v>
      </c>
      <c r="I800" s="86" t="n">
        <v>19408.986</v>
      </c>
      <c r="J800" s="86" t="n">
        <v>19408.986</v>
      </c>
      <c r="K800" s="86" t="n">
        <v>0</v>
      </c>
      <c r="L800" s="89" t="n">
        <v>-19408.986</v>
      </c>
      <c r="M800" s="90" t="n">
        <v>-1</v>
      </c>
      <c r="N800" s="88" t="s">
        <v>57</v>
      </c>
      <c r="O800" s="86" t="n">
        <v>34767.547</v>
      </c>
      <c r="P800" s="86" t="n">
        <v>34767.547</v>
      </c>
      <c r="Q800" s="86" t="n">
        <v>39061.79</v>
      </c>
      <c r="R800" s="87" t="n">
        <v>4294.243</v>
      </c>
      <c r="S800" s="83" t="n">
        <v>0.123512970299573</v>
      </c>
      <c r="T800" s="88" t="s">
        <v>57</v>
      </c>
      <c r="U800" s="86" t="n">
        <v>40492.111</v>
      </c>
      <c r="V800" s="86" t="n">
        <v>40492.111</v>
      </c>
      <c r="W800" s="86" t="n">
        <v>36632.48</v>
      </c>
      <c r="X800" s="89" t="n">
        <v>-3859.63099999999</v>
      </c>
      <c r="Y800" s="90" t="n">
        <v>-0.0953180978882527</v>
      </c>
      <c r="Z800" s="90" t="n">
        <v>-0.0621914663920931</v>
      </c>
      <c r="AA800" s="86" t="n">
        <f aca="false">SUM(K800,Q800,W800)/3</f>
        <v>25231.4233333333</v>
      </c>
    </row>
    <row r="801" customFormat="false" ht="15" hidden="false" customHeight="false" outlineLevel="0" collapsed="false">
      <c r="A801" s="0" t="e">
        <f aca="false">_xlfn.XLOOKUP('[1]CMK - 30.09.2025'!$N$1:$N$1048576,'[1]CMK - 30.09.2025'!$J$1:$J$1048576,"-",0)</f>
        <v>#NAME?</v>
      </c>
      <c r="B801" s="85" t="s">
        <v>58</v>
      </c>
      <c r="C801" s="85" t="s">
        <v>58</v>
      </c>
      <c r="D801" s="85" t="s">
        <v>59</v>
      </c>
      <c r="E801" s="85" t="n">
        <v>17645359000119</v>
      </c>
      <c r="F801" s="85" t="s">
        <v>857</v>
      </c>
      <c r="G801" s="85"/>
      <c r="H801" s="85" t="s">
        <v>61</v>
      </c>
      <c r="I801" s="86" t="n">
        <v>6802.071</v>
      </c>
      <c r="J801" s="86" t="n">
        <v>6802.071</v>
      </c>
      <c r="K801" s="86" t="n">
        <v>5853.42</v>
      </c>
      <c r="L801" s="89" t="n">
        <v>-948.650999999997</v>
      </c>
      <c r="M801" s="90" t="n">
        <v>-0.139465024696155</v>
      </c>
      <c r="N801" s="88" t="s">
        <v>57</v>
      </c>
      <c r="O801" s="86" t="n">
        <v>4511.651</v>
      </c>
      <c r="P801" s="86" t="n">
        <v>4511.651</v>
      </c>
      <c r="Q801" s="86" t="n">
        <v>6347.51</v>
      </c>
      <c r="R801" s="87" t="n">
        <v>1835.859</v>
      </c>
      <c r="S801" s="83" t="n">
        <v>0.406915118212823</v>
      </c>
      <c r="T801" s="83" t="n">
        <v>0.0844104813937834</v>
      </c>
      <c r="U801" s="86" t="n">
        <v>9322.206</v>
      </c>
      <c r="V801" s="86" t="n">
        <v>9322.206</v>
      </c>
      <c r="W801" s="86" t="n">
        <v>9522.99</v>
      </c>
      <c r="X801" s="87" t="n">
        <v>200.784000000002</v>
      </c>
      <c r="Y801" s="83" t="n">
        <v>0.0215382496374788</v>
      </c>
      <c r="Z801" s="83" t="n">
        <v>0.500271760107507</v>
      </c>
      <c r="AA801" s="86" t="n">
        <f aca="false">SUM(K801,Q801,W801)/3</f>
        <v>7241.30666666667</v>
      </c>
    </row>
    <row r="802" customFormat="false" ht="15" hidden="false" customHeight="false" outlineLevel="0" collapsed="false">
      <c r="A802" s="0" t="e">
        <f aca="false">_xlfn.XLOOKUP('[1]CMK - 30.09.2025'!$N$1:$N$1048576,'[1]CMK - 30.09.2025'!$J$1:$J$1048576,"-",0)</f>
        <v>#NAME?</v>
      </c>
      <c r="B802" s="85" t="s">
        <v>58</v>
      </c>
      <c r="C802" s="85" t="s">
        <v>58</v>
      </c>
      <c r="D802" s="85" t="s">
        <v>59</v>
      </c>
      <c r="E802" s="85" t="n">
        <v>17645565000129</v>
      </c>
      <c r="F802" s="85" t="s">
        <v>858</v>
      </c>
      <c r="G802" s="85"/>
      <c r="H802" s="85" t="s">
        <v>61</v>
      </c>
      <c r="I802" s="86" t="n">
        <v>57286.041</v>
      </c>
      <c r="J802" s="86" t="n">
        <v>57286.041</v>
      </c>
      <c r="K802" s="86" t="n">
        <v>61315.31</v>
      </c>
      <c r="L802" s="87" t="n">
        <v>4029.26899999998</v>
      </c>
      <c r="M802" s="83" t="n">
        <v>0.070335965440516</v>
      </c>
      <c r="N802" s="88" t="s">
        <v>57</v>
      </c>
      <c r="O802" s="86" t="n">
        <v>74895.8449999999</v>
      </c>
      <c r="P802" s="86" t="n">
        <v>74895.8449999999</v>
      </c>
      <c r="Q802" s="86" t="n">
        <v>63356.72</v>
      </c>
      <c r="R802" s="89" t="n">
        <v>-11539.1249999999</v>
      </c>
      <c r="S802" s="90" t="n">
        <v>-0.154068960701357</v>
      </c>
      <c r="T802" s="83" t="n">
        <v>0.0332936423219585</v>
      </c>
      <c r="U802" s="86" t="n">
        <v>91785.097</v>
      </c>
      <c r="V802" s="86" t="n">
        <v>91785.097</v>
      </c>
      <c r="W802" s="86" t="n">
        <v>77026.63</v>
      </c>
      <c r="X802" s="89" t="n">
        <v>-14758.467</v>
      </c>
      <c r="Y802" s="90" t="n">
        <v>-0.160793717960553</v>
      </c>
      <c r="Z802" s="83" t="n">
        <v>0.215761011618026</v>
      </c>
      <c r="AA802" s="86" t="n">
        <f aca="false">SUM(K802,Q802,W802)/3</f>
        <v>67232.8866666667</v>
      </c>
    </row>
    <row r="803" customFormat="false" ht="15" hidden="false" customHeight="false" outlineLevel="0" collapsed="false">
      <c r="A803" s="0" t="e">
        <f aca="false">_xlfn.XLOOKUP('[1]CMK - 30.09.2025'!$N$1:$N$1048576,'[1]CMK - 30.09.2025'!$J$1:$J$1048576,"-",0)</f>
        <v>#NAME?</v>
      </c>
      <c r="B803" s="85" t="s">
        <v>58</v>
      </c>
      <c r="C803" s="85" t="s">
        <v>58</v>
      </c>
      <c r="D803" s="85" t="s">
        <v>59</v>
      </c>
      <c r="E803" s="85" t="n">
        <v>17646888000137</v>
      </c>
      <c r="F803" s="85" t="s">
        <v>859</v>
      </c>
      <c r="G803" s="85"/>
      <c r="H803" s="85" t="s">
        <v>61</v>
      </c>
      <c r="I803" s="86" t="n">
        <v>2618.667</v>
      </c>
      <c r="J803" s="86" t="n">
        <v>2618.667</v>
      </c>
      <c r="K803" s="86" t="n">
        <v>2422.69</v>
      </c>
      <c r="L803" s="89" t="n">
        <v>-195.977</v>
      </c>
      <c r="M803" s="90" t="n">
        <v>-0.0748384578871616</v>
      </c>
      <c r="N803" s="88" t="s">
        <v>57</v>
      </c>
      <c r="O803" s="86" t="n">
        <v>2517.783</v>
      </c>
      <c r="P803" s="86" t="n">
        <v>2517.783</v>
      </c>
      <c r="Q803" s="86" t="n">
        <v>2025.73</v>
      </c>
      <c r="R803" s="89" t="n">
        <v>-492.053000000001</v>
      </c>
      <c r="S803" s="90" t="n">
        <v>-0.195431059785534</v>
      </c>
      <c r="T803" s="90" t="n">
        <v>-0.163850926036761</v>
      </c>
      <c r="U803" s="86" t="n">
        <v>3306.948</v>
      </c>
      <c r="V803" s="86" t="n">
        <v>3306.948</v>
      </c>
      <c r="W803" s="86" t="n">
        <v>2429.81</v>
      </c>
      <c r="X803" s="89" t="n">
        <v>-877.138</v>
      </c>
      <c r="Y803" s="90" t="n">
        <v>-0.265240941194116</v>
      </c>
      <c r="Z803" s="83" t="n">
        <v>0.199473769949598</v>
      </c>
      <c r="AA803" s="86" t="n">
        <f aca="false">SUM(K803,Q803,W803)/3</f>
        <v>2292.74333333333</v>
      </c>
    </row>
    <row r="804" customFormat="false" ht="15" hidden="false" customHeight="false" outlineLevel="0" collapsed="false">
      <c r="A804" s="0" t="e">
        <f aca="false">_xlfn.XLOOKUP('[1]CMK - 30.09.2025'!$N$1:$N$1048576,'[1]CMK - 30.09.2025'!$J$1:$J$1048576,"-",0)</f>
        <v>#NAME?</v>
      </c>
      <c r="B804" s="85" t="s">
        <v>58</v>
      </c>
      <c r="C804" s="85" t="s">
        <v>58</v>
      </c>
      <c r="D804" s="85" t="s">
        <v>59</v>
      </c>
      <c r="E804" s="85" t="n">
        <v>17683942000114</v>
      </c>
      <c r="F804" s="85" t="s">
        <v>860</v>
      </c>
      <c r="G804" s="85"/>
      <c r="H804" s="85" t="s">
        <v>61</v>
      </c>
      <c r="I804" s="86" t="n">
        <v>93629.094</v>
      </c>
      <c r="J804" s="86" t="n">
        <v>93629.094</v>
      </c>
      <c r="K804" s="86" t="n">
        <v>105440.85</v>
      </c>
      <c r="L804" s="87" t="n">
        <v>11811.756</v>
      </c>
      <c r="M804" s="83" t="n">
        <v>0.126154761254018</v>
      </c>
      <c r="N804" s="88" t="s">
        <v>57</v>
      </c>
      <c r="O804" s="86" t="n">
        <v>90104.39</v>
      </c>
      <c r="P804" s="86" t="n">
        <v>90104.39</v>
      </c>
      <c r="Q804" s="86" t="n">
        <v>102980.79</v>
      </c>
      <c r="R804" s="87" t="n">
        <v>12876.4</v>
      </c>
      <c r="S804" s="83" t="n">
        <v>0.142905356775624</v>
      </c>
      <c r="T804" s="90" t="n">
        <v>-0.0233311852095276</v>
      </c>
      <c r="U804" s="86" t="n">
        <v>131151.3</v>
      </c>
      <c r="V804" s="86" t="n">
        <v>131151.3</v>
      </c>
      <c r="W804" s="86" t="n">
        <v>118736.47</v>
      </c>
      <c r="X804" s="89" t="n">
        <v>-12414.83</v>
      </c>
      <c r="Y804" s="90" t="n">
        <v>-0.0946603655472723</v>
      </c>
      <c r="Z804" s="83" t="n">
        <v>0.15299630154323</v>
      </c>
      <c r="AA804" s="86" t="n">
        <f aca="false">SUM(K804,Q804,W804)/3</f>
        <v>109052.703333333</v>
      </c>
    </row>
    <row r="805" customFormat="false" ht="15" hidden="false" customHeight="false" outlineLevel="0" collapsed="false">
      <c r="A805" s="0" t="e">
        <f aca="false">_xlfn.XLOOKUP('[1]CMK - 30.09.2025'!$N$1:$N$1048576,'[1]CMK - 30.09.2025'!$J$1:$J$1048576,"-",0)</f>
        <v>#NAME?</v>
      </c>
      <c r="B805" s="85" t="s">
        <v>58</v>
      </c>
      <c r="C805" s="85" t="s">
        <v>58</v>
      </c>
      <c r="D805" s="85" t="s">
        <v>59</v>
      </c>
      <c r="E805" s="85" t="n">
        <v>17684358000183</v>
      </c>
      <c r="F805" s="85" t="s">
        <v>861</v>
      </c>
      <c r="G805" s="85"/>
      <c r="H805" s="85" t="s">
        <v>61</v>
      </c>
      <c r="I805" s="86" t="n">
        <v>3800.18</v>
      </c>
      <c r="J805" s="86" t="n">
        <v>3800.18</v>
      </c>
      <c r="K805" s="86" t="n">
        <v>4522.61</v>
      </c>
      <c r="L805" s="87" t="n">
        <v>722.430000000001</v>
      </c>
      <c r="M805" s="83" t="n">
        <v>0.190104152961176</v>
      </c>
      <c r="N805" s="88" t="s">
        <v>57</v>
      </c>
      <c r="O805" s="86" t="n">
        <v>3103.854</v>
      </c>
      <c r="P805" s="86" t="n">
        <v>3103.854</v>
      </c>
      <c r="Q805" s="86" t="n">
        <v>2846.02</v>
      </c>
      <c r="R805" s="89" t="n">
        <v>-257.834</v>
      </c>
      <c r="S805" s="90" t="n">
        <v>-0.0830689845591965</v>
      </c>
      <c r="T805" s="90" t="n">
        <v>-0.370712929038763</v>
      </c>
      <c r="U805" s="86" t="n">
        <v>4820.698</v>
      </c>
      <c r="V805" s="86" t="n">
        <v>4820.698</v>
      </c>
      <c r="W805" s="86" t="n">
        <v>1771.29</v>
      </c>
      <c r="X805" s="89" t="n">
        <v>-3049.408</v>
      </c>
      <c r="Y805" s="90" t="n">
        <v>-0.63256565750437</v>
      </c>
      <c r="Z805" s="90" t="n">
        <v>-0.377625596446968</v>
      </c>
      <c r="AA805" s="86" t="n">
        <f aca="false">SUM(K805,Q805,W805)/3</f>
        <v>3046.64</v>
      </c>
    </row>
    <row r="806" customFormat="false" ht="15" hidden="false" customHeight="false" outlineLevel="0" collapsed="false">
      <c r="A806" s="0" t="e">
        <f aca="false">_xlfn.XLOOKUP('[1]CMK - 30.09.2025'!$N$1:$N$1048576,'[1]CMK - 30.09.2025'!$J$1:$J$1048576,"-",0)</f>
        <v>#NAME?</v>
      </c>
      <c r="B806" s="85" t="s">
        <v>58</v>
      </c>
      <c r="C806" s="85" t="s">
        <v>58</v>
      </c>
      <c r="D806" s="85" t="s">
        <v>59</v>
      </c>
      <c r="E806" s="85" t="n">
        <v>17696276000159</v>
      </c>
      <c r="F806" s="85" t="s">
        <v>862</v>
      </c>
      <c r="G806" s="85"/>
      <c r="H806" s="85" t="s">
        <v>61</v>
      </c>
      <c r="I806" s="86" t="n">
        <v>11.149</v>
      </c>
      <c r="J806" s="86" t="n">
        <v>11.149</v>
      </c>
      <c r="K806" s="86" t="n">
        <v>0</v>
      </c>
      <c r="L806" s="89" t="n">
        <v>-11.149</v>
      </c>
      <c r="M806" s="90" t="n">
        <v>-1</v>
      </c>
      <c r="N806" s="88" t="s">
        <v>57</v>
      </c>
      <c r="O806" s="86" t="n">
        <v>504.505</v>
      </c>
      <c r="P806" s="86" t="n">
        <v>504.505</v>
      </c>
      <c r="Q806" s="86" t="n">
        <v>3.82</v>
      </c>
      <c r="R806" s="89" t="n">
        <v>-500.685</v>
      </c>
      <c r="S806" s="90" t="n">
        <v>-0.992428221722282</v>
      </c>
      <c r="T806" s="88" t="s">
        <v>57</v>
      </c>
      <c r="U806" s="86" t="n">
        <v>0</v>
      </c>
      <c r="V806" s="86" t="n">
        <v>0</v>
      </c>
      <c r="W806" s="86" t="n">
        <v>0</v>
      </c>
      <c r="X806" s="89" t="n">
        <v>0</v>
      </c>
      <c r="Y806" s="88" t="s">
        <v>57</v>
      </c>
      <c r="Z806" s="90" t="n">
        <v>-1</v>
      </c>
      <c r="AA806" s="86" t="n">
        <f aca="false">SUM(K806,Q806,W806)/3</f>
        <v>1.27333333333333</v>
      </c>
    </row>
    <row r="807" customFormat="false" ht="15" hidden="false" customHeight="false" outlineLevel="0" collapsed="false">
      <c r="A807" s="0" t="e">
        <f aca="false">_xlfn.XLOOKUP('[1]CMK - 30.09.2025'!$N$1:$N$1048576,'[1]CMK - 30.09.2025'!$J$1:$J$1048576,"-",0)</f>
        <v>#NAME?</v>
      </c>
      <c r="B807" s="85" t="s">
        <v>58</v>
      </c>
      <c r="C807" s="85" t="s">
        <v>58</v>
      </c>
      <c r="D807" s="85" t="s">
        <v>59</v>
      </c>
      <c r="E807" s="85" t="n">
        <v>17726647000106</v>
      </c>
      <c r="F807" s="85" t="s">
        <v>863</v>
      </c>
      <c r="G807" s="85"/>
      <c r="H807" s="85" t="s">
        <v>61</v>
      </c>
      <c r="I807" s="86" t="n">
        <v>478.826</v>
      </c>
      <c r="J807" s="86" t="n">
        <v>478.826</v>
      </c>
      <c r="K807" s="86" t="n">
        <v>466.35</v>
      </c>
      <c r="L807" s="89" t="n">
        <v>-12.4759999999999</v>
      </c>
      <c r="M807" s="90" t="n">
        <v>-0.0260553938173782</v>
      </c>
      <c r="N807" s="88" t="s">
        <v>57</v>
      </c>
      <c r="O807" s="86" t="n">
        <v>2829.855</v>
      </c>
      <c r="P807" s="86" t="n">
        <v>2829.855</v>
      </c>
      <c r="Q807" s="86" t="n">
        <v>1761.98</v>
      </c>
      <c r="R807" s="89" t="n">
        <v>-1067.875</v>
      </c>
      <c r="S807" s="90" t="n">
        <v>-0.377360324115547</v>
      </c>
      <c r="T807" s="83" t="n">
        <v>2.77823523104964</v>
      </c>
      <c r="U807" s="86" t="n">
        <v>1024.116</v>
      </c>
      <c r="V807" s="86" t="n">
        <v>1024.116</v>
      </c>
      <c r="W807" s="86" t="n">
        <v>2109.49</v>
      </c>
      <c r="X807" s="87" t="n">
        <v>1085.374</v>
      </c>
      <c r="Y807" s="83" t="n">
        <v>1.05981548965156</v>
      </c>
      <c r="Z807" s="83" t="n">
        <v>0.197226983280173</v>
      </c>
      <c r="AA807" s="86" t="n">
        <f aca="false">SUM(K807,Q807,W807)/3</f>
        <v>1445.94</v>
      </c>
    </row>
    <row r="808" customFormat="false" ht="15" hidden="false" customHeight="false" outlineLevel="0" collapsed="false">
      <c r="A808" s="0" t="e">
        <f aca="false">_xlfn.XLOOKUP('[1]CMK - 30.09.2025'!$N$1:$N$1048576,'[1]CMK - 30.09.2025'!$J$1:$J$1048576,"-",0)</f>
        <v>#NAME?</v>
      </c>
      <c r="B808" s="85" t="s">
        <v>58</v>
      </c>
      <c r="C808" s="85" t="s">
        <v>58</v>
      </c>
      <c r="D808" s="85" t="s">
        <v>59</v>
      </c>
      <c r="E808" s="85" t="n">
        <v>17774738001504</v>
      </c>
      <c r="F808" s="85" t="s">
        <v>864</v>
      </c>
      <c r="G808" s="85"/>
      <c r="H808" s="85" t="s">
        <v>61</v>
      </c>
      <c r="I808" s="86" t="n">
        <v>286.881</v>
      </c>
      <c r="J808" s="86" t="n">
        <v>286.881</v>
      </c>
      <c r="K808" s="86" t="n">
        <v>0</v>
      </c>
      <c r="L808" s="89" t="n">
        <v>-286.881</v>
      </c>
      <c r="M808" s="90" t="n">
        <v>-1</v>
      </c>
      <c r="N808" s="88" t="s">
        <v>57</v>
      </c>
      <c r="O808" s="86" t="n">
        <v>174.922</v>
      </c>
      <c r="P808" s="86" t="n">
        <v>174.922</v>
      </c>
      <c r="Q808" s="86" t="n">
        <v>0</v>
      </c>
      <c r="R808" s="89" t="n">
        <v>-174.922</v>
      </c>
      <c r="S808" s="90" t="n">
        <v>-1</v>
      </c>
      <c r="T808" s="88" t="s">
        <v>57</v>
      </c>
      <c r="U808" s="86" t="n">
        <v>4853.975</v>
      </c>
      <c r="V808" s="86" t="n">
        <v>4853.975</v>
      </c>
      <c r="W808" s="86" t="n">
        <v>0</v>
      </c>
      <c r="X808" s="89" t="n">
        <v>-4853.975</v>
      </c>
      <c r="Y808" s="90" t="n">
        <v>-1</v>
      </c>
      <c r="Z808" s="88" t="s">
        <v>57</v>
      </c>
      <c r="AA808" s="86" t="n">
        <f aca="false">SUM(K808,Q808,W808)/3</f>
        <v>0</v>
      </c>
    </row>
    <row r="809" customFormat="false" ht="15" hidden="false" customHeight="false" outlineLevel="0" collapsed="false">
      <c r="A809" s="0" t="e">
        <f aca="false">_xlfn.XLOOKUP('[1]CMK - 30.09.2025'!$N$1:$N$1048576,'[1]CMK - 30.09.2025'!$J$1:$J$1048576,"-",0)</f>
        <v>#NAME?</v>
      </c>
      <c r="B809" s="85" t="s">
        <v>58</v>
      </c>
      <c r="C809" s="85" t="s">
        <v>58</v>
      </c>
      <c r="D809" s="85" t="s">
        <v>59</v>
      </c>
      <c r="E809" s="85" t="n">
        <v>17795949000128</v>
      </c>
      <c r="F809" s="85" t="s">
        <v>865</v>
      </c>
      <c r="G809" s="85"/>
      <c r="H809" s="85" t="s">
        <v>61</v>
      </c>
      <c r="I809" s="86" t="n">
        <v>20840.504</v>
      </c>
      <c r="J809" s="86" t="n">
        <v>20840.504</v>
      </c>
      <c r="K809" s="86" t="n">
        <v>19690.59</v>
      </c>
      <c r="L809" s="89" t="n">
        <v>-1149.91400000002</v>
      </c>
      <c r="M809" s="90" t="n">
        <v>-0.0551768805591273</v>
      </c>
      <c r="N809" s="88" t="s">
        <v>57</v>
      </c>
      <c r="O809" s="86" t="n">
        <v>19682.877</v>
      </c>
      <c r="P809" s="86" t="n">
        <v>19682.877</v>
      </c>
      <c r="Q809" s="86" t="n">
        <v>15514.76</v>
      </c>
      <c r="R809" s="89" t="n">
        <v>-4168.117</v>
      </c>
      <c r="S809" s="90" t="n">
        <v>-0.211763605493242</v>
      </c>
      <c r="T809" s="90" t="n">
        <v>-0.212072365530947</v>
      </c>
      <c r="U809" s="86" t="n">
        <v>21781.57</v>
      </c>
      <c r="V809" s="86" t="n">
        <v>21781.57</v>
      </c>
      <c r="W809" s="86" t="n">
        <v>17122.77</v>
      </c>
      <c r="X809" s="89" t="n">
        <v>-4658.80000000001</v>
      </c>
      <c r="Y809" s="90" t="n">
        <v>-0.213887245042484</v>
      </c>
      <c r="Z809" s="83" t="n">
        <v>0.103643884919908</v>
      </c>
      <c r="AA809" s="86" t="n">
        <f aca="false">SUM(K809,Q809,W809)/3</f>
        <v>17442.7066666667</v>
      </c>
    </row>
    <row r="810" customFormat="false" ht="15" hidden="false" customHeight="false" outlineLevel="0" collapsed="false">
      <c r="A810" s="0" t="e">
        <f aca="false">_xlfn.XLOOKUP('[1]CMK - 30.09.2025'!$N$1:$N$1048576,'[1]CMK - 30.09.2025'!$J$1:$J$1048576,"-",0)</f>
        <v>#NAME?</v>
      </c>
      <c r="B810" s="85" t="s">
        <v>58</v>
      </c>
      <c r="C810" s="85" t="s">
        <v>58</v>
      </c>
      <c r="D810" s="85" t="s">
        <v>59</v>
      </c>
      <c r="E810" s="85" t="n">
        <v>17813967000276</v>
      </c>
      <c r="F810" s="85" t="s">
        <v>866</v>
      </c>
      <c r="G810" s="85"/>
      <c r="H810" s="85" t="s">
        <v>61</v>
      </c>
      <c r="I810" s="86" t="n">
        <v>1283.354</v>
      </c>
      <c r="J810" s="86" t="n">
        <v>1283.354</v>
      </c>
      <c r="K810" s="86" t="n">
        <v>1565.21</v>
      </c>
      <c r="L810" s="87" t="n">
        <v>281.856</v>
      </c>
      <c r="M810" s="83" t="n">
        <v>0.219624515137679</v>
      </c>
      <c r="N810" s="88" t="s">
        <v>57</v>
      </c>
      <c r="O810" s="86" t="n">
        <v>1716.265</v>
      </c>
      <c r="P810" s="86" t="n">
        <v>1716.265</v>
      </c>
      <c r="Q810" s="86" t="n">
        <v>1444.46</v>
      </c>
      <c r="R810" s="89" t="n">
        <v>-271.805</v>
      </c>
      <c r="S810" s="90" t="n">
        <v>-0.158370065228855</v>
      </c>
      <c r="T810" s="90" t="n">
        <v>-0.0771461976348223</v>
      </c>
      <c r="U810" s="86" t="n">
        <v>469.97</v>
      </c>
      <c r="V810" s="86" t="n">
        <v>469.97</v>
      </c>
      <c r="W810" s="86" t="n">
        <v>1881.31</v>
      </c>
      <c r="X810" s="87" t="n">
        <v>1411.34</v>
      </c>
      <c r="Y810" s="83" t="n">
        <v>3.00304274740941</v>
      </c>
      <c r="Z810" s="83" t="n">
        <v>0.302431358431525</v>
      </c>
      <c r="AA810" s="86" t="n">
        <f aca="false">SUM(K810,Q810,W810)/3</f>
        <v>1630.32666666667</v>
      </c>
    </row>
    <row r="811" customFormat="false" ht="15" hidden="false" customHeight="false" outlineLevel="0" collapsed="false">
      <c r="A811" s="0" t="e">
        <f aca="false">_xlfn.XLOOKUP('[1]CMK - 30.09.2025'!$N$1:$N$1048576,'[1]CMK - 30.09.2025'!$J$1:$J$1048576,"-",0)</f>
        <v>#NAME?</v>
      </c>
      <c r="B811" s="85" t="s">
        <v>58</v>
      </c>
      <c r="C811" s="85" t="s">
        <v>58</v>
      </c>
      <c r="D811" s="85" t="s">
        <v>59</v>
      </c>
      <c r="E811" s="85" t="n">
        <v>17851891000192</v>
      </c>
      <c r="F811" s="85" t="s">
        <v>867</v>
      </c>
      <c r="G811" s="85"/>
      <c r="H811" s="85" t="s">
        <v>61</v>
      </c>
      <c r="I811" s="86" t="n">
        <v>3273.875</v>
      </c>
      <c r="J811" s="86" t="n">
        <v>3273.875</v>
      </c>
      <c r="K811" s="86" t="n">
        <v>9244.38</v>
      </c>
      <c r="L811" s="87" t="n">
        <v>5970.505</v>
      </c>
      <c r="M811" s="83" t="n">
        <v>1.82368141728075</v>
      </c>
      <c r="N811" s="88" t="s">
        <v>57</v>
      </c>
      <c r="O811" s="86" t="n">
        <v>1000.689</v>
      </c>
      <c r="P811" s="86" t="n">
        <v>1000.689</v>
      </c>
      <c r="Q811" s="86" t="n">
        <v>3495.18</v>
      </c>
      <c r="R811" s="87" t="n">
        <v>2494.491</v>
      </c>
      <c r="S811" s="83" t="n">
        <v>2.49277347907292</v>
      </c>
      <c r="T811" s="90" t="n">
        <v>-0.621912989297281</v>
      </c>
      <c r="U811" s="86" t="n">
        <v>0</v>
      </c>
      <c r="V811" s="86" t="n">
        <v>0</v>
      </c>
      <c r="W811" s="86" t="n">
        <v>6398.82</v>
      </c>
      <c r="X811" s="87" t="n">
        <v>6398.82</v>
      </c>
      <c r="Y811" s="88" t="s">
        <v>57</v>
      </c>
      <c r="Z811" s="83" t="n">
        <v>0.83075549757094</v>
      </c>
      <c r="AA811" s="86" t="n">
        <f aca="false">SUM(K811,Q811,W811)/3</f>
        <v>6379.46</v>
      </c>
    </row>
    <row r="812" customFormat="false" ht="15" hidden="false" customHeight="false" outlineLevel="0" collapsed="false">
      <c r="A812" s="0" t="e">
        <f aca="false">_xlfn.XLOOKUP('[1]CMK - 30.09.2025'!$N$1:$N$1048576,'[1]CMK - 30.09.2025'!$J$1:$J$1048576,"-",0)</f>
        <v>#NAME?</v>
      </c>
      <c r="B812" s="85" t="s">
        <v>58</v>
      </c>
      <c r="C812" s="85" t="s">
        <v>58</v>
      </c>
      <c r="D812" s="85" t="s">
        <v>59</v>
      </c>
      <c r="E812" s="85" t="n">
        <v>17866514000127</v>
      </c>
      <c r="F812" s="85" t="s">
        <v>868</v>
      </c>
      <c r="G812" s="85"/>
      <c r="H812" s="85" t="s">
        <v>61</v>
      </c>
      <c r="I812" s="86" t="n">
        <v>6964.821</v>
      </c>
      <c r="J812" s="86" t="n">
        <v>6964.821</v>
      </c>
      <c r="K812" s="86" t="n">
        <v>7445.66</v>
      </c>
      <c r="L812" s="87" t="n">
        <v>480.839</v>
      </c>
      <c r="M812" s="83" t="n">
        <v>0.0690382423324303</v>
      </c>
      <c r="N812" s="88" t="s">
        <v>57</v>
      </c>
      <c r="O812" s="86" t="n">
        <v>2150.495</v>
      </c>
      <c r="P812" s="86" t="n">
        <v>2150.495</v>
      </c>
      <c r="Q812" s="86" t="n">
        <v>7517.35</v>
      </c>
      <c r="R812" s="87" t="n">
        <v>5366.855</v>
      </c>
      <c r="S812" s="83" t="n">
        <v>2.49563705100454</v>
      </c>
      <c r="T812" s="83" t="n">
        <v>0.00962842783581319</v>
      </c>
      <c r="U812" s="86" t="n">
        <v>4563.112</v>
      </c>
      <c r="V812" s="86" t="n">
        <v>4563.112</v>
      </c>
      <c r="W812" s="86" t="n">
        <v>14593.63</v>
      </c>
      <c r="X812" s="87" t="n">
        <v>10030.518</v>
      </c>
      <c r="Y812" s="83" t="n">
        <v>2.19817484208146</v>
      </c>
      <c r="Z812" s="83" t="n">
        <v>0.941326398265346</v>
      </c>
      <c r="AA812" s="86" t="n">
        <f aca="false">SUM(K812,Q812,W812)/3</f>
        <v>9852.21333333333</v>
      </c>
    </row>
    <row r="813" customFormat="false" ht="15" hidden="false" customHeight="false" outlineLevel="0" collapsed="false">
      <c r="A813" s="0" t="e">
        <f aca="false">_xlfn.XLOOKUP('[1]CMK - 30.09.2025'!$N$1:$N$1048576,'[1]CMK - 30.09.2025'!$J$1:$J$1048576,"-",0)</f>
        <v>#NAME?</v>
      </c>
      <c r="B813" s="85" t="s">
        <v>58</v>
      </c>
      <c r="C813" s="85" t="s">
        <v>58</v>
      </c>
      <c r="D813" s="85" t="s">
        <v>59</v>
      </c>
      <c r="E813" s="85" t="n">
        <v>17883562000123</v>
      </c>
      <c r="F813" s="85" t="s">
        <v>869</v>
      </c>
      <c r="G813" s="85"/>
      <c r="H813" s="85" t="s">
        <v>61</v>
      </c>
      <c r="I813" s="86" t="n">
        <v>40396.413</v>
      </c>
      <c r="J813" s="86" t="n">
        <v>40396.413</v>
      </c>
      <c r="K813" s="86" t="n">
        <v>35579.67</v>
      </c>
      <c r="L813" s="89" t="n">
        <v>-4816.74299999998</v>
      </c>
      <c r="M813" s="90" t="n">
        <v>-0.119236898583049</v>
      </c>
      <c r="N813" s="88" t="s">
        <v>57</v>
      </c>
      <c r="O813" s="86" t="n">
        <v>35823.808</v>
      </c>
      <c r="P813" s="86" t="n">
        <v>35823.808</v>
      </c>
      <c r="Q813" s="86" t="n">
        <v>36164.37</v>
      </c>
      <c r="R813" s="87" t="n">
        <v>340.561999999976</v>
      </c>
      <c r="S813" s="83" t="n">
        <v>0.00950658288476691</v>
      </c>
      <c r="T813" s="83" t="n">
        <v>0.0164335419637112</v>
      </c>
      <c r="U813" s="86" t="n">
        <v>47460.748</v>
      </c>
      <c r="V813" s="86" t="n">
        <v>47460.748</v>
      </c>
      <c r="W813" s="86" t="n">
        <v>42558.94</v>
      </c>
      <c r="X813" s="89" t="n">
        <v>-4901.80800000002</v>
      </c>
      <c r="Y813" s="90" t="n">
        <v>-0.103281305216682</v>
      </c>
      <c r="Z813" s="83" t="n">
        <v>0.17681961554978</v>
      </c>
      <c r="AA813" s="86" t="n">
        <f aca="false">SUM(K813,Q813,W813)/3</f>
        <v>38100.9933333333</v>
      </c>
    </row>
    <row r="814" customFormat="false" ht="15" hidden="false" customHeight="false" outlineLevel="0" collapsed="false">
      <c r="A814" s="0" t="e">
        <f aca="false">_xlfn.XLOOKUP('[1]CMK - 30.09.2025'!$N$1:$N$1048576,'[1]CMK - 30.09.2025'!$J$1:$J$1048576,"-",0)</f>
        <v>#NAME?</v>
      </c>
      <c r="B814" s="85" t="s">
        <v>58</v>
      </c>
      <c r="C814" s="85" t="s">
        <v>58</v>
      </c>
      <c r="D814" s="85" t="s">
        <v>59</v>
      </c>
      <c r="E814" s="85" t="n">
        <v>17888702000156</v>
      </c>
      <c r="F814" s="85" t="s">
        <v>870</v>
      </c>
      <c r="G814" s="85"/>
      <c r="H814" s="85" t="s">
        <v>61</v>
      </c>
      <c r="I814" s="86" t="n">
        <v>2105.134</v>
      </c>
      <c r="J814" s="86" t="n">
        <v>2105.134</v>
      </c>
      <c r="K814" s="86" t="n">
        <v>2290.7</v>
      </c>
      <c r="L814" s="87" t="n">
        <v>185.566</v>
      </c>
      <c r="M814" s="83" t="n">
        <v>0.0881492579569756</v>
      </c>
      <c r="N814" s="88" t="s">
        <v>57</v>
      </c>
      <c r="O814" s="86" t="n">
        <v>2847.611</v>
      </c>
      <c r="P814" s="86" t="n">
        <v>2847.611</v>
      </c>
      <c r="Q814" s="86" t="n">
        <v>159.47</v>
      </c>
      <c r="R814" s="89" t="n">
        <v>-2688.141</v>
      </c>
      <c r="S814" s="90" t="n">
        <v>-0.943998671166813</v>
      </c>
      <c r="T814" s="90" t="n">
        <v>-0.930383725498756</v>
      </c>
      <c r="U814" s="86" t="n">
        <v>1858.687</v>
      </c>
      <c r="V814" s="86" t="n">
        <v>1858.687</v>
      </c>
      <c r="W814" s="86" t="n">
        <v>1514.05</v>
      </c>
      <c r="X814" s="89" t="n">
        <v>-344.637000000001</v>
      </c>
      <c r="Y814" s="90" t="n">
        <v>-0.185419599964922</v>
      </c>
      <c r="Z814" s="83" t="n">
        <v>8.4942622436822</v>
      </c>
      <c r="AA814" s="86" t="n">
        <f aca="false">SUM(K814,Q814,W814)/3</f>
        <v>1321.40666666667</v>
      </c>
    </row>
    <row r="815" customFormat="false" ht="15" hidden="false" customHeight="false" outlineLevel="0" collapsed="false">
      <c r="A815" s="0" t="e">
        <f aca="false">_xlfn.XLOOKUP('[1]CMK - 30.09.2025'!$N$1:$N$1048576,'[1]CMK - 30.09.2025'!$J$1:$J$1048576,"-",0)</f>
        <v>#NAME?</v>
      </c>
      <c r="B815" s="85" t="s">
        <v>58</v>
      </c>
      <c r="C815" s="85" t="s">
        <v>58</v>
      </c>
      <c r="D815" s="85" t="s">
        <v>59</v>
      </c>
      <c r="E815" s="85" t="n">
        <v>17890893000190</v>
      </c>
      <c r="F815" s="85" t="s">
        <v>871</v>
      </c>
      <c r="G815" s="85"/>
      <c r="H815" s="85" t="s">
        <v>61</v>
      </c>
      <c r="I815" s="86" t="n">
        <v>10558.978</v>
      </c>
      <c r="J815" s="86" t="n">
        <v>10558.978</v>
      </c>
      <c r="K815" s="86" t="n">
        <v>13635.59</v>
      </c>
      <c r="L815" s="87" t="n">
        <v>3076.612</v>
      </c>
      <c r="M815" s="83" t="n">
        <v>0.291374032600504</v>
      </c>
      <c r="N815" s="88" t="s">
        <v>57</v>
      </c>
      <c r="O815" s="86" t="n">
        <v>11941.305</v>
      </c>
      <c r="P815" s="86" t="n">
        <v>11941.305</v>
      </c>
      <c r="Q815" s="86" t="n">
        <v>11855.79</v>
      </c>
      <c r="R815" s="89" t="n">
        <v>-85.5149999999976</v>
      </c>
      <c r="S815" s="90" t="n">
        <v>-0.00716127759905616</v>
      </c>
      <c r="T815" s="90" t="n">
        <v>-0.130526071845809</v>
      </c>
      <c r="U815" s="86" t="n">
        <v>13129.379</v>
      </c>
      <c r="V815" s="86" t="n">
        <v>13129.379</v>
      </c>
      <c r="W815" s="86" t="n">
        <v>11887.52</v>
      </c>
      <c r="X815" s="89" t="n">
        <v>-1241.859</v>
      </c>
      <c r="Y815" s="90" t="n">
        <v>-0.0945862709881403</v>
      </c>
      <c r="Z815" s="83" t="n">
        <v>0.00267632945590313</v>
      </c>
      <c r="AA815" s="86" t="n">
        <f aca="false">SUM(K815,Q815,W815)/3</f>
        <v>12459.6333333333</v>
      </c>
    </row>
    <row r="816" customFormat="false" ht="15" hidden="false" customHeight="false" outlineLevel="0" collapsed="false">
      <c r="A816" s="0" t="e">
        <f aca="false">_xlfn.XLOOKUP('[1]CMK - 30.09.2025'!$N$1:$N$1048576,'[1]CMK - 30.09.2025'!$J$1:$J$1048576,"-",0)</f>
        <v>#NAME?</v>
      </c>
      <c r="B816" s="85" t="s">
        <v>58</v>
      </c>
      <c r="C816" s="85" t="s">
        <v>58</v>
      </c>
      <c r="D816" s="85" t="s">
        <v>59</v>
      </c>
      <c r="E816" s="85" t="n">
        <v>17932021000148</v>
      </c>
      <c r="F816" s="85" t="s">
        <v>872</v>
      </c>
      <c r="G816" s="85"/>
      <c r="H816" s="85" t="s">
        <v>61</v>
      </c>
      <c r="I816" s="86" t="n">
        <v>9787.804</v>
      </c>
      <c r="J816" s="86" t="n">
        <v>9787.804</v>
      </c>
      <c r="K816" s="86" t="n">
        <v>11650.33</v>
      </c>
      <c r="L816" s="87" t="n">
        <v>1862.526</v>
      </c>
      <c r="M816" s="83" t="n">
        <v>0.190290488040014</v>
      </c>
      <c r="N816" s="88" t="s">
        <v>57</v>
      </c>
      <c r="O816" s="86" t="n">
        <v>11367.982</v>
      </c>
      <c r="P816" s="86" t="n">
        <v>11367.982</v>
      </c>
      <c r="Q816" s="86" t="n">
        <v>10852.05</v>
      </c>
      <c r="R816" s="89" t="n">
        <v>-515.931999999999</v>
      </c>
      <c r="S816" s="90" t="n">
        <v>-0.0453846601797926</v>
      </c>
      <c r="T816" s="90" t="n">
        <v>-0.0685199475036327</v>
      </c>
      <c r="U816" s="86" t="n">
        <v>12610.266</v>
      </c>
      <c r="V816" s="86" t="n">
        <v>12610.266</v>
      </c>
      <c r="W816" s="86" t="n">
        <v>12634.95</v>
      </c>
      <c r="X816" s="87" t="n">
        <v>24.6840000000011</v>
      </c>
      <c r="Y816" s="83" t="n">
        <v>0.00195745276110748</v>
      </c>
      <c r="Z816" s="83" t="n">
        <v>0.164291539386567</v>
      </c>
      <c r="AA816" s="86" t="n">
        <f aca="false">SUM(K816,Q816,W816)/3</f>
        <v>11712.4433333333</v>
      </c>
    </row>
    <row r="817" customFormat="false" ht="15" hidden="false" customHeight="false" outlineLevel="0" collapsed="false">
      <c r="A817" s="0" t="e">
        <f aca="false">_xlfn.XLOOKUP('[1]CMK - 30.09.2025'!$N$1:$N$1048576,'[1]CMK - 30.09.2025'!$J$1:$J$1048576,"-",0)</f>
        <v>#NAME?</v>
      </c>
      <c r="B817" s="85" t="s">
        <v>58</v>
      </c>
      <c r="C817" s="85" t="s">
        <v>58</v>
      </c>
      <c r="D817" s="85" t="s">
        <v>59</v>
      </c>
      <c r="E817" s="85" t="n">
        <v>17933058000190</v>
      </c>
      <c r="F817" s="85" t="s">
        <v>873</v>
      </c>
      <c r="G817" s="85"/>
      <c r="H817" s="85" t="s">
        <v>61</v>
      </c>
      <c r="I817" s="86" t="n">
        <v>16526.422</v>
      </c>
      <c r="J817" s="86" t="n">
        <v>16526.422</v>
      </c>
      <c r="K817" s="86" t="n">
        <v>29265.29</v>
      </c>
      <c r="L817" s="87" t="n">
        <v>12738.868</v>
      </c>
      <c r="M817" s="83" t="n">
        <v>0.770818269072398</v>
      </c>
      <c r="N817" s="88" t="s">
        <v>57</v>
      </c>
      <c r="O817" s="86" t="n">
        <v>9033.037</v>
      </c>
      <c r="P817" s="86" t="n">
        <v>9033.037</v>
      </c>
      <c r="Q817" s="86" t="n">
        <v>26101.27</v>
      </c>
      <c r="R817" s="87" t="n">
        <v>17068.233</v>
      </c>
      <c r="S817" s="83" t="n">
        <v>1.88953427291397</v>
      </c>
      <c r="T817" s="90" t="n">
        <v>-0.108115108375827</v>
      </c>
      <c r="U817" s="86" t="n">
        <v>20007.099</v>
      </c>
      <c r="V817" s="86" t="n">
        <v>20007.099</v>
      </c>
      <c r="W817" s="86" t="n">
        <v>16913.59</v>
      </c>
      <c r="X817" s="89" t="n">
        <v>-3093.509</v>
      </c>
      <c r="Y817" s="90" t="n">
        <v>-0.154620567429591</v>
      </c>
      <c r="Z817" s="90" t="n">
        <v>-0.352001262773804</v>
      </c>
      <c r="AA817" s="86" t="n">
        <f aca="false">SUM(K817,Q817,W817)/3</f>
        <v>24093.3833333333</v>
      </c>
    </row>
    <row r="818" customFormat="false" ht="15" hidden="false" customHeight="false" outlineLevel="0" collapsed="false">
      <c r="A818" s="0" t="e">
        <f aca="false">_xlfn.XLOOKUP('[1]CMK - 30.09.2025'!$N$1:$N$1048576,'[1]CMK - 30.09.2025'!$J$1:$J$1048576,"-",0)</f>
        <v>#NAME?</v>
      </c>
      <c r="B818" s="85" t="s">
        <v>58</v>
      </c>
      <c r="C818" s="85" t="s">
        <v>58</v>
      </c>
      <c r="D818" s="85" t="s">
        <v>59</v>
      </c>
      <c r="E818" s="85" t="n">
        <v>17939945000176</v>
      </c>
      <c r="F818" s="85" t="s">
        <v>874</v>
      </c>
      <c r="G818" s="85"/>
      <c r="H818" s="85" t="s">
        <v>61</v>
      </c>
      <c r="I818" s="86" t="n">
        <v>1925.434</v>
      </c>
      <c r="J818" s="86" t="n">
        <v>1925.434</v>
      </c>
      <c r="K818" s="86" t="n">
        <v>3881.96</v>
      </c>
      <c r="L818" s="87" t="n">
        <v>1956.526</v>
      </c>
      <c r="M818" s="83" t="n">
        <v>1.01614804766094</v>
      </c>
      <c r="N818" s="88" t="s">
        <v>57</v>
      </c>
      <c r="O818" s="86" t="n">
        <v>8045.91900000001</v>
      </c>
      <c r="P818" s="86" t="n">
        <v>8045.91900000001</v>
      </c>
      <c r="Q818" s="86" t="n">
        <v>1893.73</v>
      </c>
      <c r="R818" s="89" t="n">
        <v>-6152.18900000001</v>
      </c>
      <c r="S818" s="90" t="n">
        <v>-0.764634717302026</v>
      </c>
      <c r="T818" s="90" t="n">
        <v>-0.512171686467661</v>
      </c>
      <c r="U818" s="86" t="n">
        <v>9225.395</v>
      </c>
      <c r="V818" s="86" t="n">
        <v>9225.395</v>
      </c>
      <c r="W818" s="86" t="n">
        <v>2903.26</v>
      </c>
      <c r="X818" s="89" t="n">
        <v>-6322.135</v>
      </c>
      <c r="Y818" s="90" t="n">
        <v>-0.685296943924894</v>
      </c>
      <c r="Z818" s="83" t="n">
        <v>0.533090778516473</v>
      </c>
      <c r="AA818" s="86" t="n">
        <f aca="false">SUM(K818,Q818,W818)/3</f>
        <v>2892.98333333333</v>
      </c>
    </row>
    <row r="819" customFormat="false" ht="15" hidden="false" customHeight="false" outlineLevel="0" collapsed="false">
      <c r="A819" s="0" t="e">
        <f aca="false">_xlfn.XLOOKUP('[1]CMK - 30.09.2025'!$N$1:$N$1048576,'[1]CMK - 30.09.2025'!$J$1:$J$1048576,"-",0)</f>
        <v>#NAME?</v>
      </c>
      <c r="B819" s="85" t="s">
        <v>58</v>
      </c>
      <c r="C819" s="85" t="s">
        <v>58</v>
      </c>
      <c r="D819" s="85" t="s">
        <v>59</v>
      </c>
      <c r="E819" s="85" t="n">
        <v>17982640000147</v>
      </c>
      <c r="F819" s="85" t="s">
        <v>875</v>
      </c>
      <c r="G819" s="85"/>
      <c r="H819" s="85" t="s">
        <v>61</v>
      </c>
      <c r="I819" s="86" t="n">
        <v>1136.817</v>
      </c>
      <c r="J819" s="86" t="n">
        <v>1136.817</v>
      </c>
      <c r="K819" s="86" t="n">
        <v>1060.42</v>
      </c>
      <c r="L819" s="89" t="n">
        <v>-76.3970000000004</v>
      </c>
      <c r="M819" s="90" t="n">
        <v>-0.0672025488711027</v>
      </c>
      <c r="N819" s="88" t="s">
        <v>57</v>
      </c>
      <c r="O819" s="86" t="n">
        <v>1537.603</v>
      </c>
      <c r="P819" s="86" t="n">
        <v>1537.603</v>
      </c>
      <c r="Q819" s="86" t="n">
        <v>1034.51</v>
      </c>
      <c r="R819" s="89" t="n">
        <v>-503.092999999999</v>
      </c>
      <c r="S819" s="90" t="n">
        <v>-0.327193040076014</v>
      </c>
      <c r="T819" s="90" t="n">
        <v>-0.0244337149431356</v>
      </c>
      <c r="U819" s="86" t="n">
        <v>1973.62</v>
      </c>
      <c r="V819" s="86" t="n">
        <v>1973.62</v>
      </c>
      <c r="W819" s="86" t="n">
        <v>548.06</v>
      </c>
      <c r="X819" s="89" t="n">
        <v>-1425.56</v>
      </c>
      <c r="Y819" s="90" t="n">
        <v>-0.722307232395294</v>
      </c>
      <c r="Z819" s="90" t="n">
        <v>-0.470222617471073</v>
      </c>
      <c r="AA819" s="86" t="n">
        <f aca="false">SUM(K819,Q819,W819)/3</f>
        <v>880.996666666667</v>
      </c>
    </row>
    <row r="820" customFormat="false" ht="15" hidden="false" customHeight="false" outlineLevel="0" collapsed="false">
      <c r="A820" s="0" t="e">
        <f aca="false">_xlfn.XLOOKUP('[1]CMK - 30.09.2025'!$N$1:$N$1048576,'[1]CMK - 30.09.2025'!$J$1:$J$1048576,"-",0)</f>
        <v>#NAME?</v>
      </c>
      <c r="B820" s="85" t="s">
        <v>58</v>
      </c>
      <c r="C820" s="85" t="s">
        <v>58</v>
      </c>
      <c r="D820" s="85" t="s">
        <v>59</v>
      </c>
      <c r="E820" s="85" t="n">
        <v>17995119000144</v>
      </c>
      <c r="F820" s="85" t="s">
        <v>876</v>
      </c>
      <c r="G820" s="85"/>
      <c r="H820" s="85" t="s">
        <v>61</v>
      </c>
      <c r="I820" s="86" t="n">
        <v>9187.815</v>
      </c>
      <c r="J820" s="86" t="n">
        <v>9187.815</v>
      </c>
      <c r="K820" s="86" t="n">
        <v>3796.24</v>
      </c>
      <c r="L820" s="89" t="n">
        <v>-5391.575</v>
      </c>
      <c r="M820" s="90" t="n">
        <v>-0.58681797576464</v>
      </c>
      <c r="N820" s="88" t="s">
        <v>57</v>
      </c>
      <c r="O820" s="86" t="n">
        <v>18156.851</v>
      </c>
      <c r="P820" s="86" t="n">
        <v>18156.851</v>
      </c>
      <c r="Q820" s="86" t="n">
        <v>0</v>
      </c>
      <c r="R820" s="89" t="n">
        <v>-18156.851</v>
      </c>
      <c r="S820" s="90" t="n">
        <v>-1</v>
      </c>
      <c r="T820" s="90" t="n">
        <v>-1</v>
      </c>
      <c r="U820" s="86" t="n">
        <v>18326.017</v>
      </c>
      <c r="V820" s="86" t="n">
        <v>18326.017</v>
      </c>
      <c r="W820" s="86" t="n">
        <v>11399.4</v>
      </c>
      <c r="X820" s="89" t="n">
        <v>-6926.617</v>
      </c>
      <c r="Y820" s="90" t="n">
        <v>-0.377966308772932</v>
      </c>
      <c r="Z820" s="88" t="s">
        <v>57</v>
      </c>
      <c r="AA820" s="86" t="n">
        <f aca="false">SUM(K820,Q820,W820)/3</f>
        <v>5065.21333333333</v>
      </c>
    </row>
    <row r="821" customFormat="false" ht="15" hidden="false" customHeight="false" outlineLevel="0" collapsed="false">
      <c r="A821" s="0" t="e">
        <f aca="false">_xlfn.XLOOKUP('[1]CMK - 30.09.2025'!$N$1:$N$1048576,'[1]CMK - 30.09.2025'!$J$1:$J$1048576,"-",0)</f>
        <v>#NAME?</v>
      </c>
      <c r="B821" s="85" t="s">
        <v>58</v>
      </c>
      <c r="C821" s="85" t="s">
        <v>58</v>
      </c>
      <c r="D821" s="85" t="s">
        <v>59</v>
      </c>
      <c r="E821" s="85" t="n">
        <v>17999111000156</v>
      </c>
      <c r="F821" s="85" t="s">
        <v>877</v>
      </c>
      <c r="G821" s="85"/>
      <c r="H821" s="85" t="s">
        <v>61</v>
      </c>
      <c r="I821" s="86" t="n">
        <v>18224.238</v>
      </c>
      <c r="J821" s="86" t="n">
        <v>18224.238</v>
      </c>
      <c r="K821" s="86" t="n">
        <v>14876.06</v>
      </c>
      <c r="L821" s="89" t="n">
        <v>-3348.17800000001</v>
      </c>
      <c r="M821" s="90" t="n">
        <v>-0.18372115201744</v>
      </c>
      <c r="N821" s="88" t="s">
        <v>57</v>
      </c>
      <c r="O821" s="86" t="n">
        <v>18925.372</v>
      </c>
      <c r="P821" s="86" t="n">
        <v>18925.372</v>
      </c>
      <c r="Q821" s="86" t="n">
        <v>13046.72</v>
      </c>
      <c r="R821" s="89" t="n">
        <v>-5878.65199999999</v>
      </c>
      <c r="S821" s="90" t="n">
        <v>-0.310622797797581</v>
      </c>
      <c r="T821" s="90" t="n">
        <v>-0.122972077283904</v>
      </c>
      <c r="U821" s="86" t="n">
        <v>34099.88</v>
      </c>
      <c r="V821" s="86" t="n">
        <v>34099.88</v>
      </c>
      <c r="W821" s="86" t="n">
        <v>22173.64</v>
      </c>
      <c r="X821" s="89" t="n">
        <v>-11926.24</v>
      </c>
      <c r="Y821" s="90" t="n">
        <v>-0.349744339276267</v>
      </c>
      <c r="Z821" s="83" t="n">
        <v>0.699556670182237</v>
      </c>
      <c r="AA821" s="86" t="n">
        <f aca="false">SUM(K821,Q821,W821)/3</f>
        <v>16698.8066666667</v>
      </c>
    </row>
    <row r="822" customFormat="false" ht="15" hidden="false" customHeight="false" outlineLevel="0" collapsed="false">
      <c r="A822" s="0" t="e">
        <f aca="false">_xlfn.XLOOKUP('[1]CMK - 30.09.2025'!$N$1:$N$1048576,'[1]CMK - 30.09.2025'!$J$1:$J$1048576,"-",0)</f>
        <v>#NAME?</v>
      </c>
      <c r="B822" s="85" t="s">
        <v>58</v>
      </c>
      <c r="C822" s="85" t="s">
        <v>58</v>
      </c>
      <c r="D822" s="85" t="s">
        <v>59</v>
      </c>
      <c r="E822" s="85" t="n">
        <v>18000080000140</v>
      </c>
      <c r="F822" s="85" t="s">
        <v>878</v>
      </c>
      <c r="G822" s="85"/>
      <c r="H822" s="85" t="s">
        <v>61</v>
      </c>
      <c r="I822" s="86" t="n">
        <v>543.041</v>
      </c>
      <c r="J822" s="86" t="n">
        <v>543.041</v>
      </c>
      <c r="K822" s="86" t="n">
        <v>607.31</v>
      </c>
      <c r="L822" s="87" t="n">
        <v>64.2689999999999</v>
      </c>
      <c r="M822" s="83" t="n">
        <v>0.118350179820676</v>
      </c>
      <c r="N822" s="88" t="s">
        <v>57</v>
      </c>
      <c r="O822" s="86" t="n">
        <v>324.131</v>
      </c>
      <c r="P822" s="86" t="n">
        <v>324.131</v>
      </c>
      <c r="Q822" s="86" t="n">
        <v>467.16</v>
      </c>
      <c r="R822" s="87" t="n">
        <v>143.029</v>
      </c>
      <c r="S822" s="83" t="n">
        <v>0.441269116499193</v>
      </c>
      <c r="T822" s="90" t="n">
        <v>-0.230771764008496</v>
      </c>
      <c r="U822" s="86" t="n">
        <v>205.357</v>
      </c>
      <c r="V822" s="86" t="n">
        <v>205.357</v>
      </c>
      <c r="W822" s="86" t="n">
        <v>1006.19</v>
      </c>
      <c r="X822" s="87" t="n">
        <v>800.833</v>
      </c>
      <c r="Y822" s="83" t="n">
        <v>3.89971123458173</v>
      </c>
      <c r="Z822" s="83" t="n">
        <v>1.15384450723521</v>
      </c>
      <c r="AA822" s="86" t="n">
        <f aca="false">SUM(K822,Q822,W822)/3</f>
        <v>693.553333333333</v>
      </c>
    </row>
    <row r="823" customFormat="false" ht="15" hidden="false" customHeight="false" outlineLevel="0" collapsed="false">
      <c r="A823" s="0" t="e">
        <f aca="false">_xlfn.XLOOKUP('[1]CMK - 30.09.2025'!$N$1:$N$1048576,'[1]CMK - 30.09.2025'!$J$1:$J$1048576,"-",0)</f>
        <v>#NAME?</v>
      </c>
      <c r="B823" s="85" t="s">
        <v>58</v>
      </c>
      <c r="C823" s="85" t="s">
        <v>58</v>
      </c>
      <c r="D823" s="85" t="s">
        <v>59</v>
      </c>
      <c r="E823" s="85" t="n">
        <v>18000080000221</v>
      </c>
      <c r="F823" s="85" t="s">
        <v>879</v>
      </c>
      <c r="G823" s="85"/>
      <c r="H823" s="85" t="s">
        <v>61</v>
      </c>
      <c r="I823" s="86" t="n">
        <v>1708.5</v>
      </c>
      <c r="J823" s="86" t="n">
        <v>1708.5</v>
      </c>
      <c r="K823" s="86" t="n">
        <v>1469.68</v>
      </c>
      <c r="L823" s="89" t="n">
        <v>-238.82</v>
      </c>
      <c r="M823" s="90" t="n">
        <v>-0.139783435762365</v>
      </c>
      <c r="N823" s="88" t="s">
        <v>57</v>
      </c>
      <c r="O823" s="86" t="n">
        <v>1581.334</v>
      </c>
      <c r="P823" s="86" t="n">
        <v>1581.334</v>
      </c>
      <c r="Q823" s="86" t="n">
        <v>2858.7</v>
      </c>
      <c r="R823" s="87" t="n">
        <v>1277.366</v>
      </c>
      <c r="S823" s="83" t="n">
        <v>0.807777484073573</v>
      </c>
      <c r="T823" s="83" t="n">
        <v>0.945117304447227</v>
      </c>
      <c r="U823" s="86" t="n">
        <v>1791.514</v>
      </c>
      <c r="V823" s="86" t="n">
        <v>1791.514</v>
      </c>
      <c r="W823" s="86" t="n">
        <v>3708.93</v>
      </c>
      <c r="X823" s="87" t="n">
        <v>1917.416</v>
      </c>
      <c r="Y823" s="83" t="n">
        <v>1.07027687196416</v>
      </c>
      <c r="Z823" s="83" t="n">
        <v>0.297418406968203</v>
      </c>
      <c r="AA823" s="86" t="n">
        <f aca="false">SUM(K823,Q823,W823)/3</f>
        <v>2679.10333333333</v>
      </c>
    </row>
    <row r="824" customFormat="false" ht="15" hidden="false" customHeight="false" outlineLevel="0" collapsed="false">
      <c r="A824" s="0" t="e">
        <f aca="false">_xlfn.XLOOKUP('[1]CMK - 30.09.2025'!$N$1:$N$1048576,'[1]CMK - 30.09.2025'!$J$1:$J$1048576,"-",0)</f>
        <v>#NAME?</v>
      </c>
      <c r="B824" s="85" t="s">
        <v>58</v>
      </c>
      <c r="C824" s="85" t="s">
        <v>58</v>
      </c>
      <c r="D824" s="85" t="s">
        <v>59</v>
      </c>
      <c r="E824" s="85" t="n">
        <v>18009893000100</v>
      </c>
      <c r="F824" s="85" t="s">
        <v>880</v>
      </c>
      <c r="G824" s="85"/>
      <c r="H824" s="85" t="s">
        <v>61</v>
      </c>
      <c r="I824" s="86" t="n">
        <v>25.009</v>
      </c>
      <c r="J824" s="86" t="n">
        <v>25.009</v>
      </c>
      <c r="K824" s="86" t="n">
        <v>0</v>
      </c>
      <c r="L824" s="89" t="n">
        <v>-25.009</v>
      </c>
      <c r="M824" s="90" t="n">
        <v>-1</v>
      </c>
      <c r="N824" s="88" t="s">
        <v>57</v>
      </c>
      <c r="O824" s="86" t="n">
        <v>371.365</v>
      </c>
      <c r="P824" s="86" t="n">
        <v>371.365</v>
      </c>
      <c r="Q824" s="86" t="n">
        <v>0</v>
      </c>
      <c r="R824" s="89" t="n">
        <v>-371.365</v>
      </c>
      <c r="S824" s="90" t="n">
        <v>-1</v>
      </c>
      <c r="T824" s="88" t="s">
        <v>57</v>
      </c>
      <c r="U824" s="86" t="n">
        <v>210.984</v>
      </c>
      <c r="V824" s="86" t="n">
        <v>210.984</v>
      </c>
      <c r="W824" s="86" t="n">
        <v>0</v>
      </c>
      <c r="X824" s="89" t="n">
        <v>-210.984</v>
      </c>
      <c r="Y824" s="90" t="n">
        <v>-1</v>
      </c>
      <c r="Z824" s="88" t="s">
        <v>57</v>
      </c>
      <c r="AA824" s="86" t="n">
        <f aca="false">SUM(K824,Q824,W824)/3</f>
        <v>0</v>
      </c>
    </row>
    <row r="825" customFormat="false" ht="15" hidden="false" customHeight="false" outlineLevel="0" collapsed="false">
      <c r="A825" s="0" t="e">
        <f aca="false">_xlfn.XLOOKUP('[1]CMK - 30.09.2025'!$N$1:$N$1048576,'[1]CMK - 30.09.2025'!$J$1:$J$1048576,"-",0)</f>
        <v>#NAME?</v>
      </c>
      <c r="B825" s="85" t="s">
        <v>58</v>
      </c>
      <c r="C825" s="85" t="s">
        <v>58</v>
      </c>
      <c r="D825" s="85" t="s">
        <v>59</v>
      </c>
      <c r="E825" s="85" t="n">
        <v>18019935000185</v>
      </c>
      <c r="F825" s="85" t="s">
        <v>881</v>
      </c>
      <c r="G825" s="85"/>
      <c r="H825" s="85" t="s">
        <v>61</v>
      </c>
      <c r="I825" s="86" t="n">
        <v>218.431</v>
      </c>
      <c r="J825" s="86" t="n">
        <v>218.431</v>
      </c>
      <c r="K825" s="86" t="n">
        <v>121.21</v>
      </c>
      <c r="L825" s="89" t="n">
        <v>-97.2210000000001</v>
      </c>
      <c r="M825" s="90" t="n">
        <v>-0.445087922501843</v>
      </c>
      <c r="N825" s="88" t="s">
        <v>57</v>
      </c>
      <c r="O825" s="86" t="n">
        <v>46.189</v>
      </c>
      <c r="P825" s="86" t="n">
        <v>46.189</v>
      </c>
      <c r="Q825" s="86" t="n">
        <v>-91.81</v>
      </c>
      <c r="R825" s="89" t="n">
        <v>-137.999</v>
      </c>
      <c r="S825" s="90" t="n">
        <v>-2.987702699777</v>
      </c>
      <c r="T825" s="90" t="n">
        <v>-1.75744575530072</v>
      </c>
      <c r="U825" s="86" t="n">
        <v>184.369</v>
      </c>
      <c r="V825" s="86" t="n">
        <v>184.369</v>
      </c>
      <c r="W825" s="86" t="n">
        <v>261.79</v>
      </c>
      <c r="X825" s="87" t="n">
        <v>77.421</v>
      </c>
      <c r="Y825" s="83" t="n">
        <v>0.419924173803622</v>
      </c>
      <c r="Z825" s="90" t="n">
        <v>-3.85143230584904</v>
      </c>
      <c r="AA825" s="86" t="n">
        <f aca="false">SUM(K825,Q825,W825)/3</f>
        <v>97.0633333333333</v>
      </c>
    </row>
    <row r="826" customFormat="false" ht="15" hidden="false" customHeight="false" outlineLevel="0" collapsed="false">
      <c r="A826" s="0" t="e">
        <f aca="false">_xlfn.XLOOKUP('[1]CMK - 30.09.2025'!$N$1:$N$1048576,'[1]CMK - 30.09.2025'!$J$1:$J$1048576,"-",0)</f>
        <v>#NAME?</v>
      </c>
      <c r="B826" s="85" t="s">
        <v>58</v>
      </c>
      <c r="C826" s="85" t="s">
        <v>58</v>
      </c>
      <c r="D826" s="85" t="s">
        <v>59</v>
      </c>
      <c r="E826" s="85" t="n">
        <v>18042515000110</v>
      </c>
      <c r="F826" s="85" t="s">
        <v>882</v>
      </c>
      <c r="G826" s="85"/>
      <c r="H826" s="85" t="s">
        <v>61</v>
      </c>
      <c r="I826" s="86" t="n">
        <v>1017.536</v>
      </c>
      <c r="J826" s="86" t="n">
        <v>1017.536</v>
      </c>
      <c r="K826" s="86" t="n">
        <v>836.02</v>
      </c>
      <c r="L826" s="89" t="n">
        <v>-181.516</v>
      </c>
      <c r="M826" s="90" t="n">
        <v>-0.178387791685012</v>
      </c>
      <c r="N826" s="88" t="s">
        <v>57</v>
      </c>
      <c r="O826" s="86" t="n">
        <v>684.389</v>
      </c>
      <c r="P826" s="86" t="n">
        <v>684.389</v>
      </c>
      <c r="Q826" s="86" t="n">
        <v>628.92</v>
      </c>
      <c r="R826" s="89" t="n">
        <v>-55.4689999999999</v>
      </c>
      <c r="S826" s="90" t="n">
        <v>-0.0810489356199471</v>
      </c>
      <c r="T826" s="90" t="n">
        <v>-0.247721346379273</v>
      </c>
      <c r="U826" s="86" t="n">
        <v>291.626</v>
      </c>
      <c r="V826" s="86" t="n">
        <v>291.626</v>
      </c>
      <c r="W826" s="86" t="n">
        <v>1213.06</v>
      </c>
      <c r="X826" s="87" t="n">
        <v>921.434</v>
      </c>
      <c r="Y826" s="83" t="n">
        <v>3.15964283020033</v>
      </c>
      <c r="Z826" s="83" t="n">
        <v>0.928798575335496</v>
      </c>
      <c r="AA826" s="86" t="n">
        <f aca="false">SUM(K826,Q826,W826)/3</f>
        <v>892.666666666667</v>
      </c>
    </row>
    <row r="827" customFormat="false" ht="15" hidden="false" customHeight="false" outlineLevel="0" collapsed="false">
      <c r="A827" s="0" t="e">
        <f aca="false">_xlfn.XLOOKUP('[1]CMK - 30.09.2025'!$N$1:$N$1048576,'[1]CMK - 30.09.2025'!$J$1:$J$1048576,"-",0)</f>
        <v>#NAME?</v>
      </c>
      <c r="B827" s="85" t="s">
        <v>58</v>
      </c>
      <c r="C827" s="85" t="s">
        <v>58</v>
      </c>
      <c r="D827" s="85" t="s">
        <v>59</v>
      </c>
      <c r="E827" s="85" t="n">
        <v>18098954000144</v>
      </c>
      <c r="F827" s="85" t="s">
        <v>883</v>
      </c>
      <c r="G827" s="85"/>
      <c r="H827" s="85" t="s">
        <v>61</v>
      </c>
      <c r="I827" s="86" t="n">
        <v>2781.769</v>
      </c>
      <c r="J827" s="86" t="n">
        <v>2781.769</v>
      </c>
      <c r="K827" s="86" t="n">
        <v>5043.11</v>
      </c>
      <c r="L827" s="87" t="n">
        <v>2261.341</v>
      </c>
      <c r="M827" s="83" t="n">
        <v>0.812914731597052</v>
      </c>
      <c r="N827" s="88" t="s">
        <v>57</v>
      </c>
      <c r="O827" s="86" t="n">
        <v>2869.194</v>
      </c>
      <c r="P827" s="86" t="n">
        <v>2869.194</v>
      </c>
      <c r="Q827" s="86" t="n">
        <v>4735.94</v>
      </c>
      <c r="R827" s="87" t="n">
        <v>1866.746</v>
      </c>
      <c r="S827" s="83" t="n">
        <v>0.650616863132991</v>
      </c>
      <c r="T827" s="90" t="n">
        <v>-0.0609088439474849</v>
      </c>
      <c r="U827" s="86" t="n">
        <v>3243.726</v>
      </c>
      <c r="V827" s="86" t="n">
        <v>3243.726</v>
      </c>
      <c r="W827" s="86" t="n">
        <v>6310.96</v>
      </c>
      <c r="X827" s="87" t="n">
        <v>3067.234</v>
      </c>
      <c r="Y827" s="83" t="n">
        <v>0.94558973230168</v>
      </c>
      <c r="Z827" s="83" t="n">
        <v>0.33256755786602</v>
      </c>
      <c r="AA827" s="86" t="n">
        <f aca="false">SUM(K827,Q827,W827)/3</f>
        <v>5363.33666666667</v>
      </c>
    </row>
    <row r="828" customFormat="false" ht="15" hidden="false" customHeight="false" outlineLevel="0" collapsed="false">
      <c r="A828" s="0" t="e">
        <f aca="false">_xlfn.XLOOKUP('[1]CMK - 30.09.2025'!$N$1:$N$1048576,'[1]CMK - 30.09.2025'!$J$1:$J$1048576,"-",0)</f>
        <v>#NAME?</v>
      </c>
      <c r="B828" s="85" t="s">
        <v>58</v>
      </c>
      <c r="C828" s="85" t="s">
        <v>58</v>
      </c>
      <c r="D828" s="85" t="s">
        <v>59</v>
      </c>
      <c r="E828" s="85" t="n">
        <v>18107045000206</v>
      </c>
      <c r="F828" s="85" t="s">
        <v>884</v>
      </c>
      <c r="G828" s="85"/>
      <c r="H828" s="85" t="s">
        <v>61</v>
      </c>
      <c r="I828" s="86" t="n">
        <v>10034.608</v>
      </c>
      <c r="J828" s="86" t="n">
        <v>10034.608</v>
      </c>
      <c r="K828" s="86" t="n">
        <v>19722</v>
      </c>
      <c r="L828" s="87" t="n">
        <v>9687.392</v>
      </c>
      <c r="M828" s="83" t="n">
        <v>0.965398150082196</v>
      </c>
      <c r="N828" s="88" t="s">
        <v>57</v>
      </c>
      <c r="O828" s="86" t="n">
        <v>22770.655</v>
      </c>
      <c r="P828" s="86" t="n">
        <v>22770.655</v>
      </c>
      <c r="Q828" s="86" t="n">
        <v>18312.8</v>
      </c>
      <c r="R828" s="89" t="n">
        <v>-4457.855</v>
      </c>
      <c r="S828" s="90" t="n">
        <v>-0.195771926631008</v>
      </c>
      <c r="T828" s="90" t="n">
        <v>-0.0714531994726699</v>
      </c>
      <c r="U828" s="86" t="n">
        <v>15916.72</v>
      </c>
      <c r="V828" s="86" t="n">
        <v>15916.72</v>
      </c>
      <c r="W828" s="86" t="n">
        <v>20613.14</v>
      </c>
      <c r="X828" s="87" t="n">
        <v>4696.42</v>
      </c>
      <c r="Y828" s="83" t="n">
        <v>0.29506204795963</v>
      </c>
      <c r="Z828" s="83" t="n">
        <v>0.125613778340832</v>
      </c>
      <c r="AA828" s="86" t="n">
        <f aca="false">SUM(K828,Q828,W828)/3</f>
        <v>19549.3133333333</v>
      </c>
    </row>
    <row r="829" customFormat="false" ht="15" hidden="false" customHeight="false" outlineLevel="0" collapsed="false">
      <c r="A829" s="0" t="e">
        <f aca="false">_xlfn.XLOOKUP('[1]CMK - 30.09.2025'!$N$1:$N$1048576,'[1]CMK - 30.09.2025'!$J$1:$J$1048576,"-",0)</f>
        <v>#NAME?</v>
      </c>
      <c r="B829" s="85" t="s">
        <v>58</v>
      </c>
      <c r="C829" s="85" t="s">
        <v>58</v>
      </c>
      <c r="D829" s="85" t="s">
        <v>59</v>
      </c>
      <c r="E829" s="85" t="n">
        <v>18112154000130</v>
      </c>
      <c r="F829" s="85" t="s">
        <v>885</v>
      </c>
      <c r="G829" s="85"/>
      <c r="H829" s="85" t="s">
        <v>61</v>
      </c>
      <c r="I829" s="86" t="n">
        <v>1021.7</v>
      </c>
      <c r="J829" s="86" t="n">
        <v>1021.7</v>
      </c>
      <c r="K829" s="86" t="n">
        <v>1917.56</v>
      </c>
      <c r="L829" s="87" t="n">
        <v>895.86</v>
      </c>
      <c r="M829" s="83" t="n">
        <v>0.876832729764119</v>
      </c>
      <c r="N829" s="88" t="s">
        <v>57</v>
      </c>
      <c r="O829" s="86" t="n">
        <v>1823.873</v>
      </c>
      <c r="P829" s="86" t="n">
        <v>1823.873</v>
      </c>
      <c r="Q829" s="86" t="n">
        <v>1568.63</v>
      </c>
      <c r="R829" s="89" t="n">
        <v>-255.243</v>
      </c>
      <c r="S829" s="90" t="n">
        <v>-0.139945599282406</v>
      </c>
      <c r="T829" s="90" t="n">
        <v>-0.181965622979203</v>
      </c>
      <c r="U829" s="86" t="n">
        <v>2851.774</v>
      </c>
      <c r="V829" s="86" t="n">
        <v>2851.774</v>
      </c>
      <c r="W829" s="86" t="n">
        <v>1344.84</v>
      </c>
      <c r="X829" s="89" t="n">
        <v>-1506.934</v>
      </c>
      <c r="Y829" s="90" t="n">
        <v>-0.528419853747176</v>
      </c>
      <c r="Z829" s="90" t="n">
        <v>-0.142665893167923</v>
      </c>
      <c r="AA829" s="86" t="n">
        <f aca="false">SUM(K829,Q829,W829)/3</f>
        <v>1610.34333333333</v>
      </c>
    </row>
    <row r="830" customFormat="false" ht="15" hidden="false" customHeight="false" outlineLevel="0" collapsed="false">
      <c r="A830" s="0" t="e">
        <f aca="false">_xlfn.XLOOKUP('[1]CMK - 30.09.2025'!$N$1:$N$1048576,'[1]CMK - 30.09.2025'!$J$1:$J$1048576,"-",0)</f>
        <v>#NAME?</v>
      </c>
      <c r="B830" s="85" t="s">
        <v>58</v>
      </c>
      <c r="C830" s="85" t="s">
        <v>58</v>
      </c>
      <c r="D830" s="85" t="s">
        <v>59</v>
      </c>
      <c r="E830" s="85" t="n">
        <v>18120089000195</v>
      </c>
      <c r="F830" s="85" t="s">
        <v>886</v>
      </c>
      <c r="G830" s="85"/>
      <c r="H830" s="85" t="s">
        <v>61</v>
      </c>
      <c r="I830" s="86" t="n">
        <v>2173.002</v>
      </c>
      <c r="J830" s="86" t="n">
        <v>2173.002</v>
      </c>
      <c r="K830" s="86" t="n">
        <v>1880.14</v>
      </c>
      <c r="L830" s="89" t="n">
        <v>-292.862</v>
      </c>
      <c r="M830" s="90" t="n">
        <v>-0.13477300066912</v>
      </c>
      <c r="N830" s="88" t="s">
        <v>57</v>
      </c>
      <c r="O830" s="86" t="n">
        <v>1814.457</v>
      </c>
      <c r="P830" s="86" t="n">
        <v>1814.457</v>
      </c>
      <c r="Q830" s="86" t="n">
        <v>2049.75</v>
      </c>
      <c r="R830" s="87" t="n">
        <v>235.292999999999</v>
      </c>
      <c r="S830" s="83" t="n">
        <v>0.129676812401726</v>
      </c>
      <c r="T830" s="83" t="n">
        <v>0.09021136723861</v>
      </c>
      <c r="U830" s="86" t="n">
        <v>2754.429</v>
      </c>
      <c r="V830" s="86" t="n">
        <v>2754.429</v>
      </c>
      <c r="W830" s="86" t="n">
        <v>2196.18</v>
      </c>
      <c r="X830" s="89" t="n">
        <v>-558.249000000001</v>
      </c>
      <c r="Y830" s="90" t="n">
        <v>-0.202673221927304</v>
      </c>
      <c r="Z830" s="83" t="n">
        <v>0.0714379802414928</v>
      </c>
      <c r="AA830" s="86" t="n">
        <f aca="false">SUM(K830,Q830,W830)/3</f>
        <v>2042.02333333333</v>
      </c>
    </row>
    <row r="831" customFormat="false" ht="15" hidden="false" customHeight="false" outlineLevel="0" collapsed="false">
      <c r="A831" s="0" t="e">
        <f aca="false">_xlfn.XLOOKUP('[1]CMK - 30.09.2025'!$N$1:$N$1048576,'[1]CMK - 30.09.2025'!$J$1:$J$1048576,"-",0)</f>
        <v>#NAME?</v>
      </c>
      <c r="B831" s="85" t="s">
        <v>58</v>
      </c>
      <c r="C831" s="85" t="s">
        <v>58</v>
      </c>
      <c r="D831" s="85" t="s">
        <v>59</v>
      </c>
      <c r="E831" s="85" t="n">
        <v>18130757000327</v>
      </c>
      <c r="F831" s="85" t="s">
        <v>887</v>
      </c>
      <c r="G831" s="85"/>
      <c r="H831" s="85" t="s">
        <v>61</v>
      </c>
      <c r="I831" s="86" t="n">
        <v>7062.918</v>
      </c>
      <c r="J831" s="86" t="n">
        <v>7062.918</v>
      </c>
      <c r="K831" s="86" t="n">
        <v>7503.92</v>
      </c>
      <c r="L831" s="87" t="n">
        <v>441.002000000001</v>
      </c>
      <c r="M831" s="83" t="n">
        <v>0.0624390655533593</v>
      </c>
      <c r="N831" s="88" t="s">
        <v>57</v>
      </c>
      <c r="O831" s="86" t="n">
        <v>8403.633</v>
      </c>
      <c r="P831" s="86" t="n">
        <v>8403.633</v>
      </c>
      <c r="Q831" s="86" t="n">
        <v>5288.79</v>
      </c>
      <c r="R831" s="89" t="n">
        <v>-3114.843</v>
      </c>
      <c r="S831" s="90" t="n">
        <v>-0.370654334857317</v>
      </c>
      <c r="T831" s="90" t="n">
        <v>-0.2951963773601</v>
      </c>
      <c r="U831" s="86" t="n">
        <v>9801.25</v>
      </c>
      <c r="V831" s="86" t="n">
        <v>9801.25</v>
      </c>
      <c r="W831" s="86" t="n">
        <v>11883.96</v>
      </c>
      <c r="X831" s="87" t="n">
        <v>2082.71</v>
      </c>
      <c r="Y831" s="83" t="n">
        <v>0.212494324703482</v>
      </c>
      <c r="Z831" s="83" t="n">
        <v>1.24700924029882</v>
      </c>
      <c r="AA831" s="86" t="n">
        <f aca="false">SUM(K831,Q831,W831)/3</f>
        <v>8225.55666666667</v>
      </c>
    </row>
    <row r="832" customFormat="false" ht="15" hidden="false" customHeight="false" outlineLevel="0" collapsed="false">
      <c r="A832" s="0" t="e">
        <f aca="false">_xlfn.XLOOKUP('[1]CMK - 30.09.2025'!$N$1:$N$1048576,'[1]CMK - 30.09.2025'!$J$1:$J$1048576,"-",0)</f>
        <v>#NAME?</v>
      </c>
      <c r="B832" s="85" t="s">
        <v>58</v>
      </c>
      <c r="C832" s="85" t="s">
        <v>58</v>
      </c>
      <c r="D832" s="85" t="s">
        <v>59</v>
      </c>
      <c r="E832" s="85" t="n">
        <v>18147555000550</v>
      </c>
      <c r="F832" s="85" t="s">
        <v>888</v>
      </c>
      <c r="G832" s="85"/>
      <c r="H832" s="85" t="s">
        <v>61</v>
      </c>
      <c r="I832" s="86" t="n">
        <v>27.757</v>
      </c>
      <c r="J832" s="86" t="n">
        <v>27.757</v>
      </c>
      <c r="K832" s="86" t="n">
        <v>0</v>
      </c>
      <c r="L832" s="89" t="n">
        <v>-27.757</v>
      </c>
      <c r="M832" s="90" t="n">
        <v>-1</v>
      </c>
      <c r="N832" s="88" t="s">
        <v>57</v>
      </c>
      <c r="O832" s="86" t="n">
        <v>30.098</v>
      </c>
      <c r="P832" s="86" t="n">
        <v>30.098</v>
      </c>
      <c r="Q832" s="86" t="n">
        <v>504.96</v>
      </c>
      <c r="R832" s="87" t="n">
        <v>474.862</v>
      </c>
      <c r="S832" s="83" t="n">
        <v>15.7771944979733</v>
      </c>
      <c r="T832" s="88" t="s">
        <v>57</v>
      </c>
      <c r="U832" s="86" t="n">
        <v>32.41</v>
      </c>
      <c r="V832" s="86" t="n">
        <v>32.41</v>
      </c>
      <c r="W832" s="86" t="n">
        <v>0</v>
      </c>
      <c r="X832" s="89" t="n">
        <v>-32.41</v>
      </c>
      <c r="Y832" s="90" t="n">
        <v>-1</v>
      </c>
      <c r="Z832" s="90" t="n">
        <v>-1</v>
      </c>
      <c r="AA832" s="86" t="n">
        <f aca="false">SUM(K832,Q832,W832)/3</f>
        <v>168.32</v>
      </c>
    </row>
    <row r="833" customFormat="false" ht="15" hidden="false" customHeight="false" outlineLevel="0" collapsed="false">
      <c r="A833" s="0" t="e">
        <f aca="false">_xlfn.XLOOKUP('[1]CMK - 30.09.2025'!$N$1:$N$1048576,'[1]CMK - 30.09.2025'!$J$1:$J$1048576,"-",0)</f>
        <v>#NAME?</v>
      </c>
      <c r="B833" s="85" t="s">
        <v>58</v>
      </c>
      <c r="C833" s="85" t="s">
        <v>58</v>
      </c>
      <c r="D833" s="85" t="s">
        <v>59</v>
      </c>
      <c r="E833" s="85" t="n">
        <v>18152590000133</v>
      </c>
      <c r="F833" s="85" t="s">
        <v>889</v>
      </c>
      <c r="G833" s="85"/>
      <c r="H833" s="85" t="s">
        <v>61</v>
      </c>
      <c r="I833" s="86" t="n">
        <v>4819.263</v>
      </c>
      <c r="J833" s="86" t="n">
        <v>4819.263</v>
      </c>
      <c r="K833" s="86" t="n">
        <v>6309.27</v>
      </c>
      <c r="L833" s="87" t="n">
        <v>1490.007</v>
      </c>
      <c r="M833" s="83" t="n">
        <v>0.309177357616715</v>
      </c>
      <c r="N833" s="88" t="s">
        <v>57</v>
      </c>
      <c r="O833" s="86" t="n">
        <v>1724.312</v>
      </c>
      <c r="P833" s="86" t="n">
        <v>1724.312</v>
      </c>
      <c r="Q833" s="86" t="n">
        <v>6734.52</v>
      </c>
      <c r="R833" s="87" t="n">
        <v>5010.208</v>
      </c>
      <c r="S833" s="83" t="n">
        <v>2.90562728786902</v>
      </c>
      <c r="T833" s="83" t="n">
        <v>0.0674008245010913</v>
      </c>
      <c r="U833" s="86" t="n">
        <v>3442.946</v>
      </c>
      <c r="V833" s="86" t="n">
        <v>3442.946</v>
      </c>
      <c r="W833" s="86" t="n">
        <v>4593.86</v>
      </c>
      <c r="X833" s="87" t="n">
        <v>1150.914</v>
      </c>
      <c r="Y833" s="83" t="n">
        <v>0.334281745923405</v>
      </c>
      <c r="Z833" s="90" t="n">
        <v>-0.317863782422504</v>
      </c>
      <c r="AA833" s="86" t="n">
        <f aca="false">SUM(K833,Q833,W833)/3</f>
        <v>5879.21666666667</v>
      </c>
    </row>
    <row r="834" customFormat="false" ht="15" hidden="false" customHeight="false" outlineLevel="0" collapsed="false">
      <c r="A834" s="0" t="e">
        <f aca="false">_xlfn.XLOOKUP('[1]CMK - 30.09.2025'!$N$1:$N$1048576,'[1]CMK - 30.09.2025'!$J$1:$J$1048576,"-",0)</f>
        <v>#NAME?</v>
      </c>
      <c r="B834" s="85" t="s">
        <v>58</v>
      </c>
      <c r="C834" s="85" t="s">
        <v>58</v>
      </c>
      <c r="D834" s="85" t="s">
        <v>59</v>
      </c>
      <c r="E834" s="85" t="n">
        <v>18158840000142</v>
      </c>
      <c r="F834" s="85" t="s">
        <v>890</v>
      </c>
      <c r="G834" s="85"/>
      <c r="H834" s="85" t="s">
        <v>61</v>
      </c>
      <c r="I834" s="86" t="n">
        <v>12375.786</v>
      </c>
      <c r="J834" s="86" t="n">
        <v>12375.786</v>
      </c>
      <c r="K834" s="86" t="n">
        <v>23142.29</v>
      </c>
      <c r="L834" s="87" t="n">
        <v>10766.504</v>
      </c>
      <c r="M834" s="83" t="n">
        <v>0.869965269276633</v>
      </c>
      <c r="N834" s="88" t="s">
        <v>57</v>
      </c>
      <c r="O834" s="86" t="n">
        <v>18892.278</v>
      </c>
      <c r="P834" s="86" t="n">
        <v>18892.278</v>
      </c>
      <c r="Q834" s="86" t="n">
        <v>20078.07</v>
      </c>
      <c r="R834" s="87" t="n">
        <v>1185.79199999999</v>
      </c>
      <c r="S834" s="83" t="n">
        <v>0.0627659618390111</v>
      </c>
      <c r="T834" s="90" t="n">
        <v>-0.132407812709978</v>
      </c>
      <c r="U834" s="86" t="n">
        <v>28085.397</v>
      </c>
      <c r="V834" s="86" t="n">
        <v>28085.397</v>
      </c>
      <c r="W834" s="86" t="n">
        <v>23056.7</v>
      </c>
      <c r="X834" s="89" t="n">
        <v>-5028.69699999999</v>
      </c>
      <c r="Y834" s="90" t="n">
        <v>-0.17905023738849</v>
      </c>
      <c r="Z834" s="83" t="n">
        <v>0.148352406381689</v>
      </c>
      <c r="AA834" s="86" t="n">
        <f aca="false">SUM(K834,Q834,W834)/3</f>
        <v>22092.3533333333</v>
      </c>
    </row>
    <row r="835" customFormat="false" ht="15" hidden="false" customHeight="false" outlineLevel="0" collapsed="false">
      <c r="A835" s="0" t="e">
        <f aca="false">_xlfn.XLOOKUP('[1]CMK - 30.09.2025'!$N$1:$N$1048576,'[1]CMK - 30.09.2025'!$J$1:$J$1048576,"-",0)</f>
        <v>#NAME?</v>
      </c>
      <c r="B835" s="85" t="s">
        <v>58</v>
      </c>
      <c r="C835" s="85" t="s">
        <v>58</v>
      </c>
      <c r="D835" s="85" t="s">
        <v>59</v>
      </c>
      <c r="E835" s="85" t="n">
        <v>18165803000161</v>
      </c>
      <c r="F835" s="85" t="s">
        <v>891</v>
      </c>
      <c r="G835" s="85"/>
      <c r="H835" s="85" t="s">
        <v>61</v>
      </c>
      <c r="I835" s="86" t="n">
        <v>23938.957</v>
      </c>
      <c r="J835" s="86" t="n">
        <v>23938.957</v>
      </c>
      <c r="K835" s="86" t="n">
        <v>20992.29</v>
      </c>
      <c r="L835" s="89" t="n">
        <v>-2946.667</v>
      </c>
      <c r="M835" s="90" t="n">
        <v>-0.123090868161048</v>
      </c>
      <c r="N835" s="88" t="s">
        <v>57</v>
      </c>
      <c r="O835" s="86" t="n">
        <v>13431.888</v>
      </c>
      <c r="P835" s="86" t="n">
        <v>13431.888</v>
      </c>
      <c r="Q835" s="86" t="n">
        <v>22470.67</v>
      </c>
      <c r="R835" s="87" t="n">
        <v>9038.78200000001</v>
      </c>
      <c r="S835" s="83" t="n">
        <v>0.672934586708883</v>
      </c>
      <c r="T835" s="83" t="n">
        <v>0.0704249036193769</v>
      </c>
      <c r="U835" s="86" t="n">
        <v>9502.565</v>
      </c>
      <c r="V835" s="86" t="n">
        <v>9502.565</v>
      </c>
      <c r="W835" s="86" t="n">
        <v>25745.62</v>
      </c>
      <c r="X835" s="87" t="n">
        <v>16243.055</v>
      </c>
      <c r="Y835" s="83" t="n">
        <v>1.70933374304727</v>
      </c>
      <c r="Z835" s="83" t="n">
        <v>0.145743317844995</v>
      </c>
      <c r="AA835" s="86" t="n">
        <f aca="false">SUM(K835,Q835,W835)/3</f>
        <v>23069.5266666667</v>
      </c>
    </row>
    <row r="836" customFormat="false" ht="15" hidden="false" customHeight="false" outlineLevel="0" collapsed="false">
      <c r="A836" s="0" t="e">
        <f aca="false">_xlfn.XLOOKUP('[1]CMK - 30.09.2025'!$N$1:$N$1048576,'[1]CMK - 30.09.2025'!$J$1:$J$1048576,"-",0)</f>
        <v>#NAME?</v>
      </c>
      <c r="B836" s="85" t="s">
        <v>58</v>
      </c>
      <c r="C836" s="85" t="s">
        <v>58</v>
      </c>
      <c r="D836" s="85" t="s">
        <v>59</v>
      </c>
      <c r="E836" s="85" t="n">
        <v>18184574000122</v>
      </c>
      <c r="F836" s="85" t="s">
        <v>892</v>
      </c>
      <c r="G836" s="85"/>
      <c r="H836" s="85" t="s">
        <v>61</v>
      </c>
      <c r="I836" s="85" t="s">
        <v>57</v>
      </c>
      <c r="J836" s="85" t="s">
        <v>57</v>
      </c>
      <c r="K836" s="85" t="s">
        <v>57</v>
      </c>
      <c r="L836" s="85" t="s">
        <v>57</v>
      </c>
      <c r="M836" s="91" t="s">
        <v>57</v>
      </c>
      <c r="N836" s="91" t="s">
        <v>57</v>
      </c>
      <c r="O836" s="86" t="n">
        <v>0</v>
      </c>
      <c r="P836" s="86" t="n">
        <v>0</v>
      </c>
      <c r="Q836" s="86" t="n">
        <v>488.34</v>
      </c>
      <c r="R836" s="87" t="n">
        <v>488.34</v>
      </c>
      <c r="S836" s="88" t="s">
        <v>57</v>
      </c>
      <c r="T836" s="88" t="s">
        <v>57</v>
      </c>
      <c r="U836" s="86" t="n">
        <v>0</v>
      </c>
      <c r="V836" s="86" t="n">
        <v>0</v>
      </c>
      <c r="W836" s="86" t="n">
        <v>522.75</v>
      </c>
      <c r="X836" s="87" t="n">
        <v>522.75</v>
      </c>
      <c r="Y836" s="88" t="s">
        <v>57</v>
      </c>
      <c r="Z836" s="83" t="n">
        <v>0.0704632018675513</v>
      </c>
      <c r="AA836" s="86" t="n">
        <f aca="false">SUM(K836,Q836,W836)/3</f>
        <v>337.03</v>
      </c>
    </row>
    <row r="837" customFormat="false" ht="15" hidden="false" customHeight="false" outlineLevel="0" collapsed="false">
      <c r="A837" s="0" t="e">
        <f aca="false">_xlfn.XLOOKUP('[1]CMK - 30.09.2025'!$N$1:$N$1048576,'[1]CMK - 30.09.2025'!$J$1:$J$1048576,"-",0)</f>
        <v>#NAME?</v>
      </c>
      <c r="B837" s="85" t="s">
        <v>58</v>
      </c>
      <c r="C837" s="85" t="s">
        <v>58</v>
      </c>
      <c r="D837" s="85" t="s">
        <v>59</v>
      </c>
      <c r="E837" s="85" t="n">
        <v>18211085000112</v>
      </c>
      <c r="F837" s="85" t="s">
        <v>893</v>
      </c>
      <c r="G837" s="85"/>
      <c r="H837" s="85" t="s">
        <v>61</v>
      </c>
      <c r="I837" s="86" t="n">
        <v>888.949</v>
      </c>
      <c r="J837" s="86" t="n">
        <v>888.949</v>
      </c>
      <c r="K837" s="86" t="n">
        <v>733.38</v>
      </c>
      <c r="L837" s="89" t="n">
        <v>-155.569</v>
      </c>
      <c r="M837" s="90" t="n">
        <v>-0.175003290402487</v>
      </c>
      <c r="N837" s="88" t="s">
        <v>57</v>
      </c>
      <c r="O837" s="86" t="n">
        <v>441.449</v>
      </c>
      <c r="P837" s="86" t="n">
        <v>441.449</v>
      </c>
      <c r="Q837" s="86" t="n">
        <v>1509.91</v>
      </c>
      <c r="R837" s="87" t="n">
        <v>1068.461</v>
      </c>
      <c r="S837" s="83" t="n">
        <v>2.42034980258195</v>
      </c>
      <c r="T837" s="83" t="n">
        <v>1.05883716490769</v>
      </c>
      <c r="U837" s="86" t="n">
        <v>2126.484</v>
      </c>
      <c r="V837" s="86" t="n">
        <v>2126.484</v>
      </c>
      <c r="W837" s="86" t="n">
        <v>1793.52</v>
      </c>
      <c r="X837" s="89" t="n">
        <v>-332.964000000001</v>
      </c>
      <c r="Y837" s="90" t="n">
        <v>-0.156579593356922</v>
      </c>
      <c r="Z837" s="83" t="n">
        <v>0.187832387360836</v>
      </c>
      <c r="AA837" s="86" t="n">
        <f aca="false">SUM(K837,Q837,W837)/3</f>
        <v>1345.60333333333</v>
      </c>
    </row>
    <row r="838" customFormat="false" ht="15" hidden="false" customHeight="false" outlineLevel="0" collapsed="false">
      <c r="A838" s="0" t="e">
        <f aca="false">_xlfn.XLOOKUP('[1]CMK - 30.09.2025'!$N$1:$N$1048576,'[1]CMK - 30.09.2025'!$J$1:$J$1048576,"-",0)</f>
        <v>#NAME?</v>
      </c>
      <c r="B838" s="85" t="s">
        <v>58</v>
      </c>
      <c r="C838" s="85" t="s">
        <v>58</v>
      </c>
      <c r="D838" s="85" t="s">
        <v>59</v>
      </c>
      <c r="E838" s="85" t="n">
        <v>18224236000177</v>
      </c>
      <c r="F838" s="85" t="s">
        <v>894</v>
      </c>
      <c r="G838" s="85"/>
      <c r="H838" s="85" t="s">
        <v>61</v>
      </c>
      <c r="I838" s="86" t="n">
        <v>6451.759</v>
      </c>
      <c r="J838" s="86" t="n">
        <v>6451.759</v>
      </c>
      <c r="K838" s="86" t="n">
        <v>703.76</v>
      </c>
      <c r="L838" s="89" t="n">
        <v>-5747.999</v>
      </c>
      <c r="M838" s="90" t="n">
        <v>-0.89091967012407</v>
      </c>
      <c r="N838" s="88" t="s">
        <v>57</v>
      </c>
      <c r="O838" s="86" t="n">
        <v>9986.749</v>
      </c>
      <c r="P838" s="86" t="n">
        <v>9986.749</v>
      </c>
      <c r="Q838" s="86" t="n">
        <v>0</v>
      </c>
      <c r="R838" s="89" t="n">
        <v>-9986.749</v>
      </c>
      <c r="S838" s="90" t="n">
        <v>-1</v>
      </c>
      <c r="T838" s="90" t="n">
        <v>-1</v>
      </c>
      <c r="U838" s="86" t="n">
        <v>4014.634</v>
      </c>
      <c r="V838" s="86" t="n">
        <v>4014.634</v>
      </c>
      <c r="W838" s="86" t="n">
        <v>846.6</v>
      </c>
      <c r="X838" s="89" t="n">
        <v>-3168.034</v>
      </c>
      <c r="Y838" s="90" t="n">
        <v>-0.789121498995923</v>
      </c>
      <c r="Z838" s="88" t="s">
        <v>57</v>
      </c>
      <c r="AA838" s="86" t="n">
        <f aca="false">SUM(K838,Q838,W838)/3</f>
        <v>516.786666666667</v>
      </c>
    </row>
    <row r="839" customFormat="false" ht="15" hidden="false" customHeight="false" outlineLevel="0" collapsed="false">
      <c r="A839" s="0" t="e">
        <f aca="false">_xlfn.XLOOKUP('[1]CMK - 30.09.2025'!$N$1:$N$1048576,'[1]CMK - 30.09.2025'!$J$1:$J$1048576,"-",0)</f>
        <v>#NAME?</v>
      </c>
      <c r="B839" s="85" t="s">
        <v>58</v>
      </c>
      <c r="C839" s="85" t="s">
        <v>58</v>
      </c>
      <c r="D839" s="85" t="s">
        <v>59</v>
      </c>
      <c r="E839" s="85" t="n">
        <v>18272552000114</v>
      </c>
      <c r="F839" s="85" t="s">
        <v>895</v>
      </c>
      <c r="G839" s="85"/>
      <c r="H839" s="85" t="s">
        <v>61</v>
      </c>
      <c r="I839" s="86" t="n">
        <v>10746.945</v>
      </c>
      <c r="J839" s="86" t="n">
        <v>10746.945</v>
      </c>
      <c r="K839" s="86" t="n">
        <v>11280.24</v>
      </c>
      <c r="L839" s="87" t="n">
        <v>533.295000000018</v>
      </c>
      <c r="M839" s="83" t="n">
        <v>0.049622939356256</v>
      </c>
      <c r="N839" s="88" t="s">
        <v>57</v>
      </c>
      <c r="O839" s="86" t="n">
        <v>11164.822</v>
      </c>
      <c r="P839" s="86" t="n">
        <v>11164.822</v>
      </c>
      <c r="Q839" s="86" t="n">
        <v>8173.57</v>
      </c>
      <c r="R839" s="89" t="n">
        <v>-2991.252</v>
      </c>
      <c r="S839" s="90" t="n">
        <v>-0.267917571816192</v>
      </c>
      <c r="T839" s="90" t="n">
        <v>-0.275408147344383</v>
      </c>
      <c r="U839" s="86" t="n">
        <v>9536.059</v>
      </c>
      <c r="V839" s="86" t="n">
        <v>9536.059</v>
      </c>
      <c r="W839" s="86" t="n">
        <v>9550.24</v>
      </c>
      <c r="X839" s="87" t="n">
        <v>14.1809999999969</v>
      </c>
      <c r="Y839" s="83" t="n">
        <v>0.00148709230930688</v>
      </c>
      <c r="Z839" s="83" t="n">
        <v>0.168429462279029</v>
      </c>
      <c r="AA839" s="86" t="n">
        <f aca="false">SUM(K839,Q839,W839)/3</f>
        <v>9668.01666666667</v>
      </c>
    </row>
    <row r="840" customFormat="false" ht="15" hidden="false" customHeight="false" outlineLevel="0" collapsed="false">
      <c r="A840" s="0" t="e">
        <f aca="false">_xlfn.XLOOKUP('[1]CMK - 30.09.2025'!$N$1:$N$1048576,'[1]CMK - 30.09.2025'!$J$1:$J$1048576,"-",0)</f>
        <v>#NAME?</v>
      </c>
      <c r="B840" s="85" t="s">
        <v>58</v>
      </c>
      <c r="C840" s="85" t="s">
        <v>58</v>
      </c>
      <c r="D840" s="85" t="s">
        <v>59</v>
      </c>
      <c r="E840" s="85" t="n">
        <v>18303135000191</v>
      </c>
      <c r="F840" s="85" t="s">
        <v>896</v>
      </c>
      <c r="G840" s="85"/>
      <c r="H840" s="85" t="s">
        <v>61</v>
      </c>
      <c r="I840" s="86" t="n">
        <v>1006.75</v>
      </c>
      <c r="J840" s="86" t="n">
        <v>1006.75</v>
      </c>
      <c r="K840" s="86" t="n">
        <v>1141.42</v>
      </c>
      <c r="L840" s="87" t="n">
        <v>134.67</v>
      </c>
      <c r="M840" s="83" t="n">
        <v>0.13376707226223</v>
      </c>
      <c r="N840" s="88" t="s">
        <v>57</v>
      </c>
      <c r="O840" s="86" t="n">
        <v>1734.39</v>
      </c>
      <c r="P840" s="86" t="n">
        <v>1734.39</v>
      </c>
      <c r="Q840" s="86" t="n">
        <v>905.86</v>
      </c>
      <c r="R840" s="89" t="n">
        <v>-828.53</v>
      </c>
      <c r="S840" s="90" t="n">
        <v>-0.477706859472206</v>
      </c>
      <c r="T840" s="90" t="n">
        <v>-0.206374515953812</v>
      </c>
      <c r="U840" s="86" t="n">
        <v>1890.047</v>
      </c>
      <c r="V840" s="86" t="n">
        <v>1890.047</v>
      </c>
      <c r="W840" s="86" t="n">
        <v>1812.82</v>
      </c>
      <c r="X840" s="89" t="n">
        <v>-77.2270000000001</v>
      </c>
      <c r="Y840" s="90" t="n">
        <v>-0.0408598304698243</v>
      </c>
      <c r="Z840" s="83" t="n">
        <v>1.00121431567792</v>
      </c>
      <c r="AA840" s="86" t="n">
        <f aca="false">SUM(K840,Q840,W840)/3</f>
        <v>1286.7</v>
      </c>
    </row>
    <row r="841" customFormat="false" ht="15" hidden="false" customHeight="false" outlineLevel="0" collapsed="false">
      <c r="A841" s="0" t="e">
        <f aca="false">_xlfn.XLOOKUP('[1]CMK - 30.09.2025'!$N$1:$N$1048576,'[1]CMK - 30.09.2025'!$J$1:$J$1048576,"-",0)</f>
        <v>#NAME?</v>
      </c>
      <c r="B841" s="85" t="s">
        <v>58</v>
      </c>
      <c r="C841" s="85" t="s">
        <v>58</v>
      </c>
      <c r="D841" s="85" t="s">
        <v>59</v>
      </c>
      <c r="E841" s="85" t="n">
        <v>18304327000112</v>
      </c>
      <c r="F841" s="85" t="s">
        <v>897</v>
      </c>
      <c r="G841" s="85"/>
      <c r="H841" s="85" t="s">
        <v>61</v>
      </c>
      <c r="I841" s="86" t="n">
        <v>156456.659</v>
      </c>
      <c r="J841" s="86" t="n">
        <v>156456.659</v>
      </c>
      <c r="K841" s="86" t="n">
        <v>134994.45</v>
      </c>
      <c r="L841" s="89" t="n">
        <v>-21462.2090000001</v>
      </c>
      <c r="M841" s="90" t="n">
        <v>-0.137176705275293</v>
      </c>
      <c r="N841" s="88" t="s">
        <v>57</v>
      </c>
      <c r="O841" s="86" t="n">
        <v>123739.406</v>
      </c>
      <c r="P841" s="86" t="n">
        <v>123739.406</v>
      </c>
      <c r="Q841" s="86" t="n">
        <v>154711.77</v>
      </c>
      <c r="R841" s="87" t="n">
        <v>30972.364</v>
      </c>
      <c r="S841" s="83" t="n">
        <v>0.250303157265843</v>
      </c>
      <c r="T841" s="83" t="n">
        <v>0.14606022692044</v>
      </c>
      <c r="U841" s="86" t="n">
        <v>197485.231</v>
      </c>
      <c r="V841" s="86" t="n">
        <v>197485.231</v>
      </c>
      <c r="W841" s="86" t="n">
        <v>155830.44</v>
      </c>
      <c r="X841" s="89" t="n">
        <v>-41654.791</v>
      </c>
      <c r="Y841" s="90" t="n">
        <v>-0.210926107178111</v>
      </c>
      <c r="Z841" s="83" t="n">
        <v>0.00723067159014468</v>
      </c>
      <c r="AA841" s="86" t="n">
        <f aca="false">SUM(K841,Q841,W841)/3</f>
        <v>148512.22</v>
      </c>
    </row>
    <row r="842" customFormat="false" ht="15" hidden="false" customHeight="false" outlineLevel="0" collapsed="false">
      <c r="A842" s="0" t="e">
        <f aca="false">_xlfn.XLOOKUP('[1]CMK - 30.09.2025'!$N$1:$N$1048576,'[1]CMK - 30.09.2025'!$J$1:$J$1048576,"-",0)</f>
        <v>#NAME?</v>
      </c>
      <c r="B842" s="85" t="s">
        <v>58</v>
      </c>
      <c r="C842" s="85" t="s">
        <v>58</v>
      </c>
      <c r="D842" s="85" t="s">
        <v>59</v>
      </c>
      <c r="E842" s="85" t="n">
        <v>18331426000193</v>
      </c>
      <c r="F842" s="85" t="s">
        <v>898</v>
      </c>
      <c r="G842" s="85"/>
      <c r="H842" s="85" t="s">
        <v>61</v>
      </c>
      <c r="I842" s="86" t="n">
        <v>2280.841</v>
      </c>
      <c r="J842" s="86" t="n">
        <v>2280.841</v>
      </c>
      <c r="K842" s="86" t="n">
        <v>2592.72</v>
      </c>
      <c r="L842" s="87" t="n">
        <v>311.879</v>
      </c>
      <c r="M842" s="83" t="n">
        <v>0.136738597736536</v>
      </c>
      <c r="N842" s="88" t="s">
        <v>57</v>
      </c>
      <c r="O842" s="86" t="n">
        <v>1634.852</v>
      </c>
      <c r="P842" s="86" t="n">
        <v>1634.852</v>
      </c>
      <c r="Q842" s="86" t="n">
        <v>2067.99</v>
      </c>
      <c r="R842" s="87" t="n">
        <v>433.137999999999</v>
      </c>
      <c r="S842" s="83" t="n">
        <v>0.264940190304688</v>
      </c>
      <c r="T842" s="90" t="n">
        <v>-0.202385911320929</v>
      </c>
      <c r="U842" s="86" t="n">
        <v>3455.873</v>
      </c>
      <c r="V842" s="86" t="n">
        <v>3455.873</v>
      </c>
      <c r="W842" s="86" t="n">
        <v>483.16</v>
      </c>
      <c r="X842" s="89" t="n">
        <v>-2972.713</v>
      </c>
      <c r="Y842" s="90" t="n">
        <v>-0.860191621624985</v>
      </c>
      <c r="Z842" s="90" t="n">
        <v>-0.766362506588523</v>
      </c>
      <c r="AA842" s="86" t="n">
        <f aca="false">SUM(K842,Q842,W842)/3</f>
        <v>1714.62333333333</v>
      </c>
    </row>
    <row r="843" customFormat="false" ht="15" hidden="false" customHeight="false" outlineLevel="0" collapsed="false">
      <c r="A843" s="0" t="e">
        <f aca="false">_xlfn.XLOOKUP('[1]CMK - 30.09.2025'!$N$1:$N$1048576,'[1]CMK - 30.09.2025'!$J$1:$J$1048576,"-",0)</f>
        <v>#NAME?</v>
      </c>
      <c r="B843" s="85" t="s">
        <v>58</v>
      </c>
      <c r="C843" s="85" t="s">
        <v>58</v>
      </c>
      <c r="D843" s="85" t="s">
        <v>59</v>
      </c>
      <c r="E843" s="85" t="n">
        <v>18333138000178</v>
      </c>
      <c r="F843" s="85" t="s">
        <v>899</v>
      </c>
      <c r="G843" s="85"/>
      <c r="H843" s="85" t="s">
        <v>61</v>
      </c>
      <c r="I843" s="86" t="n">
        <v>681.83</v>
      </c>
      <c r="J843" s="86" t="n">
        <v>681.83</v>
      </c>
      <c r="K843" s="86" t="n">
        <v>944.91</v>
      </c>
      <c r="L843" s="87" t="n">
        <v>263.08</v>
      </c>
      <c r="M843" s="83" t="n">
        <v>0.385843978704369</v>
      </c>
      <c r="N843" s="88" t="s">
        <v>57</v>
      </c>
      <c r="O843" s="86" t="n">
        <v>5977.912</v>
      </c>
      <c r="P843" s="86" t="n">
        <v>5977.912</v>
      </c>
      <c r="Q843" s="86" t="n">
        <v>634.73</v>
      </c>
      <c r="R843" s="89" t="n">
        <v>-5343.182</v>
      </c>
      <c r="S843" s="90" t="n">
        <v>-0.893820785585335</v>
      </c>
      <c r="T843" s="90" t="n">
        <v>-0.328264067477326</v>
      </c>
      <c r="U843" s="86" t="n">
        <v>3309.688</v>
      </c>
      <c r="V843" s="86" t="n">
        <v>3309.688</v>
      </c>
      <c r="W843" s="86" t="n">
        <v>5215.47</v>
      </c>
      <c r="X843" s="87" t="n">
        <v>1905.782</v>
      </c>
      <c r="Y843" s="83" t="n">
        <v>0.575819231299144</v>
      </c>
      <c r="Z843" s="83" t="n">
        <v>7.21683235391426</v>
      </c>
      <c r="AA843" s="86" t="n">
        <f aca="false">SUM(K843,Q843,W843)/3</f>
        <v>2265.03666666667</v>
      </c>
    </row>
    <row r="844" customFormat="false" ht="15" hidden="false" customHeight="false" outlineLevel="0" collapsed="false">
      <c r="A844" s="0" t="e">
        <f aca="false">_xlfn.XLOOKUP('[1]CMK - 30.09.2025'!$N$1:$N$1048576,'[1]CMK - 30.09.2025'!$J$1:$J$1048576,"-",0)</f>
        <v>#NAME?</v>
      </c>
      <c r="B844" s="85" t="s">
        <v>58</v>
      </c>
      <c r="C844" s="85" t="s">
        <v>58</v>
      </c>
      <c r="D844" s="85" t="s">
        <v>59</v>
      </c>
      <c r="E844" s="85" t="n">
        <v>18345872000157</v>
      </c>
      <c r="F844" s="85" t="s">
        <v>900</v>
      </c>
      <c r="G844" s="85"/>
      <c r="H844" s="85" t="s">
        <v>61</v>
      </c>
      <c r="I844" s="86" t="n">
        <v>613.461</v>
      </c>
      <c r="J844" s="86" t="n">
        <v>613.461</v>
      </c>
      <c r="K844" s="86" t="n">
        <v>309.95</v>
      </c>
      <c r="L844" s="89" t="n">
        <v>-303.511</v>
      </c>
      <c r="M844" s="90" t="n">
        <v>-0.494751907619229</v>
      </c>
      <c r="N844" s="88" t="s">
        <v>57</v>
      </c>
      <c r="O844" s="86" t="n">
        <v>3754.291</v>
      </c>
      <c r="P844" s="86" t="n">
        <v>3754.291</v>
      </c>
      <c r="Q844" s="86" t="n">
        <v>6890.78</v>
      </c>
      <c r="R844" s="87" t="n">
        <v>3136.489</v>
      </c>
      <c r="S844" s="83" t="n">
        <v>0.835441099264815</v>
      </c>
      <c r="T844" s="83" t="n">
        <v>21.2319083723181</v>
      </c>
      <c r="U844" s="86" t="n">
        <v>4275.246</v>
      </c>
      <c r="V844" s="86" t="n">
        <v>4275.246</v>
      </c>
      <c r="W844" s="86" t="n">
        <v>9096.6</v>
      </c>
      <c r="X844" s="87" t="n">
        <v>4821.354</v>
      </c>
      <c r="Y844" s="83" t="n">
        <v>1.12773721091137</v>
      </c>
      <c r="Z844" s="83" t="n">
        <v>0.320111801566731</v>
      </c>
      <c r="AA844" s="86" t="n">
        <f aca="false">SUM(K844,Q844,W844)/3</f>
        <v>5432.44333333333</v>
      </c>
    </row>
    <row r="845" customFormat="false" ht="15" hidden="false" customHeight="false" outlineLevel="0" collapsed="false">
      <c r="A845" s="0" t="e">
        <f aca="false">_xlfn.XLOOKUP('[1]CMK - 30.09.2025'!$N$1:$N$1048576,'[1]CMK - 30.09.2025'!$J$1:$J$1048576,"-",0)</f>
        <v>#NAME?</v>
      </c>
      <c r="B845" s="85" t="s">
        <v>58</v>
      </c>
      <c r="C845" s="85" t="s">
        <v>58</v>
      </c>
      <c r="D845" s="85" t="s">
        <v>59</v>
      </c>
      <c r="E845" s="85" t="n">
        <v>18411181000104</v>
      </c>
      <c r="F845" s="85" t="s">
        <v>901</v>
      </c>
      <c r="G845" s="85"/>
      <c r="H845" s="85" t="s">
        <v>61</v>
      </c>
      <c r="I845" s="86" t="n">
        <v>4619.391</v>
      </c>
      <c r="J845" s="86" t="n">
        <v>4619.391</v>
      </c>
      <c r="K845" s="86" t="n">
        <v>4988.68</v>
      </c>
      <c r="L845" s="87" t="n">
        <v>369.289000000001</v>
      </c>
      <c r="M845" s="83" t="n">
        <v>0.0799432219528506</v>
      </c>
      <c r="N845" s="88" t="s">
        <v>57</v>
      </c>
      <c r="O845" s="86" t="n">
        <v>6668.249</v>
      </c>
      <c r="P845" s="86" t="n">
        <v>6668.249</v>
      </c>
      <c r="Q845" s="86" t="n">
        <v>3414.78</v>
      </c>
      <c r="R845" s="89" t="n">
        <v>-3253.469</v>
      </c>
      <c r="S845" s="90" t="n">
        <v>-0.487904545856041</v>
      </c>
      <c r="T845" s="90" t="n">
        <v>-0.315494279047764</v>
      </c>
      <c r="U845" s="86" t="n">
        <v>2402.479</v>
      </c>
      <c r="V845" s="86" t="n">
        <v>2402.479</v>
      </c>
      <c r="W845" s="86" t="n">
        <v>4943.53</v>
      </c>
      <c r="X845" s="87" t="n">
        <v>2541.051</v>
      </c>
      <c r="Y845" s="83" t="n">
        <v>1.05767875598496</v>
      </c>
      <c r="Z845" s="83" t="n">
        <v>0.447686234545125</v>
      </c>
      <c r="AA845" s="86" t="n">
        <f aca="false">SUM(K845,Q845,W845)/3</f>
        <v>4448.99666666667</v>
      </c>
    </row>
    <row r="846" customFormat="false" ht="15" hidden="false" customHeight="false" outlineLevel="0" collapsed="false">
      <c r="A846" s="0" t="e">
        <f aca="false">_xlfn.XLOOKUP('[1]CMK - 30.09.2025'!$N$1:$N$1048576,'[1]CMK - 30.09.2025'!$J$1:$J$1048576,"-",0)</f>
        <v>#NAME?</v>
      </c>
      <c r="B846" s="85" t="s">
        <v>58</v>
      </c>
      <c r="C846" s="85" t="s">
        <v>58</v>
      </c>
      <c r="D846" s="85" t="s">
        <v>59</v>
      </c>
      <c r="E846" s="85" t="n">
        <v>18420277000139</v>
      </c>
      <c r="F846" s="85" t="s">
        <v>902</v>
      </c>
      <c r="G846" s="85"/>
      <c r="H846" s="85" t="s">
        <v>61</v>
      </c>
      <c r="I846" s="86" t="n">
        <v>6721.672</v>
      </c>
      <c r="J846" s="86" t="n">
        <v>6721.672</v>
      </c>
      <c r="K846" s="86" t="n">
        <v>1701.55</v>
      </c>
      <c r="L846" s="89" t="n">
        <v>-5020.122</v>
      </c>
      <c r="M846" s="90" t="n">
        <v>-0.746856139365324</v>
      </c>
      <c r="N846" s="88" t="s">
        <v>57</v>
      </c>
      <c r="O846" s="86" t="n">
        <v>4932.86</v>
      </c>
      <c r="P846" s="86" t="n">
        <v>4932.86</v>
      </c>
      <c r="Q846" s="86" t="n">
        <v>0</v>
      </c>
      <c r="R846" s="89" t="n">
        <v>-4932.86</v>
      </c>
      <c r="S846" s="90" t="n">
        <v>-1</v>
      </c>
      <c r="T846" s="90" t="n">
        <v>-1</v>
      </c>
      <c r="U846" s="86" t="n">
        <v>8777.988</v>
      </c>
      <c r="V846" s="86" t="n">
        <v>8777.988</v>
      </c>
      <c r="W846" s="86" t="n">
        <v>0</v>
      </c>
      <c r="X846" s="89" t="n">
        <v>-8777.988</v>
      </c>
      <c r="Y846" s="90" t="n">
        <v>-1</v>
      </c>
      <c r="Z846" s="88" t="s">
        <v>57</v>
      </c>
      <c r="AA846" s="86" t="n">
        <f aca="false">SUM(K846,Q846,W846)/3</f>
        <v>567.183333333333</v>
      </c>
    </row>
    <row r="847" customFormat="false" ht="15" hidden="false" customHeight="false" outlineLevel="0" collapsed="false">
      <c r="A847" s="0" t="e">
        <f aca="false">_xlfn.XLOOKUP('[1]CMK - 30.09.2025'!$N$1:$N$1048576,'[1]CMK - 30.09.2025'!$J$1:$J$1048576,"-",0)</f>
        <v>#NAME?</v>
      </c>
      <c r="B847" s="85" t="s">
        <v>58</v>
      </c>
      <c r="C847" s="85" t="s">
        <v>58</v>
      </c>
      <c r="D847" s="85" t="s">
        <v>59</v>
      </c>
      <c r="E847" s="85" t="n">
        <v>18424613000111</v>
      </c>
      <c r="F847" s="85" t="s">
        <v>903</v>
      </c>
      <c r="G847" s="85"/>
      <c r="H847" s="85" t="s">
        <v>61</v>
      </c>
      <c r="I847" s="86" t="n">
        <v>37892.513</v>
      </c>
      <c r="J847" s="86" t="n">
        <v>37892.513</v>
      </c>
      <c r="K847" s="86" t="n">
        <v>32673.7</v>
      </c>
      <c r="L847" s="89" t="n">
        <v>-5218.81300000001</v>
      </c>
      <c r="M847" s="90" t="n">
        <v>-0.137726758845475</v>
      </c>
      <c r="N847" s="88" t="s">
        <v>57</v>
      </c>
      <c r="O847" s="86" t="n">
        <v>29705.767</v>
      </c>
      <c r="P847" s="86" t="n">
        <v>29705.767</v>
      </c>
      <c r="Q847" s="86" t="n">
        <v>27538</v>
      </c>
      <c r="R847" s="89" t="n">
        <v>-2167.76700000001</v>
      </c>
      <c r="S847" s="90" t="n">
        <v>-0.0729746180261903</v>
      </c>
      <c r="T847" s="90" t="n">
        <v>-0.157181463990917</v>
      </c>
      <c r="U847" s="86" t="n">
        <v>36485.34</v>
      </c>
      <c r="V847" s="86" t="n">
        <v>36485.34</v>
      </c>
      <c r="W847" s="86" t="n">
        <v>33204</v>
      </c>
      <c r="X847" s="89" t="n">
        <v>-3281.34000000002</v>
      </c>
      <c r="Y847" s="90" t="n">
        <v>-0.0899358482064308</v>
      </c>
      <c r="Z847" s="83" t="n">
        <v>0.205752051710364</v>
      </c>
      <c r="AA847" s="86" t="n">
        <f aca="false">SUM(K847,Q847,W847)/3</f>
        <v>31138.5666666667</v>
      </c>
    </row>
    <row r="848" customFormat="false" ht="15" hidden="false" customHeight="false" outlineLevel="0" collapsed="false">
      <c r="A848" s="0" t="e">
        <f aca="false">_xlfn.XLOOKUP('[1]CMK - 30.09.2025'!$N$1:$N$1048576,'[1]CMK - 30.09.2025'!$J$1:$J$1048576,"-",0)</f>
        <v>#NAME?</v>
      </c>
      <c r="B848" s="85" t="s">
        <v>58</v>
      </c>
      <c r="C848" s="85" t="s">
        <v>58</v>
      </c>
      <c r="D848" s="85" t="s">
        <v>59</v>
      </c>
      <c r="E848" s="85" t="n">
        <v>18435186000177</v>
      </c>
      <c r="F848" s="85" t="s">
        <v>904</v>
      </c>
      <c r="G848" s="85"/>
      <c r="H848" s="85" t="s">
        <v>61</v>
      </c>
      <c r="I848" s="86" t="n">
        <v>2361.778</v>
      </c>
      <c r="J848" s="86" t="n">
        <v>2361.778</v>
      </c>
      <c r="K848" s="86" t="n">
        <v>4412.24</v>
      </c>
      <c r="L848" s="87" t="n">
        <v>2050.462</v>
      </c>
      <c r="M848" s="83" t="n">
        <v>0.868185748194792</v>
      </c>
      <c r="N848" s="88" t="s">
        <v>57</v>
      </c>
      <c r="O848" s="86" t="n">
        <v>934.117</v>
      </c>
      <c r="P848" s="86" t="n">
        <v>934.117</v>
      </c>
      <c r="Q848" s="86" t="n">
        <v>2695.91</v>
      </c>
      <c r="R848" s="87" t="n">
        <v>1761.793</v>
      </c>
      <c r="S848" s="83" t="n">
        <v>1.88605174726506</v>
      </c>
      <c r="T848" s="90" t="n">
        <v>-0.388992892499048</v>
      </c>
      <c r="U848" s="86" t="n">
        <v>2242.648</v>
      </c>
      <c r="V848" s="86" t="n">
        <v>2242.648</v>
      </c>
      <c r="W848" s="86" t="n">
        <v>2713.02</v>
      </c>
      <c r="X848" s="87" t="n">
        <v>470.372</v>
      </c>
      <c r="Y848" s="83" t="n">
        <v>0.209739557879792</v>
      </c>
      <c r="Z848" s="83" t="n">
        <v>0.0063466510380541</v>
      </c>
      <c r="AA848" s="86" t="n">
        <f aca="false">SUM(K848,Q848,W848)/3</f>
        <v>3273.72333333333</v>
      </c>
    </row>
    <row r="849" customFormat="false" ht="15" hidden="false" customHeight="false" outlineLevel="0" collapsed="false">
      <c r="A849" s="0" t="e">
        <f aca="false">_xlfn.XLOOKUP('[1]CMK - 30.09.2025'!$N$1:$N$1048576,'[1]CMK - 30.09.2025'!$J$1:$J$1048576,"-",0)</f>
        <v>#NAME?</v>
      </c>
      <c r="B849" s="85" t="s">
        <v>58</v>
      </c>
      <c r="C849" s="85" t="s">
        <v>58</v>
      </c>
      <c r="D849" s="85" t="s">
        <v>59</v>
      </c>
      <c r="E849" s="85" t="n">
        <v>18469209000164</v>
      </c>
      <c r="F849" s="85" t="s">
        <v>905</v>
      </c>
      <c r="G849" s="85"/>
      <c r="H849" s="85" t="s">
        <v>61</v>
      </c>
      <c r="I849" s="86" t="n">
        <v>1891.281</v>
      </c>
      <c r="J849" s="86" t="n">
        <v>1891.281</v>
      </c>
      <c r="K849" s="86" t="n">
        <v>5590.37</v>
      </c>
      <c r="L849" s="87" t="n">
        <v>3699.089</v>
      </c>
      <c r="M849" s="83" t="n">
        <v>1.95586430572718</v>
      </c>
      <c r="N849" s="88" t="s">
        <v>57</v>
      </c>
      <c r="O849" s="86" t="n">
        <v>2183.009</v>
      </c>
      <c r="P849" s="86" t="n">
        <v>2183.009</v>
      </c>
      <c r="Q849" s="86" t="n">
        <v>3766.01</v>
      </c>
      <c r="R849" s="87" t="n">
        <v>1583.001</v>
      </c>
      <c r="S849" s="83" t="n">
        <v>0.725146346167148</v>
      </c>
      <c r="T849" s="90" t="n">
        <v>-0.326339759264593</v>
      </c>
      <c r="U849" s="86" t="n">
        <v>2136.211</v>
      </c>
      <c r="V849" s="86" t="n">
        <v>2136.211</v>
      </c>
      <c r="W849" s="86" t="n">
        <v>5231.51</v>
      </c>
      <c r="X849" s="87" t="n">
        <v>3095.299</v>
      </c>
      <c r="Y849" s="83" t="n">
        <v>1.44896688576175</v>
      </c>
      <c r="Z849" s="83" t="n">
        <v>0.389138637443873</v>
      </c>
      <c r="AA849" s="86" t="n">
        <f aca="false">SUM(K849,Q849,W849)/3</f>
        <v>4862.63</v>
      </c>
    </row>
    <row r="850" customFormat="false" ht="15" hidden="false" customHeight="false" outlineLevel="0" collapsed="false">
      <c r="A850" s="0" t="e">
        <f aca="false">_xlfn.XLOOKUP('[1]CMK - 30.09.2025'!$N$1:$N$1048576,'[1]CMK - 30.09.2025'!$J$1:$J$1048576,"-",0)</f>
        <v>#NAME?</v>
      </c>
      <c r="B850" s="85" t="s">
        <v>58</v>
      </c>
      <c r="C850" s="85" t="s">
        <v>58</v>
      </c>
      <c r="D850" s="85" t="s">
        <v>59</v>
      </c>
      <c r="E850" s="85" t="n">
        <v>18499720000109</v>
      </c>
      <c r="F850" s="85" t="s">
        <v>906</v>
      </c>
      <c r="G850" s="85"/>
      <c r="H850" s="85" t="s">
        <v>61</v>
      </c>
      <c r="I850" s="86" t="n">
        <v>4653.453</v>
      </c>
      <c r="J850" s="86" t="n">
        <v>4653.453</v>
      </c>
      <c r="K850" s="86" t="n">
        <v>4199.84</v>
      </c>
      <c r="L850" s="89" t="n">
        <v>-453.613</v>
      </c>
      <c r="M850" s="90" t="n">
        <v>-0.0974787969277868</v>
      </c>
      <c r="N850" s="88" t="s">
        <v>57</v>
      </c>
      <c r="O850" s="86" t="n">
        <v>946.581</v>
      </c>
      <c r="P850" s="86" t="n">
        <v>946.581</v>
      </c>
      <c r="Q850" s="86" t="n">
        <v>2512.04</v>
      </c>
      <c r="R850" s="87" t="n">
        <v>1565.459</v>
      </c>
      <c r="S850" s="83" t="n">
        <v>1.65380353081247</v>
      </c>
      <c r="T850" s="90" t="n">
        <v>-0.401872452283897</v>
      </c>
      <c r="U850" s="86" t="n">
        <v>5346.745</v>
      </c>
      <c r="V850" s="86" t="n">
        <v>5346.745</v>
      </c>
      <c r="W850" s="86" t="n">
        <v>4806.96</v>
      </c>
      <c r="X850" s="89" t="n">
        <v>-539.784999999997</v>
      </c>
      <c r="Y850" s="90" t="n">
        <v>-0.10095581517353</v>
      </c>
      <c r="Z850" s="83" t="n">
        <v>0.913568255282559</v>
      </c>
      <c r="AA850" s="86" t="n">
        <f aca="false">SUM(K850,Q850,W850)/3</f>
        <v>3839.61333333333</v>
      </c>
    </row>
    <row r="851" customFormat="false" ht="15" hidden="false" customHeight="false" outlineLevel="0" collapsed="false">
      <c r="A851" s="0" t="e">
        <f aca="false">_xlfn.XLOOKUP('[1]CMK - 30.09.2025'!$N$1:$N$1048576,'[1]CMK - 30.09.2025'!$J$1:$J$1048576,"-",0)</f>
        <v>#NAME?</v>
      </c>
      <c r="B851" s="85" t="s">
        <v>58</v>
      </c>
      <c r="C851" s="85" t="s">
        <v>58</v>
      </c>
      <c r="D851" s="85" t="s">
        <v>59</v>
      </c>
      <c r="E851" s="85" t="n">
        <v>18533654000146</v>
      </c>
      <c r="F851" s="85" t="s">
        <v>907</v>
      </c>
      <c r="G851" s="85"/>
      <c r="H851" s="85" t="s">
        <v>61</v>
      </c>
      <c r="I851" s="86" t="n">
        <v>73.037</v>
      </c>
      <c r="J851" s="86" t="n">
        <v>73.037</v>
      </c>
      <c r="K851" s="86" t="n">
        <v>268.49</v>
      </c>
      <c r="L851" s="87" t="n">
        <v>195.453</v>
      </c>
      <c r="M851" s="83" t="n">
        <v>2.67608198584279</v>
      </c>
      <c r="N851" s="88" t="s">
        <v>57</v>
      </c>
      <c r="O851" s="86" t="n">
        <v>738.482</v>
      </c>
      <c r="P851" s="86" t="n">
        <v>738.482</v>
      </c>
      <c r="Q851" s="86" t="n">
        <v>1235.12</v>
      </c>
      <c r="R851" s="87" t="n">
        <v>496.638</v>
      </c>
      <c r="S851" s="83" t="n">
        <v>0.672511990813589</v>
      </c>
      <c r="T851" s="83" t="n">
        <v>3.60024581921114</v>
      </c>
      <c r="U851" s="86" t="n">
        <v>2115.252</v>
      </c>
      <c r="V851" s="86" t="n">
        <v>2115.252</v>
      </c>
      <c r="W851" s="86" t="n">
        <v>711.28</v>
      </c>
      <c r="X851" s="89" t="n">
        <v>-1403.972</v>
      </c>
      <c r="Y851" s="90" t="n">
        <v>-0.663737464850524</v>
      </c>
      <c r="Z851" s="90" t="n">
        <v>-0.42412073320811</v>
      </c>
      <c r="AA851" s="86" t="n">
        <f aca="false">SUM(K851,Q851,W851)/3</f>
        <v>738.296666666667</v>
      </c>
    </row>
    <row r="852" customFormat="false" ht="15" hidden="false" customHeight="false" outlineLevel="0" collapsed="false">
      <c r="A852" s="0" t="e">
        <f aca="false">_xlfn.XLOOKUP('[1]CMK - 30.09.2025'!$N$1:$N$1048576,'[1]CMK - 30.09.2025'!$J$1:$J$1048576,"-",0)</f>
        <v>#NAME?</v>
      </c>
      <c r="B852" s="85" t="s">
        <v>58</v>
      </c>
      <c r="C852" s="85" t="s">
        <v>58</v>
      </c>
      <c r="D852" s="85" t="s">
        <v>59</v>
      </c>
      <c r="E852" s="85" t="n">
        <v>18556834000143</v>
      </c>
      <c r="F852" s="85" t="s">
        <v>908</v>
      </c>
      <c r="G852" s="85"/>
      <c r="H852" s="85" t="s">
        <v>61</v>
      </c>
      <c r="I852" s="86" t="n">
        <v>9785.642</v>
      </c>
      <c r="J852" s="86" t="n">
        <v>9785.642</v>
      </c>
      <c r="K852" s="86" t="n">
        <v>8925.16</v>
      </c>
      <c r="L852" s="89" t="n">
        <v>-860.482000000002</v>
      </c>
      <c r="M852" s="90" t="n">
        <v>-0.0879331167030228</v>
      </c>
      <c r="N852" s="88" t="s">
        <v>57</v>
      </c>
      <c r="O852" s="86" t="n">
        <v>6213.701</v>
      </c>
      <c r="P852" s="86" t="n">
        <v>6213.701</v>
      </c>
      <c r="Q852" s="86" t="n">
        <v>8923.34</v>
      </c>
      <c r="R852" s="87" t="n">
        <v>2709.639</v>
      </c>
      <c r="S852" s="83" t="n">
        <v>0.436074893207768</v>
      </c>
      <c r="T852" s="90" t="n">
        <v>-0.000203917912955931</v>
      </c>
      <c r="U852" s="86" t="n">
        <v>10419.979</v>
      </c>
      <c r="V852" s="86" t="n">
        <v>10419.979</v>
      </c>
      <c r="W852" s="86" t="n">
        <v>11717.51</v>
      </c>
      <c r="X852" s="87" t="n">
        <v>1297.531</v>
      </c>
      <c r="Y852" s="83" t="n">
        <v>0.124523379557674</v>
      </c>
      <c r="Z852" s="83" t="n">
        <v>0.313130509428084</v>
      </c>
      <c r="AA852" s="86" t="n">
        <f aca="false">SUM(K852,Q852,W852)/3</f>
        <v>9855.33666666667</v>
      </c>
    </row>
    <row r="853" customFormat="false" ht="15" hidden="false" customHeight="false" outlineLevel="0" collapsed="false">
      <c r="A853" s="0" t="e">
        <f aca="false">_xlfn.XLOOKUP('[1]CMK - 30.09.2025'!$N$1:$N$1048576,'[1]CMK - 30.09.2025'!$J$1:$J$1048576,"-",0)</f>
        <v>#NAME?</v>
      </c>
      <c r="B853" s="85" t="s">
        <v>58</v>
      </c>
      <c r="C853" s="85" t="s">
        <v>58</v>
      </c>
      <c r="D853" s="85" t="s">
        <v>59</v>
      </c>
      <c r="E853" s="85" t="n">
        <v>18562203000137</v>
      </c>
      <c r="F853" s="85" t="s">
        <v>909</v>
      </c>
      <c r="G853" s="85"/>
      <c r="H853" s="85" t="s">
        <v>61</v>
      </c>
      <c r="I853" s="86" t="n">
        <v>11538.883</v>
      </c>
      <c r="J853" s="86" t="n">
        <v>11538.883</v>
      </c>
      <c r="K853" s="86" t="n">
        <v>13599.02</v>
      </c>
      <c r="L853" s="87" t="n">
        <v>2060.13699999999</v>
      </c>
      <c r="M853" s="83" t="n">
        <v>0.178538685243623</v>
      </c>
      <c r="N853" s="88" t="s">
        <v>57</v>
      </c>
      <c r="O853" s="86" t="n">
        <v>4107.164</v>
      </c>
      <c r="P853" s="86" t="n">
        <v>4107.164</v>
      </c>
      <c r="Q853" s="86" t="n">
        <v>10748.66</v>
      </c>
      <c r="R853" s="87" t="n">
        <v>6641.496</v>
      </c>
      <c r="S853" s="83" t="n">
        <v>1.61705157135191</v>
      </c>
      <c r="T853" s="90" t="n">
        <v>-0.209600397675715</v>
      </c>
      <c r="U853" s="86" t="n">
        <v>31208.206</v>
      </c>
      <c r="V853" s="86" t="n">
        <v>31208.206</v>
      </c>
      <c r="W853" s="86" t="n">
        <v>8579.69</v>
      </c>
      <c r="X853" s="89" t="n">
        <v>-22628.516</v>
      </c>
      <c r="Y853" s="90" t="n">
        <v>-0.725082242792168</v>
      </c>
      <c r="Z853" s="90" t="n">
        <v>-0.201789804496561</v>
      </c>
      <c r="AA853" s="86" t="n">
        <f aca="false">SUM(K853,Q853,W853)/3</f>
        <v>10975.79</v>
      </c>
    </row>
    <row r="854" customFormat="false" ht="15" hidden="false" customHeight="false" outlineLevel="0" collapsed="false">
      <c r="A854" s="0" t="e">
        <f aca="false">_xlfn.XLOOKUP('[1]CMK - 30.09.2025'!$N$1:$N$1048576,'[1]CMK - 30.09.2025'!$J$1:$J$1048576,"-",0)</f>
        <v>#NAME?</v>
      </c>
      <c r="B854" s="85" t="s">
        <v>58</v>
      </c>
      <c r="C854" s="85" t="s">
        <v>58</v>
      </c>
      <c r="D854" s="85" t="s">
        <v>59</v>
      </c>
      <c r="E854" s="85" t="n">
        <v>18568345000101</v>
      </c>
      <c r="F854" s="85" t="s">
        <v>910</v>
      </c>
      <c r="G854" s="85"/>
      <c r="H854" s="85" t="s">
        <v>61</v>
      </c>
      <c r="I854" s="86" t="n">
        <v>11925.548</v>
      </c>
      <c r="J854" s="86" t="n">
        <v>11925.548</v>
      </c>
      <c r="K854" s="86" t="n">
        <v>9583.31</v>
      </c>
      <c r="L854" s="89" t="n">
        <v>-2342.23800000001</v>
      </c>
      <c r="M854" s="90" t="n">
        <v>-0.196405062475955</v>
      </c>
      <c r="N854" s="88" t="s">
        <v>57</v>
      </c>
      <c r="O854" s="86" t="n">
        <v>14163.999</v>
      </c>
      <c r="P854" s="86" t="n">
        <v>14163.999</v>
      </c>
      <c r="Q854" s="86" t="n">
        <v>11687.05</v>
      </c>
      <c r="R854" s="89" t="n">
        <v>-2476.949</v>
      </c>
      <c r="S854" s="90" t="n">
        <v>-0.174876389076277</v>
      </c>
      <c r="T854" s="83" t="n">
        <v>0.219521230138647</v>
      </c>
      <c r="U854" s="86" t="n">
        <v>17307.85</v>
      </c>
      <c r="V854" s="86" t="n">
        <v>17307.85</v>
      </c>
      <c r="W854" s="86" t="n">
        <v>11848.45</v>
      </c>
      <c r="X854" s="89" t="n">
        <v>-5459.39999999999</v>
      </c>
      <c r="Y854" s="90" t="n">
        <v>-0.315429126090184</v>
      </c>
      <c r="Z854" s="83" t="n">
        <v>0.0138101573964347</v>
      </c>
      <c r="AA854" s="86" t="n">
        <f aca="false">SUM(K854,Q854,W854)/3</f>
        <v>11039.6033333333</v>
      </c>
    </row>
    <row r="855" customFormat="false" ht="15" hidden="false" customHeight="false" outlineLevel="0" collapsed="false">
      <c r="A855" s="0" t="e">
        <f aca="false">_xlfn.XLOOKUP('[1]CMK - 30.09.2025'!$N$1:$N$1048576,'[1]CMK - 30.09.2025'!$J$1:$J$1048576,"-",0)</f>
        <v>#NAME?</v>
      </c>
      <c r="B855" s="85" t="s">
        <v>58</v>
      </c>
      <c r="C855" s="85" t="s">
        <v>58</v>
      </c>
      <c r="D855" s="85" t="s">
        <v>59</v>
      </c>
      <c r="E855" s="85" t="n">
        <v>18575036000169</v>
      </c>
      <c r="F855" s="85" t="s">
        <v>911</v>
      </c>
      <c r="G855" s="85"/>
      <c r="H855" s="85" t="s">
        <v>61</v>
      </c>
      <c r="I855" s="86" t="n">
        <v>9239.076</v>
      </c>
      <c r="J855" s="86" t="n">
        <v>9239.076</v>
      </c>
      <c r="K855" s="86" t="n">
        <v>8080.83</v>
      </c>
      <c r="L855" s="89" t="n">
        <v>-1158.246</v>
      </c>
      <c r="M855" s="90" t="n">
        <v>-0.125363835084807</v>
      </c>
      <c r="N855" s="88" t="s">
        <v>57</v>
      </c>
      <c r="O855" s="86" t="n">
        <v>12095.883</v>
      </c>
      <c r="P855" s="86" t="n">
        <v>12095.883</v>
      </c>
      <c r="Q855" s="86" t="n">
        <v>6868.97</v>
      </c>
      <c r="R855" s="89" t="n">
        <v>-5226.913</v>
      </c>
      <c r="S855" s="90" t="n">
        <v>-0.432123310055165</v>
      </c>
      <c r="T855" s="90" t="n">
        <v>-0.149967268213785</v>
      </c>
      <c r="U855" s="86" t="n">
        <v>16249.092</v>
      </c>
      <c r="V855" s="86" t="n">
        <v>16249.092</v>
      </c>
      <c r="W855" s="86" t="n">
        <v>12444.11</v>
      </c>
      <c r="X855" s="89" t="n">
        <v>-3804.982</v>
      </c>
      <c r="Y855" s="90" t="n">
        <v>-0.234165822927213</v>
      </c>
      <c r="Z855" s="83" t="n">
        <v>0.811641337784268</v>
      </c>
      <c r="AA855" s="86" t="n">
        <f aca="false">SUM(K855,Q855,W855)/3</f>
        <v>9131.30333333333</v>
      </c>
    </row>
    <row r="856" customFormat="false" ht="15" hidden="false" customHeight="false" outlineLevel="0" collapsed="false">
      <c r="A856" s="0" t="e">
        <f aca="false">_xlfn.XLOOKUP('[1]CMK - 30.09.2025'!$N$1:$N$1048576,'[1]CMK - 30.09.2025'!$J$1:$J$1048576,"-",0)</f>
        <v>#NAME?</v>
      </c>
      <c r="B856" s="85" t="s">
        <v>58</v>
      </c>
      <c r="C856" s="85" t="s">
        <v>58</v>
      </c>
      <c r="D856" s="85" t="s">
        <v>59</v>
      </c>
      <c r="E856" s="85" t="n">
        <v>18606251000180</v>
      </c>
      <c r="F856" s="85" t="s">
        <v>912</v>
      </c>
      <c r="G856" s="85"/>
      <c r="H856" s="85" t="s">
        <v>61</v>
      </c>
      <c r="I856" s="86" t="n">
        <v>663.328000000001</v>
      </c>
      <c r="J856" s="86" t="n">
        <v>663.328000000001</v>
      </c>
      <c r="K856" s="86" t="n">
        <v>822.57</v>
      </c>
      <c r="L856" s="87" t="n">
        <v>159.241999999999</v>
      </c>
      <c r="M856" s="83" t="n">
        <v>0.240065246755752</v>
      </c>
      <c r="N856" s="88" t="s">
        <v>57</v>
      </c>
      <c r="O856" s="86" t="n">
        <v>4052.732</v>
      </c>
      <c r="P856" s="86" t="n">
        <v>4052.732</v>
      </c>
      <c r="Q856" s="86" t="n">
        <v>880.84</v>
      </c>
      <c r="R856" s="89" t="n">
        <v>-3171.892</v>
      </c>
      <c r="S856" s="90" t="n">
        <v>-0.782655255763273</v>
      </c>
      <c r="T856" s="83" t="n">
        <v>0.0708389559551166</v>
      </c>
      <c r="U856" s="86" t="n">
        <v>6897.664</v>
      </c>
      <c r="V856" s="86" t="n">
        <v>6897.664</v>
      </c>
      <c r="W856" s="86" t="n">
        <v>1814.67</v>
      </c>
      <c r="X856" s="89" t="n">
        <v>-5082.994</v>
      </c>
      <c r="Y856" s="90" t="n">
        <v>-0.736915280303593</v>
      </c>
      <c r="Z856" s="83" t="n">
        <v>1.06015848508242</v>
      </c>
      <c r="AA856" s="86" t="n">
        <f aca="false">SUM(K856,Q856,W856)/3</f>
        <v>1172.69333333333</v>
      </c>
    </row>
    <row r="857" customFormat="false" ht="15" hidden="false" customHeight="false" outlineLevel="0" collapsed="false">
      <c r="A857" s="0" t="e">
        <f aca="false">_xlfn.XLOOKUP('[1]CMK - 30.09.2025'!$N$1:$N$1048576,'[1]CMK - 30.09.2025'!$J$1:$J$1048576,"-",0)</f>
        <v>#NAME?</v>
      </c>
      <c r="B857" s="85" t="s">
        <v>58</v>
      </c>
      <c r="C857" s="85" t="s">
        <v>58</v>
      </c>
      <c r="D857" s="85" t="s">
        <v>59</v>
      </c>
      <c r="E857" s="85" t="n">
        <v>18613075000103</v>
      </c>
      <c r="F857" s="85" t="s">
        <v>913</v>
      </c>
      <c r="G857" s="85"/>
      <c r="H857" s="85" t="s">
        <v>61</v>
      </c>
      <c r="I857" s="86" t="n">
        <v>6975.067</v>
      </c>
      <c r="J857" s="86" t="n">
        <v>6975.067</v>
      </c>
      <c r="K857" s="86" t="n">
        <v>7931.76</v>
      </c>
      <c r="L857" s="87" t="n">
        <v>956.693000000004</v>
      </c>
      <c r="M857" s="83" t="n">
        <v>0.137158969225673</v>
      </c>
      <c r="N857" s="88" t="s">
        <v>57</v>
      </c>
      <c r="O857" s="86" t="n">
        <v>4107.6</v>
      </c>
      <c r="P857" s="86" t="n">
        <v>4107.6</v>
      </c>
      <c r="Q857" s="86" t="n">
        <v>8426.59</v>
      </c>
      <c r="R857" s="87" t="n">
        <v>4318.99</v>
      </c>
      <c r="S857" s="83" t="n">
        <v>1.05146314149382</v>
      </c>
      <c r="T857" s="83" t="n">
        <v>0.0623859017418582</v>
      </c>
      <c r="U857" s="86" t="n">
        <v>5658.748</v>
      </c>
      <c r="V857" s="86" t="n">
        <v>5658.748</v>
      </c>
      <c r="W857" s="86" t="n">
        <v>9172.1</v>
      </c>
      <c r="X857" s="87" t="n">
        <v>3513.352</v>
      </c>
      <c r="Y857" s="83" t="n">
        <v>0.620870906426651</v>
      </c>
      <c r="Z857" s="83" t="n">
        <v>0.0884711371978464</v>
      </c>
      <c r="AA857" s="86" t="n">
        <f aca="false">SUM(K857,Q857,W857)/3</f>
        <v>8510.15</v>
      </c>
    </row>
    <row r="858" customFormat="false" ht="15" hidden="false" customHeight="false" outlineLevel="0" collapsed="false">
      <c r="A858" s="0" t="e">
        <f aca="false">_xlfn.XLOOKUP('[1]CMK - 30.09.2025'!$N$1:$N$1048576,'[1]CMK - 30.09.2025'!$J$1:$J$1048576,"-",0)</f>
        <v>#NAME?</v>
      </c>
      <c r="B858" s="85" t="s">
        <v>58</v>
      </c>
      <c r="C858" s="85" t="s">
        <v>58</v>
      </c>
      <c r="D858" s="85" t="s">
        <v>59</v>
      </c>
      <c r="E858" s="85" t="n">
        <v>18650236000139</v>
      </c>
      <c r="F858" s="85" t="s">
        <v>914</v>
      </c>
      <c r="G858" s="85"/>
      <c r="H858" s="85" t="s">
        <v>61</v>
      </c>
      <c r="I858" s="86" t="n">
        <v>3246.462</v>
      </c>
      <c r="J858" s="86" t="n">
        <v>3246.462</v>
      </c>
      <c r="K858" s="86" t="n">
        <v>4439.09</v>
      </c>
      <c r="L858" s="87" t="n">
        <v>1192.628</v>
      </c>
      <c r="M858" s="83" t="n">
        <v>0.367362377874746</v>
      </c>
      <c r="N858" s="88" t="s">
        <v>57</v>
      </c>
      <c r="O858" s="86" t="n">
        <v>3029.407</v>
      </c>
      <c r="P858" s="86" t="n">
        <v>3029.407</v>
      </c>
      <c r="Q858" s="86" t="n">
        <v>3744.98</v>
      </c>
      <c r="R858" s="87" t="n">
        <v>715.573</v>
      </c>
      <c r="S858" s="83" t="n">
        <v>0.236208934619878</v>
      </c>
      <c r="T858" s="90" t="n">
        <v>-0.156363128479035</v>
      </c>
      <c r="U858" s="86" t="n">
        <v>5048.279</v>
      </c>
      <c r="V858" s="86" t="n">
        <v>5048.279</v>
      </c>
      <c r="W858" s="86" t="n">
        <v>4991.05</v>
      </c>
      <c r="X858" s="89" t="n">
        <v>-57.2289999999985</v>
      </c>
      <c r="Y858" s="90" t="n">
        <v>-0.0113363385819204</v>
      </c>
      <c r="Z858" s="83" t="n">
        <v>0.332730748895855</v>
      </c>
      <c r="AA858" s="86" t="n">
        <f aca="false">SUM(K858,Q858,W858)/3</f>
        <v>4391.70666666667</v>
      </c>
    </row>
    <row r="859" customFormat="false" ht="15" hidden="false" customHeight="false" outlineLevel="0" collapsed="false">
      <c r="A859" s="0" t="e">
        <f aca="false">_xlfn.XLOOKUP('[1]CMK - 30.09.2025'!$N$1:$N$1048576,'[1]CMK - 30.09.2025'!$J$1:$J$1048576,"-",0)</f>
        <v>#NAME?</v>
      </c>
      <c r="B859" s="85" t="s">
        <v>58</v>
      </c>
      <c r="C859" s="85" t="s">
        <v>58</v>
      </c>
      <c r="D859" s="85" t="s">
        <v>59</v>
      </c>
      <c r="E859" s="85" t="n">
        <v>18760589000191</v>
      </c>
      <c r="F859" s="85" t="s">
        <v>915</v>
      </c>
      <c r="G859" s="85"/>
      <c r="H859" s="85" t="s">
        <v>61</v>
      </c>
      <c r="I859" s="86" t="n">
        <v>2584.733</v>
      </c>
      <c r="J859" s="86" t="n">
        <v>2584.733</v>
      </c>
      <c r="K859" s="86" t="n">
        <v>1563.74</v>
      </c>
      <c r="L859" s="89" t="n">
        <v>-1020.993</v>
      </c>
      <c r="M859" s="90" t="n">
        <v>-0.395009078307121</v>
      </c>
      <c r="N859" s="88" t="s">
        <v>57</v>
      </c>
      <c r="O859" s="86" t="n">
        <v>3128.265</v>
      </c>
      <c r="P859" s="86" t="n">
        <v>3128.265</v>
      </c>
      <c r="Q859" s="86" t="n">
        <v>4489.35</v>
      </c>
      <c r="R859" s="87" t="n">
        <v>1361.085</v>
      </c>
      <c r="S859" s="83" t="n">
        <v>0.435092615235603</v>
      </c>
      <c r="T859" s="83" t="n">
        <v>1.87090564927674</v>
      </c>
      <c r="U859" s="86" t="n">
        <v>1365.461</v>
      </c>
      <c r="V859" s="86" t="n">
        <v>1365.461</v>
      </c>
      <c r="W859" s="86" t="n">
        <v>2846</v>
      </c>
      <c r="X859" s="87" t="n">
        <v>1480.539</v>
      </c>
      <c r="Y859" s="83" t="n">
        <v>1.0842777640665</v>
      </c>
      <c r="Z859" s="90" t="n">
        <v>-0.366055219575217</v>
      </c>
      <c r="AA859" s="86" t="n">
        <f aca="false">SUM(K859,Q859,W859)/3</f>
        <v>2966.36333333333</v>
      </c>
    </row>
    <row r="860" customFormat="false" ht="15" hidden="false" customHeight="false" outlineLevel="0" collapsed="false">
      <c r="A860" s="0" t="e">
        <f aca="false">_xlfn.XLOOKUP('[1]CMK - 30.09.2025'!$N$1:$N$1048576,'[1]CMK - 30.09.2025'!$J$1:$J$1048576,"-",0)</f>
        <v>#NAME?</v>
      </c>
      <c r="B860" s="85" t="s">
        <v>58</v>
      </c>
      <c r="C860" s="85" t="s">
        <v>58</v>
      </c>
      <c r="D860" s="85" t="s">
        <v>59</v>
      </c>
      <c r="E860" s="85" t="n">
        <v>18764886000105</v>
      </c>
      <c r="F860" s="85" t="s">
        <v>916</v>
      </c>
      <c r="G860" s="85"/>
      <c r="H860" s="85" t="s">
        <v>61</v>
      </c>
      <c r="I860" s="86" t="n">
        <v>1068.318</v>
      </c>
      <c r="J860" s="86" t="n">
        <v>1068.318</v>
      </c>
      <c r="K860" s="86" t="n">
        <v>3055.8</v>
      </c>
      <c r="L860" s="87" t="n">
        <v>1987.482</v>
      </c>
      <c r="M860" s="83" t="n">
        <v>1.86038426760571</v>
      </c>
      <c r="N860" s="88" t="s">
        <v>57</v>
      </c>
      <c r="O860" s="86" t="n">
        <v>1753.689</v>
      </c>
      <c r="P860" s="86" t="n">
        <v>1753.689</v>
      </c>
      <c r="Q860" s="86" t="n">
        <v>2451.05</v>
      </c>
      <c r="R860" s="87" t="n">
        <v>697.361</v>
      </c>
      <c r="S860" s="83" t="n">
        <v>0.397653745903635</v>
      </c>
      <c r="T860" s="90" t="n">
        <v>-0.197902349630211</v>
      </c>
      <c r="U860" s="86" t="n">
        <v>305.052</v>
      </c>
      <c r="V860" s="86" t="n">
        <v>305.052</v>
      </c>
      <c r="W860" s="86" t="n">
        <v>2363.37</v>
      </c>
      <c r="X860" s="87" t="n">
        <v>2058.318</v>
      </c>
      <c r="Y860" s="83" t="n">
        <v>6.74743322449943</v>
      </c>
      <c r="Z860" s="90" t="n">
        <v>-0.0357724240631567</v>
      </c>
      <c r="AA860" s="86" t="n">
        <f aca="false">SUM(K860,Q860,W860)/3</f>
        <v>2623.40666666667</v>
      </c>
    </row>
    <row r="861" customFormat="false" ht="15" hidden="false" customHeight="false" outlineLevel="0" collapsed="false">
      <c r="A861" s="0" t="e">
        <f aca="false">_xlfn.XLOOKUP('[1]CMK - 30.09.2025'!$N$1:$N$1048576,'[1]CMK - 30.09.2025'!$J$1:$J$1048576,"-",0)</f>
        <v>#NAME?</v>
      </c>
      <c r="B861" s="85" t="s">
        <v>58</v>
      </c>
      <c r="C861" s="85" t="s">
        <v>58</v>
      </c>
      <c r="D861" s="85" t="s">
        <v>59</v>
      </c>
      <c r="E861" s="85" t="n">
        <v>18784715000148</v>
      </c>
      <c r="F861" s="85" t="s">
        <v>917</v>
      </c>
      <c r="G861" s="85"/>
      <c r="H861" s="85" t="s">
        <v>61</v>
      </c>
      <c r="I861" s="86" t="n">
        <v>8188.584</v>
      </c>
      <c r="J861" s="86" t="n">
        <v>8188.584</v>
      </c>
      <c r="K861" s="86" t="n">
        <v>6292.82</v>
      </c>
      <c r="L861" s="89" t="n">
        <v>-1895.764</v>
      </c>
      <c r="M861" s="90" t="n">
        <v>-0.231513043036501</v>
      </c>
      <c r="N861" s="88" t="s">
        <v>57</v>
      </c>
      <c r="O861" s="86" t="n">
        <v>11019.365</v>
      </c>
      <c r="P861" s="86" t="n">
        <v>11019.365</v>
      </c>
      <c r="Q861" s="86" t="n">
        <v>3152.11</v>
      </c>
      <c r="R861" s="89" t="n">
        <v>-7867.255</v>
      </c>
      <c r="S861" s="90" t="n">
        <v>-0.713948126775</v>
      </c>
      <c r="T861" s="90" t="n">
        <v>-0.499094205777378</v>
      </c>
      <c r="U861" s="86" t="n">
        <v>11817.941</v>
      </c>
      <c r="V861" s="86" t="n">
        <v>11817.941</v>
      </c>
      <c r="W861" s="86" t="n">
        <v>3857.55</v>
      </c>
      <c r="X861" s="89" t="n">
        <v>-7960.391</v>
      </c>
      <c r="Y861" s="90" t="n">
        <v>-0.673585271749114</v>
      </c>
      <c r="Z861" s="83" t="n">
        <v>0.223799296344354</v>
      </c>
      <c r="AA861" s="86" t="n">
        <f aca="false">SUM(K861,Q861,W861)/3</f>
        <v>4434.16</v>
      </c>
    </row>
    <row r="862" customFormat="false" ht="15" hidden="false" customHeight="false" outlineLevel="0" collapsed="false">
      <c r="A862" s="0" t="e">
        <f aca="false">_xlfn.XLOOKUP('[1]CMK - 30.09.2025'!$N$1:$N$1048576,'[1]CMK - 30.09.2025'!$J$1:$J$1048576,"-",0)</f>
        <v>#NAME?</v>
      </c>
      <c r="B862" s="85" t="s">
        <v>58</v>
      </c>
      <c r="C862" s="85" t="s">
        <v>58</v>
      </c>
      <c r="D862" s="85" t="s">
        <v>59</v>
      </c>
      <c r="E862" s="85" t="n">
        <v>18785786000165</v>
      </c>
      <c r="F862" s="85" t="s">
        <v>918</v>
      </c>
      <c r="G862" s="85"/>
      <c r="H862" s="85" t="s">
        <v>61</v>
      </c>
      <c r="I862" s="86" t="n">
        <v>549.724</v>
      </c>
      <c r="J862" s="86" t="n">
        <v>549.724</v>
      </c>
      <c r="K862" s="86" t="n">
        <v>0</v>
      </c>
      <c r="L862" s="89" t="n">
        <v>-549.724</v>
      </c>
      <c r="M862" s="90" t="n">
        <v>-1</v>
      </c>
      <c r="N862" s="88" t="s">
        <v>57</v>
      </c>
      <c r="O862" s="86" t="n">
        <v>588.953</v>
      </c>
      <c r="P862" s="86" t="n">
        <v>588.953</v>
      </c>
      <c r="Q862" s="86" t="n">
        <v>0</v>
      </c>
      <c r="R862" s="89" t="n">
        <v>-588.953</v>
      </c>
      <c r="S862" s="90" t="n">
        <v>-1</v>
      </c>
      <c r="T862" s="88" t="s">
        <v>57</v>
      </c>
      <c r="U862" s="86" t="n">
        <v>554.605</v>
      </c>
      <c r="V862" s="86" t="n">
        <v>554.605</v>
      </c>
      <c r="W862" s="86" t="n">
        <v>860.36</v>
      </c>
      <c r="X862" s="87" t="n">
        <v>305.755</v>
      </c>
      <c r="Y862" s="83" t="n">
        <v>0.551302278197997</v>
      </c>
      <c r="Z862" s="88" t="s">
        <v>57</v>
      </c>
      <c r="AA862" s="86" t="n">
        <f aca="false">SUM(K862,Q862,W862)/3</f>
        <v>286.786666666667</v>
      </c>
    </row>
    <row r="863" customFormat="false" ht="15" hidden="false" customHeight="false" outlineLevel="0" collapsed="false">
      <c r="A863" s="0" t="e">
        <f aca="false">_xlfn.XLOOKUP('[1]CMK - 30.09.2025'!$N$1:$N$1048576,'[1]CMK - 30.09.2025'!$J$1:$J$1048576,"-",0)</f>
        <v>#NAME?</v>
      </c>
      <c r="B863" s="85" t="s">
        <v>58</v>
      </c>
      <c r="C863" s="85" t="s">
        <v>58</v>
      </c>
      <c r="D863" s="85" t="s">
        <v>59</v>
      </c>
      <c r="E863" s="85" t="n">
        <v>18806430000160</v>
      </c>
      <c r="F863" s="85" t="s">
        <v>919</v>
      </c>
      <c r="G863" s="85"/>
      <c r="H863" s="85" t="s">
        <v>61</v>
      </c>
      <c r="I863" s="86" t="n">
        <v>5716.867</v>
      </c>
      <c r="J863" s="86" t="n">
        <v>5716.867</v>
      </c>
      <c r="K863" s="86" t="n">
        <v>5178.53</v>
      </c>
      <c r="L863" s="89" t="n">
        <v>-538.336999999999</v>
      </c>
      <c r="M863" s="90" t="n">
        <v>-0.0941664376659451</v>
      </c>
      <c r="N863" s="88" t="s">
        <v>57</v>
      </c>
      <c r="O863" s="86" t="n">
        <v>12364.733</v>
      </c>
      <c r="P863" s="86" t="n">
        <v>12364.733</v>
      </c>
      <c r="Q863" s="86" t="n">
        <v>6239.48</v>
      </c>
      <c r="R863" s="89" t="n">
        <v>-6125.25299999999</v>
      </c>
      <c r="S863" s="90" t="n">
        <v>-0.495380935439528</v>
      </c>
      <c r="T863" s="83" t="n">
        <v>0.204874742446215</v>
      </c>
      <c r="U863" s="86" t="n">
        <v>7088.383</v>
      </c>
      <c r="V863" s="86" t="n">
        <v>7088.383</v>
      </c>
      <c r="W863" s="86" t="n">
        <v>9307.45</v>
      </c>
      <c r="X863" s="87" t="n">
        <v>2219.067</v>
      </c>
      <c r="Y863" s="83" t="n">
        <v>0.313056870657243</v>
      </c>
      <c r="Z863" s="83" t="n">
        <v>0.491702834210543</v>
      </c>
      <c r="AA863" s="86" t="n">
        <f aca="false">SUM(K863,Q863,W863)/3</f>
        <v>6908.48666666667</v>
      </c>
    </row>
    <row r="864" customFormat="false" ht="15" hidden="false" customHeight="false" outlineLevel="0" collapsed="false">
      <c r="A864" s="0" t="e">
        <f aca="false">_xlfn.XLOOKUP('[1]CMK - 30.09.2025'!$N$1:$N$1048576,'[1]CMK - 30.09.2025'!$J$1:$J$1048576,"-",0)</f>
        <v>#NAME?</v>
      </c>
      <c r="B864" s="85" t="s">
        <v>58</v>
      </c>
      <c r="C864" s="85" t="s">
        <v>58</v>
      </c>
      <c r="D864" s="85" t="s">
        <v>59</v>
      </c>
      <c r="E864" s="85" t="n">
        <v>18816512000196</v>
      </c>
      <c r="F864" s="85" t="s">
        <v>920</v>
      </c>
      <c r="G864" s="85"/>
      <c r="H864" s="85" t="s">
        <v>61</v>
      </c>
      <c r="I864" s="86" t="n">
        <v>328.127</v>
      </c>
      <c r="J864" s="86" t="n">
        <v>328.127</v>
      </c>
      <c r="K864" s="86" t="n">
        <v>0</v>
      </c>
      <c r="L864" s="89" t="n">
        <v>-328.127</v>
      </c>
      <c r="M864" s="90" t="n">
        <v>-1</v>
      </c>
      <c r="N864" s="88" t="s">
        <v>57</v>
      </c>
      <c r="O864" s="85" t="s">
        <v>57</v>
      </c>
      <c r="P864" s="85" t="s">
        <v>57</v>
      </c>
      <c r="Q864" s="85" t="s">
        <v>57</v>
      </c>
      <c r="R864" s="85" t="s">
        <v>57</v>
      </c>
      <c r="S864" s="91" t="s">
        <v>57</v>
      </c>
      <c r="T864" s="91" t="s">
        <v>57</v>
      </c>
      <c r="U864" s="86" t="n">
        <v>370.624</v>
      </c>
      <c r="V864" s="86" t="n">
        <v>370.624</v>
      </c>
      <c r="W864" s="86" t="n">
        <v>0</v>
      </c>
      <c r="X864" s="89" t="n">
        <v>-370.624</v>
      </c>
      <c r="Y864" s="90" t="n">
        <v>-1</v>
      </c>
      <c r="Z864" s="88" t="s">
        <v>57</v>
      </c>
      <c r="AA864" s="86" t="n">
        <f aca="false">SUM(K864,Q864,W864)/3</f>
        <v>0</v>
      </c>
    </row>
    <row r="865" customFormat="false" ht="15" hidden="false" customHeight="false" outlineLevel="0" collapsed="false">
      <c r="A865" s="0" t="e">
        <f aca="false">_xlfn.XLOOKUP('[1]CMK - 30.09.2025'!$N$1:$N$1048576,'[1]CMK - 30.09.2025'!$J$1:$J$1048576,"-",0)</f>
        <v>#NAME?</v>
      </c>
      <c r="B865" s="85" t="s">
        <v>58</v>
      </c>
      <c r="C865" s="85" t="s">
        <v>58</v>
      </c>
      <c r="D865" s="85" t="s">
        <v>59</v>
      </c>
      <c r="E865" s="85" t="n">
        <v>18834593000157</v>
      </c>
      <c r="F865" s="85" t="s">
        <v>921</v>
      </c>
      <c r="G865" s="85"/>
      <c r="H865" s="85" t="s">
        <v>61</v>
      </c>
      <c r="I865" s="86" t="n">
        <v>1058.451</v>
      </c>
      <c r="J865" s="86" t="n">
        <v>1058.451</v>
      </c>
      <c r="K865" s="86" t="n">
        <v>911.48</v>
      </c>
      <c r="L865" s="89" t="n">
        <v>-146.970999999999</v>
      </c>
      <c r="M865" s="90" t="n">
        <v>-0.138854798190941</v>
      </c>
      <c r="N865" s="88" t="s">
        <v>57</v>
      </c>
      <c r="O865" s="86" t="n">
        <v>969.708</v>
      </c>
      <c r="P865" s="86" t="n">
        <v>969.708</v>
      </c>
      <c r="Q865" s="86" t="n">
        <v>849.48</v>
      </c>
      <c r="R865" s="89" t="n">
        <v>-120.228</v>
      </c>
      <c r="S865" s="90" t="n">
        <v>-0.123983714685245</v>
      </c>
      <c r="T865" s="90" t="n">
        <v>-0.0680212401808049</v>
      </c>
      <c r="U865" s="86" t="n">
        <v>1938.276</v>
      </c>
      <c r="V865" s="86" t="n">
        <v>1938.276</v>
      </c>
      <c r="W865" s="86" t="n">
        <v>1411.57</v>
      </c>
      <c r="X865" s="89" t="n">
        <v>-526.706</v>
      </c>
      <c r="Y865" s="90" t="n">
        <v>-0.271739422043094</v>
      </c>
      <c r="Z865" s="83" t="n">
        <v>0.661687149785751</v>
      </c>
      <c r="AA865" s="86" t="n">
        <f aca="false">SUM(K865,Q865,W865)/3</f>
        <v>1057.51</v>
      </c>
    </row>
    <row r="866" customFormat="false" ht="15" hidden="false" customHeight="false" outlineLevel="0" collapsed="false">
      <c r="A866" s="0" t="e">
        <f aca="false">_xlfn.XLOOKUP('[1]CMK - 30.09.2025'!$N$1:$N$1048576,'[1]CMK - 30.09.2025'!$J$1:$J$1048576,"-",0)</f>
        <v>#NAME?</v>
      </c>
      <c r="B866" s="85" t="s">
        <v>58</v>
      </c>
      <c r="C866" s="85" t="s">
        <v>58</v>
      </c>
      <c r="D866" s="85" t="s">
        <v>59</v>
      </c>
      <c r="E866" s="85" t="n">
        <v>18858110000154</v>
      </c>
      <c r="F866" s="85" t="s">
        <v>922</v>
      </c>
      <c r="G866" s="85"/>
      <c r="H866" s="85" t="s">
        <v>61</v>
      </c>
      <c r="I866" s="86" t="n">
        <v>875.656</v>
      </c>
      <c r="J866" s="86" t="n">
        <v>875.656</v>
      </c>
      <c r="K866" s="86" t="n">
        <v>420.86</v>
      </c>
      <c r="L866" s="89" t="n">
        <v>-454.796</v>
      </c>
      <c r="M866" s="90" t="n">
        <v>-0.519377472432097</v>
      </c>
      <c r="N866" s="88" t="s">
        <v>57</v>
      </c>
      <c r="O866" s="86" t="n">
        <v>1844.095</v>
      </c>
      <c r="P866" s="86" t="n">
        <v>1844.095</v>
      </c>
      <c r="Q866" s="86" t="n">
        <v>1246.47</v>
      </c>
      <c r="R866" s="89" t="n">
        <v>-597.625</v>
      </c>
      <c r="S866" s="90" t="n">
        <v>-0.324074952754603</v>
      </c>
      <c r="T866" s="83" t="n">
        <v>1.96172123746614</v>
      </c>
      <c r="U866" s="86" t="n">
        <v>1529.107</v>
      </c>
      <c r="V866" s="86" t="n">
        <v>1529.107</v>
      </c>
      <c r="W866" s="86" t="n">
        <v>833.92</v>
      </c>
      <c r="X866" s="89" t="n">
        <v>-695.187</v>
      </c>
      <c r="Y866" s="90" t="n">
        <v>-0.454635941108111</v>
      </c>
      <c r="Z866" s="90" t="n">
        <v>-0.33097467247507</v>
      </c>
      <c r="AA866" s="86" t="n">
        <f aca="false">SUM(K866,Q866,W866)/3</f>
        <v>833.75</v>
      </c>
    </row>
    <row r="867" customFormat="false" ht="15" hidden="false" customHeight="false" outlineLevel="0" collapsed="false">
      <c r="A867" s="0" t="e">
        <f aca="false">_xlfn.XLOOKUP('[1]CMK - 30.09.2025'!$N$1:$N$1048576,'[1]CMK - 30.09.2025'!$J$1:$J$1048576,"-",0)</f>
        <v>#NAME?</v>
      </c>
      <c r="B867" s="85" t="s">
        <v>58</v>
      </c>
      <c r="C867" s="85" t="s">
        <v>58</v>
      </c>
      <c r="D867" s="85" t="s">
        <v>59</v>
      </c>
      <c r="E867" s="85" t="n">
        <v>18883405000180</v>
      </c>
      <c r="F867" s="85" t="s">
        <v>923</v>
      </c>
      <c r="G867" s="85"/>
      <c r="H867" s="85" t="s">
        <v>61</v>
      </c>
      <c r="I867" s="86" t="n">
        <v>30.509</v>
      </c>
      <c r="J867" s="86" t="n">
        <v>30.509</v>
      </c>
      <c r="K867" s="86" t="n">
        <v>167.16</v>
      </c>
      <c r="L867" s="87" t="n">
        <v>136.651</v>
      </c>
      <c r="M867" s="83" t="n">
        <v>4.47903897210659</v>
      </c>
      <c r="N867" s="88" t="s">
        <v>57</v>
      </c>
      <c r="O867" s="86" t="n">
        <v>30.693</v>
      </c>
      <c r="P867" s="86" t="n">
        <v>30.693</v>
      </c>
      <c r="Q867" s="86" t="n">
        <v>0</v>
      </c>
      <c r="R867" s="89" t="n">
        <v>-30.693</v>
      </c>
      <c r="S867" s="90" t="n">
        <v>-1</v>
      </c>
      <c r="T867" s="90" t="n">
        <v>-1</v>
      </c>
      <c r="U867" s="86" t="n">
        <v>682.079</v>
      </c>
      <c r="V867" s="86" t="n">
        <v>682.079</v>
      </c>
      <c r="W867" s="86" t="n">
        <v>713.98</v>
      </c>
      <c r="X867" s="87" t="n">
        <v>31.9010000000001</v>
      </c>
      <c r="Y867" s="83" t="n">
        <v>0.0467702421567005</v>
      </c>
      <c r="Z867" s="88" t="s">
        <v>57</v>
      </c>
      <c r="AA867" s="86" t="n">
        <f aca="false">SUM(K867,Q867,W867)/3</f>
        <v>293.713333333333</v>
      </c>
    </row>
    <row r="868" customFormat="false" ht="15" hidden="false" customHeight="false" outlineLevel="0" collapsed="false">
      <c r="A868" s="0" t="e">
        <f aca="false">_xlfn.XLOOKUP('[1]CMK - 30.09.2025'!$N$1:$N$1048576,'[1]CMK - 30.09.2025'!$J$1:$J$1048576,"-",0)</f>
        <v>#NAME?</v>
      </c>
      <c r="B868" s="85" t="s">
        <v>58</v>
      </c>
      <c r="C868" s="85" t="s">
        <v>58</v>
      </c>
      <c r="D868" s="85" t="s">
        <v>59</v>
      </c>
      <c r="E868" s="85" t="n">
        <v>18885186000179</v>
      </c>
      <c r="F868" s="85" t="s">
        <v>924</v>
      </c>
      <c r="G868" s="85"/>
      <c r="H868" s="85" t="s">
        <v>61</v>
      </c>
      <c r="I868" s="86" t="n">
        <v>7353.862</v>
      </c>
      <c r="J868" s="86" t="n">
        <v>7353.862</v>
      </c>
      <c r="K868" s="86" t="n">
        <v>2917.65</v>
      </c>
      <c r="L868" s="89" t="n">
        <v>-4436.212</v>
      </c>
      <c r="M868" s="90" t="n">
        <v>-0.60324928588543</v>
      </c>
      <c r="N868" s="88" t="s">
        <v>57</v>
      </c>
      <c r="O868" s="86" t="n">
        <v>4337.57</v>
      </c>
      <c r="P868" s="86" t="n">
        <v>4337.57</v>
      </c>
      <c r="Q868" s="86" t="n">
        <v>4454.33</v>
      </c>
      <c r="R868" s="87" t="n">
        <v>116.760000000001</v>
      </c>
      <c r="S868" s="83" t="n">
        <v>0.0269182975721432</v>
      </c>
      <c r="T868" s="83" t="n">
        <v>0.526684146487756</v>
      </c>
      <c r="U868" s="86" t="n">
        <v>5346.714</v>
      </c>
      <c r="V868" s="86" t="n">
        <v>5346.714</v>
      </c>
      <c r="W868" s="86" t="n">
        <v>4637.25</v>
      </c>
      <c r="X868" s="89" t="n">
        <v>-709.464000000003</v>
      </c>
      <c r="Y868" s="90" t="n">
        <v>-0.132691593378663</v>
      </c>
      <c r="Z868" s="83" t="n">
        <v>0.0410656597063981</v>
      </c>
      <c r="AA868" s="86" t="n">
        <f aca="false">SUM(K868,Q868,W868)/3</f>
        <v>4003.07666666667</v>
      </c>
    </row>
    <row r="869" customFormat="false" ht="15" hidden="false" customHeight="false" outlineLevel="0" collapsed="false">
      <c r="A869" s="0" t="e">
        <f aca="false">_xlfn.XLOOKUP('[1]CMK - 30.09.2025'!$N$1:$N$1048576,'[1]CMK - 30.09.2025'!$J$1:$J$1048576,"-",0)</f>
        <v>#NAME?</v>
      </c>
      <c r="B869" s="85" t="s">
        <v>58</v>
      </c>
      <c r="C869" s="85" t="s">
        <v>58</v>
      </c>
      <c r="D869" s="85" t="s">
        <v>59</v>
      </c>
      <c r="E869" s="85" t="n">
        <v>18891398000169</v>
      </c>
      <c r="F869" s="85" t="s">
        <v>925</v>
      </c>
      <c r="G869" s="85"/>
      <c r="H869" s="85" t="s">
        <v>61</v>
      </c>
      <c r="I869" s="86" t="n">
        <v>1242.601</v>
      </c>
      <c r="J869" s="86" t="n">
        <v>1242.601</v>
      </c>
      <c r="K869" s="86" t="n">
        <v>609.22</v>
      </c>
      <c r="L869" s="89" t="n">
        <v>-633.381</v>
      </c>
      <c r="M869" s="90" t="n">
        <v>-0.509721946143613</v>
      </c>
      <c r="N869" s="88" t="s">
        <v>57</v>
      </c>
      <c r="O869" s="86" t="n">
        <v>1419.53</v>
      </c>
      <c r="P869" s="86" t="n">
        <v>1419.53</v>
      </c>
      <c r="Q869" s="86" t="n">
        <v>537.51</v>
      </c>
      <c r="R869" s="89" t="n">
        <v>-882.02</v>
      </c>
      <c r="S869" s="90" t="n">
        <v>-0.621346502011229</v>
      </c>
      <c r="T869" s="90" t="n">
        <v>-0.117707888775811</v>
      </c>
      <c r="U869" s="86" t="n">
        <v>768.823</v>
      </c>
      <c r="V869" s="86" t="n">
        <v>768.823</v>
      </c>
      <c r="W869" s="86" t="n">
        <v>748.69</v>
      </c>
      <c r="X869" s="89" t="n">
        <v>-20.133</v>
      </c>
      <c r="Y869" s="90" t="n">
        <v>-0.0261867816129331</v>
      </c>
      <c r="Z869" s="83" t="n">
        <v>0.392885713754163</v>
      </c>
      <c r="AA869" s="86" t="n">
        <f aca="false">SUM(K869,Q869,W869)/3</f>
        <v>631.806666666667</v>
      </c>
    </row>
    <row r="870" customFormat="false" ht="15" hidden="false" customHeight="false" outlineLevel="0" collapsed="false">
      <c r="A870" s="0" t="e">
        <f aca="false">_xlfn.XLOOKUP('[1]CMK - 30.09.2025'!$N$1:$N$1048576,'[1]CMK - 30.09.2025'!$J$1:$J$1048576,"-",0)</f>
        <v>#NAME?</v>
      </c>
      <c r="B870" s="85" t="s">
        <v>58</v>
      </c>
      <c r="C870" s="85" t="s">
        <v>58</v>
      </c>
      <c r="D870" s="85" t="s">
        <v>59</v>
      </c>
      <c r="E870" s="85" t="n">
        <v>18913266000190</v>
      </c>
      <c r="F870" s="85" t="s">
        <v>926</v>
      </c>
      <c r="G870" s="85"/>
      <c r="H870" s="85" t="s">
        <v>61</v>
      </c>
      <c r="I870" s="86" t="n">
        <v>11812.273</v>
      </c>
      <c r="J870" s="86" t="n">
        <v>11812.273</v>
      </c>
      <c r="K870" s="86" t="n">
        <v>8756.29</v>
      </c>
      <c r="L870" s="89" t="n">
        <v>-3055.983</v>
      </c>
      <c r="M870" s="90" t="n">
        <v>-0.258712527216396</v>
      </c>
      <c r="N870" s="88" t="s">
        <v>57</v>
      </c>
      <c r="O870" s="86" t="n">
        <v>16688.441</v>
      </c>
      <c r="P870" s="86" t="n">
        <v>16688.441</v>
      </c>
      <c r="Q870" s="86" t="n">
        <v>11070.71</v>
      </c>
      <c r="R870" s="89" t="n">
        <v>-5617.731</v>
      </c>
      <c r="S870" s="90" t="n">
        <v>-0.336624074112136</v>
      </c>
      <c r="T870" s="83" t="n">
        <v>0.264315138032203</v>
      </c>
      <c r="U870" s="86" t="n">
        <v>13000.38</v>
      </c>
      <c r="V870" s="86" t="n">
        <v>13000.38</v>
      </c>
      <c r="W870" s="86" t="n">
        <v>13513</v>
      </c>
      <c r="X870" s="87" t="n">
        <v>512.619999999994</v>
      </c>
      <c r="Y870" s="83" t="n">
        <v>0.0394311550893123</v>
      </c>
      <c r="Z870" s="83" t="n">
        <v>0.220608253671174</v>
      </c>
      <c r="AA870" s="86" t="n">
        <f aca="false">SUM(K870,Q870,W870)/3</f>
        <v>11113.3333333333</v>
      </c>
    </row>
    <row r="871" customFormat="false" ht="15" hidden="false" customHeight="false" outlineLevel="0" collapsed="false">
      <c r="A871" s="0" t="e">
        <f aca="false">_xlfn.XLOOKUP('[1]CMK - 30.09.2025'!$N$1:$N$1048576,'[1]CMK - 30.09.2025'!$J$1:$J$1048576,"-",0)</f>
        <v>#NAME?</v>
      </c>
      <c r="B871" s="85" t="s">
        <v>58</v>
      </c>
      <c r="C871" s="85" t="s">
        <v>58</v>
      </c>
      <c r="D871" s="85" t="s">
        <v>59</v>
      </c>
      <c r="E871" s="85" t="n">
        <v>18917657000183</v>
      </c>
      <c r="F871" s="85" t="s">
        <v>927</v>
      </c>
      <c r="G871" s="85"/>
      <c r="H871" s="85" t="s">
        <v>61</v>
      </c>
      <c r="I871" s="86" t="n">
        <v>98340.923</v>
      </c>
      <c r="J871" s="86" t="n">
        <v>98340.923</v>
      </c>
      <c r="K871" s="86" t="n">
        <v>116847.62</v>
      </c>
      <c r="L871" s="87" t="n">
        <v>18506.697</v>
      </c>
      <c r="M871" s="83" t="n">
        <v>0.188189173290554</v>
      </c>
      <c r="N871" s="88" t="s">
        <v>57</v>
      </c>
      <c r="O871" s="86" t="n">
        <v>40542.455</v>
      </c>
      <c r="P871" s="86" t="n">
        <v>40542.455</v>
      </c>
      <c r="Q871" s="86" t="n">
        <v>149898.47</v>
      </c>
      <c r="R871" s="87" t="n">
        <v>109356.015</v>
      </c>
      <c r="S871" s="83" t="n">
        <v>2.69732099351161</v>
      </c>
      <c r="T871" s="83" t="n">
        <v>0.282854284922534</v>
      </c>
      <c r="U871" s="86" t="n">
        <v>174965.526</v>
      </c>
      <c r="V871" s="86" t="n">
        <v>174965.526</v>
      </c>
      <c r="W871" s="86" t="n">
        <v>127748.3</v>
      </c>
      <c r="X871" s="89" t="n">
        <v>-47217.2260000001</v>
      </c>
      <c r="Y871" s="90" t="n">
        <v>-0.269865882036671</v>
      </c>
      <c r="Z871" s="90" t="n">
        <v>-0.147767819111162</v>
      </c>
      <c r="AA871" s="86" t="n">
        <f aca="false">SUM(K871,Q871,W871)/3</f>
        <v>131498.13</v>
      </c>
    </row>
    <row r="872" customFormat="false" ht="15" hidden="false" customHeight="false" outlineLevel="0" collapsed="false">
      <c r="A872" s="0" t="e">
        <f aca="false">_xlfn.XLOOKUP('[1]CMK - 30.09.2025'!$N$1:$N$1048576,'[1]CMK - 30.09.2025'!$J$1:$J$1048576,"-",0)</f>
        <v>#NAME?</v>
      </c>
      <c r="B872" s="85" t="s">
        <v>58</v>
      </c>
      <c r="C872" s="85" t="s">
        <v>58</v>
      </c>
      <c r="D872" s="85" t="s">
        <v>59</v>
      </c>
      <c r="E872" s="85" t="n">
        <v>18953121000113</v>
      </c>
      <c r="F872" s="85" t="s">
        <v>928</v>
      </c>
      <c r="G872" s="85"/>
      <c r="H872" s="85" t="s">
        <v>61</v>
      </c>
      <c r="I872" s="86" t="n">
        <v>6071.047</v>
      </c>
      <c r="J872" s="86" t="n">
        <v>6071.047</v>
      </c>
      <c r="K872" s="86" t="n">
        <v>5417.69</v>
      </c>
      <c r="L872" s="89" t="n">
        <v>-653.357000000001</v>
      </c>
      <c r="M872" s="90" t="n">
        <v>-0.107618504682965</v>
      </c>
      <c r="N872" s="88" t="s">
        <v>57</v>
      </c>
      <c r="O872" s="86" t="n">
        <v>6453.87</v>
      </c>
      <c r="P872" s="86" t="n">
        <v>6453.87</v>
      </c>
      <c r="Q872" s="86" t="n">
        <v>5510.65</v>
      </c>
      <c r="R872" s="89" t="n">
        <v>-943.220000000003</v>
      </c>
      <c r="S872" s="90" t="n">
        <v>-0.14614797013265</v>
      </c>
      <c r="T872" s="83" t="n">
        <v>0.0171586044974885</v>
      </c>
      <c r="U872" s="86" t="n">
        <v>7407.852</v>
      </c>
      <c r="V872" s="86" t="n">
        <v>7407.852</v>
      </c>
      <c r="W872" s="86" t="n">
        <v>5878.91</v>
      </c>
      <c r="X872" s="89" t="n">
        <v>-1528.942</v>
      </c>
      <c r="Y872" s="90" t="n">
        <v>-0.206394782185173</v>
      </c>
      <c r="Z872" s="83" t="n">
        <v>0.0668269623365667</v>
      </c>
      <c r="AA872" s="86" t="n">
        <f aca="false">SUM(K872,Q872,W872)/3</f>
        <v>5602.41666666667</v>
      </c>
    </row>
    <row r="873" customFormat="false" ht="15" hidden="false" customHeight="false" outlineLevel="0" collapsed="false">
      <c r="A873" s="0" t="e">
        <f aca="false">_xlfn.XLOOKUP('[1]CMK - 30.09.2025'!$N$1:$N$1048576,'[1]CMK - 30.09.2025'!$J$1:$J$1048576,"-",0)</f>
        <v>#NAME?</v>
      </c>
      <c r="B873" s="85" t="s">
        <v>58</v>
      </c>
      <c r="C873" s="85" t="s">
        <v>58</v>
      </c>
      <c r="D873" s="85" t="s">
        <v>59</v>
      </c>
      <c r="E873" s="85" t="n">
        <v>18953364000151</v>
      </c>
      <c r="F873" s="85" t="s">
        <v>929</v>
      </c>
      <c r="G873" s="85"/>
      <c r="H873" s="85" t="s">
        <v>61</v>
      </c>
      <c r="I873" s="86" t="n">
        <v>44293.523</v>
      </c>
      <c r="J873" s="86" t="n">
        <v>44293.523</v>
      </c>
      <c r="K873" s="86" t="n">
        <v>34611.15</v>
      </c>
      <c r="L873" s="89" t="n">
        <v>-9682.37300000004</v>
      </c>
      <c r="M873" s="90" t="n">
        <v>-0.218595684971819</v>
      </c>
      <c r="N873" s="88" t="s">
        <v>57</v>
      </c>
      <c r="O873" s="86" t="n">
        <v>34737.593</v>
      </c>
      <c r="P873" s="86" t="n">
        <v>34737.593</v>
      </c>
      <c r="Q873" s="86" t="n">
        <v>32985.88</v>
      </c>
      <c r="R873" s="89" t="n">
        <v>-1751.71299999997</v>
      </c>
      <c r="S873" s="90" t="n">
        <v>-0.0504270114512533</v>
      </c>
      <c r="T873" s="90" t="n">
        <v>-0.0469579889717618</v>
      </c>
      <c r="U873" s="86" t="n">
        <v>48495.012</v>
      </c>
      <c r="V873" s="86" t="n">
        <v>48495.012</v>
      </c>
      <c r="W873" s="86" t="n">
        <v>35319.74</v>
      </c>
      <c r="X873" s="89" t="n">
        <v>-13175.272</v>
      </c>
      <c r="Y873" s="90" t="n">
        <v>-0.27168303412318</v>
      </c>
      <c r="Z873" s="83" t="n">
        <v>0.0707533041410446</v>
      </c>
      <c r="AA873" s="86" t="n">
        <f aca="false">SUM(K873,Q873,W873)/3</f>
        <v>34305.59</v>
      </c>
    </row>
    <row r="874" customFormat="false" ht="15" hidden="false" customHeight="false" outlineLevel="0" collapsed="false">
      <c r="A874" s="0" t="e">
        <f aca="false">_xlfn.XLOOKUP('[1]CMK - 30.09.2025'!$N$1:$N$1048576,'[1]CMK - 30.09.2025'!$J$1:$J$1048576,"-",0)</f>
        <v>#NAME?</v>
      </c>
      <c r="B874" s="85" t="s">
        <v>58</v>
      </c>
      <c r="C874" s="85" t="s">
        <v>58</v>
      </c>
      <c r="D874" s="85" t="s">
        <v>59</v>
      </c>
      <c r="E874" s="85" t="n">
        <v>18969685000144</v>
      </c>
      <c r="F874" s="85" t="s">
        <v>930</v>
      </c>
      <c r="G874" s="85"/>
      <c r="H874" s="85" t="s">
        <v>61</v>
      </c>
      <c r="I874" s="86" t="n">
        <v>3105.911</v>
      </c>
      <c r="J874" s="86" t="n">
        <v>3105.911</v>
      </c>
      <c r="K874" s="86" t="n">
        <v>3445.79</v>
      </c>
      <c r="L874" s="87" t="n">
        <v>339.879</v>
      </c>
      <c r="M874" s="83" t="n">
        <v>0.109429729312913</v>
      </c>
      <c r="N874" s="88" t="s">
        <v>57</v>
      </c>
      <c r="O874" s="86" t="n">
        <v>8125.876</v>
      </c>
      <c r="P874" s="86" t="n">
        <v>8125.876</v>
      </c>
      <c r="Q874" s="86" t="n">
        <v>2476.56</v>
      </c>
      <c r="R874" s="89" t="n">
        <v>-5649.316</v>
      </c>
      <c r="S874" s="90" t="n">
        <v>-0.695225474767275</v>
      </c>
      <c r="T874" s="90" t="n">
        <v>-0.281279474373075</v>
      </c>
      <c r="U874" s="86" t="n">
        <v>6171.792</v>
      </c>
      <c r="V874" s="86" t="n">
        <v>6171.792</v>
      </c>
      <c r="W874" s="86" t="n">
        <v>3607.22</v>
      </c>
      <c r="X874" s="89" t="n">
        <v>-2564.572</v>
      </c>
      <c r="Y874" s="90" t="n">
        <v>-0.415531177978778</v>
      </c>
      <c r="Z874" s="83" t="n">
        <v>0.456544561811545</v>
      </c>
      <c r="AA874" s="86" t="n">
        <f aca="false">SUM(K874,Q874,W874)/3</f>
        <v>3176.52333333333</v>
      </c>
    </row>
    <row r="875" customFormat="false" ht="15" hidden="false" customHeight="false" outlineLevel="0" collapsed="false">
      <c r="A875" s="0" t="e">
        <f aca="false">_xlfn.XLOOKUP('[1]CMK - 30.09.2025'!$N$1:$N$1048576,'[1]CMK - 30.09.2025'!$J$1:$J$1048576,"-",0)</f>
        <v>#NAME?</v>
      </c>
      <c r="B875" s="85" t="s">
        <v>58</v>
      </c>
      <c r="C875" s="85" t="s">
        <v>58</v>
      </c>
      <c r="D875" s="85" t="s">
        <v>59</v>
      </c>
      <c r="E875" s="85" t="n">
        <v>18985085000170</v>
      </c>
      <c r="F875" s="85" t="s">
        <v>931</v>
      </c>
      <c r="G875" s="85"/>
      <c r="H875" s="85" t="s">
        <v>61</v>
      </c>
      <c r="I875" s="86" t="n">
        <v>13340.863</v>
      </c>
      <c r="J875" s="86" t="n">
        <v>13340.863</v>
      </c>
      <c r="K875" s="86" t="n">
        <v>11756.28</v>
      </c>
      <c r="L875" s="89" t="n">
        <v>-1584.58299999999</v>
      </c>
      <c r="M875" s="90" t="n">
        <v>-0.118776648856974</v>
      </c>
      <c r="N875" s="88" t="s">
        <v>57</v>
      </c>
      <c r="O875" s="86" t="n">
        <v>10362.249</v>
      </c>
      <c r="P875" s="86" t="n">
        <v>10362.249</v>
      </c>
      <c r="Q875" s="86" t="n">
        <v>11806.49</v>
      </c>
      <c r="R875" s="87" t="n">
        <v>1444.241</v>
      </c>
      <c r="S875" s="83" t="n">
        <v>0.139375245663369</v>
      </c>
      <c r="T875" s="83" t="n">
        <v>0.00427090882490022</v>
      </c>
      <c r="U875" s="86" t="n">
        <v>8200.696</v>
      </c>
      <c r="V875" s="86" t="n">
        <v>8200.696</v>
      </c>
      <c r="W875" s="86" t="n">
        <v>12936.73</v>
      </c>
      <c r="X875" s="87" t="n">
        <v>4736.034</v>
      </c>
      <c r="Y875" s="83" t="n">
        <v>0.577516103511214</v>
      </c>
      <c r="Z875" s="83" t="n">
        <v>0.0957303991279372</v>
      </c>
      <c r="AA875" s="86" t="n">
        <f aca="false">SUM(K875,Q875,W875)/3</f>
        <v>12166.5</v>
      </c>
    </row>
    <row r="876" customFormat="false" ht="15" hidden="false" customHeight="false" outlineLevel="0" collapsed="false">
      <c r="A876" s="0" t="e">
        <f aca="false">_xlfn.XLOOKUP('[1]CMK - 30.09.2025'!$N$1:$N$1048576,'[1]CMK - 30.09.2025'!$J$1:$J$1048576,"-",0)</f>
        <v>#NAME?</v>
      </c>
      <c r="B876" s="85" t="s">
        <v>58</v>
      </c>
      <c r="C876" s="85" t="s">
        <v>58</v>
      </c>
      <c r="D876" s="85" t="s">
        <v>59</v>
      </c>
      <c r="E876" s="85" t="n">
        <v>19019201000169</v>
      </c>
      <c r="F876" s="85" t="s">
        <v>932</v>
      </c>
      <c r="G876" s="85"/>
      <c r="H876" s="85" t="s">
        <v>61</v>
      </c>
      <c r="I876" s="86" t="n">
        <v>5078.25</v>
      </c>
      <c r="J876" s="86" t="n">
        <v>5078.25</v>
      </c>
      <c r="K876" s="86" t="n">
        <v>5115.4</v>
      </c>
      <c r="L876" s="87" t="n">
        <v>37.1500000000042</v>
      </c>
      <c r="M876" s="83" t="n">
        <v>0.00731551223354576</v>
      </c>
      <c r="N876" s="88" t="s">
        <v>57</v>
      </c>
      <c r="O876" s="86" t="n">
        <v>5369.346</v>
      </c>
      <c r="P876" s="86" t="n">
        <v>5369.346</v>
      </c>
      <c r="Q876" s="86" t="n">
        <v>7225.61</v>
      </c>
      <c r="R876" s="87" t="n">
        <v>1856.264</v>
      </c>
      <c r="S876" s="83" t="n">
        <v>0.345715101988212</v>
      </c>
      <c r="T876" s="83" t="n">
        <v>0.412521014974391</v>
      </c>
      <c r="U876" s="86" t="n">
        <v>8060.195</v>
      </c>
      <c r="V876" s="86" t="n">
        <v>8060.195</v>
      </c>
      <c r="W876" s="86" t="n">
        <v>3977.54</v>
      </c>
      <c r="X876" s="89" t="n">
        <v>-4082.655</v>
      </c>
      <c r="Y876" s="90" t="n">
        <v>-0.506520623880688</v>
      </c>
      <c r="Z876" s="90" t="n">
        <v>-0.449521908876898</v>
      </c>
      <c r="AA876" s="86" t="n">
        <f aca="false">SUM(K876,Q876,W876)/3</f>
        <v>5439.51666666667</v>
      </c>
    </row>
    <row r="877" customFormat="false" ht="15" hidden="false" customHeight="false" outlineLevel="0" collapsed="false">
      <c r="A877" s="0" t="e">
        <f aca="false">_xlfn.XLOOKUP('[1]CMK - 30.09.2025'!$N$1:$N$1048576,'[1]CMK - 30.09.2025'!$J$1:$J$1048576,"-",0)</f>
        <v>#NAME?</v>
      </c>
      <c r="B877" s="85" t="s">
        <v>58</v>
      </c>
      <c r="C877" s="85" t="s">
        <v>58</v>
      </c>
      <c r="D877" s="85" t="s">
        <v>59</v>
      </c>
      <c r="E877" s="85" t="n">
        <v>19026618000159</v>
      </c>
      <c r="F877" s="85" t="s">
        <v>933</v>
      </c>
      <c r="G877" s="85"/>
      <c r="H877" s="85" t="s">
        <v>61</v>
      </c>
      <c r="I877" s="86" t="n">
        <v>22152.529</v>
      </c>
      <c r="J877" s="86" t="n">
        <v>22152.529</v>
      </c>
      <c r="K877" s="86" t="n">
        <v>16728.91</v>
      </c>
      <c r="L877" s="89" t="n">
        <v>-5423.619</v>
      </c>
      <c r="M877" s="90" t="n">
        <v>-0.244830691791443</v>
      </c>
      <c r="N877" s="88" t="s">
        <v>57</v>
      </c>
      <c r="O877" s="86" t="n">
        <v>16458.458</v>
      </c>
      <c r="P877" s="86" t="n">
        <v>16458.458</v>
      </c>
      <c r="Q877" s="86" t="n">
        <v>26065.35</v>
      </c>
      <c r="R877" s="87" t="n">
        <v>9606.892</v>
      </c>
      <c r="S877" s="83" t="n">
        <v>0.58370547228665</v>
      </c>
      <c r="T877" s="83" t="n">
        <v>0.558102111853073</v>
      </c>
      <c r="U877" s="86" t="n">
        <v>15307.812</v>
      </c>
      <c r="V877" s="86" t="n">
        <v>15307.812</v>
      </c>
      <c r="W877" s="86" t="n">
        <v>23966.63</v>
      </c>
      <c r="X877" s="87" t="n">
        <v>8658.818</v>
      </c>
      <c r="Y877" s="83" t="n">
        <v>0.565647004287746</v>
      </c>
      <c r="Z877" s="90" t="n">
        <v>-0.0805176220537994</v>
      </c>
      <c r="AA877" s="86" t="n">
        <f aca="false">SUM(K877,Q877,W877)/3</f>
        <v>22253.63</v>
      </c>
    </row>
    <row r="878" customFormat="false" ht="15" hidden="false" customHeight="false" outlineLevel="0" collapsed="false">
      <c r="A878" s="0" t="e">
        <f aca="false">_xlfn.XLOOKUP('[1]CMK - 30.09.2025'!$N$1:$N$1048576,'[1]CMK - 30.09.2025'!$J$1:$J$1048576,"-",0)</f>
        <v>#NAME?</v>
      </c>
      <c r="B878" s="85" t="s">
        <v>58</v>
      </c>
      <c r="C878" s="85" t="s">
        <v>58</v>
      </c>
      <c r="D878" s="85" t="s">
        <v>59</v>
      </c>
      <c r="E878" s="85" t="n">
        <v>19050663000149</v>
      </c>
      <c r="F878" s="85" t="s">
        <v>934</v>
      </c>
      <c r="G878" s="85"/>
      <c r="H878" s="85" t="s">
        <v>61</v>
      </c>
      <c r="I878" s="86" t="n">
        <v>1419.77</v>
      </c>
      <c r="J878" s="86" t="n">
        <v>1419.77</v>
      </c>
      <c r="K878" s="86" t="n">
        <v>2755.57</v>
      </c>
      <c r="L878" s="87" t="n">
        <v>1335.8</v>
      </c>
      <c r="M878" s="83" t="n">
        <v>0.940856617621164</v>
      </c>
      <c r="N878" s="88" t="s">
        <v>57</v>
      </c>
      <c r="O878" s="86" t="n">
        <v>1128.142</v>
      </c>
      <c r="P878" s="86" t="n">
        <v>1128.142</v>
      </c>
      <c r="Q878" s="86" t="n">
        <v>1835.7</v>
      </c>
      <c r="R878" s="87" t="n">
        <v>707.558</v>
      </c>
      <c r="S878" s="83" t="n">
        <v>0.62718877588105</v>
      </c>
      <c r="T878" s="90" t="n">
        <v>-0.333822040448981</v>
      </c>
      <c r="U878" s="86" t="n">
        <v>1441.842</v>
      </c>
      <c r="V878" s="86" t="n">
        <v>1441.842</v>
      </c>
      <c r="W878" s="86" t="n">
        <v>1687</v>
      </c>
      <c r="X878" s="87" t="n">
        <v>245.158000000001</v>
      </c>
      <c r="Y878" s="83" t="n">
        <v>0.170031112979093</v>
      </c>
      <c r="Z878" s="90" t="n">
        <v>-0.0810045214359644</v>
      </c>
      <c r="AA878" s="86" t="n">
        <f aca="false">SUM(K878,Q878,W878)/3</f>
        <v>2092.75666666667</v>
      </c>
    </row>
    <row r="879" customFormat="false" ht="15" hidden="false" customHeight="false" outlineLevel="0" collapsed="false">
      <c r="A879" s="0" t="e">
        <f aca="false">_xlfn.XLOOKUP('[1]CMK - 30.09.2025'!$N$1:$N$1048576,'[1]CMK - 30.09.2025'!$J$1:$J$1048576,"-",0)</f>
        <v>#NAME?</v>
      </c>
      <c r="B879" s="85" t="s">
        <v>58</v>
      </c>
      <c r="C879" s="85" t="s">
        <v>58</v>
      </c>
      <c r="D879" s="85" t="s">
        <v>59</v>
      </c>
      <c r="E879" s="85" t="n">
        <v>19054259000143</v>
      </c>
      <c r="F879" s="85" t="s">
        <v>935</v>
      </c>
      <c r="G879" s="85"/>
      <c r="H879" s="85" t="s">
        <v>61</v>
      </c>
      <c r="I879" s="86" t="n">
        <v>3721.294</v>
      </c>
      <c r="J879" s="86" t="n">
        <v>3721.294</v>
      </c>
      <c r="K879" s="86" t="n">
        <v>4622.39</v>
      </c>
      <c r="L879" s="87" t="n">
        <v>901.096000000001</v>
      </c>
      <c r="M879" s="83" t="n">
        <v>0.242145877213679</v>
      </c>
      <c r="N879" s="88" t="s">
        <v>57</v>
      </c>
      <c r="O879" s="86" t="n">
        <v>4276.715</v>
      </c>
      <c r="P879" s="86" t="n">
        <v>4276.715</v>
      </c>
      <c r="Q879" s="86" t="n">
        <v>3116.44</v>
      </c>
      <c r="R879" s="89" t="n">
        <v>-1160.275</v>
      </c>
      <c r="S879" s="90" t="n">
        <v>-0.271300519206914</v>
      </c>
      <c r="T879" s="90" t="n">
        <v>-0.325794664664816</v>
      </c>
      <c r="U879" s="86" t="n">
        <v>5293.835</v>
      </c>
      <c r="V879" s="86" t="n">
        <v>5293.835</v>
      </c>
      <c r="W879" s="86" t="n">
        <v>4283.3</v>
      </c>
      <c r="X879" s="89" t="n">
        <v>-1010.535</v>
      </c>
      <c r="Y879" s="90" t="n">
        <v>-0.190889024686263</v>
      </c>
      <c r="Z879" s="83" t="n">
        <v>0.374420813492318</v>
      </c>
      <c r="AA879" s="86" t="n">
        <f aca="false">SUM(K879,Q879,W879)/3</f>
        <v>4007.37666666667</v>
      </c>
    </row>
    <row r="880" customFormat="false" ht="15" hidden="false" customHeight="false" outlineLevel="0" collapsed="false">
      <c r="A880" s="0" t="e">
        <f aca="false">_xlfn.XLOOKUP('[1]CMK - 30.09.2025'!$N$1:$N$1048576,'[1]CMK - 30.09.2025'!$J$1:$J$1048576,"-",0)</f>
        <v>#NAME?</v>
      </c>
      <c r="B880" s="85" t="s">
        <v>58</v>
      </c>
      <c r="C880" s="85" t="s">
        <v>58</v>
      </c>
      <c r="D880" s="85" t="s">
        <v>59</v>
      </c>
      <c r="E880" s="85" t="n">
        <v>19070561000195</v>
      </c>
      <c r="F880" s="85" t="s">
        <v>936</v>
      </c>
      <c r="G880" s="85"/>
      <c r="H880" s="85" t="s">
        <v>61</v>
      </c>
      <c r="I880" s="86" t="n">
        <v>10593.893</v>
      </c>
      <c r="J880" s="86" t="n">
        <v>10593.893</v>
      </c>
      <c r="K880" s="86" t="n">
        <v>4622.68</v>
      </c>
      <c r="L880" s="89" t="n">
        <v>-5971.213</v>
      </c>
      <c r="M880" s="90" t="n">
        <v>-0.563646716084446</v>
      </c>
      <c r="N880" s="88" t="s">
        <v>57</v>
      </c>
      <c r="O880" s="86" t="n">
        <v>23965.691</v>
      </c>
      <c r="P880" s="86" t="n">
        <v>23965.691</v>
      </c>
      <c r="Q880" s="86" t="n">
        <v>813.47</v>
      </c>
      <c r="R880" s="89" t="n">
        <v>-23152.221</v>
      </c>
      <c r="S880" s="90" t="n">
        <v>-0.966056893581746</v>
      </c>
      <c r="T880" s="90" t="n">
        <v>-0.824026322393071</v>
      </c>
      <c r="U880" s="86" t="n">
        <v>32060.752</v>
      </c>
      <c r="V880" s="86" t="n">
        <v>32060.752</v>
      </c>
      <c r="W880" s="86" t="n">
        <v>2725.37</v>
      </c>
      <c r="X880" s="89" t="n">
        <v>-29335.382</v>
      </c>
      <c r="Y880" s="90" t="n">
        <v>-0.914993572203172</v>
      </c>
      <c r="Z880" s="83" t="n">
        <v>2.35030179355108</v>
      </c>
      <c r="AA880" s="86" t="n">
        <f aca="false">SUM(K880,Q880,W880)/3</f>
        <v>2720.50666666667</v>
      </c>
    </row>
    <row r="881" customFormat="false" ht="15" hidden="false" customHeight="false" outlineLevel="0" collapsed="false">
      <c r="A881" s="0" t="e">
        <f aca="false">_xlfn.XLOOKUP('[1]CMK - 30.09.2025'!$N$1:$N$1048576,'[1]CMK - 30.09.2025'!$J$1:$J$1048576,"-",0)</f>
        <v>#NAME?</v>
      </c>
      <c r="B881" s="85" t="s">
        <v>58</v>
      </c>
      <c r="C881" s="85" t="s">
        <v>58</v>
      </c>
      <c r="D881" s="85" t="s">
        <v>59</v>
      </c>
      <c r="E881" s="85" t="n">
        <v>19106764000194</v>
      </c>
      <c r="F881" s="85" t="s">
        <v>937</v>
      </c>
      <c r="G881" s="85"/>
      <c r="H881" s="85" t="s">
        <v>61</v>
      </c>
      <c r="I881" s="86" t="n">
        <v>8914.564</v>
      </c>
      <c r="J881" s="86" t="n">
        <v>8914.564</v>
      </c>
      <c r="K881" s="86" t="n">
        <v>4137.39</v>
      </c>
      <c r="L881" s="89" t="n">
        <v>-4777.174</v>
      </c>
      <c r="M881" s="90" t="n">
        <v>-0.535884200281696</v>
      </c>
      <c r="N881" s="88" t="s">
        <v>57</v>
      </c>
      <c r="O881" s="86" t="n">
        <v>5385.363</v>
      </c>
      <c r="P881" s="86" t="n">
        <v>5385.363</v>
      </c>
      <c r="Q881" s="86" t="n">
        <v>3121.86</v>
      </c>
      <c r="R881" s="89" t="n">
        <v>-2263.503</v>
      </c>
      <c r="S881" s="90" t="n">
        <v>-0.420306486303709</v>
      </c>
      <c r="T881" s="90" t="n">
        <v>-0.24545184282845</v>
      </c>
      <c r="U881" s="86" t="n">
        <v>11379.231</v>
      </c>
      <c r="V881" s="86" t="n">
        <v>11379.231</v>
      </c>
      <c r="W881" s="86" t="n">
        <v>5275.39</v>
      </c>
      <c r="X881" s="89" t="n">
        <v>-6103.84100000001</v>
      </c>
      <c r="Y881" s="90" t="n">
        <v>-0.536401888668927</v>
      </c>
      <c r="Z881" s="83" t="n">
        <v>0.689822733883005</v>
      </c>
      <c r="AA881" s="86" t="n">
        <f aca="false">SUM(K881,Q881,W881)/3</f>
        <v>4178.21333333333</v>
      </c>
    </row>
    <row r="882" customFormat="false" ht="15" hidden="false" customHeight="false" outlineLevel="0" collapsed="false">
      <c r="A882" s="0" t="e">
        <f aca="false">_xlfn.XLOOKUP('[1]CMK - 30.09.2025'!$N$1:$N$1048576,'[1]CMK - 30.09.2025'!$J$1:$J$1048576,"-",0)</f>
        <v>#NAME?</v>
      </c>
      <c r="B882" s="85" t="s">
        <v>58</v>
      </c>
      <c r="C882" s="85" t="s">
        <v>58</v>
      </c>
      <c r="D882" s="85" t="s">
        <v>59</v>
      </c>
      <c r="E882" s="85" t="n">
        <v>19107632000187</v>
      </c>
      <c r="F882" s="85" t="s">
        <v>938</v>
      </c>
      <c r="G882" s="85"/>
      <c r="H882" s="85" t="s">
        <v>61</v>
      </c>
      <c r="I882" s="86" t="n">
        <v>18491.029</v>
      </c>
      <c r="J882" s="86" t="n">
        <v>18491.029</v>
      </c>
      <c r="K882" s="86" t="n">
        <v>10530.61</v>
      </c>
      <c r="L882" s="89" t="n">
        <v>-7960.41900000001</v>
      </c>
      <c r="M882" s="90" t="n">
        <v>-0.430501677326881</v>
      </c>
      <c r="N882" s="88" t="s">
        <v>57</v>
      </c>
      <c r="O882" s="86" t="n">
        <v>10319.196</v>
      </c>
      <c r="P882" s="86" t="n">
        <v>10319.196</v>
      </c>
      <c r="Q882" s="86" t="n">
        <v>22697.05</v>
      </c>
      <c r="R882" s="87" t="n">
        <v>12377.854</v>
      </c>
      <c r="S882" s="83" t="n">
        <v>1.19949790661986</v>
      </c>
      <c r="T882" s="83" t="n">
        <v>1.15534047885165</v>
      </c>
      <c r="U882" s="86" t="n">
        <v>27802.403</v>
      </c>
      <c r="V882" s="86" t="n">
        <v>27802.403</v>
      </c>
      <c r="W882" s="86" t="n">
        <v>34809.81</v>
      </c>
      <c r="X882" s="87" t="n">
        <v>7007.407</v>
      </c>
      <c r="Y882" s="83" t="n">
        <v>0.252043213674732</v>
      </c>
      <c r="Z882" s="83" t="n">
        <v>0.533671115849857</v>
      </c>
      <c r="AA882" s="86" t="n">
        <f aca="false">SUM(K882,Q882,W882)/3</f>
        <v>22679.1566666667</v>
      </c>
    </row>
    <row r="883" customFormat="false" ht="15" hidden="false" customHeight="false" outlineLevel="0" collapsed="false">
      <c r="A883" s="0" t="e">
        <f aca="false">_xlfn.XLOOKUP('[1]CMK - 30.09.2025'!$N$1:$N$1048576,'[1]CMK - 30.09.2025'!$J$1:$J$1048576,"-",0)</f>
        <v>#NAME?</v>
      </c>
      <c r="B883" s="85" t="s">
        <v>58</v>
      </c>
      <c r="C883" s="85" t="s">
        <v>58</v>
      </c>
      <c r="D883" s="85" t="s">
        <v>59</v>
      </c>
      <c r="E883" s="85" t="n">
        <v>19112381000129</v>
      </c>
      <c r="F883" s="85" t="s">
        <v>939</v>
      </c>
      <c r="G883" s="85"/>
      <c r="H883" s="85" t="s">
        <v>61</v>
      </c>
      <c r="I883" s="86" t="n">
        <v>8805.75</v>
      </c>
      <c r="J883" s="86" t="n">
        <v>8805.75</v>
      </c>
      <c r="K883" s="86" t="n">
        <v>4140.01</v>
      </c>
      <c r="L883" s="89" t="n">
        <v>-4665.74</v>
      </c>
      <c r="M883" s="90" t="n">
        <v>-0.529851517474378</v>
      </c>
      <c r="N883" s="88" t="s">
        <v>57</v>
      </c>
      <c r="O883" s="86" t="n">
        <v>8034.548</v>
      </c>
      <c r="P883" s="86" t="n">
        <v>8034.548</v>
      </c>
      <c r="Q883" s="86" t="n">
        <v>7312.53</v>
      </c>
      <c r="R883" s="89" t="n">
        <v>-722.018000000005</v>
      </c>
      <c r="S883" s="90" t="n">
        <v>-0.0898641715750537</v>
      </c>
      <c r="T883" s="83" t="n">
        <v>0.766307327760078</v>
      </c>
      <c r="U883" s="86" t="n">
        <v>483.04</v>
      </c>
      <c r="V883" s="86" t="n">
        <v>483.04</v>
      </c>
      <c r="W883" s="86" t="n">
        <v>17222.32</v>
      </c>
      <c r="X883" s="87" t="n">
        <v>16739.28</v>
      </c>
      <c r="Y883" s="83" t="n">
        <v>34.6540245114276</v>
      </c>
      <c r="Z883" s="83" t="n">
        <v>1.35517939755461</v>
      </c>
      <c r="AA883" s="86" t="n">
        <f aca="false">SUM(K883,Q883,W883)/3</f>
        <v>9558.28666666667</v>
      </c>
    </row>
    <row r="884" customFormat="false" ht="15" hidden="false" customHeight="false" outlineLevel="0" collapsed="false">
      <c r="A884" s="0" t="e">
        <f aca="false">_xlfn.XLOOKUP('[1]CMK - 30.09.2025'!$N$1:$N$1048576,'[1]CMK - 30.09.2025'!$J$1:$J$1048576,"-",0)</f>
        <v>#NAME?</v>
      </c>
      <c r="B884" s="85" t="s">
        <v>58</v>
      </c>
      <c r="C884" s="85" t="s">
        <v>58</v>
      </c>
      <c r="D884" s="85" t="s">
        <v>59</v>
      </c>
      <c r="E884" s="85" t="n">
        <v>19135365000151</v>
      </c>
      <c r="F884" s="85" t="s">
        <v>940</v>
      </c>
      <c r="G884" s="85"/>
      <c r="H884" s="85" t="s">
        <v>61</v>
      </c>
      <c r="I884" s="86" t="n">
        <v>0</v>
      </c>
      <c r="J884" s="86" t="n">
        <v>0</v>
      </c>
      <c r="K884" s="86" t="n">
        <v>13049.77</v>
      </c>
      <c r="L884" s="87" t="n">
        <v>13049.77</v>
      </c>
      <c r="M884" s="88" t="s">
        <v>57</v>
      </c>
      <c r="N884" s="88" t="s">
        <v>57</v>
      </c>
      <c r="O884" s="86" t="n">
        <v>0</v>
      </c>
      <c r="P884" s="86" t="n">
        <v>0</v>
      </c>
      <c r="Q884" s="86" t="n">
        <v>12420.28</v>
      </c>
      <c r="R884" s="87" t="n">
        <v>12420.28</v>
      </c>
      <c r="S884" s="88" t="s">
        <v>57</v>
      </c>
      <c r="T884" s="90" t="n">
        <v>-0.0482376317743533</v>
      </c>
      <c r="U884" s="86" t="n">
        <v>0</v>
      </c>
      <c r="V884" s="86" t="n">
        <v>0</v>
      </c>
      <c r="W884" s="86" t="n">
        <v>14969.72</v>
      </c>
      <c r="X884" s="87" t="n">
        <v>14969.72</v>
      </c>
      <c r="Y884" s="88" t="s">
        <v>57</v>
      </c>
      <c r="Z884" s="83" t="n">
        <v>0.2052642935586</v>
      </c>
      <c r="AA884" s="86" t="n">
        <f aca="false">SUM(K884,Q884,W884)/3</f>
        <v>13479.9233333333</v>
      </c>
    </row>
    <row r="885" customFormat="false" ht="15" hidden="false" customHeight="false" outlineLevel="0" collapsed="false">
      <c r="A885" s="0" t="e">
        <f aca="false">_xlfn.XLOOKUP('[1]CMK - 30.09.2025'!$N$1:$N$1048576,'[1]CMK - 30.09.2025'!$J$1:$J$1048576,"-",0)</f>
        <v>#NAME?</v>
      </c>
      <c r="B885" s="85" t="s">
        <v>58</v>
      </c>
      <c r="C885" s="85" t="s">
        <v>58</v>
      </c>
      <c r="D885" s="85" t="s">
        <v>59</v>
      </c>
      <c r="E885" s="85" t="n">
        <v>19155560000143</v>
      </c>
      <c r="F885" s="85" t="s">
        <v>941</v>
      </c>
      <c r="G885" s="85"/>
      <c r="H885" s="85" t="s">
        <v>61</v>
      </c>
      <c r="I885" s="86" t="n">
        <v>2240.525</v>
      </c>
      <c r="J885" s="86" t="n">
        <v>2240.525</v>
      </c>
      <c r="K885" s="86" t="n">
        <v>1154.04</v>
      </c>
      <c r="L885" s="89" t="n">
        <v>-1086.485</v>
      </c>
      <c r="M885" s="90" t="n">
        <v>-0.484924292297564</v>
      </c>
      <c r="N885" s="88" t="s">
        <v>57</v>
      </c>
      <c r="O885" s="86" t="n">
        <v>3862.998</v>
      </c>
      <c r="P885" s="86" t="n">
        <v>3862.998</v>
      </c>
      <c r="Q885" s="86" t="n">
        <v>2484.84</v>
      </c>
      <c r="R885" s="89" t="n">
        <v>-1378.158</v>
      </c>
      <c r="S885" s="90" t="n">
        <v>-0.356758662572437</v>
      </c>
      <c r="T885" s="83" t="n">
        <v>1.15316626806697</v>
      </c>
      <c r="U885" s="86" t="n">
        <v>6591.962</v>
      </c>
      <c r="V885" s="86" t="n">
        <v>6591.962</v>
      </c>
      <c r="W885" s="86" t="n">
        <v>4802.35</v>
      </c>
      <c r="X885" s="89" t="n">
        <v>-1789.612</v>
      </c>
      <c r="Y885" s="90" t="n">
        <v>-0.271483967899087</v>
      </c>
      <c r="Z885" s="83" t="n">
        <v>0.932659648106116</v>
      </c>
      <c r="AA885" s="86" t="n">
        <f aca="false">SUM(K885,Q885,W885)/3</f>
        <v>2813.74333333333</v>
      </c>
    </row>
    <row r="886" customFormat="false" ht="15" hidden="false" customHeight="false" outlineLevel="0" collapsed="false">
      <c r="A886" s="0" t="e">
        <f aca="false">_xlfn.XLOOKUP('[1]CMK - 30.09.2025'!$N$1:$N$1048576,'[1]CMK - 30.09.2025'!$J$1:$J$1048576,"-",0)</f>
        <v>#NAME?</v>
      </c>
      <c r="B886" s="85" t="s">
        <v>58</v>
      </c>
      <c r="C886" s="85" t="s">
        <v>58</v>
      </c>
      <c r="D886" s="85" t="s">
        <v>59</v>
      </c>
      <c r="E886" s="85" t="n">
        <v>19156805000157</v>
      </c>
      <c r="F886" s="85" t="s">
        <v>942</v>
      </c>
      <c r="G886" s="85"/>
      <c r="H886" s="85" t="s">
        <v>61</v>
      </c>
      <c r="I886" s="86" t="n">
        <v>5806.439</v>
      </c>
      <c r="J886" s="86" t="n">
        <v>5806.439</v>
      </c>
      <c r="K886" s="86" t="n">
        <v>4134.92</v>
      </c>
      <c r="L886" s="89" t="n">
        <v>-1671.519</v>
      </c>
      <c r="M886" s="90" t="n">
        <v>-0.287873341991538</v>
      </c>
      <c r="N886" s="88" t="s">
        <v>57</v>
      </c>
      <c r="O886" s="86" t="n">
        <v>2650.626</v>
      </c>
      <c r="P886" s="86" t="n">
        <v>2650.626</v>
      </c>
      <c r="Q886" s="86" t="n">
        <v>3104.32</v>
      </c>
      <c r="R886" s="87" t="n">
        <v>453.693999999999</v>
      </c>
      <c r="S886" s="83" t="n">
        <v>0.171164849360113</v>
      </c>
      <c r="T886" s="90" t="n">
        <v>-0.249243032513326</v>
      </c>
      <c r="U886" s="86" t="n">
        <v>3128.22</v>
      </c>
      <c r="V886" s="86" t="n">
        <v>3128.22</v>
      </c>
      <c r="W886" s="86" t="n">
        <v>4582.04</v>
      </c>
      <c r="X886" s="87" t="n">
        <v>1453.82</v>
      </c>
      <c r="Y886" s="83" t="n">
        <v>0.464743528268474</v>
      </c>
      <c r="Z886" s="83" t="n">
        <v>0.476020513349139</v>
      </c>
      <c r="AA886" s="86" t="n">
        <f aca="false">SUM(K886,Q886,W886)/3</f>
        <v>3940.42666666667</v>
      </c>
    </row>
    <row r="887" customFormat="false" ht="15" hidden="false" customHeight="false" outlineLevel="0" collapsed="false">
      <c r="A887" s="0" t="e">
        <f aca="false">_xlfn.XLOOKUP('[1]CMK - 30.09.2025'!$N$1:$N$1048576,'[1]CMK - 30.09.2025'!$J$1:$J$1048576,"-",0)</f>
        <v>#NAME?</v>
      </c>
      <c r="B887" s="85" t="s">
        <v>58</v>
      </c>
      <c r="C887" s="85" t="s">
        <v>58</v>
      </c>
      <c r="D887" s="85" t="s">
        <v>59</v>
      </c>
      <c r="E887" s="85" t="n">
        <v>19191097000195</v>
      </c>
      <c r="F887" s="85" t="s">
        <v>943</v>
      </c>
      <c r="G887" s="85"/>
      <c r="H887" s="85" t="s">
        <v>61</v>
      </c>
      <c r="I887" s="86" t="n">
        <v>8667.591</v>
      </c>
      <c r="J887" s="86" t="n">
        <v>8667.591</v>
      </c>
      <c r="K887" s="86" t="n">
        <v>6776.4</v>
      </c>
      <c r="L887" s="89" t="n">
        <v>-1891.19099999999</v>
      </c>
      <c r="M887" s="90" t="n">
        <v>-0.218191075236475</v>
      </c>
      <c r="N887" s="88" t="s">
        <v>57</v>
      </c>
      <c r="O887" s="86" t="n">
        <v>8444.966</v>
      </c>
      <c r="P887" s="86" t="n">
        <v>8444.966</v>
      </c>
      <c r="Q887" s="86" t="n">
        <v>6377.68</v>
      </c>
      <c r="R887" s="89" t="n">
        <v>-2067.286</v>
      </c>
      <c r="S887" s="90" t="n">
        <v>-0.244795064894281</v>
      </c>
      <c r="T887" s="90" t="n">
        <v>-0.0588395018003661</v>
      </c>
      <c r="U887" s="86" t="n">
        <v>8780.575</v>
      </c>
      <c r="V887" s="86" t="n">
        <v>8780.575</v>
      </c>
      <c r="W887" s="86" t="n">
        <v>8012.71</v>
      </c>
      <c r="X887" s="89" t="n">
        <v>-767.864999999999</v>
      </c>
      <c r="Y887" s="90" t="n">
        <v>-0.0874504232353803</v>
      </c>
      <c r="Z887" s="83" t="n">
        <v>0.256367519223291</v>
      </c>
      <c r="AA887" s="86" t="n">
        <f aca="false">SUM(K887,Q887,W887)/3</f>
        <v>7055.59666666667</v>
      </c>
    </row>
    <row r="888" customFormat="false" ht="15" hidden="false" customHeight="false" outlineLevel="0" collapsed="false">
      <c r="A888" s="0" t="e">
        <f aca="false">_xlfn.XLOOKUP('[1]CMK - 30.09.2025'!$N$1:$N$1048576,'[1]CMK - 30.09.2025'!$J$1:$J$1048576,"-",0)</f>
        <v>#NAME?</v>
      </c>
      <c r="B888" s="85" t="s">
        <v>58</v>
      </c>
      <c r="C888" s="85" t="s">
        <v>58</v>
      </c>
      <c r="D888" s="85" t="s">
        <v>59</v>
      </c>
      <c r="E888" s="85" t="n">
        <v>19206317000107</v>
      </c>
      <c r="F888" s="85" t="s">
        <v>944</v>
      </c>
      <c r="G888" s="85"/>
      <c r="H888" s="85" t="s">
        <v>61</v>
      </c>
      <c r="I888" s="86" t="n">
        <v>1393.314</v>
      </c>
      <c r="J888" s="86" t="n">
        <v>1393.314</v>
      </c>
      <c r="K888" s="86" t="n">
        <v>0</v>
      </c>
      <c r="L888" s="89" t="n">
        <v>-1393.314</v>
      </c>
      <c r="M888" s="90" t="n">
        <v>-1</v>
      </c>
      <c r="N888" s="88" t="s">
        <v>57</v>
      </c>
      <c r="O888" s="86" t="n">
        <v>1225.308</v>
      </c>
      <c r="P888" s="86" t="n">
        <v>1225.308</v>
      </c>
      <c r="Q888" s="86" t="n">
        <v>2398.18</v>
      </c>
      <c r="R888" s="87" t="n">
        <v>1172.872</v>
      </c>
      <c r="S888" s="83" t="n">
        <v>0.957205861709872</v>
      </c>
      <c r="T888" s="88" t="s">
        <v>57</v>
      </c>
      <c r="U888" s="86" t="n">
        <v>1861.289</v>
      </c>
      <c r="V888" s="86" t="n">
        <v>1861.289</v>
      </c>
      <c r="W888" s="86" t="n">
        <v>894.28</v>
      </c>
      <c r="X888" s="89" t="n">
        <v>-967.009</v>
      </c>
      <c r="Y888" s="90" t="n">
        <v>-0.519537266915562</v>
      </c>
      <c r="Z888" s="90" t="n">
        <v>-0.627100551251366</v>
      </c>
      <c r="AA888" s="86" t="n">
        <f aca="false">SUM(K888,Q888,W888)/3</f>
        <v>1097.48666666667</v>
      </c>
    </row>
    <row r="889" customFormat="false" ht="15" hidden="false" customHeight="false" outlineLevel="0" collapsed="false">
      <c r="A889" s="0" t="e">
        <f aca="false">_xlfn.XLOOKUP('[1]CMK - 30.09.2025'!$N$1:$N$1048576,'[1]CMK - 30.09.2025'!$J$1:$J$1048576,"-",0)</f>
        <v>#NAME?</v>
      </c>
      <c r="B889" s="85" t="s">
        <v>58</v>
      </c>
      <c r="C889" s="85" t="s">
        <v>58</v>
      </c>
      <c r="D889" s="85" t="s">
        <v>59</v>
      </c>
      <c r="E889" s="85" t="n">
        <v>19210989000196</v>
      </c>
      <c r="F889" s="85" t="s">
        <v>945</v>
      </c>
      <c r="G889" s="85"/>
      <c r="H889" s="85" t="s">
        <v>61</v>
      </c>
      <c r="I889" s="86" t="n">
        <v>2554.225</v>
      </c>
      <c r="J889" s="86" t="n">
        <v>2554.225</v>
      </c>
      <c r="K889" s="86" t="n">
        <v>4246.18</v>
      </c>
      <c r="L889" s="87" t="n">
        <v>1691.955</v>
      </c>
      <c r="M889" s="83" t="n">
        <v>0.662414235237695</v>
      </c>
      <c r="N889" s="88" t="s">
        <v>57</v>
      </c>
      <c r="O889" s="86" t="n">
        <v>1298.586</v>
      </c>
      <c r="P889" s="86" t="n">
        <v>1298.586</v>
      </c>
      <c r="Q889" s="86" t="n">
        <v>782.53</v>
      </c>
      <c r="R889" s="89" t="n">
        <v>-516.056</v>
      </c>
      <c r="S889" s="90" t="n">
        <v>-0.397398401030044</v>
      </c>
      <c r="T889" s="90" t="n">
        <v>-0.815709649614477</v>
      </c>
      <c r="U889" s="86" t="n">
        <v>2502.975</v>
      </c>
      <c r="V889" s="86" t="n">
        <v>2502.975</v>
      </c>
      <c r="W889" s="86" t="n">
        <v>4796.1</v>
      </c>
      <c r="X889" s="87" t="n">
        <v>2293.125</v>
      </c>
      <c r="Y889" s="83" t="n">
        <v>0.91615976987385</v>
      </c>
      <c r="Z889" s="83" t="n">
        <v>5.12896630161144</v>
      </c>
      <c r="AA889" s="86" t="n">
        <f aca="false">SUM(K889,Q889,W889)/3</f>
        <v>3274.93666666667</v>
      </c>
    </row>
    <row r="890" customFormat="false" ht="15" hidden="false" customHeight="false" outlineLevel="0" collapsed="false">
      <c r="A890" s="0" t="e">
        <f aca="false">_xlfn.XLOOKUP('[1]CMK - 30.09.2025'!$N$1:$N$1048576,'[1]CMK - 30.09.2025'!$J$1:$J$1048576,"-",0)</f>
        <v>#NAME?</v>
      </c>
      <c r="B890" s="85" t="s">
        <v>58</v>
      </c>
      <c r="C890" s="85" t="s">
        <v>58</v>
      </c>
      <c r="D890" s="85" t="s">
        <v>59</v>
      </c>
      <c r="E890" s="85" t="n">
        <v>19219262000170</v>
      </c>
      <c r="F890" s="85" t="s">
        <v>946</v>
      </c>
      <c r="G890" s="85"/>
      <c r="H890" s="85" t="s">
        <v>61</v>
      </c>
      <c r="I890" s="86" t="n">
        <v>0</v>
      </c>
      <c r="J890" s="86" t="n">
        <v>0</v>
      </c>
      <c r="K890" s="86" t="n">
        <v>30.64</v>
      </c>
      <c r="L890" s="87" t="n">
        <v>30.64</v>
      </c>
      <c r="M890" s="88" t="s">
        <v>57</v>
      </c>
      <c r="N890" s="88" t="s">
        <v>57</v>
      </c>
      <c r="O890" s="86" t="n">
        <v>0</v>
      </c>
      <c r="P890" s="86" t="n">
        <v>0</v>
      </c>
      <c r="Q890" s="86" t="n">
        <v>10.75</v>
      </c>
      <c r="R890" s="87" t="n">
        <v>10.75</v>
      </c>
      <c r="S890" s="88" t="s">
        <v>57</v>
      </c>
      <c r="T890" s="90" t="n">
        <v>-0.649151436031332</v>
      </c>
      <c r="U890" s="86" t="n">
        <v>0</v>
      </c>
      <c r="V890" s="86" t="n">
        <v>0</v>
      </c>
      <c r="W890" s="86" t="n">
        <v>0</v>
      </c>
      <c r="X890" s="89" t="n">
        <v>0</v>
      </c>
      <c r="Y890" s="88" t="s">
        <v>57</v>
      </c>
      <c r="Z890" s="90" t="n">
        <v>-1</v>
      </c>
      <c r="AA890" s="86" t="n">
        <f aca="false">SUM(K890,Q890,W890)/3</f>
        <v>13.7966666666667</v>
      </c>
    </row>
    <row r="891" customFormat="false" ht="15" hidden="false" customHeight="false" outlineLevel="0" collapsed="false">
      <c r="A891" s="0" t="e">
        <f aca="false">_xlfn.XLOOKUP('[1]CMK - 30.09.2025'!$N$1:$N$1048576,'[1]CMK - 30.09.2025'!$J$1:$J$1048576,"-",0)</f>
        <v>#NAME?</v>
      </c>
      <c r="B891" s="85" t="s">
        <v>58</v>
      </c>
      <c r="C891" s="85" t="s">
        <v>58</v>
      </c>
      <c r="D891" s="85" t="s">
        <v>59</v>
      </c>
      <c r="E891" s="85" t="n">
        <v>19246651000194</v>
      </c>
      <c r="F891" s="85" t="s">
        <v>947</v>
      </c>
      <c r="G891" s="85"/>
      <c r="H891" s="85" t="s">
        <v>61</v>
      </c>
      <c r="I891" s="86" t="n">
        <v>24131.213</v>
      </c>
      <c r="J891" s="86" t="n">
        <v>24131.213</v>
      </c>
      <c r="K891" s="86" t="n">
        <v>20038.3</v>
      </c>
      <c r="L891" s="89" t="n">
        <v>-4092.91299999998</v>
      </c>
      <c r="M891" s="90" t="n">
        <v>-0.169610744391506</v>
      </c>
      <c r="N891" s="88" t="s">
        <v>57</v>
      </c>
      <c r="O891" s="86" t="n">
        <v>18480.188</v>
      </c>
      <c r="P891" s="86" t="n">
        <v>18480.188</v>
      </c>
      <c r="Q891" s="86" t="n">
        <v>16338.89</v>
      </c>
      <c r="R891" s="89" t="n">
        <v>-2141.29800000001</v>
      </c>
      <c r="S891" s="90" t="n">
        <v>-0.115869925132797</v>
      </c>
      <c r="T891" s="90" t="n">
        <v>-0.184616958524426</v>
      </c>
      <c r="U891" s="86" t="n">
        <v>25315.599</v>
      </c>
      <c r="V891" s="86" t="n">
        <v>25315.599</v>
      </c>
      <c r="W891" s="86" t="n">
        <v>19089.71</v>
      </c>
      <c r="X891" s="89" t="n">
        <v>-6225.88899999999</v>
      </c>
      <c r="Y891" s="90" t="n">
        <v>-0.245930937679965</v>
      </c>
      <c r="Z891" s="83" t="n">
        <v>0.168360274167952</v>
      </c>
      <c r="AA891" s="86" t="n">
        <f aca="false">SUM(K891,Q891,W891)/3</f>
        <v>18488.9666666667</v>
      </c>
    </row>
    <row r="892" customFormat="false" ht="15" hidden="false" customHeight="false" outlineLevel="0" collapsed="false">
      <c r="A892" s="0" t="e">
        <f aca="false">_xlfn.XLOOKUP('[1]CMK - 30.09.2025'!$N$1:$N$1048576,'[1]CMK - 30.09.2025'!$J$1:$J$1048576,"-",0)</f>
        <v>#NAME?</v>
      </c>
      <c r="B892" s="85" t="s">
        <v>58</v>
      </c>
      <c r="C892" s="85" t="s">
        <v>58</v>
      </c>
      <c r="D892" s="85" t="s">
        <v>59</v>
      </c>
      <c r="E892" s="85" t="n">
        <v>19272846000109</v>
      </c>
      <c r="F892" s="85" t="s">
        <v>948</v>
      </c>
      <c r="G892" s="85"/>
      <c r="H892" s="85" t="s">
        <v>61</v>
      </c>
      <c r="I892" s="86" t="n">
        <v>1009.392</v>
      </c>
      <c r="J892" s="86" t="n">
        <v>1009.392</v>
      </c>
      <c r="K892" s="86" t="n">
        <v>1680.07</v>
      </c>
      <c r="L892" s="87" t="n">
        <v>670.678</v>
      </c>
      <c r="M892" s="83" t="n">
        <v>0.664437602041626</v>
      </c>
      <c r="N892" s="88" t="s">
        <v>57</v>
      </c>
      <c r="O892" s="86" t="n">
        <v>1664.391</v>
      </c>
      <c r="P892" s="86" t="n">
        <v>1664.391</v>
      </c>
      <c r="Q892" s="86" t="n">
        <v>932.49</v>
      </c>
      <c r="R892" s="89" t="n">
        <v>-731.901</v>
      </c>
      <c r="S892" s="90" t="n">
        <v>-0.439741022391974</v>
      </c>
      <c r="T892" s="90" t="n">
        <v>-0.444969554839977</v>
      </c>
      <c r="U892" s="86" t="n">
        <v>1639.798</v>
      </c>
      <c r="V892" s="86" t="n">
        <v>1639.798</v>
      </c>
      <c r="W892" s="86" t="n">
        <v>2680.75</v>
      </c>
      <c r="X892" s="87" t="n">
        <v>1040.952</v>
      </c>
      <c r="Y892" s="83" t="n">
        <v>0.634805018666933</v>
      </c>
      <c r="Z892" s="83" t="n">
        <v>1.87482975688747</v>
      </c>
      <c r="AA892" s="86" t="n">
        <f aca="false">SUM(K892,Q892,W892)/3</f>
        <v>1764.43666666667</v>
      </c>
    </row>
    <row r="893" customFormat="false" ht="15" hidden="false" customHeight="false" outlineLevel="0" collapsed="false">
      <c r="A893" s="0" t="e">
        <f aca="false">_xlfn.XLOOKUP('[1]CMK - 30.09.2025'!$N$1:$N$1048576,'[1]CMK - 30.09.2025'!$J$1:$J$1048576,"-",0)</f>
        <v>#NAME?</v>
      </c>
      <c r="B893" s="85" t="s">
        <v>58</v>
      </c>
      <c r="C893" s="85" t="s">
        <v>58</v>
      </c>
      <c r="D893" s="85" t="s">
        <v>59</v>
      </c>
      <c r="E893" s="85" t="n">
        <v>19284199000155</v>
      </c>
      <c r="F893" s="85" t="s">
        <v>949</v>
      </c>
      <c r="G893" s="85"/>
      <c r="H893" s="85" t="s">
        <v>61</v>
      </c>
      <c r="I893" s="86" t="n">
        <v>2264.556</v>
      </c>
      <c r="J893" s="86" t="n">
        <v>2264.556</v>
      </c>
      <c r="K893" s="86" t="n">
        <v>4150.52</v>
      </c>
      <c r="L893" s="87" t="n">
        <v>1885.964</v>
      </c>
      <c r="M893" s="83" t="n">
        <v>0.832818442114038</v>
      </c>
      <c r="N893" s="88" t="s">
        <v>57</v>
      </c>
      <c r="O893" s="86" t="n">
        <v>1795.11</v>
      </c>
      <c r="P893" s="86" t="n">
        <v>1795.11</v>
      </c>
      <c r="Q893" s="86" t="n">
        <v>5554.35</v>
      </c>
      <c r="R893" s="87" t="n">
        <v>3759.24</v>
      </c>
      <c r="S893" s="83" t="n">
        <v>2.09415578989588</v>
      </c>
      <c r="T893" s="83" t="n">
        <v>0.338229908541581</v>
      </c>
      <c r="U893" s="86" t="n">
        <v>2665.551</v>
      </c>
      <c r="V893" s="86" t="n">
        <v>2665.551</v>
      </c>
      <c r="W893" s="86" t="n">
        <v>3861.97</v>
      </c>
      <c r="X893" s="87" t="n">
        <v>1196.419</v>
      </c>
      <c r="Y893" s="83" t="n">
        <v>0.448844910489426</v>
      </c>
      <c r="Z893" s="90" t="n">
        <v>-0.30469451871056</v>
      </c>
      <c r="AA893" s="86" t="n">
        <f aca="false">SUM(K893,Q893,W893)/3</f>
        <v>4522.28</v>
      </c>
    </row>
    <row r="894" customFormat="false" ht="15" hidden="false" customHeight="false" outlineLevel="0" collapsed="false">
      <c r="A894" s="0" t="e">
        <f aca="false">_xlfn.XLOOKUP('[1]CMK - 30.09.2025'!$N$1:$N$1048576,'[1]CMK - 30.09.2025'!$J$1:$J$1048576,"-",0)</f>
        <v>#NAME?</v>
      </c>
      <c r="B894" s="85" t="s">
        <v>58</v>
      </c>
      <c r="C894" s="85" t="s">
        <v>58</v>
      </c>
      <c r="D894" s="85" t="s">
        <v>59</v>
      </c>
      <c r="E894" s="85" t="n">
        <v>19344666000195</v>
      </c>
      <c r="F894" s="85" t="s">
        <v>950</v>
      </c>
      <c r="G894" s="85"/>
      <c r="H894" s="85" t="s">
        <v>61</v>
      </c>
      <c r="I894" s="86" t="n">
        <v>3079.302</v>
      </c>
      <c r="J894" s="86" t="n">
        <v>3079.302</v>
      </c>
      <c r="K894" s="86" t="n">
        <v>10404.59</v>
      </c>
      <c r="L894" s="87" t="n">
        <v>7325.288</v>
      </c>
      <c r="M894" s="83" t="n">
        <v>2.37887936941554</v>
      </c>
      <c r="N894" s="88" t="s">
        <v>57</v>
      </c>
      <c r="O894" s="86" t="n">
        <v>2587.827</v>
      </c>
      <c r="P894" s="86" t="n">
        <v>2587.827</v>
      </c>
      <c r="Q894" s="86" t="n">
        <v>9538.73</v>
      </c>
      <c r="R894" s="87" t="n">
        <v>6950.903</v>
      </c>
      <c r="S894" s="83" t="n">
        <v>2.68599987557128</v>
      </c>
      <c r="T894" s="90" t="n">
        <v>-0.0832190408271736</v>
      </c>
      <c r="U894" s="86" t="n">
        <v>5219.125</v>
      </c>
      <c r="V894" s="86" t="n">
        <v>5219.125</v>
      </c>
      <c r="W894" s="86" t="n">
        <v>9698.24</v>
      </c>
      <c r="X894" s="87" t="n">
        <v>4479.115</v>
      </c>
      <c r="Y894" s="83" t="n">
        <v>0.858211865015688</v>
      </c>
      <c r="Z894" s="83" t="n">
        <v>0.0167223519273529</v>
      </c>
      <c r="AA894" s="86" t="n">
        <f aca="false">SUM(K894,Q894,W894)/3</f>
        <v>9880.52</v>
      </c>
    </row>
    <row r="895" customFormat="false" ht="15" hidden="false" customHeight="false" outlineLevel="0" collapsed="false">
      <c r="A895" s="0" t="e">
        <f aca="false">_xlfn.XLOOKUP('[1]CMK - 30.09.2025'!$N$1:$N$1048576,'[1]CMK - 30.09.2025'!$J$1:$J$1048576,"-",0)</f>
        <v>#NAME?</v>
      </c>
      <c r="B895" s="85" t="s">
        <v>58</v>
      </c>
      <c r="C895" s="85" t="s">
        <v>58</v>
      </c>
      <c r="D895" s="85" t="s">
        <v>59</v>
      </c>
      <c r="E895" s="85" t="n">
        <v>19388305000140</v>
      </c>
      <c r="F895" s="85" t="s">
        <v>951</v>
      </c>
      <c r="G895" s="85"/>
      <c r="H895" s="85" t="s">
        <v>61</v>
      </c>
      <c r="I895" s="86" t="n">
        <v>67.096</v>
      </c>
      <c r="J895" s="86" t="n">
        <v>67.096</v>
      </c>
      <c r="K895" s="86" t="n">
        <v>42.19</v>
      </c>
      <c r="L895" s="89" t="n">
        <v>-24.906</v>
      </c>
      <c r="M895" s="90" t="n">
        <v>-0.371199475378562</v>
      </c>
      <c r="N895" s="88" t="s">
        <v>57</v>
      </c>
      <c r="O895" s="86" t="n">
        <v>77.685</v>
      </c>
      <c r="P895" s="86" t="n">
        <v>77.685</v>
      </c>
      <c r="Q895" s="86" t="n">
        <v>0</v>
      </c>
      <c r="R895" s="89" t="n">
        <v>-77.685</v>
      </c>
      <c r="S895" s="90" t="n">
        <v>-1</v>
      </c>
      <c r="T895" s="90" t="n">
        <v>-1</v>
      </c>
      <c r="U895" s="86" t="n">
        <v>91.947</v>
      </c>
      <c r="V895" s="86" t="n">
        <v>91.947</v>
      </c>
      <c r="W895" s="86" t="n">
        <v>0</v>
      </c>
      <c r="X895" s="89" t="n">
        <v>-91.947</v>
      </c>
      <c r="Y895" s="90" t="n">
        <v>-1</v>
      </c>
      <c r="Z895" s="88" t="s">
        <v>57</v>
      </c>
      <c r="AA895" s="86" t="n">
        <f aca="false">SUM(K895,Q895,W895)/3</f>
        <v>14.0633333333333</v>
      </c>
    </row>
    <row r="896" customFormat="false" ht="15" hidden="false" customHeight="false" outlineLevel="0" collapsed="false">
      <c r="A896" s="0" t="e">
        <f aca="false">_xlfn.XLOOKUP('[1]CMK - 30.09.2025'!$N$1:$N$1048576,'[1]CMK - 30.09.2025'!$J$1:$J$1048576,"-",0)</f>
        <v>#NAME?</v>
      </c>
      <c r="B896" s="85" t="s">
        <v>58</v>
      </c>
      <c r="C896" s="85" t="s">
        <v>58</v>
      </c>
      <c r="D896" s="85" t="s">
        <v>59</v>
      </c>
      <c r="E896" s="85" t="n">
        <v>19396910000163</v>
      </c>
      <c r="F896" s="85" t="s">
        <v>952</v>
      </c>
      <c r="G896" s="85"/>
      <c r="H896" s="85" t="s">
        <v>61</v>
      </c>
      <c r="I896" s="86" t="n">
        <v>39195.535</v>
      </c>
      <c r="J896" s="86" t="n">
        <v>39195.535</v>
      </c>
      <c r="K896" s="86" t="n">
        <v>23966.58</v>
      </c>
      <c r="L896" s="89" t="n">
        <v>-15228.955</v>
      </c>
      <c r="M896" s="90" t="n">
        <v>-0.388538005668248</v>
      </c>
      <c r="N896" s="88" t="s">
        <v>57</v>
      </c>
      <c r="O896" s="86" t="n">
        <v>14326.563</v>
      </c>
      <c r="P896" s="86" t="n">
        <v>14326.563</v>
      </c>
      <c r="Q896" s="86" t="n">
        <v>22460.14</v>
      </c>
      <c r="R896" s="87" t="n">
        <v>8133.57699999999</v>
      </c>
      <c r="S896" s="83" t="n">
        <v>0.56772702566554</v>
      </c>
      <c r="T896" s="90" t="n">
        <v>-0.0628558601185484</v>
      </c>
      <c r="U896" s="86" t="n">
        <v>29448.516</v>
      </c>
      <c r="V896" s="86" t="n">
        <v>29448.516</v>
      </c>
      <c r="W896" s="86" t="n">
        <v>30528.03</v>
      </c>
      <c r="X896" s="87" t="n">
        <v>1079.51399999999</v>
      </c>
      <c r="Y896" s="83" t="n">
        <v>0.0366576706276129</v>
      </c>
      <c r="Z896" s="83" t="n">
        <v>0.35920924802784</v>
      </c>
      <c r="AA896" s="86" t="n">
        <f aca="false">SUM(K896,Q896,W896)/3</f>
        <v>25651.5833333333</v>
      </c>
    </row>
    <row r="897" customFormat="false" ht="15" hidden="false" customHeight="false" outlineLevel="0" collapsed="false">
      <c r="A897" s="0" t="e">
        <f aca="false">_xlfn.XLOOKUP('[1]CMK - 30.09.2025'!$N$1:$N$1048576,'[1]CMK - 30.09.2025'!$J$1:$J$1048576,"-",0)</f>
        <v>#NAME?</v>
      </c>
      <c r="B897" s="85" t="s">
        <v>58</v>
      </c>
      <c r="C897" s="85" t="s">
        <v>58</v>
      </c>
      <c r="D897" s="85" t="s">
        <v>59</v>
      </c>
      <c r="E897" s="85" t="n">
        <v>19432212000176</v>
      </c>
      <c r="F897" s="85" t="s">
        <v>953</v>
      </c>
      <c r="G897" s="85"/>
      <c r="H897" s="85" t="s">
        <v>61</v>
      </c>
      <c r="I897" s="86" t="n">
        <v>778.263</v>
      </c>
      <c r="J897" s="86" t="n">
        <v>778.263</v>
      </c>
      <c r="K897" s="86" t="n">
        <v>0</v>
      </c>
      <c r="L897" s="89" t="n">
        <v>-778.263</v>
      </c>
      <c r="M897" s="90" t="n">
        <v>-1</v>
      </c>
      <c r="N897" s="88" t="s">
        <v>57</v>
      </c>
      <c r="O897" s="86" t="n">
        <v>2284.228</v>
      </c>
      <c r="P897" s="86" t="n">
        <v>2284.228</v>
      </c>
      <c r="Q897" s="86" t="n">
        <v>0</v>
      </c>
      <c r="R897" s="89" t="n">
        <v>-2284.228</v>
      </c>
      <c r="S897" s="90" t="n">
        <v>-1</v>
      </c>
      <c r="T897" s="88" t="s">
        <v>57</v>
      </c>
      <c r="U897" s="86" t="n">
        <v>831.84</v>
      </c>
      <c r="V897" s="86" t="n">
        <v>831.84</v>
      </c>
      <c r="W897" s="86" t="n">
        <v>0</v>
      </c>
      <c r="X897" s="89" t="n">
        <v>-831.84</v>
      </c>
      <c r="Y897" s="90" t="n">
        <v>-1</v>
      </c>
      <c r="Z897" s="88" t="s">
        <v>57</v>
      </c>
      <c r="AA897" s="86" t="n">
        <f aca="false">SUM(K897,Q897,W897)/3</f>
        <v>0</v>
      </c>
    </row>
    <row r="898" customFormat="false" ht="15" hidden="false" customHeight="false" outlineLevel="0" collapsed="false">
      <c r="A898" s="0" t="e">
        <f aca="false">_xlfn.XLOOKUP('[1]CMK - 30.09.2025'!$N$1:$N$1048576,'[1]CMK - 30.09.2025'!$J$1:$J$1048576,"-",0)</f>
        <v>#NAME?</v>
      </c>
      <c r="B898" s="85" t="s">
        <v>58</v>
      </c>
      <c r="C898" s="85" t="s">
        <v>58</v>
      </c>
      <c r="D898" s="85" t="s">
        <v>59</v>
      </c>
      <c r="E898" s="85" t="n">
        <v>19460373000173</v>
      </c>
      <c r="F898" s="85" t="s">
        <v>954</v>
      </c>
      <c r="G898" s="85"/>
      <c r="H898" s="85" t="s">
        <v>61</v>
      </c>
      <c r="I898" s="86" t="n">
        <v>1373.04</v>
      </c>
      <c r="J898" s="86" t="n">
        <v>1373.04</v>
      </c>
      <c r="K898" s="86" t="n">
        <v>884.31</v>
      </c>
      <c r="L898" s="89" t="n">
        <v>-488.73</v>
      </c>
      <c r="M898" s="90" t="n">
        <v>-0.355947386820486</v>
      </c>
      <c r="N898" s="88" t="s">
        <v>57</v>
      </c>
      <c r="O898" s="86" t="n">
        <v>3273.237</v>
      </c>
      <c r="P898" s="86" t="n">
        <v>3273.237</v>
      </c>
      <c r="Q898" s="86" t="n">
        <v>336.36</v>
      </c>
      <c r="R898" s="89" t="n">
        <v>-2936.877</v>
      </c>
      <c r="S898" s="90" t="n">
        <v>-0.897239338306392</v>
      </c>
      <c r="T898" s="90" t="n">
        <v>-0.619635648132442</v>
      </c>
      <c r="U898" s="86" t="n">
        <v>2695.567</v>
      </c>
      <c r="V898" s="86" t="n">
        <v>2695.567</v>
      </c>
      <c r="W898" s="86" t="n">
        <v>399</v>
      </c>
      <c r="X898" s="89" t="n">
        <v>-2296.567</v>
      </c>
      <c r="Y898" s="90" t="n">
        <v>-0.851979193987759</v>
      </c>
      <c r="Z898" s="83" t="n">
        <v>0.18622904031395</v>
      </c>
      <c r="AA898" s="86" t="n">
        <f aca="false">SUM(K898,Q898,W898)/3</f>
        <v>539.89</v>
      </c>
    </row>
    <row r="899" customFormat="false" ht="15" hidden="false" customHeight="false" outlineLevel="0" collapsed="false">
      <c r="A899" s="0" t="e">
        <f aca="false">_xlfn.XLOOKUP('[1]CMK - 30.09.2025'!$N$1:$N$1048576,'[1]CMK - 30.09.2025'!$J$1:$J$1048576,"-",0)</f>
        <v>#NAME?</v>
      </c>
      <c r="B899" s="85" t="s">
        <v>58</v>
      </c>
      <c r="C899" s="85" t="s">
        <v>58</v>
      </c>
      <c r="D899" s="85" t="s">
        <v>59</v>
      </c>
      <c r="E899" s="85" t="n">
        <v>19464236000107</v>
      </c>
      <c r="F899" s="85" t="s">
        <v>955</v>
      </c>
      <c r="G899" s="85"/>
      <c r="H899" s="85" t="s">
        <v>61</v>
      </c>
      <c r="I899" s="86" t="n">
        <v>8185.617</v>
      </c>
      <c r="J899" s="86" t="n">
        <v>8185.617</v>
      </c>
      <c r="K899" s="86" t="n">
        <v>9898.59</v>
      </c>
      <c r="L899" s="87" t="n">
        <v>1712.973</v>
      </c>
      <c r="M899" s="83" t="n">
        <v>0.209266204367979</v>
      </c>
      <c r="N899" s="88" t="s">
        <v>57</v>
      </c>
      <c r="O899" s="86" t="n">
        <v>7889.749</v>
      </c>
      <c r="P899" s="86" t="n">
        <v>7889.749</v>
      </c>
      <c r="Q899" s="86" t="n">
        <v>9109.78</v>
      </c>
      <c r="R899" s="87" t="n">
        <v>1220.031</v>
      </c>
      <c r="S899" s="83" t="n">
        <v>0.154634957335144</v>
      </c>
      <c r="T899" s="90" t="n">
        <v>-0.079689127441383</v>
      </c>
      <c r="U899" s="86" t="n">
        <v>8671.12200000001</v>
      </c>
      <c r="V899" s="86" t="n">
        <v>8671.12200000001</v>
      </c>
      <c r="W899" s="86" t="n">
        <v>10255.63</v>
      </c>
      <c r="X899" s="87" t="n">
        <v>1584.50799999999</v>
      </c>
      <c r="Y899" s="83" t="n">
        <v>0.18273390686926</v>
      </c>
      <c r="Z899" s="83" t="n">
        <v>0.125782400892228</v>
      </c>
      <c r="AA899" s="86" t="n">
        <f aca="false">SUM(K899,Q899,W899)/3</f>
        <v>9754.66666666667</v>
      </c>
    </row>
    <row r="900" customFormat="false" ht="15" hidden="false" customHeight="false" outlineLevel="0" collapsed="false">
      <c r="A900" s="0" t="e">
        <f aca="false">_xlfn.XLOOKUP('[1]CMK - 30.09.2025'!$N$1:$N$1048576,'[1]CMK - 30.09.2025'!$J$1:$J$1048576,"-",0)</f>
        <v>#NAME?</v>
      </c>
      <c r="B900" s="85" t="s">
        <v>58</v>
      </c>
      <c r="C900" s="85" t="s">
        <v>58</v>
      </c>
      <c r="D900" s="85" t="s">
        <v>59</v>
      </c>
      <c r="E900" s="85" t="n">
        <v>19464236000298</v>
      </c>
      <c r="F900" s="85" t="s">
        <v>956</v>
      </c>
      <c r="G900" s="85"/>
      <c r="H900" s="85" t="s">
        <v>61</v>
      </c>
      <c r="I900" s="86" t="n">
        <v>3561.572</v>
      </c>
      <c r="J900" s="86" t="n">
        <v>3561.572</v>
      </c>
      <c r="K900" s="86" t="n">
        <v>4185.9</v>
      </c>
      <c r="L900" s="87" t="n">
        <v>624.327999999998</v>
      </c>
      <c r="M900" s="83" t="n">
        <v>0.175295627885663</v>
      </c>
      <c r="N900" s="88" t="s">
        <v>57</v>
      </c>
      <c r="O900" s="86" t="n">
        <v>4514.661</v>
      </c>
      <c r="P900" s="86" t="n">
        <v>4514.661</v>
      </c>
      <c r="Q900" s="86" t="n">
        <v>2943.42</v>
      </c>
      <c r="R900" s="89" t="n">
        <v>-1571.241</v>
      </c>
      <c r="S900" s="90" t="n">
        <v>-0.34803078237768</v>
      </c>
      <c r="T900" s="90" t="n">
        <v>-0.296825055543611</v>
      </c>
      <c r="U900" s="86" t="n">
        <v>6554.458</v>
      </c>
      <c r="V900" s="86" t="n">
        <v>6554.458</v>
      </c>
      <c r="W900" s="86" t="n">
        <v>3944.65</v>
      </c>
      <c r="X900" s="89" t="n">
        <v>-2609.808</v>
      </c>
      <c r="Y900" s="90" t="n">
        <v>-0.398172968687876</v>
      </c>
      <c r="Z900" s="83" t="n">
        <v>0.340158726923103</v>
      </c>
      <c r="AA900" s="86" t="n">
        <f aca="false">SUM(K900,Q900,W900)/3</f>
        <v>3691.32333333333</v>
      </c>
    </row>
    <row r="901" customFormat="false" ht="15" hidden="false" customHeight="false" outlineLevel="0" collapsed="false">
      <c r="A901" s="0" t="e">
        <f aca="false">_xlfn.XLOOKUP('[1]CMK - 30.09.2025'!$N$1:$N$1048576,'[1]CMK - 30.09.2025'!$J$1:$J$1048576,"-",0)</f>
        <v>#NAME?</v>
      </c>
      <c r="B901" s="85" t="s">
        <v>58</v>
      </c>
      <c r="C901" s="85" t="s">
        <v>58</v>
      </c>
      <c r="D901" s="85" t="s">
        <v>59</v>
      </c>
      <c r="E901" s="85" t="n">
        <v>19471333000127</v>
      </c>
      <c r="F901" s="85" t="s">
        <v>957</v>
      </c>
      <c r="G901" s="85"/>
      <c r="H901" s="85" t="s">
        <v>61</v>
      </c>
      <c r="I901" s="86" t="n">
        <v>11840.431</v>
      </c>
      <c r="J901" s="86" t="n">
        <v>11840.431</v>
      </c>
      <c r="K901" s="86" t="n">
        <v>10553.97</v>
      </c>
      <c r="L901" s="89" t="n">
        <v>-1286.461</v>
      </c>
      <c r="M901" s="90" t="n">
        <v>-0.10864984560106</v>
      </c>
      <c r="N901" s="88" t="s">
        <v>57</v>
      </c>
      <c r="O901" s="86" t="n">
        <v>8078.388</v>
      </c>
      <c r="P901" s="86" t="n">
        <v>8078.388</v>
      </c>
      <c r="Q901" s="86" t="n">
        <v>11086.76</v>
      </c>
      <c r="R901" s="87" t="n">
        <v>3008.372</v>
      </c>
      <c r="S901" s="83" t="n">
        <v>0.372397562484001</v>
      </c>
      <c r="T901" s="83" t="n">
        <v>0.0504824250969065</v>
      </c>
      <c r="U901" s="86" t="n">
        <v>10985.032</v>
      </c>
      <c r="V901" s="86" t="n">
        <v>10985.032</v>
      </c>
      <c r="W901" s="86" t="n">
        <v>8993.73</v>
      </c>
      <c r="X901" s="89" t="n">
        <v>-1991.302</v>
      </c>
      <c r="Y901" s="90" t="n">
        <v>-0.181274119183267</v>
      </c>
      <c r="Z901" s="90" t="n">
        <v>-0.188786444371485</v>
      </c>
      <c r="AA901" s="86" t="n">
        <f aca="false">SUM(K901,Q901,W901)/3</f>
        <v>10211.4866666667</v>
      </c>
    </row>
    <row r="902" customFormat="false" ht="15" hidden="false" customHeight="false" outlineLevel="0" collapsed="false">
      <c r="A902" s="0" t="e">
        <f aca="false">_xlfn.XLOOKUP('[1]CMK - 30.09.2025'!$N$1:$N$1048576,'[1]CMK - 30.09.2025'!$J$1:$J$1048576,"-",0)</f>
        <v>#NAME?</v>
      </c>
      <c r="B902" s="85" t="s">
        <v>58</v>
      </c>
      <c r="C902" s="85" t="s">
        <v>58</v>
      </c>
      <c r="D902" s="85" t="s">
        <v>59</v>
      </c>
      <c r="E902" s="85" t="n">
        <v>19509735000173</v>
      </c>
      <c r="F902" s="85" t="s">
        <v>958</v>
      </c>
      <c r="G902" s="85"/>
      <c r="H902" s="85" t="s">
        <v>61</v>
      </c>
      <c r="I902" s="86" t="n">
        <v>2760.635</v>
      </c>
      <c r="J902" s="86" t="n">
        <v>2760.635</v>
      </c>
      <c r="K902" s="86" t="n">
        <v>0</v>
      </c>
      <c r="L902" s="89" t="n">
        <v>-2760.635</v>
      </c>
      <c r="M902" s="90" t="n">
        <v>-1</v>
      </c>
      <c r="N902" s="88" t="s">
        <v>57</v>
      </c>
      <c r="O902" s="86" t="n">
        <v>2199.018</v>
      </c>
      <c r="P902" s="86" t="n">
        <v>2199.018</v>
      </c>
      <c r="Q902" s="86" t="n">
        <v>0</v>
      </c>
      <c r="R902" s="89" t="n">
        <v>-2199.018</v>
      </c>
      <c r="S902" s="90" t="n">
        <v>-1</v>
      </c>
      <c r="T902" s="88" t="s">
        <v>57</v>
      </c>
      <c r="U902" s="86" t="n">
        <v>6864.661</v>
      </c>
      <c r="V902" s="86" t="n">
        <v>6864.661</v>
      </c>
      <c r="W902" s="86" t="n">
        <v>0</v>
      </c>
      <c r="X902" s="89" t="n">
        <v>-6864.661</v>
      </c>
      <c r="Y902" s="90" t="n">
        <v>-1</v>
      </c>
      <c r="Z902" s="88" t="s">
        <v>57</v>
      </c>
      <c r="AA902" s="86" t="n">
        <f aca="false">SUM(K902,Q902,W902)/3</f>
        <v>0</v>
      </c>
    </row>
    <row r="903" customFormat="false" ht="15" hidden="false" customHeight="false" outlineLevel="0" collapsed="false">
      <c r="A903" s="0" t="e">
        <f aca="false">_xlfn.XLOOKUP('[1]CMK - 30.09.2025'!$N$1:$N$1048576,'[1]CMK - 30.09.2025'!$J$1:$J$1048576,"-",0)</f>
        <v>#NAME?</v>
      </c>
      <c r="B903" s="85" t="s">
        <v>58</v>
      </c>
      <c r="C903" s="85" t="s">
        <v>58</v>
      </c>
      <c r="D903" s="85" t="s">
        <v>59</v>
      </c>
      <c r="E903" s="85" t="n">
        <v>19520969000111</v>
      </c>
      <c r="F903" s="85" t="s">
        <v>959</v>
      </c>
      <c r="G903" s="85"/>
      <c r="H903" s="85" t="s">
        <v>61</v>
      </c>
      <c r="I903" s="86" t="n">
        <v>3838.715</v>
      </c>
      <c r="J903" s="86" t="n">
        <v>3838.715</v>
      </c>
      <c r="K903" s="86" t="n">
        <v>8710.9</v>
      </c>
      <c r="L903" s="87" t="n">
        <v>4872.185</v>
      </c>
      <c r="M903" s="83" t="n">
        <v>1.26922290401866</v>
      </c>
      <c r="N903" s="88" t="s">
        <v>57</v>
      </c>
      <c r="O903" s="86" t="n">
        <v>6665.315</v>
      </c>
      <c r="P903" s="86" t="n">
        <v>6665.315</v>
      </c>
      <c r="Q903" s="86" t="n">
        <v>4973.42</v>
      </c>
      <c r="R903" s="89" t="n">
        <v>-1691.895</v>
      </c>
      <c r="S903" s="90" t="n">
        <v>-0.253835715191255</v>
      </c>
      <c r="T903" s="90" t="n">
        <v>-0.429057847065171</v>
      </c>
      <c r="U903" s="86" t="n">
        <v>7269.819</v>
      </c>
      <c r="V903" s="86" t="n">
        <v>7269.819</v>
      </c>
      <c r="W903" s="86" t="n">
        <v>9745.53</v>
      </c>
      <c r="X903" s="87" t="n">
        <v>2475.711</v>
      </c>
      <c r="Y903" s="83" t="n">
        <v>0.340546442765632</v>
      </c>
      <c r="Z903" s="83" t="n">
        <v>0.959522823328815</v>
      </c>
      <c r="AA903" s="86" t="n">
        <f aca="false">SUM(K903,Q903,W903)/3</f>
        <v>7809.95</v>
      </c>
    </row>
    <row r="904" customFormat="false" ht="15" hidden="false" customHeight="false" outlineLevel="0" collapsed="false">
      <c r="A904" s="0" t="e">
        <f aca="false">_xlfn.XLOOKUP('[1]CMK - 30.09.2025'!$N$1:$N$1048576,'[1]CMK - 30.09.2025'!$J$1:$J$1048576,"-",0)</f>
        <v>#NAME?</v>
      </c>
      <c r="B904" s="85" t="s">
        <v>58</v>
      </c>
      <c r="C904" s="85" t="s">
        <v>58</v>
      </c>
      <c r="D904" s="85" t="s">
        <v>59</v>
      </c>
      <c r="E904" s="85" t="n">
        <v>19529405000140</v>
      </c>
      <c r="F904" s="85" t="s">
        <v>960</v>
      </c>
      <c r="G904" s="85"/>
      <c r="H904" s="85" t="s">
        <v>61</v>
      </c>
      <c r="I904" s="86" t="n">
        <v>376.693</v>
      </c>
      <c r="J904" s="86" t="n">
        <v>376.693</v>
      </c>
      <c r="K904" s="86" t="n">
        <v>1190.61</v>
      </c>
      <c r="L904" s="87" t="n">
        <v>813.917</v>
      </c>
      <c r="M904" s="83" t="n">
        <v>2.1606905357944</v>
      </c>
      <c r="N904" s="88" t="s">
        <v>57</v>
      </c>
      <c r="O904" s="86" t="n">
        <v>1045.728</v>
      </c>
      <c r="P904" s="86" t="n">
        <v>1045.728</v>
      </c>
      <c r="Q904" s="86" t="n">
        <v>317.91</v>
      </c>
      <c r="R904" s="89" t="n">
        <v>-727.818</v>
      </c>
      <c r="S904" s="90" t="n">
        <v>-0.695991691912237</v>
      </c>
      <c r="T904" s="90" t="n">
        <v>-0.732985612417164</v>
      </c>
      <c r="U904" s="86" t="n">
        <v>1485.562</v>
      </c>
      <c r="V904" s="86" t="n">
        <v>1485.562</v>
      </c>
      <c r="W904" s="86" t="n">
        <v>426.37</v>
      </c>
      <c r="X904" s="89" t="n">
        <v>-1059.192</v>
      </c>
      <c r="Y904" s="90" t="n">
        <v>-0.712990773862013</v>
      </c>
      <c r="Z904" s="83" t="n">
        <v>0.341165738731088</v>
      </c>
      <c r="AA904" s="86" t="n">
        <f aca="false">SUM(K904,Q904,W904)/3</f>
        <v>644.963333333333</v>
      </c>
    </row>
    <row r="905" customFormat="false" ht="15" hidden="false" customHeight="false" outlineLevel="0" collapsed="false">
      <c r="A905" s="0" t="e">
        <f aca="false">_xlfn.XLOOKUP('[1]CMK - 30.09.2025'!$N$1:$N$1048576,'[1]CMK - 30.09.2025'!$J$1:$J$1048576,"-",0)</f>
        <v>#NAME?</v>
      </c>
      <c r="B905" s="85" t="s">
        <v>58</v>
      </c>
      <c r="C905" s="85" t="s">
        <v>58</v>
      </c>
      <c r="D905" s="85" t="s">
        <v>59</v>
      </c>
      <c r="E905" s="85" t="n">
        <v>19574409000140</v>
      </c>
      <c r="F905" s="85" t="s">
        <v>961</v>
      </c>
      <c r="G905" s="85"/>
      <c r="H905" s="85" t="s">
        <v>61</v>
      </c>
      <c r="I905" s="86" t="n">
        <v>7152.474</v>
      </c>
      <c r="J905" s="86" t="n">
        <v>7152.474</v>
      </c>
      <c r="K905" s="86" t="n">
        <v>5112.17</v>
      </c>
      <c r="L905" s="89" t="n">
        <v>-2040.304</v>
      </c>
      <c r="M905" s="90" t="n">
        <v>-0.285258499366792</v>
      </c>
      <c r="N905" s="88" t="s">
        <v>57</v>
      </c>
      <c r="O905" s="86" t="n">
        <v>9844.803</v>
      </c>
      <c r="P905" s="86" t="n">
        <v>9844.803</v>
      </c>
      <c r="Q905" s="86" t="n">
        <v>3989.67</v>
      </c>
      <c r="R905" s="89" t="n">
        <v>-5855.133</v>
      </c>
      <c r="S905" s="90" t="n">
        <v>-0.594743541338511</v>
      </c>
      <c r="T905" s="90" t="n">
        <v>-0.21957407519703</v>
      </c>
      <c r="U905" s="86" t="n">
        <v>8923.912</v>
      </c>
      <c r="V905" s="86" t="n">
        <v>8923.912</v>
      </c>
      <c r="W905" s="86" t="n">
        <v>1844.79</v>
      </c>
      <c r="X905" s="89" t="n">
        <v>-7079.122</v>
      </c>
      <c r="Y905" s="90" t="n">
        <v>-0.793275639652207</v>
      </c>
      <c r="Z905" s="90" t="n">
        <v>-0.537608373624886</v>
      </c>
      <c r="AA905" s="86" t="n">
        <f aca="false">SUM(K905,Q905,W905)/3</f>
        <v>3648.87666666667</v>
      </c>
    </row>
    <row r="906" customFormat="false" ht="15" hidden="false" customHeight="false" outlineLevel="0" collapsed="false">
      <c r="A906" s="0" t="e">
        <f aca="false">_xlfn.XLOOKUP('[1]CMK - 30.09.2025'!$N$1:$N$1048576,'[1]CMK - 30.09.2025'!$J$1:$J$1048576,"-",0)</f>
        <v>#NAME?</v>
      </c>
      <c r="B906" s="85" t="s">
        <v>58</v>
      </c>
      <c r="C906" s="85" t="s">
        <v>58</v>
      </c>
      <c r="D906" s="85" t="s">
        <v>59</v>
      </c>
      <c r="E906" s="85" t="n">
        <v>19588395000113</v>
      </c>
      <c r="F906" s="85" t="s">
        <v>962</v>
      </c>
      <c r="G906" s="85"/>
      <c r="H906" s="85" t="s">
        <v>61</v>
      </c>
      <c r="I906" s="86" t="n">
        <v>1185.543</v>
      </c>
      <c r="J906" s="86" t="n">
        <v>1185.543</v>
      </c>
      <c r="K906" s="86" t="n">
        <v>123.51</v>
      </c>
      <c r="L906" s="89" t="n">
        <v>-1062.033</v>
      </c>
      <c r="M906" s="90" t="n">
        <v>-0.895819890126297</v>
      </c>
      <c r="N906" s="88" t="s">
        <v>57</v>
      </c>
      <c r="O906" s="86" t="n">
        <v>101.966</v>
      </c>
      <c r="P906" s="86" t="n">
        <v>101.966</v>
      </c>
      <c r="Q906" s="86" t="n">
        <v>209.49</v>
      </c>
      <c r="R906" s="87" t="n">
        <v>107.524</v>
      </c>
      <c r="S906" s="83" t="n">
        <v>1.05450836553361</v>
      </c>
      <c r="T906" s="83" t="n">
        <v>0.696137964537285</v>
      </c>
      <c r="U906" s="86" t="n">
        <v>0</v>
      </c>
      <c r="V906" s="86" t="n">
        <v>0</v>
      </c>
      <c r="W906" s="86" t="n">
        <v>0</v>
      </c>
      <c r="X906" s="89" t="n">
        <v>0</v>
      </c>
      <c r="Y906" s="88" t="s">
        <v>57</v>
      </c>
      <c r="Z906" s="90" t="n">
        <v>-1</v>
      </c>
      <c r="AA906" s="86" t="n">
        <f aca="false">SUM(K906,Q906,W906)/3</f>
        <v>111</v>
      </c>
    </row>
    <row r="907" customFormat="false" ht="15" hidden="false" customHeight="false" outlineLevel="0" collapsed="false">
      <c r="A907" s="0" t="e">
        <f aca="false">_xlfn.XLOOKUP('[1]CMK - 30.09.2025'!$N$1:$N$1048576,'[1]CMK - 30.09.2025'!$J$1:$J$1048576,"-",0)</f>
        <v>#NAME?</v>
      </c>
      <c r="B907" s="85" t="s">
        <v>58</v>
      </c>
      <c r="C907" s="85" t="s">
        <v>58</v>
      </c>
      <c r="D907" s="85" t="s">
        <v>59</v>
      </c>
      <c r="E907" s="85" t="n">
        <v>19589993000107</v>
      </c>
      <c r="F907" s="85" t="s">
        <v>963</v>
      </c>
      <c r="G907" s="85"/>
      <c r="H907" s="85" t="s">
        <v>61</v>
      </c>
      <c r="I907" s="86" t="n">
        <v>5951.586</v>
      </c>
      <c r="J907" s="86" t="n">
        <v>5951.586</v>
      </c>
      <c r="K907" s="86" t="n">
        <v>8018.66</v>
      </c>
      <c r="L907" s="87" t="n">
        <v>2067.074</v>
      </c>
      <c r="M907" s="83" t="n">
        <v>0.347314816588385</v>
      </c>
      <c r="N907" s="88" t="s">
        <v>57</v>
      </c>
      <c r="O907" s="86" t="n">
        <v>9454.916</v>
      </c>
      <c r="P907" s="86" t="n">
        <v>9454.916</v>
      </c>
      <c r="Q907" s="86" t="n">
        <v>2092.42</v>
      </c>
      <c r="R907" s="89" t="n">
        <v>-7362.496</v>
      </c>
      <c r="S907" s="90" t="n">
        <v>-0.778695019606732</v>
      </c>
      <c r="T907" s="90" t="n">
        <v>-0.739056151526564</v>
      </c>
      <c r="U907" s="86" t="n">
        <v>5238.914</v>
      </c>
      <c r="V907" s="86" t="n">
        <v>5238.914</v>
      </c>
      <c r="W907" s="86" t="n">
        <v>6206.35</v>
      </c>
      <c r="X907" s="87" t="n">
        <v>967.436000000001</v>
      </c>
      <c r="Y907" s="83" t="n">
        <v>0.184663462694749</v>
      </c>
      <c r="Z907" s="83" t="n">
        <v>1.96611101021783</v>
      </c>
      <c r="AA907" s="86" t="n">
        <f aca="false">SUM(K907,Q907,W907)/3</f>
        <v>5439.14333333333</v>
      </c>
    </row>
    <row r="908" customFormat="false" ht="15" hidden="false" customHeight="false" outlineLevel="0" collapsed="false">
      <c r="A908" s="0" t="e">
        <f aca="false">_xlfn.XLOOKUP('[1]CMK - 30.09.2025'!$N$1:$N$1048576,'[1]CMK - 30.09.2025'!$J$1:$J$1048576,"-",0)</f>
        <v>#NAME?</v>
      </c>
      <c r="B908" s="85" t="s">
        <v>58</v>
      </c>
      <c r="C908" s="85" t="s">
        <v>58</v>
      </c>
      <c r="D908" s="85" t="s">
        <v>59</v>
      </c>
      <c r="E908" s="85" t="n">
        <v>19617372000190</v>
      </c>
      <c r="F908" s="85" t="s">
        <v>964</v>
      </c>
      <c r="G908" s="85"/>
      <c r="H908" s="85" t="s">
        <v>61</v>
      </c>
      <c r="I908" s="86" t="n">
        <v>2133.703</v>
      </c>
      <c r="J908" s="86" t="n">
        <v>2133.703</v>
      </c>
      <c r="K908" s="86" t="n">
        <v>1041.42</v>
      </c>
      <c r="L908" s="89" t="n">
        <v>-1092.283</v>
      </c>
      <c r="M908" s="90" t="n">
        <v>-0.511918950294395</v>
      </c>
      <c r="N908" s="88" t="s">
        <v>57</v>
      </c>
      <c r="O908" s="86" t="n">
        <v>1052.449</v>
      </c>
      <c r="P908" s="86" t="n">
        <v>1052.449</v>
      </c>
      <c r="Q908" s="86" t="n">
        <v>1833.43</v>
      </c>
      <c r="R908" s="87" t="n">
        <v>780.981</v>
      </c>
      <c r="S908" s="83" t="n">
        <v>0.74206066042155</v>
      </c>
      <c r="T908" s="83" t="n">
        <v>0.760509688694283</v>
      </c>
      <c r="U908" s="86" t="n">
        <v>1822.838</v>
      </c>
      <c r="V908" s="86" t="n">
        <v>1822.838</v>
      </c>
      <c r="W908" s="86" t="n">
        <v>2196.8</v>
      </c>
      <c r="X908" s="87" t="n">
        <v>373.962000000001</v>
      </c>
      <c r="Y908" s="83" t="n">
        <v>0.205153721833757</v>
      </c>
      <c r="Z908" s="83" t="n">
        <v>0.198191368091501</v>
      </c>
      <c r="AA908" s="86" t="n">
        <f aca="false">SUM(K908,Q908,W908)/3</f>
        <v>1690.55</v>
      </c>
    </row>
    <row r="909" customFormat="false" ht="15" hidden="false" customHeight="false" outlineLevel="0" collapsed="false">
      <c r="A909" s="0" t="e">
        <f aca="false">_xlfn.XLOOKUP('[1]CMK - 30.09.2025'!$N$1:$N$1048576,'[1]CMK - 30.09.2025'!$J$1:$J$1048576,"-",0)</f>
        <v>#NAME?</v>
      </c>
      <c r="B909" s="85" t="s">
        <v>58</v>
      </c>
      <c r="C909" s="85" t="s">
        <v>58</v>
      </c>
      <c r="D909" s="85" t="s">
        <v>59</v>
      </c>
      <c r="E909" s="85" t="n">
        <v>19645002000166</v>
      </c>
      <c r="F909" s="85" t="s">
        <v>965</v>
      </c>
      <c r="G909" s="85"/>
      <c r="H909" s="85" t="s">
        <v>61</v>
      </c>
      <c r="I909" s="86" t="n">
        <v>348.277</v>
      </c>
      <c r="J909" s="86" t="n">
        <v>348.277</v>
      </c>
      <c r="K909" s="86" t="n">
        <v>0</v>
      </c>
      <c r="L909" s="89" t="n">
        <v>-348.277</v>
      </c>
      <c r="M909" s="90" t="n">
        <v>-1</v>
      </c>
      <c r="N909" s="88" t="s">
        <v>57</v>
      </c>
      <c r="O909" s="86" t="n">
        <v>198.177</v>
      </c>
      <c r="P909" s="86" t="n">
        <v>198.177</v>
      </c>
      <c r="Q909" s="86" t="n">
        <v>58.56</v>
      </c>
      <c r="R909" s="89" t="n">
        <v>-139.617</v>
      </c>
      <c r="S909" s="90" t="n">
        <v>-0.704506577453489</v>
      </c>
      <c r="T909" s="88" t="s">
        <v>57</v>
      </c>
      <c r="U909" s="86" t="n">
        <v>0</v>
      </c>
      <c r="V909" s="86" t="n">
        <v>0</v>
      </c>
      <c r="W909" s="86" t="n">
        <v>0</v>
      </c>
      <c r="X909" s="89" t="n">
        <v>0</v>
      </c>
      <c r="Y909" s="88" t="s">
        <v>57</v>
      </c>
      <c r="Z909" s="90" t="n">
        <v>-1</v>
      </c>
      <c r="AA909" s="86" t="n">
        <f aca="false">SUM(K909,Q909,W909)/3</f>
        <v>19.52</v>
      </c>
    </row>
    <row r="910" customFormat="false" ht="15" hidden="false" customHeight="false" outlineLevel="0" collapsed="false">
      <c r="A910" s="0" t="e">
        <f aca="false">_xlfn.XLOOKUP('[1]CMK - 30.09.2025'!$N$1:$N$1048576,'[1]CMK - 30.09.2025'!$J$1:$J$1048576,"-",0)</f>
        <v>#NAME?</v>
      </c>
      <c r="B910" s="85" t="s">
        <v>58</v>
      </c>
      <c r="C910" s="85" t="s">
        <v>58</v>
      </c>
      <c r="D910" s="85" t="s">
        <v>59</v>
      </c>
      <c r="E910" s="85" t="n">
        <v>19653682000160</v>
      </c>
      <c r="F910" s="85" t="s">
        <v>966</v>
      </c>
      <c r="G910" s="85"/>
      <c r="H910" s="85" t="s">
        <v>61</v>
      </c>
      <c r="I910" s="86" t="n">
        <v>41666.591</v>
      </c>
      <c r="J910" s="86" t="n">
        <v>41666.591</v>
      </c>
      <c r="K910" s="86" t="n">
        <v>39336.92</v>
      </c>
      <c r="L910" s="89" t="n">
        <v>-2329.67099999997</v>
      </c>
      <c r="M910" s="90" t="n">
        <v>-0.0559122055365645</v>
      </c>
      <c r="N910" s="88" t="s">
        <v>57</v>
      </c>
      <c r="O910" s="86" t="n">
        <v>40340.814</v>
      </c>
      <c r="P910" s="86" t="n">
        <v>40340.814</v>
      </c>
      <c r="Q910" s="86" t="n">
        <v>31439.53</v>
      </c>
      <c r="R910" s="89" t="n">
        <v>-8901.28400000003</v>
      </c>
      <c r="S910" s="90" t="n">
        <v>-0.220652067159578</v>
      </c>
      <c r="T910" s="90" t="n">
        <v>-0.200762794850232</v>
      </c>
      <c r="U910" s="86" t="n">
        <v>31357.195</v>
      </c>
      <c r="V910" s="86" t="n">
        <v>31357.195</v>
      </c>
      <c r="W910" s="86" t="n">
        <v>41562</v>
      </c>
      <c r="X910" s="87" t="n">
        <v>10204.805</v>
      </c>
      <c r="Y910" s="83" t="n">
        <v>0.325437431504954</v>
      </c>
      <c r="Z910" s="83" t="n">
        <v>0.321966327104763</v>
      </c>
      <c r="AA910" s="86" t="n">
        <f aca="false">SUM(K910,Q910,W910)/3</f>
        <v>37446.15</v>
      </c>
    </row>
    <row r="911" customFormat="false" ht="15" hidden="false" customHeight="false" outlineLevel="0" collapsed="false">
      <c r="A911" s="0" t="e">
        <f aca="false">_xlfn.XLOOKUP('[1]CMK - 30.09.2025'!$N$1:$N$1048576,'[1]CMK - 30.09.2025'!$J$1:$J$1048576,"-",0)</f>
        <v>#NAME?</v>
      </c>
      <c r="B911" s="85" t="s">
        <v>58</v>
      </c>
      <c r="C911" s="85" t="s">
        <v>58</v>
      </c>
      <c r="D911" s="85" t="s">
        <v>59</v>
      </c>
      <c r="E911" s="85" t="n">
        <v>19666403000100</v>
      </c>
      <c r="F911" s="85" t="s">
        <v>967</v>
      </c>
      <c r="G911" s="85"/>
      <c r="H911" s="85" t="s">
        <v>61</v>
      </c>
      <c r="I911" s="86" t="n">
        <v>8773.372</v>
      </c>
      <c r="J911" s="86" t="n">
        <v>8773.372</v>
      </c>
      <c r="K911" s="86" t="n">
        <v>12789.14</v>
      </c>
      <c r="L911" s="87" t="n">
        <v>4015.768</v>
      </c>
      <c r="M911" s="83" t="n">
        <v>0.4577222987923</v>
      </c>
      <c r="N911" s="88" t="s">
        <v>57</v>
      </c>
      <c r="O911" s="86" t="n">
        <v>13829.074</v>
      </c>
      <c r="P911" s="86" t="n">
        <v>13829.074</v>
      </c>
      <c r="Q911" s="86" t="n">
        <v>8377.8</v>
      </c>
      <c r="R911" s="89" t="n">
        <v>-5451.274</v>
      </c>
      <c r="S911" s="90" t="n">
        <v>-0.394189372332522</v>
      </c>
      <c r="T911" s="90" t="n">
        <v>-0.344928587848753</v>
      </c>
      <c r="U911" s="86" t="n">
        <v>12223.435</v>
      </c>
      <c r="V911" s="86" t="n">
        <v>12223.435</v>
      </c>
      <c r="W911" s="86" t="n">
        <v>6497.96</v>
      </c>
      <c r="X911" s="89" t="n">
        <v>-5725.475</v>
      </c>
      <c r="Y911" s="90" t="n">
        <v>-0.468401476344415</v>
      </c>
      <c r="Z911" s="90" t="n">
        <v>-0.224383489698966</v>
      </c>
      <c r="AA911" s="86" t="n">
        <f aca="false">SUM(K911,Q911,W911)/3</f>
        <v>9221.63333333333</v>
      </c>
    </row>
    <row r="912" customFormat="false" ht="15" hidden="false" customHeight="false" outlineLevel="0" collapsed="false">
      <c r="A912" s="0" t="e">
        <f aca="false">_xlfn.XLOOKUP('[1]CMK - 30.09.2025'!$N$1:$N$1048576,'[1]CMK - 30.09.2025'!$J$1:$J$1048576,"-",0)</f>
        <v>#NAME?</v>
      </c>
      <c r="B912" s="85" t="s">
        <v>58</v>
      </c>
      <c r="C912" s="85" t="s">
        <v>58</v>
      </c>
      <c r="D912" s="85" t="s">
        <v>59</v>
      </c>
      <c r="E912" s="85" t="n">
        <v>19688141000177</v>
      </c>
      <c r="F912" s="85" t="s">
        <v>968</v>
      </c>
      <c r="G912" s="85"/>
      <c r="H912" s="85" t="s">
        <v>61</v>
      </c>
      <c r="I912" s="86" t="n">
        <v>4349.321</v>
      </c>
      <c r="J912" s="86" t="n">
        <v>4349.321</v>
      </c>
      <c r="K912" s="86" t="n">
        <v>4667.49</v>
      </c>
      <c r="L912" s="87" t="n">
        <v>318.169000000001</v>
      </c>
      <c r="M912" s="83" t="n">
        <v>0.0731537175572925</v>
      </c>
      <c r="N912" s="88" t="s">
        <v>57</v>
      </c>
      <c r="O912" s="86" t="n">
        <v>3147.767</v>
      </c>
      <c r="P912" s="86" t="n">
        <v>3147.767</v>
      </c>
      <c r="Q912" s="86" t="n">
        <v>4807.78</v>
      </c>
      <c r="R912" s="87" t="n">
        <v>1660.013</v>
      </c>
      <c r="S912" s="83" t="n">
        <v>0.527362095097891</v>
      </c>
      <c r="T912" s="83" t="n">
        <v>0.0300568399718049</v>
      </c>
      <c r="U912" s="86" t="n">
        <v>4487.363</v>
      </c>
      <c r="V912" s="86" t="n">
        <v>4487.363</v>
      </c>
      <c r="W912" s="86" t="n">
        <v>3767.97</v>
      </c>
      <c r="X912" s="89" t="n">
        <v>-719.393000000002</v>
      </c>
      <c r="Y912" s="90" t="n">
        <v>-0.160315312133207</v>
      </c>
      <c r="Z912" s="90" t="n">
        <v>-0.216276535116</v>
      </c>
      <c r="AA912" s="86" t="n">
        <f aca="false">SUM(K912,Q912,W912)/3</f>
        <v>4414.41333333333</v>
      </c>
    </row>
    <row r="913" customFormat="false" ht="15" hidden="false" customHeight="false" outlineLevel="0" collapsed="false">
      <c r="A913" s="0" t="e">
        <f aca="false">_xlfn.XLOOKUP('[1]CMK - 30.09.2025'!$N$1:$N$1048576,'[1]CMK - 30.09.2025'!$J$1:$J$1048576,"-",0)</f>
        <v>#NAME?</v>
      </c>
      <c r="B913" s="85" t="s">
        <v>58</v>
      </c>
      <c r="C913" s="85" t="s">
        <v>58</v>
      </c>
      <c r="D913" s="85" t="s">
        <v>59</v>
      </c>
      <c r="E913" s="85" t="n">
        <v>19718735000183</v>
      </c>
      <c r="F913" s="85" t="s">
        <v>969</v>
      </c>
      <c r="G913" s="85"/>
      <c r="H913" s="85" t="s">
        <v>61</v>
      </c>
      <c r="I913" s="86" t="n">
        <v>8089.604</v>
      </c>
      <c r="J913" s="86" t="n">
        <v>8089.604</v>
      </c>
      <c r="K913" s="86" t="n">
        <v>6306.45</v>
      </c>
      <c r="L913" s="89" t="n">
        <v>-1783.154</v>
      </c>
      <c r="M913" s="90" t="n">
        <v>-0.220425375580807</v>
      </c>
      <c r="N913" s="88" t="s">
        <v>57</v>
      </c>
      <c r="O913" s="86" t="n">
        <v>7027.986</v>
      </c>
      <c r="P913" s="86" t="n">
        <v>7027.986</v>
      </c>
      <c r="Q913" s="86" t="n">
        <v>3898.09</v>
      </c>
      <c r="R913" s="89" t="n">
        <v>-3129.896</v>
      </c>
      <c r="S913" s="90" t="n">
        <v>-0.445347500692233</v>
      </c>
      <c r="T913" s="90" t="n">
        <v>-0.381888384114676</v>
      </c>
      <c r="U913" s="86" t="n">
        <v>7888.463</v>
      </c>
      <c r="V913" s="86" t="n">
        <v>7888.463</v>
      </c>
      <c r="W913" s="86" t="n">
        <v>4405.08</v>
      </c>
      <c r="X913" s="89" t="n">
        <v>-3483.383</v>
      </c>
      <c r="Y913" s="90" t="n">
        <v>-0.44157943061912</v>
      </c>
      <c r="Z913" s="83" t="n">
        <v>0.130061132503354</v>
      </c>
      <c r="AA913" s="86" t="n">
        <f aca="false">SUM(K913,Q913,W913)/3</f>
        <v>4869.87333333333</v>
      </c>
    </row>
    <row r="914" customFormat="false" ht="15" hidden="false" customHeight="false" outlineLevel="0" collapsed="false">
      <c r="A914" s="0" t="e">
        <f aca="false">_xlfn.XLOOKUP('[1]CMK - 30.09.2025'!$N$1:$N$1048576,'[1]CMK - 30.09.2025'!$J$1:$J$1048576,"-",0)</f>
        <v>#NAME?</v>
      </c>
      <c r="B914" s="85" t="s">
        <v>58</v>
      </c>
      <c r="C914" s="85" t="s">
        <v>58</v>
      </c>
      <c r="D914" s="85" t="s">
        <v>59</v>
      </c>
      <c r="E914" s="85" t="n">
        <v>19751962000100</v>
      </c>
      <c r="F914" s="85" t="s">
        <v>970</v>
      </c>
      <c r="G914" s="85"/>
      <c r="H914" s="85" t="s">
        <v>61</v>
      </c>
      <c r="I914" s="86" t="n">
        <v>313.429</v>
      </c>
      <c r="J914" s="86" t="n">
        <v>313.429</v>
      </c>
      <c r="K914" s="86" t="n">
        <v>0</v>
      </c>
      <c r="L914" s="89" t="n">
        <v>-313.429</v>
      </c>
      <c r="M914" s="90" t="n">
        <v>-1</v>
      </c>
      <c r="N914" s="88" t="s">
        <v>57</v>
      </c>
      <c r="O914" s="86" t="n">
        <v>14.094</v>
      </c>
      <c r="P914" s="86" t="n">
        <v>14.094</v>
      </c>
      <c r="Q914" s="86" t="n">
        <v>0</v>
      </c>
      <c r="R914" s="89" t="n">
        <v>-14.094</v>
      </c>
      <c r="S914" s="90" t="n">
        <v>-1</v>
      </c>
      <c r="T914" s="88" t="s">
        <v>57</v>
      </c>
      <c r="U914" s="86" t="n">
        <v>0</v>
      </c>
      <c r="V914" s="86" t="n">
        <v>0</v>
      </c>
      <c r="W914" s="86" t="n">
        <v>3628.45</v>
      </c>
      <c r="X914" s="87" t="n">
        <v>3628.45</v>
      </c>
      <c r="Y914" s="88" t="s">
        <v>57</v>
      </c>
      <c r="Z914" s="88" t="s">
        <v>57</v>
      </c>
      <c r="AA914" s="86" t="n">
        <f aca="false">SUM(K914,Q914,W914)/3</f>
        <v>1209.48333333333</v>
      </c>
    </row>
    <row r="915" customFormat="false" ht="15" hidden="false" customHeight="false" outlineLevel="0" collapsed="false">
      <c r="A915" s="0" t="e">
        <f aca="false">_xlfn.XLOOKUP('[1]CMK - 30.09.2025'!$N$1:$N$1048576,'[1]CMK - 30.09.2025'!$J$1:$J$1048576,"-",0)</f>
        <v>#NAME?</v>
      </c>
      <c r="B915" s="85" t="s">
        <v>58</v>
      </c>
      <c r="C915" s="85" t="s">
        <v>58</v>
      </c>
      <c r="D915" s="85" t="s">
        <v>59</v>
      </c>
      <c r="E915" s="85" t="n">
        <v>19773883000109</v>
      </c>
      <c r="F915" s="85" t="s">
        <v>971</v>
      </c>
      <c r="G915" s="85"/>
      <c r="H915" s="85" t="s">
        <v>61</v>
      </c>
      <c r="I915" s="86" t="n">
        <v>383.369</v>
      </c>
      <c r="J915" s="86" t="n">
        <v>383.369</v>
      </c>
      <c r="K915" s="86" t="n">
        <v>588.67</v>
      </c>
      <c r="L915" s="87" t="n">
        <v>205.301</v>
      </c>
      <c r="M915" s="83" t="n">
        <v>0.535517999629599</v>
      </c>
      <c r="N915" s="88" t="s">
        <v>57</v>
      </c>
      <c r="O915" s="86" t="n">
        <v>1450.844</v>
      </c>
      <c r="P915" s="86" t="n">
        <v>1450.844</v>
      </c>
      <c r="Q915" s="86" t="n">
        <v>1197.17</v>
      </c>
      <c r="R915" s="89" t="n">
        <v>-253.674</v>
      </c>
      <c r="S915" s="90" t="n">
        <v>-0.174845813884884</v>
      </c>
      <c r="T915" s="83" t="n">
        <v>1.03368610596769</v>
      </c>
      <c r="U915" s="86" t="n">
        <v>4681.812</v>
      </c>
      <c r="V915" s="86" t="n">
        <v>4681.812</v>
      </c>
      <c r="W915" s="86" t="n">
        <v>284.93</v>
      </c>
      <c r="X915" s="89" t="n">
        <v>-4396.882</v>
      </c>
      <c r="Y915" s="90" t="n">
        <v>-0.939141084691141</v>
      </c>
      <c r="Z915" s="90" t="n">
        <v>-0.761997043026471</v>
      </c>
      <c r="AA915" s="86" t="n">
        <f aca="false">SUM(K915,Q915,W915)/3</f>
        <v>690.256666666667</v>
      </c>
    </row>
    <row r="916" customFormat="false" ht="15" hidden="false" customHeight="false" outlineLevel="0" collapsed="false">
      <c r="A916" s="0" t="e">
        <f aca="false">_xlfn.XLOOKUP('[1]CMK - 30.09.2025'!$N$1:$N$1048576,'[1]CMK - 30.09.2025'!$J$1:$J$1048576,"-",0)</f>
        <v>#NAME?</v>
      </c>
      <c r="B916" s="85" t="s">
        <v>58</v>
      </c>
      <c r="C916" s="85" t="s">
        <v>58</v>
      </c>
      <c r="D916" s="85" t="s">
        <v>59</v>
      </c>
      <c r="E916" s="85" t="n">
        <v>19793654000148</v>
      </c>
      <c r="F916" s="85" t="s">
        <v>972</v>
      </c>
      <c r="G916" s="85"/>
      <c r="H916" s="85" t="s">
        <v>61</v>
      </c>
      <c r="I916" s="86" t="n">
        <v>1361.723</v>
      </c>
      <c r="J916" s="86" t="n">
        <v>1361.723</v>
      </c>
      <c r="K916" s="86" t="n">
        <v>292.74</v>
      </c>
      <c r="L916" s="89" t="n">
        <v>-1068.983</v>
      </c>
      <c r="M916" s="90" t="n">
        <v>-0.785022357704173</v>
      </c>
      <c r="N916" s="88" t="s">
        <v>57</v>
      </c>
      <c r="O916" s="86" t="n">
        <v>13.088</v>
      </c>
      <c r="P916" s="86" t="n">
        <v>13.088</v>
      </c>
      <c r="Q916" s="86" t="n">
        <v>259.39</v>
      </c>
      <c r="R916" s="87" t="n">
        <v>246.302</v>
      </c>
      <c r="S916" s="83" t="n">
        <v>18.8189180929095</v>
      </c>
      <c r="T916" s="90" t="n">
        <v>-0.113923618227779</v>
      </c>
      <c r="U916" s="86" t="n">
        <v>151.141</v>
      </c>
      <c r="V916" s="86" t="n">
        <v>151.141</v>
      </c>
      <c r="W916" s="86" t="n">
        <v>1539.81</v>
      </c>
      <c r="X916" s="87" t="n">
        <v>1388.669</v>
      </c>
      <c r="Y916" s="83" t="n">
        <v>9.1879040101627</v>
      </c>
      <c r="Z916" s="83" t="n">
        <v>4.93627356490227</v>
      </c>
      <c r="AA916" s="86" t="n">
        <f aca="false">SUM(K916,Q916,W916)/3</f>
        <v>697.313333333333</v>
      </c>
    </row>
    <row r="917" customFormat="false" ht="15" hidden="false" customHeight="false" outlineLevel="0" collapsed="false">
      <c r="A917" s="0" t="e">
        <f aca="false">_xlfn.XLOOKUP('[1]CMK - 30.09.2025'!$N$1:$N$1048576,'[1]CMK - 30.09.2025'!$J$1:$J$1048576,"-",0)</f>
        <v>#NAME?</v>
      </c>
      <c r="B917" s="85" t="s">
        <v>58</v>
      </c>
      <c r="C917" s="85" t="s">
        <v>58</v>
      </c>
      <c r="D917" s="85" t="s">
        <v>59</v>
      </c>
      <c r="E917" s="85" t="n">
        <v>19819945000168</v>
      </c>
      <c r="F917" s="85" t="s">
        <v>973</v>
      </c>
      <c r="G917" s="85"/>
      <c r="H917" s="85" t="s">
        <v>61</v>
      </c>
      <c r="I917" s="86" t="n">
        <v>133.045</v>
      </c>
      <c r="J917" s="86" t="n">
        <v>133.045</v>
      </c>
      <c r="K917" s="86" t="n">
        <v>384.55</v>
      </c>
      <c r="L917" s="87" t="n">
        <v>251.505</v>
      </c>
      <c r="M917" s="83" t="n">
        <v>1.89037543688226</v>
      </c>
      <c r="N917" s="88" t="s">
        <v>57</v>
      </c>
      <c r="O917" s="86" t="n">
        <v>477.926</v>
      </c>
      <c r="P917" s="86" t="n">
        <v>477.926</v>
      </c>
      <c r="Q917" s="86" t="n">
        <v>0</v>
      </c>
      <c r="R917" s="89" t="n">
        <v>-477.926</v>
      </c>
      <c r="S917" s="90" t="n">
        <v>-1</v>
      </c>
      <c r="T917" s="90" t="n">
        <v>-1</v>
      </c>
      <c r="U917" s="86" t="n">
        <v>751.461</v>
      </c>
      <c r="V917" s="86" t="n">
        <v>751.461</v>
      </c>
      <c r="W917" s="86" t="n">
        <v>376.56</v>
      </c>
      <c r="X917" s="89" t="n">
        <v>-374.901</v>
      </c>
      <c r="Y917" s="90" t="n">
        <v>-0.498896150299217</v>
      </c>
      <c r="Z917" s="88" t="s">
        <v>57</v>
      </c>
      <c r="AA917" s="86" t="n">
        <f aca="false">SUM(K917,Q917,W917)/3</f>
        <v>253.703333333333</v>
      </c>
    </row>
    <row r="918" customFormat="false" ht="15" hidden="false" customHeight="false" outlineLevel="0" collapsed="false">
      <c r="A918" s="0" t="e">
        <f aca="false">_xlfn.XLOOKUP('[1]CMK - 30.09.2025'!$N$1:$N$1048576,'[1]CMK - 30.09.2025'!$J$1:$J$1048576,"-",0)</f>
        <v>#NAME?</v>
      </c>
      <c r="B918" s="85" t="s">
        <v>58</v>
      </c>
      <c r="C918" s="85" t="s">
        <v>58</v>
      </c>
      <c r="D918" s="85" t="s">
        <v>59</v>
      </c>
      <c r="E918" s="85" t="n">
        <v>19822949000103</v>
      </c>
      <c r="F918" s="85" t="s">
        <v>974</v>
      </c>
      <c r="G918" s="85"/>
      <c r="H918" s="85" t="s">
        <v>61</v>
      </c>
      <c r="I918" s="86" t="n">
        <v>12781.566</v>
      </c>
      <c r="J918" s="86" t="n">
        <v>12781.566</v>
      </c>
      <c r="K918" s="86" t="n">
        <v>15210.57</v>
      </c>
      <c r="L918" s="87" t="n">
        <v>2429.00400000001</v>
      </c>
      <c r="M918" s="83" t="n">
        <v>0.190039624252616</v>
      </c>
      <c r="N918" s="88" t="s">
        <v>57</v>
      </c>
      <c r="O918" s="86" t="n">
        <v>9045.513</v>
      </c>
      <c r="P918" s="86" t="n">
        <v>9045.513</v>
      </c>
      <c r="Q918" s="86" t="n">
        <v>18026.3</v>
      </c>
      <c r="R918" s="87" t="n">
        <v>8980.78700000001</v>
      </c>
      <c r="S918" s="83" t="n">
        <v>0.992844408050711</v>
      </c>
      <c r="T918" s="83" t="n">
        <v>0.185116665581895</v>
      </c>
      <c r="U918" s="86" t="n">
        <v>15632.374</v>
      </c>
      <c r="V918" s="86" t="n">
        <v>15632.374</v>
      </c>
      <c r="W918" s="86" t="n">
        <v>18282.36</v>
      </c>
      <c r="X918" s="87" t="n">
        <v>2649.98599999999</v>
      </c>
      <c r="Y918" s="83" t="n">
        <v>0.169519101833157</v>
      </c>
      <c r="Z918" s="83" t="n">
        <v>0.0142048007633291</v>
      </c>
      <c r="AA918" s="86" t="n">
        <f aca="false">SUM(K918,Q918,W918)/3</f>
        <v>17173.0766666667</v>
      </c>
    </row>
    <row r="919" customFormat="false" ht="15" hidden="false" customHeight="false" outlineLevel="0" collapsed="false">
      <c r="A919" s="0" t="e">
        <f aca="false">_xlfn.XLOOKUP('[1]CMK - 30.09.2025'!$N$1:$N$1048576,'[1]CMK - 30.09.2025'!$J$1:$J$1048576,"-",0)</f>
        <v>#NAME?</v>
      </c>
      <c r="B919" s="85" t="s">
        <v>58</v>
      </c>
      <c r="C919" s="85" t="s">
        <v>58</v>
      </c>
      <c r="D919" s="85" t="s">
        <v>59</v>
      </c>
      <c r="E919" s="85" t="n">
        <v>19824853000176</v>
      </c>
      <c r="F919" s="85" t="s">
        <v>975</v>
      </c>
      <c r="G919" s="85"/>
      <c r="H919" s="85" t="s">
        <v>61</v>
      </c>
      <c r="I919" s="86" t="n">
        <v>10290.173</v>
      </c>
      <c r="J919" s="86" t="n">
        <v>10290.173</v>
      </c>
      <c r="K919" s="86" t="n">
        <v>6304.04</v>
      </c>
      <c r="L919" s="89" t="n">
        <v>-3986.133</v>
      </c>
      <c r="M919" s="90" t="n">
        <v>-0.387372787610082</v>
      </c>
      <c r="N919" s="88" t="s">
        <v>57</v>
      </c>
      <c r="O919" s="86" t="n">
        <v>12104.104</v>
      </c>
      <c r="P919" s="86" t="n">
        <v>12104.104</v>
      </c>
      <c r="Q919" s="86" t="n">
        <v>8458.88</v>
      </c>
      <c r="R919" s="89" t="n">
        <v>-3645.224</v>
      </c>
      <c r="S919" s="90" t="n">
        <v>-0.301156037654667</v>
      </c>
      <c r="T919" s="83" t="n">
        <v>0.341818897088217</v>
      </c>
      <c r="U919" s="86" t="n">
        <v>15665.532</v>
      </c>
      <c r="V919" s="86" t="n">
        <v>15665.532</v>
      </c>
      <c r="W919" s="86" t="n">
        <v>8590.7</v>
      </c>
      <c r="X919" s="89" t="n">
        <v>-7074.832</v>
      </c>
      <c r="Y919" s="90" t="n">
        <v>-0.451617729930908</v>
      </c>
      <c r="Z919" s="83" t="n">
        <v>0.0155836233638493</v>
      </c>
      <c r="AA919" s="86" t="n">
        <f aca="false">SUM(K919,Q919,W919)/3</f>
        <v>7784.54</v>
      </c>
    </row>
    <row r="920" customFormat="false" ht="15" hidden="false" customHeight="false" outlineLevel="0" collapsed="false">
      <c r="A920" s="0" t="e">
        <f aca="false">_xlfn.XLOOKUP('[1]CMK - 30.09.2025'!$N$1:$N$1048576,'[1]CMK - 30.09.2025'!$J$1:$J$1048576,"-",0)</f>
        <v>#NAME?</v>
      </c>
      <c r="B920" s="85" t="s">
        <v>58</v>
      </c>
      <c r="C920" s="85" t="s">
        <v>58</v>
      </c>
      <c r="D920" s="85" t="s">
        <v>59</v>
      </c>
      <c r="E920" s="85" t="n">
        <v>19848118000100</v>
      </c>
      <c r="F920" s="85" t="s">
        <v>976</v>
      </c>
      <c r="G920" s="85"/>
      <c r="H920" s="85" t="s">
        <v>61</v>
      </c>
      <c r="I920" s="86" t="n">
        <v>9870.656</v>
      </c>
      <c r="J920" s="86" t="n">
        <v>9870.656</v>
      </c>
      <c r="K920" s="86" t="n">
        <v>9539.06</v>
      </c>
      <c r="L920" s="89" t="n">
        <v>-331.596</v>
      </c>
      <c r="M920" s="90" t="n">
        <v>-0.0335941197829202</v>
      </c>
      <c r="N920" s="88" t="s">
        <v>57</v>
      </c>
      <c r="O920" s="86" t="n">
        <v>11560.93</v>
      </c>
      <c r="P920" s="86" t="n">
        <v>11560.93</v>
      </c>
      <c r="Q920" s="86" t="n">
        <v>9393.42</v>
      </c>
      <c r="R920" s="89" t="n">
        <v>-2167.51</v>
      </c>
      <c r="S920" s="90" t="n">
        <v>-0.18748578185319</v>
      </c>
      <c r="T920" s="90" t="n">
        <v>-0.0152677517491239</v>
      </c>
      <c r="U920" s="86" t="n">
        <v>14934.189</v>
      </c>
      <c r="V920" s="86" t="n">
        <v>14934.189</v>
      </c>
      <c r="W920" s="86" t="n">
        <v>12670.39</v>
      </c>
      <c r="X920" s="89" t="n">
        <v>-2263.799</v>
      </c>
      <c r="Y920" s="90" t="n">
        <v>-0.15158499735071</v>
      </c>
      <c r="Z920" s="83" t="n">
        <v>0.34885803040852</v>
      </c>
      <c r="AA920" s="86" t="n">
        <f aca="false">SUM(K920,Q920,W920)/3</f>
        <v>10534.29</v>
      </c>
    </row>
    <row r="921" customFormat="false" ht="15" hidden="false" customHeight="false" outlineLevel="0" collapsed="false">
      <c r="A921" s="0" t="e">
        <f aca="false">_xlfn.XLOOKUP('[1]CMK - 30.09.2025'!$N$1:$N$1048576,'[1]CMK - 30.09.2025'!$J$1:$J$1048576,"-",0)</f>
        <v>#NAME?</v>
      </c>
      <c r="B921" s="85" t="s">
        <v>58</v>
      </c>
      <c r="C921" s="85" t="s">
        <v>58</v>
      </c>
      <c r="D921" s="85" t="s">
        <v>59</v>
      </c>
      <c r="E921" s="85" t="n">
        <v>19858851000106</v>
      </c>
      <c r="F921" s="85" t="s">
        <v>977</v>
      </c>
      <c r="G921" s="85"/>
      <c r="H921" s="85" t="s">
        <v>61</v>
      </c>
      <c r="I921" s="86" t="n">
        <v>30020.943</v>
      </c>
      <c r="J921" s="86" t="n">
        <v>30020.943</v>
      </c>
      <c r="K921" s="86" t="n">
        <v>24305.11</v>
      </c>
      <c r="L921" s="89" t="n">
        <v>-5715.83300000001</v>
      </c>
      <c r="M921" s="90" t="n">
        <v>-0.190394852020471</v>
      </c>
      <c r="N921" s="88" t="s">
        <v>57</v>
      </c>
      <c r="O921" s="86" t="n">
        <v>38060.53</v>
      </c>
      <c r="P921" s="86" t="n">
        <v>38060.53</v>
      </c>
      <c r="Q921" s="86" t="n">
        <v>20506.29</v>
      </c>
      <c r="R921" s="89" t="n">
        <v>-17554.24</v>
      </c>
      <c r="S921" s="90" t="n">
        <v>-0.461219010875571</v>
      </c>
      <c r="T921" s="90" t="n">
        <v>-0.156297173721905</v>
      </c>
      <c r="U921" s="86" t="n">
        <v>44276.248</v>
      </c>
      <c r="V921" s="86" t="n">
        <v>44276.248</v>
      </c>
      <c r="W921" s="86" t="n">
        <v>31455.71</v>
      </c>
      <c r="X921" s="89" t="n">
        <v>-12820.538</v>
      </c>
      <c r="Y921" s="90" t="n">
        <v>-0.289557913759991</v>
      </c>
      <c r="Z921" s="83" t="n">
        <v>0.533954215999092</v>
      </c>
      <c r="AA921" s="86" t="n">
        <f aca="false">SUM(K921,Q921,W921)/3</f>
        <v>25422.37</v>
      </c>
    </row>
    <row r="922" customFormat="false" ht="15" hidden="false" customHeight="false" outlineLevel="0" collapsed="false">
      <c r="A922" s="0" t="e">
        <f aca="false">_xlfn.XLOOKUP('[1]CMK - 30.09.2025'!$N$1:$N$1048576,'[1]CMK - 30.09.2025'!$J$1:$J$1048576,"-",0)</f>
        <v>#NAME?</v>
      </c>
      <c r="B922" s="85" t="s">
        <v>58</v>
      </c>
      <c r="C922" s="85" t="s">
        <v>58</v>
      </c>
      <c r="D922" s="85" t="s">
        <v>59</v>
      </c>
      <c r="E922" s="85" t="n">
        <v>19860683000185</v>
      </c>
      <c r="F922" s="85" t="s">
        <v>978</v>
      </c>
      <c r="G922" s="85"/>
      <c r="H922" s="85" t="s">
        <v>61</v>
      </c>
      <c r="I922" s="86" t="n">
        <v>25747.021</v>
      </c>
      <c r="J922" s="86" t="n">
        <v>25747.021</v>
      </c>
      <c r="K922" s="86" t="n">
        <v>15557.82</v>
      </c>
      <c r="L922" s="89" t="n">
        <v>-10189.201</v>
      </c>
      <c r="M922" s="90" t="n">
        <v>-0.395742909441835</v>
      </c>
      <c r="N922" s="88" t="s">
        <v>57</v>
      </c>
      <c r="O922" s="86" t="n">
        <v>37170.08</v>
      </c>
      <c r="P922" s="86" t="n">
        <v>37170.08</v>
      </c>
      <c r="Q922" s="86" t="n">
        <v>31782.21</v>
      </c>
      <c r="R922" s="89" t="n">
        <v>-5387.86999999999</v>
      </c>
      <c r="S922" s="90" t="n">
        <v>-0.144951799942319</v>
      </c>
      <c r="T922" s="83" t="n">
        <v>1.04284469160847</v>
      </c>
      <c r="U922" s="86" t="n">
        <v>21475.713</v>
      </c>
      <c r="V922" s="86" t="n">
        <v>21475.713</v>
      </c>
      <c r="W922" s="86" t="n">
        <v>37171.17</v>
      </c>
      <c r="X922" s="87" t="n">
        <v>15695.457</v>
      </c>
      <c r="Y922" s="83" t="n">
        <v>0.730846840801049</v>
      </c>
      <c r="Z922" s="83" t="n">
        <v>0.169559008011085</v>
      </c>
      <c r="AA922" s="86" t="n">
        <f aca="false">SUM(K922,Q922,W922)/3</f>
        <v>28170.4</v>
      </c>
    </row>
    <row r="923" customFormat="false" ht="15" hidden="false" customHeight="false" outlineLevel="0" collapsed="false">
      <c r="A923" s="0" t="e">
        <f aca="false">_xlfn.XLOOKUP('[1]CMK - 30.09.2025'!$N$1:$N$1048576,'[1]CMK - 30.09.2025'!$J$1:$J$1048576,"-",0)</f>
        <v>#NAME?</v>
      </c>
      <c r="B923" s="85" t="s">
        <v>58</v>
      </c>
      <c r="C923" s="85" t="s">
        <v>58</v>
      </c>
      <c r="D923" s="85" t="s">
        <v>59</v>
      </c>
      <c r="E923" s="85" t="n">
        <v>19860683000347</v>
      </c>
      <c r="F923" s="85" t="s">
        <v>979</v>
      </c>
      <c r="G923" s="85"/>
      <c r="H923" s="85" t="s">
        <v>61</v>
      </c>
      <c r="I923" s="86" t="n">
        <v>141265.062</v>
      </c>
      <c r="J923" s="86" t="n">
        <v>141265.062</v>
      </c>
      <c r="K923" s="86" t="n">
        <v>100782.53</v>
      </c>
      <c r="L923" s="89" t="n">
        <v>-40482.5320000001</v>
      </c>
      <c r="M923" s="90" t="n">
        <v>-0.286571438307938</v>
      </c>
      <c r="N923" s="88" t="s">
        <v>57</v>
      </c>
      <c r="O923" s="86" t="n">
        <v>157465.171</v>
      </c>
      <c r="P923" s="86" t="n">
        <v>157465.171</v>
      </c>
      <c r="Q923" s="86" t="n">
        <v>141543.68</v>
      </c>
      <c r="R923" s="89" t="n">
        <v>-15921.4909999999</v>
      </c>
      <c r="S923" s="90" t="n">
        <v>-0.101111191121749</v>
      </c>
      <c r="T923" s="83" t="n">
        <v>0.40444658414509</v>
      </c>
      <c r="U923" s="86" t="n">
        <v>209199.226</v>
      </c>
      <c r="V923" s="86" t="n">
        <v>209199.226</v>
      </c>
      <c r="W923" s="86" t="n">
        <v>167474.49</v>
      </c>
      <c r="X923" s="89" t="n">
        <v>-41724.736</v>
      </c>
      <c r="Y923" s="90" t="n">
        <v>-0.199449762782583</v>
      </c>
      <c r="Z923" s="83" t="n">
        <v>0.183200055276222</v>
      </c>
      <c r="AA923" s="86" t="n">
        <f aca="false">SUM(K923,Q923,W923)/3</f>
        <v>136600.233333333</v>
      </c>
    </row>
    <row r="924" customFormat="false" ht="15" hidden="false" customHeight="false" outlineLevel="0" collapsed="false">
      <c r="A924" s="0" t="e">
        <f aca="false">_xlfn.XLOOKUP('[1]CMK - 30.09.2025'!$N$1:$N$1048576,'[1]CMK - 30.09.2025'!$J$1:$J$1048576,"-",0)</f>
        <v>#NAME?</v>
      </c>
      <c r="B924" s="85" t="s">
        <v>58</v>
      </c>
      <c r="C924" s="85" t="s">
        <v>58</v>
      </c>
      <c r="D924" s="85" t="s">
        <v>59</v>
      </c>
      <c r="E924" s="85" t="n">
        <v>19860683000690</v>
      </c>
      <c r="F924" s="85" t="s">
        <v>980</v>
      </c>
      <c r="G924" s="85"/>
      <c r="H924" s="85" t="s">
        <v>61</v>
      </c>
      <c r="I924" s="86" t="n">
        <v>70713.0170000001</v>
      </c>
      <c r="J924" s="86" t="n">
        <v>70713.0170000001</v>
      </c>
      <c r="K924" s="86" t="n">
        <v>67879.98</v>
      </c>
      <c r="L924" s="89" t="n">
        <v>-2833.03700000004</v>
      </c>
      <c r="M924" s="90" t="n">
        <v>-0.0400638682974033</v>
      </c>
      <c r="N924" s="88" t="s">
        <v>57</v>
      </c>
      <c r="O924" s="86" t="n">
        <v>64887.1840000001</v>
      </c>
      <c r="P924" s="86" t="n">
        <v>64887.1840000001</v>
      </c>
      <c r="Q924" s="86" t="n">
        <v>86514.19</v>
      </c>
      <c r="R924" s="87" t="n">
        <v>21627.0059999999</v>
      </c>
      <c r="S924" s="83" t="n">
        <v>0.333301657843557</v>
      </c>
      <c r="T924" s="83" t="n">
        <v>0.274517022544791</v>
      </c>
      <c r="U924" s="86" t="n">
        <v>78237.635</v>
      </c>
      <c r="V924" s="86" t="n">
        <v>78237.635</v>
      </c>
      <c r="W924" s="86" t="n">
        <v>94696.76</v>
      </c>
      <c r="X924" s="87" t="n">
        <v>16459.125</v>
      </c>
      <c r="Y924" s="83" t="n">
        <v>0.210373498636557</v>
      </c>
      <c r="Z924" s="83" t="n">
        <v>0.0945806693676494</v>
      </c>
      <c r="AA924" s="86" t="n">
        <f aca="false">SUM(K924,Q924,W924)/3</f>
        <v>83030.31</v>
      </c>
    </row>
    <row r="925" customFormat="false" ht="15" hidden="false" customHeight="false" outlineLevel="0" collapsed="false">
      <c r="A925" s="0" t="e">
        <f aca="false">_xlfn.XLOOKUP('[1]CMK - 30.09.2025'!$N$1:$N$1048576,'[1]CMK - 30.09.2025'!$J$1:$J$1048576,"-",0)</f>
        <v>#NAME?</v>
      </c>
      <c r="B925" s="85" t="s">
        <v>58</v>
      </c>
      <c r="C925" s="85" t="s">
        <v>58</v>
      </c>
      <c r="D925" s="85" t="s">
        <v>59</v>
      </c>
      <c r="E925" s="85" t="n">
        <v>19860683001408</v>
      </c>
      <c r="F925" s="85" t="s">
        <v>981</v>
      </c>
      <c r="G925" s="85"/>
      <c r="H925" s="85" t="s">
        <v>61</v>
      </c>
      <c r="I925" s="86" t="n">
        <v>45915.325</v>
      </c>
      <c r="J925" s="86" t="n">
        <v>45915.325</v>
      </c>
      <c r="K925" s="86" t="n">
        <v>26454.21</v>
      </c>
      <c r="L925" s="89" t="n">
        <v>-19461.115</v>
      </c>
      <c r="M925" s="90" t="n">
        <v>-0.423847920057192</v>
      </c>
      <c r="N925" s="88" t="s">
        <v>57</v>
      </c>
      <c r="O925" s="86" t="n">
        <v>51035.639</v>
      </c>
      <c r="P925" s="86" t="n">
        <v>51035.639</v>
      </c>
      <c r="Q925" s="86" t="n">
        <v>46456.9</v>
      </c>
      <c r="R925" s="89" t="n">
        <v>-4578.739</v>
      </c>
      <c r="S925" s="90" t="n">
        <v>-0.0897165018351196</v>
      </c>
      <c r="T925" s="83" t="n">
        <v>0.756125017530291</v>
      </c>
      <c r="U925" s="86" t="n">
        <v>31993.208</v>
      </c>
      <c r="V925" s="86" t="n">
        <v>31993.208</v>
      </c>
      <c r="W925" s="86" t="n">
        <v>55041.46</v>
      </c>
      <c r="X925" s="87" t="n">
        <v>23048.252</v>
      </c>
      <c r="Y925" s="83" t="n">
        <v>0.72041078218852</v>
      </c>
      <c r="Z925" s="83" t="n">
        <v>0.184785467820711</v>
      </c>
      <c r="AA925" s="86" t="n">
        <f aca="false">SUM(K925,Q925,W925)/3</f>
        <v>42650.8566666667</v>
      </c>
    </row>
    <row r="926" customFormat="false" ht="15" hidden="false" customHeight="false" outlineLevel="0" collapsed="false">
      <c r="A926" s="0" t="e">
        <f aca="false">_xlfn.XLOOKUP('[1]CMK - 30.09.2025'!$N$1:$N$1048576,'[1]CMK - 30.09.2025'!$J$1:$J$1048576,"-",0)</f>
        <v>#NAME?</v>
      </c>
      <c r="B926" s="85" t="s">
        <v>58</v>
      </c>
      <c r="C926" s="85" t="s">
        <v>58</v>
      </c>
      <c r="D926" s="85" t="s">
        <v>59</v>
      </c>
      <c r="E926" s="85" t="n">
        <v>19867758000150</v>
      </c>
      <c r="F926" s="85" t="s">
        <v>982</v>
      </c>
      <c r="G926" s="85"/>
      <c r="H926" s="85" t="s">
        <v>61</v>
      </c>
      <c r="I926" s="86" t="n">
        <v>1783.289</v>
      </c>
      <c r="J926" s="86" t="n">
        <v>1783.289</v>
      </c>
      <c r="K926" s="86" t="n">
        <v>1539.9</v>
      </c>
      <c r="L926" s="89" t="n">
        <v>-243.388999999999</v>
      </c>
      <c r="M926" s="90" t="n">
        <v>-0.136483206031103</v>
      </c>
      <c r="N926" s="88" t="s">
        <v>57</v>
      </c>
      <c r="O926" s="86" t="n">
        <v>720.836</v>
      </c>
      <c r="P926" s="86" t="n">
        <v>720.836</v>
      </c>
      <c r="Q926" s="86" t="n">
        <v>2184.77</v>
      </c>
      <c r="R926" s="87" t="n">
        <v>1463.934</v>
      </c>
      <c r="S926" s="83" t="n">
        <v>2.03088358517055</v>
      </c>
      <c r="T926" s="83" t="n">
        <v>0.418773946360153</v>
      </c>
      <c r="U926" s="86" t="n">
        <v>1004.459</v>
      </c>
      <c r="V926" s="86" t="n">
        <v>1004.459</v>
      </c>
      <c r="W926" s="86" t="n">
        <v>1728.89</v>
      </c>
      <c r="X926" s="87" t="n">
        <v>724.431</v>
      </c>
      <c r="Y926" s="83" t="n">
        <v>0.721215101860802</v>
      </c>
      <c r="Z926" s="90" t="n">
        <v>-0.208662696759842</v>
      </c>
      <c r="AA926" s="86" t="n">
        <f aca="false">SUM(K926,Q926,W926)/3</f>
        <v>1817.85333333333</v>
      </c>
    </row>
    <row r="927" customFormat="false" ht="15" hidden="false" customHeight="false" outlineLevel="0" collapsed="false">
      <c r="A927" s="0" t="e">
        <f aca="false">_xlfn.XLOOKUP('[1]CMK - 30.09.2025'!$N$1:$N$1048576,'[1]CMK - 30.09.2025'!$J$1:$J$1048576,"-",0)</f>
        <v>#NAME?</v>
      </c>
      <c r="B927" s="85" t="s">
        <v>58</v>
      </c>
      <c r="C927" s="85" t="s">
        <v>58</v>
      </c>
      <c r="D927" s="85" t="s">
        <v>59</v>
      </c>
      <c r="E927" s="85" t="n">
        <v>19868320000196</v>
      </c>
      <c r="F927" s="85" t="s">
        <v>983</v>
      </c>
      <c r="G927" s="85"/>
      <c r="H927" s="85" t="s">
        <v>61</v>
      </c>
      <c r="I927" s="86" t="n">
        <v>8995.95</v>
      </c>
      <c r="J927" s="86" t="n">
        <v>8995.95</v>
      </c>
      <c r="K927" s="86" t="n">
        <v>8720.59</v>
      </c>
      <c r="L927" s="89" t="n">
        <v>-275.359999999999</v>
      </c>
      <c r="M927" s="90" t="n">
        <v>-0.0306093297539447</v>
      </c>
      <c r="N927" s="88" t="s">
        <v>57</v>
      </c>
      <c r="O927" s="86" t="n">
        <v>6466.347</v>
      </c>
      <c r="P927" s="86" t="n">
        <v>6466.347</v>
      </c>
      <c r="Q927" s="86" t="n">
        <v>7284.2</v>
      </c>
      <c r="R927" s="87" t="n">
        <v>817.853000000001</v>
      </c>
      <c r="S927" s="83" t="n">
        <v>0.126478365605805</v>
      </c>
      <c r="T927" s="90" t="n">
        <v>-0.164712479316193</v>
      </c>
      <c r="U927" s="86" t="n">
        <v>6701.409</v>
      </c>
      <c r="V927" s="86" t="n">
        <v>6701.409</v>
      </c>
      <c r="W927" s="86" t="n">
        <v>7068.2</v>
      </c>
      <c r="X927" s="87" t="n">
        <v>366.790999999998</v>
      </c>
      <c r="Y927" s="83" t="n">
        <v>0.0547334150176475</v>
      </c>
      <c r="Z927" s="90" t="n">
        <v>-0.0296532220422285</v>
      </c>
      <c r="AA927" s="86" t="n">
        <f aca="false">SUM(K927,Q927,W927)/3</f>
        <v>7690.99666666667</v>
      </c>
    </row>
    <row r="928" customFormat="false" ht="15" hidden="false" customHeight="false" outlineLevel="0" collapsed="false">
      <c r="A928" s="0" t="e">
        <f aca="false">_xlfn.XLOOKUP('[1]CMK - 30.09.2025'!$N$1:$N$1048576,'[1]CMK - 30.09.2025'!$J$1:$J$1048576,"-",0)</f>
        <v>#NAME?</v>
      </c>
      <c r="B928" s="85" t="s">
        <v>58</v>
      </c>
      <c r="C928" s="85" t="s">
        <v>58</v>
      </c>
      <c r="D928" s="85" t="s">
        <v>59</v>
      </c>
      <c r="E928" s="85" t="n">
        <v>19871371000177</v>
      </c>
      <c r="F928" s="85" t="s">
        <v>984</v>
      </c>
      <c r="G928" s="85"/>
      <c r="H928" s="85" t="s">
        <v>61</v>
      </c>
      <c r="I928" s="86" t="n">
        <v>388.553</v>
      </c>
      <c r="J928" s="86" t="n">
        <v>388.553</v>
      </c>
      <c r="K928" s="86" t="n">
        <v>559.77</v>
      </c>
      <c r="L928" s="87" t="n">
        <v>171.217</v>
      </c>
      <c r="M928" s="83" t="n">
        <v>0.440652883905156</v>
      </c>
      <c r="N928" s="88" t="s">
        <v>57</v>
      </c>
      <c r="O928" s="86" t="n">
        <v>3622.835</v>
      </c>
      <c r="P928" s="86" t="n">
        <v>3622.835</v>
      </c>
      <c r="Q928" s="86" t="n">
        <v>543.78</v>
      </c>
      <c r="R928" s="89" t="n">
        <v>-3079.055</v>
      </c>
      <c r="S928" s="90" t="n">
        <v>-0.84990207944883</v>
      </c>
      <c r="T928" s="90" t="n">
        <v>-0.0285653036068385</v>
      </c>
      <c r="U928" s="86" t="n">
        <v>721.226</v>
      </c>
      <c r="V928" s="86" t="n">
        <v>721.226</v>
      </c>
      <c r="W928" s="86" t="n">
        <v>2212.16</v>
      </c>
      <c r="X928" s="87" t="n">
        <v>1490.934</v>
      </c>
      <c r="Y928" s="83" t="n">
        <v>2.06722164758342</v>
      </c>
      <c r="Z928" s="83" t="n">
        <v>3.06811578211777</v>
      </c>
      <c r="AA928" s="86" t="n">
        <f aca="false">SUM(K928,Q928,W928)/3</f>
        <v>1105.23666666667</v>
      </c>
    </row>
    <row r="929" customFormat="false" ht="15" hidden="false" customHeight="false" outlineLevel="0" collapsed="false">
      <c r="A929" s="0" t="e">
        <f aca="false">_xlfn.XLOOKUP('[1]CMK - 30.09.2025'!$N$1:$N$1048576,'[1]CMK - 30.09.2025'!$J$1:$J$1048576,"-",0)</f>
        <v>#NAME?</v>
      </c>
      <c r="B929" s="85" t="s">
        <v>58</v>
      </c>
      <c r="C929" s="85" t="s">
        <v>58</v>
      </c>
      <c r="D929" s="85" t="s">
        <v>59</v>
      </c>
      <c r="E929" s="85" t="n">
        <v>19880711000126</v>
      </c>
      <c r="F929" s="85" t="s">
        <v>985</v>
      </c>
      <c r="G929" s="85"/>
      <c r="H929" s="85" t="s">
        <v>61</v>
      </c>
      <c r="I929" s="86" t="n">
        <v>9141.108</v>
      </c>
      <c r="J929" s="86" t="n">
        <v>9141.108</v>
      </c>
      <c r="K929" s="86" t="n">
        <v>3250.87</v>
      </c>
      <c r="L929" s="89" t="n">
        <v>-5890.238</v>
      </c>
      <c r="M929" s="90" t="n">
        <v>-0.644368056913888</v>
      </c>
      <c r="N929" s="88" t="s">
        <v>57</v>
      </c>
      <c r="O929" s="86" t="n">
        <v>6935.393</v>
      </c>
      <c r="P929" s="86" t="n">
        <v>6935.393</v>
      </c>
      <c r="Q929" s="86" t="n">
        <v>6286.2</v>
      </c>
      <c r="R929" s="89" t="n">
        <v>-649.192999999996</v>
      </c>
      <c r="S929" s="90" t="n">
        <v>-0.0936057985466715</v>
      </c>
      <c r="T929" s="83" t="n">
        <v>0.933697748602682</v>
      </c>
      <c r="U929" s="86" t="n">
        <v>8462.843</v>
      </c>
      <c r="V929" s="86" t="n">
        <v>8462.843</v>
      </c>
      <c r="W929" s="86" t="n">
        <v>7515.81</v>
      </c>
      <c r="X929" s="89" t="n">
        <v>-947.033000000004</v>
      </c>
      <c r="Y929" s="90" t="n">
        <v>-0.111904829145478</v>
      </c>
      <c r="Z929" s="83" t="n">
        <v>0.195604657821896</v>
      </c>
      <c r="AA929" s="86" t="n">
        <f aca="false">SUM(K929,Q929,W929)/3</f>
        <v>5684.29333333333</v>
      </c>
    </row>
    <row r="930" customFormat="false" ht="15" hidden="false" customHeight="false" outlineLevel="0" collapsed="false">
      <c r="A930" s="0" t="e">
        <f aca="false">_xlfn.XLOOKUP('[1]CMK - 30.09.2025'!$N$1:$N$1048576,'[1]CMK - 30.09.2025'!$J$1:$J$1048576,"-",0)</f>
        <v>#NAME?</v>
      </c>
      <c r="B930" s="85" t="s">
        <v>58</v>
      </c>
      <c r="C930" s="85" t="s">
        <v>58</v>
      </c>
      <c r="D930" s="85" t="s">
        <v>59</v>
      </c>
      <c r="E930" s="85" t="n">
        <v>19895998000168</v>
      </c>
      <c r="F930" s="85" t="s">
        <v>986</v>
      </c>
      <c r="G930" s="85"/>
      <c r="H930" s="85" t="s">
        <v>61</v>
      </c>
      <c r="I930" s="86" t="n">
        <v>36361.031</v>
      </c>
      <c r="J930" s="86" t="n">
        <v>36361.031</v>
      </c>
      <c r="K930" s="86" t="n">
        <v>37205.46</v>
      </c>
      <c r="L930" s="87" t="n">
        <v>844.429000000011</v>
      </c>
      <c r="M930" s="83" t="n">
        <v>0.0232234614029512</v>
      </c>
      <c r="N930" s="88" t="s">
        <v>57</v>
      </c>
      <c r="O930" s="86" t="n">
        <v>19989.383</v>
      </c>
      <c r="P930" s="86" t="n">
        <v>19989.383</v>
      </c>
      <c r="Q930" s="86" t="n">
        <v>27843.9</v>
      </c>
      <c r="R930" s="87" t="n">
        <v>7854.51700000001</v>
      </c>
      <c r="S930" s="83" t="n">
        <v>0.392934439247075</v>
      </c>
      <c r="T930" s="90" t="n">
        <v>-0.251617907694193</v>
      </c>
      <c r="U930" s="86" t="n">
        <v>30106.777</v>
      </c>
      <c r="V930" s="86" t="n">
        <v>30106.777</v>
      </c>
      <c r="W930" s="86" t="n">
        <v>28929.23</v>
      </c>
      <c r="X930" s="89" t="n">
        <v>-1177.547</v>
      </c>
      <c r="Y930" s="90" t="n">
        <v>-0.0391123566630861</v>
      </c>
      <c r="Z930" s="83" t="n">
        <v>0.0389790941642514</v>
      </c>
      <c r="AA930" s="86" t="n">
        <f aca="false">SUM(K930,Q930,W930)/3</f>
        <v>31326.1966666667</v>
      </c>
    </row>
    <row r="931" customFormat="false" ht="15" hidden="false" customHeight="false" outlineLevel="0" collapsed="false">
      <c r="A931" s="0" t="e">
        <f aca="false">_xlfn.XLOOKUP('[1]CMK - 30.09.2025'!$N$1:$N$1048576,'[1]CMK - 30.09.2025'!$J$1:$J$1048576,"-",0)</f>
        <v>#NAME?</v>
      </c>
      <c r="B931" s="85" t="s">
        <v>58</v>
      </c>
      <c r="C931" s="85" t="s">
        <v>58</v>
      </c>
      <c r="D931" s="85" t="s">
        <v>59</v>
      </c>
      <c r="E931" s="85" t="n">
        <v>19896386000190</v>
      </c>
      <c r="F931" s="85" t="s">
        <v>987</v>
      </c>
      <c r="G931" s="85"/>
      <c r="H931" s="85" t="s">
        <v>61</v>
      </c>
      <c r="I931" s="86" t="n">
        <v>699.821</v>
      </c>
      <c r="J931" s="86" t="n">
        <v>699.821</v>
      </c>
      <c r="K931" s="86" t="n">
        <v>484.13</v>
      </c>
      <c r="L931" s="89" t="n">
        <v>-215.691</v>
      </c>
      <c r="M931" s="90" t="n">
        <v>-0.308208813396569</v>
      </c>
      <c r="N931" s="88" t="s">
        <v>57</v>
      </c>
      <c r="O931" s="86" t="n">
        <v>1639.646</v>
      </c>
      <c r="P931" s="86" t="n">
        <v>1639.646</v>
      </c>
      <c r="Q931" s="86" t="n">
        <v>3108.96</v>
      </c>
      <c r="R931" s="87" t="n">
        <v>1469.314</v>
      </c>
      <c r="S931" s="83" t="n">
        <v>0.89611660077846</v>
      </c>
      <c r="T931" s="83" t="n">
        <v>5.42174622518745</v>
      </c>
      <c r="U931" s="86" t="n">
        <v>1924.264</v>
      </c>
      <c r="V931" s="86" t="n">
        <v>1924.264</v>
      </c>
      <c r="W931" s="86" t="n">
        <v>653.98</v>
      </c>
      <c r="X931" s="89" t="n">
        <v>-1270.284</v>
      </c>
      <c r="Y931" s="90" t="n">
        <v>-0.660140188664341</v>
      </c>
      <c r="Z931" s="90" t="n">
        <v>-0.789646698574443</v>
      </c>
      <c r="AA931" s="86" t="n">
        <f aca="false">SUM(K931,Q931,W931)/3</f>
        <v>1415.69</v>
      </c>
    </row>
    <row r="932" customFormat="false" ht="15" hidden="false" customHeight="false" outlineLevel="0" collapsed="false">
      <c r="A932" s="0" t="e">
        <f aca="false">_xlfn.XLOOKUP('[1]CMK - 30.09.2025'!$N$1:$N$1048576,'[1]CMK - 30.09.2025'!$J$1:$J$1048576,"-",0)</f>
        <v>#NAME?</v>
      </c>
      <c r="B932" s="85" t="s">
        <v>58</v>
      </c>
      <c r="C932" s="85" t="s">
        <v>58</v>
      </c>
      <c r="D932" s="85" t="s">
        <v>59</v>
      </c>
      <c r="E932" s="85" t="n">
        <v>19919387000102</v>
      </c>
      <c r="F932" s="85" t="s">
        <v>988</v>
      </c>
      <c r="G932" s="85"/>
      <c r="H932" s="85" t="s">
        <v>61</v>
      </c>
      <c r="I932" s="86" t="n">
        <v>6603.635</v>
      </c>
      <c r="J932" s="86" t="n">
        <v>6603.635</v>
      </c>
      <c r="K932" s="86" t="n">
        <v>5944.28</v>
      </c>
      <c r="L932" s="89" t="n">
        <v>-659.355000000001</v>
      </c>
      <c r="M932" s="90" t="n">
        <v>-0.0998472810807989</v>
      </c>
      <c r="N932" s="88" t="s">
        <v>57</v>
      </c>
      <c r="O932" s="86" t="n">
        <v>6425.018</v>
      </c>
      <c r="P932" s="86" t="n">
        <v>6425.018</v>
      </c>
      <c r="Q932" s="86" t="n">
        <v>6250.36</v>
      </c>
      <c r="R932" s="89" t="n">
        <v>-174.658000000001</v>
      </c>
      <c r="S932" s="90" t="n">
        <v>-0.0271840483559737</v>
      </c>
      <c r="T932" s="83" t="n">
        <v>0.0514915178961957</v>
      </c>
      <c r="U932" s="86" t="n">
        <v>7380.61</v>
      </c>
      <c r="V932" s="86" t="n">
        <v>7380.61</v>
      </c>
      <c r="W932" s="86" t="n">
        <v>1685.35</v>
      </c>
      <c r="X932" s="89" t="n">
        <v>-5695.26</v>
      </c>
      <c r="Y932" s="90" t="n">
        <v>-0.771651665648232</v>
      </c>
      <c r="Z932" s="90" t="n">
        <v>-0.730359531290998</v>
      </c>
      <c r="AA932" s="86" t="n">
        <f aca="false">SUM(K932,Q932,W932)/3</f>
        <v>4626.66333333333</v>
      </c>
    </row>
    <row r="933" customFormat="false" ht="15" hidden="false" customHeight="false" outlineLevel="0" collapsed="false">
      <c r="A933" s="0" t="e">
        <f aca="false">_xlfn.XLOOKUP('[1]CMK - 30.09.2025'!$N$1:$N$1048576,'[1]CMK - 30.09.2025'!$J$1:$J$1048576,"-",0)</f>
        <v>#NAME?</v>
      </c>
      <c r="B933" s="85" t="s">
        <v>58</v>
      </c>
      <c r="C933" s="85" t="s">
        <v>58</v>
      </c>
      <c r="D933" s="85" t="s">
        <v>59</v>
      </c>
      <c r="E933" s="85" t="n">
        <v>19930536000134</v>
      </c>
      <c r="F933" s="85" t="s">
        <v>989</v>
      </c>
      <c r="G933" s="85"/>
      <c r="H933" s="85" t="s">
        <v>61</v>
      </c>
      <c r="I933" s="86" t="n">
        <v>1274.909</v>
      </c>
      <c r="J933" s="86" t="n">
        <v>1274.909</v>
      </c>
      <c r="K933" s="86" t="n">
        <v>3007.72</v>
      </c>
      <c r="L933" s="87" t="n">
        <v>1732.811</v>
      </c>
      <c r="M933" s="83" t="n">
        <v>1.3591644580123</v>
      </c>
      <c r="N933" s="88" t="s">
        <v>57</v>
      </c>
      <c r="O933" s="86" t="n">
        <v>1037.158</v>
      </c>
      <c r="P933" s="86" t="n">
        <v>1037.158</v>
      </c>
      <c r="Q933" s="86" t="n">
        <v>2633.83</v>
      </c>
      <c r="R933" s="87" t="n">
        <v>1596.672</v>
      </c>
      <c r="S933" s="83" t="n">
        <v>1.53946843200361</v>
      </c>
      <c r="T933" s="90" t="n">
        <v>-0.124310108653731</v>
      </c>
      <c r="U933" s="86" t="n">
        <v>1523.553</v>
      </c>
      <c r="V933" s="86" t="n">
        <v>1523.553</v>
      </c>
      <c r="W933" s="86" t="n">
        <v>3865.64</v>
      </c>
      <c r="X933" s="87" t="n">
        <v>2342.087</v>
      </c>
      <c r="Y933" s="83" t="n">
        <v>1.53725338074882</v>
      </c>
      <c r="Z933" s="83" t="n">
        <v>0.467687739907283</v>
      </c>
      <c r="AA933" s="86" t="n">
        <f aca="false">SUM(K933,Q933,W933)/3</f>
        <v>3169.06333333333</v>
      </c>
    </row>
    <row r="934" customFormat="false" ht="15" hidden="false" customHeight="false" outlineLevel="0" collapsed="false">
      <c r="A934" s="0" t="e">
        <f aca="false">_xlfn.XLOOKUP('[1]CMK - 30.09.2025'!$N$1:$N$1048576,'[1]CMK - 30.09.2025'!$J$1:$J$1048576,"-",0)</f>
        <v>#NAME?</v>
      </c>
      <c r="B934" s="85" t="s">
        <v>58</v>
      </c>
      <c r="C934" s="85" t="s">
        <v>58</v>
      </c>
      <c r="D934" s="85" t="s">
        <v>59</v>
      </c>
      <c r="E934" s="85" t="n">
        <v>19933726000105</v>
      </c>
      <c r="F934" s="85" t="s">
        <v>990</v>
      </c>
      <c r="G934" s="85"/>
      <c r="H934" s="85" t="s">
        <v>61</v>
      </c>
      <c r="I934" s="86" t="n">
        <v>435.935</v>
      </c>
      <c r="J934" s="86" t="n">
        <v>435.935</v>
      </c>
      <c r="K934" s="86" t="n">
        <v>315.27</v>
      </c>
      <c r="L934" s="89" t="n">
        <v>-120.665</v>
      </c>
      <c r="M934" s="90" t="n">
        <v>-0.276795852592703</v>
      </c>
      <c r="N934" s="88" t="s">
        <v>57</v>
      </c>
      <c r="O934" s="86" t="n">
        <v>2395.376</v>
      </c>
      <c r="P934" s="86" t="n">
        <v>2395.376</v>
      </c>
      <c r="Q934" s="86" t="n">
        <v>282.97</v>
      </c>
      <c r="R934" s="89" t="n">
        <v>-2112.406</v>
      </c>
      <c r="S934" s="90" t="n">
        <v>-0.881868232795185</v>
      </c>
      <c r="T934" s="90" t="n">
        <v>-0.102451866653979</v>
      </c>
      <c r="U934" s="86" t="n">
        <v>2543.203</v>
      </c>
      <c r="V934" s="86" t="n">
        <v>2543.203</v>
      </c>
      <c r="W934" s="86" t="n">
        <v>2007.18</v>
      </c>
      <c r="X934" s="89" t="n">
        <v>-536.023</v>
      </c>
      <c r="Y934" s="90" t="n">
        <v>-0.210766895131848</v>
      </c>
      <c r="Z934" s="83" t="n">
        <v>6.0932607696929</v>
      </c>
      <c r="AA934" s="86" t="n">
        <f aca="false">SUM(K934,Q934,W934)/3</f>
        <v>868.473333333333</v>
      </c>
    </row>
    <row r="935" customFormat="false" ht="15" hidden="false" customHeight="false" outlineLevel="0" collapsed="false">
      <c r="A935" s="0" t="e">
        <f aca="false">_xlfn.XLOOKUP('[1]CMK - 30.09.2025'!$N$1:$N$1048576,'[1]CMK - 30.09.2025'!$J$1:$J$1048576,"-",0)</f>
        <v>#NAME?</v>
      </c>
      <c r="B935" s="85" t="s">
        <v>58</v>
      </c>
      <c r="C935" s="85" t="s">
        <v>58</v>
      </c>
      <c r="D935" s="85" t="s">
        <v>59</v>
      </c>
      <c r="E935" s="85" t="n">
        <v>19937579000141</v>
      </c>
      <c r="F935" s="85" t="s">
        <v>991</v>
      </c>
      <c r="G935" s="85"/>
      <c r="H935" s="85" t="s">
        <v>61</v>
      </c>
      <c r="I935" s="86" t="n">
        <v>11660.751</v>
      </c>
      <c r="J935" s="86" t="n">
        <v>11660.751</v>
      </c>
      <c r="K935" s="86" t="n">
        <v>12270.74</v>
      </c>
      <c r="L935" s="87" t="n">
        <v>609.989000000007</v>
      </c>
      <c r="M935" s="83" t="n">
        <v>0.0523112962449852</v>
      </c>
      <c r="N935" s="88" t="s">
        <v>57</v>
      </c>
      <c r="O935" s="86" t="n">
        <v>11580.663</v>
      </c>
      <c r="P935" s="86" t="n">
        <v>11580.663</v>
      </c>
      <c r="Q935" s="86" t="n">
        <v>7932.35</v>
      </c>
      <c r="R935" s="89" t="n">
        <v>-3648.313</v>
      </c>
      <c r="S935" s="90" t="n">
        <v>-0.315034899124515</v>
      </c>
      <c r="T935" s="90" t="n">
        <v>-0.353555694277607</v>
      </c>
      <c r="U935" s="86" t="n">
        <v>13659.747</v>
      </c>
      <c r="V935" s="86" t="n">
        <v>13659.747</v>
      </c>
      <c r="W935" s="86" t="n">
        <v>9801.42</v>
      </c>
      <c r="X935" s="89" t="n">
        <v>-3858.32699999999</v>
      </c>
      <c r="Y935" s="90" t="n">
        <v>-0.282459623886152</v>
      </c>
      <c r="Z935" s="83" t="n">
        <v>0.235626264600024</v>
      </c>
      <c r="AA935" s="86" t="n">
        <f aca="false">SUM(K935,Q935,W935)/3</f>
        <v>10001.5033333333</v>
      </c>
    </row>
    <row r="936" customFormat="false" ht="15" hidden="false" customHeight="false" outlineLevel="0" collapsed="false">
      <c r="A936" s="0" t="e">
        <f aca="false">_xlfn.XLOOKUP('[1]CMK - 30.09.2025'!$N$1:$N$1048576,'[1]CMK - 30.09.2025'!$J$1:$J$1048576,"-",0)</f>
        <v>#NAME?</v>
      </c>
      <c r="B936" s="85" t="s">
        <v>58</v>
      </c>
      <c r="C936" s="85" t="s">
        <v>58</v>
      </c>
      <c r="D936" s="85" t="s">
        <v>59</v>
      </c>
      <c r="E936" s="85" t="n">
        <v>19959402000146</v>
      </c>
      <c r="F936" s="85" t="s">
        <v>992</v>
      </c>
      <c r="G936" s="85"/>
      <c r="H936" s="85" t="s">
        <v>61</v>
      </c>
      <c r="I936" s="86" t="n">
        <v>5627.779</v>
      </c>
      <c r="J936" s="86" t="n">
        <v>5627.779</v>
      </c>
      <c r="K936" s="86" t="n">
        <v>5004.48</v>
      </c>
      <c r="L936" s="89" t="n">
        <v>-623.298999999997</v>
      </c>
      <c r="M936" s="90" t="n">
        <v>-0.110753993715815</v>
      </c>
      <c r="N936" s="88" t="s">
        <v>57</v>
      </c>
      <c r="O936" s="86" t="n">
        <v>4788.256</v>
      </c>
      <c r="P936" s="86" t="n">
        <v>4788.256</v>
      </c>
      <c r="Q936" s="86" t="n">
        <v>4613.73</v>
      </c>
      <c r="R936" s="89" t="n">
        <v>-174.526000000001</v>
      </c>
      <c r="S936" s="90" t="n">
        <v>-0.036448761302654</v>
      </c>
      <c r="T936" s="90" t="n">
        <v>-0.0780800402839055</v>
      </c>
      <c r="U936" s="86" t="n">
        <v>6609.677</v>
      </c>
      <c r="V936" s="86" t="n">
        <v>6609.677</v>
      </c>
      <c r="W936" s="86" t="n">
        <v>7546.58</v>
      </c>
      <c r="X936" s="87" t="n">
        <v>936.902999999999</v>
      </c>
      <c r="Y936" s="83" t="n">
        <v>0.141747168583276</v>
      </c>
      <c r="Z936" s="83" t="n">
        <v>0.635678724155943</v>
      </c>
      <c r="AA936" s="86" t="n">
        <f aca="false">SUM(K936,Q936,W936)/3</f>
        <v>5721.59666666667</v>
      </c>
    </row>
    <row r="937" customFormat="false" ht="15" hidden="false" customHeight="false" outlineLevel="0" collapsed="false">
      <c r="A937" s="0" t="e">
        <f aca="false">_xlfn.XLOOKUP('[1]CMK - 30.09.2025'!$N$1:$N$1048576,'[1]CMK - 30.09.2025'!$J$1:$J$1048576,"-",0)</f>
        <v>#NAME?</v>
      </c>
      <c r="B937" s="85" t="s">
        <v>58</v>
      </c>
      <c r="C937" s="85" t="s">
        <v>58</v>
      </c>
      <c r="D937" s="85" t="s">
        <v>59</v>
      </c>
      <c r="E937" s="85" t="n">
        <v>19986033000180</v>
      </c>
      <c r="F937" s="85" t="s">
        <v>993</v>
      </c>
      <c r="G937" s="85"/>
      <c r="H937" s="85" t="s">
        <v>61</v>
      </c>
      <c r="I937" s="86" t="n">
        <v>12543.549</v>
      </c>
      <c r="J937" s="86" t="n">
        <v>12543.549</v>
      </c>
      <c r="K937" s="86" t="n">
        <v>14337.68</v>
      </c>
      <c r="L937" s="87" t="n">
        <v>1794.13100000001</v>
      </c>
      <c r="M937" s="83" t="n">
        <v>0.143032167371452</v>
      </c>
      <c r="N937" s="88" t="s">
        <v>57</v>
      </c>
      <c r="O937" s="86" t="n">
        <v>13500.836</v>
      </c>
      <c r="P937" s="86" t="n">
        <v>13500.836</v>
      </c>
      <c r="Q937" s="86" t="n">
        <v>13126.25</v>
      </c>
      <c r="R937" s="89" t="n">
        <v>-374.586000000003</v>
      </c>
      <c r="S937" s="90" t="n">
        <v>-0.0277453929519625</v>
      </c>
      <c r="T937" s="90" t="n">
        <v>-0.0844927491755989</v>
      </c>
      <c r="U937" s="86" t="n">
        <v>14017.934</v>
      </c>
      <c r="V937" s="86" t="n">
        <v>14017.934</v>
      </c>
      <c r="W937" s="86" t="n">
        <v>18147.89</v>
      </c>
      <c r="X937" s="87" t="n">
        <v>4129.956</v>
      </c>
      <c r="Y937" s="83" t="n">
        <v>0.294619449627884</v>
      </c>
      <c r="Z937" s="83" t="n">
        <v>0.382564708123036</v>
      </c>
      <c r="AA937" s="86" t="n">
        <f aca="false">SUM(K937,Q937,W937)/3</f>
        <v>15203.94</v>
      </c>
    </row>
    <row r="938" customFormat="false" ht="15" hidden="false" customHeight="false" outlineLevel="0" collapsed="false">
      <c r="A938" s="0" t="e">
        <f aca="false">_xlfn.XLOOKUP('[1]CMK - 30.09.2025'!$N$1:$N$1048576,'[1]CMK - 30.09.2025'!$J$1:$J$1048576,"-",0)</f>
        <v>#NAME?</v>
      </c>
      <c r="B938" s="85" t="s">
        <v>58</v>
      </c>
      <c r="C938" s="85" t="s">
        <v>58</v>
      </c>
      <c r="D938" s="85" t="s">
        <v>59</v>
      </c>
      <c r="E938" s="85" t="n">
        <v>19988431000136</v>
      </c>
      <c r="F938" s="85" t="s">
        <v>994</v>
      </c>
      <c r="G938" s="85"/>
      <c r="H938" s="85" t="s">
        <v>61</v>
      </c>
      <c r="I938" s="86" t="n">
        <v>493.164</v>
      </c>
      <c r="J938" s="86" t="n">
        <v>493.164</v>
      </c>
      <c r="K938" s="86" t="n">
        <v>0</v>
      </c>
      <c r="L938" s="89" t="n">
        <v>-493.164</v>
      </c>
      <c r="M938" s="90" t="n">
        <v>-1</v>
      </c>
      <c r="N938" s="88" t="s">
        <v>57</v>
      </c>
      <c r="O938" s="86" t="n">
        <v>309.694</v>
      </c>
      <c r="P938" s="86" t="n">
        <v>309.694</v>
      </c>
      <c r="Q938" s="86" t="n">
        <v>0</v>
      </c>
      <c r="R938" s="89" t="n">
        <v>-309.694</v>
      </c>
      <c r="S938" s="90" t="n">
        <v>-1</v>
      </c>
      <c r="T938" s="88" t="s">
        <v>57</v>
      </c>
      <c r="U938" s="86" t="n">
        <v>631.17</v>
      </c>
      <c r="V938" s="86" t="n">
        <v>631.17</v>
      </c>
      <c r="W938" s="86" t="n">
        <v>0</v>
      </c>
      <c r="X938" s="89" t="n">
        <v>-631.17</v>
      </c>
      <c r="Y938" s="90" t="n">
        <v>-1</v>
      </c>
      <c r="Z938" s="88" t="s">
        <v>57</v>
      </c>
      <c r="AA938" s="86" t="n">
        <f aca="false">SUM(K938,Q938,W938)/3</f>
        <v>0</v>
      </c>
    </row>
    <row r="939" customFormat="false" ht="15" hidden="false" customHeight="false" outlineLevel="0" collapsed="false">
      <c r="A939" s="0" t="e">
        <f aca="false">_xlfn.XLOOKUP('[1]CMK - 30.09.2025'!$N$1:$N$1048576,'[1]CMK - 30.09.2025'!$J$1:$J$1048576,"-",0)</f>
        <v>#NAME?</v>
      </c>
      <c r="B939" s="85" t="s">
        <v>58</v>
      </c>
      <c r="C939" s="85" t="s">
        <v>58</v>
      </c>
      <c r="D939" s="85" t="s">
        <v>59</v>
      </c>
      <c r="E939" s="85" t="n">
        <v>19992130000186</v>
      </c>
      <c r="F939" s="85" t="s">
        <v>995</v>
      </c>
      <c r="G939" s="85"/>
      <c r="H939" s="85" t="s">
        <v>61</v>
      </c>
      <c r="I939" s="86" t="n">
        <v>17459.832</v>
      </c>
      <c r="J939" s="86" t="n">
        <v>17459.832</v>
      </c>
      <c r="K939" s="86" t="n">
        <v>14102.54</v>
      </c>
      <c r="L939" s="89" t="n">
        <v>-3357.292</v>
      </c>
      <c r="M939" s="90" t="n">
        <v>-0.19228661535804</v>
      </c>
      <c r="N939" s="88" t="s">
        <v>57</v>
      </c>
      <c r="O939" s="86" t="n">
        <v>23697.776</v>
      </c>
      <c r="P939" s="86" t="n">
        <v>23697.776</v>
      </c>
      <c r="Q939" s="86" t="n">
        <v>10130.43</v>
      </c>
      <c r="R939" s="89" t="n">
        <v>-13567.346</v>
      </c>
      <c r="S939" s="90" t="n">
        <v>-0.572515581208971</v>
      </c>
      <c r="T939" s="90" t="n">
        <v>-0.281659190472071</v>
      </c>
      <c r="U939" s="86" t="n">
        <v>21071.025</v>
      </c>
      <c r="V939" s="86" t="n">
        <v>21071.025</v>
      </c>
      <c r="W939" s="86" t="n">
        <v>15052.67</v>
      </c>
      <c r="X939" s="89" t="n">
        <v>-6018.35500000001</v>
      </c>
      <c r="Y939" s="90" t="n">
        <v>-0.285622317851173</v>
      </c>
      <c r="Z939" s="83" t="n">
        <v>0.485886581319845</v>
      </c>
      <c r="AA939" s="86" t="n">
        <f aca="false">SUM(K939,Q939,W939)/3</f>
        <v>13095.2133333333</v>
      </c>
    </row>
    <row r="940" customFormat="false" ht="15" hidden="false" customHeight="false" outlineLevel="0" collapsed="false">
      <c r="A940" s="0" t="e">
        <f aca="false">_xlfn.XLOOKUP('[1]CMK - 30.09.2025'!$N$1:$N$1048576,'[1]CMK - 30.09.2025'!$J$1:$J$1048576,"-",0)</f>
        <v>#NAME?</v>
      </c>
      <c r="B940" s="85" t="s">
        <v>58</v>
      </c>
      <c r="C940" s="85" t="s">
        <v>58</v>
      </c>
      <c r="D940" s="85" t="s">
        <v>59</v>
      </c>
      <c r="E940" s="85" t="n">
        <v>19992130000267</v>
      </c>
      <c r="F940" s="85" t="s">
        <v>996</v>
      </c>
      <c r="G940" s="85"/>
      <c r="H940" s="85" t="s">
        <v>61</v>
      </c>
      <c r="I940" s="86" t="n">
        <v>22520.505</v>
      </c>
      <c r="J940" s="86" t="n">
        <v>22520.505</v>
      </c>
      <c r="K940" s="86" t="n">
        <v>20452</v>
      </c>
      <c r="L940" s="89" t="n">
        <v>-2068.505</v>
      </c>
      <c r="M940" s="90" t="n">
        <v>-0.0918498497258387</v>
      </c>
      <c r="N940" s="88" t="s">
        <v>57</v>
      </c>
      <c r="O940" s="86" t="n">
        <v>23103.609</v>
      </c>
      <c r="P940" s="86" t="n">
        <v>23103.609</v>
      </c>
      <c r="Q940" s="86" t="n">
        <v>15358.32</v>
      </c>
      <c r="R940" s="89" t="n">
        <v>-7745.289</v>
      </c>
      <c r="S940" s="90" t="n">
        <v>-0.335241520058619</v>
      </c>
      <c r="T940" s="90" t="n">
        <v>-0.249055349110112</v>
      </c>
      <c r="U940" s="86" t="n">
        <v>18080.886</v>
      </c>
      <c r="V940" s="86" t="n">
        <v>18080.886</v>
      </c>
      <c r="W940" s="86" t="n">
        <v>27237.6</v>
      </c>
      <c r="X940" s="87" t="n">
        <v>9156.714</v>
      </c>
      <c r="Y940" s="83" t="n">
        <v>0.506430603013591</v>
      </c>
      <c r="Z940" s="83" t="n">
        <v>0.773475223852609</v>
      </c>
      <c r="AA940" s="86" t="n">
        <f aca="false">SUM(K940,Q940,W940)/3</f>
        <v>21015.9733333333</v>
      </c>
    </row>
    <row r="941" customFormat="false" ht="15" hidden="false" customHeight="false" outlineLevel="0" collapsed="false">
      <c r="A941" s="0" t="e">
        <f aca="false">_xlfn.XLOOKUP('[1]CMK - 30.09.2025'!$N$1:$N$1048576,'[1]CMK - 30.09.2025'!$J$1:$J$1048576,"-",0)</f>
        <v>#NAME?</v>
      </c>
      <c r="B941" s="85" t="s">
        <v>58</v>
      </c>
      <c r="C941" s="85" t="s">
        <v>58</v>
      </c>
      <c r="D941" s="85" t="s">
        <v>59</v>
      </c>
      <c r="E941" s="85" t="n">
        <v>20016309000187</v>
      </c>
      <c r="F941" s="85" t="s">
        <v>997</v>
      </c>
      <c r="G941" s="85"/>
      <c r="H941" s="85" t="s">
        <v>61</v>
      </c>
      <c r="I941" s="86" t="n">
        <v>13807.073</v>
      </c>
      <c r="J941" s="86" t="n">
        <v>13807.073</v>
      </c>
      <c r="K941" s="86" t="n">
        <v>14507.2</v>
      </c>
      <c r="L941" s="87" t="n">
        <v>700.127000000006</v>
      </c>
      <c r="M941" s="83" t="n">
        <v>0.0507078509688481</v>
      </c>
      <c r="N941" s="88" t="s">
        <v>57</v>
      </c>
      <c r="O941" s="86" t="n">
        <v>10438.987</v>
      </c>
      <c r="P941" s="86" t="n">
        <v>10438.987</v>
      </c>
      <c r="Q941" s="86" t="n">
        <v>17231.38</v>
      </c>
      <c r="R941" s="87" t="n">
        <v>6792.39299999999</v>
      </c>
      <c r="S941" s="83" t="n">
        <v>0.650675491788617</v>
      </c>
      <c r="T941" s="83" t="n">
        <v>0.187781239660306</v>
      </c>
      <c r="U941" s="86" t="n">
        <v>15168.252</v>
      </c>
      <c r="V941" s="86" t="n">
        <v>15168.252</v>
      </c>
      <c r="W941" s="86" t="n">
        <v>20812.06</v>
      </c>
      <c r="X941" s="87" t="n">
        <v>5643.80800000001</v>
      </c>
      <c r="Y941" s="83" t="n">
        <v>0.372080316176182</v>
      </c>
      <c r="Z941" s="83" t="n">
        <v>0.207799955662286</v>
      </c>
      <c r="AA941" s="86" t="n">
        <f aca="false">SUM(K941,Q941,W941)/3</f>
        <v>17516.88</v>
      </c>
    </row>
    <row r="942" customFormat="false" ht="15" hidden="false" customHeight="false" outlineLevel="0" collapsed="false">
      <c r="A942" s="0" t="e">
        <f aca="false">_xlfn.XLOOKUP('[1]CMK - 30.09.2025'!$N$1:$N$1048576,'[1]CMK - 30.09.2025'!$J$1:$J$1048576,"-",0)</f>
        <v>#NAME?</v>
      </c>
      <c r="B942" s="85" t="s">
        <v>58</v>
      </c>
      <c r="C942" s="85" t="s">
        <v>58</v>
      </c>
      <c r="D942" s="85" t="s">
        <v>59</v>
      </c>
      <c r="E942" s="85" t="n">
        <v>20019914000101</v>
      </c>
      <c r="F942" s="85" t="s">
        <v>998</v>
      </c>
      <c r="G942" s="85"/>
      <c r="H942" s="85" t="s">
        <v>61</v>
      </c>
      <c r="I942" s="86" t="n">
        <v>534.202</v>
      </c>
      <c r="J942" s="86" t="n">
        <v>534.202</v>
      </c>
      <c r="K942" s="86" t="n">
        <v>3336.75</v>
      </c>
      <c r="L942" s="87" t="n">
        <v>2802.548</v>
      </c>
      <c r="M942" s="83" t="n">
        <v>5.24623269849233</v>
      </c>
      <c r="N942" s="88" t="s">
        <v>57</v>
      </c>
      <c r="O942" s="86" t="n">
        <v>720.639</v>
      </c>
      <c r="P942" s="86" t="n">
        <v>720.639</v>
      </c>
      <c r="Q942" s="86" t="n">
        <v>3515.32</v>
      </c>
      <c r="R942" s="87" t="n">
        <v>2794.681</v>
      </c>
      <c r="S942" s="83" t="n">
        <v>3.87805961098414</v>
      </c>
      <c r="T942" s="83" t="n">
        <v>0.0535161459504012</v>
      </c>
      <c r="U942" s="86" t="n">
        <v>838.399</v>
      </c>
      <c r="V942" s="86" t="n">
        <v>838.399</v>
      </c>
      <c r="W942" s="86" t="n">
        <v>0</v>
      </c>
      <c r="X942" s="89" t="n">
        <v>-838.399</v>
      </c>
      <c r="Y942" s="90" t="n">
        <v>-1</v>
      </c>
      <c r="Z942" s="90" t="n">
        <v>-1</v>
      </c>
      <c r="AA942" s="86" t="n">
        <f aca="false">SUM(K942,Q942,W942)/3</f>
        <v>2284.02333333333</v>
      </c>
    </row>
    <row r="943" customFormat="false" ht="15" hidden="false" customHeight="false" outlineLevel="0" collapsed="false">
      <c r="A943" s="0" t="e">
        <f aca="false">_xlfn.XLOOKUP('[1]CMK - 30.09.2025'!$N$1:$N$1048576,'[1]CMK - 30.09.2025'!$J$1:$J$1048576,"-",0)</f>
        <v>#NAME?</v>
      </c>
      <c r="B943" s="85" t="s">
        <v>58</v>
      </c>
      <c r="C943" s="85" t="s">
        <v>58</v>
      </c>
      <c r="D943" s="85" t="s">
        <v>59</v>
      </c>
      <c r="E943" s="85" t="n">
        <v>20053754000206</v>
      </c>
      <c r="F943" s="85" t="s">
        <v>999</v>
      </c>
      <c r="G943" s="85"/>
      <c r="H943" s="85" t="s">
        <v>61</v>
      </c>
      <c r="I943" s="86" t="n">
        <v>12.409</v>
      </c>
      <c r="J943" s="86" t="n">
        <v>12.409</v>
      </c>
      <c r="K943" s="86" t="n">
        <v>0</v>
      </c>
      <c r="L943" s="89" t="n">
        <v>-12.409</v>
      </c>
      <c r="M943" s="90" t="n">
        <v>-1</v>
      </c>
      <c r="N943" s="88" t="s">
        <v>57</v>
      </c>
      <c r="O943" s="86" t="n">
        <v>13.295</v>
      </c>
      <c r="P943" s="86" t="n">
        <v>13.295</v>
      </c>
      <c r="Q943" s="86" t="n">
        <v>143.38</v>
      </c>
      <c r="R943" s="87" t="n">
        <v>130.085</v>
      </c>
      <c r="S943" s="83" t="n">
        <v>9.78450545317788</v>
      </c>
      <c r="T943" s="88" t="s">
        <v>57</v>
      </c>
      <c r="U943" s="86" t="n">
        <v>14.581</v>
      </c>
      <c r="V943" s="86" t="n">
        <v>14.581</v>
      </c>
      <c r="W943" s="86" t="n">
        <v>331.28</v>
      </c>
      <c r="X943" s="87" t="n">
        <v>316.699</v>
      </c>
      <c r="Y943" s="83" t="n">
        <v>21.7199780536314</v>
      </c>
      <c r="Z943" s="83" t="n">
        <v>1.31050355698145</v>
      </c>
      <c r="AA943" s="86" t="n">
        <f aca="false">SUM(K943,Q943,W943)/3</f>
        <v>158.22</v>
      </c>
    </row>
    <row r="944" customFormat="false" ht="15" hidden="false" customHeight="false" outlineLevel="0" collapsed="false">
      <c r="A944" s="0" t="e">
        <f aca="false">_xlfn.XLOOKUP('[1]CMK - 30.09.2025'!$N$1:$N$1048576,'[1]CMK - 30.09.2025'!$J$1:$J$1048576,"-",0)</f>
        <v>#NAME?</v>
      </c>
      <c r="B944" s="85" t="s">
        <v>58</v>
      </c>
      <c r="C944" s="85" t="s">
        <v>58</v>
      </c>
      <c r="D944" s="85" t="s">
        <v>59</v>
      </c>
      <c r="E944" s="85" t="n">
        <v>20058128000113</v>
      </c>
      <c r="F944" s="85" t="s">
        <v>1000</v>
      </c>
      <c r="G944" s="85"/>
      <c r="H944" s="85" t="s">
        <v>61</v>
      </c>
      <c r="I944" s="86" t="n">
        <v>734.718</v>
      </c>
      <c r="J944" s="86" t="n">
        <v>734.718</v>
      </c>
      <c r="K944" s="86" t="n">
        <v>954.19</v>
      </c>
      <c r="L944" s="87" t="n">
        <v>219.472</v>
      </c>
      <c r="M944" s="83" t="n">
        <v>0.298715969936764</v>
      </c>
      <c r="N944" s="88" t="s">
        <v>57</v>
      </c>
      <c r="O944" s="86" t="n">
        <v>285.947</v>
      </c>
      <c r="P944" s="86" t="n">
        <v>285.947</v>
      </c>
      <c r="Q944" s="86" t="n">
        <v>929.69</v>
      </c>
      <c r="R944" s="87" t="n">
        <v>643.743</v>
      </c>
      <c r="S944" s="83" t="n">
        <v>2.25126684315625</v>
      </c>
      <c r="T944" s="90" t="n">
        <v>-0.0256762280049047</v>
      </c>
      <c r="U944" s="86" t="n">
        <v>812.217</v>
      </c>
      <c r="V944" s="86" t="n">
        <v>812.217</v>
      </c>
      <c r="W944" s="86" t="n">
        <v>1451.98</v>
      </c>
      <c r="X944" s="87" t="n">
        <v>639.763</v>
      </c>
      <c r="Y944" s="83" t="n">
        <v>0.78767496863523</v>
      </c>
      <c r="Z944" s="83" t="n">
        <v>0.561789413675526</v>
      </c>
      <c r="AA944" s="86" t="n">
        <f aca="false">SUM(K944,Q944,W944)/3</f>
        <v>1111.95333333333</v>
      </c>
    </row>
    <row r="945" customFormat="false" ht="15" hidden="false" customHeight="false" outlineLevel="0" collapsed="false">
      <c r="A945" s="0" t="e">
        <f aca="false">_xlfn.XLOOKUP('[1]CMK - 30.09.2025'!$N$1:$N$1048576,'[1]CMK - 30.09.2025'!$J$1:$J$1048576,"-",0)</f>
        <v>#NAME?</v>
      </c>
      <c r="B945" s="85" t="s">
        <v>58</v>
      </c>
      <c r="C945" s="85" t="s">
        <v>58</v>
      </c>
      <c r="D945" s="85" t="s">
        <v>59</v>
      </c>
      <c r="E945" s="85" t="n">
        <v>20115432000155</v>
      </c>
      <c r="F945" s="85" t="s">
        <v>1001</v>
      </c>
      <c r="G945" s="85"/>
      <c r="H945" s="85" t="s">
        <v>61</v>
      </c>
      <c r="I945" s="86" t="n">
        <v>7737.682</v>
      </c>
      <c r="J945" s="86" t="n">
        <v>7737.682</v>
      </c>
      <c r="K945" s="86" t="n">
        <v>9513.6</v>
      </c>
      <c r="L945" s="87" t="n">
        <v>1775.918</v>
      </c>
      <c r="M945" s="83" t="n">
        <v>0.229515506064995</v>
      </c>
      <c r="N945" s="88" t="s">
        <v>57</v>
      </c>
      <c r="O945" s="86" t="n">
        <v>7078.742</v>
      </c>
      <c r="P945" s="86" t="n">
        <v>7078.742</v>
      </c>
      <c r="Q945" s="86" t="n">
        <v>5908.83</v>
      </c>
      <c r="R945" s="89" t="n">
        <v>-1169.912</v>
      </c>
      <c r="S945" s="90" t="n">
        <v>-0.165271173889372</v>
      </c>
      <c r="T945" s="90" t="n">
        <v>-0.378907038345106</v>
      </c>
      <c r="U945" s="86" t="n">
        <v>18202.386</v>
      </c>
      <c r="V945" s="86" t="n">
        <v>18202.386</v>
      </c>
      <c r="W945" s="86" t="n">
        <v>19223.88</v>
      </c>
      <c r="X945" s="87" t="n">
        <v>1021.49399999999</v>
      </c>
      <c r="Y945" s="83" t="n">
        <v>0.0561186868578654</v>
      </c>
      <c r="Z945" s="83" t="n">
        <v>2.25341565081412</v>
      </c>
      <c r="AA945" s="86" t="n">
        <f aca="false">SUM(K945,Q945,W945)/3</f>
        <v>11548.77</v>
      </c>
    </row>
    <row r="946" customFormat="false" ht="15" hidden="false" customHeight="false" outlineLevel="0" collapsed="false">
      <c r="A946" s="0" t="e">
        <f aca="false">_xlfn.XLOOKUP('[1]CMK - 30.09.2025'!$N$1:$N$1048576,'[1]CMK - 30.09.2025'!$J$1:$J$1048576,"-",0)</f>
        <v>#NAME?</v>
      </c>
      <c r="B946" s="85" t="s">
        <v>58</v>
      </c>
      <c r="C946" s="85" t="s">
        <v>58</v>
      </c>
      <c r="D946" s="85" t="s">
        <v>59</v>
      </c>
      <c r="E946" s="85" t="n">
        <v>20141188000103</v>
      </c>
      <c r="F946" s="85" t="s">
        <v>1002</v>
      </c>
      <c r="G946" s="85"/>
      <c r="H946" s="85" t="s">
        <v>61</v>
      </c>
      <c r="I946" s="86" t="n">
        <v>2876.08</v>
      </c>
      <c r="J946" s="86" t="n">
        <v>2876.08</v>
      </c>
      <c r="K946" s="86" t="n">
        <v>1849.21</v>
      </c>
      <c r="L946" s="89" t="n">
        <v>-1026.87</v>
      </c>
      <c r="M946" s="90" t="n">
        <v>-0.357038051792718</v>
      </c>
      <c r="N946" s="88" t="s">
        <v>57</v>
      </c>
      <c r="O946" s="86" t="n">
        <v>524.239</v>
      </c>
      <c r="P946" s="86" t="n">
        <v>524.239</v>
      </c>
      <c r="Q946" s="86" t="n">
        <v>1767.19</v>
      </c>
      <c r="R946" s="87" t="n">
        <v>1242.951</v>
      </c>
      <c r="S946" s="83" t="n">
        <v>2.3709624808532</v>
      </c>
      <c r="T946" s="90" t="n">
        <v>-0.0443540755241427</v>
      </c>
      <c r="U946" s="86" t="n">
        <v>466.378</v>
      </c>
      <c r="V946" s="86" t="n">
        <v>466.378</v>
      </c>
      <c r="W946" s="86" t="n">
        <v>2094.04</v>
      </c>
      <c r="X946" s="87" t="n">
        <v>1627.662</v>
      </c>
      <c r="Y946" s="83" t="n">
        <v>3.49000596083006</v>
      </c>
      <c r="Z946" s="83" t="n">
        <v>0.184954645510669</v>
      </c>
      <c r="AA946" s="86" t="n">
        <f aca="false">SUM(K946,Q946,W946)/3</f>
        <v>1903.48</v>
      </c>
    </row>
    <row r="947" customFormat="false" ht="15" hidden="false" customHeight="false" outlineLevel="0" collapsed="false">
      <c r="A947" s="0" t="e">
        <f aca="false">_xlfn.XLOOKUP('[1]CMK - 30.09.2025'!$N$1:$N$1048576,'[1]CMK - 30.09.2025'!$J$1:$J$1048576,"-",0)</f>
        <v>#NAME?</v>
      </c>
      <c r="B947" s="85" t="s">
        <v>58</v>
      </c>
      <c r="C947" s="85" t="s">
        <v>58</v>
      </c>
      <c r="D947" s="85" t="s">
        <v>59</v>
      </c>
      <c r="E947" s="85" t="n">
        <v>20148565000128</v>
      </c>
      <c r="F947" s="85" t="s">
        <v>1003</v>
      </c>
      <c r="G947" s="85"/>
      <c r="H947" s="85" t="s">
        <v>61</v>
      </c>
      <c r="I947" s="86" t="n">
        <v>0</v>
      </c>
      <c r="J947" s="86" t="n">
        <v>0</v>
      </c>
      <c r="K947" s="86" t="n">
        <v>3814.86</v>
      </c>
      <c r="L947" s="87" t="n">
        <v>3814.86</v>
      </c>
      <c r="M947" s="88" t="s">
        <v>57</v>
      </c>
      <c r="N947" s="88" t="s">
        <v>57</v>
      </c>
      <c r="O947" s="86" t="n">
        <v>0</v>
      </c>
      <c r="P947" s="86" t="n">
        <v>0</v>
      </c>
      <c r="Q947" s="86" t="n">
        <v>3990.27</v>
      </c>
      <c r="R947" s="87" t="n">
        <v>3990.27</v>
      </c>
      <c r="S947" s="88" t="s">
        <v>57</v>
      </c>
      <c r="T947" s="83" t="n">
        <v>0.0459807175099478</v>
      </c>
      <c r="U947" s="86" t="n">
        <v>0</v>
      </c>
      <c r="V947" s="86" t="n">
        <v>0</v>
      </c>
      <c r="W947" s="86" t="n">
        <v>4245.24</v>
      </c>
      <c r="X947" s="87" t="n">
        <v>4245.24</v>
      </c>
      <c r="Y947" s="88" t="s">
        <v>57</v>
      </c>
      <c r="Z947" s="83" t="n">
        <v>0.0638979317189063</v>
      </c>
      <c r="AA947" s="86" t="n">
        <f aca="false">SUM(K947,Q947,W947)/3</f>
        <v>4016.79</v>
      </c>
    </row>
    <row r="948" customFormat="false" ht="15" hidden="false" customHeight="false" outlineLevel="0" collapsed="false">
      <c r="A948" s="0" t="e">
        <f aca="false">_xlfn.XLOOKUP('[1]CMK - 30.09.2025'!$N$1:$N$1048576,'[1]CMK - 30.09.2025'!$J$1:$J$1048576,"-",0)</f>
        <v>#NAME?</v>
      </c>
      <c r="B948" s="85" t="s">
        <v>58</v>
      </c>
      <c r="C948" s="85" t="s">
        <v>58</v>
      </c>
      <c r="D948" s="85" t="s">
        <v>59</v>
      </c>
      <c r="E948" s="85" t="n">
        <v>20168579000103</v>
      </c>
      <c r="F948" s="85" t="s">
        <v>1004</v>
      </c>
      <c r="G948" s="85"/>
      <c r="H948" s="85" t="s">
        <v>61</v>
      </c>
      <c r="I948" s="86" t="n">
        <v>4233.981</v>
      </c>
      <c r="J948" s="86" t="n">
        <v>4233.981</v>
      </c>
      <c r="K948" s="86" t="n">
        <v>2819.87</v>
      </c>
      <c r="L948" s="89" t="n">
        <v>-1414.111</v>
      </c>
      <c r="M948" s="90" t="n">
        <v>-0.333990870530595</v>
      </c>
      <c r="N948" s="88" t="s">
        <v>57</v>
      </c>
      <c r="O948" s="86" t="n">
        <v>1619.265</v>
      </c>
      <c r="P948" s="86" t="n">
        <v>1619.265</v>
      </c>
      <c r="Q948" s="86" t="n">
        <v>3033.22</v>
      </c>
      <c r="R948" s="87" t="n">
        <v>1413.955</v>
      </c>
      <c r="S948" s="83" t="n">
        <v>0.873207906056143</v>
      </c>
      <c r="T948" s="83" t="n">
        <v>0.0756595162188325</v>
      </c>
      <c r="U948" s="86" t="n">
        <v>889.116</v>
      </c>
      <c r="V948" s="86" t="n">
        <v>889.116</v>
      </c>
      <c r="W948" s="86" t="n">
        <v>846.57</v>
      </c>
      <c r="X948" s="89" t="n">
        <v>-42.5460000000001</v>
      </c>
      <c r="Y948" s="90" t="n">
        <v>-0.0478520238079171</v>
      </c>
      <c r="Z948" s="90" t="n">
        <v>-0.720900561119866</v>
      </c>
      <c r="AA948" s="86" t="n">
        <f aca="false">SUM(K948,Q948,W948)/3</f>
        <v>2233.22</v>
      </c>
    </row>
    <row r="949" customFormat="false" ht="15" hidden="false" customHeight="false" outlineLevel="0" collapsed="false">
      <c r="A949" s="0" t="e">
        <f aca="false">_xlfn.XLOOKUP('[1]CMK - 30.09.2025'!$N$1:$N$1048576,'[1]CMK - 30.09.2025'!$J$1:$J$1048576,"-",0)</f>
        <v>#NAME?</v>
      </c>
      <c r="B949" s="85" t="s">
        <v>58</v>
      </c>
      <c r="C949" s="85" t="s">
        <v>58</v>
      </c>
      <c r="D949" s="85" t="s">
        <v>59</v>
      </c>
      <c r="E949" s="85" t="n">
        <v>20171823000197</v>
      </c>
      <c r="F949" s="85" t="s">
        <v>1005</v>
      </c>
      <c r="G949" s="85"/>
      <c r="H949" s="85" t="s">
        <v>61</v>
      </c>
      <c r="I949" s="86" t="n">
        <v>278.125</v>
      </c>
      <c r="J949" s="86" t="n">
        <v>278.125</v>
      </c>
      <c r="K949" s="86" t="n">
        <v>248.37</v>
      </c>
      <c r="L949" s="89" t="n">
        <v>-29.7550000000001</v>
      </c>
      <c r="M949" s="90" t="n">
        <v>-0.106984269662922</v>
      </c>
      <c r="N949" s="88" t="s">
        <v>57</v>
      </c>
      <c r="O949" s="86" t="n">
        <v>658.882</v>
      </c>
      <c r="P949" s="86" t="n">
        <v>658.882</v>
      </c>
      <c r="Q949" s="86" t="n">
        <v>0</v>
      </c>
      <c r="R949" s="89" t="n">
        <v>-658.882</v>
      </c>
      <c r="S949" s="90" t="n">
        <v>-1</v>
      </c>
      <c r="T949" s="90" t="n">
        <v>-1</v>
      </c>
      <c r="U949" s="86" t="n">
        <v>1017.927</v>
      </c>
      <c r="V949" s="86" t="n">
        <v>1017.927</v>
      </c>
      <c r="W949" s="86" t="n">
        <v>0</v>
      </c>
      <c r="X949" s="89" t="n">
        <v>-1017.927</v>
      </c>
      <c r="Y949" s="90" t="n">
        <v>-1</v>
      </c>
      <c r="Z949" s="88" t="s">
        <v>57</v>
      </c>
      <c r="AA949" s="86" t="n">
        <f aca="false">SUM(K949,Q949,W949)/3</f>
        <v>82.79</v>
      </c>
    </row>
    <row r="950" customFormat="false" ht="15" hidden="false" customHeight="false" outlineLevel="0" collapsed="false">
      <c r="A950" s="0" t="e">
        <f aca="false">_xlfn.XLOOKUP('[1]CMK - 30.09.2025'!$N$1:$N$1048576,'[1]CMK - 30.09.2025'!$J$1:$J$1048576,"-",0)</f>
        <v>#NAME?</v>
      </c>
      <c r="B950" s="85" t="s">
        <v>58</v>
      </c>
      <c r="C950" s="85" t="s">
        <v>58</v>
      </c>
      <c r="D950" s="85" t="s">
        <v>59</v>
      </c>
      <c r="E950" s="85" t="n">
        <v>20194200000130</v>
      </c>
      <c r="F950" s="85" t="s">
        <v>1006</v>
      </c>
      <c r="G950" s="85"/>
      <c r="H950" s="85" t="s">
        <v>61</v>
      </c>
      <c r="I950" s="86" t="n">
        <v>4473.04</v>
      </c>
      <c r="J950" s="86" t="n">
        <v>4473.04</v>
      </c>
      <c r="K950" s="86" t="n">
        <v>5592.54</v>
      </c>
      <c r="L950" s="87" t="n">
        <v>1119.5</v>
      </c>
      <c r="M950" s="83" t="n">
        <v>0.250277216389749</v>
      </c>
      <c r="N950" s="88" t="s">
        <v>57</v>
      </c>
      <c r="O950" s="86" t="n">
        <v>4348.346</v>
      </c>
      <c r="P950" s="86" t="n">
        <v>4348.346</v>
      </c>
      <c r="Q950" s="86" t="n">
        <v>3549.41</v>
      </c>
      <c r="R950" s="89" t="n">
        <v>-798.936000000002</v>
      </c>
      <c r="S950" s="90" t="n">
        <v>-0.18373330917089</v>
      </c>
      <c r="T950" s="90" t="n">
        <v>-0.365331316360724</v>
      </c>
      <c r="U950" s="86" t="n">
        <v>5924.602</v>
      </c>
      <c r="V950" s="86" t="n">
        <v>5924.602</v>
      </c>
      <c r="W950" s="86" t="n">
        <v>4904.48</v>
      </c>
      <c r="X950" s="89" t="n">
        <v>-1020.122</v>
      </c>
      <c r="Y950" s="90" t="n">
        <v>-0.172184055570316</v>
      </c>
      <c r="Z950" s="83" t="n">
        <v>0.381773308803435</v>
      </c>
      <c r="AA950" s="86" t="n">
        <f aca="false">SUM(K950,Q950,W950)/3</f>
        <v>4682.14333333333</v>
      </c>
    </row>
    <row r="951" customFormat="false" ht="15" hidden="false" customHeight="false" outlineLevel="0" collapsed="false">
      <c r="A951" s="0" t="e">
        <f aca="false">_xlfn.XLOOKUP('[1]CMK - 30.09.2025'!$N$1:$N$1048576,'[1]CMK - 30.09.2025'!$J$1:$J$1048576,"-",0)</f>
        <v>#NAME?</v>
      </c>
      <c r="B951" s="85" t="s">
        <v>58</v>
      </c>
      <c r="C951" s="85" t="s">
        <v>58</v>
      </c>
      <c r="D951" s="85" t="s">
        <v>59</v>
      </c>
      <c r="E951" s="85" t="n">
        <v>20237814000151</v>
      </c>
      <c r="F951" s="85" t="s">
        <v>1007</v>
      </c>
      <c r="G951" s="85"/>
      <c r="H951" s="85" t="s">
        <v>61</v>
      </c>
      <c r="I951" s="86" t="n">
        <v>17131.814</v>
      </c>
      <c r="J951" s="86" t="n">
        <v>17131.814</v>
      </c>
      <c r="K951" s="86" t="n">
        <v>7620.84</v>
      </c>
      <c r="L951" s="89" t="n">
        <v>-9510.974</v>
      </c>
      <c r="M951" s="90" t="n">
        <v>-0.555164444348975</v>
      </c>
      <c r="N951" s="88" t="s">
        <v>57</v>
      </c>
      <c r="O951" s="86" t="n">
        <v>7234.594</v>
      </c>
      <c r="P951" s="86" t="n">
        <v>7234.594</v>
      </c>
      <c r="Q951" s="86" t="n">
        <v>9152.44</v>
      </c>
      <c r="R951" s="87" t="n">
        <v>1917.846</v>
      </c>
      <c r="S951" s="83" t="n">
        <v>0.265093797938074</v>
      </c>
      <c r="T951" s="83" t="n">
        <v>0.200975220579359</v>
      </c>
      <c r="U951" s="86" t="n">
        <v>25077.489</v>
      </c>
      <c r="V951" s="86" t="n">
        <v>25077.489</v>
      </c>
      <c r="W951" s="86" t="n">
        <v>9162.8</v>
      </c>
      <c r="X951" s="89" t="n">
        <v>-15914.689</v>
      </c>
      <c r="Y951" s="90" t="n">
        <v>-0.63462051563456</v>
      </c>
      <c r="Z951" s="83" t="n">
        <v>0.00113193858686889</v>
      </c>
      <c r="AA951" s="86" t="n">
        <f aca="false">SUM(K951,Q951,W951)/3</f>
        <v>8645.36</v>
      </c>
    </row>
    <row r="952" customFormat="false" ht="15" hidden="false" customHeight="false" outlineLevel="0" collapsed="false">
      <c r="A952" s="0" t="e">
        <f aca="false">_xlfn.XLOOKUP('[1]CMK - 30.09.2025'!$N$1:$N$1048576,'[1]CMK - 30.09.2025'!$J$1:$J$1048576,"-",0)</f>
        <v>#NAME?</v>
      </c>
      <c r="B952" s="85" t="s">
        <v>58</v>
      </c>
      <c r="C952" s="85" t="s">
        <v>58</v>
      </c>
      <c r="D952" s="85" t="s">
        <v>59</v>
      </c>
      <c r="E952" s="85" t="n">
        <v>20253324000149</v>
      </c>
      <c r="F952" s="85" t="s">
        <v>1008</v>
      </c>
      <c r="G952" s="85"/>
      <c r="H952" s="85" t="s">
        <v>61</v>
      </c>
      <c r="I952" s="86" t="n">
        <v>25204.065</v>
      </c>
      <c r="J952" s="86" t="n">
        <v>25204.065</v>
      </c>
      <c r="K952" s="86" t="n">
        <v>20130.27</v>
      </c>
      <c r="L952" s="89" t="n">
        <v>-5073.79500000002</v>
      </c>
      <c r="M952" s="90" t="n">
        <v>-0.20130859843442</v>
      </c>
      <c r="N952" s="88" t="s">
        <v>57</v>
      </c>
      <c r="O952" s="86" t="n">
        <v>12447.788</v>
      </c>
      <c r="P952" s="86" t="n">
        <v>12447.788</v>
      </c>
      <c r="Q952" s="86" t="n">
        <v>21113.85</v>
      </c>
      <c r="R952" s="87" t="n">
        <v>8666.062</v>
      </c>
      <c r="S952" s="83" t="n">
        <v>0.696192930020981</v>
      </c>
      <c r="T952" s="83" t="n">
        <v>0.0488607455339647</v>
      </c>
      <c r="U952" s="86" t="n">
        <v>30052.791</v>
      </c>
      <c r="V952" s="86" t="n">
        <v>30052.791</v>
      </c>
      <c r="W952" s="86" t="n">
        <v>20050.67</v>
      </c>
      <c r="X952" s="89" t="n">
        <v>-10002.121</v>
      </c>
      <c r="Y952" s="90" t="n">
        <v>-0.332818372842642</v>
      </c>
      <c r="Z952" s="90" t="n">
        <v>-0.0503546250446983</v>
      </c>
      <c r="AA952" s="86" t="n">
        <f aca="false">SUM(K952,Q952,W952)/3</f>
        <v>20431.5966666667</v>
      </c>
    </row>
    <row r="953" customFormat="false" ht="15" hidden="false" customHeight="false" outlineLevel="0" collapsed="false">
      <c r="A953" s="0" t="e">
        <f aca="false">_xlfn.XLOOKUP('[1]CMK - 30.09.2025'!$N$1:$N$1048576,'[1]CMK - 30.09.2025'!$J$1:$J$1048576,"-",0)</f>
        <v>#NAME?</v>
      </c>
      <c r="B953" s="85" t="s">
        <v>58</v>
      </c>
      <c r="C953" s="85" t="s">
        <v>58</v>
      </c>
      <c r="D953" s="85" t="s">
        <v>59</v>
      </c>
      <c r="E953" s="85" t="n">
        <v>20265384000181</v>
      </c>
      <c r="F953" s="85" t="s">
        <v>1009</v>
      </c>
      <c r="G953" s="85"/>
      <c r="H953" s="85" t="s">
        <v>61</v>
      </c>
      <c r="I953" s="86" t="n">
        <v>637.352</v>
      </c>
      <c r="J953" s="86" t="n">
        <v>637.352</v>
      </c>
      <c r="K953" s="86" t="n">
        <v>888.7</v>
      </c>
      <c r="L953" s="87" t="n">
        <v>251.348</v>
      </c>
      <c r="M953" s="83" t="n">
        <v>0.394362926608844</v>
      </c>
      <c r="N953" s="88" t="s">
        <v>57</v>
      </c>
      <c r="O953" s="86" t="n">
        <v>187.102</v>
      </c>
      <c r="P953" s="86" t="n">
        <v>187.102</v>
      </c>
      <c r="Q953" s="86" t="n">
        <v>407.4</v>
      </c>
      <c r="R953" s="87" t="n">
        <v>220.298</v>
      </c>
      <c r="S953" s="83" t="n">
        <v>1.17742194097337</v>
      </c>
      <c r="T953" s="90" t="n">
        <v>-0.541577585236863</v>
      </c>
      <c r="U953" s="86" t="n">
        <v>409.399</v>
      </c>
      <c r="V953" s="86" t="n">
        <v>409.399</v>
      </c>
      <c r="W953" s="86" t="n">
        <v>796.06</v>
      </c>
      <c r="X953" s="87" t="n">
        <v>386.661</v>
      </c>
      <c r="Y953" s="83" t="n">
        <v>0.944460049975696</v>
      </c>
      <c r="Z953" s="83" t="n">
        <v>0.954000981836033</v>
      </c>
      <c r="AA953" s="86" t="n">
        <f aca="false">SUM(K953,Q953,W953)/3</f>
        <v>697.386666666667</v>
      </c>
    </row>
    <row r="954" customFormat="false" ht="15" hidden="false" customHeight="false" outlineLevel="0" collapsed="false">
      <c r="A954" s="0" t="e">
        <f aca="false">_xlfn.XLOOKUP('[1]CMK - 30.09.2025'!$N$1:$N$1048576,'[1]CMK - 30.09.2025'!$J$1:$J$1048576,"-",0)</f>
        <v>#NAME?</v>
      </c>
      <c r="B954" s="85" t="s">
        <v>58</v>
      </c>
      <c r="C954" s="85" t="s">
        <v>58</v>
      </c>
      <c r="D954" s="85" t="s">
        <v>59</v>
      </c>
      <c r="E954" s="85" t="n">
        <v>20299466000147</v>
      </c>
      <c r="F954" s="85" t="s">
        <v>1010</v>
      </c>
      <c r="G954" s="85"/>
      <c r="H954" s="85" t="s">
        <v>61</v>
      </c>
      <c r="I954" s="85" t="s">
        <v>57</v>
      </c>
      <c r="J954" s="85" t="s">
        <v>57</v>
      </c>
      <c r="K954" s="85" t="s">
        <v>57</v>
      </c>
      <c r="L954" s="85" t="s">
        <v>57</v>
      </c>
      <c r="M954" s="91" t="s">
        <v>57</v>
      </c>
      <c r="N954" s="91" t="s">
        <v>57</v>
      </c>
      <c r="O954" s="86" t="n">
        <v>1586.259</v>
      </c>
      <c r="P954" s="86" t="n">
        <v>1586.259</v>
      </c>
      <c r="Q954" s="86" t="n">
        <v>0</v>
      </c>
      <c r="R954" s="89" t="n">
        <v>-1586.259</v>
      </c>
      <c r="S954" s="90" t="n">
        <v>-1</v>
      </c>
      <c r="T954" s="88" t="s">
        <v>57</v>
      </c>
      <c r="U954" s="85" t="s">
        <v>57</v>
      </c>
      <c r="V954" s="85" t="s">
        <v>57</v>
      </c>
      <c r="W954" s="85" t="s">
        <v>57</v>
      </c>
      <c r="X954" s="85" t="s">
        <v>57</v>
      </c>
      <c r="Y954" s="91" t="s">
        <v>57</v>
      </c>
      <c r="Z954" s="91" t="s">
        <v>57</v>
      </c>
      <c r="AA954" s="86" t="n">
        <f aca="false">SUM(K954,Q954,W954)/3</f>
        <v>0</v>
      </c>
    </row>
    <row r="955" customFormat="false" ht="15" hidden="false" customHeight="false" outlineLevel="0" collapsed="false">
      <c r="A955" s="0" t="e">
        <f aca="false">_xlfn.XLOOKUP('[1]CMK - 30.09.2025'!$N$1:$N$1048576,'[1]CMK - 30.09.2025'!$J$1:$J$1048576,"-",0)</f>
        <v>#NAME?</v>
      </c>
      <c r="B955" s="85" t="s">
        <v>58</v>
      </c>
      <c r="C955" s="85" t="s">
        <v>58</v>
      </c>
      <c r="D955" s="85" t="s">
        <v>59</v>
      </c>
      <c r="E955" s="85" t="n">
        <v>20299591000157</v>
      </c>
      <c r="F955" s="85" t="s">
        <v>1011</v>
      </c>
      <c r="G955" s="85"/>
      <c r="H955" s="85" t="s">
        <v>61</v>
      </c>
      <c r="I955" s="86" t="n">
        <v>1134.107</v>
      </c>
      <c r="J955" s="86" t="n">
        <v>1134.107</v>
      </c>
      <c r="K955" s="86" t="n">
        <v>1279.41</v>
      </c>
      <c r="L955" s="87" t="n">
        <v>145.303</v>
      </c>
      <c r="M955" s="83" t="n">
        <v>0.128121067941561</v>
      </c>
      <c r="N955" s="88" t="s">
        <v>57</v>
      </c>
      <c r="O955" s="86" t="n">
        <v>897.234</v>
      </c>
      <c r="P955" s="86" t="n">
        <v>897.234</v>
      </c>
      <c r="Q955" s="86" t="n">
        <v>928.19</v>
      </c>
      <c r="R955" s="87" t="n">
        <v>30.9560000000001</v>
      </c>
      <c r="S955" s="83" t="n">
        <v>0.0345015904435189</v>
      </c>
      <c r="T955" s="90" t="n">
        <v>-0.274517160253554</v>
      </c>
      <c r="U955" s="86" t="n">
        <v>967.269</v>
      </c>
      <c r="V955" s="86" t="n">
        <v>967.269</v>
      </c>
      <c r="W955" s="86" t="n">
        <v>1272.26</v>
      </c>
      <c r="X955" s="87" t="n">
        <v>304.991</v>
      </c>
      <c r="Y955" s="83" t="n">
        <v>0.315311459376864</v>
      </c>
      <c r="Z955" s="83" t="n">
        <v>0.370689190790679</v>
      </c>
      <c r="AA955" s="86" t="n">
        <f aca="false">SUM(K955,Q955,W955)/3</f>
        <v>1159.95333333333</v>
      </c>
    </row>
    <row r="956" customFormat="false" ht="15" hidden="false" customHeight="false" outlineLevel="0" collapsed="false">
      <c r="A956" s="0" t="e">
        <f aca="false">_xlfn.XLOOKUP('[1]CMK - 30.09.2025'!$N$1:$N$1048576,'[1]CMK - 30.09.2025'!$J$1:$J$1048576,"-",0)</f>
        <v>#NAME?</v>
      </c>
      <c r="B956" s="85" t="s">
        <v>58</v>
      </c>
      <c r="C956" s="85" t="s">
        <v>58</v>
      </c>
      <c r="D956" s="85" t="s">
        <v>59</v>
      </c>
      <c r="E956" s="85" t="n">
        <v>20304700000187</v>
      </c>
      <c r="F956" s="85" t="s">
        <v>1012</v>
      </c>
      <c r="G956" s="85"/>
      <c r="H956" s="85" t="s">
        <v>61</v>
      </c>
      <c r="I956" s="86" t="n">
        <v>3431.461</v>
      </c>
      <c r="J956" s="86" t="n">
        <v>3431.461</v>
      </c>
      <c r="K956" s="86" t="n">
        <v>2623.19</v>
      </c>
      <c r="L956" s="89" t="n">
        <v>-808.271000000002</v>
      </c>
      <c r="M956" s="90" t="n">
        <v>-0.235547191123548</v>
      </c>
      <c r="N956" s="88" t="s">
        <v>57</v>
      </c>
      <c r="O956" s="86" t="n">
        <v>3382.786</v>
      </c>
      <c r="P956" s="86" t="n">
        <v>3382.786</v>
      </c>
      <c r="Q956" s="86" t="n">
        <v>3085.97</v>
      </c>
      <c r="R956" s="89" t="n">
        <v>-296.816000000002</v>
      </c>
      <c r="S956" s="90" t="n">
        <v>-0.0877430614883713</v>
      </c>
      <c r="T956" s="83" t="n">
        <v>0.176418787811786</v>
      </c>
      <c r="U956" s="86" t="n">
        <v>2872.584</v>
      </c>
      <c r="V956" s="86" t="n">
        <v>2872.584</v>
      </c>
      <c r="W956" s="86" t="n">
        <v>5038.15</v>
      </c>
      <c r="X956" s="87" t="n">
        <v>2165.566</v>
      </c>
      <c r="Y956" s="83" t="n">
        <v>0.753873864088918</v>
      </c>
      <c r="Z956" s="83" t="n">
        <v>0.632598502253748</v>
      </c>
      <c r="AA956" s="86" t="n">
        <f aca="false">SUM(K956,Q956,W956)/3</f>
        <v>3582.43666666667</v>
      </c>
    </row>
    <row r="957" customFormat="false" ht="15" hidden="false" customHeight="false" outlineLevel="0" collapsed="false">
      <c r="A957" s="0" t="e">
        <f aca="false">_xlfn.XLOOKUP('[1]CMK - 30.09.2025'!$N$1:$N$1048576,'[1]CMK - 30.09.2025'!$J$1:$J$1048576,"-",0)</f>
        <v>#NAME?</v>
      </c>
      <c r="B957" s="85" t="s">
        <v>58</v>
      </c>
      <c r="C957" s="85" t="s">
        <v>58</v>
      </c>
      <c r="D957" s="85" t="s">
        <v>59</v>
      </c>
      <c r="E957" s="85" t="n">
        <v>20331732000171</v>
      </c>
      <c r="F957" s="85" t="s">
        <v>1013</v>
      </c>
      <c r="G957" s="85"/>
      <c r="H957" s="85" t="s">
        <v>61</v>
      </c>
      <c r="I957" s="86" t="n">
        <v>4732.929</v>
      </c>
      <c r="J957" s="86" t="n">
        <v>4732.929</v>
      </c>
      <c r="K957" s="86" t="n">
        <v>8012.99</v>
      </c>
      <c r="L957" s="87" t="n">
        <v>3280.061</v>
      </c>
      <c r="M957" s="83" t="n">
        <v>0.693029834168228</v>
      </c>
      <c r="N957" s="88" t="s">
        <v>57</v>
      </c>
      <c r="O957" s="86" t="n">
        <v>7826.68</v>
      </c>
      <c r="P957" s="86" t="n">
        <v>7826.68</v>
      </c>
      <c r="Q957" s="86" t="n">
        <v>4571.67</v>
      </c>
      <c r="R957" s="89" t="n">
        <v>-3255.01</v>
      </c>
      <c r="S957" s="90" t="n">
        <v>-0.41588642949501</v>
      </c>
      <c r="T957" s="90" t="n">
        <v>-0.429467651900227</v>
      </c>
      <c r="U957" s="86" t="n">
        <v>9197.04200000001</v>
      </c>
      <c r="V957" s="86" t="n">
        <v>9197.04200000001</v>
      </c>
      <c r="W957" s="86" t="n">
        <v>6082.61</v>
      </c>
      <c r="X957" s="89" t="n">
        <v>-3114.432</v>
      </c>
      <c r="Y957" s="90" t="n">
        <v>-0.338634095614656</v>
      </c>
      <c r="Z957" s="83" t="n">
        <v>0.330500670433343</v>
      </c>
      <c r="AA957" s="86" t="n">
        <f aca="false">SUM(K957,Q957,W957)/3</f>
        <v>6222.42333333333</v>
      </c>
    </row>
    <row r="958" customFormat="false" ht="15" hidden="false" customHeight="false" outlineLevel="0" collapsed="false">
      <c r="A958" s="0" t="e">
        <f aca="false">_xlfn.XLOOKUP('[1]CMK - 30.09.2025'!$N$1:$N$1048576,'[1]CMK - 30.09.2025'!$J$1:$J$1048576,"-",0)</f>
        <v>#NAME?</v>
      </c>
      <c r="B958" s="85" t="s">
        <v>58</v>
      </c>
      <c r="C958" s="85" t="s">
        <v>58</v>
      </c>
      <c r="D958" s="85" t="s">
        <v>59</v>
      </c>
      <c r="E958" s="85" t="n">
        <v>20387488000169</v>
      </c>
      <c r="F958" s="85" t="s">
        <v>1014</v>
      </c>
      <c r="G958" s="85"/>
      <c r="H958" s="85" t="s">
        <v>61</v>
      </c>
      <c r="I958" s="86" t="n">
        <v>8206.792</v>
      </c>
      <c r="J958" s="86" t="n">
        <v>8206.792</v>
      </c>
      <c r="K958" s="86" t="n">
        <v>7385.12</v>
      </c>
      <c r="L958" s="89" t="n">
        <v>-821.672000000001</v>
      </c>
      <c r="M958" s="90" t="n">
        <v>-0.100120972969706</v>
      </c>
      <c r="N958" s="88" t="s">
        <v>57</v>
      </c>
      <c r="O958" s="86" t="n">
        <v>7258.635</v>
      </c>
      <c r="P958" s="86" t="n">
        <v>7258.635</v>
      </c>
      <c r="Q958" s="86" t="n">
        <v>6993.2</v>
      </c>
      <c r="R958" s="89" t="n">
        <v>-265.434999999999</v>
      </c>
      <c r="S958" s="90" t="n">
        <v>-0.0365681701862676</v>
      </c>
      <c r="T958" s="90" t="n">
        <v>-0.0530688736269686</v>
      </c>
      <c r="U958" s="86" t="n">
        <v>9060.55800000001</v>
      </c>
      <c r="V958" s="86" t="n">
        <v>9060.55800000001</v>
      </c>
      <c r="W958" s="86" t="n">
        <v>8692.59</v>
      </c>
      <c r="X958" s="89" t="n">
        <v>-367.968000000006</v>
      </c>
      <c r="Y958" s="90" t="n">
        <v>-0.0406120682633461</v>
      </c>
      <c r="Z958" s="83" t="n">
        <v>0.24300606303266</v>
      </c>
      <c r="AA958" s="86" t="n">
        <f aca="false">SUM(K958,Q958,W958)/3</f>
        <v>7690.30333333333</v>
      </c>
    </row>
    <row r="959" customFormat="false" ht="15" hidden="false" customHeight="false" outlineLevel="0" collapsed="false">
      <c r="A959" s="0" t="e">
        <f aca="false">_xlfn.XLOOKUP('[1]CMK - 30.09.2025'!$N$1:$N$1048576,'[1]CMK - 30.09.2025'!$J$1:$J$1048576,"-",0)</f>
        <v>#NAME?</v>
      </c>
      <c r="B959" s="85" t="s">
        <v>58</v>
      </c>
      <c r="C959" s="85" t="s">
        <v>58</v>
      </c>
      <c r="D959" s="85" t="s">
        <v>59</v>
      </c>
      <c r="E959" s="85" t="n">
        <v>20412374000121</v>
      </c>
      <c r="F959" s="85" t="s">
        <v>1015</v>
      </c>
      <c r="G959" s="85"/>
      <c r="H959" s="85" t="s">
        <v>61</v>
      </c>
      <c r="I959" s="86" t="n">
        <v>2982.144</v>
      </c>
      <c r="J959" s="86" t="n">
        <v>2982.144</v>
      </c>
      <c r="K959" s="86" t="n">
        <v>1855.21</v>
      </c>
      <c r="L959" s="89" t="n">
        <v>-1126.934</v>
      </c>
      <c r="M959" s="90" t="n">
        <v>-0.377893891106533</v>
      </c>
      <c r="N959" s="88" t="s">
        <v>57</v>
      </c>
      <c r="O959" s="86" t="n">
        <v>5206.515</v>
      </c>
      <c r="P959" s="86" t="n">
        <v>5206.515</v>
      </c>
      <c r="Q959" s="86" t="n">
        <v>2598.44</v>
      </c>
      <c r="R959" s="89" t="n">
        <v>-2608.075</v>
      </c>
      <c r="S959" s="90" t="n">
        <v>-0.500925283034813</v>
      </c>
      <c r="T959" s="83" t="n">
        <v>0.400617719826866</v>
      </c>
      <c r="U959" s="86" t="n">
        <v>5716.961</v>
      </c>
      <c r="V959" s="86" t="n">
        <v>5716.961</v>
      </c>
      <c r="W959" s="86" t="n">
        <v>3748.11</v>
      </c>
      <c r="X959" s="89" t="n">
        <v>-1968.851</v>
      </c>
      <c r="Y959" s="90" t="n">
        <v>-0.344387691292629</v>
      </c>
      <c r="Z959" s="83" t="n">
        <v>0.442446236972953</v>
      </c>
      <c r="AA959" s="86" t="n">
        <f aca="false">SUM(K959,Q959,W959)/3</f>
        <v>2733.92</v>
      </c>
    </row>
    <row r="960" customFormat="false" ht="15" hidden="false" customHeight="false" outlineLevel="0" collapsed="false">
      <c r="A960" s="0" t="e">
        <f aca="false">_xlfn.XLOOKUP('[1]CMK - 30.09.2025'!$N$1:$N$1048576,'[1]CMK - 30.09.2025'!$J$1:$J$1048576,"-",0)</f>
        <v>#NAME?</v>
      </c>
      <c r="B960" s="85" t="s">
        <v>58</v>
      </c>
      <c r="C960" s="85" t="s">
        <v>58</v>
      </c>
      <c r="D960" s="85" t="s">
        <v>59</v>
      </c>
      <c r="E960" s="85" t="n">
        <v>20416855000105</v>
      </c>
      <c r="F960" s="85" t="s">
        <v>1016</v>
      </c>
      <c r="G960" s="85"/>
      <c r="H960" s="85" t="s">
        <v>61</v>
      </c>
      <c r="I960" s="86" t="n">
        <v>6728.539</v>
      </c>
      <c r="J960" s="86" t="n">
        <v>6728.539</v>
      </c>
      <c r="K960" s="86" t="n">
        <v>5458.21</v>
      </c>
      <c r="L960" s="89" t="n">
        <v>-1270.329</v>
      </c>
      <c r="M960" s="90" t="n">
        <v>-0.188797151952303</v>
      </c>
      <c r="N960" s="88" t="s">
        <v>57</v>
      </c>
      <c r="O960" s="86" t="n">
        <v>5858.671</v>
      </c>
      <c r="P960" s="86" t="n">
        <v>5858.671</v>
      </c>
      <c r="Q960" s="86" t="n">
        <v>10115.75</v>
      </c>
      <c r="R960" s="87" t="n">
        <v>4257.079</v>
      </c>
      <c r="S960" s="83" t="n">
        <v>0.726628786630961</v>
      </c>
      <c r="T960" s="83" t="n">
        <v>0.853309051868653</v>
      </c>
      <c r="U960" s="86" t="n">
        <v>7943.627</v>
      </c>
      <c r="V960" s="86" t="n">
        <v>7943.627</v>
      </c>
      <c r="W960" s="86" t="n">
        <v>12296.33</v>
      </c>
      <c r="X960" s="87" t="n">
        <v>4352.703</v>
      </c>
      <c r="Y960" s="83" t="n">
        <v>0.54794906659137</v>
      </c>
      <c r="Z960" s="83" t="n">
        <v>0.215562859896696</v>
      </c>
      <c r="AA960" s="86" t="n">
        <f aca="false">SUM(K960,Q960,W960)/3</f>
        <v>9290.09666666667</v>
      </c>
    </row>
    <row r="961" customFormat="false" ht="15" hidden="false" customHeight="false" outlineLevel="0" collapsed="false">
      <c r="A961" s="0" t="e">
        <f aca="false">_xlfn.XLOOKUP('[1]CMK - 30.09.2025'!$N$1:$N$1048576,'[1]CMK - 30.09.2025'!$J$1:$J$1048576,"-",0)</f>
        <v>#NAME?</v>
      </c>
      <c r="B961" s="85" t="s">
        <v>58</v>
      </c>
      <c r="C961" s="85" t="s">
        <v>58</v>
      </c>
      <c r="D961" s="85" t="s">
        <v>59</v>
      </c>
      <c r="E961" s="85" t="n">
        <v>20431869000106</v>
      </c>
      <c r="F961" s="85" t="s">
        <v>1017</v>
      </c>
      <c r="G961" s="85"/>
      <c r="H961" s="85" t="s">
        <v>61</v>
      </c>
      <c r="I961" s="86" t="n">
        <v>22971.619</v>
      </c>
      <c r="J961" s="86" t="n">
        <v>22971.619</v>
      </c>
      <c r="K961" s="86" t="n">
        <v>14282.3</v>
      </c>
      <c r="L961" s="89" t="n">
        <v>-8689.31900000002</v>
      </c>
      <c r="M961" s="90" t="n">
        <v>-0.378263238651138</v>
      </c>
      <c r="N961" s="88" t="s">
        <v>57</v>
      </c>
      <c r="O961" s="86" t="n">
        <v>11442.059</v>
      </c>
      <c r="P961" s="86" t="n">
        <v>11442.059</v>
      </c>
      <c r="Q961" s="86" t="n">
        <v>10872.5</v>
      </c>
      <c r="R961" s="89" t="n">
        <v>-569.558999999999</v>
      </c>
      <c r="S961" s="90" t="n">
        <v>-0.0497776667643471</v>
      </c>
      <c r="T961" s="90" t="n">
        <v>-0.238743059591243</v>
      </c>
      <c r="U961" s="86" t="n">
        <v>17706.474</v>
      </c>
      <c r="V961" s="86" t="n">
        <v>17706.474</v>
      </c>
      <c r="W961" s="86" t="n">
        <v>20689.66</v>
      </c>
      <c r="X961" s="87" t="n">
        <v>2983.18599999999</v>
      </c>
      <c r="Y961" s="83" t="n">
        <v>0.168479958234485</v>
      </c>
      <c r="Z961" s="83" t="n">
        <v>0.902934927569557</v>
      </c>
      <c r="AA961" s="86" t="n">
        <f aca="false">SUM(K961,Q961,W961)/3</f>
        <v>15281.4866666667</v>
      </c>
    </row>
    <row r="962" customFormat="false" ht="15" hidden="false" customHeight="false" outlineLevel="0" collapsed="false">
      <c r="A962" s="0" t="e">
        <f aca="false">_xlfn.XLOOKUP('[1]CMK - 30.09.2025'!$N$1:$N$1048576,'[1]CMK - 30.09.2025'!$J$1:$J$1048576,"-",0)</f>
        <v>#NAME?</v>
      </c>
      <c r="B962" s="85" t="s">
        <v>58</v>
      </c>
      <c r="C962" s="85" t="s">
        <v>58</v>
      </c>
      <c r="D962" s="85" t="s">
        <v>59</v>
      </c>
      <c r="E962" s="85" t="n">
        <v>20464292000120</v>
      </c>
      <c r="F962" s="85" t="s">
        <v>1018</v>
      </c>
      <c r="G962" s="85"/>
      <c r="H962" s="85" t="s">
        <v>61</v>
      </c>
      <c r="I962" s="86" t="n">
        <v>29603.436</v>
      </c>
      <c r="J962" s="86" t="n">
        <v>29603.436</v>
      </c>
      <c r="K962" s="86" t="n">
        <v>28058.34</v>
      </c>
      <c r="L962" s="89" t="n">
        <v>-1545.09599999999</v>
      </c>
      <c r="M962" s="90" t="n">
        <v>-0.0521931305541691</v>
      </c>
      <c r="N962" s="88" t="s">
        <v>57</v>
      </c>
      <c r="O962" s="86" t="n">
        <v>16738.837</v>
      </c>
      <c r="P962" s="86" t="n">
        <v>16738.837</v>
      </c>
      <c r="Q962" s="86" t="n">
        <v>27769.17</v>
      </c>
      <c r="R962" s="87" t="n">
        <v>11030.333</v>
      </c>
      <c r="S962" s="83" t="n">
        <v>0.658966510038898</v>
      </c>
      <c r="T962" s="90" t="n">
        <v>-0.010306026657315</v>
      </c>
      <c r="U962" s="86" t="n">
        <v>14131.199</v>
      </c>
      <c r="V962" s="86" t="n">
        <v>14131.199</v>
      </c>
      <c r="W962" s="86" t="n">
        <v>44483.92</v>
      </c>
      <c r="X962" s="87" t="n">
        <v>30352.721</v>
      </c>
      <c r="Y962" s="83" t="n">
        <v>2.14792255066254</v>
      </c>
      <c r="Z962" s="83" t="n">
        <v>0.60191752220178</v>
      </c>
      <c r="AA962" s="86" t="n">
        <f aca="false">SUM(K962,Q962,W962)/3</f>
        <v>33437.1433333333</v>
      </c>
    </row>
    <row r="963" customFormat="false" ht="15" hidden="false" customHeight="false" outlineLevel="0" collapsed="false">
      <c r="A963" s="0" t="e">
        <f aca="false">_xlfn.XLOOKUP('[1]CMK - 30.09.2025'!$N$1:$N$1048576,'[1]CMK - 30.09.2025'!$J$1:$J$1048576,"-",0)</f>
        <v>#NAME?</v>
      </c>
      <c r="B963" s="85" t="s">
        <v>58</v>
      </c>
      <c r="C963" s="85" t="s">
        <v>58</v>
      </c>
      <c r="D963" s="85" t="s">
        <v>59</v>
      </c>
      <c r="E963" s="85" t="n">
        <v>20468583000197</v>
      </c>
      <c r="F963" s="85" t="s">
        <v>1019</v>
      </c>
      <c r="G963" s="85"/>
      <c r="H963" s="85" t="s">
        <v>61</v>
      </c>
      <c r="I963" s="86" t="n">
        <v>30173.627</v>
      </c>
      <c r="J963" s="86" t="n">
        <v>30173.627</v>
      </c>
      <c r="K963" s="86" t="n">
        <v>27577.46</v>
      </c>
      <c r="L963" s="89" t="n">
        <v>-2596.16700000001</v>
      </c>
      <c r="M963" s="90" t="n">
        <v>-0.0860409323678592</v>
      </c>
      <c r="N963" s="88" t="s">
        <v>57</v>
      </c>
      <c r="O963" s="86" t="n">
        <v>34909.887</v>
      </c>
      <c r="P963" s="86" t="n">
        <v>34909.887</v>
      </c>
      <c r="Q963" s="86" t="n">
        <v>21505.41</v>
      </c>
      <c r="R963" s="89" t="n">
        <v>-13404.477</v>
      </c>
      <c r="S963" s="90" t="n">
        <v>-0.383973657663229</v>
      </c>
      <c r="T963" s="90" t="n">
        <v>-0.220181626589251</v>
      </c>
      <c r="U963" s="86" t="n">
        <v>55562.998</v>
      </c>
      <c r="V963" s="86" t="n">
        <v>55562.998</v>
      </c>
      <c r="W963" s="86" t="n">
        <v>41970.43</v>
      </c>
      <c r="X963" s="89" t="n">
        <v>-13592.568</v>
      </c>
      <c r="Y963" s="90" t="n">
        <v>-0.244633451924246</v>
      </c>
      <c r="Z963" s="83" t="n">
        <v>0.951621940711664</v>
      </c>
      <c r="AA963" s="86" t="n">
        <f aca="false">SUM(K963,Q963,W963)/3</f>
        <v>30351.1</v>
      </c>
    </row>
    <row r="964" customFormat="false" ht="15" hidden="false" customHeight="false" outlineLevel="0" collapsed="false">
      <c r="A964" s="0" t="e">
        <f aca="false">_xlfn.XLOOKUP('[1]CMK - 30.09.2025'!$N$1:$N$1048576,'[1]CMK - 30.09.2025'!$J$1:$J$1048576,"-",0)</f>
        <v>#NAME?</v>
      </c>
      <c r="B964" s="85" t="s">
        <v>58</v>
      </c>
      <c r="C964" s="85" t="s">
        <v>58</v>
      </c>
      <c r="D964" s="85" t="s">
        <v>59</v>
      </c>
      <c r="E964" s="85" t="n">
        <v>20485876000182</v>
      </c>
      <c r="F964" s="85" t="s">
        <v>1020</v>
      </c>
      <c r="G964" s="85"/>
      <c r="H964" s="85" t="s">
        <v>61</v>
      </c>
      <c r="I964" s="86" t="n">
        <v>10035.781</v>
      </c>
      <c r="J964" s="86" t="n">
        <v>10035.781</v>
      </c>
      <c r="K964" s="86" t="n">
        <v>9339.13</v>
      </c>
      <c r="L964" s="89" t="n">
        <v>-696.651</v>
      </c>
      <c r="M964" s="90" t="n">
        <v>-0.0694167200340462</v>
      </c>
      <c r="N964" s="88" t="s">
        <v>57</v>
      </c>
      <c r="O964" s="86" t="n">
        <v>9725.934</v>
      </c>
      <c r="P964" s="86" t="n">
        <v>9725.934</v>
      </c>
      <c r="Q964" s="86" t="n">
        <v>8630.92</v>
      </c>
      <c r="R964" s="89" t="n">
        <v>-1095.014</v>
      </c>
      <c r="S964" s="90" t="n">
        <v>-0.112587027631485</v>
      </c>
      <c r="T964" s="90" t="n">
        <v>-0.0758325454298207</v>
      </c>
      <c r="U964" s="86" t="n">
        <v>12662.655</v>
      </c>
      <c r="V964" s="86" t="n">
        <v>12662.655</v>
      </c>
      <c r="W964" s="86" t="n">
        <v>11230.68</v>
      </c>
      <c r="X964" s="89" t="n">
        <v>-1431.975</v>
      </c>
      <c r="Y964" s="90" t="n">
        <v>-0.1130864735713</v>
      </c>
      <c r="Z964" s="83" t="n">
        <v>0.301214702488263</v>
      </c>
      <c r="AA964" s="86" t="n">
        <f aca="false">SUM(K964,Q964,W964)/3</f>
        <v>9733.57666666667</v>
      </c>
    </row>
    <row r="965" customFormat="false" ht="15" hidden="false" customHeight="false" outlineLevel="0" collapsed="false">
      <c r="A965" s="0" t="e">
        <f aca="false">_xlfn.XLOOKUP('[1]CMK - 30.09.2025'!$N$1:$N$1048576,'[1]CMK - 30.09.2025'!$J$1:$J$1048576,"-",0)</f>
        <v>#NAME?</v>
      </c>
      <c r="B965" s="85" t="s">
        <v>58</v>
      </c>
      <c r="C965" s="85" t="s">
        <v>58</v>
      </c>
      <c r="D965" s="85" t="s">
        <v>59</v>
      </c>
      <c r="E965" s="85" t="n">
        <v>20511317000108</v>
      </c>
      <c r="F965" s="85" t="s">
        <v>1021</v>
      </c>
      <c r="G965" s="85"/>
      <c r="H965" s="85" t="s">
        <v>61</v>
      </c>
      <c r="I965" s="86" t="n">
        <v>19247.222</v>
      </c>
      <c r="J965" s="86" t="n">
        <v>19247.222</v>
      </c>
      <c r="K965" s="86" t="n">
        <v>17978.15</v>
      </c>
      <c r="L965" s="89" t="n">
        <v>-1269.072</v>
      </c>
      <c r="M965" s="90" t="n">
        <v>-0.0659353334211034</v>
      </c>
      <c r="N965" s="88" t="s">
        <v>57</v>
      </c>
      <c r="O965" s="86" t="n">
        <v>23661.403</v>
      </c>
      <c r="P965" s="86" t="n">
        <v>23661.403</v>
      </c>
      <c r="Q965" s="86" t="n">
        <v>13793.59</v>
      </c>
      <c r="R965" s="89" t="n">
        <v>-9867.81299999999</v>
      </c>
      <c r="S965" s="90" t="n">
        <v>-0.417042598868714</v>
      </c>
      <c r="T965" s="90" t="n">
        <v>-0.232758098024547</v>
      </c>
      <c r="U965" s="86" t="n">
        <v>35693.18</v>
      </c>
      <c r="V965" s="86" t="n">
        <v>35693.18</v>
      </c>
      <c r="W965" s="86" t="n">
        <v>10693.37</v>
      </c>
      <c r="X965" s="89" t="n">
        <v>-24999.81</v>
      </c>
      <c r="Y965" s="90" t="n">
        <v>-0.700408593462393</v>
      </c>
      <c r="Z965" s="90" t="n">
        <v>-0.224758021660786</v>
      </c>
      <c r="AA965" s="86" t="n">
        <f aca="false">SUM(K965,Q965,W965)/3</f>
        <v>14155.0366666667</v>
      </c>
    </row>
    <row r="966" customFormat="false" ht="15" hidden="false" customHeight="false" outlineLevel="0" collapsed="false">
      <c r="A966" s="0" t="e">
        <f aca="false">_xlfn.XLOOKUP('[1]CMK - 30.09.2025'!$N$1:$N$1048576,'[1]CMK - 30.09.2025'!$J$1:$J$1048576,"-",0)</f>
        <v>#NAME?</v>
      </c>
      <c r="B966" s="85" t="s">
        <v>58</v>
      </c>
      <c r="C966" s="85" t="s">
        <v>58</v>
      </c>
      <c r="D966" s="85" t="s">
        <v>59</v>
      </c>
      <c r="E966" s="85" t="n">
        <v>20520289000187</v>
      </c>
      <c r="F966" s="85" t="s">
        <v>1022</v>
      </c>
      <c r="G966" s="85"/>
      <c r="H966" s="85" t="s">
        <v>61</v>
      </c>
      <c r="I966" s="86" t="n">
        <v>3371.287</v>
      </c>
      <c r="J966" s="86" t="n">
        <v>3371.287</v>
      </c>
      <c r="K966" s="86" t="n">
        <v>1224.17</v>
      </c>
      <c r="L966" s="89" t="n">
        <v>-2147.117</v>
      </c>
      <c r="M966" s="90" t="n">
        <v>-0.63688348099702</v>
      </c>
      <c r="N966" s="88" t="s">
        <v>57</v>
      </c>
      <c r="O966" s="86" t="n">
        <v>4521.93</v>
      </c>
      <c r="P966" s="86" t="n">
        <v>4521.93</v>
      </c>
      <c r="Q966" s="86" t="n">
        <v>1079.92</v>
      </c>
      <c r="R966" s="89" t="n">
        <v>-3442.01</v>
      </c>
      <c r="S966" s="90" t="n">
        <v>-0.761181619352799</v>
      </c>
      <c r="T966" s="90" t="n">
        <v>-0.117834941225483</v>
      </c>
      <c r="U966" s="86" t="n">
        <v>5227.375</v>
      </c>
      <c r="V966" s="86" t="n">
        <v>5227.375</v>
      </c>
      <c r="W966" s="86" t="n">
        <v>7219.41</v>
      </c>
      <c r="X966" s="87" t="n">
        <v>1992.035</v>
      </c>
      <c r="Y966" s="83" t="n">
        <v>0.381077500657596</v>
      </c>
      <c r="Z966" s="83" t="n">
        <v>5.68513408400622</v>
      </c>
      <c r="AA966" s="86" t="n">
        <f aca="false">SUM(K966,Q966,W966)/3</f>
        <v>3174.5</v>
      </c>
    </row>
    <row r="967" customFormat="false" ht="15" hidden="false" customHeight="false" outlineLevel="0" collapsed="false">
      <c r="A967" s="0" t="e">
        <f aca="false">_xlfn.XLOOKUP('[1]CMK - 30.09.2025'!$N$1:$N$1048576,'[1]CMK - 30.09.2025'!$J$1:$J$1048576,"-",0)</f>
        <v>#NAME?</v>
      </c>
      <c r="B967" s="85" t="s">
        <v>58</v>
      </c>
      <c r="C967" s="85" t="s">
        <v>58</v>
      </c>
      <c r="D967" s="85" t="s">
        <v>59</v>
      </c>
      <c r="E967" s="85" t="n">
        <v>20521555000196</v>
      </c>
      <c r="F967" s="85" t="s">
        <v>1023</v>
      </c>
      <c r="G967" s="85"/>
      <c r="H967" s="85" t="s">
        <v>61</v>
      </c>
      <c r="I967" s="86" t="n">
        <v>3261.893</v>
      </c>
      <c r="J967" s="86" t="n">
        <v>3261.893</v>
      </c>
      <c r="K967" s="86" t="n">
        <v>4630.42</v>
      </c>
      <c r="L967" s="87" t="n">
        <v>1368.527</v>
      </c>
      <c r="M967" s="83" t="n">
        <v>0.419549936187361</v>
      </c>
      <c r="N967" s="88" t="s">
        <v>57</v>
      </c>
      <c r="O967" s="86" t="n">
        <v>1409.648</v>
      </c>
      <c r="P967" s="86" t="n">
        <v>1409.648</v>
      </c>
      <c r="Q967" s="86" t="n">
        <v>3970.44</v>
      </c>
      <c r="R967" s="87" t="n">
        <v>2560.792</v>
      </c>
      <c r="S967" s="83" t="n">
        <v>1.81661804932863</v>
      </c>
      <c r="T967" s="90" t="n">
        <v>-0.142531347048432</v>
      </c>
      <c r="U967" s="86" t="n">
        <v>4116.051</v>
      </c>
      <c r="V967" s="86" t="n">
        <v>4116.051</v>
      </c>
      <c r="W967" s="86" t="n">
        <v>3262.98</v>
      </c>
      <c r="X967" s="89" t="n">
        <v>-853.071000000001</v>
      </c>
      <c r="Y967" s="90" t="n">
        <v>-0.207254720604774</v>
      </c>
      <c r="Z967" s="90" t="n">
        <v>-0.178181763230272</v>
      </c>
      <c r="AA967" s="86" t="n">
        <f aca="false">SUM(K967,Q967,W967)/3</f>
        <v>3954.61333333333</v>
      </c>
    </row>
    <row r="968" customFormat="false" ht="15" hidden="false" customHeight="false" outlineLevel="0" collapsed="false">
      <c r="A968" s="0" t="e">
        <f aca="false">_xlfn.XLOOKUP('[1]CMK - 30.09.2025'!$N$1:$N$1048576,'[1]CMK - 30.09.2025'!$J$1:$J$1048576,"-",0)</f>
        <v>#NAME?</v>
      </c>
      <c r="B968" s="85" t="s">
        <v>58</v>
      </c>
      <c r="C968" s="85" t="s">
        <v>58</v>
      </c>
      <c r="D968" s="85" t="s">
        <v>59</v>
      </c>
      <c r="E968" s="85" t="n">
        <v>20530234000158</v>
      </c>
      <c r="F968" s="85" t="s">
        <v>1024</v>
      </c>
      <c r="G968" s="85"/>
      <c r="H968" s="85" t="s">
        <v>61</v>
      </c>
      <c r="I968" s="86" t="n">
        <v>14577.589</v>
      </c>
      <c r="J968" s="86" t="n">
        <v>14577.589</v>
      </c>
      <c r="K968" s="86" t="n">
        <v>13023.76</v>
      </c>
      <c r="L968" s="89" t="n">
        <v>-1553.829</v>
      </c>
      <c r="M968" s="90" t="n">
        <v>-0.106590259884539</v>
      </c>
      <c r="N968" s="88" t="s">
        <v>57</v>
      </c>
      <c r="O968" s="86" t="n">
        <v>21203.843</v>
      </c>
      <c r="P968" s="86" t="n">
        <v>21203.843</v>
      </c>
      <c r="Q968" s="86" t="n">
        <v>12183.3</v>
      </c>
      <c r="R968" s="89" t="n">
        <v>-9020.543</v>
      </c>
      <c r="S968" s="90" t="n">
        <v>-0.425420193877119</v>
      </c>
      <c r="T968" s="90" t="n">
        <v>-0.0645328230864205</v>
      </c>
      <c r="U968" s="86" t="n">
        <v>29829.55</v>
      </c>
      <c r="V968" s="86" t="n">
        <v>29829.55</v>
      </c>
      <c r="W968" s="86" t="n">
        <v>10388.04</v>
      </c>
      <c r="X968" s="89" t="n">
        <v>-19441.51</v>
      </c>
      <c r="Y968" s="90" t="n">
        <v>-0.651753378780438</v>
      </c>
      <c r="Z968" s="90" t="n">
        <v>-0.147354165127675</v>
      </c>
      <c r="AA968" s="86" t="n">
        <f aca="false">SUM(K968,Q968,W968)/3</f>
        <v>11865.0333333333</v>
      </c>
    </row>
    <row r="969" customFormat="false" ht="15" hidden="false" customHeight="false" outlineLevel="0" collapsed="false">
      <c r="A969" s="0" t="e">
        <f aca="false">_xlfn.XLOOKUP('[1]CMK - 30.09.2025'!$N$1:$N$1048576,'[1]CMK - 30.09.2025'!$J$1:$J$1048576,"-",0)</f>
        <v>#NAME?</v>
      </c>
      <c r="B969" s="85" t="s">
        <v>58</v>
      </c>
      <c r="C969" s="85" t="s">
        <v>58</v>
      </c>
      <c r="D969" s="85" t="s">
        <v>59</v>
      </c>
      <c r="E969" s="85" t="n">
        <v>20530234000310</v>
      </c>
      <c r="F969" s="85" t="s">
        <v>1025</v>
      </c>
      <c r="G969" s="85"/>
      <c r="H969" s="85" t="s">
        <v>61</v>
      </c>
      <c r="I969" s="86" t="n">
        <v>70908.662</v>
      </c>
      <c r="J969" s="86" t="n">
        <v>70908.662</v>
      </c>
      <c r="K969" s="86" t="n">
        <v>70211.6</v>
      </c>
      <c r="L969" s="89" t="n">
        <v>-697.061999999962</v>
      </c>
      <c r="M969" s="90" t="n">
        <v>-0.00983042099990494</v>
      </c>
      <c r="N969" s="88" t="s">
        <v>57</v>
      </c>
      <c r="O969" s="86" t="n">
        <v>101233.946</v>
      </c>
      <c r="P969" s="86" t="n">
        <v>101233.946</v>
      </c>
      <c r="Q969" s="86" t="n">
        <v>58674.9</v>
      </c>
      <c r="R969" s="89" t="n">
        <v>-42559.0459999999</v>
      </c>
      <c r="S969" s="90" t="n">
        <v>-0.420402915045907</v>
      </c>
      <c r="T969" s="90" t="n">
        <v>-0.164313304354266</v>
      </c>
      <c r="U969" s="86" t="n">
        <v>103422.697</v>
      </c>
      <c r="V969" s="86" t="n">
        <v>103422.697</v>
      </c>
      <c r="W969" s="86" t="n">
        <v>79155.8</v>
      </c>
      <c r="X969" s="89" t="n">
        <v>-24266.8969999999</v>
      </c>
      <c r="Y969" s="90" t="n">
        <v>-0.234638021478012</v>
      </c>
      <c r="Z969" s="83" t="n">
        <v>0.349057262986388</v>
      </c>
      <c r="AA969" s="86" t="n">
        <f aca="false">SUM(K969,Q969,W969)/3</f>
        <v>69347.4333333333</v>
      </c>
    </row>
    <row r="970" customFormat="false" ht="15" hidden="false" customHeight="false" outlineLevel="0" collapsed="false">
      <c r="A970" s="0" t="e">
        <f aca="false">_xlfn.XLOOKUP('[1]CMK - 30.09.2025'!$N$1:$N$1048576,'[1]CMK - 30.09.2025'!$J$1:$J$1048576,"-",0)</f>
        <v>#NAME?</v>
      </c>
      <c r="B970" s="85" t="s">
        <v>58</v>
      </c>
      <c r="C970" s="85" t="s">
        <v>58</v>
      </c>
      <c r="D970" s="85" t="s">
        <v>59</v>
      </c>
      <c r="E970" s="85" t="n">
        <v>20535704000176</v>
      </c>
      <c r="F970" s="85" t="s">
        <v>1026</v>
      </c>
      <c r="G970" s="85"/>
      <c r="H970" s="85" t="s">
        <v>61</v>
      </c>
      <c r="I970" s="86" t="n">
        <v>732.432</v>
      </c>
      <c r="J970" s="86" t="n">
        <v>732.432</v>
      </c>
      <c r="K970" s="86" t="n">
        <v>430.98</v>
      </c>
      <c r="L970" s="89" t="n">
        <v>-301.452</v>
      </c>
      <c r="M970" s="90" t="n">
        <v>-0.411576774362671</v>
      </c>
      <c r="N970" s="88" t="s">
        <v>57</v>
      </c>
      <c r="O970" s="86" t="n">
        <v>231.112</v>
      </c>
      <c r="P970" s="86" t="n">
        <v>231.112</v>
      </c>
      <c r="Q970" s="86" t="n">
        <v>159.3</v>
      </c>
      <c r="R970" s="89" t="n">
        <v>-71.812</v>
      </c>
      <c r="S970" s="90" t="n">
        <v>-0.310723804908443</v>
      </c>
      <c r="T970" s="90" t="n">
        <v>-0.630377279688153</v>
      </c>
      <c r="U970" s="86" t="n">
        <v>528.805</v>
      </c>
      <c r="V970" s="86" t="n">
        <v>528.805</v>
      </c>
      <c r="W970" s="86" t="n">
        <v>1681.31</v>
      </c>
      <c r="X970" s="87" t="n">
        <v>1152.505</v>
      </c>
      <c r="Y970" s="83" t="n">
        <v>2.17945178279328</v>
      </c>
      <c r="Z970" s="83" t="n">
        <v>9.55436283741368</v>
      </c>
      <c r="AA970" s="86" t="n">
        <f aca="false">SUM(K970,Q970,W970)/3</f>
        <v>757.196666666667</v>
      </c>
    </row>
    <row r="971" customFormat="false" ht="15" hidden="false" customHeight="false" outlineLevel="0" collapsed="false">
      <c r="A971" s="0" t="e">
        <f aca="false">_xlfn.XLOOKUP('[1]CMK - 30.09.2025'!$N$1:$N$1048576,'[1]CMK - 30.09.2025'!$J$1:$J$1048576,"-",0)</f>
        <v>#NAME?</v>
      </c>
      <c r="B971" s="85" t="s">
        <v>58</v>
      </c>
      <c r="C971" s="85" t="s">
        <v>58</v>
      </c>
      <c r="D971" s="85" t="s">
        <v>59</v>
      </c>
      <c r="E971" s="85" t="n">
        <v>20538663000171</v>
      </c>
      <c r="F971" s="85" t="s">
        <v>1027</v>
      </c>
      <c r="G971" s="85"/>
      <c r="H971" s="85" t="s">
        <v>61</v>
      </c>
      <c r="I971" s="86" t="n">
        <v>133.339</v>
      </c>
      <c r="J971" s="86" t="n">
        <v>133.339</v>
      </c>
      <c r="K971" s="86" t="n">
        <v>0</v>
      </c>
      <c r="L971" s="89" t="n">
        <v>-133.339</v>
      </c>
      <c r="M971" s="90" t="n">
        <v>-1</v>
      </c>
      <c r="N971" s="88" t="s">
        <v>57</v>
      </c>
      <c r="O971" s="86" t="n">
        <v>13.227</v>
      </c>
      <c r="P971" s="86" t="n">
        <v>13.227</v>
      </c>
      <c r="Q971" s="86" t="n">
        <v>0</v>
      </c>
      <c r="R971" s="89" t="n">
        <v>-13.227</v>
      </c>
      <c r="S971" s="90" t="n">
        <v>-1</v>
      </c>
      <c r="T971" s="88" t="s">
        <v>57</v>
      </c>
      <c r="U971" s="86" t="n">
        <v>209.268</v>
      </c>
      <c r="V971" s="86" t="n">
        <v>209.268</v>
      </c>
      <c r="W971" s="86" t="n">
        <v>0</v>
      </c>
      <c r="X971" s="89" t="n">
        <v>-209.268</v>
      </c>
      <c r="Y971" s="90" t="n">
        <v>-1</v>
      </c>
      <c r="Z971" s="88" t="s">
        <v>57</v>
      </c>
      <c r="AA971" s="86" t="n">
        <f aca="false">SUM(K971,Q971,W971)/3</f>
        <v>0</v>
      </c>
    </row>
    <row r="972" customFormat="false" ht="15" hidden="false" customHeight="false" outlineLevel="0" collapsed="false">
      <c r="A972" s="0" t="e">
        <f aca="false">_xlfn.XLOOKUP('[1]CMK - 30.09.2025'!$N$1:$N$1048576,'[1]CMK - 30.09.2025'!$J$1:$J$1048576,"-",0)</f>
        <v>#NAME?</v>
      </c>
      <c r="B972" s="85" t="s">
        <v>58</v>
      </c>
      <c r="C972" s="85" t="s">
        <v>58</v>
      </c>
      <c r="D972" s="85" t="s">
        <v>59</v>
      </c>
      <c r="E972" s="85" t="n">
        <v>20541227000151</v>
      </c>
      <c r="F972" s="85" t="s">
        <v>1028</v>
      </c>
      <c r="G972" s="85"/>
      <c r="H972" s="85" t="s">
        <v>61</v>
      </c>
      <c r="I972" s="86" t="n">
        <v>9505.923</v>
      </c>
      <c r="J972" s="86" t="n">
        <v>9505.923</v>
      </c>
      <c r="K972" s="86" t="n">
        <v>313.34</v>
      </c>
      <c r="L972" s="89" t="n">
        <v>-9192.583</v>
      </c>
      <c r="M972" s="90" t="n">
        <v>-0.967037393423027</v>
      </c>
      <c r="N972" s="88" t="s">
        <v>57</v>
      </c>
      <c r="O972" s="86" t="n">
        <v>6811.053</v>
      </c>
      <c r="P972" s="86" t="n">
        <v>6811.053</v>
      </c>
      <c r="Q972" s="86" t="n">
        <v>14976.51</v>
      </c>
      <c r="R972" s="87" t="n">
        <v>8165.457</v>
      </c>
      <c r="S972" s="83" t="n">
        <v>1.19885383361427</v>
      </c>
      <c r="T972" s="83" t="n">
        <v>46.7963553966937</v>
      </c>
      <c r="U972" s="86" t="n">
        <v>5562.588</v>
      </c>
      <c r="V972" s="86" t="n">
        <v>5562.588</v>
      </c>
      <c r="W972" s="86" t="n">
        <v>2936.61</v>
      </c>
      <c r="X972" s="89" t="n">
        <v>-2625.978</v>
      </c>
      <c r="Y972" s="90" t="n">
        <v>-0.472078464196881</v>
      </c>
      <c r="Z972" s="90" t="n">
        <v>-0.803918937055429</v>
      </c>
      <c r="AA972" s="86" t="n">
        <f aca="false">SUM(K972,Q972,W972)/3</f>
        <v>6075.48666666667</v>
      </c>
    </row>
    <row r="973" customFormat="false" ht="15" hidden="false" customHeight="false" outlineLevel="0" collapsed="false">
      <c r="A973" s="0" t="e">
        <f aca="false">_xlfn.XLOOKUP('[1]CMK - 30.09.2025'!$N$1:$N$1048576,'[1]CMK - 30.09.2025'!$J$1:$J$1048576,"-",0)</f>
        <v>#NAME?</v>
      </c>
      <c r="B973" s="85" t="s">
        <v>58</v>
      </c>
      <c r="C973" s="85" t="s">
        <v>58</v>
      </c>
      <c r="D973" s="85" t="s">
        <v>59</v>
      </c>
      <c r="E973" s="85" t="n">
        <v>20547654000147</v>
      </c>
      <c r="F973" s="85" t="s">
        <v>1029</v>
      </c>
      <c r="G973" s="85"/>
      <c r="H973" s="85" t="s">
        <v>61</v>
      </c>
      <c r="I973" s="86" t="n">
        <v>11339.714</v>
      </c>
      <c r="J973" s="86" t="n">
        <v>11339.714</v>
      </c>
      <c r="K973" s="86" t="n">
        <v>18557.83</v>
      </c>
      <c r="L973" s="87" t="n">
        <v>7218.11600000002</v>
      </c>
      <c r="M973" s="83" t="n">
        <v>0.636534219469735</v>
      </c>
      <c r="N973" s="88" t="s">
        <v>57</v>
      </c>
      <c r="O973" s="86" t="n">
        <v>16933.677</v>
      </c>
      <c r="P973" s="86" t="n">
        <v>16933.677</v>
      </c>
      <c r="Q973" s="86" t="n">
        <v>17231.27</v>
      </c>
      <c r="R973" s="87" t="n">
        <v>297.592999999994</v>
      </c>
      <c r="S973" s="83" t="n">
        <v>0.0175740330939342</v>
      </c>
      <c r="T973" s="90" t="n">
        <v>-0.0714824955288416</v>
      </c>
      <c r="U973" s="86" t="n">
        <v>28826.045</v>
      </c>
      <c r="V973" s="86" t="n">
        <v>28826.045</v>
      </c>
      <c r="W973" s="86" t="n">
        <v>23328.97</v>
      </c>
      <c r="X973" s="89" t="n">
        <v>-5497.07500000001</v>
      </c>
      <c r="Y973" s="90" t="n">
        <v>-0.190698203655757</v>
      </c>
      <c r="Z973" s="83" t="n">
        <v>0.353874090534244</v>
      </c>
      <c r="AA973" s="86" t="n">
        <f aca="false">SUM(K973,Q973,W973)/3</f>
        <v>19706.0233333333</v>
      </c>
    </row>
    <row r="974" customFormat="false" ht="15" hidden="false" customHeight="false" outlineLevel="0" collapsed="false">
      <c r="A974" s="0" t="e">
        <f aca="false">_xlfn.XLOOKUP('[1]CMK - 30.09.2025'!$N$1:$N$1048576,'[1]CMK - 30.09.2025'!$J$1:$J$1048576,"-",0)</f>
        <v>#NAME?</v>
      </c>
      <c r="B974" s="85" t="s">
        <v>58</v>
      </c>
      <c r="C974" s="85" t="s">
        <v>58</v>
      </c>
      <c r="D974" s="85" t="s">
        <v>59</v>
      </c>
      <c r="E974" s="85" t="n">
        <v>20560843000150</v>
      </c>
      <c r="F974" s="85" t="s">
        <v>1030</v>
      </c>
      <c r="G974" s="85"/>
      <c r="H974" s="85" t="s">
        <v>61</v>
      </c>
      <c r="I974" s="86" t="n">
        <v>4510.277</v>
      </c>
      <c r="J974" s="86" t="n">
        <v>4510.277</v>
      </c>
      <c r="K974" s="86" t="n">
        <v>4917.62</v>
      </c>
      <c r="L974" s="87" t="n">
        <v>407.343000000001</v>
      </c>
      <c r="M974" s="83" t="n">
        <v>0.0903144086272307</v>
      </c>
      <c r="N974" s="88" t="s">
        <v>57</v>
      </c>
      <c r="O974" s="86" t="n">
        <v>1927.878</v>
      </c>
      <c r="P974" s="86" t="n">
        <v>1927.878</v>
      </c>
      <c r="Q974" s="86" t="n">
        <v>2448.3</v>
      </c>
      <c r="R974" s="87" t="n">
        <v>520.422</v>
      </c>
      <c r="S974" s="83" t="n">
        <v>0.269945504850411</v>
      </c>
      <c r="T974" s="90" t="n">
        <v>-0.502137212716721</v>
      </c>
      <c r="U974" s="86" t="n">
        <v>6464.769</v>
      </c>
      <c r="V974" s="86" t="n">
        <v>6464.769</v>
      </c>
      <c r="W974" s="86" t="n">
        <v>6941.04</v>
      </c>
      <c r="X974" s="87" t="n">
        <v>476.270999999998</v>
      </c>
      <c r="Y974" s="83" t="n">
        <v>0.073671773887048</v>
      </c>
      <c r="Z974" s="83" t="n">
        <v>1.83504472491116</v>
      </c>
      <c r="AA974" s="86" t="n">
        <f aca="false">SUM(K974,Q974,W974)/3</f>
        <v>4768.98666666667</v>
      </c>
    </row>
    <row r="975" customFormat="false" ht="15" hidden="false" customHeight="false" outlineLevel="0" collapsed="false">
      <c r="A975" s="0" t="e">
        <f aca="false">_xlfn.XLOOKUP('[1]CMK - 30.09.2025'!$N$1:$N$1048576,'[1]CMK - 30.09.2025'!$J$1:$J$1048576,"-",0)</f>
        <v>#NAME?</v>
      </c>
      <c r="B975" s="85" t="s">
        <v>58</v>
      </c>
      <c r="C975" s="85" t="s">
        <v>58</v>
      </c>
      <c r="D975" s="85" t="s">
        <v>59</v>
      </c>
      <c r="E975" s="85" t="n">
        <v>20560843000230</v>
      </c>
      <c r="F975" s="85" t="s">
        <v>1031</v>
      </c>
      <c r="G975" s="85"/>
      <c r="H975" s="85" t="s">
        <v>61</v>
      </c>
      <c r="I975" s="86" t="n">
        <v>411.796</v>
      </c>
      <c r="J975" s="86" t="n">
        <v>411.796</v>
      </c>
      <c r="K975" s="86" t="n">
        <v>0</v>
      </c>
      <c r="L975" s="89" t="n">
        <v>-411.796</v>
      </c>
      <c r="M975" s="90" t="n">
        <v>-1</v>
      </c>
      <c r="N975" s="88" t="s">
        <v>57</v>
      </c>
      <c r="O975" s="86" t="n">
        <v>1927.878</v>
      </c>
      <c r="P975" s="86" t="n">
        <v>1927.878</v>
      </c>
      <c r="Q975" s="86" t="n">
        <v>665.12</v>
      </c>
      <c r="R975" s="89" t="n">
        <v>-1262.758</v>
      </c>
      <c r="S975" s="90" t="n">
        <v>-0.654998915906505</v>
      </c>
      <c r="T975" s="88" t="s">
        <v>57</v>
      </c>
      <c r="U975" s="86" t="n">
        <v>5841.734</v>
      </c>
      <c r="V975" s="86" t="n">
        <v>5841.734</v>
      </c>
      <c r="W975" s="86" t="n">
        <v>1199.28</v>
      </c>
      <c r="X975" s="89" t="n">
        <v>-4642.454</v>
      </c>
      <c r="Y975" s="90" t="n">
        <v>-0.794704791419808</v>
      </c>
      <c r="Z975" s="83" t="n">
        <v>0.803103199422661</v>
      </c>
      <c r="AA975" s="86" t="n">
        <f aca="false">SUM(K975,Q975,W975)/3</f>
        <v>621.466666666667</v>
      </c>
    </row>
    <row r="976" customFormat="false" ht="15" hidden="false" customHeight="false" outlineLevel="0" collapsed="false">
      <c r="A976" s="0" t="e">
        <f aca="false">_xlfn.XLOOKUP('[1]CMK - 30.09.2025'!$N$1:$N$1048576,'[1]CMK - 30.09.2025'!$J$1:$J$1048576,"-",0)</f>
        <v>#NAME?</v>
      </c>
      <c r="B976" s="85" t="s">
        <v>58</v>
      </c>
      <c r="C976" s="85" t="s">
        <v>58</v>
      </c>
      <c r="D976" s="85" t="s">
        <v>59</v>
      </c>
      <c r="E976" s="85" t="n">
        <v>20574596000140</v>
      </c>
      <c r="F976" s="85" t="s">
        <v>1032</v>
      </c>
      <c r="G976" s="85"/>
      <c r="H976" s="85" t="s">
        <v>61</v>
      </c>
      <c r="I976" s="85" t="s">
        <v>57</v>
      </c>
      <c r="J976" s="85" t="s">
        <v>57</v>
      </c>
      <c r="K976" s="85" t="s">
        <v>57</v>
      </c>
      <c r="L976" s="85" t="s">
        <v>57</v>
      </c>
      <c r="M976" s="91" t="s">
        <v>57</v>
      </c>
      <c r="N976" s="91" t="s">
        <v>57</v>
      </c>
      <c r="O976" s="85" t="s">
        <v>57</v>
      </c>
      <c r="P976" s="85" t="s">
        <v>57</v>
      </c>
      <c r="Q976" s="85" t="s">
        <v>57</v>
      </c>
      <c r="R976" s="85" t="s">
        <v>57</v>
      </c>
      <c r="S976" s="91" t="s">
        <v>57</v>
      </c>
      <c r="T976" s="91" t="s">
        <v>57</v>
      </c>
      <c r="U976" s="86" t="n">
        <v>0</v>
      </c>
      <c r="V976" s="86" t="n">
        <v>0</v>
      </c>
      <c r="W976" s="86" t="n">
        <v>2040.81</v>
      </c>
      <c r="X976" s="87" t="n">
        <v>2040.81</v>
      </c>
      <c r="Y976" s="88" t="s">
        <v>57</v>
      </c>
      <c r="Z976" s="88" t="s">
        <v>57</v>
      </c>
      <c r="AA976" s="86" t="n">
        <f aca="false">SUM(K976,Q976,W976)/3</f>
        <v>680.27</v>
      </c>
    </row>
    <row r="977" customFormat="false" ht="15" hidden="false" customHeight="false" outlineLevel="0" collapsed="false">
      <c r="A977" s="0" t="e">
        <f aca="false">_xlfn.XLOOKUP('[1]CMK - 30.09.2025'!$N$1:$N$1048576,'[1]CMK - 30.09.2025'!$J$1:$J$1048576,"-",0)</f>
        <v>#NAME?</v>
      </c>
      <c r="B977" s="85" t="s">
        <v>58</v>
      </c>
      <c r="C977" s="85" t="s">
        <v>58</v>
      </c>
      <c r="D977" s="85" t="s">
        <v>59</v>
      </c>
      <c r="E977" s="85" t="n">
        <v>20618820000159</v>
      </c>
      <c r="F977" s="85" t="s">
        <v>1033</v>
      </c>
      <c r="G977" s="85"/>
      <c r="H977" s="85" t="s">
        <v>61</v>
      </c>
      <c r="I977" s="86" t="n">
        <v>14888.521</v>
      </c>
      <c r="J977" s="86" t="n">
        <v>14888.521</v>
      </c>
      <c r="K977" s="86" t="n">
        <v>20312.25</v>
      </c>
      <c r="L977" s="87" t="n">
        <v>5423.72900000001</v>
      </c>
      <c r="M977" s="83" t="n">
        <v>0.364289307178329</v>
      </c>
      <c r="N977" s="88" t="s">
        <v>57</v>
      </c>
      <c r="O977" s="86" t="n">
        <v>11516.661</v>
      </c>
      <c r="P977" s="86" t="n">
        <v>11516.661</v>
      </c>
      <c r="Q977" s="86" t="n">
        <v>13432.91</v>
      </c>
      <c r="R977" s="87" t="n">
        <v>1916.249</v>
      </c>
      <c r="S977" s="83" t="n">
        <v>0.166389285922369</v>
      </c>
      <c r="T977" s="90" t="n">
        <v>-0.338679368361457</v>
      </c>
      <c r="U977" s="86" t="n">
        <v>17557.772</v>
      </c>
      <c r="V977" s="86" t="n">
        <v>17557.772</v>
      </c>
      <c r="W977" s="86" t="n">
        <v>13194.78</v>
      </c>
      <c r="X977" s="89" t="n">
        <v>-4362.99200000001</v>
      </c>
      <c r="Y977" s="90" t="n">
        <v>-0.248493487670304</v>
      </c>
      <c r="Z977" s="90" t="n">
        <v>-0.017727357661147</v>
      </c>
      <c r="AA977" s="86" t="n">
        <f aca="false">SUM(K977,Q977,W977)/3</f>
        <v>15646.6466666667</v>
      </c>
    </row>
    <row r="978" customFormat="false" ht="15" hidden="false" customHeight="false" outlineLevel="0" collapsed="false">
      <c r="A978" s="0" t="e">
        <f aca="false">_xlfn.XLOOKUP('[1]CMK - 30.09.2025'!$N$1:$N$1048576,'[1]CMK - 30.09.2025'!$J$1:$J$1048576,"-",0)</f>
        <v>#NAME?</v>
      </c>
      <c r="B978" s="85" t="s">
        <v>58</v>
      </c>
      <c r="C978" s="85" t="s">
        <v>58</v>
      </c>
      <c r="D978" s="85" t="s">
        <v>59</v>
      </c>
      <c r="E978" s="85" t="n">
        <v>20622528000100</v>
      </c>
      <c r="F978" s="85" t="s">
        <v>1034</v>
      </c>
      <c r="G978" s="85"/>
      <c r="H978" s="85" t="s">
        <v>61</v>
      </c>
      <c r="I978" s="86" t="n">
        <v>1844.305</v>
      </c>
      <c r="J978" s="86" t="n">
        <v>1844.305</v>
      </c>
      <c r="K978" s="86" t="n">
        <v>1057.84</v>
      </c>
      <c r="L978" s="89" t="n">
        <v>-786.465</v>
      </c>
      <c r="M978" s="90" t="n">
        <v>-0.426428925801318</v>
      </c>
      <c r="N978" s="88" t="s">
        <v>57</v>
      </c>
      <c r="O978" s="86" t="n">
        <v>1942.005</v>
      </c>
      <c r="P978" s="86" t="n">
        <v>1942.005</v>
      </c>
      <c r="Q978" s="86" t="n">
        <v>1497.01</v>
      </c>
      <c r="R978" s="89" t="n">
        <v>-444.995000000001</v>
      </c>
      <c r="S978" s="90" t="n">
        <v>-0.229142046493187</v>
      </c>
      <c r="T978" s="83" t="n">
        <v>0.41515730167133</v>
      </c>
      <c r="U978" s="86" t="n">
        <v>2970.741</v>
      </c>
      <c r="V978" s="86" t="n">
        <v>2970.741</v>
      </c>
      <c r="W978" s="86" t="n">
        <v>3059.19</v>
      </c>
      <c r="X978" s="87" t="n">
        <v>88.4489999999987</v>
      </c>
      <c r="Y978" s="83" t="n">
        <v>0.0297733797729249</v>
      </c>
      <c r="Z978" s="83" t="n">
        <v>1.04353344333037</v>
      </c>
      <c r="AA978" s="86" t="n">
        <f aca="false">SUM(K978,Q978,W978)/3</f>
        <v>1871.34666666667</v>
      </c>
    </row>
    <row r="979" customFormat="false" ht="15" hidden="false" customHeight="false" outlineLevel="0" collapsed="false">
      <c r="A979" s="0" t="e">
        <f aca="false">_xlfn.XLOOKUP('[1]CMK - 30.09.2025'!$N$1:$N$1048576,'[1]CMK - 30.09.2025'!$J$1:$J$1048576,"-",0)</f>
        <v>#NAME?</v>
      </c>
      <c r="B979" s="85" t="s">
        <v>58</v>
      </c>
      <c r="C979" s="85" t="s">
        <v>58</v>
      </c>
      <c r="D979" s="85" t="s">
        <v>59</v>
      </c>
      <c r="E979" s="85" t="n">
        <v>20627808000100</v>
      </c>
      <c r="F979" s="85" t="s">
        <v>1035</v>
      </c>
      <c r="G979" s="85"/>
      <c r="H979" s="85" t="s">
        <v>61</v>
      </c>
      <c r="I979" s="86" t="n">
        <v>0</v>
      </c>
      <c r="J979" s="86" t="n">
        <v>0</v>
      </c>
      <c r="K979" s="86" t="n">
        <v>224.04</v>
      </c>
      <c r="L979" s="87" t="n">
        <v>224.04</v>
      </c>
      <c r="M979" s="88" t="s">
        <v>57</v>
      </c>
      <c r="N979" s="88" t="s">
        <v>57</v>
      </c>
      <c r="O979" s="86" t="n">
        <v>0</v>
      </c>
      <c r="P979" s="86" t="n">
        <v>0</v>
      </c>
      <c r="Q979" s="86" t="n">
        <v>0</v>
      </c>
      <c r="R979" s="89" t="n">
        <v>0</v>
      </c>
      <c r="S979" s="88" t="s">
        <v>57</v>
      </c>
      <c r="T979" s="90" t="n">
        <v>-1</v>
      </c>
      <c r="U979" s="85" t="s">
        <v>57</v>
      </c>
      <c r="V979" s="85" t="s">
        <v>57</v>
      </c>
      <c r="W979" s="85" t="s">
        <v>57</v>
      </c>
      <c r="X979" s="85" t="s">
        <v>57</v>
      </c>
      <c r="Y979" s="91" t="s">
        <v>57</v>
      </c>
      <c r="Z979" s="91" t="s">
        <v>57</v>
      </c>
      <c r="AA979" s="86" t="n">
        <f aca="false">SUM(K979,Q979,W979)/3</f>
        <v>74.68</v>
      </c>
    </row>
    <row r="980" customFormat="false" ht="15" hidden="false" customHeight="false" outlineLevel="0" collapsed="false">
      <c r="A980" s="0" t="e">
        <f aca="false">_xlfn.XLOOKUP('[1]CMK - 30.09.2025'!$N$1:$N$1048576,'[1]CMK - 30.09.2025'!$J$1:$J$1048576,"-",0)</f>
        <v>#NAME?</v>
      </c>
      <c r="B980" s="85" t="s">
        <v>58</v>
      </c>
      <c r="C980" s="85" t="s">
        <v>58</v>
      </c>
      <c r="D980" s="85" t="s">
        <v>59</v>
      </c>
      <c r="E980" s="85" t="n">
        <v>20635517000164</v>
      </c>
      <c r="F980" s="85" t="s">
        <v>1036</v>
      </c>
      <c r="G980" s="85"/>
      <c r="H980" s="85" t="s">
        <v>61</v>
      </c>
      <c r="I980" s="86" t="n">
        <v>2564.896</v>
      </c>
      <c r="J980" s="86" t="n">
        <v>2564.896</v>
      </c>
      <c r="K980" s="86" t="n">
        <v>1947.55</v>
      </c>
      <c r="L980" s="89" t="n">
        <v>-617.346</v>
      </c>
      <c r="M980" s="90" t="n">
        <v>-0.240690460743827</v>
      </c>
      <c r="N980" s="88" t="s">
        <v>57</v>
      </c>
      <c r="O980" s="86" t="n">
        <v>2388.161</v>
      </c>
      <c r="P980" s="86" t="n">
        <v>2388.161</v>
      </c>
      <c r="Q980" s="86" t="n">
        <v>387.15</v>
      </c>
      <c r="R980" s="89" t="n">
        <v>-2001.011</v>
      </c>
      <c r="S980" s="90" t="n">
        <v>-0.837887814096286</v>
      </c>
      <c r="T980" s="90" t="n">
        <v>-0.801211778901697</v>
      </c>
      <c r="U980" s="86" t="n">
        <v>3528.702</v>
      </c>
      <c r="V980" s="86" t="n">
        <v>3528.702</v>
      </c>
      <c r="W980" s="86" t="n">
        <v>1309.46</v>
      </c>
      <c r="X980" s="89" t="n">
        <v>-2219.242</v>
      </c>
      <c r="Y980" s="90" t="n">
        <v>-0.628911707477707</v>
      </c>
      <c r="Z980" s="83" t="n">
        <v>2.38230659950924</v>
      </c>
      <c r="AA980" s="86" t="n">
        <f aca="false">SUM(K980,Q980,W980)/3</f>
        <v>1214.72</v>
      </c>
    </row>
    <row r="981" customFormat="false" ht="15" hidden="false" customHeight="false" outlineLevel="0" collapsed="false">
      <c r="A981" s="0" t="e">
        <f aca="false">_xlfn.XLOOKUP('[1]CMK - 30.09.2025'!$N$1:$N$1048576,'[1]CMK - 30.09.2025'!$J$1:$J$1048576,"-",0)</f>
        <v>#NAME?</v>
      </c>
      <c r="B981" s="85" t="s">
        <v>58</v>
      </c>
      <c r="C981" s="85" t="s">
        <v>58</v>
      </c>
      <c r="D981" s="85" t="s">
        <v>59</v>
      </c>
      <c r="E981" s="85" t="n">
        <v>20639965000136</v>
      </c>
      <c r="F981" s="85" t="s">
        <v>1037</v>
      </c>
      <c r="G981" s="85"/>
      <c r="H981" s="85" t="s">
        <v>61</v>
      </c>
      <c r="I981" s="86" t="n">
        <v>619.375</v>
      </c>
      <c r="J981" s="86" t="n">
        <v>619.375</v>
      </c>
      <c r="K981" s="86" t="n">
        <v>9989.78</v>
      </c>
      <c r="L981" s="87" t="n">
        <v>9370.405</v>
      </c>
      <c r="M981" s="83" t="n">
        <v>15.1288072653885</v>
      </c>
      <c r="N981" s="88" t="s">
        <v>57</v>
      </c>
      <c r="O981" s="86" t="n">
        <v>330.654</v>
      </c>
      <c r="P981" s="86" t="n">
        <v>330.654</v>
      </c>
      <c r="Q981" s="86" t="n">
        <v>8876.45</v>
      </c>
      <c r="R981" s="87" t="n">
        <v>8545.796</v>
      </c>
      <c r="S981" s="83" t="n">
        <v>25.8451311642986</v>
      </c>
      <c r="T981" s="90" t="n">
        <v>-0.111446898730503</v>
      </c>
      <c r="U981" s="86" t="n">
        <v>536.306</v>
      </c>
      <c r="V981" s="86" t="n">
        <v>536.306</v>
      </c>
      <c r="W981" s="86" t="n">
        <v>10680.06</v>
      </c>
      <c r="X981" s="87" t="n">
        <v>10143.754</v>
      </c>
      <c r="Y981" s="83" t="n">
        <v>18.9141161948589</v>
      </c>
      <c r="Z981" s="83" t="n">
        <v>0.203190464656479</v>
      </c>
      <c r="AA981" s="86" t="n">
        <f aca="false">SUM(K981,Q981,W981)/3</f>
        <v>9848.76333333333</v>
      </c>
    </row>
    <row r="982" customFormat="false" ht="15" hidden="false" customHeight="false" outlineLevel="0" collapsed="false">
      <c r="A982" s="0" t="e">
        <f aca="false">_xlfn.XLOOKUP('[1]CMK - 30.09.2025'!$N$1:$N$1048576,'[1]CMK - 30.09.2025'!$J$1:$J$1048576,"-",0)</f>
        <v>#NAME?</v>
      </c>
      <c r="B982" s="85" t="s">
        <v>58</v>
      </c>
      <c r="C982" s="85" t="s">
        <v>58</v>
      </c>
      <c r="D982" s="85" t="s">
        <v>59</v>
      </c>
      <c r="E982" s="85" t="n">
        <v>20640415000137</v>
      </c>
      <c r="F982" s="85" t="s">
        <v>1038</v>
      </c>
      <c r="G982" s="85"/>
      <c r="H982" s="85" t="s">
        <v>61</v>
      </c>
      <c r="I982" s="86" t="n">
        <v>8475.151</v>
      </c>
      <c r="J982" s="86" t="n">
        <v>8475.151</v>
      </c>
      <c r="K982" s="86" t="n">
        <v>12026.94</v>
      </c>
      <c r="L982" s="87" t="n">
        <v>3551.789</v>
      </c>
      <c r="M982" s="83" t="n">
        <v>0.419082680650763</v>
      </c>
      <c r="N982" s="88" t="s">
        <v>57</v>
      </c>
      <c r="O982" s="86" t="n">
        <v>8144.787</v>
      </c>
      <c r="P982" s="86" t="n">
        <v>8144.787</v>
      </c>
      <c r="Q982" s="86" t="n">
        <v>7083.97</v>
      </c>
      <c r="R982" s="89" t="n">
        <v>-1060.817</v>
      </c>
      <c r="S982" s="90" t="n">
        <v>-0.130244903887604</v>
      </c>
      <c r="T982" s="90" t="n">
        <v>-0.410991490769888</v>
      </c>
      <c r="U982" s="86" t="n">
        <v>4566.823</v>
      </c>
      <c r="V982" s="86" t="n">
        <v>4566.823</v>
      </c>
      <c r="W982" s="86" t="n">
        <v>9530.99</v>
      </c>
      <c r="X982" s="87" t="n">
        <v>4964.167</v>
      </c>
      <c r="Y982" s="83" t="n">
        <v>1.08700665648745</v>
      </c>
      <c r="Z982" s="83" t="n">
        <v>0.345430598943813</v>
      </c>
      <c r="AA982" s="86" t="n">
        <f aca="false">SUM(K982,Q982,W982)/3</f>
        <v>9547.3</v>
      </c>
    </row>
    <row r="983" customFormat="false" ht="15" hidden="false" customHeight="false" outlineLevel="0" collapsed="false">
      <c r="A983" s="0" t="e">
        <f aca="false">_xlfn.XLOOKUP('[1]CMK - 30.09.2025'!$N$1:$N$1048576,'[1]CMK - 30.09.2025'!$J$1:$J$1048576,"-",0)</f>
        <v>#NAME?</v>
      </c>
      <c r="B983" s="85" t="s">
        <v>58</v>
      </c>
      <c r="C983" s="85" t="s">
        <v>58</v>
      </c>
      <c r="D983" s="85" t="s">
        <v>59</v>
      </c>
      <c r="E983" s="85" t="n">
        <v>20769980000107</v>
      </c>
      <c r="F983" s="85" t="s">
        <v>1039</v>
      </c>
      <c r="G983" s="85"/>
      <c r="H983" s="85" t="s">
        <v>61</v>
      </c>
      <c r="I983" s="86" t="n">
        <v>1671.345</v>
      </c>
      <c r="J983" s="86" t="n">
        <v>1671.345</v>
      </c>
      <c r="K983" s="86" t="n">
        <v>-55.59</v>
      </c>
      <c r="L983" s="89" t="n">
        <v>-1726.935</v>
      </c>
      <c r="M983" s="90" t="n">
        <v>-1.03326063739084</v>
      </c>
      <c r="N983" s="88" t="s">
        <v>57</v>
      </c>
      <c r="O983" s="86" t="n">
        <v>1337.414</v>
      </c>
      <c r="P983" s="86" t="n">
        <v>1337.414</v>
      </c>
      <c r="Q983" s="86" t="n">
        <v>1220.58</v>
      </c>
      <c r="R983" s="89" t="n">
        <v>-116.834</v>
      </c>
      <c r="S983" s="90" t="n">
        <v>-0.087358140411271</v>
      </c>
      <c r="T983" s="90" t="n">
        <v>-22.9568267674042</v>
      </c>
      <c r="U983" s="86" t="n">
        <v>1048.062</v>
      </c>
      <c r="V983" s="86" t="n">
        <v>1048.062</v>
      </c>
      <c r="W983" s="86" t="n">
        <v>0</v>
      </c>
      <c r="X983" s="89" t="n">
        <v>-1048.062</v>
      </c>
      <c r="Y983" s="90" t="n">
        <v>-1</v>
      </c>
      <c r="Z983" s="90" t="n">
        <v>-1</v>
      </c>
      <c r="AA983" s="86" t="n">
        <f aca="false">SUM(K983,Q983,W983)/3</f>
        <v>388.33</v>
      </c>
    </row>
    <row r="984" customFormat="false" ht="15" hidden="false" customHeight="false" outlineLevel="0" collapsed="false">
      <c r="A984" s="0" t="e">
        <f aca="false">_xlfn.XLOOKUP('[1]CMK - 30.09.2025'!$N$1:$N$1048576,'[1]CMK - 30.09.2025'!$J$1:$J$1048576,"-",0)</f>
        <v>#NAME?</v>
      </c>
      <c r="B984" s="85" t="s">
        <v>58</v>
      </c>
      <c r="C984" s="85" t="s">
        <v>58</v>
      </c>
      <c r="D984" s="85" t="s">
        <v>59</v>
      </c>
      <c r="E984" s="85" t="n">
        <v>20784849000100</v>
      </c>
      <c r="F984" s="85" t="s">
        <v>1040</v>
      </c>
      <c r="G984" s="85"/>
      <c r="H984" s="85" t="s">
        <v>61</v>
      </c>
      <c r="I984" s="86" t="n">
        <v>5692.793</v>
      </c>
      <c r="J984" s="86" t="n">
        <v>5692.793</v>
      </c>
      <c r="K984" s="86" t="n">
        <v>6826.67</v>
      </c>
      <c r="L984" s="87" t="n">
        <v>1133.877</v>
      </c>
      <c r="M984" s="83" t="n">
        <v>0.199177626869623</v>
      </c>
      <c r="N984" s="88" t="s">
        <v>57</v>
      </c>
      <c r="O984" s="86" t="n">
        <v>8374.205</v>
      </c>
      <c r="P984" s="86" t="n">
        <v>8374.205</v>
      </c>
      <c r="Q984" s="86" t="n">
        <v>2409.92</v>
      </c>
      <c r="R984" s="89" t="n">
        <v>-5964.285</v>
      </c>
      <c r="S984" s="90" t="n">
        <v>-0.712221040683862</v>
      </c>
      <c r="T984" s="90" t="n">
        <v>-0.646984547370826</v>
      </c>
      <c r="U984" s="86" t="n">
        <v>11473.308</v>
      </c>
      <c r="V984" s="86" t="n">
        <v>11473.308</v>
      </c>
      <c r="W984" s="86" t="n">
        <v>0</v>
      </c>
      <c r="X984" s="89" t="n">
        <v>-11473.308</v>
      </c>
      <c r="Y984" s="90" t="n">
        <v>-1</v>
      </c>
      <c r="Z984" s="90" t="n">
        <v>-1</v>
      </c>
      <c r="AA984" s="86" t="n">
        <f aca="false">SUM(K984,Q984,W984)/3</f>
        <v>3078.86333333333</v>
      </c>
    </row>
    <row r="985" customFormat="false" ht="15" hidden="false" customHeight="false" outlineLevel="0" collapsed="false">
      <c r="A985" s="0" t="e">
        <f aca="false">_xlfn.XLOOKUP('[1]CMK - 30.09.2025'!$N$1:$N$1048576,'[1]CMK - 30.09.2025'!$J$1:$J$1048576,"-",0)</f>
        <v>#NAME?</v>
      </c>
      <c r="B985" s="85" t="s">
        <v>58</v>
      </c>
      <c r="C985" s="85" t="s">
        <v>58</v>
      </c>
      <c r="D985" s="85" t="s">
        <v>59</v>
      </c>
      <c r="E985" s="85" t="n">
        <v>20791075000226</v>
      </c>
      <c r="F985" s="85" t="s">
        <v>1041</v>
      </c>
      <c r="G985" s="85"/>
      <c r="H985" s="85" t="s">
        <v>61</v>
      </c>
      <c r="I985" s="86" t="n">
        <v>27018.515</v>
      </c>
      <c r="J985" s="86" t="n">
        <v>27018.515</v>
      </c>
      <c r="K985" s="86" t="n">
        <v>17405.68</v>
      </c>
      <c r="L985" s="89" t="n">
        <v>-9612.83500000001</v>
      </c>
      <c r="M985" s="90" t="n">
        <v>-0.355786948320439</v>
      </c>
      <c r="N985" s="88" t="s">
        <v>57</v>
      </c>
      <c r="O985" s="86" t="n">
        <v>4159.396</v>
      </c>
      <c r="P985" s="86" t="n">
        <v>4159.396</v>
      </c>
      <c r="Q985" s="86" t="n">
        <v>6827.62</v>
      </c>
      <c r="R985" s="87" t="n">
        <v>2668.224</v>
      </c>
      <c r="S985" s="83" t="n">
        <v>0.641493139869347</v>
      </c>
      <c r="T985" s="90" t="n">
        <v>-0.607736095343589</v>
      </c>
      <c r="U985" s="86" t="n">
        <v>2163.543</v>
      </c>
      <c r="V985" s="86" t="n">
        <v>2163.543</v>
      </c>
      <c r="W985" s="86" t="n">
        <v>2972.17</v>
      </c>
      <c r="X985" s="87" t="n">
        <v>808.627</v>
      </c>
      <c r="Y985" s="83" t="n">
        <v>0.373751295906761</v>
      </c>
      <c r="Z985" s="90" t="n">
        <v>-0.5646843263099</v>
      </c>
      <c r="AA985" s="86" t="n">
        <f aca="false">SUM(K985,Q985,W985)/3</f>
        <v>9068.49</v>
      </c>
    </row>
    <row r="986" customFormat="false" ht="15" hidden="false" customHeight="false" outlineLevel="0" collapsed="false">
      <c r="A986" s="0" t="e">
        <f aca="false">_xlfn.XLOOKUP('[1]CMK - 30.09.2025'!$N$1:$N$1048576,'[1]CMK - 30.09.2025'!$J$1:$J$1048576,"-",0)</f>
        <v>#NAME?</v>
      </c>
      <c r="B986" s="85" t="s">
        <v>58</v>
      </c>
      <c r="C986" s="85" t="s">
        <v>58</v>
      </c>
      <c r="D986" s="85" t="s">
        <v>59</v>
      </c>
      <c r="E986" s="85" t="n">
        <v>20832978000127</v>
      </c>
      <c r="F986" s="85" t="s">
        <v>1042</v>
      </c>
      <c r="G986" s="85"/>
      <c r="H986" s="85" t="s">
        <v>61</v>
      </c>
      <c r="I986" s="85" t="s">
        <v>57</v>
      </c>
      <c r="J986" s="85" t="s">
        <v>57</v>
      </c>
      <c r="K986" s="85" t="s">
        <v>57</v>
      </c>
      <c r="L986" s="85" t="s">
        <v>57</v>
      </c>
      <c r="M986" s="91" t="s">
        <v>57</v>
      </c>
      <c r="N986" s="91" t="s">
        <v>57</v>
      </c>
      <c r="O986" s="86" t="n">
        <v>894.707</v>
      </c>
      <c r="P986" s="86" t="n">
        <v>894.707</v>
      </c>
      <c r="Q986" s="86" t="n">
        <v>0</v>
      </c>
      <c r="R986" s="89" t="n">
        <v>-894.707</v>
      </c>
      <c r="S986" s="90" t="n">
        <v>-1</v>
      </c>
      <c r="T986" s="88" t="s">
        <v>57</v>
      </c>
      <c r="U986" s="86" t="n">
        <v>421.752</v>
      </c>
      <c r="V986" s="86" t="n">
        <v>421.752</v>
      </c>
      <c r="W986" s="86" t="n">
        <v>0</v>
      </c>
      <c r="X986" s="89" t="n">
        <v>-421.752</v>
      </c>
      <c r="Y986" s="90" t="n">
        <v>-1</v>
      </c>
      <c r="Z986" s="88" t="s">
        <v>57</v>
      </c>
      <c r="AA986" s="86" t="n">
        <f aca="false">SUM(K986,Q986,W986)/3</f>
        <v>0</v>
      </c>
    </row>
    <row r="987" customFormat="false" ht="15" hidden="false" customHeight="false" outlineLevel="0" collapsed="false">
      <c r="A987" s="0" t="e">
        <f aca="false">_xlfn.XLOOKUP('[1]CMK - 30.09.2025'!$N$1:$N$1048576,'[1]CMK - 30.09.2025'!$J$1:$J$1048576,"-",0)</f>
        <v>#NAME?</v>
      </c>
      <c r="B987" s="85" t="s">
        <v>58</v>
      </c>
      <c r="C987" s="85" t="s">
        <v>58</v>
      </c>
      <c r="D987" s="85" t="s">
        <v>59</v>
      </c>
      <c r="E987" s="85" t="n">
        <v>20838595000166</v>
      </c>
      <c r="F987" s="85" t="s">
        <v>1043</v>
      </c>
      <c r="G987" s="85"/>
      <c r="H987" s="85" t="s">
        <v>61</v>
      </c>
      <c r="I987" s="86" t="n">
        <v>7148.586</v>
      </c>
      <c r="J987" s="86" t="n">
        <v>7148.586</v>
      </c>
      <c r="K987" s="86" t="n">
        <v>4199.89</v>
      </c>
      <c r="L987" s="89" t="n">
        <v>-2948.696</v>
      </c>
      <c r="M987" s="90" t="n">
        <v>-0.412486609239925</v>
      </c>
      <c r="N987" s="88" t="s">
        <v>57</v>
      </c>
      <c r="O987" s="86" t="n">
        <v>9367.004</v>
      </c>
      <c r="P987" s="86" t="n">
        <v>9367.004</v>
      </c>
      <c r="Q987" s="86" t="n">
        <v>9958.45</v>
      </c>
      <c r="R987" s="87" t="n">
        <v>591.446000000004</v>
      </c>
      <c r="S987" s="83" t="n">
        <v>0.0631414270774309</v>
      </c>
      <c r="T987" s="83" t="n">
        <v>1.37112162461398</v>
      </c>
      <c r="U987" s="86" t="n">
        <v>9274.47099999999</v>
      </c>
      <c r="V987" s="86" t="n">
        <v>9274.47099999999</v>
      </c>
      <c r="W987" s="86" t="n">
        <v>5878.18</v>
      </c>
      <c r="X987" s="89" t="n">
        <v>-3396.29099999999</v>
      </c>
      <c r="Y987" s="90" t="n">
        <v>-0.366197813330808</v>
      </c>
      <c r="Z987" s="90" t="n">
        <v>-0.40972942576405</v>
      </c>
      <c r="AA987" s="86" t="n">
        <f aca="false">SUM(K987,Q987,W987)/3</f>
        <v>6678.84</v>
      </c>
    </row>
    <row r="988" customFormat="false" ht="15" hidden="false" customHeight="false" outlineLevel="0" collapsed="false">
      <c r="A988" s="0" t="e">
        <f aca="false">_xlfn.XLOOKUP('[1]CMK - 30.09.2025'!$N$1:$N$1048576,'[1]CMK - 30.09.2025'!$J$1:$J$1048576,"-",0)</f>
        <v>#NAME?</v>
      </c>
      <c r="B988" s="85" t="s">
        <v>58</v>
      </c>
      <c r="C988" s="85" t="s">
        <v>58</v>
      </c>
      <c r="D988" s="85" t="s">
        <v>59</v>
      </c>
      <c r="E988" s="85" t="n">
        <v>20883914000155</v>
      </c>
      <c r="F988" s="85" t="s">
        <v>1044</v>
      </c>
      <c r="G988" s="85"/>
      <c r="H988" s="85" t="s">
        <v>61</v>
      </c>
      <c r="I988" s="86" t="n">
        <v>42.623</v>
      </c>
      <c r="J988" s="86" t="n">
        <v>42.623</v>
      </c>
      <c r="K988" s="86" t="n">
        <v>0</v>
      </c>
      <c r="L988" s="89" t="n">
        <v>-42.623</v>
      </c>
      <c r="M988" s="90" t="n">
        <v>-1</v>
      </c>
      <c r="N988" s="88" t="s">
        <v>57</v>
      </c>
      <c r="O988" s="86" t="n">
        <v>195.564</v>
      </c>
      <c r="P988" s="86" t="n">
        <v>195.564</v>
      </c>
      <c r="Q988" s="86" t="n">
        <v>0</v>
      </c>
      <c r="R988" s="89" t="n">
        <v>-195.564</v>
      </c>
      <c r="S988" s="90" t="n">
        <v>-1</v>
      </c>
      <c r="T988" s="88" t="s">
        <v>57</v>
      </c>
      <c r="U988" s="86" t="n">
        <v>2.906</v>
      </c>
      <c r="V988" s="86" t="n">
        <v>2.906</v>
      </c>
      <c r="W988" s="86" t="n">
        <v>0</v>
      </c>
      <c r="X988" s="89" t="n">
        <v>-2.906</v>
      </c>
      <c r="Y988" s="90" t="n">
        <v>-1</v>
      </c>
      <c r="Z988" s="88" t="s">
        <v>57</v>
      </c>
      <c r="AA988" s="86" t="n">
        <f aca="false">SUM(K988,Q988,W988)/3</f>
        <v>0</v>
      </c>
    </row>
    <row r="989" customFormat="false" ht="15" hidden="false" customHeight="false" outlineLevel="0" collapsed="false">
      <c r="A989" s="0" t="e">
        <f aca="false">_xlfn.XLOOKUP('[1]CMK - 30.09.2025'!$N$1:$N$1048576,'[1]CMK - 30.09.2025'!$J$1:$J$1048576,"-",0)</f>
        <v>#NAME?</v>
      </c>
      <c r="B989" s="85" t="s">
        <v>58</v>
      </c>
      <c r="C989" s="85" t="s">
        <v>58</v>
      </c>
      <c r="D989" s="85" t="s">
        <v>59</v>
      </c>
      <c r="E989" s="85" t="n">
        <v>20889775000177</v>
      </c>
      <c r="F989" s="85" t="s">
        <v>1045</v>
      </c>
      <c r="G989" s="85"/>
      <c r="H989" s="85" t="s">
        <v>61</v>
      </c>
      <c r="I989" s="86" t="n">
        <v>1893.879</v>
      </c>
      <c r="J989" s="86" t="n">
        <v>1893.879</v>
      </c>
      <c r="K989" s="86" t="n">
        <v>975</v>
      </c>
      <c r="L989" s="89" t="n">
        <v>-918.878999999999</v>
      </c>
      <c r="M989" s="90" t="n">
        <v>-0.485183583534112</v>
      </c>
      <c r="N989" s="88" t="s">
        <v>57</v>
      </c>
      <c r="O989" s="86" t="n">
        <v>858.039</v>
      </c>
      <c r="P989" s="86" t="n">
        <v>858.039</v>
      </c>
      <c r="Q989" s="86" t="n">
        <v>3597.97</v>
      </c>
      <c r="R989" s="87" t="n">
        <v>2739.931</v>
      </c>
      <c r="S989" s="83" t="n">
        <v>3.1932476262734</v>
      </c>
      <c r="T989" s="83" t="n">
        <v>2.69022564102564</v>
      </c>
      <c r="U989" s="86" t="n">
        <v>2355.951</v>
      </c>
      <c r="V989" s="86" t="n">
        <v>2355.951</v>
      </c>
      <c r="W989" s="86" t="n">
        <v>6063.99</v>
      </c>
      <c r="X989" s="87" t="n">
        <v>3708.039</v>
      </c>
      <c r="Y989" s="83" t="n">
        <v>1.57390327727529</v>
      </c>
      <c r="Z989" s="83" t="n">
        <v>0.685392040511733</v>
      </c>
      <c r="AA989" s="86" t="n">
        <f aca="false">SUM(K989,Q989,W989)/3</f>
        <v>3545.65333333333</v>
      </c>
    </row>
    <row r="990" customFormat="false" ht="15" hidden="false" customHeight="false" outlineLevel="0" collapsed="false">
      <c r="A990" s="0" t="e">
        <f aca="false">_xlfn.XLOOKUP('[1]CMK - 30.09.2025'!$N$1:$N$1048576,'[1]CMK - 30.09.2025'!$J$1:$J$1048576,"-",0)</f>
        <v>#NAME?</v>
      </c>
      <c r="B990" s="85" t="s">
        <v>58</v>
      </c>
      <c r="C990" s="85" t="s">
        <v>58</v>
      </c>
      <c r="D990" s="85" t="s">
        <v>59</v>
      </c>
      <c r="E990" s="85" t="n">
        <v>20922300000135</v>
      </c>
      <c r="F990" s="85" t="s">
        <v>1046</v>
      </c>
      <c r="G990" s="85"/>
      <c r="H990" s="85" t="s">
        <v>61</v>
      </c>
      <c r="I990" s="86" t="n">
        <v>0</v>
      </c>
      <c r="J990" s="86" t="n">
        <v>0</v>
      </c>
      <c r="K990" s="86" t="n">
        <v>296.85</v>
      </c>
      <c r="L990" s="87" t="n">
        <v>296.85</v>
      </c>
      <c r="M990" s="88" t="s">
        <v>57</v>
      </c>
      <c r="N990" s="88" t="s">
        <v>57</v>
      </c>
      <c r="O990" s="86" t="n">
        <v>0</v>
      </c>
      <c r="P990" s="86" t="n">
        <v>0</v>
      </c>
      <c r="Q990" s="86" t="n">
        <v>0</v>
      </c>
      <c r="R990" s="89" t="n">
        <v>0</v>
      </c>
      <c r="S990" s="88" t="s">
        <v>57</v>
      </c>
      <c r="T990" s="90" t="n">
        <v>-1</v>
      </c>
      <c r="U990" s="85" t="s">
        <v>57</v>
      </c>
      <c r="V990" s="85" t="s">
        <v>57</v>
      </c>
      <c r="W990" s="85" t="s">
        <v>57</v>
      </c>
      <c r="X990" s="85" t="s">
        <v>57</v>
      </c>
      <c r="Y990" s="91" t="s">
        <v>57</v>
      </c>
      <c r="Z990" s="91" t="s">
        <v>57</v>
      </c>
      <c r="AA990" s="86" t="n">
        <f aca="false">SUM(K990,Q990,W990)/3</f>
        <v>98.95</v>
      </c>
    </row>
    <row r="991" customFormat="false" ht="15" hidden="false" customHeight="false" outlineLevel="0" collapsed="false">
      <c r="A991" s="0" t="e">
        <f aca="false">_xlfn.XLOOKUP('[1]CMK - 30.09.2025'!$N$1:$N$1048576,'[1]CMK - 30.09.2025'!$J$1:$J$1048576,"-",0)</f>
        <v>#NAME?</v>
      </c>
      <c r="B991" s="85" t="s">
        <v>58</v>
      </c>
      <c r="C991" s="85" t="s">
        <v>58</v>
      </c>
      <c r="D991" s="85" t="s">
        <v>59</v>
      </c>
      <c r="E991" s="85" t="n">
        <v>20940403000128</v>
      </c>
      <c r="F991" s="85" t="s">
        <v>1047</v>
      </c>
      <c r="G991" s="85"/>
      <c r="H991" s="85" t="s">
        <v>61</v>
      </c>
      <c r="I991" s="86" t="n">
        <v>1392.902</v>
      </c>
      <c r="J991" s="86" t="n">
        <v>1392.902</v>
      </c>
      <c r="K991" s="86" t="n">
        <v>2788.56</v>
      </c>
      <c r="L991" s="87" t="n">
        <v>1395.658</v>
      </c>
      <c r="M991" s="83" t="n">
        <v>1.00197860294551</v>
      </c>
      <c r="N991" s="88" t="s">
        <v>57</v>
      </c>
      <c r="O991" s="86" t="n">
        <v>3846.04</v>
      </c>
      <c r="P991" s="86" t="n">
        <v>3846.04</v>
      </c>
      <c r="Q991" s="86" t="n">
        <v>0</v>
      </c>
      <c r="R991" s="89" t="n">
        <v>-3846.04</v>
      </c>
      <c r="S991" s="90" t="n">
        <v>-1</v>
      </c>
      <c r="T991" s="90" t="n">
        <v>-1</v>
      </c>
      <c r="U991" s="85" t="s">
        <v>57</v>
      </c>
      <c r="V991" s="85" t="s">
        <v>57</v>
      </c>
      <c r="W991" s="85" t="s">
        <v>57</v>
      </c>
      <c r="X991" s="85" t="s">
        <v>57</v>
      </c>
      <c r="Y991" s="91" t="s">
        <v>57</v>
      </c>
      <c r="Z991" s="91" t="s">
        <v>57</v>
      </c>
      <c r="AA991" s="86" t="n">
        <f aca="false">SUM(K991,Q991,W991)/3</f>
        <v>929.52</v>
      </c>
    </row>
    <row r="992" customFormat="false" ht="15" hidden="false" customHeight="false" outlineLevel="0" collapsed="false">
      <c r="A992" s="0" t="e">
        <f aca="false">_xlfn.XLOOKUP('[1]CMK - 30.09.2025'!$N$1:$N$1048576,'[1]CMK - 30.09.2025'!$J$1:$J$1048576,"-",0)</f>
        <v>#NAME?</v>
      </c>
      <c r="B992" s="85" t="s">
        <v>58</v>
      </c>
      <c r="C992" s="85" t="s">
        <v>58</v>
      </c>
      <c r="D992" s="85" t="s">
        <v>59</v>
      </c>
      <c r="E992" s="85" t="n">
        <v>20955381000170</v>
      </c>
      <c r="F992" s="85" t="s">
        <v>1048</v>
      </c>
      <c r="G992" s="85"/>
      <c r="H992" s="85" t="s">
        <v>61</v>
      </c>
      <c r="I992" s="86" t="n">
        <v>2113.534</v>
      </c>
      <c r="J992" s="86" t="n">
        <v>2113.534</v>
      </c>
      <c r="K992" s="86" t="n">
        <v>2958.64</v>
      </c>
      <c r="L992" s="87" t="n">
        <v>845.105999999999</v>
      </c>
      <c r="M992" s="83" t="n">
        <v>0.399854461768772</v>
      </c>
      <c r="N992" s="88" t="s">
        <v>57</v>
      </c>
      <c r="O992" s="86" t="n">
        <v>2495.308</v>
      </c>
      <c r="P992" s="86" t="n">
        <v>2495.308</v>
      </c>
      <c r="Q992" s="86" t="n">
        <v>1386.56</v>
      </c>
      <c r="R992" s="89" t="n">
        <v>-1108.748</v>
      </c>
      <c r="S992" s="90" t="n">
        <v>-0.444333124407889</v>
      </c>
      <c r="T992" s="90" t="n">
        <v>-0.531352242922424</v>
      </c>
      <c r="U992" s="86" t="n">
        <v>992.534000000001</v>
      </c>
      <c r="V992" s="86" t="n">
        <v>992.534000000001</v>
      </c>
      <c r="W992" s="86" t="n">
        <v>2750.67</v>
      </c>
      <c r="X992" s="87" t="n">
        <v>1758.136</v>
      </c>
      <c r="Y992" s="83" t="n">
        <v>1.77136098108478</v>
      </c>
      <c r="Z992" s="83" t="n">
        <v>0.983808850680822</v>
      </c>
      <c r="AA992" s="86" t="n">
        <f aca="false">SUM(K992,Q992,W992)/3</f>
        <v>2365.29</v>
      </c>
    </row>
    <row r="993" customFormat="false" ht="15" hidden="false" customHeight="false" outlineLevel="0" collapsed="false">
      <c r="A993" s="0" t="e">
        <f aca="false">_xlfn.XLOOKUP('[1]CMK - 30.09.2025'!$N$1:$N$1048576,'[1]CMK - 30.09.2025'!$J$1:$J$1048576,"-",0)</f>
        <v>#NAME?</v>
      </c>
      <c r="B993" s="85" t="s">
        <v>58</v>
      </c>
      <c r="C993" s="85" t="s">
        <v>58</v>
      </c>
      <c r="D993" s="85" t="s">
        <v>59</v>
      </c>
      <c r="E993" s="85" t="n">
        <v>20959524000383</v>
      </c>
      <c r="F993" s="85" t="s">
        <v>1049</v>
      </c>
      <c r="G993" s="85"/>
      <c r="H993" s="85" t="s">
        <v>61</v>
      </c>
      <c r="I993" s="86" t="n">
        <v>10210.694</v>
      </c>
      <c r="J993" s="86" t="n">
        <v>10210.694</v>
      </c>
      <c r="K993" s="86" t="n">
        <v>9841.14</v>
      </c>
      <c r="L993" s="89" t="n">
        <v>-369.554</v>
      </c>
      <c r="M993" s="90" t="n">
        <v>-0.0361928386062691</v>
      </c>
      <c r="N993" s="88" t="s">
        <v>57</v>
      </c>
      <c r="O993" s="86" t="n">
        <v>11418.953</v>
      </c>
      <c r="P993" s="86" t="n">
        <v>11418.953</v>
      </c>
      <c r="Q993" s="86" t="n">
        <v>14214.25</v>
      </c>
      <c r="R993" s="87" t="n">
        <v>2795.297</v>
      </c>
      <c r="S993" s="83" t="n">
        <v>0.244794509619227</v>
      </c>
      <c r="T993" s="83" t="n">
        <v>0.444370266046414</v>
      </c>
      <c r="U993" s="86" t="n">
        <v>12308.108</v>
      </c>
      <c r="V993" s="86" t="n">
        <v>12308.108</v>
      </c>
      <c r="W993" s="86" t="n">
        <v>13446.76</v>
      </c>
      <c r="X993" s="87" t="n">
        <v>1138.652</v>
      </c>
      <c r="Y993" s="83" t="n">
        <v>0.0925123503953651</v>
      </c>
      <c r="Z993" s="90" t="n">
        <v>-0.0539944070211232</v>
      </c>
      <c r="AA993" s="86" t="n">
        <f aca="false">SUM(K993,Q993,W993)/3</f>
        <v>12500.7166666667</v>
      </c>
    </row>
    <row r="994" customFormat="false" ht="15" hidden="false" customHeight="false" outlineLevel="0" collapsed="false">
      <c r="A994" s="0" t="e">
        <f aca="false">_xlfn.XLOOKUP('[1]CMK - 30.09.2025'!$N$1:$N$1048576,'[1]CMK - 30.09.2025'!$J$1:$J$1048576,"-",0)</f>
        <v>#NAME?</v>
      </c>
      <c r="B994" s="85" t="s">
        <v>58</v>
      </c>
      <c r="C994" s="85" t="s">
        <v>58</v>
      </c>
      <c r="D994" s="85" t="s">
        <v>59</v>
      </c>
      <c r="E994" s="85" t="n">
        <v>20973319000100</v>
      </c>
      <c r="F994" s="85" t="s">
        <v>1050</v>
      </c>
      <c r="G994" s="85"/>
      <c r="H994" s="85" t="s">
        <v>61</v>
      </c>
      <c r="I994" s="86" t="n">
        <v>1350.451</v>
      </c>
      <c r="J994" s="86" t="n">
        <v>1350.451</v>
      </c>
      <c r="K994" s="86" t="n">
        <v>1974.72</v>
      </c>
      <c r="L994" s="87" t="n">
        <v>624.269</v>
      </c>
      <c r="M994" s="83" t="n">
        <v>0.462267050044763</v>
      </c>
      <c r="N994" s="88" t="s">
        <v>57</v>
      </c>
      <c r="O994" s="86" t="n">
        <v>0</v>
      </c>
      <c r="P994" s="86" t="n">
        <v>0</v>
      </c>
      <c r="Q994" s="86" t="n">
        <v>749.53</v>
      </c>
      <c r="R994" s="87" t="n">
        <v>749.53</v>
      </c>
      <c r="S994" s="88" t="s">
        <v>57</v>
      </c>
      <c r="T994" s="90" t="n">
        <v>-0.620437327823691</v>
      </c>
      <c r="U994" s="86" t="n">
        <v>234.152</v>
      </c>
      <c r="V994" s="86" t="n">
        <v>234.152</v>
      </c>
      <c r="W994" s="86" t="n">
        <v>1929.93</v>
      </c>
      <c r="X994" s="87" t="n">
        <v>1695.778</v>
      </c>
      <c r="Y994" s="83" t="n">
        <v>7.24221018825378</v>
      </c>
      <c r="Z994" s="83" t="n">
        <v>1.57485357490694</v>
      </c>
      <c r="AA994" s="86" t="n">
        <f aca="false">SUM(K994,Q994,W994)/3</f>
        <v>1551.39333333333</v>
      </c>
    </row>
    <row r="995" customFormat="false" ht="15" hidden="false" customHeight="false" outlineLevel="0" collapsed="false">
      <c r="A995" s="0" t="e">
        <f aca="false">_xlfn.XLOOKUP('[1]CMK - 30.09.2025'!$N$1:$N$1048576,'[1]CMK - 30.09.2025'!$J$1:$J$1048576,"-",0)</f>
        <v>#NAME?</v>
      </c>
      <c r="B995" s="85" t="s">
        <v>58</v>
      </c>
      <c r="C995" s="85" t="s">
        <v>58</v>
      </c>
      <c r="D995" s="85" t="s">
        <v>59</v>
      </c>
      <c r="E995" s="85" t="n">
        <v>20976387000123</v>
      </c>
      <c r="F995" s="85" t="s">
        <v>1051</v>
      </c>
      <c r="G995" s="85"/>
      <c r="H995" s="85" t="s">
        <v>61</v>
      </c>
      <c r="I995" s="86" t="n">
        <v>1213.406</v>
      </c>
      <c r="J995" s="86" t="n">
        <v>1213.406</v>
      </c>
      <c r="K995" s="86" t="n">
        <v>1481.27</v>
      </c>
      <c r="L995" s="87" t="n">
        <v>267.864</v>
      </c>
      <c r="M995" s="83" t="n">
        <v>0.220753811996974</v>
      </c>
      <c r="N995" s="88" t="s">
        <v>57</v>
      </c>
      <c r="O995" s="86" t="n">
        <v>1918.751</v>
      </c>
      <c r="P995" s="86" t="n">
        <v>1918.751</v>
      </c>
      <c r="Q995" s="86" t="n">
        <v>587.21</v>
      </c>
      <c r="R995" s="89" t="n">
        <v>-1331.541</v>
      </c>
      <c r="S995" s="90" t="n">
        <v>-0.69396237448215</v>
      </c>
      <c r="T995" s="90" t="n">
        <v>-0.603576660568296</v>
      </c>
      <c r="U995" s="86" t="n">
        <v>1317.849</v>
      </c>
      <c r="V995" s="86" t="n">
        <v>1317.849</v>
      </c>
      <c r="W995" s="86" t="n">
        <v>384.86</v>
      </c>
      <c r="X995" s="89" t="n">
        <v>-932.989</v>
      </c>
      <c r="Y995" s="90" t="n">
        <v>-0.70796350719999</v>
      </c>
      <c r="Z995" s="90" t="n">
        <v>-0.34459563018341</v>
      </c>
      <c r="AA995" s="86" t="n">
        <f aca="false">SUM(K995,Q995,W995)/3</f>
        <v>817.78</v>
      </c>
    </row>
    <row r="996" customFormat="false" ht="15" hidden="false" customHeight="false" outlineLevel="0" collapsed="false">
      <c r="A996" s="0" t="e">
        <f aca="false">_xlfn.XLOOKUP('[1]CMK - 30.09.2025'!$N$1:$N$1048576,'[1]CMK - 30.09.2025'!$J$1:$J$1048576,"-",0)</f>
        <v>#NAME?</v>
      </c>
      <c r="B996" s="85" t="s">
        <v>58</v>
      </c>
      <c r="C996" s="85" t="s">
        <v>58</v>
      </c>
      <c r="D996" s="85" t="s">
        <v>59</v>
      </c>
      <c r="E996" s="85" t="n">
        <v>20988739000160</v>
      </c>
      <c r="F996" s="85" t="s">
        <v>1052</v>
      </c>
      <c r="G996" s="85"/>
      <c r="H996" s="85" t="s">
        <v>61</v>
      </c>
      <c r="I996" s="86" t="n">
        <v>18330.6</v>
      </c>
      <c r="J996" s="86" t="n">
        <v>18330.6</v>
      </c>
      <c r="K996" s="86" t="n">
        <v>19280.13</v>
      </c>
      <c r="L996" s="87" t="n">
        <v>949.529999999999</v>
      </c>
      <c r="M996" s="83" t="n">
        <v>0.0518002684036529</v>
      </c>
      <c r="N996" s="88" t="s">
        <v>57</v>
      </c>
      <c r="O996" s="86" t="n">
        <v>13341.748</v>
      </c>
      <c r="P996" s="86" t="n">
        <v>13341.748</v>
      </c>
      <c r="Q996" s="86" t="n">
        <v>14978.79</v>
      </c>
      <c r="R996" s="87" t="n">
        <v>1637.04199999999</v>
      </c>
      <c r="S996" s="83" t="n">
        <v>0.122700713579659</v>
      </c>
      <c r="T996" s="90" t="n">
        <v>-0.223097043432798</v>
      </c>
      <c r="U996" s="86" t="n">
        <v>16867.952</v>
      </c>
      <c r="V996" s="86" t="n">
        <v>16867.952</v>
      </c>
      <c r="W996" s="86" t="n">
        <v>17126.72</v>
      </c>
      <c r="X996" s="87" t="n">
        <v>258.767999999993</v>
      </c>
      <c r="Y996" s="83" t="n">
        <v>0.0153408072301837</v>
      </c>
      <c r="Z996" s="83" t="n">
        <v>0.143398098244251</v>
      </c>
      <c r="AA996" s="86" t="n">
        <f aca="false">SUM(K996,Q996,W996)/3</f>
        <v>17128.5466666667</v>
      </c>
    </row>
    <row r="997" customFormat="false" ht="15" hidden="false" customHeight="false" outlineLevel="0" collapsed="false">
      <c r="A997" s="0" t="e">
        <f aca="false">_xlfn.XLOOKUP('[1]CMK - 30.09.2025'!$N$1:$N$1048576,'[1]CMK - 30.09.2025'!$J$1:$J$1048576,"-",0)</f>
        <v>#NAME?</v>
      </c>
      <c r="B997" s="85" t="s">
        <v>58</v>
      </c>
      <c r="C997" s="85" t="s">
        <v>58</v>
      </c>
      <c r="D997" s="85" t="s">
        <v>59</v>
      </c>
      <c r="E997" s="85" t="n">
        <v>21035217000107</v>
      </c>
      <c r="F997" s="85" t="s">
        <v>1053</v>
      </c>
      <c r="G997" s="85"/>
      <c r="H997" s="85" t="s">
        <v>61</v>
      </c>
      <c r="I997" s="86" t="n">
        <v>10105.086</v>
      </c>
      <c r="J997" s="86" t="n">
        <v>10105.086</v>
      </c>
      <c r="K997" s="86" t="n">
        <v>6373.9</v>
      </c>
      <c r="L997" s="89" t="n">
        <v>-3731.186</v>
      </c>
      <c r="M997" s="90" t="n">
        <v>-0.369238421127737</v>
      </c>
      <c r="N997" s="88" t="s">
        <v>57</v>
      </c>
      <c r="O997" s="86" t="n">
        <v>10380.924</v>
      </c>
      <c r="P997" s="86" t="n">
        <v>10380.924</v>
      </c>
      <c r="Q997" s="86" t="n">
        <v>13427.55</v>
      </c>
      <c r="R997" s="87" t="n">
        <v>3046.626</v>
      </c>
      <c r="S997" s="83" t="n">
        <v>0.293483123467622</v>
      </c>
      <c r="T997" s="83" t="n">
        <v>1.10664585261771</v>
      </c>
      <c r="U997" s="86" t="n">
        <v>9484.503</v>
      </c>
      <c r="V997" s="86" t="n">
        <v>9484.503</v>
      </c>
      <c r="W997" s="86" t="n">
        <v>6931.23</v>
      </c>
      <c r="X997" s="89" t="n">
        <v>-2553.273</v>
      </c>
      <c r="Y997" s="90" t="n">
        <v>-0.269204722693429</v>
      </c>
      <c r="Z997" s="90" t="n">
        <v>-0.483805310723103</v>
      </c>
      <c r="AA997" s="86" t="n">
        <f aca="false">SUM(K997,Q997,W997)/3</f>
        <v>8910.89333333333</v>
      </c>
    </row>
    <row r="998" customFormat="false" ht="15" hidden="false" customHeight="false" outlineLevel="0" collapsed="false">
      <c r="A998" s="0" t="e">
        <f aca="false">_xlfn.XLOOKUP('[1]CMK - 30.09.2025'!$N$1:$N$1048576,'[1]CMK - 30.09.2025'!$J$1:$J$1048576,"-",0)</f>
        <v>#NAME?</v>
      </c>
      <c r="B998" s="85" t="s">
        <v>58</v>
      </c>
      <c r="C998" s="85" t="s">
        <v>58</v>
      </c>
      <c r="D998" s="85" t="s">
        <v>59</v>
      </c>
      <c r="E998" s="85" t="n">
        <v>21075593000125</v>
      </c>
      <c r="F998" s="85" t="s">
        <v>1054</v>
      </c>
      <c r="G998" s="85"/>
      <c r="H998" s="85" t="s">
        <v>61</v>
      </c>
      <c r="I998" s="86" t="n">
        <v>273.935</v>
      </c>
      <c r="J998" s="86" t="n">
        <v>273.935</v>
      </c>
      <c r="K998" s="86" t="n">
        <v>515.79</v>
      </c>
      <c r="L998" s="87" t="n">
        <v>241.855</v>
      </c>
      <c r="M998" s="83" t="n">
        <v>0.88289192691697</v>
      </c>
      <c r="N998" s="88" t="s">
        <v>57</v>
      </c>
      <c r="O998" s="86" t="n">
        <v>857.938</v>
      </c>
      <c r="P998" s="86" t="n">
        <v>857.938</v>
      </c>
      <c r="Q998" s="86" t="n">
        <v>10.75</v>
      </c>
      <c r="R998" s="89" t="n">
        <v>-847.188</v>
      </c>
      <c r="S998" s="90" t="n">
        <v>-0.987469957036522</v>
      </c>
      <c r="T998" s="90" t="n">
        <v>-0.979158184532465</v>
      </c>
      <c r="U998" s="86" t="n">
        <v>429.919</v>
      </c>
      <c r="V998" s="86" t="n">
        <v>429.919</v>
      </c>
      <c r="W998" s="86" t="n">
        <v>331.98</v>
      </c>
      <c r="X998" s="89" t="n">
        <v>-97.939</v>
      </c>
      <c r="Y998" s="90" t="n">
        <v>-0.227808028954291</v>
      </c>
      <c r="Z998" s="83" t="n">
        <v>29.8818604651163</v>
      </c>
      <c r="AA998" s="86" t="n">
        <f aca="false">SUM(K998,Q998,W998)/3</f>
        <v>286.173333333333</v>
      </c>
    </row>
    <row r="999" customFormat="false" ht="15" hidden="false" customHeight="false" outlineLevel="0" collapsed="false">
      <c r="A999" s="0" t="e">
        <f aca="false">_xlfn.XLOOKUP('[1]CMK - 30.09.2025'!$N$1:$N$1048576,'[1]CMK - 30.09.2025'!$J$1:$J$1048576,"-",0)</f>
        <v>#NAME?</v>
      </c>
      <c r="B999" s="85" t="s">
        <v>58</v>
      </c>
      <c r="C999" s="85" t="s">
        <v>58</v>
      </c>
      <c r="D999" s="85" t="s">
        <v>59</v>
      </c>
      <c r="E999" s="85" t="n">
        <v>21086168000131</v>
      </c>
      <c r="F999" s="85" t="s">
        <v>1055</v>
      </c>
      <c r="G999" s="85"/>
      <c r="H999" s="85" t="s">
        <v>61</v>
      </c>
      <c r="I999" s="86" t="n">
        <v>4490.164</v>
      </c>
      <c r="J999" s="86" t="n">
        <v>4490.164</v>
      </c>
      <c r="K999" s="86" t="n">
        <v>6775.31</v>
      </c>
      <c r="L999" s="87" t="n">
        <v>2285.146</v>
      </c>
      <c r="M999" s="83" t="n">
        <v>0.50892261396243</v>
      </c>
      <c r="N999" s="88" t="s">
        <v>57</v>
      </c>
      <c r="O999" s="86" t="n">
        <v>4851.422</v>
      </c>
      <c r="P999" s="86" t="n">
        <v>4851.422</v>
      </c>
      <c r="Q999" s="86" t="n">
        <v>5678.07</v>
      </c>
      <c r="R999" s="87" t="n">
        <v>826.648000000002</v>
      </c>
      <c r="S999" s="83" t="n">
        <v>0.170392928094073</v>
      </c>
      <c r="T999" s="90" t="n">
        <v>-0.161946833429024</v>
      </c>
      <c r="U999" s="86" t="n">
        <v>4522.357</v>
      </c>
      <c r="V999" s="86" t="n">
        <v>4522.357</v>
      </c>
      <c r="W999" s="86" t="n">
        <v>5531.75</v>
      </c>
      <c r="X999" s="87" t="n">
        <v>1009.393</v>
      </c>
      <c r="Y999" s="83" t="n">
        <v>0.223200645150306</v>
      </c>
      <c r="Z999" s="90" t="n">
        <v>-0.025769319504691</v>
      </c>
      <c r="AA999" s="86" t="n">
        <f aca="false">SUM(K999,Q999,W999)/3</f>
        <v>5995.04333333333</v>
      </c>
    </row>
    <row r="1000" customFormat="false" ht="15" hidden="false" customHeight="false" outlineLevel="0" collapsed="false">
      <c r="A1000" s="0" t="e">
        <f aca="false">_xlfn.XLOOKUP('[1]CMK - 30.09.2025'!$N$1:$N$1048576,'[1]CMK - 30.09.2025'!$J$1:$J$1048576,"-",0)</f>
        <v>#NAME?</v>
      </c>
      <c r="B1000" s="85" t="s">
        <v>58</v>
      </c>
      <c r="C1000" s="85" t="s">
        <v>58</v>
      </c>
      <c r="D1000" s="85" t="s">
        <v>59</v>
      </c>
      <c r="E1000" s="85" t="n">
        <v>21116833000192</v>
      </c>
      <c r="F1000" s="85" t="s">
        <v>1056</v>
      </c>
      <c r="G1000" s="85"/>
      <c r="H1000" s="85" t="s">
        <v>61</v>
      </c>
      <c r="I1000" s="86" t="n">
        <v>327.134</v>
      </c>
      <c r="J1000" s="86" t="n">
        <v>327.134</v>
      </c>
      <c r="K1000" s="86" t="n">
        <v>486.06</v>
      </c>
      <c r="L1000" s="87" t="n">
        <v>158.926</v>
      </c>
      <c r="M1000" s="83" t="n">
        <v>0.485813153019863</v>
      </c>
      <c r="N1000" s="88" t="s">
        <v>57</v>
      </c>
      <c r="O1000" s="86" t="n">
        <v>107.412</v>
      </c>
      <c r="P1000" s="86" t="n">
        <v>107.412</v>
      </c>
      <c r="Q1000" s="86" t="n">
        <v>1490.74</v>
      </c>
      <c r="R1000" s="87" t="n">
        <v>1383.328</v>
      </c>
      <c r="S1000" s="83" t="n">
        <v>12.8787100137787</v>
      </c>
      <c r="T1000" s="83" t="n">
        <v>2.06698761469777</v>
      </c>
      <c r="U1000" s="86" t="n">
        <v>369.498</v>
      </c>
      <c r="V1000" s="86" t="n">
        <v>369.498</v>
      </c>
      <c r="W1000" s="86" t="n">
        <v>232.26</v>
      </c>
      <c r="X1000" s="89" t="n">
        <v>-137.238</v>
      </c>
      <c r="Y1000" s="90" t="n">
        <v>-0.371417436630239</v>
      </c>
      <c r="Z1000" s="90" t="n">
        <v>-0.844198183452514</v>
      </c>
      <c r="AA1000" s="86" t="n">
        <f aca="false">SUM(K1000,Q1000,W1000)/3</f>
        <v>736.353333333333</v>
      </c>
    </row>
    <row r="1001" customFormat="false" ht="15" hidden="false" customHeight="false" outlineLevel="0" collapsed="false">
      <c r="A1001" s="0" t="e">
        <f aca="false">_xlfn.XLOOKUP('[1]CMK - 30.09.2025'!$N$1:$N$1048576,'[1]CMK - 30.09.2025'!$J$1:$J$1048576,"-",0)</f>
        <v>#NAME?</v>
      </c>
      <c r="B1001" s="85" t="s">
        <v>58</v>
      </c>
      <c r="C1001" s="85" t="s">
        <v>58</v>
      </c>
      <c r="D1001" s="85" t="s">
        <v>59</v>
      </c>
      <c r="E1001" s="85" t="n">
        <v>21135884000161</v>
      </c>
      <c r="F1001" s="85" t="s">
        <v>1057</v>
      </c>
      <c r="G1001" s="85"/>
      <c r="H1001" s="85" t="s">
        <v>61</v>
      </c>
      <c r="I1001" s="86" t="n">
        <v>1746.442</v>
      </c>
      <c r="J1001" s="86" t="n">
        <v>1746.442</v>
      </c>
      <c r="K1001" s="86" t="n">
        <v>1775.75</v>
      </c>
      <c r="L1001" s="87" t="n">
        <v>29.3079999999998</v>
      </c>
      <c r="M1001" s="83" t="n">
        <v>0.0167815478555828</v>
      </c>
      <c r="N1001" s="88" t="s">
        <v>57</v>
      </c>
      <c r="O1001" s="86" t="n">
        <v>1524.163</v>
      </c>
      <c r="P1001" s="86" t="n">
        <v>1524.163</v>
      </c>
      <c r="Q1001" s="86" t="n">
        <v>527.05</v>
      </c>
      <c r="R1001" s="89" t="n">
        <v>-997.113</v>
      </c>
      <c r="S1001" s="90" t="n">
        <v>-0.654203651446728</v>
      </c>
      <c r="T1001" s="90" t="n">
        <v>-0.703195832746727</v>
      </c>
      <c r="U1001" s="86" t="n">
        <v>3045.931</v>
      </c>
      <c r="V1001" s="86" t="n">
        <v>3045.931</v>
      </c>
      <c r="W1001" s="86" t="n">
        <v>896.54</v>
      </c>
      <c r="X1001" s="89" t="n">
        <v>-2149.391</v>
      </c>
      <c r="Y1001" s="90" t="n">
        <v>-0.705659780211699</v>
      </c>
      <c r="Z1001" s="83" t="n">
        <v>0.701053031021725</v>
      </c>
      <c r="AA1001" s="86" t="n">
        <f aca="false">SUM(K1001,Q1001,W1001)/3</f>
        <v>1066.44666666667</v>
      </c>
    </row>
  </sheetData>
  <sheetProtection sheet="true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AZ19" activeCellId="0" sqref="AZ19"/>
    </sheetView>
  </sheetViews>
  <sheetFormatPr defaultColWidth="8.71484375" defaultRowHeight="15" zeroHeight="false" outlineLevelRow="0" outlineLevelCol="0"/>
  <cols>
    <col collapsed="false" customWidth="true" hidden="true" outlineLevel="0" max="5" min="1" style="12" width="25.71"/>
    <col collapsed="false" customWidth="true" hidden="true" outlineLevel="0" max="7" min="6" style="92" width="25.71"/>
    <col collapsed="false" customWidth="true" hidden="true" outlineLevel="0" max="15" min="8" style="12" width="25.71"/>
    <col collapsed="false" customWidth="true" hidden="true" outlineLevel="0" max="16" min="16" style="12" width="17.42"/>
    <col collapsed="false" customWidth="true" hidden="true" outlineLevel="0" max="17" min="17" style="12" width="18.14"/>
    <col collapsed="false" customWidth="true" hidden="true" outlineLevel="0" max="18" min="18" style="12" width="29.71"/>
    <col collapsed="false" customWidth="true" hidden="true" outlineLevel="0" max="19" min="19" style="12" width="13.86"/>
    <col collapsed="false" customWidth="true" hidden="true" outlineLevel="0" max="20" min="20" style="12" width="21.43"/>
    <col collapsed="false" customWidth="true" hidden="true" outlineLevel="0" max="21" min="21" style="12" width="14.86"/>
    <col collapsed="false" customWidth="true" hidden="true" outlineLevel="0" max="22" min="22" style="93" width="17.42"/>
    <col collapsed="false" customWidth="true" hidden="true" outlineLevel="0" max="23" min="23" style="12" width="29.71"/>
    <col collapsed="false" customWidth="true" hidden="true" outlineLevel="0" max="24" min="24" style="94" width="11.53"/>
    <col collapsed="false" customWidth="false" hidden="false" outlineLevel="0" max="25" min="25" style="95" width="8.71"/>
    <col collapsed="false" customWidth="false" hidden="false" outlineLevel="0" max="16384" min="26" style="12" width="8.71"/>
  </cols>
  <sheetData>
    <row r="1" s="101" customFormat="true" ht="31.5" hidden="false" customHeight="true" outlineLevel="0" collapsed="false">
      <c r="A1" s="96" t="s">
        <v>1058</v>
      </c>
      <c r="B1" s="96" t="s">
        <v>17</v>
      </c>
      <c r="C1" s="96" t="s">
        <v>1059</v>
      </c>
      <c r="D1" s="96" t="s">
        <v>1060</v>
      </c>
      <c r="E1" s="96" t="s">
        <v>16</v>
      </c>
      <c r="F1" s="96" t="s">
        <v>1061</v>
      </c>
      <c r="G1" s="96" t="s">
        <v>1062</v>
      </c>
      <c r="H1" s="96" t="s">
        <v>1063</v>
      </c>
      <c r="I1" s="96" t="s">
        <v>1064</v>
      </c>
      <c r="J1" s="96" t="s">
        <v>1065</v>
      </c>
      <c r="K1" s="96" t="s">
        <v>1066</v>
      </c>
      <c r="L1" s="96" t="s">
        <v>1067</v>
      </c>
      <c r="M1" s="96" t="s">
        <v>1068</v>
      </c>
      <c r="N1" s="96" t="s">
        <v>1069</v>
      </c>
      <c r="O1" s="96" t="s">
        <v>1070</v>
      </c>
      <c r="P1" s="97" t="s">
        <v>55</v>
      </c>
      <c r="Q1" s="97" t="s">
        <v>1071</v>
      </c>
      <c r="R1" s="97" t="s">
        <v>1072</v>
      </c>
      <c r="S1" s="97" t="s">
        <v>10</v>
      </c>
      <c r="T1" s="97" t="s">
        <v>1073</v>
      </c>
      <c r="U1" s="98" t="s">
        <v>17</v>
      </c>
      <c r="V1" s="98" t="s">
        <v>1074</v>
      </c>
      <c r="W1" s="98" t="s">
        <v>1075</v>
      </c>
      <c r="X1" s="99"/>
      <c r="Y1" s="100"/>
    </row>
    <row r="2" customFormat="false" ht="15" hidden="false" customHeight="false" outlineLevel="0" collapsed="false">
      <c r="A2" s="102" t="s">
        <v>1076</v>
      </c>
      <c r="B2" s="103" t="n">
        <v>42849414000130</v>
      </c>
      <c r="C2" s="102" t="n">
        <v>101414</v>
      </c>
      <c r="D2" s="102" t="n">
        <v>207</v>
      </c>
      <c r="E2" s="102" t="s">
        <v>1077</v>
      </c>
      <c r="F2" s="102" t="n">
        <v>10437</v>
      </c>
      <c r="G2" s="102" t="s">
        <v>58</v>
      </c>
      <c r="H2" s="102" t="n">
        <v>35993</v>
      </c>
      <c r="I2" s="102" t="n">
        <v>30</v>
      </c>
      <c r="J2" s="102" t="n">
        <v>35993</v>
      </c>
      <c r="K2" s="102" t="n">
        <v>7</v>
      </c>
      <c r="L2" s="102" t="s">
        <v>1076</v>
      </c>
      <c r="M2" s="102" t="s">
        <v>1078</v>
      </c>
      <c r="N2" s="102" t="s">
        <v>1079</v>
      </c>
      <c r="O2" s="102" t="s">
        <v>1080</v>
      </c>
      <c r="P2" s="104" t="e">
        <f aca="false">_xlfn.XLOOKUP('MEDIA TRI'!$E:$E,'MEDIA TRI'!$AA:$AA,"-",0)</f>
        <v>#NAME?</v>
      </c>
      <c r="Q2" s="12" t="e">
        <f aca="false">_xlfn.XLOOKUP($U:$U,$V:$V,0,0)</f>
        <v>#NAME?</v>
      </c>
      <c r="R2" s="12" t="e">
        <f aca="false">_xlfn.XLOOKUP($U:$U,$W:$W,0,0)</f>
        <v>#NAME?</v>
      </c>
      <c r="S2" s="12" t="s">
        <v>61</v>
      </c>
      <c r="T2" s="12" t="s">
        <v>1081</v>
      </c>
      <c r="U2" s="12" t="n">
        <v>57214900000230</v>
      </c>
      <c r="V2" s="12" t="s">
        <v>1082</v>
      </c>
      <c r="W2" s="12" t="s">
        <v>1083</v>
      </c>
    </row>
    <row r="3" customFormat="false" ht="15" hidden="false" customHeight="false" outlineLevel="0" collapsed="false">
      <c r="A3" s="102" t="s">
        <v>1084</v>
      </c>
      <c r="B3" s="103" t="n">
        <v>21217971000168</v>
      </c>
      <c r="C3" s="102" t="n">
        <v>134634</v>
      </c>
      <c r="D3" s="102" t="n">
        <v>1791</v>
      </c>
      <c r="E3" s="102" t="s">
        <v>1085</v>
      </c>
      <c r="F3" s="102" t="n">
        <v>10437</v>
      </c>
      <c r="G3" s="102" t="s">
        <v>58</v>
      </c>
      <c r="H3" s="102" t="n">
        <v>35186</v>
      </c>
      <c r="I3" s="102" t="n">
        <v>28</v>
      </c>
      <c r="J3" s="102" t="n">
        <v>35186</v>
      </c>
      <c r="K3" s="102" t="n">
        <v>7</v>
      </c>
      <c r="L3" s="102" t="s">
        <v>1084</v>
      </c>
      <c r="M3" s="102" t="s">
        <v>1078</v>
      </c>
      <c r="N3" s="102" t="s">
        <v>1079</v>
      </c>
      <c r="O3" s="102" t="s">
        <v>1086</v>
      </c>
      <c r="P3" s="104" t="e">
        <f aca="false">_xlfn.XLOOKUP('MEDIA TRI'!$E:$E,'MEDIA TRI'!$AA:$AA,"-",0)</f>
        <v>#NAME?</v>
      </c>
      <c r="Q3" s="12" t="e">
        <f aca="false">_xlfn.XLOOKUP($U:$U,$V:$V,0,0)</f>
        <v>#NAME?</v>
      </c>
      <c r="R3" s="12" t="e">
        <f aca="false">_xlfn.XLOOKUP($U:$U,$W:$W,0,0)</f>
        <v>#NAME?</v>
      </c>
      <c r="S3" s="12" t="s">
        <v>61</v>
      </c>
      <c r="T3" s="12" t="s">
        <v>1081</v>
      </c>
      <c r="U3" s="12" t="n">
        <v>57214900000230</v>
      </c>
      <c r="V3" s="12" t="s">
        <v>1082</v>
      </c>
      <c r="W3" s="12" t="s">
        <v>1083</v>
      </c>
    </row>
    <row r="4" customFormat="false" ht="15" hidden="false" customHeight="false" outlineLevel="0" collapsed="false">
      <c r="A4" s="102" t="s">
        <v>1087</v>
      </c>
      <c r="B4" s="103" t="n">
        <v>9440889000100</v>
      </c>
      <c r="C4" s="102" t="n">
        <v>125405</v>
      </c>
      <c r="D4" s="102" t="n">
        <v>542</v>
      </c>
      <c r="E4" s="102" t="s">
        <v>1088</v>
      </c>
      <c r="F4" s="102" t="n">
        <v>14516</v>
      </c>
      <c r="G4" s="102" t="s">
        <v>1089</v>
      </c>
      <c r="H4" s="102" t="n">
        <v>35195</v>
      </c>
      <c r="I4" s="102" t="n">
        <v>27</v>
      </c>
      <c r="J4" s="102" t="n">
        <v>35195</v>
      </c>
      <c r="K4" s="102" t="n">
        <v>7</v>
      </c>
      <c r="L4" s="102" t="s">
        <v>1087</v>
      </c>
      <c r="M4" s="102" t="s">
        <v>1078</v>
      </c>
      <c r="N4" s="102" t="s">
        <v>1090</v>
      </c>
      <c r="O4" s="102" t="s">
        <v>1091</v>
      </c>
      <c r="P4" s="104" t="e">
        <f aca="false">_xlfn.XLOOKUP('MEDIA TRI'!$E:$E,'MEDIA TRI'!$AA:$AA,"-",0)</f>
        <v>#NAME?</v>
      </c>
      <c r="Q4" s="12" t="e">
        <f aca="false">_xlfn.XLOOKUP($U:$U,$V:$V,0,0)</f>
        <v>#NAME?</v>
      </c>
      <c r="R4" s="12" t="e">
        <f aca="false">_xlfn.XLOOKUP($U:$U,$W:$W,0,0)</f>
        <v>#NAME?</v>
      </c>
      <c r="S4" s="12" t="s">
        <v>61</v>
      </c>
      <c r="T4" s="12" t="s">
        <v>1092</v>
      </c>
      <c r="U4" s="12" t="n">
        <v>87497368000195</v>
      </c>
      <c r="V4" s="12" t="s">
        <v>1093</v>
      </c>
      <c r="W4" s="12" t="s">
        <v>1094</v>
      </c>
    </row>
    <row r="5" customFormat="false" ht="15" hidden="false" customHeight="false" outlineLevel="0" collapsed="false">
      <c r="A5" s="102" t="s">
        <v>1095</v>
      </c>
      <c r="B5" s="103" t="n">
        <v>9519515000177</v>
      </c>
      <c r="C5" s="102" t="n">
        <v>105857</v>
      </c>
      <c r="D5" s="102" t="n">
        <v>1146</v>
      </c>
      <c r="E5" s="102" t="s">
        <v>1096</v>
      </c>
      <c r="F5" s="102" t="n">
        <v>10437</v>
      </c>
      <c r="G5" s="102" t="s">
        <v>58</v>
      </c>
      <c r="H5" s="102" t="n">
        <v>36001</v>
      </c>
      <c r="I5" s="102" t="n">
        <v>28</v>
      </c>
      <c r="J5" s="102" t="n">
        <v>36001</v>
      </c>
      <c r="K5" s="102" t="n">
        <v>7</v>
      </c>
      <c r="L5" s="102" t="s">
        <v>1095</v>
      </c>
      <c r="M5" s="102" t="s">
        <v>1078</v>
      </c>
      <c r="N5" s="102" t="s">
        <v>1079</v>
      </c>
      <c r="O5" s="102" t="s">
        <v>1097</v>
      </c>
      <c r="P5" s="104" t="e">
        <f aca="false">_xlfn.XLOOKUP('MEDIA TRI'!$E:$E,'MEDIA TRI'!$AA:$AA,"-",0)</f>
        <v>#NAME?</v>
      </c>
      <c r="Q5" s="12" t="e">
        <f aca="false">_xlfn.XLOOKUP($U:$U,$V:$V,0,0)</f>
        <v>#NAME?</v>
      </c>
      <c r="R5" s="12" t="e">
        <f aca="false">_xlfn.XLOOKUP($U:$U,$W:$W,0,0)</f>
        <v>#NAME?</v>
      </c>
      <c r="S5" s="12" t="s">
        <v>61</v>
      </c>
      <c r="T5" s="12" t="s">
        <v>1081</v>
      </c>
      <c r="U5" s="12" t="n">
        <v>87497368000195</v>
      </c>
      <c r="V5" s="12" t="s">
        <v>1093</v>
      </c>
      <c r="W5" s="12" t="s">
        <v>1094</v>
      </c>
    </row>
    <row r="6" customFormat="false" ht="15" hidden="false" customHeight="false" outlineLevel="0" collapsed="false">
      <c r="A6" s="102" t="s">
        <v>1098</v>
      </c>
      <c r="B6" s="103" t="n">
        <v>71159388000469</v>
      </c>
      <c r="C6" s="102" t="n">
        <v>116212</v>
      </c>
      <c r="D6" s="102" t="n">
        <v>1440</v>
      </c>
      <c r="E6" s="102" t="s">
        <v>1099</v>
      </c>
      <c r="F6" s="102" t="n">
        <v>95</v>
      </c>
      <c r="G6" s="102" t="s">
        <v>1100</v>
      </c>
      <c r="H6" s="102" t="n">
        <v>35999</v>
      </c>
      <c r="I6" s="102" t="n">
        <v>28</v>
      </c>
      <c r="J6" s="102" t="n">
        <v>35999</v>
      </c>
      <c r="K6" s="102" t="n">
        <v>7</v>
      </c>
      <c r="L6" s="102" t="s">
        <v>1101</v>
      </c>
      <c r="M6" s="102" t="s">
        <v>1078</v>
      </c>
      <c r="N6" s="102" t="s">
        <v>1090</v>
      </c>
      <c r="O6" s="102" t="s">
        <v>1102</v>
      </c>
      <c r="P6" s="104" t="e">
        <f aca="false">_xlfn.XLOOKUP('MEDIA TRI'!$E:$E,'MEDIA TRI'!$AA:$AA,"-",0)</f>
        <v>#NAME?</v>
      </c>
      <c r="Q6" s="12" t="e">
        <f aca="false">_xlfn.XLOOKUP($U:$U,$V:$V,0,0)</f>
        <v>#NAME?</v>
      </c>
      <c r="R6" s="12" t="e">
        <f aca="false">_xlfn.XLOOKUP($U:$U,$W:$W,0,0)</f>
        <v>#NAME?</v>
      </c>
      <c r="S6" s="12" t="s">
        <v>61</v>
      </c>
      <c r="T6" s="12" t="s">
        <v>1081</v>
      </c>
      <c r="U6" s="12" t="n">
        <v>82602327000360</v>
      </c>
      <c r="V6" s="12" t="s">
        <v>1093</v>
      </c>
      <c r="W6" s="12" t="s">
        <v>1094</v>
      </c>
    </row>
    <row r="7" customFormat="false" ht="15" hidden="false" customHeight="false" outlineLevel="0" collapsed="false">
      <c r="A7" s="102" t="s">
        <v>1103</v>
      </c>
      <c r="B7" s="103" t="n">
        <v>17601675000199</v>
      </c>
      <c r="C7" s="102" t="n">
        <v>130363</v>
      </c>
      <c r="D7" s="102" t="n">
        <v>529</v>
      </c>
      <c r="E7" s="102" t="s">
        <v>1104</v>
      </c>
      <c r="F7" s="102" t="n">
        <v>14608</v>
      </c>
      <c r="G7" s="102" t="s">
        <v>1105</v>
      </c>
      <c r="H7" s="102" t="n">
        <v>34925</v>
      </c>
      <c r="I7" s="102" t="n">
        <v>42</v>
      </c>
      <c r="J7" s="102" t="n">
        <v>34925</v>
      </c>
      <c r="K7" s="102" t="n">
        <v>7</v>
      </c>
      <c r="L7" s="102" t="s">
        <v>1103</v>
      </c>
      <c r="M7" s="102" t="s">
        <v>1078</v>
      </c>
      <c r="N7" s="102" t="s">
        <v>1090</v>
      </c>
      <c r="O7" s="102" t="s">
        <v>1106</v>
      </c>
      <c r="P7" s="104" t="e">
        <f aca="false">_xlfn.XLOOKUP('MEDIA TRI'!$E:$E,'MEDIA TRI'!$AA:$AA,"-",0)</f>
        <v>#NAME?</v>
      </c>
      <c r="Q7" s="12" t="e">
        <f aca="false">_xlfn.XLOOKUP($U:$U,$V:$V,0,0)</f>
        <v>#NAME?</v>
      </c>
      <c r="R7" s="12" t="e">
        <f aca="false">_xlfn.XLOOKUP($U:$U,$W:$W,0,0)</f>
        <v>#NAME?</v>
      </c>
      <c r="S7" s="12" t="s">
        <v>61</v>
      </c>
      <c r="T7" s="12" t="s">
        <v>1092</v>
      </c>
      <c r="U7" s="12" t="n">
        <v>82602327000360</v>
      </c>
      <c r="V7" s="12" t="s">
        <v>1093</v>
      </c>
      <c r="W7" s="12" t="s">
        <v>1094</v>
      </c>
    </row>
    <row r="8" customFormat="false" ht="15" hidden="false" customHeight="false" outlineLevel="0" collapsed="false">
      <c r="A8" s="102" t="s">
        <v>1107</v>
      </c>
      <c r="B8" s="103" t="n">
        <v>9408863000177</v>
      </c>
      <c r="C8" s="102" t="n">
        <v>147363</v>
      </c>
      <c r="D8" s="102" t="n">
        <v>1146</v>
      </c>
      <c r="E8" s="102" t="s">
        <v>1108</v>
      </c>
      <c r="F8" s="102" t="n">
        <v>14329</v>
      </c>
      <c r="G8" s="102" t="s">
        <v>1109</v>
      </c>
      <c r="H8" s="102" t="n">
        <v>30015</v>
      </c>
      <c r="I8" s="102" t="n">
        <v>21</v>
      </c>
      <c r="J8" s="102" t="n">
        <v>30015</v>
      </c>
      <c r="K8" s="102" t="n">
        <v>7</v>
      </c>
      <c r="L8" s="102" t="s">
        <v>1107</v>
      </c>
      <c r="M8" s="102" t="s">
        <v>1078</v>
      </c>
      <c r="N8" s="102" t="s">
        <v>1079</v>
      </c>
      <c r="O8" s="102" t="s">
        <v>1097</v>
      </c>
      <c r="P8" s="104" t="e">
        <f aca="false">_xlfn.XLOOKUP('MEDIA TRI'!$E:$E,'MEDIA TRI'!$AA:$AA,"-",0)</f>
        <v>#NAME?</v>
      </c>
      <c r="Q8" s="12" t="e">
        <f aca="false">_xlfn.XLOOKUP($U:$U,$V:$V,0,0)</f>
        <v>#NAME?</v>
      </c>
      <c r="R8" s="12" t="e">
        <f aca="false">_xlfn.XLOOKUP($U:$U,$W:$W,0,0)</f>
        <v>#NAME?</v>
      </c>
      <c r="S8" s="12" t="s">
        <v>61</v>
      </c>
      <c r="T8" s="12" t="s">
        <v>1081</v>
      </c>
      <c r="U8" s="12" t="n">
        <v>1647867000287</v>
      </c>
      <c r="V8" s="12" t="s">
        <v>1110</v>
      </c>
      <c r="W8" s="12" t="s">
        <v>1111</v>
      </c>
    </row>
    <row r="9" customFormat="false" ht="15" hidden="false" customHeight="false" outlineLevel="0" collapsed="false">
      <c r="A9" s="102" t="s">
        <v>1112</v>
      </c>
      <c r="B9" s="103" t="n">
        <v>9398614000148</v>
      </c>
      <c r="C9" s="102" t="n">
        <v>131002</v>
      </c>
      <c r="D9" s="102" t="n">
        <v>363</v>
      </c>
      <c r="E9" s="102" t="s">
        <v>1113</v>
      </c>
      <c r="F9" s="102" t="n">
        <v>10437</v>
      </c>
      <c r="G9" s="102" t="s">
        <v>58</v>
      </c>
      <c r="H9" s="102" t="n">
        <v>34924</v>
      </c>
      <c r="I9" s="102" t="n">
        <v>26</v>
      </c>
      <c r="J9" s="102" t="n">
        <v>34924</v>
      </c>
      <c r="K9" s="102" t="n">
        <v>7</v>
      </c>
      <c r="L9" s="102" t="s">
        <v>1112</v>
      </c>
      <c r="M9" s="102" t="s">
        <v>1078</v>
      </c>
      <c r="N9" s="102" t="s">
        <v>1090</v>
      </c>
      <c r="O9" s="102" t="s">
        <v>1102</v>
      </c>
      <c r="P9" s="104" t="e">
        <f aca="false">_xlfn.XLOOKUP('MEDIA TRI'!$E:$E,'MEDIA TRI'!$AA:$AA,"-",0)</f>
        <v>#NAME?</v>
      </c>
      <c r="Q9" s="12" t="e">
        <f aca="false">_xlfn.XLOOKUP($U:$U,$V:$V,0,0)</f>
        <v>#NAME?</v>
      </c>
      <c r="R9" s="12" t="e">
        <f aca="false">_xlfn.XLOOKUP($U:$U,$W:$W,0,0)</f>
        <v>#NAME?</v>
      </c>
      <c r="S9" s="12" t="s">
        <v>61</v>
      </c>
      <c r="T9" s="12" t="s">
        <v>1081</v>
      </c>
      <c r="U9" s="12" t="n">
        <v>1647867000287</v>
      </c>
      <c r="V9" s="12" t="s">
        <v>1110</v>
      </c>
      <c r="W9" s="12" t="s">
        <v>1111</v>
      </c>
    </row>
    <row r="10" customFormat="false" ht="15" hidden="false" customHeight="false" outlineLevel="0" collapsed="false">
      <c r="A10" s="102" t="s">
        <v>1114</v>
      </c>
      <c r="B10" s="103" t="n">
        <v>9409548000164</v>
      </c>
      <c r="C10" s="102" t="n">
        <v>105173</v>
      </c>
      <c r="D10" s="102" t="n">
        <v>2255</v>
      </c>
      <c r="E10" s="102" t="s">
        <v>1115</v>
      </c>
      <c r="F10" s="102" t="n">
        <v>10437</v>
      </c>
      <c r="G10" s="102" t="s">
        <v>58</v>
      </c>
      <c r="H10" s="102" t="n">
        <v>35999</v>
      </c>
      <c r="I10" s="102" t="n">
        <v>7</v>
      </c>
      <c r="J10" s="102" t="n">
        <v>35999</v>
      </c>
      <c r="K10" s="102" t="n">
        <v>7</v>
      </c>
      <c r="L10" s="102" t="s">
        <v>1114</v>
      </c>
      <c r="M10" s="102" t="s">
        <v>1078</v>
      </c>
      <c r="N10" s="102" t="s">
        <v>1079</v>
      </c>
      <c r="O10" s="102" t="s">
        <v>1116</v>
      </c>
      <c r="P10" s="104" t="e">
        <f aca="false">_xlfn.XLOOKUP('MEDIA TRI'!$E:$E,'MEDIA TRI'!$AA:$AA,"-",0)</f>
        <v>#NAME?</v>
      </c>
      <c r="Q10" s="12" t="e">
        <f aca="false">_xlfn.XLOOKUP($U:$U,$V:$V,0,0)</f>
        <v>#NAME?</v>
      </c>
      <c r="R10" s="12" t="e">
        <f aca="false">_xlfn.XLOOKUP($U:$U,$W:$W,0,0)</f>
        <v>#NAME?</v>
      </c>
      <c r="S10" s="12" t="s">
        <v>61</v>
      </c>
      <c r="T10" s="12" t="s">
        <v>1081</v>
      </c>
      <c r="U10" s="12" t="n">
        <v>45359213000223</v>
      </c>
      <c r="V10" s="12" t="s">
        <v>1117</v>
      </c>
      <c r="W10" s="12" t="s">
        <v>1118</v>
      </c>
    </row>
    <row r="11" customFormat="false" ht="15" hidden="false" customHeight="false" outlineLevel="0" collapsed="false">
      <c r="A11" s="102" t="s">
        <v>1119</v>
      </c>
      <c r="B11" s="103" t="n">
        <v>21705181000121</v>
      </c>
      <c r="C11" s="102" t="n">
        <v>106994</v>
      </c>
      <c r="D11" s="102" t="n">
        <v>512</v>
      </c>
      <c r="E11" s="102" t="s">
        <v>1120</v>
      </c>
      <c r="F11" s="102" t="n">
        <v>14261</v>
      </c>
      <c r="G11" s="102" t="s">
        <v>1121</v>
      </c>
      <c r="H11" s="102" t="n">
        <v>35993</v>
      </c>
      <c r="I11" s="102" t="n">
        <v>28</v>
      </c>
      <c r="J11" s="102" t="n">
        <v>35993</v>
      </c>
      <c r="K11" s="102" t="n">
        <v>7</v>
      </c>
      <c r="L11" s="102" t="s">
        <v>1119</v>
      </c>
      <c r="M11" s="102" t="s">
        <v>1078</v>
      </c>
      <c r="N11" s="102" t="s">
        <v>1090</v>
      </c>
      <c r="O11" s="102" t="s">
        <v>1122</v>
      </c>
      <c r="P11" s="104" t="e">
        <f aca="false">_xlfn.XLOOKUP('MEDIA TRI'!$E:$E,'MEDIA TRI'!$AA:$AA,"-",0)</f>
        <v>#NAME?</v>
      </c>
      <c r="Q11" s="12" t="e">
        <f aca="false">_xlfn.XLOOKUP($U:$U,$V:$V,0,0)</f>
        <v>#NAME?</v>
      </c>
      <c r="R11" s="12" t="e">
        <f aca="false">_xlfn.XLOOKUP($U:$U,$W:$W,0,0)</f>
        <v>#NAME?</v>
      </c>
      <c r="S11" s="12" t="s">
        <v>61</v>
      </c>
      <c r="T11" s="12" t="s">
        <v>1092</v>
      </c>
      <c r="U11" s="12" t="n">
        <v>45359213000223</v>
      </c>
      <c r="V11" s="12" t="s">
        <v>1117</v>
      </c>
      <c r="W11" s="12" t="s">
        <v>1118</v>
      </c>
    </row>
    <row r="12" customFormat="false" ht="15" hidden="false" customHeight="false" outlineLevel="0" collapsed="false">
      <c r="A12" s="102" t="s">
        <v>1123</v>
      </c>
      <c r="B12" s="103" t="n">
        <v>23954233000200</v>
      </c>
      <c r="C12" s="102" t="n">
        <v>138036</v>
      </c>
      <c r="D12" s="102" t="n">
        <v>3412</v>
      </c>
      <c r="E12" s="102" t="s">
        <v>1124</v>
      </c>
      <c r="F12" s="102" t="n">
        <v>10437</v>
      </c>
      <c r="G12" s="102" t="s">
        <v>58</v>
      </c>
      <c r="H12" s="102" t="n">
        <v>30015</v>
      </c>
      <c r="I12" s="102" t="n">
        <v>21</v>
      </c>
      <c r="J12" s="102" t="n">
        <v>30015</v>
      </c>
      <c r="K12" s="102" t="n">
        <v>7</v>
      </c>
      <c r="L12" s="102" t="s">
        <v>1125</v>
      </c>
      <c r="M12" s="102" t="s">
        <v>1078</v>
      </c>
      <c r="N12" s="102" t="s">
        <v>1090</v>
      </c>
      <c r="O12" s="102" t="s">
        <v>1126</v>
      </c>
      <c r="P12" s="104" t="e">
        <f aca="false">_xlfn.XLOOKUP('MEDIA TRI'!$E:$E,'MEDIA TRI'!$AA:$AA,"-",0)</f>
        <v>#NAME?</v>
      </c>
      <c r="Q12" s="12" t="e">
        <f aca="false">_xlfn.XLOOKUP($U:$U,$V:$V,0,0)</f>
        <v>#NAME?</v>
      </c>
      <c r="R12" s="12" t="e">
        <f aca="false">_xlfn.XLOOKUP($U:$U,$W:$W,0,0)</f>
        <v>#NAME?</v>
      </c>
      <c r="S12" s="12" t="s">
        <v>61</v>
      </c>
      <c r="T12" s="12" t="s">
        <v>1092</v>
      </c>
      <c r="U12" s="12" t="n">
        <v>69087922000427</v>
      </c>
      <c r="V12" s="12" t="s">
        <v>1093</v>
      </c>
      <c r="W12" s="12" t="s">
        <v>1094</v>
      </c>
    </row>
    <row r="13" customFormat="false" ht="15" hidden="false" customHeight="false" outlineLevel="0" collapsed="false">
      <c r="A13" s="102" t="s">
        <v>1127</v>
      </c>
      <c r="B13" s="103" t="n">
        <v>26046821000152</v>
      </c>
      <c r="C13" s="102" t="n">
        <v>110720</v>
      </c>
      <c r="D13" s="102" t="n">
        <v>1792</v>
      </c>
      <c r="E13" s="102" t="s">
        <v>1128</v>
      </c>
      <c r="F13" s="102" t="n">
        <v>10437</v>
      </c>
      <c r="G13" s="102" t="s">
        <v>58</v>
      </c>
      <c r="H13" s="102" t="n">
        <v>35186</v>
      </c>
      <c r="I13" s="102" t="n">
        <v>27</v>
      </c>
      <c r="J13" s="102" t="n">
        <v>35186</v>
      </c>
      <c r="K13" s="102" t="n">
        <v>7</v>
      </c>
      <c r="L13" s="102" t="s">
        <v>1127</v>
      </c>
      <c r="M13" s="102" t="s">
        <v>1078</v>
      </c>
      <c r="N13" s="102" t="s">
        <v>1090</v>
      </c>
      <c r="O13" s="102" t="s">
        <v>1091</v>
      </c>
      <c r="P13" s="104" t="e">
        <f aca="false">_xlfn.XLOOKUP('MEDIA TRI'!$E:$E,'MEDIA TRI'!$AA:$AA,"-",0)</f>
        <v>#NAME?</v>
      </c>
      <c r="Q13" s="12" t="e">
        <f aca="false">_xlfn.XLOOKUP($U:$U,$V:$V,0,0)</f>
        <v>#NAME?</v>
      </c>
      <c r="R13" s="12" t="e">
        <f aca="false">_xlfn.XLOOKUP($U:$U,$W:$W,0,0)</f>
        <v>#NAME?</v>
      </c>
      <c r="S13" s="12" t="s">
        <v>61</v>
      </c>
      <c r="T13" s="12" t="s">
        <v>1081</v>
      </c>
      <c r="U13" s="12" t="n">
        <v>69087922000427</v>
      </c>
      <c r="V13" s="12" t="s">
        <v>1093</v>
      </c>
      <c r="W13" s="12" t="s">
        <v>1094</v>
      </c>
    </row>
    <row r="14" customFormat="false" ht="15" hidden="false" customHeight="false" outlineLevel="0" collapsed="false">
      <c r="A14" s="102" t="s">
        <v>1129</v>
      </c>
      <c r="B14" s="103" t="n">
        <v>7855876000169</v>
      </c>
      <c r="C14" s="102" t="n">
        <v>122599</v>
      </c>
      <c r="D14" s="102" t="n">
        <v>968</v>
      </c>
      <c r="E14" s="102" t="s">
        <v>1130</v>
      </c>
      <c r="F14" s="102" t="n">
        <v>10437</v>
      </c>
      <c r="G14" s="102" t="s">
        <v>58</v>
      </c>
      <c r="H14" s="102" t="n">
        <v>30015</v>
      </c>
      <c r="I14" s="102" t="n">
        <v>8</v>
      </c>
      <c r="J14" s="102" t="n">
        <v>30015</v>
      </c>
      <c r="K14" s="102" t="n">
        <v>7</v>
      </c>
      <c r="L14" s="102" t="s">
        <v>1129</v>
      </c>
      <c r="M14" s="102" t="s">
        <v>1078</v>
      </c>
      <c r="N14" s="102" t="s">
        <v>1079</v>
      </c>
      <c r="O14" s="102" t="s">
        <v>1086</v>
      </c>
      <c r="P14" s="104" t="e">
        <f aca="false">_xlfn.XLOOKUP('MEDIA TRI'!$E:$E,'MEDIA TRI'!$AA:$AA,"-",0)</f>
        <v>#NAME?</v>
      </c>
      <c r="Q14" s="12" t="e">
        <f aca="false">_xlfn.XLOOKUP($U:$U,$V:$V,0,0)</f>
        <v>#NAME?</v>
      </c>
      <c r="R14" s="12" t="e">
        <f aca="false">_xlfn.XLOOKUP($U:$U,$W:$W,0,0)</f>
        <v>#NAME?</v>
      </c>
      <c r="S14" s="12" t="s">
        <v>61</v>
      </c>
      <c r="T14" s="12" t="s">
        <v>1081</v>
      </c>
      <c r="U14" s="12" t="n">
        <v>87638334000505</v>
      </c>
      <c r="V14" s="12" t="s">
        <v>1093</v>
      </c>
      <c r="W14" s="12" t="s">
        <v>1094</v>
      </c>
    </row>
    <row r="15" customFormat="false" ht="15" hidden="false" customHeight="false" outlineLevel="0" collapsed="false">
      <c r="A15" s="102" t="s">
        <v>1131</v>
      </c>
      <c r="B15" s="103" t="n">
        <v>7115867000131</v>
      </c>
      <c r="C15" s="102" t="n">
        <v>144408</v>
      </c>
      <c r="D15" s="102" t="n">
        <v>427</v>
      </c>
      <c r="E15" s="102" t="s">
        <v>1132</v>
      </c>
      <c r="F15" s="102" t="n">
        <v>9336</v>
      </c>
      <c r="G15" s="102" t="s">
        <v>1133</v>
      </c>
      <c r="H15" s="102" t="n">
        <v>35677</v>
      </c>
      <c r="I15" s="102" t="n">
        <v>35</v>
      </c>
      <c r="J15" s="102" t="n">
        <v>35677</v>
      </c>
      <c r="K15" s="102" t="n">
        <v>7</v>
      </c>
      <c r="L15" s="102" t="s">
        <v>1131</v>
      </c>
      <c r="M15" s="102" t="s">
        <v>1078</v>
      </c>
      <c r="N15" s="102" t="s">
        <v>1090</v>
      </c>
      <c r="O15" s="102" t="s">
        <v>1122</v>
      </c>
      <c r="P15" s="104" t="e">
        <f aca="false">_xlfn.XLOOKUP('MEDIA TRI'!$E:$E,'MEDIA TRI'!$AA:$AA,"-",0)</f>
        <v>#NAME?</v>
      </c>
      <c r="Q15" s="12" t="e">
        <f aca="false">_xlfn.XLOOKUP($U:$U,$V:$V,0,0)</f>
        <v>#NAME?</v>
      </c>
      <c r="R15" s="12" t="e">
        <f aca="false">_xlfn.XLOOKUP($U:$U,$W:$W,0,0)</f>
        <v>#NAME?</v>
      </c>
      <c r="S15" s="12" t="s">
        <v>61</v>
      </c>
      <c r="T15" s="12" t="s">
        <v>1092</v>
      </c>
      <c r="U15" s="12" t="n">
        <v>87638334000505</v>
      </c>
      <c r="V15" s="12" t="s">
        <v>1093</v>
      </c>
      <c r="W15" s="12" t="s">
        <v>1094</v>
      </c>
    </row>
    <row r="16" customFormat="false" ht="15" hidden="false" customHeight="false" outlineLevel="0" collapsed="false">
      <c r="A16" s="102" t="s">
        <v>1134</v>
      </c>
      <c r="B16" s="103" t="n">
        <v>7344926000224</v>
      </c>
      <c r="C16" s="102" t="n">
        <v>127982</v>
      </c>
      <c r="D16" s="102" t="n">
        <v>2930</v>
      </c>
      <c r="E16" s="102" t="s">
        <v>1135</v>
      </c>
      <c r="F16" s="102" t="n">
        <v>15969</v>
      </c>
      <c r="G16" s="102" t="s">
        <v>1136</v>
      </c>
      <c r="H16" s="102" t="n">
        <v>35992</v>
      </c>
      <c r="I16" s="102" t="n">
        <v>8</v>
      </c>
      <c r="J16" s="102" t="n">
        <v>35992</v>
      </c>
      <c r="K16" s="102" t="n">
        <v>7</v>
      </c>
      <c r="L16" s="102" t="s">
        <v>1137</v>
      </c>
      <c r="M16" s="102" t="s">
        <v>1078</v>
      </c>
      <c r="N16" s="102" t="s">
        <v>1090</v>
      </c>
      <c r="O16" s="102" t="s">
        <v>1122</v>
      </c>
      <c r="P16" s="104" t="e">
        <f aca="false">_xlfn.XLOOKUP('MEDIA TRI'!$E:$E,'MEDIA TRI'!$AA:$AA,"-",0)</f>
        <v>#NAME?</v>
      </c>
      <c r="Q16" s="12" t="e">
        <f aca="false">_xlfn.XLOOKUP($U:$U,$V:$V,0,0)</f>
        <v>#NAME?</v>
      </c>
      <c r="R16" s="12" t="e">
        <f aca="false">_xlfn.XLOOKUP($U:$U,$W:$W,0,0)</f>
        <v>#NAME?</v>
      </c>
      <c r="S16" s="12" t="s">
        <v>61</v>
      </c>
      <c r="T16" s="12" t="s">
        <v>1092</v>
      </c>
      <c r="U16" s="12" t="n">
        <v>262338000200</v>
      </c>
      <c r="V16" s="12" t="s">
        <v>1138</v>
      </c>
      <c r="W16" s="12" t="s">
        <v>1139</v>
      </c>
    </row>
    <row r="17" customFormat="false" ht="15" hidden="false" customHeight="false" outlineLevel="0" collapsed="false">
      <c r="A17" s="102" t="s">
        <v>1140</v>
      </c>
      <c r="B17" s="103" t="n">
        <v>10159171000111</v>
      </c>
      <c r="C17" s="102" t="n">
        <v>102366</v>
      </c>
      <c r="D17" s="102" t="n">
        <v>1439</v>
      </c>
      <c r="E17" s="102" t="s">
        <v>1141</v>
      </c>
      <c r="F17" s="102" t="n">
        <v>10437</v>
      </c>
      <c r="G17" s="102" t="s">
        <v>58</v>
      </c>
      <c r="H17" s="102" t="n">
        <v>35997</v>
      </c>
      <c r="I17" s="102" t="n">
        <v>27</v>
      </c>
      <c r="J17" s="102" t="n">
        <v>35997</v>
      </c>
      <c r="K17" s="102" t="n">
        <v>7</v>
      </c>
      <c r="L17" s="102" t="s">
        <v>1140</v>
      </c>
      <c r="M17" s="102" t="s">
        <v>1078</v>
      </c>
      <c r="N17" s="102" t="s">
        <v>1090</v>
      </c>
      <c r="O17" s="102" t="s">
        <v>1106</v>
      </c>
      <c r="P17" s="104" t="e">
        <f aca="false">_xlfn.XLOOKUP('MEDIA TRI'!$E:$E,'MEDIA TRI'!$AA:$AA,"-",0)</f>
        <v>#NAME?</v>
      </c>
      <c r="Q17" s="12" t="e">
        <f aca="false">_xlfn.XLOOKUP($U:$U,$V:$V,0,0)</f>
        <v>#NAME?</v>
      </c>
      <c r="R17" s="12" t="e">
        <f aca="false">_xlfn.XLOOKUP($U:$U,$W:$W,0,0)</f>
        <v>#NAME?</v>
      </c>
      <c r="S17" s="12" t="s">
        <v>61</v>
      </c>
      <c r="T17" s="12" t="s">
        <v>1092</v>
      </c>
      <c r="U17" s="12" t="n">
        <v>262338000200</v>
      </c>
      <c r="V17" s="12" t="s">
        <v>1138</v>
      </c>
      <c r="W17" s="12" t="s">
        <v>1139</v>
      </c>
    </row>
    <row r="18" customFormat="false" ht="15" hidden="false" customHeight="false" outlineLevel="0" collapsed="false">
      <c r="A18" s="102" t="s">
        <v>1142</v>
      </c>
      <c r="B18" s="103" t="n">
        <v>11144365000106</v>
      </c>
      <c r="C18" s="102" t="n">
        <v>135487</v>
      </c>
      <c r="D18" s="102" t="n">
        <v>222</v>
      </c>
      <c r="E18" s="102" t="s">
        <v>1143</v>
      </c>
      <c r="F18" s="102" t="n">
        <v>10437</v>
      </c>
      <c r="G18" s="102" t="s">
        <v>58</v>
      </c>
      <c r="H18" s="102" t="n">
        <v>34925</v>
      </c>
      <c r="I18" s="102" t="n">
        <v>28</v>
      </c>
      <c r="J18" s="102" t="n">
        <v>34925</v>
      </c>
      <c r="K18" s="102" t="n">
        <v>7</v>
      </c>
      <c r="L18" s="102" t="s">
        <v>1142</v>
      </c>
      <c r="M18" s="102" t="s">
        <v>1078</v>
      </c>
      <c r="N18" s="102" t="s">
        <v>1090</v>
      </c>
      <c r="O18" s="102" t="s">
        <v>1102</v>
      </c>
      <c r="P18" s="104" t="e">
        <f aca="false">_xlfn.XLOOKUP('MEDIA TRI'!$E:$E,'MEDIA TRI'!$AA:$AA,"-",0)</f>
        <v>#NAME?</v>
      </c>
      <c r="Q18" s="12" t="e">
        <f aca="false">_xlfn.XLOOKUP($U:$U,$V:$V,0,0)</f>
        <v>#NAME?</v>
      </c>
      <c r="R18" s="12" t="e">
        <f aca="false">_xlfn.XLOOKUP($U:$U,$W:$W,0,0)</f>
        <v>#NAME?</v>
      </c>
      <c r="S18" s="12" t="s">
        <v>61</v>
      </c>
      <c r="T18" s="12" t="s">
        <v>1081</v>
      </c>
      <c r="U18" s="12" t="n">
        <v>87300448000109</v>
      </c>
      <c r="V18" s="12" t="s">
        <v>1093</v>
      </c>
      <c r="W18" s="12" t="s">
        <v>1094</v>
      </c>
    </row>
    <row r="19" customFormat="false" ht="15" hidden="false" customHeight="false" outlineLevel="0" collapsed="false">
      <c r="A19" s="102" t="s">
        <v>1144</v>
      </c>
      <c r="B19" s="103" t="n">
        <v>1072371000141</v>
      </c>
      <c r="C19" s="102" t="n">
        <v>117710</v>
      </c>
      <c r="D19" s="102" t="n">
        <v>2069</v>
      </c>
      <c r="E19" s="102" t="s">
        <v>1145</v>
      </c>
      <c r="F19" s="102" t="n">
        <v>14157</v>
      </c>
      <c r="G19" s="102" t="s">
        <v>1146</v>
      </c>
      <c r="H19" s="102" t="n">
        <v>35999</v>
      </c>
      <c r="I19" s="102" t="n">
        <v>21</v>
      </c>
      <c r="J19" s="102" t="n">
        <v>35999</v>
      </c>
      <c r="K19" s="102" t="n">
        <v>7</v>
      </c>
      <c r="L19" s="102" t="s">
        <v>1144</v>
      </c>
      <c r="M19" s="102" t="s">
        <v>1078</v>
      </c>
      <c r="N19" s="102" t="s">
        <v>1079</v>
      </c>
      <c r="O19" s="102" t="s">
        <v>1147</v>
      </c>
      <c r="P19" s="104" t="e">
        <f aca="false">_xlfn.XLOOKUP('MEDIA TRI'!$E:$E,'MEDIA TRI'!$AA:$AA,"-",0)</f>
        <v>#NAME?</v>
      </c>
      <c r="Q19" s="12" t="e">
        <f aca="false">_xlfn.XLOOKUP($U:$U,$V:$V,0,0)</f>
        <v>#NAME?</v>
      </c>
      <c r="R19" s="12" t="e">
        <f aca="false">_xlfn.XLOOKUP($U:$U,$W:$W,0,0)</f>
        <v>#NAME?</v>
      </c>
      <c r="S19" s="12" t="s">
        <v>61</v>
      </c>
      <c r="T19" s="12" t="s">
        <v>1092</v>
      </c>
      <c r="U19" s="12" t="n">
        <v>87300448000109</v>
      </c>
      <c r="V19" s="12" t="s">
        <v>1093</v>
      </c>
      <c r="W19" s="12" t="s">
        <v>1094</v>
      </c>
    </row>
    <row r="20" customFormat="false" ht="15" hidden="false" customHeight="false" outlineLevel="0" collapsed="false">
      <c r="A20" s="102" t="s">
        <v>1148</v>
      </c>
      <c r="B20" s="103" t="n">
        <v>71166672000110</v>
      </c>
      <c r="C20" s="102" t="n">
        <v>114104</v>
      </c>
      <c r="D20" s="102" t="n">
        <v>388</v>
      </c>
      <c r="E20" s="102" t="s">
        <v>1149</v>
      </c>
      <c r="F20" s="102" t="n">
        <v>10437</v>
      </c>
      <c r="G20" s="102" t="s">
        <v>58</v>
      </c>
      <c r="H20" s="102" t="n">
        <v>34841</v>
      </c>
      <c r="I20" s="102" t="n">
        <v>35</v>
      </c>
      <c r="J20" s="102" t="n">
        <v>34841</v>
      </c>
      <c r="K20" s="102" t="n">
        <v>7</v>
      </c>
      <c r="L20" s="102" t="s">
        <v>1148</v>
      </c>
      <c r="M20" s="102" t="s">
        <v>1078</v>
      </c>
      <c r="N20" s="102" t="s">
        <v>1079</v>
      </c>
      <c r="O20" s="102" t="s">
        <v>1116</v>
      </c>
      <c r="P20" s="104" t="e">
        <f aca="false">_xlfn.XLOOKUP('MEDIA TRI'!$E:$E,'MEDIA TRI'!$AA:$AA,"-",0)</f>
        <v>#NAME?</v>
      </c>
      <c r="Q20" s="12" t="e">
        <f aca="false">_xlfn.XLOOKUP($U:$U,$V:$V,0,0)</f>
        <v>#NAME?</v>
      </c>
      <c r="R20" s="12" t="e">
        <f aca="false">_xlfn.XLOOKUP($U:$U,$W:$W,0,0)</f>
        <v>#NAME?</v>
      </c>
      <c r="S20" s="12" t="s">
        <v>61</v>
      </c>
      <c r="T20" s="12" t="s">
        <v>1081</v>
      </c>
      <c r="U20" s="12" t="n">
        <v>3980208000102</v>
      </c>
      <c r="V20" s="12" t="n">
        <v>28</v>
      </c>
      <c r="W20" s="12" t="s">
        <v>1150</v>
      </c>
    </row>
    <row r="21" customFormat="false" ht="15" hidden="false" customHeight="false" outlineLevel="0" collapsed="false">
      <c r="A21" s="102" t="s">
        <v>1151</v>
      </c>
      <c r="B21" s="103" t="n">
        <v>7386243000159</v>
      </c>
      <c r="C21" s="102" t="n">
        <v>114563</v>
      </c>
      <c r="D21" s="102" t="n">
        <v>1791</v>
      </c>
      <c r="E21" s="102" t="s">
        <v>1152</v>
      </c>
      <c r="F21" s="102" t="n">
        <v>14516</v>
      </c>
      <c r="G21" s="102" t="s">
        <v>1089</v>
      </c>
      <c r="H21" s="102" t="n">
        <v>34925</v>
      </c>
      <c r="I21" s="102" t="n">
        <v>35</v>
      </c>
      <c r="J21" s="102" t="n">
        <v>34925</v>
      </c>
      <c r="K21" s="102" t="n">
        <v>7</v>
      </c>
      <c r="L21" s="102" t="s">
        <v>1151</v>
      </c>
      <c r="M21" s="102" t="s">
        <v>1078</v>
      </c>
      <c r="N21" s="102" t="s">
        <v>1079</v>
      </c>
      <c r="O21" s="102" t="s">
        <v>1086</v>
      </c>
      <c r="P21" s="104" t="e">
        <f aca="false">_xlfn.XLOOKUP('MEDIA TRI'!$E:$E,'MEDIA TRI'!$AA:$AA,"-",0)</f>
        <v>#NAME?</v>
      </c>
      <c r="Q21" s="12" t="e">
        <f aca="false">_xlfn.XLOOKUP($U:$U,$V:$V,0,0)</f>
        <v>#NAME?</v>
      </c>
      <c r="R21" s="12" t="e">
        <f aca="false">_xlfn.XLOOKUP($U:$U,$W:$W,0,0)</f>
        <v>#NAME?</v>
      </c>
      <c r="S21" s="12" t="s">
        <v>61</v>
      </c>
      <c r="T21" s="12" t="s">
        <v>1081</v>
      </c>
      <c r="U21" s="12" t="n">
        <v>3980208000102</v>
      </c>
      <c r="V21" s="12" t="n">
        <v>28</v>
      </c>
      <c r="W21" s="12" t="s">
        <v>1150</v>
      </c>
    </row>
    <row r="22" customFormat="false" ht="15" hidden="false" customHeight="false" outlineLevel="0" collapsed="false">
      <c r="A22" s="102" t="s">
        <v>1153</v>
      </c>
      <c r="B22" s="103" t="n">
        <v>66342650000123</v>
      </c>
      <c r="C22" s="102" t="n">
        <v>127643</v>
      </c>
      <c r="D22" s="102" t="n">
        <v>302</v>
      </c>
      <c r="E22" s="102" t="s">
        <v>1154</v>
      </c>
      <c r="F22" s="102" t="n">
        <v>10437</v>
      </c>
      <c r="G22" s="102" t="s">
        <v>58</v>
      </c>
      <c r="H22" s="102" t="n">
        <v>35998</v>
      </c>
      <c r="I22" s="102" t="n">
        <v>35</v>
      </c>
      <c r="J22" s="102" t="n">
        <v>35998</v>
      </c>
      <c r="K22" s="102" t="n">
        <v>7</v>
      </c>
      <c r="L22" s="102" t="s">
        <v>1153</v>
      </c>
      <c r="M22" s="102" t="s">
        <v>1078</v>
      </c>
      <c r="N22" s="102" t="s">
        <v>1079</v>
      </c>
      <c r="O22" s="102" t="s">
        <v>1155</v>
      </c>
      <c r="P22" s="104" t="e">
        <f aca="false">_xlfn.XLOOKUP('MEDIA TRI'!$E:$E,'MEDIA TRI'!$AA:$AA,"-",0)</f>
        <v>#NAME?</v>
      </c>
      <c r="Q22" s="12" t="e">
        <f aca="false">_xlfn.XLOOKUP($U:$U,$V:$V,0,0)</f>
        <v>#NAME?</v>
      </c>
      <c r="R22" s="12" t="e">
        <f aca="false">_xlfn.XLOOKUP($U:$U,$W:$W,0,0)</f>
        <v>#NAME?</v>
      </c>
      <c r="S22" s="12" t="s">
        <v>61</v>
      </c>
      <c r="T22" s="12" t="s">
        <v>1081</v>
      </c>
      <c r="U22" s="12" t="n">
        <v>25471574001060</v>
      </c>
      <c r="V22" s="12" t="s">
        <v>1156</v>
      </c>
      <c r="W22" s="12" t="s">
        <v>1136</v>
      </c>
    </row>
    <row r="23" customFormat="false" ht="15" hidden="false" customHeight="false" outlineLevel="0" collapsed="false">
      <c r="A23" s="102" t="s">
        <v>1157</v>
      </c>
      <c r="B23" s="103" t="n">
        <v>66194234000125</v>
      </c>
      <c r="C23" s="102" t="n">
        <v>128316</v>
      </c>
      <c r="D23" s="102" t="n">
        <v>1791</v>
      </c>
      <c r="E23" s="102" t="s">
        <v>1158</v>
      </c>
      <c r="F23" s="102" t="n">
        <v>10437</v>
      </c>
      <c r="G23" s="102" t="s">
        <v>58</v>
      </c>
      <c r="H23" s="102" t="n">
        <v>34808</v>
      </c>
      <c r="I23" s="102" t="n">
        <v>19</v>
      </c>
      <c r="J23" s="102" t="n">
        <v>34808</v>
      </c>
      <c r="K23" s="102" t="n">
        <v>7</v>
      </c>
      <c r="L23" s="102" t="s">
        <v>1157</v>
      </c>
      <c r="M23" s="102" t="s">
        <v>1078</v>
      </c>
      <c r="N23" s="102" t="s">
        <v>1079</v>
      </c>
      <c r="O23" s="102" t="s">
        <v>1086</v>
      </c>
      <c r="P23" s="104" t="e">
        <f aca="false">_xlfn.XLOOKUP('MEDIA TRI'!$E:$E,'MEDIA TRI'!$AA:$AA,"-",0)</f>
        <v>#NAME?</v>
      </c>
      <c r="Q23" s="12" t="e">
        <f aca="false">_xlfn.XLOOKUP($U:$U,$V:$V,0,0)</f>
        <v>#NAME?</v>
      </c>
      <c r="R23" s="12" t="e">
        <f aca="false">_xlfn.XLOOKUP($U:$U,$W:$W,0,0)</f>
        <v>#NAME?</v>
      </c>
      <c r="S23" s="12" t="s">
        <v>61</v>
      </c>
      <c r="T23" s="12" t="s">
        <v>1081</v>
      </c>
      <c r="U23" s="12" t="n">
        <v>25471574001060</v>
      </c>
      <c r="V23" s="12" t="s">
        <v>1156</v>
      </c>
      <c r="W23" s="12" t="s">
        <v>1136</v>
      </c>
    </row>
    <row r="24" customFormat="false" ht="15" hidden="false" customHeight="false" outlineLevel="0" collapsed="false">
      <c r="A24" s="102" t="s">
        <v>1159</v>
      </c>
      <c r="B24" s="103" t="n">
        <v>1119450000160</v>
      </c>
      <c r="C24" s="102" t="n">
        <v>124189</v>
      </c>
      <c r="D24" s="102" t="n">
        <v>1146</v>
      </c>
      <c r="E24" s="102" t="s">
        <v>1160</v>
      </c>
      <c r="F24" s="102" t="n">
        <v>10437</v>
      </c>
      <c r="G24" s="102" t="s">
        <v>58</v>
      </c>
      <c r="H24" s="102" t="n">
        <v>30015</v>
      </c>
      <c r="I24" s="102" t="n">
        <v>20</v>
      </c>
      <c r="J24" s="102" t="n">
        <v>30015</v>
      </c>
      <c r="K24" s="102" t="n">
        <v>7</v>
      </c>
      <c r="L24" s="102" t="s">
        <v>1159</v>
      </c>
      <c r="M24" s="102" t="s">
        <v>1078</v>
      </c>
      <c r="N24" s="102" t="s">
        <v>1079</v>
      </c>
      <c r="O24" s="102" t="s">
        <v>1097</v>
      </c>
      <c r="P24" s="104" t="e">
        <f aca="false">_xlfn.XLOOKUP('MEDIA TRI'!$E:$E,'MEDIA TRI'!$AA:$AA,"-",0)</f>
        <v>#NAME?</v>
      </c>
      <c r="Q24" s="12" t="e">
        <f aca="false">_xlfn.XLOOKUP($U:$U,$V:$V,0,0)</f>
        <v>#NAME?</v>
      </c>
      <c r="R24" s="12" t="e">
        <f aca="false">_xlfn.XLOOKUP($U:$U,$W:$W,0,0)</f>
        <v>#NAME?</v>
      </c>
      <c r="S24" s="12" t="s">
        <v>61</v>
      </c>
      <c r="T24" s="12" t="s">
        <v>1092</v>
      </c>
      <c r="U24" s="12" t="n">
        <v>54012406000385</v>
      </c>
      <c r="V24" s="12" t="s">
        <v>1093</v>
      </c>
      <c r="W24" s="12" t="s">
        <v>1094</v>
      </c>
    </row>
    <row r="25" customFormat="false" ht="15" hidden="false" customHeight="false" outlineLevel="0" collapsed="false">
      <c r="A25" s="102" t="s">
        <v>1161</v>
      </c>
      <c r="B25" s="103" t="n">
        <v>18806430000160</v>
      </c>
      <c r="C25" s="102" t="n">
        <v>106716</v>
      </c>
      <c r="D25" s="102" t="n">
        <v>333</v>
      </c>
      <c r="E25" s="102" t="s">
        <v>1162</v>
      </c>
      <c r="F25" s="102" t="n">
        <v>10437</v>
      </c>
      <c r="G25" s="102" t="s">
        <v>58</v>
      </c>
      <c r="H25" s="102" t="n">
        <v>35992</v>
      </c>
      <c r="I25" s="102" t="n">
        <v>7</v>
      </c>
      <c r="J25" s="102" t="n">
        <v>35992</v>
      </c>
      <c r="K25" s="102" t="n">
        <v>7</v>
      </c>
      <c r="L25" s="102" t="s">
        <v>1161</v>
      </c>
      <c r="M25" s="102" t="s">
        <v>1078</v>
      </c>
      <c r="N25" s="102" t="s">
        <v>1079</v>
      </c>
      <c r="O25" s="102" t="s">
        <v>1155</v>
      </c>
      <c r="P25" s="104" t="e">
        <f aca="false">_xlfn.XLOOKUP('MEDIA TRI'!$E:$E,'MEDIA TRI'!$AA:$AA,"-",0)</f>
        <v>#NAME?</v>
      </c>
      <c r="Q25" s="12" t="e">
        <f aca="false">_xlfn.XLOOKUP($U:$U,$V:$V,0,0)</f>
        <v>#NAME?</v>
      </c>
      <c r="R25" s="12" t="e">
        <f aca="false">_xlfn.XLOOKUP($U:$U,$W:$W,0,0)</f>
        <v>#NAME?</v>
      </c>
      <c r="S25" s="12" t="s">
        <v>61</v>
      </c>
      <c r="T25" s="12" t="s">
        <v>1081</v>
      </c>
      <c r="U25" s="12" t="n">
        <v>54012406000385</v>
      </c>
      <c r="V25" s="12" t="s">
        <v>1093</v>
      </c>
      <c r="W25" s="12" t="s">
        <v>1094</v>
      </c>
    </row>
    <row r="26" customFormat="false" ht="15" hidden="false" customHeight="false" outlineLevel="0" collapsed="false">
      <c r="A26" s="102" t="s">
        <v>1163</v>
      </c>
      <c r="B26" s="103" t="n">
        <v>25791013000157</v>
      </c>
      <c r="C26" s="102" t="n">
        <v>114183</v>
      </c>
      <c r="D26" s="102" t="n">
        <v>282</v>
      </c>
      <c r="E26" s="102" t="s">
        <v>1164</v>
      </c>
      <c r="F26" s="102" t="n">
        <v>10437</v>
      </c>
      <c r="G26" s="102" t="s">
        <v>58</v>
      </c>
      <c r="H26" s="102" t="n">
        <v>35997</v>
      </c>
      <c r="I26" s="102" t="n">
        <v>14</v>
      </c>
      <c r="J26" s="102" t="n">
        <v>35997</v>
      </c>
      <c r="K26" s="102" t="n">
        <v>7</v>
      </c>
      <c r="L26" s="102" t="s">
        <v>1165</v>
      </c>
      <c r="M26" s="102" t="s">
        <v>1078</v>
      </c>
      <c r="N26" s="102" t="s">
        <v>1079</v>
      </c>
      <c r="O26" s="102" t="s">
        <v>1155</v>
      </c>
      <c r="P26" s="104" t="e">
        <f aca="false">_xlfn.XLOOKUP('MEDIA TRI'!$E:$E,'MEDIA TRI'!$AA:$AA,"-",0)</f>
        <v>#NAME?</v>
      </c>
      <c r="Q26" s="12" t="e">
        <f aca="false">_xlfn.XLOOKUP($U:$U,$V:$V,0,0)</f>
        <v>#NAME?</v>
      </c>
      <c r="R26" s="12" t="e">
        <f aca="false">_xlfn.XLOOKUP($U:$U,$W:$W,0,0)</f>
        <v>#NAME?</v>
      </c>
      <c r="S26" s="12" t="s">
        <v>61</v>
      </c>
      <c r="T26" s="12" t="s">
        <v>1081</v>
      </c>
      <c r="U26" s="12" t="n">
        <v>2322043000208</v>
      </c>
      <c r="V26" s="12" t="s">
        <v>1138</v>
      </c>
      <c r="W26" s="12" t="s">
        <v>1139</v>
      </c>
    </row>
    <row r="27" customFormat="false" ht="15" hidden="false" customHeight="false" outlineLevel="0" collapsed="false">
      <c r="A27" s="102" t="s">
        <v>1166</v>
      </c>
      <c r="B27" s="103" t="n">
        <v>18366237000156</v>
      </c>
      <c r="C27" s="102" t="n">
        <v>110938</v>
      </c>
      <c r="D27" s="102" t="n">
        <v>1828</v>
      </c>
      <c r="E27" s="102" t="s">
        <v>1167</v>
      </c>
      <c r="F27" s="102" t="n">
        <v>14175</v>
      </c>
      <c r="G27" s="102" t="s">
        <v>1168</v>
      </c>
      <c r="H27" s="102" t="n">
        <v>34925</v>
      </c>
      <c r="I27" s="102" t="n">
        <v>56</v>
      </c>
      <c r="J27" s="102" t="n">
        <v>34925</v>
      </c>
      <c r="K27" s="102" t="n">
        <v>7</v>
      </c>
      <c r="L27" s="102" t="s">
        <v>1166</v>
      </c>
      <c r="M27" s="102" t="s">
        <v>1078</v>
      </c>
      <c r="N27" s="102" t="s">
        <v>1090</v>
      </c>
      <c r="O27" s="102" t="s">
        <v>1091</v>
      </c>
      <c r="P27" s="104" t="e">
        <f aca="false">_xlfn.XLOOKUP('MEDIA TRI'!$E:$E,'MEDIA TRI'!$AA:$AA,"-",0)</f>
        <v>#NAME?</v>
      </c>
      <c r="Q27" s="12" t="e">
        <f aca="false">_xlfn.XLOOKUP($U:$U,$V:$V,0,0)</f>
        <v>#NAME?</v>
      </c>
      <c r="R27" s="12" t="e">
        <f aca="false">_xlfn.XLOOKUP($U:$U,$W:$W,0,0)</f>
        <v>#NAME?</v>
      </c>
      <c r="S27" s="12" t="s">
        <v>61</v>
      </c>
      <c r="T27" s="12" t="s">
        <v>1092</v>
      </c>
      <c r="U27" s="12" t="n">
        <v>2322043000208</v>
      </c>
      <c r="V27" s="12" t="s">
        <v>1138</v>
      </c>
      <c r="W27" s="12" t="s">
        <v>1139</v>
      </c>
    </row>
    <row r="28" customFormat="false" ht="15" hidden="false" customHeight="false" outlineLevel="0" collapsed="false">
      <c r="A28" s="102" t="s">
        <v>1169</v>
      </c>
      <c r="B28" s="103" t="n">
        <v>2806415000182</v>
      </c>
      <c r="C28" s="102" t="n">
        <v>163077</v>
      </c>
      <c r="D28" s="102" t="n">
        <v>3412</v>
      </c>
      <c r="E28" s="102" t="s">
        <v>1170</v>
      </c>
      <c r="F28" s="102" t="n">
        <v>10437</v>
      </c>
      <c r="G28" s="102" t="s">
        <v>58</v>
      </c>
      <c r="H28" s="102" t="n">
        <v>30015</v>
      </c>
      <c r="I28" s="102" t="n">
        <v>21</v>
      </c>
      <c r="J28" s="102" t="n">
        <v>30015</v>
      </c>
      <c r="K28" s="102" t="n">
        <v>7</v>
      </c>
      <c r="L28" s="102" t="s">
        <v>1169</v>
      </c>
      <c r="M28" s="102" t="s">
        <v>1078</v>
      </c>
      <c r="N28" s="102" t="s">
        <v>1090</v>
      </c>
      <c r="O28" s="102" t="s">
        <v>1126</v>
      </c>
      <c r="P28" s="104" t="e">
        <f aca="false">_xlfn.XLOOKUP('MEDIA TRI'!$E:$E,'MEDIA TRI'!$AA:$AA,"-",0)</f>
        <v>#NAME?</v>
      </c>
      <c r="Q28" s="12" t="e">
        <f aca="false">_xlfn.XLOOKUP($U:$U,$V:$V,0,0)</f>
        <v>#NAME?</v>
      </c>
      <c r="R28" s="12" t="e">
        <f aca="false">_xlfn.XLOOKUP($U:$U,$W:$W,0,0)</f>
        <v>#NAME?</v>
      </c>
      <c r="S28" s="12" t="s">
        <v>61</v>
      </c>
      <c r="T28" s="12" t="s">
        <v>1092</v>
      </c>
      <c r="U28" s="12" t="n">
        <v>45425899000637</v>
      </c>
      <c r="V28" s="12" t="s">
        <v>1138</v>
      </c>
      <c r="W28" s="12" t="s">
        <v>1139</v>
      </c>
    </row>
    <row r="29" customFormat="false" ht="15" hidden="false" customHeight="false" outlineLevel="0" collapsed="false">
      <c r="A29" s="102" t="s">
        <v>1171</v>
      </c>
      <c r="B29" s="103" t="n">
        <v>25178070000165</v>
      </c>
      <c r="C29" s="102" t="n">
        <v>145698</v>
      </c>
      <c r="D29" s="102" t="n">
        <v>346</v>
      </c>
      <c r="E29" s="102" t="s">
        <v>1172</v>
      </c>
      <c r="F29" s="102" t="n">
        <v>10437</v>
      </c>
      <c r="G29" s="102" t="s">
        <v>58</v>
      </c>
      <c r="H29" s="102" t="n">
        <v>30015</v>
      </c>
      <c r="I29" s="102" t="n">
        <v>21</v>
      </c>
      <c r="J29" s="102" t="n">
        <v>30015</v>
      </c>
      <c r="K29" s="102" t="n">
        <v>7</v>
      </c>
      <c r="L29" s="102" t="s">
        <v>1171</v>
      </c>
      <c r="M29" s="102" t="s">
        <v>1078</v>
      </c>
      <c r="N29" s="102" t="s">
        <v>1079</v>
      </c>
      <c r="O29" s="102" t="s">
        <v>1086</v>
      </c>
      <c r="P29" s="104" t="e">
        <f aca="false">_xlfn.XLOOKUP('MEDIA TRI'!$E:$E,'MEDIA TRI'!$AA:$AA,"-",0)</f>
        <v>#NAME?</v>
      </c>
      <c r="Q29" s="12" t="e">
        <f aca="false">_xlfn.XLOOKUP($U:$U,$V:$V,0,0)</f>
        <v>#NAME?</v>
      </c>
      <c r="R29" s="12" t="e">
        <f aca="false">_xlfn.XLOOKUP($U:$U,$W:$W,0,0)</f>
        <v>#NAME?</v>
      </c>
      <c r="S29" s="12" t="s">
        <v>61</v>
      </c>
      <c r="T29" s="12" t="s">
        <v>1081</v>
      </c>
      <c r="U29" s="12" t="n">
        <v>45425899000637</v>
      </c>
      <c r="V29" s="12" t="s">
        <v>1138</v>
      </c>
      <c r="W29" s="12" t="s">
        <v>1139</v>
      </c>
    </row>
    <row r="30" customFormat="false" ht="15" hidden="false" customHeight="false" outlineLevel="0" collapsed="false">
      <c r="A30" s="102" t="s">
        <v>1173</v>
      </c>
      <c r="B30" s="103" t="n">
        <v>22603286000132</v>
      </c>
      <c r="C30" s="102" t="n">
        <v>113973</v>
      </c>
      <c r="D30" s="102" t="n">
        <v>3503</v>
      </c>
      <c r="E30" s="102" t="s">
        <v>1174</v>
      </c>
      <c r="F30" s="102" t="n">
        <v>10437</v>
      </c>
      <c r="G30" s="102" t="s">
        <v>58</v>
      </c>
      <c r="H30" s="102" t="n">
        <v>30015</v>
      </c>
      <c r="I30" s="102" t="n">
        <v>21</v>
      </c>
      <c r="J30" s="102" t="n">
        <v>30015</v>
      </c>
      <c r="K30" s="102" t="n">
        <v>7</v>
      </c>
      <c r="L30" s="102" t="s">
        <v>1173</v>
      </c>
      <c r="M30" s="102" t="s">
        <v>1078</v>
      </c>
      <c r="N30" s="102" t="s">
        <v>1079</v>
      </c>
      <c r="O30" s="102" t="s">
        <v>1147</v>
      </c>
      <c r="P30" s="104" t="e">
        <f aca="false">_xlfn.XLOOKUP('MEDIA TRI'!$E:$E,'MEDIA TRI'!$AA:$AA,"-",0)</f>
        <v>#NAME?</v>
      </c>
      <c r="Q30" s="12" t="e">
        <f aca="false">_xlfn.XLOOKUP($U:$U,$V:$V,0,0)</f>
        <v>#NAME?</v>
      </c>
      <c r="R30" s="12" t="e">
        <f aca="false">_xlfn.XLOOKUP($U:$U,$W:$W,0,0)</f>
        <v>#NAME?</v>
      </c>
      <c r="S30" s="12" t="s">
        <v>61</v>
      </c>
      <c r="T30" s="12" t="s">
        <v>1092</v>
      </c>
      <c r="U30" s="12" t="n">
        <v>86483542000340</v>
      </c>
      <c r="V30" s="12" t="s">
        <v>1110</v>
      </c>
      <c r="W30" s="12" t="s">
        <v>1111</v>
      </c>
    </row>
    <row r="31" customFormat="false" ht="15" hidden="false" customHeight="false" outlineLevel="0" collapsed="false">
      <c r="A31" s="102" t="s">
        <v>1175</v>
      </c>
      <c r="B31" s="103" t="n">
        <v>19260967000130</v>
      </c>
      <c r="C31" s="102" t="n">
        <v>140153</v>
      </c>
      <c r="D31" s="102" t="n">
        <v>542</v>
      </c>
      <c r="E31" s="102" t="s">
        <v>1176</v>
      </c>
      <c r="F31" s="102" t="n">
        <v>10437</v>
      </c>
      <c r="G31" s="102" t="s">
        <v>58</v>
      </c>
      <c r="H31" s="102" t="n">
        <v>35181</v>
      </c>
      <c r="I31" s="102" t="n">
        <v>55</v>
      </c>
      <c r="J31" s="102" t="n">
        <v>35181</v>
      </c>
      <c r="K31" s="102" t="n">
        <v>7</v>
      </c>
      <c r="L31" s="102" t="s">
        <v>1175</v>
      </c>
      <c r="M31" s="102" t="s">
        <v>1078</v>
      </c>
      <c r="N31" s="102" t="s">
        <v>1090</v>
      </c>
      <c r="O31" s="102" t="s">
        <v>1091</v>
      </c>
      <c r="P31" s="104" t="e">
        <f aca="false">_xlfn.XLOOKUP('MEDIA TRI'!$E:$E,'MEDIA TRI'!$AA:$AA,"-",0)</f>
        <v>#NAME?</v>
      </c>
      <c r="Q31" s="12" t="e">
        <f aca="false">_xlfn.XLOOKUP($U:$U,$V:$V,0,0)</f>
        <v>#NAME?</v>
      </c>
      <c r="R31" s="12" t="e">
        <f aca="false">_xlfn.XLOOKUP($U:$U,$W:$W,0,0)</f>
        <v>#NAME?</v>
      </c>
      <c r="S31" s="12" t="s">
        <v>61</v>
      </c>
      <c r="T31" s="12" t="s">
        <v>1092</v>
      </c>
      <c r="U31" s="12" t="n">
        <v>86483542000340</v>
      </c>
      <c r="V31" s="12" t="s">
        <v>1110</v>
      </c>
      <c r="W31" s="12" t="s">
        <v>1111</v>
      </c>
    </row>
    <row r="32" customFormat="false" ht="15" hidden="false" customHeight="false" outlineLevel="0" collapsed="false">
      <c r="A32" s="102" t="s">
        <v>1177</v>
      </c>
      <c r="B32" s="103" t="n">
        <v>20295028000100</v>
      </c>
      <c r="C32" s="102" t="n">
        <v>135251</v>
      </c>
      <c r="D32" s="102" t="n">
        <v>1828</v>
      </c>
      <c r="E32" s="102" t="s">
        <v>1178</v>
      </c>
      <c r="F32" s="102" t="n">
        <v>10437</v>
      </c>
      <c r="G32" s="102" t="s">
        <v>58</v>
      </c>
      <c r="H32" s="102" t="n">
        <v>30015</v>
      </c>
      <c r="I32" s="102" t="n">
        <v>21</v>
      </c>
      <c r="J32" s="102" t="n">
        <v>30015</v>
      </c>
      <c r="K32" s="102" t="n">
        <v>7</v>
      </c>
      <c r="L32" s="102" t="s">
        <v>1177</v>
      </c>
      <c r="M32" s="102" t="s">
        <v>1078</v>
      </c>
      <c r="N32" s="102" t="s">
        <v>1090</v>
      </c>
      <c r="O32" s="102" t="s">
        <v>1091</v>
      </c>
      <c r="P32" s="104" t="e">
        <f aca="false">_xlfn.XLOOKUP('MEDIA TRI'!$E:$E,'MEDIA TRI'!$AA:$AA,"-",0)</f>
        <v>#NAME?</v>
      </c>
      <c r="Q32" s="12" t="e">
        <f aca="false">_xlfn.XLOOKUP($U:$U,$V:$V,0,0)</f>
        <v>#NAME?</v>
      </c>
      <c r="R32" s="12" t="e">
        <f aca="false">_xlfn.XLOOKUP($U:$U,$W:$W,0,0)</f>
        <v>#NAME?</v>
      </c>
      <c r="S32" s="12" t="s">
        <v>61</v>
      </c>
      <c r="T32" s="12" t="s">
        <v>1092</v>
      </c>
      <c r="U32" s="12" t="n">
        <v>45399961000310</v>
      </c>
      <c r="V32" s="12" t="s">
        <v>1179</v>
      </c>
      <c r="W32" s="12" t="s">
        <v>1180</v>
      </c>
    </row>
    <row r="33" customFormat="false" ht="15" hidden="false" customHeight="false" outlineLevel="0" collapsed="false">
      <c r="A33" s="102" t="s">
        <v>1181</v>
      </c>
      <c r="B33" s="103" t="n">
        <v>17076878000103</v>
      </c>
      <c r="C33" s="102" t="n">
        <v>121980</v>
      </c>
      <c r="D33" s="102" t="n">
        <v>530</v>
      </c>
      <c r="E33" s="102" t="s">
        <v>1182</v>
      </c>
      <c r="F33" s="102" t="n">
        <v>614</v>
      </c>
      <c r="G33" s="102" t="s">
        <v>1183</v>
      </c>
      <c r="H33" s="102" t="n">
        <v>35993</v>
      </c>
      <c r="I33" s="102" t="n">
        <v>35</v>
      </c>
      <c r="J33" s="102" t="n">
        <v>35993</v>
      </c>
      <c r="K33" s="102" t="n">
        <v>7</v>
      </c>
      <c r="L33" s="102" t="s">
        <v>1181</v>
      </c>
      <c r="M33" s="102" t="s">
        <v>1078</v>
      </c>
      <c r="N33" s="102" t="s">
        <v>1090</v>
      </c>
      <c r="O33" s="102" t="s">
        <v>1091</v>
      </c>
      <c r="P33" s="104" t="e">
        <f aca="false">_xlfn.XLOOKUP('MEDIA TRI'!$E:$E,'MEDIA TRI'!$AA:$AA,"-",0)</f>
        <v>#NAME?</v>
      </c>
      <c r="Q33" s="12" t="e">
        <f aca="false">_xlfn.XLOOKUP($U:$U,$V:$V,0,0)</f>
        <v>#NAME?</v>
      </c>
      <c r="R33" s="12" t="e">
        <f aca="false">_xlfn.XLOOKUP($U:$U,$W:$W,0,0)</f>
        <v>#NAME?</v>
      </c>
      <c r="S33" s="12" t="s">
        <v>61</v>
      </c>
      <c r="T33" s="12" t="s">
        <v>1092</v>
      </c>
      <c r="U33" s="12" t="n">
        <v>45399961000310</v>
      </c>
      <c r="V33" s="12" t="s">
        <v>1138</v>
      </c>
      <c r="W33" s="12" t="s">
        <v>1139</v>
      </c>
    </row>
    <row r="34" customFormat="false" ht="15" hidden="false" customHeight="false" outlineLevel="0" collapsed="false">
      <c r="A34" s="102" t="s">
        <v>1184</v>
      </c>
      <c r="B34" s="103" t="n">
        <v>64326747000117</v>
      </c>
      <c r="C34" s="102" t="n">
        <v>142568</v>
      </c>
      <c r="D34" s="102" t="n">
        <v>422</v>
      </c>
      <c r="E34" s="102" t="s">
        <v>1185</v>
      </c>
      <c r="F34" s="102" t="n">
        <v>15140</v>
      </c>
      <c r="G34" s="102" t="s">
        <v>1186</v>
      </c>
      <c r="H34" s="102" t="n">
        <v>34808</v>
      </c>
      <c r="I34" s="102" t="n">
        <v>40</v>
      </c>
      <c r="J34" s="102" t="n">
        <v>34808</v>
      </c>
      <c r="K34" s="102" t="n">
        <v>7</v>
      </c>
      <c r="L34" s="102" t="s">
        <v>1184</v>
      </c>
      <c r="M34" s="102" t="s">
        <v>1078</v>
      </c>
      <c r="N34" s="102" t="s">
        <v>1090</v>
      </c>
      <c r="O34" s="102" t="s">
        <v>1122</v>
      </c>
      <c r="P34" s="104" t="e">
        <f aca="false">_xlfn.XLOOKUP('MEDIA TRI'!$E:$E,'MEDIA TRI'!$AA:$AA,"-",0)</f>
        <v>#NAME?</v>
      </c>
      <c r="Q34" s="12" t="e">
        <f aca="false">_xlfn.XLOOKUP($U:$U,$V:$V,0,0)</f>
        <v>#NAME?</v>
      </c>
      <c r="R34" s="12" t="e">
        <f aca="false">_xlfn.XLOOKUP($U:$U,$W:$W,0,0)</f>
        <v>#NAME?</v>
      </c>
      <c r="S34" s="12" t="s">
        <v>61</v>
      </c>
      <c r="T34" s="12" t="s">
        <v>1092</v>
      </c>
      <c r="U34" s="12" t="n">
        <v>50368034000292</v>
      </c>
      <c r="V34" s="12" t="s">
        <v>1187</v>
      </c>
      <c r="W34" s="12" t="s">
        <v>1188</v>
      </c>
    </row>
    <row r="35" customFormat="false" ht="15" hidden="false" customHeight="false" outlineLevel="0" collapsed="false">
      <c r="A35" s="102" t="s">
        <v>1189</v>
      </c>
      <c r="B35" s="103" t="n">
        <v>20070462000192</v>
      </c>
      <c r="C35" s="102" t="n">
        <v>126273</v>
      </c>
      <c r="D35" s="102" t="n">
        <v>531</v>
      </c>
      <c r="E35" s="102" t="s">
        <v>1190</v>
      </c>
      <c r="F35" s="102" t="n">
        <v>11381</v>
      </c>
      <c r="G35" s="102" t="s">
        <v>1191</v>
      </c>
      <c r="H35" s="102" t="n">
        <v>34925</v>
      </c>
      <c r="I35" s="102" t="n">
        <v>35</v>
      </c>
      <c r="J35" s="102" t="n">
        <v>34925</v>
      </c>
      <c r="K35" s="102" t="n">
        <v>7</v>
      </c>
      <c r="L35" s="102" t="s">
        <v>1189</v>
      </c>
      <c r="M35" s="102" t="s">
        <v>1078</v>
      </c>
      <c r="N35" s="102" t="s">
        <v>1079</v>
      </c>
      <c r="O35" s="102" t="s">
        <v>1155</v>
      </c>
      <c r="P35" s="104" t="e">
        <f aca="false">_xlfn.XLOOKUP('MEDIA TRI'!$E:$E,'MEDIA TRI'!$AA:$AA,"-",0)</f>
        <v>#NAME?</v>
      </c>
      <c r="Q35" s="12" t="e">
        <f aca="false">_xlfn.XLOOKUP($U:$U,$V:$V,0,0)</f>
        <v>#NAME?</v>
      </c>
      <c r="R35" s="12" t="e">
        <f aca="false">_xlfn.XLOOKUP($U:$U,$W:$W,0,0)</f>
        <v>#NAME?</v>
      </c>
      <c r="S35" s="12" t="s">
        <v>61</v>
      </c>
      <c r="T35" s="12" t="s">
        <v>1081</v>
      </c>
      <c r="U35" s="12" t="n">
        <v>50368034000292</v>
      </c>
      <c r="V35" s="12" t="s">
        <v>1138</v>
      </c>
      <c r="W35" s="12" t="s">
        <v>1139</v>
      </c>
    </row>
    <row r="36" customFormat="false" ht="15" hidden="false" customHeight="false" outlineLevel="0" collapsed="false">
      <c r="A36" s="102" t="s">
        <v>1192</v>
      </c>
      <c r="B36" s="103" t="n">
        <v>18720359000107</v>
      </c>
      <c r="C36" s="102" t="n">
        <v>109906</v>
      </c>
      <c r="D36" s="102" t="n">
        <v>1146</v>
      </c>
      <c r="E36" s="102" t="s">
        <v>1193</v>
      </c>
      <c r="F36" s="102" t="n">
        <v>10437</v>
      </c>
      <c r="G36" s="102" t="s">
        <v>58</v>
      </c>
      <c r="H36" s="102" t="n">
        <v>30015</v>
      </c>
      <c r="I36" s="102" t="n">
        <v>21</v>
      </c>
      <c r="J36" s="102" t="n">
        <v>30015</v>
      </c>
      <c r="K36" s="102" t="n">
        <v>7</v>
      </c>
      <c r="L36" s="102" t="s">
        <v>1192</v>
      </c>
      <c r="M36" s="102" t="s">
        <v>1078</v>
      </c>
      <c r="N36" s="102" t="s">
        <v>1079</v>
      </c>
      <c r="O36" s="102" t="s">
        <v>1097</v>
      </c>
      <c r="P36" s="104" t="e">
        <f aca="false">_xlfn.XLOOKUP('MEDIA TRI'!$E:$E,'MEDIA TRI'!$AA:$AA,"-",0)</f>
        <v>#NAME?</v>
      </c>
      <c r="Q36" s="12" t="e">
        <f aca="false">_xlfn.XLOOKUP($U:$U,$V:$V,0,0)</f>
        <v>#NAME?</v>
      </c>
      <c r="R36" s="12" t="e">
        <f aca="false">_xlfn.XLOOKUP($U:$U,$W:$W,0,0)</f>
        <v>#NAME?</v>
      </c>
      <c r="S36" s="12" t="s">
        <v>61</v>
      </c>
      <c r="T36" s="12" t="s">
        <v>1081</v>
      </c>
      <c r="U36" s="12" t="n">
        <v>25250820000243</v>
      </c>
      <c r="V36" s="12" t="s">
        <v>1110</v>
      </c>
      <c r="W36" s="12" t="s">
        <v>1111</v>
      </c>
    </row>
    <row r="37" customFormat="false" ht="15" hidden="false" customHeight="false" outlineLevel="0" collapsed="false">
      <c r="A37" s="102" t="s">
        <v>1194</v>
      </c>
      <c r="B37" s="103" t="n">
        <v>19363191000184</v>
      </c>
      <c r="C37" s="102" t="n">
        <v>121663</v>
      </c>
      <c r="D37" s="102" t="n">
        <v>529</v>
      </c>
      <c r="E37" s="102" t="s">
        <v>1195</v>
      </c>
      <c r="F37" s="102" t="n">
        <v>15969</v>
      </c>
      <c r="G37" s="102" t="s">
        <v>1136</v>
      </c>
      <c r="H37" s="102" t="n">
        <v>35993</v>
      </c>
      <c r="I37" s="102" t="n">
        <v>38</v>
      </c>
      <c r="J37" s="102" t="n">
        <v>35993</v>
      </c>
      <c r="K37" s="102" t="n">
        <v>7</v>
      </c>
      <c r="L37" s="102" t="s">
        <v>1194</v>
      </c>
      <c r="M37" s="102" t="s">
        <v>1078</v>
      </c>
      <c r="N37" s="102" t="s">
        <v>1090</v>
      </c>
      <c r="O37" s="102" t="s">
        <v>1106</v>
      </c>
      <c r="P37" s="104" t="e">
        <f aca="false">_xlfn.XLOOKUP('MEDIA TRI'!$E:$E,'MEDIA TRI'!$AA:$AA,"-",0)</f>
        <v>#NAME?</v>
      </c>
      <c r="Q37" s="12" t="e">
        <f aca="false">_xlfn.XLOOKUP($U:$U,$V:$V,0,0)</f>
        <v>#NAME?</v>
      </c>
      <c r="R37" s="12" t="e">
        <f aca="false">_xlfn.XLOOKUP($U:$U,$W:$W,0,0)</f>
        <v>#NAME?</v>
      </c>
      <c r="S37" s="12" t="s">
        <v>61</v>
      </c>
      <c r="T37" s="12" t="s">
        <v>1092</v>
      </c>
      <c r="U37" s="12" t="n">
        <v>25250820000243</v>
      </c>
      <c r="V37" s="12" t="s">
        <v>1110</v>
      </c>
      <c r="W37" s="12" t="s">
        <v>1111</v>
      </c>
    </row>
    <row r="38" customFormat="false" ht="15" hidden="false" customHeight="false" outlineLevel="0" collapsed="false">
      <c r="A38" s="102" t="s">
        <v>1196</v>
      </c>
      <c r="B38" s="103" t="n">
        <v>18763995000108</v>
      </c>
      <c r="C38" s="102" t="n">
        <v>129226</v>
      </c>
      <c r="D38" s="102" t="n">
        <v>529</v>
      </c>
      <c r="E38" s="102" t="s">
        <v>1197</v>
      </c>
      <c r="F38" s="102" t="n">
        <v>14175</v>
      </c>
      <c r="G38" s="102" t="s">
        <v>1168</v>
      </c>
      <c r="H38" s="102" t="n">
        <v>34925</v>
      </c>
      <c r="I38" s="102" t="n">
        <v>35</v>
      </c>
      <c r="J38" s="102" t="n">
        <v>34925</v>
      </c>
      <c r="K38" s="102" t="n">
        <v>7</v>
      </c>
      <c r="L38" s="102" t="s">
        <v>1196</v>
      </c>
      <c r="M38" s="102" t="s">
        <v>1078</v>
      </c>
      <c r="N38" s="102" t="s">
        <v>1090</v>
      </c>
      <c r="O38" s="102" t="s">
        <v>1106</v>
      </c>
      <c r="P38" s="104" t="e">
        <f aca="false">_xlfn.XLOOKUP('MEDIA TRI'!$E:$E,'MEDIA TRI'!$AA:$AA,"-",0)</f>
        <v>#NAME?</v>
      </c>
      <c r="Q38" s="12" t="e">
        <f aca="false">_xlfn.XLOOKUP($U:$U,$V:$V,0,0)</f>
        <v>#NAME?</v>
      </c>
      <c r="R38" s="12" t="e">
        <f aca="false">_xlfn.XLOOKUP($U:$U,$W:$W,0,0)</f>
        <v>#NAME?</v>
      </c>
      <c r="S38" s="12" t="s">
        <v>61</v>
      </c>
      <c r="T38" s="12" t="s">
        <v>1092</v>
      </c>
      <c r="U38" s="12" t="n">
        <v>45100138000281</v>
      </c>
      <c r="V38" s="12" t="s">
        <v>1198</v>
      </c>
      <c r="W38" s="12" t="s">
        <v>1199</v>
      </c>
    </row>
    <row r="39" customFormat="false" ht="15" hidden="false" customHeight="false" outlineLevel="0" collapsed="false">
      <c r="A39" s="102" t="s">
        <v>1200</v>
      </c>
      <c r="B39" s="103" t="n">
        <v>24232811000186</v>
      </c>
      <c r="C39" s="102" t="n">
        <v>127441</v>
      </c>
      <c r="D39" s="102" t="n">
        <v>328</v>
      </c>
      <c r="E39" s="102" t="s">
        <v>1201</v>
      </c>
      <c r="F39" s="102" t="n">
        <v>14329</v>
      </c>
      <c r="G39" s="102" t="s">
        <v>1109</v>
      </c>
      <c r="H39" s="102" t="n">
        <v>35997</v>
      </c>
      <c r="I39" s="102" t="n">
        <v>28</v>
      </c>
      <c r="J39" s="102" t="n">
        <v>35997</v>
      </c>
      <c r="K39" s="102" t="n">
        <v>7</v>
      </c>
      <c r="L39" s="102" t="s">
        <v>1200</v>
      </c>
      <c r="M39" s="102" t="s">
        <v>1078</v>
      </c>
      <c r="N39" s="102" t="s">
        <v>1079</v>
      </c>
      <c r="O39" s="102" t="s">
        <v>1116</v>
      </c>
      <c r="P39" s="104" t="e">
        <f aca="false">_xlfn.XLOOKUP('MEDIA TRI'!$E:$E,'MEDIA TRI'!$AA:$AA,"-",0)</f>
        <v>#NAME?</v>
      </c>
      <c r="Q39" s="12" t="e">
        <f aca="false">_xlfn.XLOOKUP($U:$U,$V:$V,0,0)</f>
        <v>#NAME?</v>
      </c>
      <c r="R39" s="12" t="e">
        <f aca="false">_xlfn.XLOOKUP($U:$U,$W:$W,0,0)</f>
        <v>#NAME?</v>
      </c>
      <c r="S39" s="12" t="s">
        <v>61</v>
      </c>
      <c r="T39" s="12" t="s">
        <v>1081</v>
      </c>
      <c r="U39" s="12" t="n">
        <v>45100138000281</v>
      </c>
      <c r="V39" s="12" t="s">
        <v>1198</v>
      </c>
      <c r="W39" s="12" t="s">
        <v>1199</v>
      </c>
    </row>
    <row r="40" customFormat="false" ht="15" hidden="false" customHeight="false" outlineLevel="0" collapsed="false">
      <c r="A40" s="102" t="s">
        <v>1202</v>
      </c>
      <c r="B40" s="103" t="n">
        <v>25833740000130</v>
      </c>
      <c r="C40" s="102" t="n">
        <v>107676</v>
      </c>
      <c r="D40" s="102" t="n">
        <v>529</v>
      </c>
      <c r="E40" s="102" t="s">
        <v>1203</v>
      </c>
      <c r="F40" s="102" t="n">
        <v>13510</v>
      </c>
      <c r="G40" s="102" t="s">
        <v>1204</v>
      </c>
      <c r="H40" s="102" t="n">
        <v>35992</v>
      </c>
      <c r="I40" s="102" t="n">
        <v>8</v>
      </c>
      <c r="J40" s="102" t="n">
        <v>35992</v>
      </c>
      <c r="K40" s="102" t="n">
        <v>7</v>
      </c>
      <c r="L40" s="102" t="s">
        <v>1202</v>
      </c>
      <c r="M40" s="102" t="s">
        <v>1078</v>
      </c>
      <c r="N40" s="102" t="s">
        <v>1090</v>
      </c>
      <c r="O40" s="102" t="s">
        <v>1106</v>
      </c>
      <c r="P40" s="104" t="e">
        <f aca="false">_xlfn.XLOOKUP('MEDIA TRI'!$E:$E,'MEDIA TRI'!$AA:$AA,"-",0)</f>
        <v>#NAME?</v>
      </c>
      <c r="Q40" s="12" t="e">
        <f aca="false">_xlfn.XLOOKUP($U:$U,$V:$V,0,0)</f>
        <v>#NAME?</v>
      </c>
      <c r="R40" s="12" t="e">
        <f aca="false">_xlfn.XLOOKUP($U:$U,$W:$W,0,0)</f>
        <v>#NAME?</v>
      </c>
      <c r="S40" s="12" t="s">
        <v>61</v>
      </c>
      <c r="T40" s="12" t="s">
        <v>1092</v>
      </c>
      <c r="U40" s="12" t="n">
        <v>58837188000298</v>
      </c>
      <c r="V40" s="12" t="s">
        <v>1093</v>
      </c>
      <c r="W40" s="12" t="s">
        <v>1094</v>
      </c>
    </row>
    <row r="41" customFormat="false" ht="15" hidden="false" customHeight="false" outlineLevel="0" collapsed="false">
      <c r="A41" s="102" t="s">
        <v>1205</v>
      </c>
      <c r="B41" s="103" t="n">
        <v>23199151000116</v>
      </c>
      <c r="C41" s="102" t="n">
        <v>113525</v>
      </c>
      <c r="D41" s="102" t="n">
        <v>2251</v>
      </c>
      <c r="E41" s="102" t="s">
        <v>1206</v>
      </c>
      <c r="F41" s="102" t="n">
        <v>10994</v>
      </c>
      <c r="G41" s="102" t="s">
        <v>1207</v>
      </c>
      <c r="H41" s="102" t="n">
        <v>35181</v>
      </c>
      <c r="I41" s="102" t="n">
        <v>39</v>
      </c>
      <c r="J41" s="102" t="n">
        <v>35181</v>
      </c>
      <c r="K41" s="102" t="n">
        <v>7</v>
      </c>
      <c r="L41" s="102" t="s">
        <v>1205</v>
      </c>
      <c r="M41" s="102" t="s">
        <v>1078</v>
      </c>
      <c r="N41" s="102" t="s">
        <v>1090</v>
      </c>
      <c r="O41" s="102" t="s">
        <v>1091</v>
      </c>
      <c r="P41" s="104" t="e">
        <f aca="false">_xlfn.XLOOKUP('MEDIA TRI'!$E:$E,'MEDIA TRI'!$AA:$AA,"-",0)</f>
        <v>#NAME?</v>
      </c>
      <c r="Q41" s="12" t="e">
        <f aca="false">_xlfn.XLOOKUP($U:$U,$V:$V,0,0)</f>
        <v>#NAME?</v>
      </c>
      <c r="R41" s="12" t="e">
        <f aca="false">_xlfn.XLOOKUP($U:$U,$W:$W,0,0)</f>
        <v>#NAME?</v>
      </c>
      <c r="S41" s="12" t="s">
        <v>61</v>
      </c>
      <c r="T41" s="12" t="s">
        <v>1092</v>
      </c>
      <c r="U41" s="12" t="n">
        <v>58837188000298</v>
      </c>
      <c r="V41" s="12" t="s">
        <v>1093</v>
      </c>
      <c r="W41" s="12" t="s">
        <v>1094</v>
      </c>
    </row>
    <row r="42" customFormat="false" ht="15" hidden="false" customHeight="false" outlineLevel="0" collapsed="false">
      <c r="A42" s="102" t="s">
        <v>1208</v>
      </c>
      <c r="B42" s="103" t="n">
        <v>41908880000186</v>
      </c>
      <c r="C42" s="102" t="n">
        <v>114361</v>
      </c>
      <c r="D42" s="102" t="n">
        <v>3051</v>
      </c>
      <c r="E42" s="102" t="s">
        <v>1209</v>
      </c>
      <c r="F42" s="102" t="n">
        <v>14261</v>
      </c>
      <c r="G42" s="102" t="s">
        <v>1121</v>
      </c>
      <c r="H42" s="102" t="n">
        <v>35993</v>
      </c>
      <c r="I42" s="102" t="n">
        <v>7</v>
      </c>
      <c r="J42" s="102" t="n">
        <v>35993</v>
      </c>
      <c r="K42" s="102" t="n">
        <v>7</v>
      </c>
      <c r="L42" s="102" t="s">
        <v>1210</v>
      </c>
      <c r="M42" s="102" t="s">
        <v>1078</v>
      </c>
      <c r="N42" s="102" t="s">
        <v>1090</v>
      </c>
      <c r="O42" s="102" t="s">
        <v>1102</v>
      </c>
      <c r="P42" s="104" t="e">
        <f aca="false">_xlfn.XLOOKUP('MEDIA TRI'!$E:$E,'MEDIA TRI'!$AA:$AA,"-",0)</f>
        <v>#NAME?</v>
      </c>
      <c r="Q42" s="12" t="e">
        <f aca="false">_xlfn.XLOOKUP($U:$U,$V:$V,0,0)</f>
        <v>#NAME?</v>
      </c>
      <c r="R42" s="12" t="e">
        <f aca="false">_xlfn.XLOOKUP($U:$U,$W:$W,0,0)</f>
        <v>#NAME?</v>
      </c>
      <c r="S42" s="12" t="s">
        <v>61</v>
      </c>
      <c r="T42" s="12" t="s">
        <v>1081</v>
      </c>
      <c r="U42" s="12" t="n">
        <v>54991211000324</v>
      </c>
      <c r="V42" s="12" t="s">
        <v>1211</v>
      </c>
      <c r="W42" s="12" t="s">
        <v>1212</v>
      </c>
    </row>
    <row r="43" customFormat="false" ht="15" hidden="false" customHeight="false" outlineLevel="0" collapsed="false">
      <c r="A43" s="102" t="s">
        <v>1213</v>
      </c>
      <c r="B43" s="103" t="n">
        <v>26099788000129</v>
      </c>
      <c r="C43" s="102" t="n">
        <v>114363</v>
      </c>
      <c r="D43" s="102" t="n">
        <v>1828</v>
      </c>
      <c r="E43" s="102" t="s">
        <v>1214</v>
      </c>
      <c r="F43" s="102" t="n">
        <v>10994</v>
      </c>
      <c r="G43" s="102" t="s">
        <v>1207</v>
      </c>
      <c r="H43" s="102" t="n">
        <v>34925</v>
      </c>
      <c r="I43" s="102" t="n">
        <v>7</v>
      </c>
      <c r="J43" s="102" t="n">
        <v>34925</v>
      </c>
      <c r="K43" s="102" t="n">
        <v>7</v>
      </c>
      <c r="L43" s="102" t="s">
        <v>1213</v>
      </c>
      <c r="M43" s="102" t="s">
        <v>1078</v>
      </c>
      <c r="N43" s="102" t="s">
        <v>1090</v>
      </c>
      <c r="O43" s="102" t="s">
        <v>1091</v>
      </c>
      <c r="P43" s="104" t="e">
        <f aca="false">_xlfn.XLOOKUP('MEDIA TRI'!$E:$E,'MEDIA TRI'!$AA:$AA,"-",0)</f>
        <v>#NAME?</v>
      </c>
      <c r="Q43" s="12" t="e">
        <f aca="false">_xlfn.XLOOKUP($U:$U,$V:$V,0,0)</f>
        <v>#NAME?</v>
      </c>
      <c r="R43" s="12" t="e">
        <f aca="false">_xlfn.XLOOKUP($U:$U,$W:$W,0,0)</f>
        <v>#NAME?</v>
      </c>
      <c r="S43" s="12" t="s">
        <v>61</v>
      </c>
      <c r="T43" s="12" t="s">
        <v>1092</v>
      </c>
      <c r="U43" s="12" t="n">
        <v>54991211000324</v>
      </c>
      <c r="V43" s="12" t="s">
        <v>1211</v>
      </c>
      <c r="W43" s="12" t="s">
        <v>1212</v>
      </c>
    </row>
    <row r="44" customFormat="false" ht="15" hidden="false" customHeight="false" outlineLevel="0" collapsed="false">
      <c r="A44" s="102" t="s">
        <v>1215</v>
      </c>
      <c r="B44" s="103" t="n">
        <v>19591650000187</v>
      </c>
      <c r="C44" s="102" t="n">
        <v>147419</v>
      </c>
      <c r="D44" s="102" t="n">
        <v>2254</v>
      </c>
      <c r="E44" s="102" t="s">
        <v>1216</v>
      </c>
      <c r="F44" s="102" t="n">
        <v>14329</v>
      </c>
      <c r="G44" s="102" t="s">
        <v>1109</v>
      </c>
      <c r="H44" s="102" t="n">
        <v>35997</v>
      </c>
      <c r="I44" s="102" t="n">
        <v>36</v>
      </c>
      <c r="J44" s="102" t="n">
        <v>35997</v>
      </c>
      <c r="K44" s="102" t="n">
        <v>7</v>
      </c>
      <c r="L44" s="102" t="s">
        <v>1215</v>
      </c>
      <c r="M44" s="102" t="s">
        <v>1078</v>
      </c>
      <c r="N44" s="102" t="s">
        <v>1079</v>
      </c>
      <c r="O44" s="102" t="s">
        <v>1086</v>
      </c>
      <c r="P44" s="104" t="e">
        <f aca="false">_xlfn.XLOOKUP('MEDIA TRI'!$E:$E,'MEDIA TRI'!$AA:$AA,"-",0)</f>
        <v>#NAME?</v>
      </c>
      <c r="Q44" s="12" t="e">
        <f aca="false">_xlfn.XLOOKUP($U:$U,$V:$V,0,0)</f>
        <v>#NAME?</v>
      </c>
      <c r="R44" s="12" t="e">
        <f aca="false">_xlfn.XLOOKUP($U:$U,$W:$W,0,0)</f>
        <v>#NAME?</v>
      </c>
      <c r="S44" s="12" t="s">
        <v>61</v>
      </c>
      <c r="T44" s="12" t="s">
        <v>1081</v>
      </c>
      <c r="U44" s="12" t="n">
        <v>89100135000132</v>
      </c>
      <c r="V44" s="12" t="s">
        <v>1093</v>
      </c>
      <c r="W44" s="12" t="s">
        <v>1094</v>
      </c>
    </row>
    <row r="45" customFormat="false" ht="15" hidden="false" customHeight="false" outlineLevel="0" collapsed="false">
      <c r="A45" s="102" t="s">
        <v>1217</v>
      </c>
      <c r="B45" s="103" t="n">
        <v>21314943000169</v>
      </c>
      <c r="C45" s="102" t="n">
        <v>139512</v>
      </c>
      <c r="D45" s="102" t="n">
        <v>1792</v>
      </c>
      <c r="E45" s="102" t="s">
        <v>1218</v>
      </c>
      <c r="F45" s="102" t="n">
        <v>10437</v>
      </c>
      <c r="G45" s="102" t="s">
        <v>58</v>
      </c>
      <c r="H45" s="102" t="n">
        <v>34808</v>
      </c>
      <c r="I45" s="102" t="n">
        <v>7</v>
      </c>
      <c r="J45" s="102" t="n">
        <v>34808</v>
      </c>
      <c r="K45" s="102" t="n">
        <v>7</v>
      </c>
      <c r="L45" s="102" t="s">
        <v>1217</v>
      </c>
      <c r="M45" s="102" t="s">
        <v>1078</v>
      </c>
      <c r="N45" s="102" t="s">
        <v>1090</v>
      </c>
      <c r="O45" s="102" t="s">
        <v>1091</v>
      </c>
      <c r="P45" s="104" t="e">
        <f aca="false">_xlfn.XLOOKUP('MEDIA TRI'!$E:$E,'MEDIA TRI'!$AA:$AA,"-",0)</f>
        <v>#NAME?</v>
      </c>
      <c r="Q45" s="12" t="e">
        <f aca="false">_xlfn.XLOOKUP($U:$U,$V:$V,0,0)</f>
        <v>#NAME?</v>
      </c>
      <c r="R45" s="12" t="e">
        <f aca="false">_xlfn.XLOOKUP($U:$U,$W:$W,0,0)</f>
        <v>#NAME?</v>
      </c>
      <c r="S45" s="12" t="s">
        <v>61</v>
      </c>
      <c r="T45" s="12" t="s">
        <v>1081</v>
      </c>
      <c r="U45" s="12" t="n">
        <v>89100135000132</v>
      </c>
      <c r="V45" s="12" t="s">
        <v>1093</v>
      </c>
      <c r="W45" s="12" t="s">
        <v>1094</v>
      </c>
    </row>
    <row r="46" customFormat="false" ht="15" hidden="false" customHeight="false" outlineLevel="0" collapsed="false">
      <c r="A46" s="102" t="s">
        <v>1219</v>
      </c>
      <c r="B46" s="103" t="n">
        <v>42953463000118</v>
      </c>
      <c r="C46" s="102" t="n">
        <v>146199</v>
      </c>
      <c r="D46" s="102" t="n">
        <v>673</v>
      </c>
      <c r="E46" s="102" t="s">
        <v>1220</v>
      </c>
      <c r="F46" s="102" t="n">
        <v>12837</v>
      </c>
      <c r="G46" s="102" t="s">
        <v>1221</v>
      </c>
      <c r="H46" s="102" t="n">
        <v>35993</v>
      </c>
      <c r="I46" s="102" t="n">
        <v>14</v>
      </c>
      <c r="J46" s="102" t="n">
        <v>35993</v>
      </c>
      <c r="K46" s="102" t="n">
        <v>7</v>
      </c>
      <c r="L46" s="102" t="s">
        <v>1219</v>
      </c>
      <c r="M46" s="102" t="s">
        <v>1078</v>
      </c>
      <c r="N46" s="102" t="s">
        <v>1090</v>
      </c>
      <c r="O46" s="102" t="s">
        <v>1102</v>
      </c>
      <c r="P46" s="104" t="e">
        <f aca="false">_xlfn.XLOOKUP('MEDIA TRI'!$E:$E,'MEDIA TRI'!$AA:$AA,"-",0)</f>
        <v>#NAME?</v>
      </c>
      <c r="Q46" s="12" t="e">
        <f aca="false">_xlfn.XLOOKUP($U:$U,$V:$V,0,0)</f>
        <v>#NAME?</v>
      </c>
      <c r="R46" s="12" t="e">
        <f aca="false">_xlfn.XLOOKUP($U:$U,$W:$W,0,0)</f>
        <v>#NAME?</v>
      </c>
      <c r="S46" s="12" t="s">
        <v>61</v>
      </c>
      <c r="T46" s="12" t="s">
        <v>1081</v>
      </c>
      <c r="U46" s="12" t="n">
        <v>75584193000174</v>
      </c>
      <c r="V46" s="12" t="n">
        <v>29</v>
      </c>
      <c r="W46" s="12" t="s">
        <v>58</v>
      </c>
    </row>
    <row r="47" customFormat="false" ht="15" hidden="false" customHeight="false" outlineLevel="0" collapsed="false">
      <c r="A47" s="102" t="s">
        <v>1222</v>
      </c>
      <c r="B47" s="103" t="n">
        <v>7332186000125</v>
      </c>
      <c r="C47" s="102" t="n">
        <v>119277</v>
      </c>
      <c r="D47" s="102" t="n">
        <v>2252</v>
      </c>
      <c r="E47" s="102" t="s">
        <v>1223</v>
      </c>
      <c r="F47" s="102" t="n">
        <v>14175</v>
      </c>
      <c r="G47" s="102" t="s">
        <v>1168</v>
      </c>
      <c r="H47" s="102" t="n">
        <v>34808</v>
      </c>
      <c r="I47" s="102" t="n">
        <v>21</v>
      </c>
      <c r="J47" s="102" t="n">
        <v>34808</v>
      </c>
      <c r="K47" s="102" t="n">
        <v>7</v>
      </c>
      <c r="L47" s="102" t="s">
        <v>1222</v>
      </c>
      <c r="M47" s="102" t="s">
        <v>1078</v>
      </c>
      <c r="N47" s="102" t="s">
        <v>1079</v>
      </c>
      <c r="O47" s="102" t="s">
        <v>1086</v>
      </c>
      <c r="P47" s="104" t="e">
        <f aca="false">_xlfn.XLOOKUP('MEDIA TRI'!$E:$E,'MEDIA TRI'!$AA:$AA,"-",0)</f>
        <v>#NAME?</v>
      </c>
      <c r="Q47" s="12" t="e">
        <f aca="false">_xlfn.XLOOKUP($U:$U,$V:$V,0,0)</f>
        <v>#NAME?</v>
      </c>
      <c r="R47" s="12" t="e">
        <f aca="false">_xlfn.XLOOKUP($U:$U,$W:$W,0,0)</f>
        <v>#NAME?</v>
      </c>
      <c r="S47" s="12" t="s">
        <v>61</v>
      </c>
      <c r="T47" s="12" t="s">
        <v>1081</v>
      </c>
      <c r="U47" s="12" t="n">
        <v>75584193000174</v>
      </c>
      <c r="V47" s="12" t="n">
        <v>29</v>
      </c>
      <c r="W47" s="12" t="s">
        <v>58</v>
      </c>
    </row>
    <row r="48" customFormat="false" ht="15" hidden="false" customHeight="false" outlineLevel="0" collapsed="false">
      <c r="A48" s="102" t="s">
        <v>1224</v>
      </c>
      <c r="B48" s="103" t="n">
        <v>20716312000103</v>
      </c>
      <c r="C48" s="102" t="n">
        <v>110855</v>
      </c>
      <c r="D48" s="102" t="n">
        <v>2251</v>
      </c>
      <c r="E48" s="102" t="s">
        <v>1225</v>
      </c>
      <c r="F48" s="102" t="n">
        <v>10437</v>
      </c>
      <c r="G48" s="102" t="s">
        <v>58</v>
      </c>
      <c r="H48" s="102" t="n">
        <v>35195</v>
      </c>
      <c r="I48" s="102" t="n">
        <v>35</v>
      </c>
      <c r="J48" s="102" t="n">
        <v>35195</v>
      </c>
      <c r="K48" s="102" t="n">
        <v>7</v>
      </c>
      <c r="L48" s="102" t="s">
        <v>1224</v>
      </c>
      <c r="M48" s="102" t="s">
        <v>1078</v>
      </c>
      <c r="N48" s="102" t="s">
        <v>1090</v>
      </c>
      <c r="O48" s="102" t="s">
        <v>1091</v>
      </c>
      <c r="P48" s="104" t="e">
        <f aca="false">_xlfn.XLOOKUP('MEDIA TRI'!$E:$E,'MEDIA TRI'!$AA:$AA,"-",0)</f>
        <v>#NAME?</v>
      </c>
      <c r="Q48" s="12" t="e">
        <f aca="false">_xlfn.XLOOKUP($U:$U,$V:$V,0,0)</f>
        <v>#NAME?</v>
      </c>
      <c r="R48" s="12" t="e">
        <f aca="false">_xlfn.XLOOKUP($U:$U,$W:$W,0,0)</f>
        <v>#NAME?</v>
      </c>
      <c r="S48" s="12" t="s">
        <v>61</v>
      </c>
      <c r="T48" s="12" t="s">
        <v>1092</v>
      </c>
      <c r="U48" s="12" t="n">
        <v>44863959000207</v>
      </c>
      <c r="V48" s="12"/>
    </row>
    <row r="49" customFormat="false" ht="15" hidden="false" customHeight="false" outlineLevel="0" collapsed="false">
      <c r="A49" s="102" t="s">
        <v>1226</v>
      </c>
      <c r="B49" s="103" t="n">
        <v>42811083000149</v>
      </c>
      <c r="C49" s="102" t="n">
        <v>148569</v>
      </c>
      <c r="D49" s="102" t="n">
        <v>598</v>
      </c>
      <c r="E49" s="102" t="s">
        <v>1227</v>
      </c>
      <c r="F49" s="102" t="n">
        <v>10437</v>
      </c>
      <c r="G49" s="102" t="s">
        <v>58</v>
      </c>
      <c r="H49" s="102" t="n">
        <v>35993</v>
      </c>
      <c r="I49" s="102" t="n">
        <v>30</v>
      </c>
      <c r="J49" s="102" t="n">
        <v>35993</v>
      </c>
      <c r="K49" s="102" t="n">
        <v>7</v>
      </c>
      <c r="L49" s="102" t="s">
        <v>1226</v>
      </c>
      <c r="M49" s="102" t="s">
        <v>1078</v>
      </c>
      <c r="N49" s="102" t="s">
        <v>1079</v>
      </c>
      <c r="O49" s="102" t="s">
        <v>1116</v>
      </c>
      <c r="P49" s="104" t="e">
        <f aca="false">_xlfn.XLOOKUP('MEDIA TRI'!$E:$E,'MEDIA TRI'!$AA:$AA,"-",0)</f>
        <v>#NAME?</v>
      </c>
      <c r="Q49" s="12" t="e">
        <f aca="false">_xlfn.XLOOKUP($U:$U,$V:$V,0,0)</f>
        <v>#NAME?</v>
      </c>
      <c r="R49" s="12" t="e">
        <f aca="false">_xlfn.XLOOKUP($U:$U,$W:$W,0,0)</f>
        <v>#NAME?</v>
      </c>
      <c r="S49" s="12" t="s">
        <v>61</v>
      </c>
      <c r="T49" s="12" t="s">
        <v>1081</v>
      </c>
      <c r="U49" s="12" t="n">
        <v>44863959000207</v>
      </c>
      <c r="V49" s="12"/>
    </row>
    <row r="50" customFormat="false" ht="15" hidden="false" customHeight="false" outlineLevel="0" collapsed="false">
      <c r="A50" s="102" t="s">
        <v>1228</v>
      </c>
      <c r="B50" s="103" t="n">
        <v>38603999000136</v>
      </c>
      <c r="C50" s="102" t="n">
        <v>127960</v>
      </c>
      <c r="D50" s="102" t="n">
        <v>327</v>
      </c>
      <c r="E50" s="102" t="s">
        <v>1229</v>
      </c>
      <c r="F50" s="102" t="n">
        <v>10437</v>
      </c>
      <c r="G50" s="102" t="s">
        <v>58</v>
      </c>
      <c r="H50" s="102" t="n">
        <v>35160</v>
      </c>
      <c r="I50" s="102" t="n">
        <v>7</v>
      </c>
      <c r="J50" s="102" t="n">
        <v>35160</v>
      </c>
      <c r="K50" s="102" t="n">
        <v>7</v>
      </c>
      <c r="L50" s="102" t="s">
        <v>1228</v>
      </c>
      <c r="M50" s="102" t="s">
        <v>1078</v>
      </c>
      <c r="N50" s="102" t="s">
        <v>1079</v>
      </c>
      <c r="O50" s="102" t="s">
        <v>1116</v>
      </c>
      <c r="P50" s="104" t="e">
        <f aca="false">_xlfn.XLOOKUP('MEDIA TRI'!$E:$E,'MEDIA TRI'!$AA:$AA,"-",0)</f>
        <v>#NAME?</v>
      </c>
      <c r="Q50" s="12" t="e">
        <f aca="false">_xlfn.XLOOKUP($U:$U,$V:$V,0,0)</f>
        <v>#NAME?</v>
      </c>
      <c r="R50" s="12" t="e">
        <f aca="false">_xlfn.XLOOKUP($U:$U,$W:$W,0,0)</f>
        <v>#NAME?</v>
      </c>
      <c r="S50" s="12" t="s">
        <v>61</v>
      </c>
      <c r="T50" s="12" t="s">
        <v>1081</v>
      </c>
      <c r="U50" s="12" t="n">
        <v>65732836000207</v>
      </c>
      <c r="V50" s="12" t="s">
        <v>1093</v>
      </c>
      <c r="W50" s="12" t="s">
        <v>1094</v>
      </c>
    </row>
    <row r="51" customFormat="false" ht="15" hidden="false" customHeight="false" outlineLevel="0" collapsed="false">
      <c r="A51" s="102" t="s">
        <v>1230</v>
      </c>
      <c r="B51" s="103" t="n">
        <v>25357922000181</v>
      </c>
      <c r="C51" s="102" t="n">
        <v>105167</v>
      </c>
      <c r="D51" s="102" t="n">
        <v>327</v>
      </c>
      <c r="E51" s="102" t="s">
        <v>1231</v>
      </c>
      <c r="F51" s="102" t="n">
        <v>14175</v>
      </c>
      <c r="G51" s="102" t="s">
        <v>1168</v>
      </c>
      <c r="H51" s="102" t="n">
        <v>35997</v>
      </c>
      <c r="I51" s="102" t="n">
        <v>35</v>
      </c>
      <c r="J51" s="102" t="n">
        <v>35997</v>
      </c>
      <c r="K51" s="102" t="n">
        <v>7</v>
      </c>
      <c r="L51" s="102" t="s">
        <v>1230</v>
      </c>
      <c r="M51" s="102" t="s">
        <v>1078</v>
      </c>
      <c r="N51" s="102" t="s">
        <v>1079</v>
      </c>
      <c r="O51" s="102" t="s">
        <v>1116</v>
      </c>
      <c r="P51" s="104" t="e">
        <f aca="false">_xlfn.XLOOKUP('MEDIA TRI'!$E:$E,'MEDIA TRI'!$AA:$AA,"-",0)</f>
        <v>#NAME?</v>
      </c>
      <c r="Q51" s="12" t="e">
        <f aca="false">_xlfn.XLOOKUP($U:$U,$V:$V,0,0)</f>
        <v>#NAME?</v>
      </c>
      <c r="R51" s="12" t="e">
        <f aca="false">_xlfn.XLOOKUP($U:$U,$W:$W,0,0)</f>
        <v>#NAME?</v>
      </c>
      <c r="S51" s="12" t="s">
        <v>61</v>
      </c>
      <c r="T51" s="12" t="s">
        <v>1081</v>
      </c>
      <c r="U51" s="12" t="n">
        <v>65732836000207</v>
      </c>
      <c r="V51" s="12" t="s">
        <v>1093</v>
      </c>
      <c r="W51" s="12" t="s">
        <v>1094</v>
      </c>
    </row>
    <row r="52" customFormat="false" ht="15" hidden="false" customHeight="false" outlineLevel="0" collapsed="false">
      <c r="A52" s="102" t="s">
        <v>1232</v>
      </c>
      <c r="B52" s="103" t="n">
        <v>21264171000106</v>
      </c>
      <c r="C52" s="102" t="n">
        <v>101066</v>
      </c>
      <c r="D52" s="102" t="n">
        <v>327</v>
      </c>
      <c r="E52" s="102" t="s">
        <v>1233</v>
      </c>
      <c r="F52" s="102" t="n">
        <v>10437</v>
      </c>
      <c r="G52" s="102" t="s">
        <v>58</v>
      </c>
      <c r="H52" s="102" t="n">
        <v>34880</v>
      </c>
      <c r="I52" s="102" t="n">
        <v>21</v>
      </c>
      <c r="J52" s="102" t="n">
        <v>34880</v>
      </c>
      <c r="K52" s="102" t="n">
        <v>7</v>
      </c>
      <c r="L52" s="102" t="s">
        <v>1232</v>
      </c>
      <c r="M52" s="102" t="s">
        <v>1078</v>
      </c>
      <c r="N52" s="102" t="s">
        <v>1079</v>
      </c>
      <c r="O52" s="102" t="s">
        <v>1116</v>
      </c>
      <c r="P52" s="104" t="e">
        <f aca="false">_xlfn.XLOOKUP('MEDIA TRI'!$E:$E,'MEDIA TRI'!$AA:$AA,"-",0)</f>
        <v>#NAME?</v>
      </c>
      <c r="Q52" s="12" t="e">
        <f aca="false">_xlfn.XLOOKUP($U:$U,$V:$V,0,0)</f>
        <v>#NAME?</v>
      </c>
      <c r="R52" s="12" t="e">
        <f aca="false">_xlfn.XLOOKUP($U:$U,$W:$W,0,0)</f>
        <v>#NAME?</v>
      </c>
      <c r="S52" s="12" t="s">
        <v>61</v>
      </c>
      <c r="T52" s="12" t="s">
        <v>1092</v>
      </c>
      <c r="U52" s="12" t="n">
        <v>20909271000171</v>
      </c>
      <c r="V52" s="12" t="n">
        <v>29</v>
      </c>
      <c r="W52" s="12" t="s">
        <v>58</v>
      </c>
    </row>
    <row r="53" customFormat="false" ht="15" hidden="false" customHeight="false" outlineLevel="0" collapsed="false">
      <c r="A53" s="102" t="s">
        <v>1234</v>
      </c>
      <c r="B53" s="103" t="n">
        <v>66399924000110</v>
      </c>
      <c r="C53" s="102" t="n">
        <v>112840</v>
      </c>
      <c r="D53" s="102" t="n">
        <v>836</v>
      </c>
      <c r="E53" s="102" t="s">
        <v>1235</v>
      </c>
      <c r="F53" s="102" t="n">
        <v>11423</v>
      </c>
      <c r="G53" s="102" t="s">
        <v>1236</v>
      </c>
      <c r="H53" s="102" t="n">
        <v>34925</v>
      </c>
      <c r="I53" s="102" t="n">
        <v>52</v>
      </c>
      <c r="J53" s="102" t="n">
        <v>34925</v>
      </c>
      <c r="K53" s="102" t="n">
        <v>7</v>
      </c>
      <c r="L53" s="102" t="s">
        <v>1237</v>
      </c>
      <c r="M53" s="102" t="s">
        <v>1078</v>
      </c>
      <c r="N53" s="102" t="s">
        <v>1079</v>
      </c>
      <c r="O53" s="102" t="s">
        <v>1155</v>
      </c>
      <c r="P53" s="104" t="e">
        <f aca="false">_xlfn.XLOOKUP('MEDIA TRI'!$E:$E,'MEDIA TRI'!$AA:$AA,"-",0)</f>
        <v>#NAME?</v>
      </c>
      <c r="Q53" s="12" t="e">
        <f aca="false">_xlfn.XLOOKUP($U:$U,$V:$V,0,0)</f>
        <v>#NAME?</v>
      </c>
      <c r="R53" s="12" t="e">
        <f aca="false">_xlfn.XLOOKUP($U:$U,$W:$W,0,0)</f>
        <v>#NAME?</v>
      </c>
      <c r="S53" s="12" t="s">
        <v>61</v>
      </c>
      <c r="T53" s="12" t="s">
        <v>1081</v>
      </c>
      <c r="U53" s="12" t="n">
        <v>20909271000171</v>
      </c>
      <c r="V53" s="12" t="n">
        <v>29</v>
      </c>
      <c r="W53" s="12" t="s">
        <v>58</v>
      </c>
    </row>
    <row r="54" customFormat="false" ht="15" hidden="false" customHeight="false" outlineLevel="0" collapsed="false">
      <c r="A54" s="102" t="s">
        <v>1238</v>
      </c>
      <c r="B54" s="103" t="n">
        <v>71337737000142</v>
      </c>
      <c r="C54" s="102" t="n">
        <v>102638</v>
      </c>
      <c r="D54" s="102" t="n">
        <v>388</v>
      </c>
      <c r="E54" s="102" t="s">
        <v>1239</v>
      </c>
      <c r="F54" s="102" t="n">
        <v>10437</v>
      </c>
      <c r="G54" s="102" t="s">
        <v>58</v>
      </c>
      <c r="H54" s="102" t="n">
        <v>35999</v>
      </c>
      <c r="I54" s="102" t="n">
        <v>8</v>
      </c>
      <c r="J54" s="102" t="n">
        <v>35999</v>
      </c>
      <c r="K54" s="102" t="n">
        <v>7</v>
      </c>
      <c r="L54" s="102" t="s">
        <v>1238</v>
      </c>
      <c r="M54" s="102" t="s">
        <v>1078</v>
      </c>
      <c r="N54" s="102" t="s">
        <v>1079</v>
      </c>
      <c r="O54" s="102" t="s">
        <v>1116</v>
      </c>
      <c r="P54" s="104" t="e">
        <f aca="false">_xlfn.XLOOKUP('MEDIA TRI'!$E:$E,'MEDIA TRI'!$AA:$AA,"-",0)</f>
        <v>#NAME?</v>
      </c>
      <c r="Q54" s="12" t="e">
        <f aca="false">_xlfn.XLOOKUP($U:$U,$V:$V,0,0)</f>
        <v>#NAME?</v>
      </c>
      <c r="R54" s="12" t="e">
        <f aca="false">_xlfn.XLOOKUP($U:$U,$W:$W,0,0)</f>
        <v>#NAME?</v>
      </c>
      <c r="S54" s="12" t="s">
        <v>61</v>
      </c>
      <c r="T54" s="12" t="s">
        <v>1081</v>
      </c>
      <c r="U54" s="12" t="n">
        <v>20909271000171</v>
      </c>
      <c r="V54" s="12" t="s">
        <v>1110</v>
      </c>
      <c r="W54" s="12" t="s">
        <v>1111</v>
      </c>
    </row>
    <row r="55" customFormat="false" ht="15" hidden="false" customHeight="false" outlineLevel="0" collapsed="false">
      <c r="A55" s="102" t="s">
        <v>1240</v>
      </c>
      <c r="B55" s="103" t="n">
        <v>22147631000170</v>
      </c>
      <c r="C55" s="102" t="n">
        <v>131319</v>
      </c>
      <c r="D55" s="102" t="n">
        <v>1828</v>
      </c>
      <c r="E55" s="102" t="s">
        <v>1241</v>
      </c>
      <c r="F55" s="102" t="n">
        <v>9336</v>
      </c>
      <c r="G55" s="102" t="s">
        <v>1133</v>
      </c>
      <c r="H55" s="102" t="n">
        <v>35677</v>
      </c>
      <c r="I55" s="102" t="n">
        <v>35</v>
      </c>
      <c r="J55" s="102" t="n">
        <v>35677</v>
      </c>
      <c r="K55" s="102" t="n">
        <v>7</v>
      </c>
      <c r="L55" s="102" t="s">
        <v>1240</v>
      </c>
      <c r="M55" s="102" t="s">
        <v>1078</v>
      </c>
      <c r="N55" s="102" t="s">
        <v>1090</v>
      </c>
      <c r="O55" s="102" t="s">
        <v>1091</v>
      </c>
      <c r="P55" s="104" t="e">
        <f aca="false">_xlfn.XLOOKUP('MEDIA TRI'!$E:$E,'MEDIA TRI'!$AA:$AA,"-",0)</f>
        <v>#NAME?</v>
      </c>
      <c r="Q55" s="12" t="e">
        <f aca="false">_xlfn.XLOOKUP($U:$U,$V:$V,0,0)</f>
        <v>#NAME?</v>
      </c>
      <c r="R55" s="12" t="e">
        <f aca="false">_xlfn.XLOOKUP($U:$U,$W:$W,0,0)</f>
        <v>#NAME?</v>
      </c>
      <c r="S55" s="12" t="s">
        <v>61</v>
      </c>
      <c r="T55" s="12" t="s">
        <v>1092</v>
      </c>
      <c r="U55" s="12" t="n">
        <v>50480953000334</v>
      </c>
      <c r="V55" s="12" t="s">
        <v>1242</v>
      </c>
      <c r="W55" s="12" t="s">
        <v>1243</v>
      </c>
    </row>
    <row r="56" customFormat="false" ht="15" hidden="false" customHeight="false" outlineLevel="0" collapsed="false">
      <c r="A56" s="102" t="s">
        <v>1244</v>
      </c>
      <c r="B56" s="103" t="n">
        <v>21673132000154</v>
      </c>
      <c r="C56" s="102" t="n">
        <v>104466</v>
      </c>
      <c r="D56" s="102" t="n">
        <v>363</v>
      </c>
      <c r="E56" s="102" t="s">
        <v>1245</v>
      </c>
      <c r="F56" s="102" t="n">
        <v>14059</v>
      </c>
      <c r="G56" s="102" t="s">
        <v>1246</v>
      </c>
      <c r="H56" s="102" t="n">
        <v>35993</v>
      </c>
      <c r="I56" s="102" t="n">
        <v>20</v>
      </c>
      <c r="J56" s="102" t="n">
        <v>35993</v>
      </c>
      <c r="K56" s="102" t="n">
        <v>7</v>
      </c>
      <c r="L56" s="102" t="s">
        <v>1244</v>
      </c>
      <c r="M56" s="102" t="s">
        <v>1078</v>
      </c>
      <c r="N56" s="102" t="s">
        <v>1090</v>
      </c>
      <c r="O56" s="102" t="s">
        <v>1102</v>
      </c>
      <c r="P56" s="104" t="e">
        <f aca="false">_xlfn.XLOOKUP('MEDIA TRI'!$E:$E,'MEDIA TRI'!$AA:$AA,"-",0)</f>
        <v>#NAME?</v>
      </c>
      <c r="Q56" s="12" t="e">
        <f aca="false">_xlfn.XLOOKUP($U:$U,$V:$V,0,0)</f>
        <v>#NAME?</v>
      </c>
      <c r="R56" s="12" t="e">
        <f aca="false">_xlfn.XLOOKUP($U:$U,$W:$W,0,0)</f>
        <v>#NAME?</v>
      </c>
      <c r="S56" s="12" t="s">
        <v>61</v>
      </c>
      <c r="T56" s="12" t="s">
        <v>1081</v>
      </c>
      <c r="U56" s="12" t="n">
        <v>50480953000334</v>
      </c>
      <c r="V56" s="12" t="s">
        <v>1242</v>
      </c>
      <c r="W56" s="12" t="s">
        <v>1243</v>
      </c>
    </row>
    <row r="57" customFormat="false" ht="15" hidden="false" customHeight="false" outlineLevel="0" collapsed="false">
      <c r="A57" s="102" t="s">
        <v>1247</v>
      </c>
      <c r="B57" s="103" t="n">
        <v>4315972000398</v>
      </c>
      <c r="C57" s="102" t="n">
        <v>133655</v>
      </c>
      <c r="D57" s="102" t="n">
        <v>1650</v>
      </c>
      <c r="E57" s="102" t="s">
        <v>1248</v>
      </c>
      <c r="F57" s="102" t="n">
        <v>14576</v>
      </c>
      <c r="G57" s="102" t="s">
        <v>1249</v>
      </c>
      <c r="H57" s="102" t="n">
        <v>35169</v>
      </c>
      <c r="I57" s="102" t="n">
        <v>56</v>
      </c>
      <c r="J57" s="102" t="n">
        <v>35169</v>
      </c>
      <c r="K57" s="102" t="n">
        <v>7</v>
      </c>
      <c r="L57" s="102" t="s">
        <v>1250</v>
      </c>
      <c r="M57" s="102" t="s">
        <v>1078</v>
      </c>
      <c r="N57" s="102" t="s">
        <v>1251</v>
      </c>
      <c r="O57" s="102" t="s">
        <v>1252</v>
      </c>
      <c r="P57" s="104" t="e">
        <f aca="false">_xlfn.XLOOKUP('MEDIA TRI'!$E:$E,'MEDIA TRI'!$AA:$AA,"-",0)</f>
        <v>#NAME?</v>
      </c>
      <c r="Q57" s="12" t="e">
        <f aca="false">_xlfn.XLOOKUP($U:$U,$V:$V,0,0)</f>
        <v>#NAME?</v>
      </c>
      <c r="R57" s="12" t="e">
        <f aca="false">_xlfn.XLOOKUP($U:$U,$W:$W,0,0)</f>
        <v>#NAME?</v>
      </c>
      <c r="S57" s="12" t="s">
        <v>61</v>
      </c>
      <c r="T57" s="12" t="s">
        <v>1092</v>
      </c>
      <c r="U57" s="12" t="n">
        <v>45359213000304</v>
      </c>
      <c r="V57" s="12" t="s">
        <v>1117</v>
      </c>
      <c r="W57" s="12" t="s">
        <v>1118</v>
      </c>
    </row>
    <row r="58" customFormat="false" ht="15" hidden="false" customHeight="false" outlineLevel="0" collapsed="false">
      <c r="A58" s="102" t="s">
        <v>1253</v>
      </c>
      <c r="B58" s="103" t="n">
        <v>71344436000146</v>
      </c>
      <c r="C58" s="102" t="n">
        <v>117347</v>
      </c>
      <c r="D58" s="102" t="n">
        <v>1438</v>
      </c>
      <c r="E58" s="102" t="s">
        <v>1254</v>
      </c>
      <c r="F58" s="102" t="n">
        <v>14608</v>
      </c>
      <c r="G58" s="102" t="s">
        <v>1105</v>
      </c>
      <c r="H58" s="102" t="n">
        <v>34925</v>
      </c>
      <c r="I58" s="102" t="n">
        <v>40</v>
      </c>
      <c r="J58" s="102" t="n">
        <v>34925</v>
      </c>
      <c r="K58" s="102" t="n">
        <v>7</v>
      </c>
      <c r="L58" s="102" t="s">
        <v>1253</v>
      </c>
      <c r="M58" s="102" t="s">
        <v>1078</v>
      </c>
      <c r="N58" s="102" t="s">
        <v>1090</v>
      </c>
      <c r="O58" s="102" t="s">
        <v>1106</v>
      </c>
      <c r="P58" s="104" t="e">
        <f aca="false">_xlfn.XLOOKUP('MEDIA TRI'!$E:$E,'MEDIA TRI'!$AA:$AA,"-",0)</f>
        <v>#NAME?</v>
      </c>
      <c r="Q58" s="12" t="e">
        <f aca="false">_xlfn.XLOOKUP($U:$U,$V:$V,0,0)</f>
        <v>#NAME?</v>
      </c>
      <c r="R58" s="12" t="e">
        <f aca="false">_xlfn.XLOOKUP($U:$U,$W:$W,0,0)</f>
        <v>#NAME?</v>
      </c>
      <c r="S58" s="12" t="s">
        <v>61</v>
      </c>
      <c r="T58" s="12" t="s">
        <v>1092</v>
      </c>
      <c r="U58" s="12" t="n">
        <v>45359213000304</v>
      </c>
      <c r="V58" s="12" t="s">
        <v>1117</v>
      </c>
      <c r="W58" s="12" t="s">
        <v>1118</v>
      </c>
    </row>
    <row r="59" customFormat="false" ht="15" hidden="false" customHeight="false" outlineLevel="0" collapsed="false">
      <c r="A59" s="102" t="s">
        <v>1255</v>
      </c>
      <c r="B59" s="103" t="n">
        <v>64296155000280</v>
      </c>
      <c r="C59" s="102" t="n">
        <v>143719</v>
      </c>
      <c r="D59" s="102" t="n">
        <v>1146</v>
      </c>
      <c r="E59" s="102" t="s">
        <v>1256</v>
      </c>
      <c r="F59" s="102" t="n">
        <v>10437</v>
      </c>
      <c r="G59" s="102" t="s">
        <v>58</v>
      </c>
      <c r="H59" s="102" t="n">
        <v>30015</v>
      </c>
      <c r="I59" s="102" t="n">
        <v>21</v>
      </c>
      <c r="J59" s="102" t="n">
        <v>30015</v>
      </c>
      <c r="K59" s="102" t="n">
        <v>7</v>
      </c>
      <c r="L59" s="102" t="s">
        <v>1257</v>
      </c>
      <c r="M59" s="102" t="s">
        <v>1078</v>
      </c>
      <c r="N59" s="102" t="s">
        <v>1079</v>
      </c>
      <c r="O59" s="102" t="s">
        <v>1097</v>
      </c>
      <c r="P59" s="104" t="e">
        <f aca="false">_xlfn.XLOOKUP('MEDIA TRI'!$E:$E,'MEDIA TRI'!$AA:$AA,"-",0)</f>
        <v>#NAME?</v>
      </c>
      <c r="Q59" s="12" t="e">
        <f aca="false">_xlfn.XLOOKUP($U:$U,$V:$V,0,0)</f>
        <v>#NAME?</v>
      </c>
      <c r="R59" s="12" t="e">
        <f aca="false">_xlfn.XLOOKUP($U:$U,$W:$W,0,0)</f>
        <v>#NAME?</v>
      </c>
      <c r="S59" s="12" t="s">
        <v>61</v>
      </c>
      <c r="T59" s="12" t="s">
        <v>1081</v>
      </c>
      <c r="U59" s="12" t="n">
        <v>365720000231</v>
      </c>
      <c r="V59" s="12" t="s">
        <v>1110</v>
      </c>
      <c r="W59" s="12" t="s">
        <v>1111</v>
      </c>
    </row>
    <row r="60" customFormat="false" ht="15" hidden="false" customHeight="false" outlineLevel="0" collapsed="false">
      <c r="A60" s="102" t="s">
        <v>1258</v>
      </c>
      <c r="B60" s="103" t="n">
        <v>38700555000119</v>
      </c>
      <c r="C60" s="102" t="n">
        <v>143407</v>
      </c>
      <c r="D60" s="102" t="n">
        <v>542</v>
      </c>
      <c r="E60" s="102" t="s">
        <v>1259</v>
      </c>
      <c r="F60" s="102" t="n">
        <v>104</v>
      </c>
      <c r="G60" s="102" t="s">
        <v>1260</v>
      </c>
      <c r="H60" s="102" t="n">
        <v>35993</v>
      </c>
      <c r="I60" s="102" t="n">
        <v>36</v>
      </c>
      <c r="J60" s="102" t="n">
        <v>35993</v>
      </c>
      <c r="K60" s="102" t="n">
        <v>7</v>
      </c>
      <c r="L60" s="102" t="s">
        <v>1258</v>
      </c>
      <c r="M60" s="102" t="s">
        <v>1078</v>
      </c>
      <c r="N60" s="102" t="s">
        <v>1090</v>
      </c>
      <c r="O60" s="102" t="s">
        <v>1091</v>
      </c>
      <c r="P60" s="104" t="e">
        <f aca="false">_xlfn.XLOOKUP('MEDIA TRI'!$E:$E,'MEDIA TRI'!$AA:$AA,"-",0)</f>
        <v>#NAME?</v>
      </c>
      <c r="Q60" s="12" t="e">
        <f aca="false">_xlfn.XLOOKUP($U:$U,$V:$V,0,0)</f>
        <v>#NAME?</v>
      </c>
      <c r="R60" s="12" t="e">
        <f aca="false">_xlfn.XLOOKUP($U:$U,$W:$W,0,0)</f>
        <v>#NAME?</v>
      </c>
      <c r="S60" s="12" t="s">
        <v>61</v>
      </c>
      <c r="T60" s="12" t="s">
        <v>1092</v>
      </c>
      <c r="U60" s="12" t="n">
        <v>365720000231</v>
      </c>
      <c r="V60" s="12" t="s">
        <v>1110</v>
      </c>
      <c r="W60" s="12" t="s">
        <v>1111</v>
      </c>
    </row>
    <row r="61" customFormat="false" ht="15" hidden="false" customHeight="false" outlineLevel="0" collapsed="false">
      <c r="A61" s="102" t="s">
        <v>1261</v>
      </c>
      <c r="B61" s="103" t="n">
        <v>24038598000176</v>
      </c>
      <c r="C61" s="102" t="n">
        <v>162961</v>
      </c>
      <c r="D61" s="102" t="n">
        <v>804</v>
      </c>
      <c r="E61" s="102" t="s">
        <v>1262</v>
      </c>
      <c r="F61" s="102" t="n">
        <v>10437</v>
      </c>
      <c r="G61" s="102" t="s">
        <v>58</v>
      </c>
      <c r="H61" s="102" t="n">
        <v>35939</v>
      </c>
      <c r="I61" s="102" t="n">
        <v>32</v>
      </c>
      <c r="J61" s="102" t="n">
        <v>35939</v>
      </c>
      <c r="K61" s="102" t="n">
        <v>7</v>
      </c>
      <c r="L61" s="102" t="s">
        <v>1261</v>
      </c>
      <c r="M61" s="102" t="s">
        <v>1078</v>
      </c>
      <c r="N61" s="102" t="s">
        <v>1079</v>
      </c>
      <c r="O61" s="102" t="s">
        <v>1147</v>
      </c>
      <c r="P61" s="104" t="e">
        <f aca="false">_xlfn.XLOOKUP('MEDIA TRI'!$E:$E,'MEDIA TRI'!$AA:$AA,"-",0)</f>
        <v>#NAME?</v>
      </c>
      <c r="Q61" s="12" t="e">
        <f aca="false">_xlfn.XLOOKUP($U:$U,$V:$V,0,0)</f>
        <v>#NAME?</v>
      </c>
      <c r="R61" s="12" t="e">
        <f aca="false">_xlfn.XLOOKUP($U:$U,$W:$W,0,0)</f>
        <v>#NAME?</v>
      </c>
      <c r="S61" s="12" t="s">
        <v>61</v>
      </c>
      <c r="T61" s="12" t="s">
        <v>1081</v>
      </c>
      <c r="U61" s="12" t="n">
        <v>45198009000278</v>
      </c>
      <c r="V61" s="12" t="s">
        <v>1263</v>
      </c>
      <c r="W61" s="12" t="s">
        <v>1264</v>
      </c>
    </row>
    <row r="62" customFormat="false" ht="15" hidden="false" customHeight="false" outlineLevel="0" collapsed="false">
      <c r="A62" s="102" t="s">
        <v>1265</v>
      </c>
      <c r="B62" s="103" t="n">
        <v>25552167000196</v>
      </c>
      <c r="C62" s="102" t="n">
        <v>124077</v>
      </c>
      <c r="D62" s="102" t="n">
        <v>1828</v>
      </c>
      <c r="E62" s="102" t="s">
        <v>1266</v>
      </c>
      <c r="F62" s="102" t="n">
        <v>614</v>
      </c>
      <c r="G62" s="102" t="s">
        <v>1183</v>
      </c>
      <c r="H62" s="102" t="n">
        <v>34925</v>
      </c>
      <c r="I62" s="102" t="n">
        <v>40</v>
      </c>
      <c r="J62" s="102" t="n">
        <v>34925</v>
      </c>
      <c r="K62" s="102" t="n">
        <v>40</v>
      </c>
      <c r="L62" s="102" t="s">
        <v>1265</v>
      </c>
      <c r="M62" s="102" t="s">
        <v>1078</v>
      </c>
      <c r="N62" s="102" t="s">
        <v>1090</v>
      </c>
      <c r="O62" s="102" t="s">
        <v>1091</v>
      </c>
      <c r="P62" s="104" t="e">
        <f aca="false">_xlfn.XLOOKUP('MEDIA TRI'!$E:$E,'MEDIA TRI'!$AA:$AA,"-",0)</f>
        <v>#NAME?</v>
      </c>
      <c r="Q62" s="12" t="e">
        <f aca="false">_xlfn.XLOOKUP($U:$U,$V:$V,0,0)</f>
        <v>#NAME?</v>
      </c>
      <c r="R62" s="12" t="e">
        <f aca="false">_xlfn.XLOOKUP($U:$U,$W:$W,0,0)</f>
        <v>#NAME?</v>
      </c>
      <c r="S62" s="12" t="s">
        <v>61</v>
      </c>
      <c r="T62" s="12" t="s">
        <v>1092</v>
      </c>
      <c r="U62" s="12" t="n">
        <v>45198009000278</v>
      </c>
      <c r="V62" s="12" t="s">
        <v>1263</v>
      </c>
      <c r="W62" s="12" t="s">
        <v>1264</v>
      </c>
    </row>
    <row r="63" customFormat="false" ht="15" hidden="false" customHeight="false" outlineLevel="0" collapsed="false">
      <c r="A63" s="102" t="s">
        <v>1267</v>
      </c>
      <c r="B63" s="103" t="n">
        <v>4111232000178</v>
      </c>
      <c r="C63" s="102" t="n">
        <v>142765</v>
      </c>
      <c r="D63" s="102" t="n">
        <v>2255</v>
      </c>
      <c r="E63" s="102" t="s">
        <v>1268</v>
      </c>
      <c r="F63" s="102" t="n">
        <v>10437</v>
      </c>
      <c r="G63" s="102" t="s">
        <v>58</v>
      </c>
      <c r="H63" s="102" t="n">
        <v>35992</v>
      </c>
      <c r="I63" s="102" t="n">
        <v>7</v>
      </c>
      <c r="J63" s="102" t="n">
        <v>35992</v>
      </c>
      <c r="K63" s="102" t="n">
        <v>7</v>
      </c>
      <c r="L63" s="102" t="s">
        <v>1267</v>
      </c>
      <c r="M63" s="102" t="s">
        <v>1078</v>
      </c>
      <c r="N63" s="102" t="s">
        <v>1079</v>
      </c>
      <c r="O63" s="102" t="s">
        <v>1116</v>
      </c>
      <c r="P63" s="104" t="e">
        <f aca="false">_xlfn.XLOOKUP('MEDIA TRI'!$E:$E,'MEDIA TRI'!$AA:$AA,"-",0)</f>
        <v>#NAME?</v>
      </c>
      <c r="Q63" s="12" t="e">
        <f aca="false">_xlfn.XLOOKUP($U:$U,$V:$V,0,0)</f>
        <v>#NAME?</v>
      </c>
      <c r="R63" s="12" t="e">
        <f aca="false">_xlfn.XLOOKUP($U:$U,$W:$W,0,0)</f>
        <v>#NAME?</v>
      </c>
      <c r="S63" s="12" t="s">
        <v>61</v>
      </c>
      <c r="T63" s="12" t="s">
        <v>1081</v>
      </c>
      <c r="U63" s="12" t="n">
        <v>25910449000207</v>
      </c>
      <c r="V63" s="12" t="s">
        <v>1269</v>
      </c>
      <c r="W63" s="12" t="s">
        <v>1270</v>
      </c>
    </row>
    <row r="64" customFormat="false" ht="15" hidden="false" customHeight="false" outlineLevel="0" collapsed="false">
      <c r="A64" s="102" t="s">
        <v>1271</v>
      </c>
      <c r="B64" s="103" t="n">
        <v>7646013000181</v>
      </c>
      <c r="C64" s="102" t="n">
        <v>123833</v>
      </c>
      <c r="D64" s="102" t="n">
        <v>1440</v>
      </c>
      <c r="E64" s="102" t="s">
        <v>1272</v>
      </c>
      <c r="F64" s="102" t="n">
        <v>9336</v>
      </c>
      <c r="G64" s="102" t="s">
        <v>1133</v>
      </c>
      <c r="H64" s="102" t="n">
        <v>36000</v>
      </c>
      <c r="I64" s="102" t="n">
        <v>28</v>
      </c>
      <c r="J64" s="102" t="n">
        <v>36000</v>
      </c>
      <c r="K64" s="102" t="n">
        <v>28</v>
      </c>
      <c r="L64" s="102" t="s">
        <v>1273</v>
      </c>
      <c r="M64" s="102" t="s">
        <v>1078</v>
      </c>
      <c r="N64" s="102" t="s">
        <v>1090</v>
      </c>
      <c r="O64" s="102" t="s">
        <v>1102</v>
      </c>
      <c r="P64" s="104" t="e">
        <f aca="false">_xlfn.XLOOKUP('MEDIA TRI'!$E:$E,'MEDIA TRI'!$AA:$AA,"-",0)</f>
        <v>#NAME?</v>
      </c>
      <c r="Q64" s="12" t="e">
        <f aca="false">_xlfn.XLOOKUP($U:$U,$V:$V,0,0)</f>
        <v>#NAME?</v>
      </c>
      <c r="R64" s="12" t="e">
        <f aca="false">_xlfn.XLOOKUP($U:$U,$W:$W,0,0)</f>
        <v>#NAME?</v>
      </c>
      <c r="S64" s="12" t="s">
        <v>61</v>
      </c>
      <c r="T64" s="12" t="s">
        <v>1092</v>
      </c>
      <c r="U64" s="12" t="n">
        <v>25910449000207</v>
      </c>
      <c r="V64" s="12" t="s">
        <v>1269</v>
      </c>
      <c r="W64" s="12" t="s">
        <v>1270</v>
      </c>
    </row>
    <row r="65" customFormat="false" ht="15" hidden="false" customHeight="false" outlineLevel="0" collapsed="false">
      <c r="A65" s="102" t="s">
        <v>1274</v>
      </c>
      <c r="B65" s="103" t="n">
        <v>86587912000127</v>
      </c>
      <c r="C65" s="102" t="n">
        <v>128503</v>
      </c>
      <c r="D65" s="102" t="n">
        <v>1829</v>
      </c>
      <c r="E65" s="102" t="s">
        <v>1275</v>
      </c>
      <c r="F65" s="102" t="n">
        <v>10437</v>
      </c>
      <c r="G65" s="102" t="s">
        <v>58</v>
      </c>
      <c r="H65" s="102" t="n">
        <v>30015</v>
      </c>
      <c r="I65" s="102" t="n">
        <v>21</v>
      </c>
      <c r="J65" s="102" t="n">
        <v>30015</v>
      </c>
      <c r="K65" s="102" t="n">
        <v>7</v>
      </c>
      <c r="L65" s="102" t="s">
        <v>1274</v>
      </c>
      <c r="M65" s="102" t="s">
        <v>1078</v>
      </c>
      <c r="N65" s="102" t="s">
        <v>1090</v>
      </c>
      <c r="O65" s="102" t="s">
        <v>1102</v>
      </c>
      <c r="P65" s="104" t="e">
        <f aca="false">_xlfn.XLOOKUP('MEDIA TRI'!$E:$E,'MEDIA TRI'!$AA:$AA,"-",0)</f>
        <v>#NAME?</v>
      </c>
      <c r="Q65" s="12" t="e">
        <f aca="false">_xlfn.XLOOKUP($U:$U,$V:$V,0,0)</f>
        <v>#NAME?</v>
      </c>
      <c r="R65" s="12" t="e">
        <f aca="false">_xlfn.XLOOKUP($U:$U,$W:$W,0,0)</f>
        <v>#NAME?</v>
      </c>
      <c r="S65" s="12" t="s">
        <v>61</v>
      </c>
      <c r="T65" s="12" t="s">
        <v>1081</v>
      </c>
      <c r="U65" s="12" t="n">
        <v>1559455000295</v>
      </c>
      <c r="V65" s="12" t="s">
        <v>1093</v>
      </c>
      <c r="W65" s="12" t="s">
        <v>1094</v>
      </c>
    </row>
    <row r="66" customFormat="false" ht="15" hidden="false" customHeight="false" outlineLevel="0" collapsed="false">
      <c r="A66" s="102" t="s">
        <v>1276</v>
      </c>
      <c r="B66" s="103" t="n">
        <v>25283375000137</v>
      </c>
      <c r="C66" s="102" t="n">
        <v>143411</v>
      </c>
      <c r="D66" s="102" t="n">
        <v>2226</v>
      </c>
      <c r="E66" s="102" t="s">
        <v>1277</v>
      </c>
      <c r="F66" s="102" t="n">
        <v>10437</v>
      </c>
      <c r="G66" s="102" t="s">
        <v>58</v>
      </c>
      <c r="H66" s="102" t="n">
        <v>34880</v>
      </c>
      <c r="I66" s="102" t="n">
        <v>27</v>
      </c>
      <c r="J66" s="102" t="n">
        <v>34880</v>
      </c>
      <c r="K66" s="102" t="n">
        <v>7</v>
      </c>
      <c r="L66" s="102" t="s">
        <v>1276</v>
      </c>
      <c r="M66" s="102" t="s">
        <v>1078</v>
      </c>
      <c r="N66" s="102" t="s">
        <v>1090</v>
      </c>
      <c r="O66" s="102" t="s">
        <v>1106</v>
      </c>
      <c r="P66" s="104" t="e">
        <f aca="false">_xlfn.XLOOKUP('MEDIA TRI'!$E:$E,'MEDIA TRI'!$AA:$AA,"-",0)</f>
        <v>#NAME?</v>
      </c>
      <c r="Q66" s="12" t="e">
        <f aca="false">_xlfn.XLOOKUP($U:$U,$V:$V,0,0)</f>
        <v>#NAME?</v>
      </c>
      <c r="R66" s="12" t="e">
        <f aca="false">_xlfn.XLOOKUP($U:$U,$W:$W,0,0)</f>
        <v>#NAME?</v>
      </c>
      <c r="S66" s="12" t="s">
        <v>61</v>
      </c>
      <c r="T66" s="12" t="s">
        <v>1092</v>
      </c>
      <c r="U66" s="12" t="n">
        <v>1559455000295</v>
      </c>
      <c r="V66" s="12" t="s">
        <v>1093</v>
      </c>
      <c r="W66" s="12" t="s">
        <v>1094</v>
      </c>
    </row>
    <row r="67" customFormat="false" ht="15" hidden="false" customHeight="false" outlineLevel="0" collapsed="false">
      <c r="A67" s="102" t="s">
        <v>1278</v>
      </c>
      <c r="B67" s="103" t="n">
        <v>23955016000153</v>
      </c>
      <c r="C67" s="102" t="n">
        <v>148509</v>
      </c>
      <c r="D67" s="102" t="n">
        <v>327</v>
      </c>
      <c r="E67" s="102" t="s">
        <v>1279</v>
      </c>
      <c r="F67" s="102" t="n">
        <v>10437</v>
      </c>
      <c r="G67" s="102" t="s">
        <v>58</v>
      </c>
      <c r="H67" s="102" t="n">
        <v>35993</v>
      </c>
      <c r="I67" s="102" t="n">
        <v>34</v>
      </c>
      <c r="J67" s="102" t="n">
        <v>35993</v>
      </c>
      <c r="K67" s="102" t="n">
        <v>7</v>
      </c>
      <c r="L67" s="102" t="s">
        <v>1278</v>
      </c>
      <c r="M67" s="102" t="s">
        <v>1078</v>
      </c>
      <c r="N67" s="102" t="s">
        <v>1079</v>
      </c>
      <c r="O67" s="102" t="s">
        <v>1116</v>
      </c>
      <c r="P67" s="104" t="e">
        <f aca="false">_xlfn.XLOOKUP('MEDIA TRI'!$E:$E,'MEDIA TRI'!$AA:$AA,"-",0)</f>
        <v>#NAME?</v>
      </c>
      <c r="Q67" s="12" t="e">
        <f aca="false">_xlfn.XLOOKUP($U:$U,$V:$V,0,0)</f>
        <v>#NAME?</v>
      </c>
      <c r="R67" s="12" t="e">
        <f aca="false">_xlfn.XLOOKUP($U:$U,$W:$W,0,0)</f>
        <v>#NAME?</v>
      </c>
      <c r="S67" s="12" t="s">
        <v>61</v>
      </c>
      <c r="T67" s="12" t="s">
        <v>1081</v>
      </c>
      <c r="U67" s="12" t="n">
        <v>71925531000214</v>
      </c>
      <c r="V67" s="12" t="n">
        <v>29</v>
      </c>
      <c r="W67" s="12" t="s">
        <v>58</v>
      </c>
    </row>
    <row r="68" customFormat="false" ht="15" hidden="false" customHeight="false" outlineLevel="0" collapsed="false">
      <c r="A68" s="102" t="s">
        <v>1280</v>
      </c>
      <c r="B68" s="103" t="n">
        <v>4514978000122</v>
      </c>
      <c r="C68" s="102" t="n">
        <v>114086</v>
      </c>
      <c r="D68" s="102" t="n">
        <v>968</v>
      </c>
      <c r="E68" s="102" t="s">
        <v>1281</v>
      </c>
      <c r="F68" s="102" t="n">
        <v>14329</v>
      </c>
      <c r="G68" s="102" t="s">
        <v>1109</v>
      </c>
      <c r="H68" s="102" t="n">
        <v>35997</v>
      </c>
      <c r="I68" s="102" t="n">
        <v>28</v>
      </c>
      <c r="J68" s="102" t="n">
        <v>35997</v>
      </c>
      <c r="K68" s="102" t="n">
        <v>7</v>
      </c>
      <c r="L68" s="102" t="s">
        <v>1280</v>
      </c>
      <c r="M68" s="102" t="s">
        <v>1078</v>
      </c>
      <c r="N68" s="102" t="s">
        <v>1079</v>
      </c>
      <c r="O68" s="102" t="s">
        <v>1086</v>
      </c>
      <c r="P68" s="104" t="e">
        <f aca="false">_xlfn.XLOOKUP('MEDIA TRI'!$E:$E,'MEDIA TRI'!$AA:$AA,"-",0)</f>
        <v>#NAME?</v>
      </c>
      <c r="Q68" s="12" t="e">
        <f aca="false">_xlfn.XLOOKUP($U:$U,$V:$V,0,0)</f>
        <v>#NAME?</v>
      </c>
      <c r="R68" s="12" t="e">
        <f aca="false">_xlfn.XLOOKUP($U:$U,$W:$W,0,0)</f>
        <v>#NAME?</v>
      </c>
      <c r="S68" s="12" t="s">
        <v>61</v>
      </c>
      <c r="T68" s="12" t="s">
        <v>1081</v>
      </c>
      <c r="U68" s="12" t="n">
        <v>71925531000214</v>
      </c>
      <c r="V68" s="12" t="n">
        <v>29</v>
      </c>
      <c r="W68" s="12" t="s">
        <v>58</v>
      </c>
    </row>
    <row r="69" customFormat="false" ht="15" hidden="false" customHeight="false" outlineLevel="0" collapsed="false">
      <c r="A69" s="102" t="s">
        <v>1282</v>
      </c>
      <c r="B69" s="103" t="n">
        <v>21683362000102</v>
      </c>
      <c r="C69" s="102" t="n">
        <v>127326</v>
      </c>
      <c r="D69" s="102" t="n">
        <v>548</v>
      </c>
      <c r="E69" s="102" t="s">
        <v>1283</v>
      </c>
      <c r="F69" s="102" t="n">
        <v>14329</v>
      </c>
      <c r="G69" s="102" t="s">
        <v>1109</v>
      </c>
      <c r="H69" s="102" t="n">
        <v>34808</v>
      </c>
      <c r="I69" s="102" t="n">
        <v>28</v>
      </c>
      <c r="J69" s="102" t="n">
        <v>34808</v>
      </c>
      <c r="K69" s="102" t="n">
        <v>7</v>
      </c>
      <c r="L69" s="102" t="s">
        <v>1280</v>
      </c>
      <c r="M69" s="102" t="s">
        <v>1078</v>
      </c>
      <c r="N69" s="102" t="s">
        <v>1079</v>
      </c>
      <c r="O69" s="102" t="s">
        <v>1086</v>
      </c>
      <c r="P69" s="104" t="e">
        <f aca="false">_xlfn.XLOOKUP('MEDIA TRI'!$E:$E,'MEDIA TRI'!$AA:$AA,"-",0)</f>
        <v>#NAME?</v>
      </c>
      <c r="Q69" s="12" t="e">
        <f aca="false">_xlfn.XLOOKUP($U:$U,$V:$V,0,0)</f>
        <v>#NAME?</v>
      </c>
      <c r="R69" s="12" t="e">
        <f aca="false">_xlfn.XLOOKUP($U:$U,$W:$W,0,0)</f>
        <v>#NAME?</v>
      </c>
      <c r="S69" s="12" t="s">
        <v>61</v>
      </c>
      <c r="T69" s="12" t="s">
        <v>1081</v>
      </c>
      <c r="U69" s="12" t="n">
        <v>47565155000210</v>
      </c>
      <c r="V69" s="12" t="s">
        <v>1263</v>
      </c>
      <c r="W69" s="12" t="s">
        <v>1264</v>
      </c>
    </row>
    <row r="70" customFormat="false" ht="15" hidden="false" customHeight="false" outlineLevel="0" collapsed="false">
      <c r="A70" s="102" t="s">
        <v>1284</v>
      </c>
      <c r="B70" s="103" t="n">
        <v>20520383000136</v>
      </c>
      <c r="C70" s="102" t="n">
        <v>133160</v>
      </c>
      <c r="D70" s="102" t="n">
        <v>3433</v>
      </c>
      <c r="E70" s="102" t="s">
        <v>1285</v>
      </c>
      <c r="F70" s="102" t="n">
        <v>8917</v>
      </c>
      <c r="G70" s="102" t="s">
        <v>1286</v>
      </c>
      <c r="H70" s="102" t="n">
        <v>30015</v>
      </c>
      <c r="I70" s="102" t="n">
        <v>21</v>
      </c>
      <c r="J70" s="102" t="n">
        <v>30015</v>
      </c>
      <c r="K70" s="102" t="n">
        <v>7</v>
      </c>
      <c r="L70" s="102" t="s">
        <v>1287</v>
      </c>
      <c r="M70" s="102" t="s">
        <v>1078</v>
      </c>
      <c r="N70" s="102" t="s">
        <v>1079</v>
      </c>
      <c r="O70" s="102" t="s">
        <v>1155</v>
      </c>
      <c r="P70" s="104" t="e">
        <f aca="false">_xlfn.XLOOKUP('MEDIA TRI'!$E:$E,'MEDIA TRI'!$AA:$AA,"-",0)</f>
        <v>#NAME?</v>
      </c>
      <c r="Q70" s="12" t="e">
        <f aca="false">_xlfn.XLOOKUP($U:$U,$V:$V,0,0)</f>
        <v>#NAME?</v>
      </c>
      <c r="R70" s="12" t="e">
        <f aca="false">_xlfn.XLOOKUP($U:$U,$W:$W,0,0)</f>
        <v>#NAME?</v>
      </c>
      <c r="S70" s="12" t="s">
        <v>61</v>
      </c>
      <c r="T70" s="12" t="s">
        <v>1081</v>
      </c>
      <c r="U70" s="12" t="n">
        <v>47565155000210</v>
      </c>
      <c r="V70" s="12" t="s">
        <v>1263</v>
      </c>
      <c r="W70" s="12" t="s">
        <v>1264</v>
      </c>
    </row>
    <row r="71" customFormat="false" ht="15" hidden="false" customHeight="false" outlineLevel="0" collapsed="false">
      <c r="A71" s="102" t="s">
        <v>1288</v>
      </c>
      <c r="B71" s="103" t="n">
        <v>7262143000110</v>
      </c>
      <c r="C71" s="102" t="n">
        <v>118905</v>
      </c>
      <c r="D71" s="102" t="n">
        <v>1828</v>
      </c>
      <c r="E71" s="102" t="s">
        <v>1289</v>
      </c>
      <c r="F71" s="102" t="n">
        <v>14608</v>
      </c>
      <c r="G71" s="102" t="s">
        <v>1105</v>
      </c>
      <c r="H71" s="102" t="n">
        <v>35993</v>
      </c>
      <c r="I71" s="102" t="n">
        <v>45</v>
      </c>
      <c r="J71" s="102" t="n">
        <v>35993</v>
      </c>
      <c r="K71" s="102" t="n">
        <v>7</v>
      </c>
      <c r="L71" s="102" t="s">
        <v>1290</v>
      </c>
      <c r="M71" s="102" t="s">
        <v>1078</v>
      </c>
      <c r="N71" s="102" t="s">
        <v>1090</v>
      </c>
      <c r="O71" s="102" t="s">
        <v>1091</v>
      </c>
      <c r="P71" s="104" t="e">
        <f aca="false">_xlfn.XLOOKUP('MEDIA TRI'!$E:$E,'MEDIA TRI'!$AA:$AA,"-",0)</f>
        <v>#NAME?</v>
      </c>
      <c r="Q71" s="12" t="e">
        <f aca="false">_xlfn.XLOOKUP($U:$U,$V:$V,0,0)</f>
        <v>#NAME?</v>
      </c>
      <c r="R71" s="12" t="e">
        <f aca="false">_xlfn.XLOOKUP($U:$U,$W:$W,0,0)</f>
        <v>#NAME?</v>
      </c>
      <c r="S71" s="12" t="s">
        <v>61</v>
      </c>
      <c r="T71" s="12" t="s">
        <v>1092</v>
      </c>
      <c r="U71" s="12" t="n">
        <v>88258884001444</v>
      </c>
      <c r="V71" s="12" t="s">
        <v>1093</v>
      </c>
      <c r="W71" s="12" t="s">
        <v>1094</v>
      </c>
    </row>
    <row r="72" customFormat="false" ht="15" hidden="false" customHeight="false" outlineLevel="0" collapsed="false">
      <c r="A72" s="102" t="s">
        <v>1291</v>
      </c>
      <c r="B72" s="103" t="n">
        <v>65271744000196</v>
      </c>
      <c r="C72" s="102" t="n">
        <v>146688</v>
      </c>
      <c r="D72" s="102" t="n">
        <v>530</v>
      </c>
      <c r="E72" s="102" t="s">
        <v>1292</v>
      </c>
      <c r="F72" s="102" t="n">
        <v>10437</v>
      </c>
      <c r="G72" s="102" t="s">
        <v>58</v>
      </c>
      <c r="H72" s="102" t="n">
        <v>35191</v>
      </c>
      <c r="I72" s="102" t="n">
        <v>40</v>
      </c>
      <c r="J72" s="102" t="n">
        <v>35191</v>
      </c>
      <c r="K72" s="102" t="n">
        <v>7</v>
      </c>
      <c r="L72" s="102" t="s">
        <v>1291</v>
      </c>
      <c r="M72" s="102" t="s">
        <v>1078</v>
      </c>
      <c r="N72" s="102" t="s">
        <v>1090</v>
      </c>
      <c r="O72" s="102" t="s">
        <v>1091</v>
      </c>
      <c r="P72" s="104" t="e">
        <f aca="false">_xlfn.XLOOKUP('MEDIA TRI'!$E:$E,'MEDIA TRI'!$AA:$AA,"-",0)</f>
        <v>#NAME?</v>
      </c>
      <c r="Q72" s="12" t="e">
        <f aca="false">_xlfn.XLOOKUP($U:$U,$V:$V,0,0)</f>
        <v>#NAME?</v>
      </c>
      <c r="R72" s="12" t="e">
        <f aca="false">_xlfn.XLOOKUP($U:$U,$W:$W,0,0)</f>
        <v>#NAME?</v>
      </c>
      <c r="S72" s="12" t="s">
        <v>61</v>
      </c>
      <c r="T72" s="12" t="s">
        <v>1092</v>
      </c>
      <c r="U72" s="12" t="n">
        <v>88258884001444</v>
      </c>
      <c r="V72" s="12" t="s">
        <v>1093</v>
      </c>
      <c r="W72" s="12" t="s">
        <v>1094</v>
      </c>
    </row>
    <row r="73" customFormat="false" ht="15" hidden="false" customHeight="false" outlineLevel="0" collapsed="false">
      <c r="A73" s="102" t="s">
        <v>1293</v>
      </c>
      <c r="B73" s="103" t="n">
        <v>21645304000186</v>
      </c>
      <c r="C73" s="102" t="n">
        <v>115188</v>
      </c>
      <c r="D73" s="102" t="n">
        <v>512</v>
      </c>
      <c r="E73" s="102" t="s">
        <v>1294</v>
      </c>
      <c r="F73" s="102" t="n">
        <v>10437</v>
      </c>
      <c r="G73" s="102" t="s">
        <v>58</v>
      </c>
      <c r="H73" s="102" t="n">
        <v>34925</v>
      </c>
      <c r="I73" s="102" t="n">
        <v>36</v>
      </c>
      <c r="J73" s="102" t="n">
        <v>34925</v>
      </c>
      <c r="K73" s="102" t="n">
        <v>7</v>
      </c>
      <c r="L73" s="102" t="s">
        <v>1293</v>
      </c>
      <c r="M73" s="102" t="s">
        <v>1078</v>
      </c>
      <c r="N73" s="102" t="s">
        <v>1090</v>
      </c>
      <c r="O73" s="102" t="s">
        <v>1122</v>
      </c>
      <c r="P73" s="104" t="e">
        <f aca="false">_xlfn.XLOOKUP('MEDIA TRI'!$E:$E,'MEDIA TRI'!$AA:$AA,"-",0)</f>
        <v>#NAME?</v>
      </c>
      <c r="Q73" s="12" t="e">
        <f aca="false">_xlfn.XLOOKUP($U:$U,$V:$V,0,0)</f>
        <v>#NAME?</v>
      </c>
      <c r="R73" s="12" t="e">
        <f aca="false">_xlfn.XLOOKUP($U:$U,$W:$W,0,0)</f>
        <v>#NAME?</v>
      </c>
      <c r="S73" s="12" t="s">
        <v>61</v>
      </c>
      <c r="T73" s="12" t="s">
        <v>1081</v>
      </c>
      <c r="U73" s="12" t="n">
        <v>103956000119</v>
      </c>
      <c r="V73" s="12" t="s">
        <v>1093</v>
      </c>
      <c r="W73" s="12" t="s">
        <v>1094</v>
      </c>
    </row>
    <row r="74" customFormat="false" ht="15" hidden="false" customHeight="false" outlineLevel="0" collapsed="false">
      <c r="A74" s="102" t="s">
        <v>1295</v>
      </c>
      <c r="B74" s="103" t="n">
        <v>71049878000160</v>
      </c>
      <c r="C74" s="102" t="n">
        <v>100867</v>
      </c>
      <c r="D74" s="102" t="n">
        <v>1146</v>
      </c>
      <c r="E74" s="102" t="s">
        <v>1296</v>
      </c>
      <c r="F74" s="102" t="n">
        <v>10437</v>
      </c>
      <c r="G74" s="102" t="s">
        <v>58</v>
      </c>
      <c r="H74" s="102" t="n">
        <v>30015</v>
      </c>
      <c r="I74" s="102" t="n">
        <v>21</v>
      </c>
      <c r="J74" s="102" t="n">
        <v>30015</v>
      </c>
      <c r="K74" s="102" t="n">
        <v>7</v>
      </c>
      <c r="L74" s="102" t="s">
        <v>1295</v>
      </c>
      <c r="M74" s="102" t="s">
        <v>1078</v>
      </c>
      <c r="N74" s="102" t="s">
        <v>1079</v>
      </c>
      <c r="O74" s="102" t="s">
        <v>1097</v>
      </c>
      <c r="P74" s="104" t="e">
        <f aca="false">_xlfn.XLOOKUP('MEDIA TRI'!$E:$E,'MEDIA TRI'!$AA:$AA,"-",0)</f>
        <v>#NAME?</v>
      </c>
      <c r="Q74" s="12" t="e">
        <f aca="false">_xlfn.XLOOKUP($U:$U,$V:$V,0,0)</f>
        <v>#NAME?</v>
      </c>
      <c r="R74" s="12" t="e">
        <f aca="false">_xlfn.XLOOKUP($U:$U,$W:$W,0,0)</f>
        <v>#NAME?</v>
      </c>
      <c r="S74" s="12" t="s">
        <v>61</v>
      </c>
      <c r="T74" s="12" t="s">
        <v>1081</v>
      </c>
      <c r="U74" s="12" t="n">
        <v>103956000119</v>
      </c>
      <c r="V74" s="12" t="s">
        <v>1093</v>
      </c>
      <c r="W74" s="12" t="s">
        <v>1094</v>
      </c>
    </row>
    <row r="75" customFormat="false" ht="15" hidden="false" customHeight="false" outlineLevel="0" collapsed="false">
      <c r="A75" s="102" t="s">
        <v>1297</v>
      </c>
      <c r="B75" s="103" t="n">
        <v>17715558000156</v>
      </c>
      <c r="C75" s="102" t="n">
        <v>128994</v>
      </c>
      <c r="D75" s="102" t="n">
        <v>230</v>
      </c>
      <c r="E75" s="102" t="s">
        <v>1298</v>
      </c>
      <c r="F75" s="102" t="n">
        <v>614</v>
      </c>
      <c r="G75" s="102" t="s">
        <v>1183</v>
      </c>
      <c r="H75" s="102" t="n">
        <v>35997</v>
      </c>
      <c r="I75" s="102" t="n">
        <v>35</v>
      </c>
      <c r="J75" s="102" t="n">
        <v>35997</v>
      </c>
      <c r="K75" s="102" t="n">
        <v>7</v>
      </c>
      <c r="L75" s="102" t="s">
        <v>1297</v>
      </c>
      <c r="M75" s="102" t="s">
        <v>1078</v>
      </c>
      <c r="N75" s="102" t="s">
        <v>1090</v>
      </c>
      <c r="O75" s="102" t="s">
        <v>1091</v>
      </c>
      <c r="P75" s="104" t="e">
        <f aca="false">_xlfn.XLOOKUP('MEDIA TRI'!$E:$E,'MEDIA TRI'!$AA:$AA,"-",0)</f>
        <v>#NAME?</v>
      </c>
      <c r="Q75" s="12" t="e">
        <f aca="false">_xlfn.XLOOKUP($U:$U,$V:$V,0,0)</f>
        <v>#NAME?</v>
      </c>
      <c r="R75" s="12" t="e">
        <f aca="false">_xlfn.XLOOKUP($U:$U,$W:$W,0,0)</f>
        <v>#NAME?</v>
      </c>
      <c r="S75" s="12" t="s">
        <v>61</v>
      </c>
      <c r="T75" s="12" t="s">
        <v>1092</v>
      </c>
      <c r="U75" s="12" t="n">
        <v>2687852000205</v>
      </c>
      <c r="V75" s="12" t="s">
        <v>1299</v>
      </c>
      <c r="W75" s="12" t="s">
        <v>1300</v>
      </c>
    </row>
    <row r="76" customFormat="false" ht="15" hidden="false" customHeight="false" outlineLevel="0" collapsed="false">
      <c r="A76" s="102" t="s">
        <v>1301</v>
      </c>
      <c r="B76" s="103" t="n">
        <v>2702895000131</v>
      </c>
      <c r="C76" s="102" t="n">
        <v>121243</v>
      </c>
      <c r="D76" s="102" t="n">
        <v>529</v>
      </c>
      <c r="E76" s="102" t="s">
        <v>1302</v>
      </c>
      <c r="F76" s="102" t="n">
        <v>14608</v>
      </c>
      <c r="G76" s="102" t="s">
        <v>1105</v>
      </c>
      <c r="H76" s="102" t="n">
        <v>33408</v>
      </c>
      <c r="I76" s="102" t="n">
        <v>7</v>
      </c>
      <c r="J76" s="102" t="n">
        <v>33408</v>
      </c>
      <c r="K76" s="102" t="n">
        <v>7</v>
      </c>
      <c r="L76" s="102" t="s">
        <v>1301</v>
      </c>
      <c r="M76" s="102" t="s">
        <v>1078</v>
      </c>
      <c r="N76" s="102" t="s">
        <v>1090</v>
      </c>
      <c r="O76" s="102" t="s">
        <v>1106</v>
      </c>
      <c r="P76" s="104" t="e">
        <f aca="false">_xlfn.XLOOKUP('MEDIA TRI'!$E:$E,'MEDIA TRI'!$AA:$AA,"-",0)</f>
        <v>#NAME?</v>
      </c>
      <c r="Q76" s="12" t="e">
        <f aca="false">_xlfn.XLOOKUP($U:$U,$V:$V,0,0)</f>
        <v>#NAME?</v>
      </c>
      <c r="R76" s="12" t="e">
        <f aca="false">_xlfn.XLOOKUP($U:$U,$W:$W,0,0)</f>
        <v>#NAME?</v>
      </c>
      <c r="S76" s="12" t="s">
        <v>61</v>
      </c>
      <c r="T76" s="12" t="s">
        <v>1092</v>
      </c>
      <c r="U76" s="12" t="n">
        <v>2687852000205</v>
      </c>
      <c r="V76" s="12" t="s">
        <v>1299</v>
      </c>
      <c r="W76" s="12" t="s">
        <v>1300</v>
      </c>
    </row>
    <row r="77" customFormat="false" ht="15" hidden="false" customHeight="false" outlineLevel="0" collapsed="false">
      <c r="A77" s="102" t="s">
        <v>1303</v>
      </c>
      <c r="B77" s="103" t="n">
        <v>20907150000190</v>
      </c>
      <c r="C77" s="102" t="n">
        <v>100024</v>
      </c>
      <c r="D77" s="102" t="n">
        <v>327</v>
      </c>
      <c r="E77" s="102" t="s">
        <v>1304</v>
      </c>
      <c r="F77" s="102" t="n">
        <v>14516</v>
      </c>
      <c r="G77" s="102" t="s">
        <v>1089</v>
      </c>
      <c r="H77" s="102" t="n">
        <v>34925</v>
      </c>
      <c r="I77" s="102" t="n">
        <v>29</v>
      </c>
      <c r="J77" s="102" t="n">
        <v>34925</v>
      </c>
      <c r="K77" s="102" t="n">
        <v>7</v>
      </c>
      <c r="L77" s="102" t="s">
        <v>1303</v>
      </c>
      <c r="M77" s="102" t="s">
        <v>1078</v>
      </c>
      <c r="N77" s="102" t="s">
        <v>1079</v>
      </c>
      <c r="O77" s="102" t="s">
        <v>1116</v>
      </c>
      <c r="P77" s="104" t="e">
        <f aca="false">_xlfn.XLOOKUP('MEDIA TRI'!$E:$E,'MEDIA TRI'!$AA:$AA,"-",0)</f>
        <v>#NAME?</v>
      </c>
      <c r="Q77" s="12" t="e">
        <f aca="false">_xlfn.XLOOKUP($U:$U,$V:$V,0,0)</f>
        <v>#NAME?</v>
      </c>
      <c r="R77" s="12" t="e">
        <f aca="false">_xlfn.XLOOKUP($U:$U,$W:$W,0,0)</f>
        <v>#NAME?</v>
      </c>
      <c r="S77" s="12" t="s">
        <v>61</v>
      </c>
      <c r="T77" s="12" t="s">
        <v>1081</v>
      </c>
      <c r="U77" s="12" t="n">
        <v>44663631000247</v>
      </c>
      <c r="V77" s="12" t="s">
        <v>1305</v>
      </c>
      <c r="W77" s="12" t="s">
        <v>1306</v>
      </c>
    </row>
    <row r="78" customFormat="false" ht="15" hidden="false" customHeight="false" outlineLevel="0" collapsed="false">
      <c r="A78" s="102" t="s">
        <v>1307</v>
      </c>
      <c r="B78" s="103" t="n">
        <v>22154330000174</v>
      </c>
      <c r="C78" s="102" t="n">
        <v>111984</v>
      </c>
      <c r="D78" s="102" t="n">
        <v>1828</v>
      </c>
      <c r="E78" s="102" t="s">
        <v>1308</v>
      </c>
      <c r="F78" s="102" t="n">
        <v>104</v>
      </c>
      <c r="G78" s="102" t="s">
        <v>1260</v>
      </c>
      <c r="H78" s="102" t="n">
        <v>35993</v>
      </c>
      <c r="I78" s="102" t="n">
        <v>50</v>
      </c>
      <c r="J78" s="102" t="n">
        <v>35993</v>
      </c>
      <c r="K78" s="102" t="n">
        <v>7</v>
      </c>
      <c r="L78" s="102" t="s">
        <v>1307</v>
      </c>
      <c r="M78" s="102" t="s">
        <v>1078</v>
      </c>
      <c r="N78" s="102" t="s">
        <v>1090</v>
      </c>
      <c r="O78" s="102" t="s">
        <v>1091</v>
      </c>
      <c r="P78" s="104" t="e">
        <f aca="false">_xlfn.XLOOKUP('MEDIA TRI'!$E:$E,'MEDIA TRI'!$AA:$AA,"-",0)</f>
        <v>#NAME?</v>
      </c>
      <c r="Q78" s="12" t="e">
        <f aca="false">_xlfn.XLOOKUP($U:$U,$V:$V,0,0)</f>
        <v>#NAME?</v>
      </c>
      <c r="R78" s="12" t="e">
        <f aca="false">_xlfn.XLOOKUP($U:$U,$W:$W,0,0)</f>
        <v>#NAME?</v>
      </c>
      <c r="S78" s="12" t="s">
        <v>61</v>
      </c>
      <c r="T78" s="12" t="s">
        <v>1092</v>
      </c>
      <c r="U78" s="12" t="n">
        <v>44663631000247</v>
      </c>
      <c r="V78" s="12" t="s">
        <v>1093</v>
      </c>
      <c r="W78" s="12" t="s">
        <v>1094</v>
      </c>
    </row>
    <row r="79" customFormat="false" ht="15" hidden="false" customHeight="false" outlineLevel="0" collapsed="false">
      <c r="A79" s="102" t="s">
        <v>1309</v>
      </c>
      <c r="B79" s="103" t="n">
        <v>23234339000158</v>
      </c>
      <c r="C79" s="102" t="n">
        <v>108281</v>
      </c>
      <c r="D79" s="102" t="n">
        <v>1828</v>
      </c>
      <c r="E79" s="102" t="s">
        <v>1310</v>
      </c>
      <c r="F79" s="102" t="n">
        <v>10437</v>
      </c>
      <c r="G79" s="102" t="s">
        <v>58</v>
      </c>
      <c r="H79" s="102" t="n">
        <v>34887</v>
      </c>
      <c r="I79" s="102" t="n">
        <v>32</v>
      </c>
      <c r="J79" s="102" t="n">
        <v>34887</v>
      </c>
      <c r="K79" s="102" t="n">
        <v>7</v>
      </c>
      <c r="L79" s="102" t="s">
        <v>1309</v>
      </c>
      <c r="M79" s="102" t="s">
        <v>1078</v>
      </c>
      <c r="N79" s="102" t="s">
        <v>1090</v>
      </c>
      <c r="O79" s="102" t="s">
        <v>1091</v>
      </c>
      <c r="P79" s="104" t="e">
        <f aca="false">_xlfn.XLOOKUP('MEDIA TRI'!$E:$E,'MEDIA TRI'!$AA:$AA,"-",0)</f>
        <v>#NAME?</v>
      </c>
      <c r="Q79" s="12" t="e">
        <f aca="false">_xlfn.XLOOKUP($U:$U,$V:$V,0,0)</f>
        <v>#NAME?</v>
      </c>
      <c r="R79" s="12" t="e">
        <f aca="false">_xlfn.XLOOKUP($U:$U,$W:$W,0,0)</f>
        <v>#NAME?</v>
      </c>
      <c r="S79" s="12" t="s">
        <v>61</v>
      </c>
      <c r="T79" s="12" t="s">
        <v>1092</v>
      </c>
      <c r="U79" s="12" t="n">
        <v>71695746000377</v>
      </c>
      <c r="V79" s="12" t="s">
        <v>1093</v>
      </c>
      <c r="W79" s="12" t="s">
        <v>1094</v>
      </c>
    </row>
    <row r="80" customFormat="false" ht="15" hidden="false" customHeight="false" outlineLevel="0" collapsed="false">
      <c r="A80" s="102" t="s">
        <v>1311</v>
      </c>
      <c r="B80" s="103" t="n">
        <v>19691302000181</v>
      </c>
      <c r="C80" s="102" t="n">
        <v>136255</v>
      </c>
      <c r="D80" s="102" t="n">
        <v>228</v>
      </c>
      <c r="E80" s="102" t="s">
        <v>1312</v>
      </c>
      <c r="F80" s="102" t="n">
        <v>10437</v>
      </c>
      <c r="G80" s="102" t="s">
        <v>58</v>
      </c>
      <c r="H80" s="102" t="n">
        <v>35939</v>
      </c>
      <c r="I80" s="102" t="n">
        <v>7</v>
      </c>
      <c r="J80" s="102" t="n">
        <v>35939</v>
      </c>
      <c r="K80" s="102" t="n">
        <v>7</v>
      </c>
      <c r="L80" s="102" t="s">
        <v>1311</v>
      </c>
      <c r="M80" s="102" t="s">
        <v>1078</v>
      </c>
      <c r="N80" s="102" t="s">
        <v>1090</v>
      </c>
      <c r="O80" s="102" t="s">
        <v>1091</v>
      </c>
      <c r="P80" s="104" t="e">
        <f aca="false">_xlfn.XLOOKUP('MEDIA TRI'!$E:$E,'MEDIA TRI'!$AA:$AA,"-",0)</f>
        <v>#NAME?</v>
      </c>
      <c r="Q80" s="12" t="e">
        <f aca="false">_xlfn.XLOOKUP($U:$U,$V:$V,0,0)</f>
        <v>#NAME?</v>
      </c>
      <c r="R80" s="12" t="e">
        <f aca="false">_xlfn.XLOOKUP($U:$U,$W:$W,0,0)</f>
        <v>#NAME?</v>
      </c>
      <c r="S80" s="12" t="s">
        <v>61</v>
      </c>
      <c r="T80" s="12" t="s">
        <v>1081</v>
      </c>
      <c r="U80" s="12" t="n">
        <v>71695746000377</v>
      </c>
      <c r="V80" s="12" t="s">
        <v>1093</v>
      </c>
      <c r="W80" s="12" t="s">
        <v>1094</v>
      </c>
    </row>
    <row r="81" customFormat="false" ht="15" hidden="false" customHeight="false" outlineLevel="0" collapsed="false">
      <c r="A81" s="102" t="s">
        <v>1313</v>
      </c>
      <c r="B81" s="103" t="n">
        <v>19488964000159</v>
      </c>
      <c r="C81" s="102" t="n">
        <v>117457</v>
      </c>
      <c r="D81" s="102" t="n">
        <v>530</v>
      </c>
      <c r="E81" s="102" t="s">
        <v>1314</v>
      </c>
      <c r="F81" s="102" t="n">
        <v>10994</v>
      </c>
      <c r="G81" s="102" t="s">
        <v>1207</v>
      </c>
      <c r="H81" s="102" t="n">
        <v>34925</v>
      </c>
      <c r="I81" s="102" t="n">
        <v>35</v>
      </c>
      <c r="J81" s="102" t="n">
        <v>34925</v>
      </c>
      <c r="K81" s="102" t="n">
        <v>7</v>
      </c>
      <c r="L81" s="102" t="s">
        <v>1313</v>
      </c>
      <c r="M81" s="102" t="s">
        <v>1078</v>
      </c>
      <c r="N81" s="102" t="s">
        <v>1090</v>
      </c>
      <c r="O81" s="102" t="s">
        <v>1091</v>
      </c>
      <c r="P81" s="104" t="e">
        <f aca="false">_xlfn.XLOOKUP('MEDIA TRI'!$E:$E,'MEDIA TRI'!$AA:$AA,"-",0)</f>
        <v>#NAME?</v>
      </c>
      <c r="Q81" s="12" t="e">
        <f aca="false">_xlfn.XLOOKUP($U:$U,$V:$V,0,0)</f>
        <v>#NAME?</v>
      </c>
      <c r="R81" s="12" t="e">
        <f aca="false">_xlfn.XLOOKUP($U:$U,$W:$W,0,0)</f>
        <v>#NAME?</v>
      </c>
      <c r="S81" s="12" t="s">
        <v>61</v>
      </c>
      <c r="T81" s="12" t="s">
        <v>1092</v>
      </c>
      <c r="U81" s="12" t="n">
        <v>96182068000299</v>
      </c>
      <c r="V81" s="12" t="s">
        <v>1138</v>
      </c>
      <c r="W81" s="12" t="s">
        <v>1139</v>
      </c>
    </row>
    <row r="82" customFormat="false" ht="15" hidden="false" customHeight="false" outlineLevel="0" collapsed="false">
      <c r="A82" s="102" t="s">
        <v>1315</v>
      </c>
      <c r="B82" s="103" t="n">
        <v>21682828000147</v>
      </c>
      <c r="C82" s="102" t="n">
        <v>101139</v>
      </c>
      <c r="D82" s="102" t="n">
        <v>512</v>
      </c>
      <c r="E82" s="102" t="s">
        <v>1316</v>
      </c>
      <c r="F82" s="102" t="n">
        <v>10437</v>
      </c>
      <c r="G82" s="102" t="s">
        <v>58</v>
      </c>
      <c r="H82" s="102" t="n">
        <v>35998</v>
      </c>
      <c r="I82" s="102" t="n">
        <v>19</v>
      </c>
      <c r="J82" s="102" t="n">
        <v>35998</v>
      </c>
      <c r="K82" s="102" t="n">
        <v>7</v>
      </c>
      <c r="L82" s="102" t="s">
        <v>1315</v>
      </c>
      <c r="M82" s="102" t="s">
        <v>1078</v>
      </c>
      <c r="N82" s="102" t="s">
        <v>1090</v>
      </c>
      <c r="O82" s="102" t="s">
        <v>1122</v>
      </c>
      <c r="P82" s="104" t="e">
        <f aca="false">_xlfn.XLOOKUP('MEDIA TRI'!$E:$E,'MEDIA TRI'!$AA:$AA,"-",0)</f>
        <v>#NAME?</v>
      </c>
      <c r="Q82" s="12" t="e">
        <f aca="false">_xlfn.XLOOKUP($U:$U,$V:$V,0,0)</f>
        <v>#NAME?</v>
      </c>
      <c r="R82" s="12" t="e">
        <f aca="false">_xlfn.XLOOKUP($U:$U,$W:$W,0,0)</f>
        <v>#NAME?</v>
      </c>
      <c r="S82" s="12" t="s">
        <v>61</v>
      </c>
      <c r="T82" s="12" t="s">
        <v>1081</v>
      </c>
      <c r="U82" s="12" t="n">
        <v>96182068000299</v>
      </c>
      <c r="V82" s="12" t="s">
        <v>1138</v>
      </c>
      <c r="W82" s="12" t="s">
        <v>1139</v>
      </c>
    </row>
    <row r="83" customFormat="false" ht="15" hidden="false" customHeight="false" outlineLevel="0" collapsed="false">
      <c r="A83" s="102" t="s">
        <v>1317</v>
      </c>
      <c r="B83" s="103" t="n">
        <v>17961657000118</v>
      </c>
      <c r="C83" s="102" t="n">
        <v>102724</v>
      </c>
      <c r="D83" s="102" t="n">
        <v>273</v>
      </c>
      <c r="E83" s="102" t="s">
        <v>1318</v>
      </c>
      <c r="F83" s="102" t="n">
        <v>614</v>
      </c>
      <c r="G83" s="102" t="s">
        <v>1183</v>
      </c>
      <c r="H83" s="102" t="n">
        <v>34925</v>
      </c>
      <c r="I83" s="102" t="n">
        <v>35</v>
      </c>
      <c r="J83" s="102" t="n">
        <v>34925</v>
      </c>
      <c r="K83" s="102" t="n">
        <v>7</v>
      </c>
      <c r="L83" s="102" t="s">
        <v>1317</v>
      </c>
      <c r="M83" s="102" t="s">
        <v>1078</v>
      </c>
      <c r="N83" s="102" t="s">
        <v>1090</v>
      </c>
      <c r="O83" s="102" t="s">
        <v>1122</v>
      </c>
      <c r="P83" s="104" t="e">
        <f aca="false">_xlfn.XLOOKUP('MEDIA TRI'!$E:$E,'MEDIA TRI'!$AA:$AA,"-",0)</f>
        <v>#NAME?</v>
      </c>
      <c r="Q83" s="12" t="e">
        <f aca="false">_xlfn.XLOOKUP($U:$U,$V:$V,0,0)</f>
        <v>#NAME?</v>
      </c>
      <c r="R83" s="12" t="e">
        <f aca="false">_xlfn.XLOOKUP($U:$U,$W:$W,0,0)</f>
        <v>#NAME?</v>
      </c>
      <c r="S83" s="12" t="s">
        <v>61</v>
      </c>
      <c r="T83" s="12" t="s">
        <v>1092</v>
      </c>
      <c r="U83" s="12" t="n">
        <v>50480953000253</v>
      </c>
      <c r="V83" s="12" t="s">
        <v>1093</v>
      </c>
      <c r="W83" s="12" t="s">
        <v>1094</v>
      </c>
    </row>
    <row r="84" customFormat="false" ht="15" hidden="false" customHeight="false" outlineLevel="0" collapsed="false">
      <c r="A84" s="102" t="s">
        <v>1319</v>
      </c>
      <c r="B84" s="103" t="n">
        <v>3458345000181</v>
      </c>
      <c r="C84" s="102" t="n">
        <v>148192</v>
      </c>
      <c r="D84" s="102" t="n">
        <v>3059</v>
      </c>
      <c r="E84" s="102" t="s">
        <v>1320</v>
      </c>
      <c r="F84" s="102" t="n">
        <v>10437</v>
      </c>
      <c r="G84" s="102" t="s">
        <v>58</v>
      </c>
      <c r="H84" s="102" t="n">
        <v>34925</v>
      </c>
      <c r="I84" s="102" t="n">
        <v>35</v>
      </c>
      <c r="J84" s="102" t="n">
        <v>34925</v>
      </c>
      <c r="K84" s="102" t="n">
        <v>7</v>
      </c>
      <c r="L84" s="102" t="s">
        <v>1319</v>
      </c>
      <c r="M84" s="102" t="s">
        <v>1078</v>
      </c>
      <c r="N84" s="102" t="s">
        <v>1079</v>
      </c>
      <c r="O84" s="102" t="s">
        <v>1155</v>
      </c>
      <c r="P84" s="104" t="e">
        <f aca="false">_xlfn.XLOOKUP('MEDIA TRI'!$E:$E,'MEDIA TRI'!$AA:$AA,"-",0)</f>
        <v>#NAME?</v>
      </c>
      <c r="Q84" s="12" t="e">
        <f aca="false">_xlfn.XLOOKUP($U:$U,$V:$V,0,0)</f>
        <v>#NAME?</v>
      </c>
      <c r="R84" s="12" t="e">
        <f aca="false">_xlfn.XLOOKUP($U:$U,$W:$W,0,0)</f>
        <v>#NAME?</v>
      </c>
      <c r="S84" s="12" t="s">
        <v>61</v>
      </c>
      <c r="T84" s="12" t="s">
        <v>1081</v>
      </c>
      <c r="U84" s="12" t="n">
        <v>50480953000253</v>
      </c>
      <c r="V84" s="12" t="s">
        <v>1093</v>
      </c>
      <c r="W84" s="12" t="s">
        <v>1094</v>
      </c>
    </row>
    <row r="85" customFormat="false" ht="15" hidden="false" customHeight="false" outlineLevel="0" collapsed="false">
      <c r="A85" s="102" t="s">
        <v>1321</v>
      </c>
      <c r="B85" s="103" t="n">
        <v>19671403000190</v>
      </c>
      <c r="C85" s="102" t="n">
        <v>110200</v>
      </c>
      <c r="D85" s="102" t="n">
        <v>1828</v>
      </c>
      <c r="E85" s="102" t="s">
        <v>1322</v>
      </c>
      <c r="F85" s="102" t="n">
        <v>10437</v>
      </c>
      <c r="G85" s="102" t="s">
        <v>58</v>
      </c>
      <c r="H85" s="102" t="n">
        <v>35195</v>
      </c>
      <c r="I85" s="102" t="n">
        <v>43</v>
      </c>
      <c r="J85" s="102" t="n">
        <v>35195</v>
      </c>
      <c r="K85" s="102" t="n">
        <v>7</v>
      </c>
      <c r="L85" s="102" t="s">
        <v>1321</v>
      </c>
      <c r="M85" s="102" t="s">
        <v>1078</v>
      </c>
      <c r="N85" s="102" t="s">
        <v>1090</v>
      </c>
      <c r="O85" s="102" t="s">
        <v>1091</v>
      </c>
      <c r="P85" s="104" t="e">
        <f aca="false">_xlfn.XLOOKUP('MEDIA TRI'!$E:$E,'MEDIA TRI'!$AA:$AA,"-",0)</f>
        <v>#NAME?</v>
      </c>
      <c r="Q85" s="12" t="e">
        <f aca="false">_xlfn.XLOOKUP($U:$U,$V:$V,0,0)</f>
        <v>#NAME?</v>
      </c>
      <c r="R85" s="12" t="e">
        <f aca="false">_xlfn.XLOOKUP($U:$U,$W:$W,0,0)</f>
        <v>#NAME?</v>
      </c>
      <c r="S85" s="12" t="s">
        <v>61</v>
      </c>
      <c r="T85" s="12" t="s">
        <v>1092</v>
      </c>
      <c r="U85" s="12" t="n">
        <v>532888000294</v>
      </c>
      <c r="V85" s="12" t="n">
        <v>29</v>
      </c>
      <c r="W85" s="12" t="s">
        <v>58</v>
      </c>
    </row>
    <row r="86" customFormat="false" ht="15" hidden="false" customHeight="false" outlineLevel="0" collapsed="false">
      <c r="A86" s="102" t="s">
        <v>1323</v>
      </c>
      <c r="B86" s="103" t="n">
        <v>2633061000111</v>
      </c>
      <c r="C86" s="102" t="n">
        <v>134342</v>
      </c>
      <c r="D86" s="102" t="n">
        <v>1146</v>
      </c>
      <c r="E86" s="102" t="s">
        <v>1324</v>
      </c>
      <c r="F86" s="102" t="n">
        <v>8917</v>
      </c>
      <c r="G86" s="102" t="s">
        <v>1286</v>
      </c>
      <c r="H86" s="102" t="n">
        <v>30015</v>
      </c>
      <c r="I86" s="102" t="n">
        <v>21</v>
      </c>
      <c r="J86" s="102" t="n">
        <v>30015</v>
      </c>
      <c r="K86" s="102" t="n">
        <v>7</v>
      </c>
      <c r="L86" s="102" t="s">
        <v>1287</v>
      </c>
      <c r="M86" s="102" t="s">
        <v>1078</v>
      </c>
      <c r="N86" s="102" t="s">
        <v>1079</v>
      </c>
      <c r="O86" s="102" t="s">
        <v>1097</v>
      </c>
      <c r="P86" s="104" t="e">
        <f aca="false">_xlfn.XLOOKUP('MEDIA TRI'!$E:$E,'MEDIA TRI'!$AA:$AA,"-",0)</f>
        <v>#NAME?</v>
      </c>
      <c r="Q86" s="12" t="e">
        <f aca="false">_xlfn.XLOOKUP($U:$U,$V:$V,0,0)</f>
        <v>#NAME?</v>
      </c>
      <c r="R86" s="12" t="e">
        <f aca="false">_xlfn.XLOOKUP($U:$U,$W:$W,0,0)</f>
        <v>#NAME?</v>
      </c>
      <c r="S86" s="12" t="s">
        <v>61</v>
      </c>
      <c r="T86" s="12" t="s">
        <v>1081</v>
      </c>
      <c r="U86" s="12" t="n">
        <v>532888000294</v>
      </c>
      <c r="V86" s="12" t="n">
        <v>29</v>
      </c>
      <c r="W86" s="12" t="s">
        <v>58</v>
      </c>
    </row>
    <row r="87" customFormat="false" ht="15" hidden="false" customHeight="false" outlineLevel="0" collapsed="false">
      <c r="A87" s="102" t="s">
        <v>1325</v>
      </c>
      <c r="B87" s="103" t="n">
        <v>71094213000178</v>
      </c>
      <c r="C87" s="102" t="n">
        <v>134759</v>
      </c>
      <c r="D87" s="102" t="n">
        <v>2251</v>
      </c>
      <c r="E87" s="102" t="s">
        <v>1326</v>
      </c>
      <c r="F87" s="102" t="n">
        <v>10437</v>
      </c>
      <c r="G87" s="102" t="s">
        <v>58</v>
      </c>
      <c r="H87" s="102" t="n">
        <v>34925</v>
      </c>
      <c r="I87" s="102" t="n">
        <v>7</v>
      </c>
      <c r="J87" s="102" t="n">
        <v>34925</v>
      </c>
      <c r="K87" s="102" t="n">
        <v>7</v>
      </c>
      <c r="L87" s="102" t="s">
        <v>1325</v>
      </c>
      <c r="M87" s="102" t="s">
        <v>1078</v>
      </c>
      <c r="N87" s="102" t="s">
        <v>1090</v>
      </c>
      <c r="O87" s="102" t="s">
        <v>1091</v>
      </c>
      <c r="P87" s="104" t="e">
        <f aca="false">_xlfn.XLOOKUP('MEDIA TRI'!$E:$E,'MEDIA TRI'!$AA:$AA,"-",0)</f>
        <v>#NAME?</v>
      </c>
      <c r="Q87" s="12" t="e">
        <f aca="false">_xlfn.XLOOKUP($U:$U,$V:$V,0,0)</f>
        <v>#NAME?</v>
      </c>
      <c r="R87" s="12" t="e">
        <f aca="false">_xlfn.XLOOKUP($U:$U,$W:$W,0,0)</f>
        <v>#NAME?</v>
      </c>
      <c r="S87" s="12" t="s">
        <v>61</v>
      </c>
      <c r="T87" s="12" t="s">
        <v>1092</v>
      </c>
      <c r="U87" s="12" t="n">
        <v>87306361000653</v>
      </c>
      <c r="V87" s="12" t="s">
        <v>1093</v>
      </c>
      <c r="W87" s="12" t="s">
        <v>1094</v>
      </c>
    </row>
    <row r="88" customFormat="false" ht="15" hidden="false" customHeight="false" outlineLevel="0" collapsed="false">
      <c r="A88" s="102" t="s">
        <v>1327</v>
      </c>
      <c r="B88" s="103" t="n">
        <v>7402830000194</v>
      </c>
      <c r="C88" s="102" t="n">
        <v>124698</v>
      </c>
      <c r="D88" s="102" t="n">
        <v>1146</v>
      </c>
      <c r="E88" s="102" t="s">
        <v>1328</v>
      </c>
      <c r="F88" s="102" t="n">
        <v>10437</v>
      </c>
      <c r="G88" s="102" t="s">
        <v>58</v>
      </c>
      <c r="H88" s="102" t="n">
        <v>30015</v>
      </c>
      <c r="I88" s="102" t="n">
        <v>21</v>
      </c>
      <c r="J88" s="102" t="n">
        <v>30015</v>
      </c>
      <c r="K88" s="102" t="n">
        <v>7</v>
      </c>
      <c r="L88" s="102" t="s">
        <v>1327</v>
      </c>
      <c r="M88" s="102" t="s">
        <v>1078</v>
      </c>
      <c r="N88" s="102" t="s">
        <v>1079</v>
      </c>
      <c r="O88" s="102" t="s">
        <v>1097</v>
      </c>
      <c r="P88" s="104" t="e">
        <f aca="false">_xlfn.XLOOKUP('MEDIA TRI'!$E:$E,'MEDIA TRI'!$AA:$AA,"-",0)</f>
        <v>#NAME?</v>
      </c>
      <c r="Q88" s="12" t="e">
        <f aca="false">_xlfn.XLOOKUP($U:$U,$V:$V,0,0)</f>
        <v>#NAME?</v>
      </c>
      <c r="R88" s="12" t="e">
        <f aca="false">_xlfn.XLOOKUP($U:$U,$W:$W,0,0)</f>
        <v>#NAME?</v>
      </c>
      <c r="S88" s="12" t="s">
        <v>61</v>
      </c>
      <c r="T88" s="12" t="s">
        <v>1081</v>
      </c>
      <c r="U88" s="12" t="n">
        <v>87306361000653</v>
      </c>
      <c r="V88" s="12" t="s">
        <v>1093</v>
      </c>
      <c r="W88" s="12" t="s">
        <v>1094</v>
      </c>
    </row>
    <row r="89" customFormat="false" ht="15" hidden="false" customHeight="false" outlineLevel="0" collapsed="false">
      <c r="A89" s="102" t="s">
        <v>1329</v>
      </c>
      <c r="B89" s="103" t="n">
        <v>17528092000180</v>
      </c>
      <c r="C89" s="102" t="n">
        <v>136866</v>
      </c>
      <c r="D89" s="102" t="n">
        <v>3412</v>
      </c>
      <c r="E89" s="102" t="s">
        <v>1330</v>
      </c>
      <c r="F89" s="102" t="n">
        <v>10437</v>
      </c>
      <c r="G89" s="102" t="s">
        <v>58</v>
      </c>
      <c r="H89" s="102" t="n">
        <v>30015</v>
      </c>
      <c r="I89" s="102" t="n">
        <v>21</v>
      </c>
      <c r="J89" s="102" t="n">
        <v>30015</v>
      </c>
      <c r="K89" s="102" t="n">
        <v>7</v>
      </c>
      <c r="L89" s="102" t="s">
        <v>1329</v>
      </c>
      <c r="M89" s="102" t="s">
        <v>1078</v>
      </c>
      <c r="N89" s="102" t="s">
        <v>1090</v>
      </c>
      <c r="O89" s="102" t="s">
        <v>1126</v>
      </c>
      <c r="P89" s="104" t="e">
        <f aca="false">_xlfn.XLOOKUP('MEDIA TRI'!$E:$E,'MEDIA TRI'!$AA:$AA,"-",0)</f>
        <v>#NAME?</v>
      </c>
      <c r="Q89" s="12" t="e">
        <f aca="false">_xlfn.XLOOKUP($U:$U,$V:$V,0,0)</f>
        <v>#NAME?</v>
      </c>
      <c r="R89" s="12" t="e">
        <f aca="false">_xlfn.XLOOKUP($U:$U,$W:$W,0,0)</f>
        <v>#NAME?</v>
      </c>
      <c r="S89" s="12" t="s">
        <v>61</v>
      </c>
      <c r="T89" s="12" t="s">
        <v>1092</v>
      </c>
      <c r="U89" s="12" t="n">
        <v>87827689002405</v>
      </c>
      <c r="V89" s="12" t="s">
        <v>1093</v>
      </c>
      <c r="W89" s="12" t="s">
        <v>1094</v>
      </c>
    </row>
    <row r="90" customFormat="false" ht="15" hidden="false" customHeight="false" outlineLevel="0" collapsed="false">
      <c r="A90" s="102" t="s">
        <v>1331</v>
      </c>
      <c r="B90" s="103" t="n">
        <v>41699398000183</v>
      </c>
      <c r="C90" s="102" t="n">
        <v>125730</v>
      </c>
      <c r="D90" s="102" t="n">
        <v>327</v>
      </c>
      <c r="E90" s="102" t="s">
        <v>1332</v>
      </c>
      <c r="F90" s="102" t="n">
        <v>15894</v>
      </c>
      <c r="G90" s="102" t="s">
        <v>1333</v>
      </c>
      <c r="H90" s="102" t="n">
        <v>35181</v>
      </c>
      <c r="I90" s="102" t="n">
        <v>55</v>
      </c>
      <c r="J90" s="102" t="n">
        <v>35181</v>
      </c>
      <c r="K90" s="102" t="n">
        <v>7</v>
      </c>
      <c r="L90" s="102" t="s">
        <v>1334</v>
      </c>
      <c r="M90" s="102" t="s">
        <v>1078</v>
      </c>
      <c r="N90" s="102" t="s">
        <v>1079</v>
      </c>
      <c r="O90" s="102" t="s">
        <v>1116</v>
      </c>
      <c r="P90" s="104" t="e">
        <f aca="false">_xlfn.XLOOKUP('MEDIA TRI'!$E:$E,'MEDIA TRI'!$AA:$AA,"-",0)</f>
        <v>#NAME?</v>
      </c>
      <c r="Q90" s="12" t="e">
        <f aca="false">_xlfn.XLOOKUP($U:$U,$V:$V,0,0)</f>
        <v>#NAME?</v>
      </c>
      <c r="R90" s="12" t="e">
        <f aca="false">_xlfn.XLOOKUP($U:$U,$W:$W,0,0)</f>
        <v>#NAME?</v>
      </c>
      <c r="S90" s="12" t="s">
        <v>61</v>
      </c>
      <c r="T90" s="12" t="s">
        <v>1081</v>
      </c>
      <c r="U90" s="12" t="n">
        <v>87827689002405</v>
      </c>
      <c r="V90" s="12" t="s">
        <v>1093</v>
      </c>
      <c r="W90" s="12" t="s">
        <v>1094</v>
      </c>
    </row>
    <row r="91" customFormat="false" ht="15" hidden="false" customHeight="false" outlineLevel="0" collapsed="false">
      <c r="A91" s="102" t="s">
        <v>1335</v>
      </c>
      <c r="B91" s="103" t="n">
        <v>22284392000109</v>
      </c>
      <c r="C91" s="102" t="n">
        <v>139886</v>
      </c>
      <c r="D91" s="102" t="n">
        <v>1828</v>
      </c>
      <c r="E91" s="102" t="s">
        <v>1336</v>
      </c>
      <c r="F91" s="102" t="n">
        <v>614</v>
      </c>
      <c r="G91" s="102" t="s">
        <v>1183</v>
      </c>
      <c r="H91" s="102" t="n">
        <v>35939</v>
      </c>
      <c r="I91" s="102" t="n">
        <v>40</v>
      </c>
      <c r="J91" s="102" t="n">
        <v>35939</v>
      </c>
      <c r="K91" s="102" t="n">
        <v>7</v>
      </c>
      <c r="L91" s="102" t="s">
        <v>1335</v>
      </c>
      <c r="M91" s="102" t="s">
        <v>1078</v>
      </c>
      <c r="N91" s="102" t="s">
        <v>1090</v>
      </c>
      <c r="O91" s="102" t="s">
        <v>1091</v>
      </c>
      <c r="P91" s="104" t="e">
        <f aca="false">_xlfn.XLOOKUP('MEDIA TRI'!$E:$E,'MEDIA TRI'!$AA:$AA,"-",0)</f>
        <v>#NAME?</v>
      </c>
      <c r="Q91" s="12" t="e">
        <f aca="false">_xlfn.XLOOKUP($U:$U,$V:$V,0,0)</f>
        <v>#NAME?</v>
      </c>
      <c r="R91" s="12" t="e">
        <f aca="false">_xlfn.XLOOKUP($U:$U,$W:$W,0,0)</f>
        <v>#NAME?</v>
      </c>
      <c r="S91" s="12" t="s">
        <v>61</v>
      </c>
      <c r="T91" s="12" t="s">
        <v>1092</v>
      </c>
      <c r="U91" s="12" t="n">
        <v>87647756000296</v>
      </c>
      <c r="V91" s="12" t="s">
        <v>1093</v>
      </c>
      <c r="W91" s="12" t="s">
        <v>1094</v>
      </c>
    </row>
    <row r="92" customFormat="false" ht="15" hidden="false" customHeight="false" outlineLevel="0" collapsed="false">
      <c r="A92" s="102" t="s">
        <v>1337</v>
      </c>
      <c r="B92" s="103" t="n">
        <v>38753968000161</v>
      </c>
      <c r="C92" s="102" t="n">
        <v>122260</v>
      </c>
      <c r="D92" s="102" t="n">
        <v>2129</v>
      </c>
      <c r="E92" s="102" t="s">
        <v>1338</v>
      </c>
      <c r="F92" s="102" t="n">
        <v>10437</v>
      </c>
      <c r="G92" s="102" t="s">
        <v>58</v>
      </c>
      <c r="H92" s="102" t="n">
        <v>35187</v>
      </c>
      <c r="I92" s="102" t="n">
        <v>8</v>
      </c>
      <c r="J92" s="102" t="n">
        <v>35187</v>
      </c>
      <c r="K92" s="102" t="n">
        <v>7</v>
      </c>
      <c r="L92" s="102" t="s">
        <v>1337</v>
      </c>
      <c r="M92" s="102" t="s">
        <v>1078</v>
      </c>
      <c r="N92" s="102" t="s">
        <v>1079</v>
      </c>
      <c r="O92" s="102" t="s">
        <v>1155</v>
      </c>
      <c r="P92" s="104" t="e">
        <f aca="false">_xlfn.XLOOKUP('MEDIA TRI'!$E:$E,'MEDIA TRI'!$AA:$AA,"-",0)</f>
        <v>#NAME?</v>
      </c>
      <c r="Q92" s="12" t="e">
        <f aca="false">_xlfn.XLOOKUP($U:$U,$V:$V,0,0)</f>
        <v>#NAME?</v>
      </c>
      <c r="R92" s="12" t="e">
        <f aca="false">_xlfn.XLOOKUP($U:$U,$W:$W,0,0)</f>
        <v>#NAME?</v>
      </c>
      <c r="S92" s="12" t="s">
        <v>61</v>
      </c>
      <c r="T92" s="12" t="s">
        <v>1081</v>
      </c>
      <c r="U92" s="12" t="n">
        <v>87647756000296</v>
      </c>
      <c r="V92" s="12" t="s">
        <v>1093</v>
      </c>
      <c r="W92" s="12" t="s">
        <v>1094</v>
      </c>
    </row>
    <row r="93" customFormat="false" ht="15" hidden="false" customHeight="false" outlineLevel="0" collapsed="false">
      <c r="A93" s="102" t="s">
        <v>1339</v>
      </c>
      <c r="B93" s="103" t="n">
        <v>25171067000110</v>
      </c>
      <c r="C93" s="102" t="n">
        <v>104102</v>
      </c>
      <c r="D93" s="102" t="n">
        <v>1828</v>
      </c>
      <c r="E93" s="102" t="s">
        <v>1340</v>
      </c>
      <c r="F93" s="102" t="n">
        <v>104</v>
      </c>
      <c r="G93" s="102" t="s">
        <v>1260</v>
      </c>
      <c r="H93" s="102" t="n">
        <v>35997</v>
      </c>
      <c r="I93" s="102" t="n">
        <v>21</v>
      </c>
      <c r="J93" s="102" t="n">
        <v>35997</v>
      </c>
      <c r="K93" s="102" t="n">
        <v>7</v>
      </c>
      <c r="L93" s="102" t="s">
        <v>1339</v>
      </c>
      <c r="M93" s="102" t="s">
        <v>1078</v>
      </c>
      <c r="N93" s="102" t="s">
        <v>1090</v>
      </c>
      <c r="O93" s="102" t="s">
        <v>1091</v>
      </c>
      <c r="P93" s="104" t="e">
        <f aca="false">_xlfn.XLOOKUP('MEDIA TRI'!$E:$E,'MEDIA TRI'!$AA:$AA,"-",0)</f>
        <v>#NAME?</v>
      </c>
      <c r="Q93" s="12" t="e">
        <f aca="false">_xlfn.XLOOKUP($U:$U,$V:$V,0,0)</f>
        <v>#NAME?</v>
      </c>
      <c r="R93" s="12" t="e">
        <f aca="false">_xlfn.XLOOKUP($U:$U,$W:$W,0,0)</f>
        <v>#NAME?</v>
      </c>
      <c r="S93" s="12" t="s">
        <v>61</v>
      </c>
      <c r="T93" s="12" t="s">
        <v>1092</v>
      </c>
      <c r="U93" s="12" t="n">
        <v>17790718000121</v>
      </c>
      <c r="V93" s="12" t="n">
        <v>28</v>
      </c>
      <c r="W93" s="12" t="s">
        <v>1150</v>
      </c>
    </row>
    <row r="94" customFormat="false" ht="15" hidden="false" customHeight="false" outlineLevel="0" collapsed="false">
      <c r="A94" s="102" t="s">
        <v>1341</v>
      </c>
      <c r="B94" s="103" t="n">
        <v>5264412000152</v>
      </c>
      <c r="C94" s="102" t="n">
        <v>102078</v>
      </c>
      <c r="D94" s="102" t="n">
        <v>3412</v>
      </c>
      <c r="E94" s="102" t="s">
        <v>1342</v>
      </c>
      <c r="F94" s="102" t="n">
        <v>10437</v>
      </c>
      <c r="G94" s="102" t="s">
        <v>58</v>
      </c>
      <c r="H94" s="102" t="n">
        <v>30015</v>
      </c>
      <c r="I94" s="102" t="n">
        <v>21</v>
      </c>
      <c r="J94" s="102" t="n">
        <v>30015</v>
      </c>
      <c r="K94" s="102" t="n">
        <v>7</v>
      </c>
      <c r="L94" s="102" t="s">
        <v>1341</v>
      </c>
      <c r="M94" s="102" t="s">
        <v>1078</v>
      </c>
      <c r="N94" s="102" t="s">
        <v>1090</v>
      </c>
      <c r="O94" s="102" t="s">
        <v>1126</v>
      </c>
      <c r="P94" s="104" t="e">
        <f aca="false">_xlfn.XLOOKUP('MEDIA TRI'!$E:$E,'MEDIA TRI'!$AA:$AA,"-",0)</f>
        <v>#NAME?</v>
      </c>
      <c r="Q94" s="12" t="e">
        <f aca="false">_xlfn.XLOOKUP($U:$U,$V:$V,0,0)</f>
        <v>#NAME?</v>
      </c>
      <c r="R94" s="12" t="e">
        <f aca="false">_xlfn.XLOOKUP($U:$U,$W:$W,0,0)</f>
        <v>#NAME?</v>
      </c>
      <c r="S94" s="12" t="s">
        <v>61</v>
      </c>
      <c r="T94" s="12" t="s">
        <v>1092</v>
      </c>
      <c r="U94" s="12" t="n">
        <v>17790718000121</v>
      </c>
      <c r="V94" s="12" t="n">
        <v>28</v>
      </c>
      <c r="W94" s="12" t="s">
        <v>1150</v>
      </c>
    </row>
    <row r="95" customFormat="false" ht="15" hidden="false" customHeight="false" outlineLevel="0" collapsed="false">
      <c r="A95" s="102" t="s">
        <v>1343</v>
      </c>
      <c r="B95" s="103" t="n">
        <v>20962817000158</v>
      </c>
      <c r="C95" s="102" t="n">
        <v>162684</v>
      </c>
      <c r="D95" s="102" t="n">
        <v>529</v>
      </c>
      <c r="E95" s="102" t="s">
        <v>1344</v>
      </c>
      <c r="F95" s="102" t="n">
        <v>13510</v>
      </c>
      <c r="G95" s="102" t="s">
        <v>1204</v>
      </c>
      <c r="H95" s="102" t="n">
        <v>34925</v>
      </c>
      <c r="I95" s="102" t="n">
        <v>35</v>
      </c>
      <c r="J95" s="102" t="n">
        <v>34925</v>
      </c>
      <c r="K95" s="102" t="n">
        <v>7</v>
      </c>
      <c r="L95" s="102" t="s">
        <v>1345</v>
      </c>
      <c r="M95" s="102" t="s">
        <v>1078</v>
      </c>
      <c r="N95" s="102" t="s">
        <v>1090</v>
      </c>
      <c r="O95" s="102" t="s">
        <v>1106</v>
      </c>
      <c r="P95" s="104" t="e">
        <f aca="false">_xlfn.XLOOKUP('MEDIA TRI'!$E:$E,'MEDIA TRI'!$AA:$AA,"-",0)</f>
        <v>#NAME?</v>
      </c>
      <c r="Q95" s="12" t="e">
        <f aca="false">_xlfn.XLOOKUP($U:$U,$V:$V,0,0)</f>
        <v>#NAME?</v>
      </c>
      <c r="R95" s="12" t="e">
        <f aca="false">_xlfn.XLOOKUP($U:$U,$W:$W,0,0)</f>
        <v>#NAME?</v>
      </c>
      <c r="S95" s="12" t="s">
        <v>61</v>
      </c>
      <c r="T95" s="12" t="s">
        <v>1092</v>
      </c>
      <c r="U95" s="12" t="n">
        <v>59499251000296</v>
      </c>
      <c r="V95" s="12" t="s">
        <v>1093</v>
      </c>
      <c r="W95" s="12" t="s">
        <v>1094</v>
      </c>
    </row>
    <row r="96" customFormat="false" ht="15" hidden="false" customHeight="false" outlineLevel="0" collapsed="false">
      <c r="A96" s="102" t="s">
        <v>1346</v>
      </c>
      <c r="B96" s="103" t="n">
        <v>24332843000153</v>
      </c>
      <c r="C96" s="102" t="n">
        <v>107240</v>
      </c>
      <c r="D96" s="102" t="n">
        <v>678</v>
      </c>
      <c r="E96" s="102" t="s">
        <v>1347</v>
      </c>
      <c r="F96" s="102" t="n">
        <v>10437</v>
      </c>
      <c r="G96" s="102" t="s">
        <v>58</v>
      </c>
      <c r="H96" s="102" t="n">
        <v>34925</v>
      </c>
      <c r="I96" s="102" t="n">
        <v>60</v>
      </c>
      <c r="J96" s="102" t="n">
        <v>34925</v>
      </c>
      <c r="K96" s="102" t="n">
        <v>7</v>
      </c>
      <c r="L96" s="102" t="s">
        <v>1346</v>
      </c>
      <c r="M96" s="102" t="s">
        <v>1078</v>
      </c>
      <c r="N96" s="102" t="s">
        <v>1079</v>
      </c>
      <c r="O96" s="102" t="s">
        <v>1147</v>
      </c>
      <c r="P96" s="104" t="e">
        <f aca="false">_xlfn.XLOOKUP('MEDIA TRI'!$E:$E,'MEDIA TRI'!$AA:$AA,"-",0)</f>
        <v>#NAME?</v>
      </c>
      <c r="Q96" s="12" t="e">
        <f aca="false">_xlfn.XLOOKUP($U:$U,$V:$V,0,0)</f>
        <v>#NAME?</v>
      </c>
      <c r="R96" s="12" t="e">
        <f aca="false">_xlfn.XLOOKUP($U:$U,$W:$W,0,0)</f>
        <v>#NAME?</v>
      </c>
      <c r="S96" s="12" t="s">
        <v>61</v>
      </c>
      <c r="T96" s="12" t="s">
        <v>1092</v>
      </c>
      <c r="U96" s="12" t="n">
        <v>59499251000296</v>
      </c>
      <c r="V96" s="12" t="s">
        <v>1093</v>
      </c>
      <c r="W96" s="12" t="s">
        <v>1094</v>
      </c>
    </row>
    <row r="97" customFormat="false" ht="15" hidden="false" customHeight="false" outlineLevel="0" collapsed="false">
      <c r="A97" s="102" t="s">
        <v>1348</v>
      </c>
      <c r="B97" s="103" t="n">
        <v>6212469000170</v>
      </c>
      <c r="C97" s="102" t="n">
        <v>141667</v>
      </c>
      <c r="D97" s="102" t="n">
        <v>1439</v>
      </c>
      <c r="E97" s="102" t="s">
        <v>1349</v>
      </c>
      <c r="F97" s="102" t="n">
        <v>10437</v>
      </c>
      <c r="G97" s="102" t="s">
        <v>58</v>
      </c>
      <c r="H97" s="102" t="n">
        <v>35181</v>
      </c>
      <c r="I97" s="102" t="n">
        <v>35</v>
      </c>
      <c r="J97" s="102" t="n">
        <v>35181</v>
      </c>
      <c r="K97" s="102" t="n">
        <v>7</v>
      </c>
      <c r="L97" s="102" t="s">
        <v>1348</v>
      </c>
      <c r="M97" s="102" t="s">
        <v>1078</v>
      </c>
      <c r="N97" s="102" t="s">
        <v>1090</v>
      </c>
      <c r="O97" s="102" t="s">
        <v>1106</v>
      </c>
      <c r="P97" s="104" t="e">
        <f aca="false">_xlfn.XLOOKUP('MEDIA TRI'!$E:$E,'MEDIA TRI'!$AA:$AA,"-",0)</f>
        <v>#NAME?</v>
      </c>
      <c r="Q97" s="12" t="e">
        <f aca="false">_xlfn.XLOOKUP($U:$U,$V:$V,0,0)</f>
        <v>#NAME?</v>
      </c>
      <c r="R97" s="12" t="e">
        <f aca="false">_xlfn.XLOOKUP($U:$U,$W:$W,0,0)</f>
        <v>#NAME?</v>
      </c>
      <c r="S97" s="12" t="s">
        <v>61</v>
      </c>
      <c r="T97" s="12" t="s">
        <v>1092</v>
      </c>
      <c r="U97" s="12" t="n">
        <v>59499251000296</v>
      </c>
      <c r="V97" s="12" t="s">
        <v>1093</v>
      </c>
      <c r="W97" s="12" t="s">
        <v>1094</v>
      </c>
    </row>
    <row r="98" customFormat="false" ht="15" hidden="false" customHeight="false" outlineLevel="0" collapsed="false">
      <c r="A98" s="102" t="s">
        <v>1350</v>
      </c>
      <c r="B98" s="103" t="n">
        <v>2641919000190</v>
      </c>
      <c r="C98" s="102" t="n">
        <v>105696</v>
      </c>
      <c r="D98" s="102" t="n">
        <v>819</v>
      </c>
      <c r="E98" s="102" t="s">
        <v>1351</v>
      </c>
      <c r="F98" s="102" t="n">
        <v>14305</v>
      </c>
      <c r="G98" s="102" t="s">
        <v>1352</v>
      </c>
      <c r="H98" s="102" t="n">
        <v>35992</v>
      </c>
      <c r="I98" s="102" t="n">
        <v>7</v>
      </c>
      <c r="J98" s="102" t="n">
        <v>35992</v>
      </c>
      <c r="K98" s="102" t="n">
        <v>7</v>
      </c>
      <c r="L98" s="102" t="s">
        <v>1350</v>
      </c>
      <c r="M98" s="102" t="s">
        <v>1078</v>
      </c>
      <c r="N98" s="102" t="s">
        <v>1079</v>
      </c>
      <c r="O98" s="102" t="s">
        <v>1147</v>
      </c>
      <c r="P98" s="104" t="e">
        <f aca="false">_xlfn.XLOOKUP('MEDIA TRI'!$E:$E,'MEDIA TRI'!$AA:$AA,"-",0)</f>
        <v>#NAME?</v>
      </c>
      <c r="Q98" s="12" t="e">
        <f aca="false">_xlfn.XLOOKUP($U:$U,$V:$V,0,0)</f>
        <v>#NAME?</v>
      </c>
      <c r="R98" s="12" t="e">
        <f aca="false">_xlfn.XLOOKUP($U:$U,$W:$W,0,0)</f>
        <v>#NAME?</v>
      </c>
      <c r="S98" s="12" t="s">
        <v>61</v>
      </c>
      <c r="T98" s="12" t="s">
        <v>1081</v>
      </c>
      <c r="U98" s="12" t="n">
        <v>45399961000230</v>
      </c>
      <c r="V98" s="12" t="s">
        <v>1093</v>
      </c>
      <c r="W98" s="12" t="s">
        <v>1094</v>
      </c>
    </row>
    <row r="99" customFormat="false" ht="15" hidden="false" customHeight="false" outlineLevel="0" collapsed="false">
      <c r="A99" s="102" t="s">
        <v>1353</v>
      </c>
      <c r="B99" s="103" t="n">
        <v>26028035000122</v>
      </c>
      <c r="C99" s="102" t="n">
        <v>163048</v>
      </c>
      <c r="D99" s="102" t="n">
        <v>836</v>
      </c>
      <c r="E99" s="102" t="s">
        <v>1354</v>
      </c>
      <c r="F99" s="102" t="n">
        <v>14326</v>
      </c>
      <c r="G99" s="102" t="s">
        <v>1355</v>
      </c>
      <c r="H99" s="102" t="n">
        <v>35994</v>
      </c>
      <c r="I99" s="102" t="n">
        <v>21</v>
      </c>
      <c r="J99" s="102" t="n">
        <v>35994</v>
      </c>
      <c r="K99" s="102" t="n">
        <v>7</v>
      </c>
      <c r="L99" s="102" t="s">
        <v>1356</v>
      </c>
      <c r="M99" s="102" t="s">
        <v>1078</v>
      </c>
      <c r="N99" s="102" t="s">
        <v>1079</v>
      </c>
      <c r="O99" s="102" t="s">
        <v>1155</v>
      </c>
      <c r="P99" s="104" t="e">
        <f aca="false">_xlfn.XLOOKUP('MEDIA TRI'!$E:$E,'MEDIA TRI'!$AA:$AA,"-",0)</f>
        <v>#NAME?</v>
      </c>
      <c r="Q99" s="12" t="e">
        <f aca="false">_xlfn.XLOOKUP($U:$U,$V:$V,0,0)</f>
        <v>#NAME?</v>
      </c>
      <c r="R99" s="12" t="e">
        <f aca="false">_xlfn.XLOOKUP($U:$U,$W:$W,0,0)</f>
        <v>#NAME?</v>
      </c>
      <c r="S99" s="12" t="s">
        <v>61</v>
      </c>
      <c r="T99" s="12" t="s">
        <v>1081</v>
      </c>
      <c r="U99" s="12" t="n">
        <v>45399961000230</v>
      </c>
      <c r="V99" s="12" t="s">
        <v>1093</v>
      </c>
      <c r="W99" s="12" t="s">
        <v>1094</v>
      </c>
    </row>
    <row r="100" customFormat="false" ht="15" hidden="false" customHeight="false" outlineLevel="0" collapsed="false">
      <c r="A100" s="102" t="s">
        <v>1357</v>
      </c>
      <c r="B100" s="103" t="n">
        <v>22152797000185</v>
      </c>
      <c r="C100" s="102" t="n">
        <v>139872</v>
      </c>
      <c r="D100" s="102" t="n">
        <v>1828</v>
      </c>
      <c r="E100" s="102" t="s">
        <v>1358</v>
      </c>
      <c r="F100" s="102" t="n">
        <v>10994</v>
      </c>
      <c r="G100" s="102" t="s">
        <v>1207</v>
      </c>
      <c r="H100" s="102" t="n">
        <v>34871</v>
      </c>
      <c r="I100" s="102" t="n">
        <v>7</v>
      </c>
      <c r="J100" s="102" t="n">
        <v>34871</v>
      </c>
      <c r="K100" s="102" t="n">
        <v>7</v>
      </c>
      <c r="L100" s="102" t="s">
        <v>1357</v>
      </c>
      <c r="M100" s="102" t="s">
        <v>1078</v>
      </c>
      <c r="N100" s="102" t="s">
        <v>1090</v>
      </c>
      <c r="O100" s="102" t="s">
        <v>1091</v>
      </c>
      <c r="P100" s="104" t="e">
        <f aca="false">_xlfn.XLOOKUP('MEDIA TRI'!$E:$E,'MEDIA TRI'!$AA:$AA,"-",0)</f>
        <v>#NAME?</v>
      </c>
      <c r="Q100" s="12" t="e">
        <f aca="false">_xlfn.XLOOKUP($U:$U,$V:$V,0,0)</f>
        <v>#NAME?</v>
      </c>
      <c r="R100" s="12" t="e">
        <f aca="false">_xlfn.XLOOKUP($U:$U,$W:$W,0,0)</f>
        <v>#NAME?</v>
      </c>
      <c r="S100" s="12" t="s">
        <v>61</v>
      </c>
      <c r="T100" s="12" t="s">
        <v>1092</v>
      </c>
      <c r="U100" s="12" t="n">
        <v>57214900000159</v>
      </c>
      <c r="V100" s="12" t="s">
        <v>1093</v>
      </c>
      <c r="W100" s="12" t="s">
        <v>1094</v>
      </c>
    </row>
    <row r="101" customFormat="false" ht="15" hidden="false" customHeight="false" outlineLevel="0" collapsed="false">
      <c r="A101" s="102" t="s">
        <v>1359</v>
      </c>
      <c r="B101" s="103" t="n">
        <v>65242646000120</v>
      </c>
      <c r="C101" s="102" t="n">
        <v>109444</v>
      </c>
      <c r="D101" s="102" t="n">
        <v>543</v>
      </c>
      <c r="E101" s="102" t="s">
        <v>1360</v>
      </c>
      <c r="F101" s="102" t="n">
        <v>10994</v>
      </c>
      <c r="G101" s="102" t="s">
        <v>1207</v>
      </c>
      <c r="H101" s="102" t="n">
        <v>34925</v>
      </c>
      <c r="I101" s="102" t="n">
        <v>28</v>
      </c>
      <c r="J101" s="102" t="n">
        <v>34925</v>
      </c>
      <c r="K101" s="102" t="n">
        <v>7</v>
      </c>
      <c r="L101" s="102" t="s">
        <v>1359</v>
      </c>
      <c r="M101" s="102" t="s">
        <v>1078</v>
      </c>
      <c r="N101" s="102" t="s">
        <v>1079</v>
      </c>
      <c r="O101" s="102" t="s">
        <v>1116</v>
      </c>
      <c r="P101" s="104" t="e">
        <f aca="false">_xlfn.XLOOKUP('MEDIA TRI'!$E:$E,'MEDIA TRI'!$AA:$AA,"-",0)</f>
        <v>#NAME?</v>
      </c>
      <c r="Q101" s="12" t="e">
        <f aca="false">_xlfn.XLOOKUP($U:$U,$V:$V,0,0)</f>
        <v>#NAME?</v>
      </c>
      <c r="R101" s="12" t="e">
        <f aca="false">_xlfn.XLOOKUP($U:$U,$W:$W,0,0)</f>
        <v>#NAME?</v>
      </c>
      <c r="S101" s="12" t="s">
        <v>61</v>
      </c>
      <c r="T101" s="12" t="s">
        <v>1081</v>
      </c>
      <c r="U101" s="12" t="n">
        <v>57214900000159</v>
      </c>
      <c r="V101" s="12" t="s">
        <v>1093</v>
      </c>
      <c r="W101" s="12" t="s">
        <v>1094</v>
      </c>
    </row>
    <row r="102" customFormat="false" ht="15" hidden="false" customHeight="false" outlineLevel="0" collapsed="false">
      <c r="A102" s="102" t="s">
        <v>1361</v>
      </c>
      <c r="B102" s="103" t="n">
        <v>22048219000101</v>
      </c>
      <c r="C102" s="102" t="n">
        <v>139972</v>
      </c>
      <c r="D102" s="102" t="n">
        <v>3412</v>
      </c>
      <c r="E102" s="102" t="s">
        <v>1362</v>
      </c>
      <c r="F102" s="102" t="n">
        <v>10437</v>
      </c>
      <c r="G102" s="102" t="s">
        <v>58</v>
      </c>
      <c r="H102" s="102" t="n">
        <v>30015</v>
      </c>
      <c r="I102" s="102" t="n">
        <v>21</v>
      </c>
      <c r="J102" s="102" t="n">
        <v>30015</v>
      </c>
      <c r="K102" s="102" t="n">
        <v>7</v>
      </c>
      <c r="L102" s="102" t="s">
        <v>1361</v>
      </c>
      <c r="M102" s="102" t="s">
        <v>1078</v>
      </c>
      <c r="N102" s="102" t="s">
        <v>1090</v>
      </c>
      <c r="O102" s="102" t="s">
        <v>1126</v>
      </c>
      <c r="P102" s="104" t="e">
        <f aca="false">_xlfn.XLOOKUP('MEDIA TRI'!$E:$E,'MEDIA TRI'!$AA:$AA,"-",0)</f>
        <v>#NAME?</v>
      </c>
      <c r="Q102" s="12" t="e">
        <f aca="false">_xlfn.XLOOKUP($U:$U,$V:$V,0,0)</f>
        <v>#NAME?</v>
      </c>
      <c r="R102" s="12" t="e">
        <f aca="false">_xlfn.XLOOKUP($U:$U,$W:$W,0,0)</f>
        <v>#NAME?</v>
      </c>
      <c r="S102" s="12" t="s">
        <v>61</v>
      </c>
      <c r="T102" s="12" t="s">
        <v>1092</v>
      </c>
      <c r="U102" s="12" t="n">
        <v>53678264000246</v>
      </c>
      <c r="V102" s="12" t="s">
        <v>1363</v>
      </c>
      <c r="W102" s="12" t="s">
        <v>1364</v>
      </c>
    </row>
    <row r="103" customFormat="false" ht="15" hidden="false" customHeight="false" outlineLevel="0" collapsed="false">
      <c r="A103" s="102" t="s">
        <v>1365</v>
      </c>
      <c r="B103" s="103" t="n">
        <v>23890072000157</v>
      </c>
      <c r="C103" s="102" t="n">
        <v>142731</v>
      </c>
      <c r="D103" s="102" t="n">
        <v>1437</v>
      </c>
      <c r="E103" s="102" t="s">
        <v>1366</v>
      </c>
      <c r="F103" s="102" t="n">
        <v>9336</v>
      </c>
      <c r="G103" s="102" t="s">
        <v>1133</v>
      </c>
      <c r="H103" s="102" t="n">
        <v>35677</v>
      </c>
      <c r="I103" s="102" t="n">
        <v>14</v>
      </c>
      <c r="J103" s="102" t="n">
        <v>35677</v>
      </c>
      <c r="K103" s="102" t="n">
        <v>7</v>
      </c>
      <c r="L103" s="102" t="s">
        <v>1365</v>
      </c>
      <c r="M103" s="102" t="s">
        <v>1078</v>
      </c>
      <c r="N103" s="102" t="s">
        <v>1090</v>
      </c>
      <c r="O103" s="102" t="s">
        <v>1106</v>
      </c>
      <c r="P103" s="104" t="e">
        <f aca="false">_xlfn.XLOOKUP('MEDIA TRI'!$E:$E,'MEDIA TRI'!$AA:$AA,"-",0)</f>
        <v>#NAME?</v>
      </c>
      <c r="Q103" s="12" t="e">
        <f aca="false">_xlfn.XLOOKUP($U:$U,$V:$V,0,0)</f>
        <v>#NAME?</v>
      </c>
      <c r="R103" s="12" t="e">
        <f aca="false">_xlfn.XLOOKUP($U:$U,$W:$W,0,0)</f>
        <v>#NAME?</v>
      </c>
      <c r="S103" s="12" t="s">
        <v>61</v>
      </c>
      <c r="T103" s="12" t="s">
        <v>1092</v>
      </c>
      <c r="U103" s="12" t="n">
        <v>53678264000246</v>
      </c>
      <c r="V103" s="12" t="s">
        <v>1363</v>
      </c>
      <c r="W103" s="12" t="s">
        <v>1364</v>
      </c>
    </row>
    <row r="104" customFormat="false" ht="15" hidden="false" customHeight="false" outlineLevel="0" collapsed="false">
      <c r="A104" s="102" t="s">
        <v>1367</v>
      </c>
      <c r="B104" s="103" t="n">
        <v>1126794000105</v>
      </c>
      <c r="C104" s="102" t="n">
        <v>141389</v>
      </c>
      <c r="D104" s="102" t="n">
        <v>543</v>
      </c>
      <c r="E104" s="102" t="s">
        <v>1368</v>
      </c>
      <c r="F104" s="102" t="n">
        <v>14175</v>
      </c>
      <c r="G104" s="102" t="s">
        <v>1168</v>
      </c>
      <c r="H104" s="102" t="n">
        <v>35992</v>
      </c>
      <c r="I104" s="102" t="n">
        <v>8</v>
      </c>
      <c r="J104" s="102" t="n">
        <v>35992</v>
      </c>
      <c r="K104" s="102" t="n">
        <v>7</v>
      </c>
      <c r="L104" s="102" t="s">
        <v>1367</v>
      </c>
      <c r="M104" s="102" t="s">
        <v>1078</v>
      </c>
      <c r="N104" s="102" t="s">
        <v>1079</v>
      </c>
      <c r="O104" s="102" t="s">
        <v>1116</v>
      </c>
      <c r="P104" s="104" t="e">
        <f aca="false">_xlfn.XLOOKUP('MEDIA TRI'!$E:$E,'MEDIA TRI'!$AA:$AA,"-",0)</f>
        <v>#NAME?</v>
      </c>
      <c r="Q104" s="12" t="e">
        <f aca="false">_xlfn.XLOOKUP($U:$U,$V:$V,0,0)</f>
        <v>#NAME?</v>
      </c>
      <c r="R104" s="12" t="e">
        <f aca="false">_xlfn.XLOOKUP($U:$U,$W:$W,0,0)</f>
        <v>#NAME?</v>
      </c>
      <c r="S104" s="12" t="s">
        <v>61</v>
      </c>
      <c r="T104" s="12" t="s">
        <v>1081</v>
      </c>
      <c r="U104" s="12" t="n">
        <v>51427540000359</v>
      </c>
      <c r="V104" s="12" t="s">
        <v>1093</v>
      </c>
      <c r="W104" s="12" t="s">
        <v>1094</v>
      </c>
    </row>
    <row r="105" customFormat="false" ht="15" hidden="false" customHeight="false" outlineLevel="0" collapsed="false">
      <c r="A105" s="102" t="s">
        <v>1369</v>
      </c>
      <c r="B105" s="103" t="n">
        <v>18758383000127</v>
      </c>
      <c r="C105" s="102" t="n">
        <v>111236</v>
      </c>
      <c r="D105" s="102" t="n">
        <v>227</v>
      </c>
      <c r="E105" s="102" t="s">
        <v>1370</v>
      </c>
      <c r="F105" s="102" t="n">
        <v>10437</v>
      </c>
      <c r="G105" s="102" t="s">
        <v>58</v>
      </c>
      <c r="H105" s="102" t="n">
        <v>35993</v>
      </c>
      <c r="I105" s="102" t="n">
        <v>60</v>
      </c>
      <c r="J105" s="102" t="n">
        <v>35993</v>
      </c>
      <c r="K105" s="102" t="n">
        <v>7</v>
      </c>
      <c r="L105" s="102" t="s">
        <v>1369</v>
      </c>
      <c r="M105" s="102" t="s">
        <v>1078</v>
      </c>
      <c r="N105" s="102" t="s">
        <v>1090</v>
      </c>
      <c r="O105" s="102" t="s">
        <v>1091</v>
      </c>
      <c r="P105" s="104" t="e">
        <f aca="false">_xlfn.XLOOKUP('MEDIA TRI'!$E:$E,'MEDIA TRI'!$AA:$AA,"-",0)</f>
        <v>#NAME?</v>
      </c>
      <c r="Q105" s="12" t="e">
        <f aca="false">_xlfn.XLOOKUP($U:$U,$V:$V,0,0)</f>
        <v>#NAME?</v>
      </c>
      <c r="R105" s="12" t="e">
        <f aca="false">_xlfn.XLOOKUP($U:$U,$W:$W,0,0)</f>
        <v>#NAME?</v>
      </c>
      <c r="S105" s="12" t="s">
        <v>61</v>
      </c>
      <c r="T105" s="12" t="s">
        <v>1092</v>
      </c>
      <c r="U105" s="12" t="n">
        <v>51427540000359</v>
      </c>
      <c r="V105" s="12" t="s">
        <v>1093</v>
      </c>
      <c r="W105" s="12" t="s">
        <v>1094</v>
      </c>
    </row>
    <row r="106" customFormat="false" ht="15" hidden="false" customHeight="false" outlineLevel="0" collapsed="false">
      <c r="A106" s="102" t="s">
        <v>1371</v>
      </c>
      <c r="B106" s="103" t="n">
        <v>42846147000147</v>
      </c>
      <c r="C106" s="102" t="n">
        <v>138418</v>
      </c>
      <c r="D106" s="102" t="n">
        <v>3412</v>
      </c>
      <c r="E106" s="102" t="s">
        <v>1372</v>
      </c>
      <c r="F106" s="102" t="n">
        <v>15140</v>
      </c>
      <c r="G106" s="102" t="s">
        <v>1186</v>
      </c>
      <c r="H106" s="102" t="n">
        <v>30015</v>
      </c>
      <c r="I106" s="102" t="n">
        <v>21</v>
      </c>
      <c r="J106" s="102" t="n">
        <v>30015</v>
      </c>
      <c r="K106" s="102" t="n">
        <v>7</v>
      </c>
      <c r="L106" s="102" t="s">
        <v>1371</v>
      </c>
      <c r="M106" s="102" t="s">
        <v>1078</v>
      </c>
      <c r="N106" s="102" t="s">
        <v>1090</v>
      </c>
      <c r="O106" s="102" t="s">
        <v>1126</v>
      </c>
      <c r="P106" s="104" t="e">
        <f aca="false">_xlfn.XLOOKUP('MEDIA TRI'!$E:$E,'MEDIA TRI'!$AA:$AA,"-",0)</f>
        <v>#NAME?</v>
      </c>
      <c r="Q106" s="12" t="e">
        <f aca="false">_xlfn.XLOOKUP($U:$U,$V:$V,0,0)</f>
        <v>#NAME?</v>
      </c>
      <c r="R106" s="12" t="e">
        <f aca="false">_xlfn.XLOOKUP($U:$U,$W:$W,0,0)</f>
        <v>#NAME?</v>
      </c>
      <c r="S106" s="12" t="s">
        <v>61</v>
      </c>
      <c r="T106" s="12" t="s">
        <v>1092</v>
      </c>
      <c r="U106" s="12" t="n">
        <v>41781949000234</v>
      </c>
      <c r="V106" s="12" t="n">
        <v>28</v>
      </c>
      <c r="W106" s="12" t="s">
        <v>1150</v>
      </c>
    </row>
    <row r="107" customFormat="false" ht="15" hidden="false" customHeight="false" outlineLevel="0" collapsed="false">
      <c r="A107" s="102" t="s">
        <v>1373</v>
      </c>
      <c r="B107" s="103" t="n">
        <v>24231284000195</v>
      </c>
      <c r="C107" s="102" t="n">
        <v>145688</v>
      </c>
      <c r="D107" s="102" t="n">
        <v>328</v>
      </c>
      <c r="E107" s="102" t="s">
        <v>1374</v>
      </c>
      <c r="F107" s="102" t="n">
        <v>14329</v>
      </c>
      <c r="G107" s="102" t="s">
        <v>1109</v>
      </c>
      <c r="H107" s="102" t="n">
        <v>35181</v>
      </c>
      <c r="I107" s="102" t="n">
        <v>32</v>
      </c>
      <c r="J107" s="102" t="n">
        <v>35181</v>
      </c>
      <c r="K107" s="102" t="n">
        <v>7</v>
      </c>
      <c r="L107" s="102" t="s">
        <v>1373</v>
      </c>
      <c r="M107" s="102" t="s">
        <v>1078</v>
      </c>
      <c r="N107" s="102" t="s">
        <v>1079</v>
      </c>
      <c r="O107" s="102" t="s">
        <v>1116</v>
      </c>
      <c r="P107" s="104" t="e">
        <f aca="false">_xlfn.XLOOKUP('MEDIA TRI'!$E:$E,'MEDIA TRI'!$AA:$AA,"-",0)</f>
        <v>#NAME?</v>
      </c>
      <c r="Q107" s="12" t="e">
        <f aca="false">_xlfn.XLOOKUP($U:$U,$V:$V,0,0)</f>
        <v>#NAME?</v>
      </c>
      <c r="R107" s="12" t="e">
        <f aca="false">_xlfn.XLOOKUP($U:$U,$W:$W,0,0)</f>
        <v>#NAME?</v>
      </c>
      <c r="S107" s="12" t="s">
        <v>61</v>
      </c>
      <c r="T107" s="12" t="s">
        <v>1081</v>
      </c>
      <c r="U107" s="12" t="n">
        <v>41781949000234</v>
      </c>
      <c r="V107" s="12" t="n">
        <v>28</v>
      </c>
      <c r="W107" s="12" t="s">
        <v>1150</v>
      </c>
    </row>
    <row r="108" customFormat="false" ht="15" hidden="false" customHeight="false" outlineLevel="0" collapsed="false">
      <c r="A108" s="102" t="s">
        <v>1287</v>
      </c>
      <c r="B108" s="103" t="n">
        <v>41740796000104</v>
      </c>
      <c r="C108" s="102" t="n">
        <v>147107</v>
      </c>
      <c r="D108" s="102" t="n">
        <v>333</v>
      </c>
      <c r="E108" s="102" t="s">
        <v>1375</v>
      </c>
      <c r="F108" s="102" t="n">
        <v>8917</v>
      </c>
      <c r="G108" s="102" t="s">
        <v>1286</v>
      </c>
      <c r="H108" s="102" t="n">
        <v>35994</v>
      </c>
      <c r="I108" s="102" t="n">
        <v>35</v>
      </c>
      <c r="J108" s="102" t="n">
        <v>35994</v>
      </c>
      <c r="K108" s="102" t="n">
        <v>35</v>
      </c>
      <c r="L108" s="102" t="s">
        <v>1287</v>
      </c>
      <c r="M108" s="102" t="s">
        <v>1078</v>
      </c>
      <c r="N108" s="102" t="s">
        <v>1079</v>
      </c>
      <c r="O108" s="102" t="s">
        <v>1155</v>
      </c>
      <c r="P108" s="104" t="e">
        <f aca="false">_xlfn.XLOOKUP('MEDIA TRI'!$E:$E,'MEDIA TRI'!$AA:$AA,"-",0)</f>
        <v>#NAME?</v>
      </c>
      <c r="Q108" s="12" t="e">
        <f aca="false">_xlfn.XLOOKUP($U:$U,$V:$V,0,0)</f>
        <v>#NAME?</v>
      </c>
      <c r="R108" s="12" t="e">
        <f aca="false">_xlfn.XLOOKUP($U:$U,$W:$W,0,0)</f>
        <v>#NAME?</v>
      </c>
      <c r="S108" s="12" t="s">
        <v>61</v>
      </c>
      <c r="T108" s="12" t="s">
        <v>1081</v>
      </c>
      <c r="U108" s="12" t="n">
        <v>25471574001302</v>
      </c>
      <c r="V108" s="12" t="s">
        <v>1156</v>
      </c>
      <c r="W108" s="12" t="s">
        <v>1136</v>
      </c>
    </row>
    <row r="109" customFormat="false" ht="15" hidden="false" customHeight="false" outlineLevel="0" collapsed="false">
      <c r="A109" s="102" t="s">
        <v>1376</v>
      </c>
      <c r="B109" s="103" t="n">
        <v>25813189000162</v>
      </c>
      <c r="C109" s="102" t="n">
        <v>105911</v>
      </c>
      <c r="D109" s="102" t="n">
        <v>1791</v>
      </c>
      <c r="E109" s="102" t="s">
        <v>1377</v>
      </c>
      <c r="F109" s="102" t="n">
        <v>14548</v>
      </c>
      <c r="G109" s="102" t="s">
        <v>1378</v>
      </c>
      <c r="H109" s="102" t="n">
        <v>35996</v>
      </c>
      <c r="I109" s="102" t="n">
        <v>14</v>
      </c>
      <c r="J109" s="102" t="n">
        <v>35996</v>
      </c>
      <c r="K109" s="102" t="n">
        <v>7</v>
      </c>
      <c r="L109" s="102" t="s">
        <v>1376</v>
      </c>
      <c r="M109" s="102" t="s">
        <v>1078</v>
      </c>
      <c r="N109" s="102" t="s">
        <v>1079</v>
      </c>
      <c r="O109" s="102" t="s">
        <v>1086</v>
      </c>
      <c r="P109" s="104" t="e">
        <f aca="false">_xlfn.XLOOKUP('MEDIA TRI'!$E:$E,'MEDIA TRI'!$AA:$AA,"-",0)</f>
        <v>#NAME?</v>
      </c>
      <c r="Q109" s="12" t="e">
        <f aca="false">_xlfn.XLOOKUP($U:$U,$V:$V,0,0)</f>
        <v>#NAME?</v>
      </c>
      <c r="R109" s="12" t="e">
        <f aca="false">_xlfn.XLOOKUP($U:$U,$W:$W,0,0)</f>
        <v>#NAME?</v>
      </c>
      <c r="S109" s="12" t="s">
        <v>61</v>
      </c>
      <c r="T109" s="12" t="s">
        <v>1081</v>
      </c>
      <c r="U109" s="12" t="n">
        <v>25471574001302</v>
      </c>
      <c r="V109" s="12" t="s">
        <v>1156</v>
      </c>
      <c r="W109" s="12" t="s">
        <v>1136</v>
      </c>
    </row>
    <row r="110" customFormat="false" ht="15" hidden="false" customHeight="false" outlineLevel="0" collapsed="false">
      <c r="A110" s="102" t="s">
        <v>1379</v>
      </c>
      <c r="B110" s="103" t="n">
        <v>22263180000137</v>
      </c>
      <c r="C110" s="102" t="n">
        <v>117948</v>
      </c>
      <c r="D110" s="102" t="n">
        <v>2255</v>
      </c>
      <c r="E110" s="102" t="s">
        <v>1380</v>
      </c>
      <c r="F110" s="102" t="n">
        <v>13531</v>
      </c>
      <c r="G110" s="102" t="s">
        <v>1381</v>
      </c>
      <c r="H110" s="102" t="n">
        <v>34925</v>
      </c>
      <c r="I110" s="102" t="n">
        <v>7</v>
      </c>
      <c r="J110" s="102" t="n">
        <v>34925</v>
      </c>
      <c r="K110" s="102" t="n">
        <v>7</v>
      </c>
      <c r="L110" s="102" t="s">
        <v>1382</v>
      </c>
      <c r="M110" s="102" t="s">
        <v>1078</v>
      </c>
      <c r="N110" s="102" t="s">
        <v>1079</v>
      </c>
      <c r="O110" s="102" t="s">
        <v>1116</v>
      </c>
      <c r="P110" s="104" t="e">
        <f aca="false">_xlfn.XLOOKUP('MEDIA TRI'!$E:$E,'MEDIA TRI'!$AA:$AA,"-",0)</f>
        <v>#NAME?</v>
      </c>
      <c r="Q110" s="12" t="e">
        <f aca="false">_xlfn.XLOOKUP($U:$U,$V:$V,0,0)</f>
        <v>#NAME?</v>
      </c>
      <c r="R110" s="12" t="e">
        <f aca="false">_xlfn.XLOOKUP($U:$U,$W:$W,0,0)</f>
        <v>#NAME?</v>
      </c>
      <c r="S110" s="12" t="s">
        <v>61</v>
      </c>
      <c r="T110" s="12" t="s">
        <v>1081</v>
      </c>
      <c r="U110" s="12" t="n">
        <v>75222224000147</v>
      </c>
      <c r="V110" s="12" t="s">
        <v>1093</v>
      </c>
      <c r="W110" s="12" t="s">
        <v>1094</v>
      </c>
    </row>
    <row r="111" customFormat="false" ht="15" hidden="false" customHeight="false" outlineLevel="0" collapsed="false">
      <c r="A111" s="102" t="s">
        <v>1383</v>
      </c>
      <c r="B111" s="103" t="n">
        <v>2633185000105</v>
      </c>
      <c r="C111" s="102" t="n">
        <v>150380</v>
      </c>
      <c r="D111" s="102" t="n">
        <v>1146</v>
      </c>
      <c r="E111" s="102" t="s">
        <v>1384</v>
      </c>
      <c r="F111" s="102" t="n">
        <v>8639</v>
      </c>
      <c r="G111" s="102" t="s">
        <v>1385</v>
      </c>
      <c r="H111" s="102" t="n">
        <v>30015</v>
      </c>
      <c r="I111" s="102" t="n">
        <v>21</v>
      </c>
      <c r="J111" s="102" t="n">
        <v>30015</v>
      </c>
      <c r="K111" s="102" t="n">
        <v>7</v>
      </c>
      <c r="L111" s="102" t="s">
        <v>1383</v>
      </c>
      <c r="M111" s="102" t="s">
        <v>1078</v>
      </c>
      <c r="N111" s="102" t="s">
        <v>1079</v>
      </c>
      <c r="O111" s="102" t="s">
        <v>1097</v>
      </c>
      <c r="P111" s="104" t="e">
        <f aca="false">_xlfn.XLOOKUP('MEDIA TRI'!$E:$E,'MEDIA TRI'!$AA:$AA,"-",0)</f>
        <v>#NAME?</v>
      </c>
      <c r="Q111" s="12" t="e">
        <f aca="false">_xlfn.XLOOKUP($U:$U,$V:$V,0,0)</f>
        <v>#NAME?</v>
      </c>
      <c r="R111" s="12" t="e">
        <f aca="false">_xlfn.XLOOKUP($U:$U,$W:$W,0,0)</f>
        <v>#NAME?</v>
      </c>
      <c r="S111" s="12" t="s">
        <v>61</v>
      </c>
      <c r="T111" s="12" t="s">
        <v>1081</v>
      </c>
      <c r="U111" s="12" t="n">
        <v>75222224000147</v>
      </c>
      <c r="V111" s="12" t="s">
        <v>1093</v>
      </c>
      <c r="W111" s="12" t="s">
        <v>1094</v>
      </c>
    </row>
    <row r="112" customFormat="false" ht="15" hidden="false" customHeight="false" outlineLevel="0" collapsed="false">
      <c r="A112" s="102" t="s">
        <v>1386</v>
      </c>
      <c r="B112" s="103" t="n">
        <v>7470506000103</v>
      </c>
      <c r="C112" s="102" t="n">
        <v>145628</v>
      </c>
      <c r="D112" s="102" t="n">
        <v>1828</v>
      </c>
      <c r="E112" s="102" t="s">
        <v>1387</v>
      </c>
      <c r="F112" s="102" t="n">
        <v>14175</v>
      </c>
      <c r="G112" s="102" t="s">
        <v>1168</v>
      </c>
      <c r="H112" s="102" t="n">
        <v>35993</v>
      </c>
      <c r="I112" s="102" t="n">
        <v>45</v>
      </c>
      <c r="J112" s="102" t="n">
        <v>35993</v>
      </c>
      <c r="K112" s="102" t="n">
        <v>7</v>
      </c>
      <c r="L112" s="102" t="s">
        <v>1388</v>
      </c>
      <c r="M112" s="102" t="s">
        <v>1078</v>
      </c>
      <c r="N112" s="102" t="s">
        <v>1090</v>
      </c>
      <c r="O112" s="102" t="s">
        <v>1091</v>
      </c>
      <c r="P112" s="104" t="e">
        <f aca="false">_xlfn.XLOOKUP('MEDIA TRI'!$E:$E,'MEDIA TRI'!$AA:$AA,"-",0)</f>
        <v>#NAME?</v>
      </c>
      <c r="Q112" s="12" t="e">
        <f aca="false">_xlfn.XLOOKUP($U:$U,$V:$V,0,0)</f>
        <v>#NAME?</v>
      </c>
      <c r="R112" s="12" t="e">
        <f aca="false">_xlfn.XLOOKUP($U:$U,$W:$W,0,0)</f>
        <v>#NAME?</v>
      </c>
      <c r="S112" s="12" t="s">
        <v>61</v>
      </c>
      <c r="T112" s="12" t="s">
        <v>1092</v>
      </c>
      <c r="U112" s="12" t="n">
        <v>85377174000392</v>
      </c>
      <c r="V112" s="12" t="s">
        <v>1093</v>
      </c>
      <c r="W112" s="12" t="s">
        <v>1094</v>
      </c>
    </row>
    <row r="113" customFormat="false" ht="15" hidden="false" customHeight="false" outlineLevel="0" collapsed="false">
      <c r="A113" s="102" t="s">
        <v>1389</v>
      </c>
      <c r="B113" s="103" t="n">
        <v>17193350000114</v>
      </c>
      <c r="C113" s="102" t="n">
        <v>114096</v>
      </c>
      <c r="D113" s="102" t="n">
        <v>1444</v>
      </c>
      <c r="E113" s="102" t="s">
        <v>1390</v>
      </c>
      <c r="F113" s="102" t="n">
        <v>10437</v>
      </c>
      <c r="G113" s="102" t="s">
        <v>58</v>
      </c>
      <c r="H113" s="102" t="n">
        <v>30015</v>
      </c>
      <c r="I113" s="102" t="n">
        <v>21</v>
      </c>
      <c r="J113" s="102" t="n">
        <v>30015</v>
      </c>
      <c r="K113" s="102" t="n">
        <v>7</v>
      </c>
      <c r="L113" s="102" t="s">
        <v>1389</v>
      </c>
      <c r="M113" s="102" t="s">
        <v>1078</v>
      </c>
      <c r="N113" s="102" t="s">
        <v>1079</v>
      </c>
      <c r="O113" s="102" t="s">
        <v>1155</v>
      </c>
      <c r="P113" s="104" t="e">
        <f aca="false">_xlfn.XLOOKUP('MEDIA TRI'!$E:$E,'MEDIA TRI'!$AA:$AA,"-",0)</f>
        <v>#NAME?</v>
      </c>
      <c r="Q113" s="12" t="e">
        <f aca="false">_xlfn.XLOOKUP($U:$U,$V:$V,0,0)</f>
        <v>#NAME?</v>
      </c>
      <c r="R113" s="12" t="e">
        <f aca="false">_xlfn.XLOOKUP($U:$U,$W:$W,0,0)</f>
        <v>#NAME?</v>
      </c>
      <c r="S113" s="12" t="s">
        <v>61</v>
      </c>
      <c r="T113" s="12" t="s">
        <v>1081</v>
      </c>
      <c r="U113" s="12" t="n">
        <v>85377174000392</v>
      </c>
      <c r="V113" s="12" t="s">
        <v>1093</v>
      </c>
      <c r="W113" s="12" t="s">
        <v>1094</v>
      </c>
    </row>
    <row r="114" customFormat="false" ht="15" hidden="false" customHeight="false" outlineLevel="0" collapsed="false">
      <c r="A114" s="102" t="s">
        <v>1391</v>
      </c>
      <c r="B114" s="103" t="n">
        <v>65380792000112</v>
      </c>
      <c r="C114" s="102" t="n">
        <v>105955</v>
      </c>
      <c r="D114" s="102" t="n">
        <v>1829</v>
      </c>
      <c r="E114" s="102" t="s">
        <v>1392</v>
      </c>
      <c r="F114" s="102" t="n">
        <v>14305</v>
      </c>
      <c r="G114" s="102" t="s">
        <v>1352</v>
      </c>
      <c r="H114" s="102" t="n">
        <v>35999</v>
      </c>
      <c r="I114" s="102" t="n">
        <v>30</v>
      </c>
      <c r="J114" s="102" t="n">
        <v>35999</v>
      </c>
      <c r="K114" s="102" t="n">
        <v>7</v>
      </c>
      <c r="L114" s="102" t="s">
        <v>1391</v>
      </c>
      <c r="M114" s="102" t="s">
        <v>1078</v>
      </c>
      <c r="N114" s="102" t="s">
        <v>1090</v>
      </c>
      <c r="O114" s="102" t="s">
        <v>1102</v>
      </c>
      <c r="P114" s="104" t="e">
        <f aca="false">_xlfn.XLOOKUP('MEDIA TRI'!$E:$E,'MEDIA TRI'!$AA:$AA,"-",0)</f>
        <v>#NAME?</v>
      </c>
      <c r="Q114" s="12" t="e">
        <f aca="false">_xlfn.XLOOKUP($U:$U,$V:$V,0,0)</f>
        <v>#NAME?</v>
      </c>
      <c r="R114" s="12" t="e">
        <f aca="false">_xlfn.XLOOKUP($U:$U,$W:$W,0,0)</f>
        <v>#NAME?</v>
      </c>
      <c r="S114" s="12" t="s">
        <v>61</v>
      </c>
      <c r="T114" s="12" t="s">
        <v>1081</v>
      </c>
      <c r="U114" s="12" t="n">
        <v>37436920000248</v>
      </c>
      <c r="V114" s="12" t="s">
        <v>1393</v>
      </c>
      <c r="W114" s="12" t="s">
        <v>1394</v>
      </c>
    </row>
    <row r="115" customFormat="false" ht="15" hidden="false" customHeight="false" outlineLevel="0" collapsed="false">
      <c r="A115" s="102" t="s">
        <v>1395</v>
      </c>
      <c r="B115" s="103" t="n">
        <v>17722513000109</v>
      </c>
      <c r="C115" s="102" t="n">
        <v>125045</v>
      </c>
      <c r="D115" s="102" t="n">
        <v>227</v>
      </c>
      <c r="E115" s="102" t="s">
        <v>1396</v>
      </c>
      <c r="F115" s="102" t="n">
        <v>10437</v>
      </c>
      <c r="G115" s="102" t="s">
        <v>58</v>
      </c>
      <c r="H115" s="102" t="n">
        <v>36010</v>
      </c>
      <c r="I115" s="102" t="n">
        <v>35</v>
      </c>
      <c r="J115" s="102" t="n">
        <v>36010</v>
      </c>
      <c r="K115" s="102" t="n">
        <v>7</v>
      </c>
      <c r="L115" s="102" t="s">
        <v>1395</v>
      </c>
      <c r="M115" s="102" t="s">
        <v>1078</v>
      </c>
      <c r="N115" s="102" t="s">
        <v>1090</v>
      </c>
      <c r="O115" s="102" t="s">
        <v>1091</v>
      </c>
      <c r="P115" s="104" t="e">
        <f aca="false">_xlfn.XLOOKUP('MEDIA TRI'!$E:$E,'MEDIA TRI'!$AA:$AA,"-",0)</f>
        <v>#NAME?</v>
      </c>
      <c r="Q115" s="12" t="e">
        <f aca="false">_xlfn.XLOOKUP($U:$U,$V:$V,0,0)</f>
        <v>#NAME?</v>
      </c>
      <c r="R115" s="12" t="e">
        <f aca="false">_xlfn.XLOOKUP($U:$U,$W:$W,0,0)</f>
        <v>#NAME?</v>
      </c>
      <c r="S115" s="12" t="s">
        <v>61</v>
      </c>
      <c r="T115" s="12" t="s">
        <v>1092</v>
      </c>
      <c r="U115" s="12" t="n">
        <v>37436920000248</v>
      </c>
      <c r="V115" s="12" t="s">
        <v>1393</v>
      </c>
      <c r="W115" s="12" t="s">
        <v>1394</v>
      </c>
    </row>
    <row r="116" customFormat="false" ht="15" hidden="false" customHeight="false" outlineLevel="0" collapsed="false">
      <c r="A116" s="102" t="s">
        <v>1397</v>
      </c>
      <c r="B116" s="103" t="n">
        <v>743533000163</v>
      </c>
      <c r="C116" s="102" t="n">
        <v>101759</v>
      </c>
      <c r="D116" s="102" t="n">
        <v>529</v>
      </c>
      <c r="E116" s="102" t="s">
        <v>1398</v>
      </c>
      <c r="F116" s="102" t="n">
        <v>14175</v>
      </c>
      <c r="G116" s="102" t="s">
        <v>1168</v>
      </c>
      <c r="H116" s="102" t="n">
        <v>33581</v>
      </c>
      <c r="I116" s="102" t="n">
        <v>27</v>
      </c>
      <c r="J116" s="102" t="n">
        <v>33581</v>
      </c>
      <c r="K116" s="102" t="n">
        <v>7</v>
      </c>
      <c r="L116" s="102" t="s">
        <v>1397</v>
      </c>
      <c r="M116" s="102" t="s">
        <v>1078</v>
      </c>
      <c r="N116" s="102" t="s">
        <v>1090</v>
      </c>
      <c r="O116" s="102" t="s">
        <v>1106</v>
      </c>
      <c r="P116" s="104" t="e">
        <f aca="false">_xlfn.XLOOKUP('MEDIA TRI'!$E:$E,'MEDIA TRI'!$AA:$AA,"-",0)</f>
        <v>#NAME?</v>
      </c>
      <c r="Q116" s="12" t="e">
        <f aca="false">_xlfn.XLOOKUP($U:$U,$V:$V,0,0)</f>
        <v>#NAME?</v>
      </c>
      <c r="R116" s="12" t="e">
        <f aca="false">_xlfn.XLOOKUP($U:$U,$W:$W,0,0)</f>
        <v>#NAME?</v>
      </c>
      <c r="S116" s="12" t="s">
        <v>61</v>
      </c>
      <c r="T116" s="12" t="s">
        <v>1092</v>
      </c>
      <c r="U116" s="12" t="n">
        <v>37436920000248</v>
      </c>
      <c r="V116" s="12" t="s">
        <v>1393</v>
      </c>
      <c r="W116" s="12" t="s">
        <v>1394</v>
      </c>
    </row>
    <row r="117" customFormat="false" ht="15" hidden="false" customHeight="false" outlineLevel="0" collapsed="false">
      <c r="A117" s="102" t="s">
        <v>1399</v>
      </c>
      <c r="B117" s="103" t="n">
        <v>71345441000173</v>
      </c>
      <c r="C117" s="102" t="n">
        <v>140118</v>
      </c>
      <c r="D117" s="102" t="n">
        <v>3412</v>
      </c>
      <c r="E117" s="102" t="s">
        <v>1400</v>
      </c>
      <c r="F117" s="102" t="n">
        <v>10437</v>
      </c>
      <c r="G117" s="102" t="s">
        <v>58</v>
      </c>
      <c r="H117" s="102" t="n">
        <v>30015</v>
      </c>
      <c r="I117" s="102" t="n">
        <v>21</v>
      </c>
      <c r="J117" s="102" t="n">
        <v>30015</v>
      </c>
      <c r="K117" s="102" t="n">
        <v>7</v>
      </c>
      <c r="L117" s="102" t="s">
        <v>1399</v>
      </c>
      <c r="M117" s="102" t="s">
        <v>1078</v>
      </c>
      <c r="N117" s="102" t="s">
        <v>1090</v>
      </c>
      <c r="O117" s="102" t="s">
        <v>1126</v>
      </c>
      <c r="P117" s="104" t="e">
        <f aca="false">_xlfn.XLOOKUP('MEDIA TRI'!$E:$E,'MEDIA TRI'!$AA:$AA,"-",0)</f>
        <v>#NAME?</v>
      </c>
      <c r="Q117" s="12" t="e">
        <f aca="false">_xlfn.XLOOKUP($U:$U,$V:$V,0,0)</f>
        <v>#NAME?</v>
      </c>
      <c r="R117" s="12" t="e">
        <f aca="false">_xlfn.XLOOKUP($U:$U,$W:$W,0,0)</f>
        <v>#NAME?</v>
      </c>
      <c r="S117" s="12" t="s">
        <v>61</v>
      </c>
      <c r="T117" s="12" t="s">
        <v>1092</v>
      </c>
      <c r="U117" s="12" t="n">
        <v>2597394000213</v>
      </c>
      <c r="V117" s="12" t="s">
        <v>1138</v>
      </c>
      <c r="W117" s="12" t="s">
        <v>1139</v>
      </c>
    </row>
    <row r="118" customFormat="false" ht="15" hidden="false" customHeight="false" outlineLevel="0" collapsed="false">
      <c r="A118" s="102" t="s">
        <v>1401</v>
      </c>
      <c r="B118" s="103" t="n">
        <v>5843231000180</v>
      </c>
      <c r="C118" s="102" t="n">
        <v>162925</v>
      </c>
      <c r="D118" s="102" t="n">
        <v>3412</v>
      </c>
      <c r="E118" s="102" t="s">
        <v>1402</v>
      </c>
      <c r="F118" s="102" t="n">
        <v>10437</v>
      </c>
      <c r="G118" s="102" t="s">
        <v>58</v>
      </c>
      <c r="H118" s="102" t="n">
        <v>30015</v>
      </c>
      <c r="I118" s="102" t="n">
        <v>21</v>
      </c>
      <c r="J118" s="102" t="n">
        <v>30015</v>
      </c>
      <c r="K118" s="102" t="n">
        <v>7</v>
      </c>
      <c r="L118" s="102" t="s">
        <v>1401</v>
      </c>
      <c r="M118" s="102" t="s">
        <v>1078</v>
      </c>
      <c r="N118" s="102" t="s">
        <v>1090</v>
      </c>
      <c r="O118" s="102" t="s">
        <v>1126</v>
      </c>
      <c r="P118" s="104" t="e">
        <f aca="false">_xlfn.XLOOKUP('MEDIA TRI'!$E:$E,'MEDIA TRI'!$AA:$AA,"-",0)</f>
        <v>#NAME?</v>
      </c>
      <c r="Q118" s="12" t="e">
        <f aca="false">_xlfn.XLOOKUP($U:$U,$V:$V,0,0)</f>
        <v>#NAME?</v>
      </c>
      <c r="R118" s="12" t="e">
        <f aca="false">_xlfn.XLOOKUP($U:$U,$W:$W,0,0)</f>
        <v>#NAME?</v>
      </c>
      <c r="S118" s="12" t="s">
        <v>61</v>
      </c>
      <c r="T118" s="12" t="s">
        <v>1092</v>
      </c>
      <c r="U118" s="12" t="n">
        <v>2597394000213</v>
      </c>
      <c r="V118" s="12" t="s">
        <v>1138</v>
      </c>
      <c r="W118" s="12" t="s">
        <v>1139</v>
      </c>
    </row>
    <row r="119" customFormat="false" ht="15" hidden="false" customHeight="false" outlineLevel="0" collapsed="false">
      <c r="A119" s="102" t="s">
        <v>1403</v>
      </c>
      <c r="B119" s="103" t="n">
        <v>21670054000134</v>
      </c>
      <c r="C119" s="102" t="n">
        <v>121512</v>
      </c>
      <c r="D119" s="102" t="n">
        <v>393</v>
      </c>
      <c r="E119" s="102" t="s">
        <v>1404</v>
      </c>
      <c r="F119" s="102" t="n">
        <v>14594</v>
      </c>
      <c r="G119" s="102" t="s">
        <v>1405</v>
      </c>
      <c r="H119" s="102" t="n">
        <v>34925</v>
      </c>
      <c r="I119" s="102" t="n">
        <v>21</v>
      </c>
      <c r="J119" s="102" t="n">
        <v>34925</v>
      </c>
      <c r="K119" s="102" t="n">
        <v>7</v>
      </c>
      <c r="L119" s="102" t="s">
        <v>1403</v>
      </c>
      <c r="M119" s="102" t="s">
        <v>1078</v>
      </c>
      <c r="N119" s="102" t="s">
        <v>1090</v>
      </c>
      <c r="O119" s="102" t="s">
        <v>1122</v>
      </c>
      <c r="P119" s="104" t="e">
        <f aca="false">_xlfn.XLOOKUP('MEDIA TRI'!$E:$E,'MEDIA TRI'!$AA:$AA,"-",0)</f>
        <v>#NAME?</v>
      </c>
      <c r="Q119" s="12" t="e">
        <f aca="false">_xlfn.XLOOKUP($U:$U,$V:$V,0,0)</f>
        <v>#NAME?</v>
      </c>
      <c r="R119" s="12" t="e">
        <f aca="false">_xlfn.XLOOKUP($U:$U,$W:$W,0,0)</f>
        <v>#NAME?</v>
      </c>
      <c r="S119" s="12" t="s">
        <v>61</v>
      </c>
      <c r="T119" s="12" t="s">
        <v>1092</v>
      </c>
      <c r="U119" s="12" t="n">
        <v>2597394000213</v>
      </c>
      <c r="V119" s="12" t="s">
        <v>1138</v>
      </c>
      <c r="W119" s="12" t="s">
        <v>1139</v>
      </c>
    </row>
    <row r="120" customFormat="false" ht="15" hidden="false" customHeight="false" outlineLevel="0" collapsed="false">
      <c r="A120" s="102" t="s">
        <v>1406</v>
      </c>
      <c r="B120" s="103" t="n">
        <v>20627808000100</v>
      </c>
      <c r="C120" s="102" t="n">
        <v>108417</v>
      </c>
      <c r="D120" s="102" t="n">
        <v>346</v>
      </c>
      <c r="E120" s="102" t="s">
        <v>1407</v>
      </c>
      <c r="F120" s="102" t="n">
        <v>10437</v>
      </c>
      <c r="G120" s="102" t="s">
        <v>58</v>
      </c>
      <c r="H120" s="102" t="n">
        <v>34808</v>
      </c>
      <c r="I120" s="102" t="n">
        <v>28</v>
      </c>
      <c r="J120" s="102" t="n">
        <v>34808</v>
      </c>
      <c r="K120" s="102" t="n">
        <v>7</v>
      </c>
      <c r="L120" s="102" t="s">
        <v>1406</v>
      </c>
      <c r="M120" s="102" t="s">
        <v>1078</v>
      </c>
      <c r="N120" s="102" t="s">
        <v>1079</v>
      </c>
      <c r="O120" s="102" t="s">
        <v>1086</v>
      </c>
      <c r="P120" s="104" t="e">
        <f aca="false">_xlfn.XLOOKUP('MEDIA TRI'!$E:$E,'MEDIA TRI'!$AA:$AA,"-",0)</f>
        <v>#NAME?</v>
      </c>
      <c r="Q120" s="12" t="e">
        <f aca="false">_xlfn.XLOOKUP($U:$U,$V:$V,0,0)</f>
        <v>#NAME?</v>
      </c>
      <c r="R120" s="12" t="e">
        <f aca="false">_xlfn.XLOOKUP($U:$U,$W:$W,0,0)</f>
        <v>#NAME?</v>
      </c>
      <c r="S120" s="12" t="s">
        <v>61</v>
      </c>
      <c r="T120" s="12" t="s">
        <v>1081</v>
      </c>
      <c r="U120" s="12" t="n">
        <v>73967085000317</v>
      </c>
      <c r="V120" s="12" t="s">
        <v>1393</v>
      </c>
      <c r="W120" s="12" t="s">
        <v>1394</v>
      </c>
    </row>
    <row r="121" customFormat="false" ht="15" hidden="false" customHeight="false" outlineLevel="0" collapsed="false">
      <c r="A121" s="102" t="s">
        <v>1408</v>
      </c>
      <c r="B121" s="103" t="n">
        <v>4255661000119</v>
      </c>
      <c r="C121" s="102" t="n">
        <v>135293</v>
      </c>
      <c r="D121" s="102" t="n">
        <v>1438</v>
      </c>
      <c r="E121" s="102" t="s">
        <v>1409</v>
      </c>
      <c r="F121" s="102" t="n">
        <v>10437</v>
      </c>
      <c r="G121" s="102" t="s">
        <v>58</v>
      </c>
      <c r="H121" s="102" t="n">
        <v>35190</v>
      </c>
      <c r="I121" s="102" t="n">
        <v>18</v>
      </c>
      <c r="J121" s="102" t="n">
        <v>35190</v>
      </c>
      <c r="K121" s="102" t="n">
        <v>7</v>
      </c>
      <c r="L121" s="102" t="s">
        <v>1408</v>
      </c>
      <c r="M121" s="102" t="s">
        <v>1078</v>
      </c>
      <c r="N121" s="102" t="s">
        <v>1090</v>
      </c>
      <c r="O121" s="102" t="s">
        <v>1106</v>
      </c>
      <c r="P121" s="104" t="e">
        <f aca="false">_xlfn.XLOOKUP('MEDIA TRI'!$E:$E,'MEDIA TRI'!$AA:$AA,"-",0)</f>
        <v>#NAME?</v>
      </c>
      <c r="Q121" s="12" t="e">
        <f aca="false">_xlfn.XLOOKUP($U:$U,$V:$V,0,0)</f>
        <v>#NAME?</v>
      </c>
      <c r="R121" s="12" t="e">
        <f aca="false">_xlfn.XLOOKUP($U:$U,$W:$W,0,0)</f>
        <v>#NAME?</v>
      </c>
      <c r="S121" s="12" t="s">
        <v>61</v>
      </c>
      <c r="T121" s="12" t="s">
        <v>1092</v>
      </c>
      <c r="U121" s="12" t="n">
        <v>73967085000317</v>
      </c>
      <c r="V121" s="12" t="s">
        <v>1393</v>
      </c>
      <c r="W121" s="12" t="s">
        <v>1394</v>
      </c>
    </row>
    <row r="122" customFormat="false" ht="15" hidden="false" customHeight="false" outlineLevel="0" collapsed="false">
      <c r="A122" s="102" t="s">
        <v>1410</v>
      </c>
      <c r="B122" s="103" t="n">
        <v>20173738000168</v>
      </c>
      <c r="C122" s="102" t="n">
        <v>115359</v>
      </c>
      <c r="D122" s="102" t="n">
        <v>598</v>
      </c>
      <c r="E122" s="102" t="s">
        <v>1411</v>
      </c>
      <c r="F122" s="102" t="n">
        <v>10994</v>
      </c>
      <c r="G122" s="102" t="s">
        <v>1207</v>
      </c>
      <c r="H122" s="102" t="n">
        <v>34925</v>
      </c>
      <c r="I122" s="102" t="n">
        <v>35</v>
      </c>
      <c r="J122" s="102" t="n">
        <v>34925</v>
      </c>
      <c r="K122" s="102" t="n">
        <v>7</v>
      </c>
      <c r="L122" s="102" t="s">
        <v>1412</v>
      </c>
      <c r="M122" s="102" t="s">
        <v>1078</v>
      </c>
      <c r="N122" s="102" t="s">
        <v>1079</v>
      </c>
      <c r="O122" s="102" t="s">
        <v>1116</v>
      </c>
      <c r="P122" s="104" t="e">
        <f aca="false">_xlfn.XLOOKUP('MEDIA TRI'!$E:$E,'MEDIA TRI'!$AA:$AA,"-",0)</f>
        <v>#NAME?</v>
      </c>
      <c r="Q122" s="12" t="e">
        <f aca="false">_xlfn.XLOOKUP($U:$U,$V:$V,0,0)</f>
        <v>#NAME?</v>
      </c>
      <c r="R122" s="12" t="e">
        <f aca="false">_xlfn.XLOOKUP($U:$U,$W:$W,0,0)</f>
        <v>#NAME?</v>
      </c>
      <c r="S122" s="12" t="s">
        <v>61</v>
      </c>
      <c r="T122" s="12" t="s">
        <v>1081</v>
      </c>
      <c r="U122" s="12" t="n">
        <v>73967085000317</v>
      </c>
      <c r="V122" s="12" t="s">
        <v>1393</v>
      </c>
      <c r="W122" s="12" t="s">
        <v>1394</v>
      </c>
    </row>
    <row r="123" customFormat="false" ht="15" hidden="false" customHeight="false" outlineLevel="0" collapsed="false">
      <c r="A123" s="102" t="s">
        <v>1413</v>
      </c>
      <c r="B123" s="103" t="n">
        <v>21328620000124</v>
      </c>
      <c r="C123" s="102" t="n">
        <v>124279</v>
      </c>
      <c r="D123" s="102" t="n">
        <v>393</v>
      </c>
      <c r="E123" s="102" t="s">
        <v>1414</v>
      </c>
      <c r="F123" s="102" t="n">
        <v>13531</v>
      </c>
      <c r="G123" s="102" t="s">
        <v>1381</v>
      </c>
      <c r="H123" s="102" t="n">
        <v>35999</v>
      </c>
      <c r="I123" s="102" t="n">
        <v>28</v>
      </c>
      <c r="J123" s="102" t="n">
        <v>35999</v>
      </c>
      <c r="K123" s="102" t="n">
        <v>7</v>
      </c>
      <c r="L123" s="102" t="s">
        <v>1413</v>
      </c>
      <c r="M123" s="102" t="s">
        <v>1078</v>
      </c>
      <c r="N123" s="102" t="s">
        <v>1090</v>
      </c>
      <c r="O123" s="102" t="s">
        <v>1122</v>
      </c>
      <c r="P123" s="104" t="e">
        <f aca="false">_xlfn.XLOOKUP('MEDIA TRI'!$E:$E,'MEDIA TRI'!$AA:$AA,"-",0)</f>
        <v>#NAME?</v>
      </c>
      <c r="Q123" s="12" t="e">
        <f aca="false">_xlfn.XLOOKUP($U:$U,$V:$V,0,0)</f>
        <v>#NAME?</v>
      </c>
      <c r="R123" s="12" t="e">
        <f aca="false">_xlfn.XLOOKUP($U:$U,$W:$W,0,0)</f>
        <v>#NAME?</v>
      </c>
      <c r="S123" s="12" t="s">
        <v>61</v>
      </c>
      <c r="T123" s="12" t="s">
        <v>1092</v>
      </c>
      <c r="U123" s="12" t="n">
        <v>45100138001172</v>
      </c>
      <c r="V123" s="12" t="s">
        <v>1198</v>
      </c>
      <c r="W123" s="12" t="s">
        <v>1199</v>
      </c>
    </row>
    <row r="124" customFormat="false" ht="15" hidden="false" customHeight="false" outlineLevel="0" collapsed="false">
      <c r="A124" s="102" t="s">
        <v>1415</v>
      </c>
      <c r="B124" s="103" t="n">
        <v>38618773000109</v>
      </c>
      <c r="C124" s="102" t="n">
        <v>117072</v>
      </c>
      <c r="D124" s="102" t="n">
        <v>1828</v>
      </c>
      <c r="E124" s="102" t="s">
        <v>1416</v>
      </c>
      <c r="F124" s="102" t="n">
        <v>104</v>
      </c>
      <c r="G124" s="102" t="s">
        <v>1260</v>
      </c>
      <c r="H124" s="102" t="n">
        <v>34907</v>
      </c>
      <c r="I124" s="102" t="n">
        <v>37</v>
      </c>
      <c r="J124" s="102" t="n">
        <v>34907</v>
      </c>
      <c r="K124" s="102" t="n">
        <v>7</v>
      </c>
      <c r="L124" s="102" t="s">
        <v>1415</v>
      </c>
      <c r="M124" s="102" t="s">
        <v>1078</v>
      </c>
      <c r="N124" s="102" t="s">
        <v>1090</v>
      </c>
      <c r="O124" s="102" t="s">
        <v>1091</v>
      </c>
      <c r="P124" s="104" t="e">
        <f aca="false">_xlfn.XLOOKUP('MEDIA TRI'!$E:$E,'MEDIA TRI'!$AA:$AA,"-",0)</f>
        <v>#NAME?</v>
      </c>
      <c r="Q124" s="12" t="e">
        <f aca="false">_xlfn.XLOOKUP($U:$U,$V:$V,0,0)</f>
        <v>#NAME?</v>
      </c>
      <c r="R124" s="12" t="e">
        <f aca="false">_xlfn.XLOOKUP($U:$U,$W:$W,0,0)</f>
        <v>#NAME?</v>
      </c>
      <c r="S124" s="12" t="s">
        <v>61</v>
      </c>
      <c r="T124" s="12" t="s">
        <v>1092</v>
      </c>
      <c r="U124" s="12" t="n">
        <v>45100138001172</v>
      </c>
      <c r="V124" s="12" t="s">
        <v>1198</v>
      </c>
      <c r="W124" s="12" t="s">
        <v>1199</v>
      </c>
    </row>
    <row r="125" customFormat="false" ht="15" hidden="false" customHeight="false" outlineLevel="0" collapsed="false">
      <c r="A125" s="102" t="s">
        <v>1417</v>
      </c>
      <c r="B125" s="103" t="n">
        <v>86370574000177</v>
      </c>
      <c r="C125" s="102" t="n">
        <v>131537</v>
      </c>
      <c r="D125" s="102" t="n">
        <v>1438</v>
      </c>
      <c r="E125" s="102" t="s">
        <v>1418</v>
      </c>
      <c r="F125" s="102" t="n">
        <v>10437</v>
      </c>
      <c r="G125" s="102" t="s">
        <v>58</v>
      </c>
      <c r="H125" s="102" t="n">
        <v>34912</v>
      </c>
      <c r="I125" s="102" t="n">
        <v>35</v>
      </c>
      <c r="J125" s="102" t="n">
        <v>34912</v>
      </c>
      <c r="K125" s="102" t="n">
        <v>7</v>
      </c>
      <c r="L125" s="102" t="s">
        <v>1417</v>
      </c>
      <c r="M125" s="102" t="s">
        <v>1078</v>
      </c>
      <c r="N125" s="102" t="s">
        <v>1090</v>
      </c>
      <c r="O125" s="102" t="s">
        <v>1106</v>
      </c>
      <c r="P125" s="104" t="e">
        <f aca="false">_xlfn.XLOOKUP('MEDIA TRI'!$E:$E,'MEDIA TRI'!$AA:$AA,"-",0)</f>
        <v>#NAME?</v>
      </c>
      <c r="Q125" s="12" t="e">
        <f aca="false">_xlfn.XLOOKUP($U:$U,$V:$V,0,0)</f>
        <v>#NAME?</v>
      </c>
      <c r="R125" s="12" t="e">
        <f aca="false">_xlfn.XLOOKUP($U:$U,$W:$W,0,0)</f>
        <v>#NAME?</v>
      </c>
      <c r="S125" s="12" t="s">
        <v>61</v>
      </c>
      <c r="T125" s="12" t="s">
        <v>1092</v>
      </c>
      <c r="U125" s="12" t="n">
        <v>75055772001010</v>
      </c>
      <c r="V125" s="12" t="s">
        <v>1093</v>
      </c>
      <c r="W125" s="12" t="s">
        <v>1094</v>
      </c>
    </row>
    <row r="126" customFormat="false" ht="15" hidden="false" customHeight="false" outlineLevel="0" collapsed="false">
      <c r="A126" s="102" t="s">
        <v>1419</v>
      </c>
      <c r="B126" s="103" t="n">
        <v>3325922000167</v>
      </c>
      <c r="C126" s="102" t="n">
        <v>128614</v>
      </c>
      <c r="D126" s="102" t="n">
        <v>911</v>
      </c>
      <c r="E126" s="102" t="s">
        <v>1420</v>
      </c>
      <c r="F126" s="102" t="n">
        <v>10437</v>
      </c>
      <c r="G126" s="102" t="s">
        <v>58</v>
      </c>
      <c r="H126" s="102" t="n">
        <v>30015</v>
      </c>
      <c r="I126" s="102" t="n">
        <v>21</v>
      </c>
      <c r="J126" s="102" t="n">
        <v>30015</v>
      </c>
      <c r="K126" s="102" t="n">
        <v>7</v>
      </c>
      <c r="L126" s="102" t="s">
        <v>1419</v>
      </c>
      <c r="M126" s="102" t="s">
        <v>1078</v>
      </c>
      <c r="N126" s="102" t="s">
        <v>1079</v>
      </c>
      <c r="O126" s="102" t="s">
        <v>1147</v>
      </c>
      <c r="P126" s="104" t="e">
        <f aca="false">_xlfn.XLOOKUP('MEDIA TRI'!$E:$E,'MEDIA TRI'!$AA:$AA,"-",0)</f>
        <v>#NAME?</v>
      </c>
      <c r="Q126" s="12" t="e">
        <f aca="false">_xlfn.XLOOKUP($U:$U,$V:$V,0,0)</f>
        <v>#NAME?</v>
      </c>
      <c r="R126" s="12" t="e">
        <f aca="false">_xlfn.XLOOKUP($U:$U,$W:$W,0,0)</f>
        <v>#NAME?</v>
      </c>
      <c r="S126" s="12" t="s">
        <v>61</v>
      </c>
      <c r="T126" s="12" t="s">
        <v>1092</v>
      </c>
      <c r="U126" s="12" t="n">
        <v>75055772001010</v>
      </c>
      <c r="V126" s="12" t="s">
        <v>1093</v>
      </c>
      <c r="W126" s="12" t="s">
        <v>1094</v>
      </c>
    </row>
    <row r="127" customFormat="false" ht="15" hidden="false" customHeight="false" outlineLevel="0" collapsed="false">
      <c r="A127" s="102" t="s">
        <v>1421</v>
      </c>
      <c r="B127" s="103" t="n">
        <v>22071161000109</v>
      </c>
      <c r="C127" s="102" t="n">
        <v>130399</v>
      </c>
      <c r="D127" s="102" t="n">
        <v>2251</v>
      </c>
      <c r="E127" s="102" t="s">
        <v>1422</v>
      </c>
      <c r="F127" s="102" t="n">
        <v>104</v>
      </c>
      <c r="G127" s="102" t="s">
        <v>1260</v>
      </c>
      <c r="H127" s="102" t="n">
        <v>35939</v>
      </c>
      <c r="I127" s="102" t="n">
        <v>35</v>
      </c>
      <c r="J127" s="102" t="n">
        <v>35939</v>
      </c>
      <c r="K127" s="102" t="n">
        <v>7</v>
      </c>
      <c r="L127" s="102" t="s">
        <v>1421</v>
      </c>
      <c r="M127" s="102" t="s">
        <v>1078</v>
      </c>
      <c r="N127" s="102" t="s">
        <v>1090</v>
      </c>
      <c r="O127" s="102" t="s">
        <v>1091</v>
      </c>
      <c r="P127" s="104" t="e">
        <f aca="false">_xlfn.XLOOKUP('MEDIA TRI'!$E:$E,'MEDIA TRI'!$AA:$AA,"-",0)</f>
        <v>#NAME?</v>
      </c>
      <c r="Q127" s="12" t="e">
        <f aca="false">_xlfn.XLOOKUP($U:$U,$V:$V,0,0)</f>
        <v>#NAME?</v>
      </c>
      <c r="R127" s="12" t="e">
        <f aca="false">_xlfn.XLOOKUP($U:$U,$W:$W,0,0)</f>
        <v>#NAME?</v>
      </c>
      <c r="S127" s="12" t="s">
        <v>61</v>
      </c>
      <c r="T127" s="12" t="s">
        <v>1092</v>
      </c>
      <c r="U127" s="12" t="n">
        <v>82624776000147</v>
      </c>
      <c r="V127" s="12" t="s">
        <v>1093</v>
      </c>
      <c r="W127" s="12" t="s">
        <v>1094</v>
      </c>
    </row>
    <row r="128" customFormat="false" ht="15" hidden="false" customHeight="false" outlineLevel="0" collapsed="false">
      <c r="A128" s="102" t="s">
        <v>1423</v>
      </c>
      <c r="B128" s="103" t="n">
        <v>65128068000104</v>
      </c>
      <c r="C128" s="102" t="n">
        <v>163034</v>
      </c>
      <c r="D128" s="102" t="n">
        <v>230</v>
      </c>
      <c r="E128" s="102" t="s">
        <v>1424</v>
      </c>
      <c r="F128" s="102" t="n">
        <v>104</v>
      </c>
      <c r="G128" s="102" t="s">
        <v>1260</v>
      </c>
      <c r="H128" s="102" t="n">
        <v>35992</v>
      </c>
      <c r="I128" s="102" t="n">
        <v>8</v>
      </c>
      <c r="J128" s="102" t="n">
        <v>35992</v>
      </c>
      <c r="K128" s="102" t="n">
        <v>7</v>
      </c>
      <c r="L128" s="102" t="s">
        <v>1425</v>
      </c>
      <c r="M128" s="102" t="s">
        <v>1078</v>
      </c>
      <c r="N128" s="102" t="s">
        <v>1090</v>
      </c>
      <c r="O128" s="102" t="s">
        <v>1091</v>
      </c>
      <c r="P128" s="104" t="e">
        <f aca="false">_xlfn.XLOOKUP('MEDIA TRI'!$E:$E,'MEDIA TRI'!$AA:$AA,"-",0)</f>
        <v>#NAME?</v>
      </c>
      <c r="Q128" s="12" t="e">
        <f aca="false">_xlfn.XLOOKUP($U:$U,$V:$V,0,0)</f>
        <v>#NAME?</v>
      </c>
      <c r="R128" s="12" t="e">
        <f aca="false">_xlfn.XLOOKUP($U:$U,$W:$W,0,0)</f>
        <v>#NAME?</v>
      </c>
      <c r="S128" s="12" t="s">
        <v>61</v>
      </c>
      <c r="T128" s="12" t="s">
        <v>1092</v>
      </c>
      <c r="U128" s="12" t="n">
        <v>82624776000147</v>
      </c>
      <c r="V128" s="12" t="s">
        <v>1093</v>
      </c>
      <c r="W128" s="12" t="s">
        <v>1094</v>
      </c>
    </row>
    <row r="129" customFormat="false" ht="15" hidden="false" customHeight="false" outlineLevel="0" collapsed="false">
      <c r="A129" s="102" t="s">
        <v>1426</v>
      </c>
      <c r="B129" s="103" t="n">
        <v>25475377000128</v>
      </c>
      <c r="C129" s="102" t="n">
        <v>121382</v>
      </c>
      <c r="D129" s="102" t="n">
        <v>422</v>
      </c>
      <c r="E129" s="102" t="s">
        <v>1427</v>
      </c>
      <c r="F129" s="102" t="n">
        <v>10437</v>
      </c>
      <c r="G129" s="102" t="s">
        <v>58</v>
      </c>
      <c r="H129" s="102" t="n">
        <v>35160</v>
      </c>
      <c r="I129" s="102" t="n">
        <v>33</v>
      </c>
      <c r="J129" s="102" t="n">
        <v>35160</v>
      </c>
      <c r="K129" s="102" t="n">
        <v>7</v>
      </c>
      <c r="L129" s="102" t="s">
        <v>1426</v>
      </c>
      <c r="M129" s="102" t="s">
        <v>1078</v>
      </c>
      <c r="N129" s="102" t="s">
        <v>1090</v>
      </c>
      <c r="O129" s="102" t="s">
        <v>1122</v>
      </c>
      <c r="P129" s="104" t="e">
        <f aca="false">_xlfn.XLOOKUP('MEDIA TRI'!$E:$E,'MEDIA TRI'!$AA:$AA,"-",0)</f>
        <v>#NAME?</v>
      </c>
      <c r="Q129" s="12" t="e">
        <f aca="false">_xlfn.XLOOKUP($U:$U,$V:$V,0,0)</f>
        <v>#NAME?</v>
      </c>
      <c r="R129" s="12" t="e">
        <f aca="false">_xlfn.XLOOKUP($U:$U,$W:$W,0,0)</f>
        <v>#NAME?</v>
      </c>
      <c r="S129" s="12" t="s">
        <v>61</v>
      </c>
      <c r="T129" s="12" t="s">
        <v>1092</v>
      </c>
      <c r="U129" s="12" t="n">
        <v>13342878000238</v>
      </c>
      <c r="V129" s="12" t="s">
        <v>1093</v>
      </c>
      <c r="W129" s="12" t="s">
        <v>1094</v>
      </c>
    </row>
    <row r="130" customFormat="false" ht="15" hidden="false" customHeight="false" outlineLevel="0" collapsed="false">
      <c r="A130" s="102" t="s">
        <v>1428</v>
      </c>
      <c r="B130" s="103" t="n">
        <v>10189122000121</v>
      </c>
      <c r="C130" s="102" t="n">
        <v>118643</v>
      </c>
      <c r="D130" s="102" t="n">
        <v>571</v>
      </c>
      <c r="E130" s="102" t="s">
        <v>1429</v>
      </c>
      <c r="F130" s="102" t="n">
        <v>10437</v>
      </c>
      <c r="G130" s="102" t="s">
        <v>58</v>
      </c>
      <c r="H130" s="102" t="n">
        <v>35181</v>
      </c>
      <c r="I130" s="102" t="n">
        <v>35</v>
      </c>
      <c r="J130" s="102" t="n">
        <v>35181</v>
      </c>
      <c r="K130" s="102" t="n">
        <v>7</v>
      </c>
      <c r="L130" s="102" t="s">
        <v>1428</v>
      </c>
      <c r="M130" s="102" t="s">
        <v>1078</v>
      </c>
      <c r="N130" s="102" t="s">
        <v>1079</v>
      </c>
      <c r="O130" s="102" t="s">
        <v>1080</v>
      </c>
      <c r="P130" s="104" t="e">
        <f aca="false">_xlfn.XLOOKUP('MEDIA TRI'!$E:$E,'MEDIA TRI'!$AA:$AA,"-",0)</f>
        <v>#NAME?</v>
      </c>
      <c r="Q130" s="12" t="e">
        <f aca="false">_xlfn.XLOOKUP($U:$U,$V:$V,0,0)</f>
        <v>#NAME?</v>
      </c>
      <c r="R130" s="12" t="e">
        <f aca="false">_xlfn.XLOOKUP($U:$U,$W:$W,0,0)</f>
        <v>#NAME?</v>
      </c>
      <c r="S130" s="12" t="s">
        <v>61</v>
      </c>
      <c r="T130" s="12" t="s">
        <v>1081</v>
      </c>
      <c r="U130" s="12" t="n">
        <v>76767219000182</v>
      </c>
      <c r="V130" s="12" t="s">
        <v>1093</v>
      </c>
      <c r="W130" s="12" t="s">
        <v>1094</v>
      </c>
    </row>
    <row r="131" customFormat="false" ht="15" hidden="false" customHeight="false" outlineLevel="0" collapsed="false">
      <c r="A131" s="102" t="s">
        <v>1430</v>
      </c>
      <c r="B131" s="103" t="n">
        <v>7274868000129</v>
      </c>
      <c r="C131" s="102" t="n">
        <v>130259</v>
      </c>
      <c r="D131" s="102" t="n">
        <v>1340</v>
      </c>
      <c r="E131" s="102" t="s">
        <v>1431</v>
      </c>
      <c r="F131" s="102" t="n">
        <v>14725</v>
      </c>
      <c r="G131" s="102" t="s">
        <v>1432</v>
      </c>
      <c r="H131" s="102" t="n">
        <v>35180</v>
      </c>
      <c r="I131" s="102" t="n">
        <v>28</v>
      </c>
      <c r="J131" s="102" t="n">
        <v>35180</v>
      </c>
      <c r="K131" s="102" t="n">
        <v>7</v>
      </c>
      <c r="L131" s="102" t="s">
        <v>1433</v>
      </c>
      <c r="M131" s="102" t="s">
        <v>1078</v>
      </c>
      <c r="N131" s="102" t="s">
        <v>1434</v>
      </c>
      <c r="O131" s="102" t="s">
        <v>1435</v>
      </c>
      <c r="P131" s="104" t="e">
        <f aca="false">_xlfn.XLOOKUP('MEDIA TRI'!$E:$E,'MEDIA TRI'!$AA:$AA,"-",0)</f>
        <v>#NAME?</v>
      </c>
      <c r="Q131" s="12" t="e">
        <f aca="false">_xlfn.XLOOKUP($U:$U,$V:$V,0,0)</f>
        <v>#NAME?</v>
      </c>
      <c r="R131" s="12" t="e">
        <f aca="false">_xlfn.XLOOKUP($U:$U,$W:$W,0,0)</f>
        <v>#NAME?</v>
      </c>
      <c r="S131" s="12" t="s">
        <v>61</v>
      </c>
      <c r="T131" s="12" t="s">
        <v>1081</v>
      </c>
      <c r="U131" s="12" t="n">
        <v>76767219000182</v>
      </c>
      <c r="V131" s="12" t="s">
        <v>1093</v>
      </c>
      <c r="W131" s="12" t="s">
        <v>1094</v>
      </c>
    </row>
    <row r="132" customFormat="false" ht="15" hidden="false" customHeight="false" outlineLevel="0" collapsed="false">
      <c r="A132" s="102" t="s">
        <v>1436</v>
      </c>
      <c r="B132" s="103" t="n">
        <v>41804667000124</v>
      </c>
      <c r="C132" s="102" t="n">
        <v>106511</v>
      </c>
      <c r="D132" s="102" t="n">
        <v>1438</v>
      </c>
      <c r="E132" s="102" t="s">
        <v>1437</v>
      </c>
      <c r="F132" s="102" t="n">
        <v>10437</v>
      </c>
      <c r="G132" s="102" t="s">
        <v>58</v>
      </c>
      <c r="H132" s="102" t="n">
        <v>35992</v>
      </c>
      <c r="I132" s="102" t="n">
        <v>7</v>
      </c>
      <c r="J132" s="102" t="n">
        <v>35992</v>
      </c>
      <c r="K132" s="102" t="n">
        <v>7</v>
      </c>
      <c r="L132" s="102" t="s">
        <v>1436</v>
      </c>
      <c r="M132" s="102" t="s">
        <v>1078</v>
      </c>
      <c r="N132" s="102" t="s">
        <v>1090</v>
      </c>
      <c r="O132" s="102" t="s">
        <v>1106</v>
      </c>
      <c r="P132" s="104" t="e">
        <f aca="false">_xlfn.XLOOKUP('MEDIA TRI'!$E:$E,'MEDIA TRI'!$AA:$AA,"-",0)</f>
        <v>#NAME?</v>
      </c>
      <c r="Q132" s="12" t="e">
        <f aca="false">_xlfn.XLOOKUP($U:$U,$V:$V,0,0)</f>
        <v>#NAME?</v>
      </c>
      <c r="R132" s="12" t="e">
        <f aca="false">_xlfn.XLOOKUP($U:$U,$W:$W,0,0)</f>
        <v>#NAME?</v>
      </c>
      <c r="S132" s="12" t="s">
        <v>61</v>
      </c>
      <c r="T132" s="12" t="s">
        <v>1092</v>
      </c>
      <c r="U132" s="12" t="n">
        <v>1356020000162</v>
      </c>
      <c r="V132" s="12" t="s">
        <v>1093</v>
      </c>
      <c r="W132" s="12" t="s">
        <v>1094</v>
      </c>
    </row>
    <row r="133" customFormat="false" ht="15" hidden="false" customHeight="false" outlineLevel="0" collapsed="false">
      <c r="A133" s="102" t="s">
        <v>1438</v>
      </c>
      <c r="B133" s="103" t="n">
        <v>25201203000177</v>
      </c>
      <c r="C133" s="102" t="n">
        <v>146781</v>
      </c>
      <c r="D133" s="102" t="n">
        <v>1829</v>
      </c>
      <c r="E133" s="102" t="s">
        <v>1439</v>
      </c>
      <c r="F133" s="102" t="n">
        <v>12837</v>
      </c>
      <c r="G133" s="102" t="s">
        <v>1221</v>
      </c>
      <c r="H133" s="102" t="n">
        <v>35997</v>
      </c>
      <c r="I133" s="102" t="n">
        <v>28</v>
      </c>
      <c r="J133" s="102" t="n">
        <v>35997</v>
      </c>
      <c r="K133" s="102" t="n">
        <v>7</v>
      </c>
      <c r="L133" s="102" t="s">
        <v>1440</v>
      </c>
      <c r="M133" s="102" t="s">
        <v>1078</v>
      </c>
      <c r="N133" s="102" t="s">
        <v>1090</v>
      </c>
      <c r="O133" s="102" t="s">
        <v>1102</v>
      </c>
      <c r="P133" s="104" t="e">
        <f aca="false">_xlfn.XLOOKUP('MEDIA TRI'!$E:$E,'MEDIA TRI'!$AA:$AA,"-",0)</f>
        <v>#NAME?</v>
      </c>
      <c r="Q133" s="12" t="e">
        <f aca="false">_xlfn.XLOOKUP($U:$U,$V:$V,0,0)</f>
        <v>#NAME?</v>
      </c>
      <c r="R133" s="12" t="e">
        <f aca="false">_xlfn.XLOOKUP($U:$U,$W:$W,0,0)</f>
        <v>#NAME?</v>
      </c>
      <c r="S133" s="12" t="s">
        <v>61</v>
      </c>
      <c r="T133" s="12" t="s">
        <v>1081</v>
      </c>
      <c r="U133" s="12" t="n">
        <v>1356020000162</v>
      </c>
      <c r="V133" s="12" t="s">
        <v>1093</v>
      </c>
      <c r="W133" s="12" t="s">
        <v>1094</v>
      </c>
    </row>
    <row r="134" customFormat="false" ht="15" hidden="false" customHeight="false" outlineLevel="0" collapsed="false">
      <c r="A134" s="102" t="s">
        <v>1441</v>
      </c>
      <c r="B134" s="103" t="n">
        <v>7512573000143</v>
      </c>
      <c r="C134" s="102" t="n">
        <v>121526</v>
      </c>
      <c r="D134" s="102" t="n">
        <v>673</v>
      </c>
      <c r="E134" s="102" t="s">
        <v>1442</v>
      </c>
      <c r="F134" s="102" t="n">
        <v>14305</v>
      </c>
      <c r="G134" s="102" t="s">
        <v>1352</v>
      </c>
      <c r="H134" s="102" t="n">
        <v>35993</v>
      </c>
      <c r="I134" s="102" t="n">
        <v>14</v>
      </c>
      <c r="J134" s="102" t="n">
        <v>35993</v>
      </c>
      <c r="K134" s="102" t="n">
        <v>7</v>
      </c>
      <c r="L134" s="102" t="s">
        <v>1219</v>
      </c>
      <c r="M134" s="102" t="s">
        <v>1078</v>
      </c>
      <c r="N134" s="102" t="s">
        <v>1090</v>
      </c>
      <c r="O134" s="102" t="s">
        <v>1102</v>
      </c>
      <c r="P134" s="104" t="e">
        <f aca="false">_xlfn.XLOOKUP('MEDIA TRI'!$E:$E,'MEDIA TRI'!$AA:$AA,"-",0)</f>
        <v>#NAME?</v>
      </c>
      <c r="Q134" s="12" t="e">
        <f aca="false">_xlfn.XLOOKUP($U:$U,$V:$V,0,0)</f>
        <v>#NAME?</v>
      </c>
      <c r="R134" s="12" t="e">
        <f aca="false">_xlfn.XLOOKUP($U:$U,$W:$W,0,0)</f>
        <v>#NAME?</v>
      </c>
      <c r="S134" s="12" t="s">
        <v>61</v>
      </c>
      <c r="T134" s="12" t="s">
        <v>1081</v>
      </c>
      <c r="U134" s="12" t="n">
        <v>45100138000362</v>
      </c>
      <c r="V134" s="12" t="s">
        <v>1093</v>
      </c>
      <c r="W134" s="12" t="s">
        <v>1094</v>
      </c>
    </row>
    <row r="135" customFormat="false" ht="15" hidden="false" customHeight="false" outlineLevel="0" collapsed="false">
      <c r="A135" s="102" t="s">
        <v>1443</v>
      </c>
      <c r="B135" s="103" t="n">
        <v>71152177000151</v>
      </c>
      <c r="C135" s="102" t="n">
        <v>163069</v>
      </c>
      <c r="D135" s="102" t="n">
        <v>1146</v>
      </c>
      <c r="E135" s="102" t="s">
        <v>1444</v>
      </c>
      <c r="F135" s="102" t="n">
        <v>10437</v>
      </c>
      <c r="G135" s="102" t="s">
        <v>58</v>
      </c>
      <c r="H135" s="102" t="n">
        <v>30015</v>
      </c>
      <c r="I135" s="102" t="n">
        <v>21</v>
      </c>
      <c r="J135" s="102" t="n">
        <v>30015</v>
      </c>
      <c r="K135" s="102" t="n">
        <v>7</v>
      </c>
      <c r="L135" s="102" t="s">
        <v>1443</v>
      </c>
      <c r="M135" s="102" t="s">
        <v>1078</v>
      </c>
      <c r="N135" s="102" t="s">
        <v>1079</v>
      </c>
      <c r="O135" s="102" t="s">
        <v>1097</v>
      </c>
      <c r="P135" s="104" t="e">
        <f aca="false">_xlfn.XLOOKUP('MEDIA TRI'!$E:$E,'MEDIA TRI'!$AA:$AA,"-",0)</f>
        <v>#NAME?</v>
      </c>
      <c r="Q135" s="12" t="e">
        <f aca="false">_xlfn.XLOOKUP($U:$U,$V:$V,0,0)</f>
        <v>#NAME?</v>
      </c>
      <c r="R135" s="12" t="e">
        <f aca="false">_xlfn.XLOOKUP($U:$U,$W:$W,0,0)</f>
        <v>#NAME?</v>
      </c>
      <c r="S135" s="12" t="s">
        <v>61</v>
      </c>
      <c r="T135" s="12" t="s">
        <v>1081</v>
      </c>
      <c r="U135" s="12" t="n">
        <v>45100138000362</v>
      </c>
      <c r="V135" s="12" t="s">
        <v>1093</v>
      </c>
      <c r="W135" s="12" t="s">
        <v>1094</v>
      </c>
    </row>
    <row r="136" customFormat="false" ht="15" hidden="false" customHeight="false" outlineLevel="0" collapsed="false">
      <c r="A136" s="102" t="s">
        <v>1445</v>
      </c>
      <c r="B136" s="103" t="n">
        <v>41818071000183</v>
      </c>
      <c r="C136" s="102" t="n">
        <v>121392</v>
      </c>
      <c r="D136" s="102" t="n">
        <v>425</v>
      </c>
      <c r="E136" s="102" t="s">
        <v>1446</v>
      </c>
      <c r="F136" s="102" t="n">
        <v>10437</v>
      </c>
      <c r="G136" s="102" t="s">
        <v>58</v>
      </c>
      <c r="H136" s="102" t="n">
        <v>34925</v>
      </c>
      <c r="I136" s="102" t="n">
        <v>42</v>
      </c>
      <c r="J136" s="102" t="n">
        <v>34925</v>
      </c>
      <c r="K136" s="102" t="n">
        <v>7</v>
      </c>
      <c r="L136" s="102" t="s">
        <v>1445</v>
      </c>
      <c r="M136" s="102" t="s">
        <v>1078</v>
      </c>
      <c r="N136" s="102" t="s">
        <v>1090</v>
      </c>
      <c r="O136" s="102" t="s">
        <v>1122</v>
      </c>
      <c r="P136" s="104" t="e">
        <f aca="false">_xlfn.XLOOKUP('MEDIA TRI'!$E:$E,'MEDIA TRI'!$AA:$AA,"-",0)</f>
        <v>#NAME?</v>
      </c>
      <c r="Q136" s="12" t="e">
        <f aca="false">_xlfn.XLOOKUP($U:$U,$V:$V,0,0)</f>
        <v>#NAME?</v>
      </c>
      <c r="R136" s="12" t="e">
        <f aca="false">_xlfn.XLOOKUP($U:$U,$W:$W,0,0)</f>
        <v>#NAME?</v>
      </c>
      <c r="S136" s="12" t="s">
        <v>61</v>
      </c>
      <c r="T136" s="12" t="s">
        <v>1092</v>
      </c>
      <c r="U136" s="12" t="n">
        <v>74244062000185</v>
      </c>
      <c r="V136" s="12" t="s">
        <v>1093</v>
      </c>
      <c r="W136" s="12" t="s">
        <v>1094</v>
      </c>
    </row>
    <row r="137" customFormat="false" ht="15" hidden="false" customHeight="false" outlineLevel="0" collapsed="false">
      <c r="A137" s="102" t="s">
        <v>1447</v>
      </c>
      <c r="B137" s="103" t="n">
        <v>823213000202</v>
      </c>
      <c r="C137" s="102" t="n">
        <v>107242</v>
      </c>
      <c r="D137" s="102" t="n">
        <v>1442</v>
      </c>
      <c r="E137" s="102" t="s">
        <v>1448</v>
      </c>
      <c r="F137" s="102" t="n">
        <v>13531</v>
      </c>
      <c r="G137" s="102" t="s">
        <v>1381</v>
      </c>
      <c r="H137" s="102" t="n">
        <v>35993</v>
      </c>
      <c r="I137" s="102" t="n">
        <v>50</v>
      </c>
      <c r="J137" s="102" t="n">
        <v>35993</v>
      </c>
      <c r="K137" s="102" t="n">
        <v>7</v>
      </c>
      <c r="L137" s="102" t="s">
        <v>1447</v>
      </c>
      <c r="M137" s="102" t="s">
        <v>1078</v>
      </c>
      <c r="N137" s="102" t="s">
        <v>1079</v>
      </c>
      <c r="O137" s="102" t="s">
        <v>1147</v>
      </c>
      <c r="P137" s="104" t="e">
        <f aca="false">_xlfn.XLOOKUP('MEDIA TRI'!$E:$E,'MEDIA TRI'!$AA:$AA,"-",0)</f>
        <v>#NAME?</v>
      </c>
      <c r="Q137" s="12" t="e">
        <f aca="false">_xlfn.XLOOKUP($U:$U,$V:$V,0,0)</f>
        <v>#NAME?</v>
      </c>
      <c r="R137" s="12" t="e">
        <f aca="false">_xlfn.XLOOKUP($U:$U,$W:$W,0,0)</f>
        <v>#NAME?</v>
      </c>
      <c r="S137" s="12" t="s">
        <v>61</v>
      </c>
      <c r="T137" s="12" t="s">
        <v>1092</v>
      </c>
      <c r="U137" s="12" t="n">
        <v>74244062000185</v>
      </c>
      <c r="V137" s="12" t="s">
        <v>1093</v>
      </c>
      <c r="W137" s="12" t="s">
        <v>1094</v>
      </c>
    </row>
    <row r="138" customFormat="false" ht="15" hidden="false" customHeight="false" outlineLevel="0" collapsed="false">
      <c r="A138" s="102" t="s">
        <v>1449</v>
      </c>
      <c r="B138" s="103" t="n">
        <v>17220310000114</v>
      </c>
      <c r="C138" s="102" t="n">
        <v>100171</v>
      </c>
      <c r="D138" s="102" t="n">
        <v>1792</v>
      </c>
      <c r="E138" s="102" t="s">
        <v>1450</v>
      </c>
      <c r="F138" s="102" t="n">
        <v>11381</v>
      </c>
      <c r="G138" s="102" t="s">
        <v>1191</v>
      </c>
      <c r="H138" s="102" t="n">
        <v>34808</v>
      </c>
      <c r="I138" s="102" t="n">
        <v>14</v>
      </c>
      <c r="J138" s="102" t="n">
        <v>34808</v>
      </c>
      <c r="K138" s="102" t="n">
        <v>7</v>
      </c>
      <c r="L138" s="102" t="s">
        <v>1449</v>
      </c>
      <c r="M138" s="102" t="s">
        <v>1078</v>
      </c>
      <c r="N138" s="102" t="s">
        <v>1090</v>
      </c>
      <c r="O138" s="102" t="s">
        <v>1091</v>
      </c>
      <c r="P138" s="104" t="e">
        <f aca="false">_xlfn.XLOOKUP('MEDIA TRI'!$E:$E,'MEDIA TRI'!$AA:$AA,"-",0)</f>
        <v>#NAME?</v>
      </c>
      <c r="Q138" s="12" t="e">
        <f aca="false">_xlfn.XLOOKUP($U:$U,$V:$V,0,0)</f>
        <v>#NAME?</v>
      </c>
      <c r="R138" s="12" t="e">
        <f aca="false">_xlfn.XLOOKUP($U:$U,$W:$W,0,0)</f>
        <v>#NAME?</v>
      </c>
      <c r="S138" s="12" t="s">
        <v>61</v>
      </c>
      <c r="T138" s="12" t="s">
        <v>1081</v>
      </c>
      <c r="U138" s="12" t="n">
        <v>78931391000155</v>
      </c>
      <c r="V138" s="12" t="s">
        <v>1093</v>
      </c>
      <c r="W138" s="12" t="s">
        <v>1094</v>
      </c>
    </row>
    <row r="139" customFormat="false" ht="15" hidden="false" customHeight="false" outlineLevel="0" collapsed="false">
      <c r="A139" s="102" t="s">
        <v>1451</v>
      </c>
      <c r="B139" s="103" t="n">
        <v>7387069000169</v>
      </c>
      <c r="C139" s="102" t="n">
        <v>117101</v>
      </c>
      <c r="D139" s="102" t="n">
        <v>228</v>
      </c>
      <c r="E139" s="102" t="s">
        <v>1452</v>
      </c>
      <c r="F139" s="102" t="n">
        <v>10437</v>
      </c>
      <c r="G139" s="102" t="s">
        <v>58</v>
      </c>
      <c r="H139" s="102" t="n">
        <v>34925</v>
      </c>
      <c r="I139" s="102" t="n">
        <v>35</v>
      </c>
      <c r="J139" s="102" t="n">
        <v>34925</v>
      </c>
      <c r="K139" s="102" t="n">
        <v>7</v>
      </c>
      <c r="L139" s="102" t="s">
        <v>1451</v>
      </c>
      <c r="M139" s="102" t="s">
        <v>1078</v>
      </c>
      <c r="N139" s="102" t="s">
        <v>1090</v>
      </c>
      <c r="O139" s="102" t="s">
        <v>1091</v>
      </c>
      <c r="P139" s="104" t="e">
        <f aca="false">_xlfn.XLOOKUP('MEDIA TRI'!$E:$E,'MEDIA TRI'!$AA:$AA,"-",0)</f>
        <v>#NAME?</v>
      </c>
      <c r="Q139" s="12" t="e">
        <f aca="false">_xlfn.XLOOKUP($U:$U,$V:$V,0,0)</f>
        <v>#NAME?</v>
      </c>
      <c r="R139" s="12" t="e">
        <f aca="false">_xlfn.XLOOKUP($U:$U,$W:$W,0,0)</f>
        <v>#NAME?</v>
      </c>
      <c r="S139" s="12" t="s">
        <v>61</v>
      </c>
      <c r="T139" s="12" t="s">
        <v>1081</v>
      </c>
      <c r="U139" s="12" t="n">
        <v>78931391000155</v>
      </c>
      <c r="V139" s="12" t="s">
        <v>1093</v>
      </c>
      <c r="W139" s="12" t="s">
        <v>1094</v>
      </c>
    </row>
    <row r="140" customFormat="false" ht="15" hidden="false" customHeight="false" outlineLevel="0" collapsed="false">
      <c r="A140" s="102" t="s">
        <v>1453</v>
      </c>
      <c r="B140" s="103" t="n">
        <v>7398042000171</v>
      </c>
      <c r="C140" s="102" t="n">
        <v>162854</v>
      </c>
      <c r="D140" s="102" t="n">
        <v>1792</v>
      </c>
      <c r="E140" s="102" t="s">
        <v>1454</v>
      </c>
      <c r="F140" s="102" t="n">
        <v>10437</v>
      </c>
      <c r="G140" s="102" t="s">
        <v>58</v>
      </c>
      <c r="H140" s="102" t="n">
        <v>33581</v>
      </c>
      <c r="I140" s="102" t="n">
        <v>33</v>
      </c>
      <c r="J140" s="102" t="n">
        <v>33581</v>
      </c>
      <c r="K140" s="102" t="n">
        <v>7</v>
      </c>
      <c r="L140" s="102" t="s">
        <v>1453</v>
      </c>
      <c r="M140" s="102" t="s">
        <v>1078</v>
      </c>
      <c r="N140" s="102" t="s">
        <v>1090</v>
      </c>
      <c r="O140" s="102" t="s">
        <v>1091</v>
      </c>
      <c r="P140" s="104" t="e">
        <f aca="false">_xlfn.XLOOKUP('MEDIA TRI'!$E:$E,'MEDIA TRI'!$AA:$AA,"-",0)</f>
        <v>#NAME?</v>
      </c>
      <c r="Q140" s="12" t="e">
        <f aca="false">_xlfn.XLOOKUP($U:$U,$V:$V,0,0)</f>
        <v>#NAME?</v>
      </c>
      <c r="R140" s="12" t="e">
        <f aca="false">_xlfn.XLOOKUP($U:$U,$W:$W,0,0)</f>
        <v>#NAME?</v>
      </c>
      <c r="S140" s="12" t="s">
        <v>61</v>
      </c>
      <c r="T140" s="12" t="s">
        <v>1081</v>
      </c>
      <c r="U140" s="12" t="n">
        <v>44863959000126</v>
      </c>
      <c r="V140" s="12" t="s">
        <v>1093</v>
      </c>
      <c r="W140" s="12" t="s">
        <v>1094</v>
      </c>
    </row>
    <row r="141" customFormat="false" ht="15" hidden="false" customHeight="false" outlineLevel="0" collapsed="false">
      <c r="A141" s="102" t="s">
        <v>1455</v>
      </c>
      <c r="B141" s="103" t="n">
        <v>23117104000186</v>
      </c>
      <c r="C141" s="102" t="n">
        <v>119586</v>
      </c>
      <c r="D141" s="102" t="n">
        <v>220</v>
      </c>
      <c r="E141" s="102" t="s">
        <v>1456</v>
      </c>
      <c r="F141" s="102" t="n">
        <v>13507</v>
      </c>
      <c r="G141" s="102" t="s">
        <v>1457</v>
      </c>
      <c r="H141" s="102" t="n">
        <v>35677</v>
      </c>
      <c r="I141" s="102" t="n">
        <v>60</v>
      </c>
      <c r="J141" s="102" t="n">
        <v>35677</v>
      </c>
      <c r="K141" s="102" t="n">
        <v>7</v>
      </c>
      <c r="L141" s="102" t="s">
        <v>1455</v>
      </c>
      <c r="M141" s="102" t="s">
        <v>1078</v>
      </c>
      <c r="N141" s="102" t="s">
        <v>1090</v>
      </c>
      <c r="O141" s="102" t="s">
        <v>1102</v>
      </c>
      <c r="P141" s="104" t="e">
        <f aca="false">_xlfn.XLOOKUP('MEDIA TRI'!$E:$E,'MEDIA TRI'!$AA:$AA,"-",0)</f>
        <v>#NAME?</v>
      </c>
      <c r="Q141" s="12" t="e">
        <f aca="false">_xlfn.XLOOKUP($U:$U,$V:$V,0,0)</f>
        <v>#NAME?</v>
      </c>
      <c r="R141" s="12" t="e">
        <f aca="false">_xlfn.XLOOKUP($U:$U,$W:$W,0,0)</f>
        <v>#NAME?</v>
      </c>
      <c r="S141" s="12" t="s">
        <v>61</v>
      </c>
      <c r="T141" s="12" t="s">
        <v>1081</v>
      </c>
      <c r="U141" s="12" t="n">
        <v>44863959000126</v>
      </c>
      <c r="V141" s="12" t="s">
        <v>1093</v>
      </c>
      <c r="W141" s="12" t="s">
        <v>1094</v>
      </c>
    </row>
    <row r="142" customFormat="false" ht="15" hidden="false" customHeight="false" outlineLevel="0" collapsed="false">
      <c r="A142" s="102" t="s">
        <v>1458</v>
      </c>
      <c r="B142" s="103" t="n">
        <v>42846493000125</v>
      </c>
      <c r="C142" s="102" t="n">
        <v>148579</v>
      </c>
      <c r="D142" s="102" t="n">
        <v>1438</v>
      </c>
      <c r="E142" s="102" t="s">
        <v>1459</v>
      </c>
      <c r="F142" s="102" t="n">
        <v>10437</v>
      </c>
      <c r="G142" s="102" t="s">
        <v>58</v>
      </c>
      <c r="H142" s="102" t="n">
        <v>34914</v>
      </c>
      <c r="I142" s="102" t="n">
        <v>35</v>
      </c>
      <c r="J142" s="102" t="n">
        <v>34914</v>
      </c>
      <c r="K142" s="102" t="n">
        <v>7</v>
      </c>
      <c r="L142" s="102" t="s">
        <v>1458</v>
      </c>
      <c r="M142" s="102" t="s">
        <v>1078</v>
      </c>
      <c r="N142" s="102" t="s">
        <v>1090</v>
      </c>
      <c r="O142" s="102" t="s">
        <v>1106</v>
      </c>
      <c r="P142" s="104" t="e">
        <f aca="false">_xlfn.XLOOKUP('MEDIA TRI'!$E:$E,'MEDIA TRI'!$AA:$AA,"-",0)</f>
        <v>#NAME?</v>
      </c>
      <c r="Q142" s="12" t="e">
        <f aca="false">_xlfn.XLOOKUP($U:$U,$V:$V,0,0)</f>
        <v>#NAME?</v>
      </c>
      <c r="R142" s="12" t="e">
        <f aca="false">_xlfn.XLOOKUP($U:$U,$W:$W,0,0)</f>
        <v>#NAME?</v>
      </c>
      <c r="S142" s="12" t="s">
        <v>61</v>
      </c>
      <c r="T142" s="12" t="s">
        <v>1092</v>
      </c>
      <c r="U142" s="12" t="n">
        <v>5868278000280</v>
      </c>
      <c r="V142" s="12" t="s">
        <v>1093</v>
      </c>
      <c r="W142" s="12" t="s">
        <v>1094</v>
      </c>
    </row>
    <row r="143" customFormat="false" ht="15" hidden="false" customHeight="false" outlineLevel="0" collapsed="false">
      <c r="A143" s="102" t="s">
        <v>1460</v>
      </c>
      <c r="B143" s="103" t="n">
        <v>41848748000126</v>
      </c>
      <c r="C143" s="102" t="n">
        <v>118297</v>
      </c>
      <c r="D143" s="102" t="n">
        <v>282</v>
      </c>
      <c r="E143" s="102" t="s">
        <v>1461</v>
      </c>
      <c r="F143" s="102" t="n">
        <v>10437</v>
      </c>
      <c r="G143" s="102" t="s">
        <v>58</v>
      </c>
      <c r="H143" s="102" t="n">
        <v>34925</v>
      </c>
      <c r="I143" s="102" t="n">
        <v>14</v>
      </c>
      <c r="J143" s="102" t="n">
        <v>34925</v>
      </c>
      <c r="K143" s="102" t="n">
        <v>7</v>
      </c>
      <c r="L143" s="102" t="s">
        <v>1165</v>
      </c>
      <c r="M143" s="102" t="s">
        <v>1078</v>
      </c>
      <c r="N143" s="102" t="s">
        <v>1079</v>
      </c>
      <c r="O143" s="102" t="s">
        <v>1155</v>
      </c>
      <c r="P143" s="104" t="e">
        <f aca="false">_xlfn.XLOOKUP('MEDIA TRI'!$E:$E,'MEDIA TRI'!$AA:$AA,"-",0)</f>
        <v>#NAME?</v>
      </c>
      <c r="Q143" s="12" t="e">
        <f aca="false">_xlfn.XLOOKUP($U:$U,$V:$V,0,0)</f>
        <v>#NAME?</v>
      </c>
      <c r="R143" s="12" t="e">
        <f aca="false">_xlfn.XLOOKUP($U:$U,$W:$W,0,0)</f>
        <v>#NAME?</v>
      </c>
      <c r="S143" s="12" t="s">
        <v>61</v>
      </c>
      <c r="T143" s="12" t="s">
        <v>1081</v>
      </c>
      <c r="U143" s="12" t="n">
        <v>5868278000280</v>
      </c>
      <c r="V143" s="12" t="s">
        <v>1093</v>
      </c>
      <c r="W143" s="12" t="s">
        <v>1094</v>
      </c>
    </row>
    <row r="144" customFormat="false" ht="15" hidden="false" customHeight="false" outlineLevel="0" collapsed="false">
      <c r="A144" s="102" t="s">
        <v>1462</v>
      </c>
      <c r="B144" s="103" t="n">
        <v>17081696000120</v>
      </c>
      <c r="C144" s="102" t="n">
        <v>112180</v>
      </c>
      <c r="D144" s="102" t="n">
        <v>282</v>
      </c>
      <c r="E144" s="102" t="s">
        <v>1463</v>
      </c>
      <c r="F144" s="102" t="n">
        <v>13874</v>
      </c>
      <c r="G144" s="102" t="s">
        <v>1464</v>
      </c>
      <c r="H144" s="102" t="n">
        <v>35992</v>
      </c>
      <c r="I144" s="102" t="n">
        <v>8</v>
      </c>
      <c r="J144" s="102" t="n">
        <v>35992</v>
      </c>
      <c r="K144" s="102" t="n">
        <v>7</v>
      </c>
      <c r="L144" s="102" t="s">
        <v>1465</v>
      </c>
      <c r="M144" s="102" t="s">
        <v>1078</v>
      </c>
      <c r="N144" s="102" t="s">
        <v>1079</v>
      </c>
      <c r="O144" s="102" t="s">
        <v>1155</v>
      </c>
      <c r="P144" s="104" t="e">
        <f aca="false">_xlfn.XLOOKUP('MEDIA TRI'!$E:$E,'MEDIA TRI'!$AA:$AA,"-",0)</f>
        <v>#NAME?</v>
      </c>
      <c r="Q144" s="12" t="e">
        <f aca="false">_xlfn.XLOOKUP($U:$U,$V:$V,0,0)</f>
        <v>#NAME?</v>
      </c>
      <c r="R144" s="12" t="e">
        <f aca="false">_xlfn.XLOOKUP($U:$U,$W:$W,0,0)</f>
        <v>#NAME?</v>
      </c>
      <c r="S144" s="12" t="s">
        <v>61</v>
      </c>
      <c r="T144" s="12" t="s">
        <v>1081</v>
      </c>
      <c r="U144" s="12" t="n">
        <v>43202472000300</v>
      </c>
      <c r="V144" s="12" t="s">
        <v>1093</v>
      </c>
      <c r="W144" s="12" t="s">
        <v>1094</v>
      </c>
    </row>
    <row r="145" customFormat="false" ht="15" hidden="false" customHeight="false" outlineLevel="0" collapsed="false">
      <c r="A145" s="102" t="s">
        <v>1466</v>
      </c>
      <c r="B145" s="103" t="n">
        <v>6939316000120</v>
      </c>
      <c r="C145" s="102" t="n">
        <v>114373</v>
      </c>
      <c r="D145" s="102" t="n">
        <v>3412</v>
      </c>
      <c r="E145" s="102" t="s">
        <v>1467</v>
      </c>
      <c r="F145" s="102" t="n">
        <v>10437</v>
      </c>
      <c r="G145" s="102" t="s">
        <v>58</v>
      </c>
      <c r="H145" s="102" t="n">
        <v>30015</v>
      </c>
      <c r="I145" s="102" t="n">
        <v>21</v>
      </c>
      <c r="J145" s="102" t="n">
        <v>30015</v>
      </c>
      <c r="K145" s="102" t="n">
        <v>7</v>
      </c>
      <c r="L145" s="102" t="s">
        <v>1466</v>
      </c>
      <c r="M145" s="102" t="s">
        <v>1078</v>
      </c>
      <c r="N145" s="102" t="s">
        <v>1090</v>
      </c>
      <c r="O145" s="102" t="s">
        <v>1126</v>
      </c>
      <c r="P145" s="104" t="e">
        <f aca="false">_xlfn.XLOOKUP('MEDIA TRI'!$E:$E,'MEDIA TRI'!$AA:$AA,"-",0)</f>
        <v>#NAME?</v>
      </c>
      <c r="Q145" s="12" t="e">
        <f aca="false">_xlfn.XLOOKUP($U:$U,$V:$V,0,0)</f>
        <v>#NAME?</v>
      </c>
      <c r="R145" s="12" t="e">
        <f aca="false">_xlfn.XLOOKUP($U:$U,$W:$W,0,0)</f>
        <v>#NAME?</v>
      </c>
      <c r="S145" s="12" t="s">
        <v>61</v>
      </c>
      <c r="T145" s="12" t="s">
        <v>1092</v>
      </c>
      <c r="U145" s="12" t="n">
        <v>43202472000300</v>
      </c>
      <c r="V145" s="12" t="s">
        <v>1093</v>
      </c>
      <c r="W145" s="12" t="s">
        <v>1094</v>
      </c>
    </row>
    <row r="146" customFormat="false" ht="15" hidden="false" customHeight="false" outlineLevel="0" collapsed="false">
      <c r="A146" s="102" t="s">
        <v>1468</v>
      </c>
      <c r="B146" s="103" t="n">
        <v>18968131000122</v>
      </c>
      <c r="C146" s="102" t="n">
        <v>106354</v>
      </c>
      <c r="D146" s="102" t="n">
        <v>1437</v>
      </c>
      <c r="E146" s="102" t="s">
        <v>1469</v>
      </c>
      <c r="F146" s="102" t="n">
        <v>9336</v>
      </c>
      <c r="G146" s="102" t="s">
        <v>1133</v>
      </c>
      <c r="H146" s="102" t="n">
        <v>36000</v>
      </c>
      <c r="I146" s="102" t="n">
        <v>8</v>
      </c>
      <c r="J146" s="102" t="n">
        <v>36000</v>
      </c>
      <c r="K146" s="102" t="n">
        <v>7</v>
      </c>
      <c r="L146" s="102" t="s">
        <v>1468</v>
      </c>
      <c r="M146" s="102" t="s">
        <v>1078</v>
      </c>
      <c r="N146" s="102" t="s">
        <v>1090</v>
      </c>
      <c r="O146" s="102" t="s">
        <v>1106</v>
      </c>
      <c r="P146" s="104" t="e">
        <f aca="false">_xlfn.XLOOKUP('MEDIA TRI'!$E:$E,'MEDIA TRI'!$AA:$AA,"-",0)</f>
        <v>#NAME?</v>
      </c>
      <c r="Q146" s="12" t="e">
        <f aca="false">_xlfn.XLOOKUP($U:$U,$V:$V,0,0)</f>
        <v>#NAME?</v>
      </c>
      <c r="R146" s="12" t="e">
        <f aca="false">_xlfn.XLOOKUP($U:$U,$W:$W,0,0)</f>
        <v>#NAME?</v>
      </c>
      <c r="S146" s="12" t="s">
        <v>61</v>
      </c>
      <c r="T146" s="12" t="s">
        <v>1092</v>
      </c>
      <c r="U146" s="12" t="n">
        <v>80871551000160</v>
      </c>
      <c r="V146" s="12" t="s">
        <v>1093</v>
      </c>
      <c r="W146" s="12" t="s">
        <v>1094</v>
      </c>
    </row>
    <row r="147" customFormat="false" ht="15" hidden="false" customHeight="false" outlineLevel="0" collapsed="false">
      <c r="A147" s="102" t="s">
        <v>1470</v>
      </c>
      <c r="B147" s="103" t="n">
        <v>20873303000126</v>
      </c>
      <c r="C147" s="102" t="n">
        <v>125683</v>
      </c>
      <c r="D147" s="102" t="n">
        <v>3501</v>
      </c>
      <c r="E147" s="102" t="s">
        <v>1471</v>
      </c>
      <c r="F147" s="102" t="n">
        <v>10437</v>
      </c>
      <c r="G147" s="102" t="s">
        <v>58</v>
      </c>
      <c r="H147" s="102" t="n">
        <v>30015</v>
      </c>
      <c r="I147" s="102" t="n">
        <v>21</v>
      </c>
      <c r="J147" s="102" t="n">
        <v>30015</v>
      </c>
      <c r="K147" s="102" t="n">
        <v>7</v>
      </c>
      <c r="L147" s="102" t="s">
        <v>1470</v>
      </c>
      <c r="M147" s="102" t="s">
        <v>1078</v>
      </c>
      <c r="N147" s="102" t="s">
        <v>1090</v>
      </c>
      <c r="O147" s="102" t="s">
        <v>1091</v>
      </c>
      <c r="P147" s="104" t="e">
        <f aca="false">_xlfn.XLOOKUP('MEDIA TRI'!$E:$E,'MEDIA TRI'!$AA:$AA,"-",0)</f>
        <v>#NAME?</v>
      </c>
      <c r="Q147" s="12" t="e">
        <f aca="false">_xlfn.XLOOKUP($U:$U,$V:$V,0,0)</f>
        <v>#NAME?</v>
      </c>
      <c r="R147" s="12" t="e">
        <f aca="false">_xlfn.XLOOKUP($U:$U,$W:$W,0,0)</f>
        <v>#NAME?</v>
      </c>
      <c r="S147" s="12" t="s">
        <v>61</v>
      </c>
      <c r="T147" s="12" t="s">
        <v>1092</v>
      </c>
      <c r="U147" s="12" t="n">
        <v>80871551000160</v>
      </c>
      <c r="V147" s="12" t="s">
        <v>1093</v>
      </c>
      <c r="W147" s="12" t="s">
        <v>1094</v>
      </c>
    </row>
    <row r="148" customFormat="false" ht="15" hidden="false" customHeight="false" outlineLevel="0" collapsed="false">
      <c r="A148" s="102" t="s">
        <v>1472</v>
      </c>
      <c r="B148" s="103" t="n">
        <v>38560306000175</v>
      </c>
      <c r="C148" s="102" t="n">
        <v>118299</v>
      </c>
      <c r="D148" s="102" t="n">
        <v>230</v>
      </c>
      <c r="E148" s="102" t="s">
        <v>1473</v>
      </c>
      <c r="F148" s="102" t="n">
        <v>10437</v>
      </c>
      <c r="G148" s="102" t="s">
        <v>58</v>
      </c>
      <c r="H148" s="102" t="n">
        <v>34808</v>
      </c>
      <c r="I148" s="102" t="n">
        <v>28</v>
      </c>
      <c r="J148" s="102" t="n">
        <v>34808</v>
      </c>
      <c r="K148" s="102" t="n">
        <v>7</v>
      </c>
      <c r="L148" s="102" t="s">
        <v>1472</v>
      </c>
      <c r="M148" s="102" t="s">
        <v>1078</v>
      </c>
      <c r="N148" s="102" t="s">
        <v>1090</v>
      </c>
      <c r="O148" s="102" t="s">
        <v>1091</v>
      </c>
      <c r="P148" s="104" t="e">
        <f aca="false">_xlfn.XLOOKUP('MEDIA TRI'!$E:$E,'MEDIA TRI'!$AA:$AA,"-",0)</f>
        <v>#NAME?</v>
      </c>
      <c r="Q148" s="12" t="e">
        <f aca="false">_xlfn.XLOOKUP($U:$U,$V:$V,0,0)</f>
        <v>#NAME?</v>
      </c>
      <c r="R148" s="12" t="e">
        <f aca="false">_xlfn.XLOOKUP($U:$U,$W:$W,0,0)</f>
        <v>#NAME?</v>
      </c>
      <c r="S148" s="12" t="s">
        <v>61</v>
      </c>
      <c r="T148" s="12" t="s">
        <v>1092</v>
      </c>
      <c r="U148" s="12" t="n">
        <v>2476067000203</v>
      </c>
      <c r="V148" s="12" t="s">
        <v>1093</v>
      </c>
      <c r="W148" s="12" t="s">
        <v>1094</v>
      </c>
    </row>
    <row r="149" customFormat="false" ht="15" hidden="false" customHeight="false" outlineLevel="0" collapsed="false">
      <c r="A149" s="102" t="s">
        <v>1474</v>
      </c>
      <c r="B149" s="103" t="n">
        <v>17181561000137</v>
      </c>
      <c r="C149" s="102" t="n">
        <v>147863</v>
      </c>
      <c r="D149" s="102" t="n">
        <v>1146</v>
      </c>
      <c r="E149" s="102" t="s">
        <v>1475</v>
      </c>
      <c r="F149" s="102" t="n">
        <v>10437</v>
      </c>
      <c r="G149" s="102" t="s">
        <v>58</v>
      </c>
      <c r="H149" s="102" t="n">
        <v>30015</v>
      </c>
      <c r="I149" s="102" t="n">
        <v>21</v>
      </c>
      <c r="J149" s="102" t="n">
        <v>30015</v>
      </c>
      <c r="K149" s="102" t="n">
        <v>7</v>
      </c>
      <c r="L149" s="102" t="s">
        <v>1474</v>
      </c>
      <c r="M149" s="102" t="s">
        <v>1078</v>
      </c>
      <c r="N149" s="102" t="s">
        <v>1079</v>
      </c>
      <c r="O149" s="102" t="s">
        <v>1097</v>
      </c>
      <c r="P149" s="104" t="e">
        <f aca="false">_xlfn.XLOOKUP('MEDIA TRI'!$E:$E,'MEDIA TRI'!$AA:$AA,"-",0)</f>
        <v>#NAME?</v>
      </c>
      <c r="Q149" s="12" t="e">
        <f aca="false">_xlfn.XLOOKUP($U:$U,$V:$V,0,0)</f>
        <v>#NAME?</v>
      </c>
      <c r="R149" s="12" t="e">
        <f aca="false">_xlfn.XLOOKUP($U:$U,$W:$W,0,0)</f>
        <v>#NAME?</v>
      </c>
      <c r="S149" s="12" t="s">
        <v>61</v>
      </c>
      <c r="T149" s="12" t="s">
        <v>1081</v>
      </c>
      <c r="U149" s="12" t="n">
        <v>11214624000470</v>
      </c>
      <c r="V149" s="12" t="s">
        <v>1093</v>
      </c>
      <c r="W149" s="12" t="s">
        <v>1094</v>
      </c>
    </row>
    <row r="150" customFormat="false" ht="15" hidden="false" customHeight="false" outlineLevel="0" collapsed="false">
      <c r="A150" s="102" t="s">
        <v>1476</v>
      </c>
      <c r="B150" s="103" t="n">
        <v>17551664000303</v>
      </c>
      <c r="C150" s="102" t="n">
        <v>103919</v>
      </c>
      <c r="D150" s="102" t="n">
        <v>333</v>
      </c>
      <c r="E150" s="102" t="s">
        <v>1477</v>
      </c>
      <c r="F150" s="102" t="n">
        <v>10437</v>
      </c>
      <c r="G150" s="102" t="s">
        <v>58</v>
      </c>
      <c r="H150" s="102" t="n">
        <v>30015</v>
      </c>
      <c r="I150" s="102" t="n">
        <v>28</v>
      </c>
      <c r="J150" s="102" t="n">
        <v>30015</v>
      </c>
      <c r="K150" s="102" t="n">
        <v>7</v>
      </c>
      <c r="L150" s="102" t="s">
        <v>1478</v>
      </c>
      <c r="M150" s="102" t="s">
        <v>1078</v>
      </c>
      <c r="N150" s="102" t="s">
        <v>1079</v>
      </c>
      <c r="O150" s="102" t="s">
        <v>1155</v>
      </c>
      <c r="P150" s="104" t="e">
        <f aca="false">_xlfn.XLOOKUP('MEDIA TRI'!$E:$E,'MEDIA TRI'!$AA:$AA,"-",0)</f>
        <v>#NAME?</v>
      </c>
      <c r="Q150" s="12" t="e">
        <f aca="false">_xlfn.XLOOKUP($U:$U,$V:$V,0,0)</f>
        <v>#NAME?</v>
      </c>
      <c r="R150" s="12" t="e">
        <f aca="false">_xlfn.XLOOKUP($U:$U,$W:$W,0,0)</f>
        <v>#NAME?</v>
      </c>
      <c r="S150" s="12" t="s">
        <v>61</v>
      </c>
      <c r="T150" s="12" t="s">
        <v>1081</v>
      </c>
      <c r="U150" s="12" t="n">
        <v>2322043000119</v>
      </c>
      <c r="V150" s="12" t="s">
        <v>1093</v>
      </c>
      <c r="W150" s="12" t="s">
        <v>1094</v>
      </c>
    </row>
    <row r="151" customFormat="false" ht="15" hidden="false" customHeight="false" outlineLevel="0" collapsed="false">
      <c r="A151" s="102" t="s">
        <v>1479</v>
      </c>
      <c r="B151" s="103" t="n">
        <v>65280489000148</v>
      </c>
      <c r="C151" s="102" t="n">
        <v>147548</v>
      </c>
      <c r="D151" s="102" t="n">
        <v>1828</v>
      </c>
      <c r="E151" s="102" t="s">
        <v>1480</v>
      </c>
      <c r="F151" s="102" t="n">
        <v>10437</v>
      </c>
      <c r="G151" s="102" t="s">
        <v>58</v>
      </c>
      <c r="H151" s="102" t="n">
        <v>35939</v>
      </c>
      <c r="I151" s="102" t="n">
        <v>40</v>
      </c>
      <c r="J151" s="102" t="n">
        <v>35939</v>
      </c>
      <c r="K151" s="102" t="n">
        <v>7</v>
      </c>
      <c r="L151" s="102" t="s">
        <v>1479</v>
      </c>
      <c r="M151" s="102" t="s">
        <v>1078</v>
      </c>
      <c r="N151" s="102" t="s">
        <v>1090</v>
      </c>
      <c r="O151" s="102" t="s">
        <v>1091</v>
      </c>
      <c r="P151" s="104" t="e">
        <f aca="false">_xlfn.XLOOKUP('MEDIA TRI'!$E:$E,'MEDIA TRI'!$AA:$AA,"-",0)</f>
        <v>#NAME?</v>
      </c>
      <c r="Q151" s="12" t="e">
        <f aca="false">_xlfn.XLOOKUP($U:$U,$V:$V,0,0)</f>
        <v>#NAME?</v>
      </c>
      <c r="R151" s="12" t="e">
        <f aca="false">_xlfn.XLOOKUP($U:$U,$W:$W,0,0)</f>
        <v>#NAME?</v>
      </c>
      <c r="S151" s="12" t="s">
        <v>61</v>
      </c>
      <c r="T151" s="12" t="s">
        <v>1092</v>
      </c>
      <c r="U151" s="12" t="n">
        <v>2322043000119</v>
      </c>
      <c r="V151" s="12" t="s">
        <v>1093</v>
      </c>
      <c r="W151" s="12" t="s">
        <v>1094</v>
      </c>
    </row>
    <row r="152" customFormat="false" ht="15" hidden="false" customHeight="false" outlineLevel="0" collapsed="false">
      <c r="A152" s="102" t="s">
        <v>1481</v>
      </c>
      <c r="B152" s="103" t="n">
        <v>86462066000119</v>
      </c>
      <c r="C152" s="102" t="n">
        <v>138079</v>
      </c>
      <c r="D152" s="102" t="n">
        <v>1146</v>
      </c>
      <c r="E152" s="102" t="s">
        <v>1482</v>
      </c>
      <c r="F152" s="102" t="n">
        <v>10437</v>
      </c>
      <c r="G152" s="102" t="s">
        <v>58</v>
      </c>
      <c r="H152" s="102" t="n">
        <v>30015</v>
      </c>
      <c r="I152" s="102" t="n">
        <v>35</v>
      </c>
      <c r="J152" s="102" t="n">
        <v>30015</v>
      </c>
      <c r="K152" s="102" t="n">
        <v>7</v>
      </c>
      <c r="L152" s="102" t="s">
        <v>1481</v>
      </c>
      <c r="M152" s="102" t="s">
        <v>1078</v>
      </c>
      <c r="N152" s="102" t="s">
        <v>1079</v>
      </c>
      <c r="O152" s="102" t="s">
        <v>1097</v>
      </c>
      <c r="P152" s="104" t="e">
        <f aca="false">_xlfn.XLOOKUP('MEDIA TRI'!$E:$E,'MEDIA TRI'!$AA:$AA,"-",0)</f>
        <v>#NAME?</v>
      </c>
      <c r="Q152" s="12" t="e">
        <f aca="false">_xlfn.XLOOKUP($U:$U,$V:$V,0,0)</f>
        <v>#NAME?</v>
      </c>
      <c r="R152" s="12" t="e">
        <f aca="false">_xlfn.XLOOKUP($U:$U,$W:$W,0,0)</f>
        <v>#NAME?</v>
      </c>
      <c r="S152" s="12" t="s">
        <v>61</v>
      </c>
      <c r="T152" s="12" t="s">
        <v>1081</v>
      </c>
      <c r="U152" s="12" t="n">
        <v>51093193000456</v>
      </c>
      <c r="V152" s="12" t="s">
        <v>1093</v>
      </c>
      <c r="W152" s="12" t="s">
        <v>1094</v>
      </c>
    </row>
    <row r="153" customFormat="false" ht="15" hidden="false" customHeight="false" outlineLevel="0" collapsed="false">
      <c r="A153" s="102" t="s">
        <v>1483</v>
      </c>
      <c r="B153" s="103" t="n">
        <v>65208100000153</v>
      </c>
      <c r="C153" s="102" t="n">
        <v>114424</v>
      </c>
      <c r="D153" s="102" t="n">
        <v>703</v>
      </c>
      <c r="E153" s="102" t="s">
        <v>1484</v>
      </c>
      <c r="F153" s="102" t="n">
        <v>14608</v>
      </c>
      <c r="G153" s="102" t="s">
        <v>1105</v>
      </c>
      <c r="H153" s="102" t="n">
        <v>35997</v>
      </c>
      <c r="I153" s="102" t="n">
        <v>14</v>
      </c>
      <c r="J153" s="102" t="n">
        <v>35997</v>
      </c>
      <c r="K153" s="102" t="n">
        <v>7</v>
      </c>
      <c r="L153" s="102" t="s">
        <v>1483</v>
      </c>
      <c r="M153" s="102" t="s">
        <v>1078</v>
      </c>
      <c r="N153" s="102" t="s">
        <v>1079</v>
      </c>
      <c r="O153" s="102" t="s">
        <v>1147</v>
      </c>
      <c r="P153" s="104" t="e">
        <f aca="false">_xlfn.XLOOKUP('MEDIA TRI'!$E:$E,'MEDIA TRI'!$AA:$AA,"-",0)</f>
        <v>#NAME?</v>
      </c>
      <c r="Q153" s="12" t="e">
        <f aca="false">_xlfn.XLOOKUP($U:$U,$V:$V,0,0)</f>
        <v>#NAME?</v>
      </c>
      <c r="R153" s="12" t="e">
        <f aca="false">_xlfn.XLOOKUP($U:$U,$W:$W,0,0)</f>
        <v>#NAME?</v>
      </c>
      <c r="S153" s="12" t="s">
        <v>61</v>
      </c>
      <c r="T153" s="12" t="s">
        <v>1092</v>
      </c>
      <c r="U153" s="12" t="n">
        <v>51093193000456</v>
      </c>
      <c r="V153" s="12" t="s">
        <v>1093</v>
      </c>
      <c r="W153" s="12" t="s">
        <v>1094</v>
      </c>
    </row>
    <row r="154" customFormat="false" ht="15" hidden="false" customHeight="false" outlineLevel="0" collapsed="false">
      <c r="A154" s="102" t="s">
        <v>1485</v>
      </c>
      <c r="B154" s="103" t="n">
        <v>22387229000163</v>
      </c>
      <c r="C154" s="102" t="n">
        <v>129689</v>
      </c>
      <c r="D154" s="102" t="n">
        <v>3412</v>
      </c>
      <c r="E154" s="102" t="s">
        <v>1486</v>
      </c>
      <c r="F154" s="102" t="n">
        <v>10437</v>
      </c>
      <c r="G154" s="102" t="s">
        <v>58</v>
      </c>
      <c r="H154" s="102" t="n">
        <v>30015</v>
      </c>
      <c r="I154" s="102" t="n">
        <v>21</v>
      </c>
      <c r="J154" s="102" t="n">
        <v>30015</v>
      </c>
      <c r="K154" s="102" t="n">
        <v>7</v>
      </c>
      <c r="L154" s="102" t="s">
        <v>1485</v>
      </c>
      <c r="M154" s="102" t="s">
        <v>1078</v>
      </c>
      <c r="N154" s="102" t="s">
        <v>1090</v>
      </c>
      <c r="O154" s="102" t="s">
        <v>1126</v>
      </c>
      <c r="P154" s="104" t="e">
        <f aca="false">_xlfn.XLOOKUP('MEDIA TRI'!$E:$E,'MEDIA TRI'!$AA:$AA,"-",0)</f>
        <v>#NAME?</v>
      </c>
      <c r="Q154" s="12" t="e">
        <f aca="false">_xlfn.XLOOKUP($U:$U,$V:$V,0,0)</f>
        <v>#NAME?</v>
      </c>
      <c r="R154" s="12" t="e">
        <f aca="false">_xlfn.XLOOKUP($U:$U,$W:$W,0,0)</f>
        <v>#NAME?</v>
      </c>
      <c r="S154" s="12" t="s">
        <v>61</v>
      </c>
      <c r="T154" s="12" t="s">
        <v>1081</v>
      </c>
      <c r="U154" s="12" t="n">
        <v>28630531000187</v>
      </c>
      <c r="V154" s="12" t="s">
        <v>1093</v>
      </c>
      <c r="W154" s="12" t="s">
        <v>1094</v>
      </c>
    </row>
    <row r="155" customFormat="false" ht="15" hidden="false" customHeight="false" outlineLevel="0" collapsed="false">
      <c r="A155" s="102" t="s">
        <v>1487</v>
      </c>
      <c r="B155" s="103" t="n">
        <v>17758962000107</v>
      </c>
      <c r="C155" s="102" t="n">
        <v>136280</v>
      </c>
      <c r="D155" s="102" t="n">
        <v>530</v>
      </c>
      <c r="E155" s="102" t="s">
        <v>1488</v>
      </c>
      <c r="F155" s="102" t="n">
        <v>10437</v>
      </c>
      <c r="G155" s="102" t="s">
        <v>58</v>
      </c>
      <c r="H155" s="102" t="n">
        <v>35997</v>
      </c>
      <c r="I155" s="102" t="n">
        <v>42</v>
      </c>
      <c r="J155" s="102" t="n">
        <v>35997</v>
      </c>
      <c r="K155" s="102" t="n">
        <v>7</v>
      </c>
      <c r="L155" s="102" t="s">
        <v>1487</v>
      </c>
      <c r="M155" s="102" t="s">
        <v>1078</v>
      </c>
      <c r="N155" s="102" t="s">
        <v>1090</v>
      </c>
      <c r="O155" s="102" t="s">
        <v>1091</v>
      </c>
      <c r="P155" s="104" t="e">
        <f aca="false">_xlfn.XLOOKUP('MEDIA TRI'!$E:$E,'MEDIA TRI'!$AA:$AA,"-",0)</f>
        <v>#NAME?</v>
      </c>
      <c r="Q155" s="12" t="e">
        <f aca="false">_xlfn.XLOOKUP($U:$U,$V:$V,0,0)</f>
        <v>#NAME?</v>
      </c>
      <c r="R155" s="12" t="e">
        <f aca="false">_xlfn.XLOOKUP($U:$U,$W:$W,0,0)</f>
        <v>#NAME?</v>
      </c>
      <c r="S155" s="12" t="s">
        <v>61</v>
      </c>
      <c r="T155" s="12" t="s">
        <v>1092</v>
      </c>
      <c r="U155" s="12" t="n">
        <v>5657234000200</v>
      </c>
      <c r="V155" s="12" t="s">
        <v>1093</v>
      </c>
      <c r="W155" s="12" t="s">
        <v>1094</v>
      </c>
    </row>
    <row r="156" customFormat="false" ht="15" hidden="false" customHeight="false" outlineLevel="0" collapsed="false">
      <c r="A156" s="102" t="s">
        <v>1489</v>
      </c>
      <c r="B156" s="103" t="n">
        <v>18535476000192</v>
      </c>
      <c r="C156" s="102" t="n">
        <v>103396</v>
      </c>
      <c r="D156" s="102" t="n">
        <v>3412</v>
      </c>
      <c r="E156" s="102" t="s">
        <v>1490</v>
      </c>
      <c r="F156" s="102" t="n">
        <v>10437</v>
      </c>
      <c r="G156" s="102" t="s">
        <v>58</v>
      </c>
      <c r="H156" s="102" t="n">
        <v>30015</v>
      </c>
      <c r="I156" s="102" t="n">
        <v>21</v>
      </c>
      <c r="J156" s="102" t="n">
        <v>30015</v>
      </c>
      <c r="K156" s="102" t="n">
        <v>7</v>
      </c>
      <c r="L156" s="102" t="s">
        <v>1489</v>
      </c>
      <c r="M156" s="102" t="s">
        <v>1078</v>
      </c>
      <c r="N156" s="102" t="s">
        <v>1090</v>
      </c>
      <c r="O156" s="102" t="s">
        <v>1126</v>
      </c>
      <c r="P156" s="104" t="e">
        <f aca="false">_xlfn.XLOOKUP('MEDIA TRI'!$E:$E,'MEDIA TRI'!$AA:$AA,"-",0)</f>
        <v>#NAME?</v>
      </c>
      <c r="Q156" s="12" t="e">
        <f aca="false">_xlfn.XLOOKUP($U:$U,$V:$V,0,0)</f>
        <v>#NAME?</v>
      </c>
      <c r="R156" s="12" t="e">
        <f aca="false">_xlfn.XLOOKUP($U:$U,$W:$W,0,0)</f>
        <v>#NAME?</v>
      </c>
      <c r="S156" s="12" t="s">
        <v>61</v>
      </c>
      <c r="T156" s="12" t="s">
        <v>1092</v>
      </c>
      <c r="U156" s="12" t="n">
        <v>5657234000200</v>
      </c>
      <c r="V156" s="12" t="s">
        <v>1093</v>
      </c>
      <c r="W156" s="12" t="s">
        <v>1094</v>
      </c>
    </row>
    <row r="157" customFormat="false" ht="15" hidden="false" customHeight="false" outlineLevel="0" collapsed="false">
      <c r="A157" s="102" t="s">
        <v>1491</v>
      </c>
      <c r="B157" s="103" t="n">
        <v>41851916000132</v>
      </c>
      <c r="C157" s="102" t="n">
        <v>148083</v>
      </c>
      <c r="D157" s="102" t="n">
        <v>227</v>
      </c>
      <c r="E157" s="102" t="s">
        <v>1492</v>
      </c>
      <c r="F157" s="102" t="n">
        <v>14329</v>
      </c>
      <c r="G157" s="102" t="s">
        <v>1109</v>
      </c>
      <c r="H157" s="102" t="n">
        <v>34808</v>
      </c>
      <c r="I157" s="102" t="n">
        <v>50</v>
      </c>
      <c r="J157" s="102" t="n">
        <v>34808</v>
      </c>
      <c r="K157" s="102" t="n">
        <v>7</v>
      </c>
      <c r="L157" s="102" t="s">
        <v>1491</v>
      </c>
      <c r="M157" s="102" t="s">
        <v>1078</v>
      </c>
      <c r="N157" s="102" t="s">
        <v>1090</v>
      </c>
      <c r="O157" s="102" t="s">
        <v>1091</v>
      </c>
      <c r="P157" s="104" t="e">
        <f aca="false">_xlfn.XLOOKUP('MEDIA TRI'!$E:$E,'MEDIA TRI'!$AA:$AA,"-",0)</f>
        <v>#NAME?</v>
      </c>
      <c r="Q157" s="12" t="e">
        <f aca="false">_xlfn.XLOOKUP($U:$U,$V:$V,0,0)</f>
        <v>#NAME?</v>
      </c>
      <c r="R157" s="12" t="e">
        <f aca="false">_xlfn.XLOOKUP($U:$U,$W:$W,0,0)</f>
        <v>#NAME?</v>
      </c>
      <c r="S157" s="12" t="s">
        <v>61</v>
      </c>
      <c r="T157" s="12" t="s">
        <v>1092</v>
      </c>
      <c r="U157" s="12" t="n">
        <v>5657234000200</v>
      </c>
      <c r="V157" s="12" t="s">
        <v>1093</v>
      </c>
      <c r="W157" s="12" t="s">
        <v>1094</v>
      </c>
    </row>
    <row r="158" customFormat="false" ht="15" hidden="false" customHeight="false" outlineLevel="0" collapsed="false">
      <c r="A158" s="102" t="s">
        <v>1493</v>
      </c>
      <c r="B158" s="103" t="n">
        <v>16604860000174</v>
      </c>
      <c r="C158" s="102" t="n">
        <v>148523</v>
      </c>
      <c r="D158" s="102" t="n">
        <v>1828</v>
      </c>
      <c r="E158" s="102" t="s">
        <v>1494</v>
      </c>
      <c r="F158" s="102" t="n">
        <v>104</v>
      </c>
      <c r="G158" s="102" t="s">
        <v>1260</v>
      </c>
      <c r="H158" s="102" t="n">
        <v>34925</v>
      </c>
      <c r="I158" s="102" t="n">
        <v>35</v>
      </c>
      <c r="J158" s="102" t="n">
        <v>34925</v>
      </c>
      <c r="K158" s="102" t="n">
        <v>7</v>
      </c>
      <c r="L158" s="102" t="s">
        <v>1493</v>
      </c>
      <c r="M158" s="102" t="s">
        <v>1078</v>
      </c>
      <c r="N158" s="102" t="s">
        <v>1090</v>
      </c>
      <c r="O158" s="102" t="s">
        <v>1091</v>
      </c>
      <c r="P158" s="104" t="e">
        <f aca="false">_xlfn.XLOOKUP('MEDIA TRI'!$E:$E,'MEDIA TRI'!$AA:$AA,"-",0)</f>
        <v>#NAME?</v>
      </c>
      <c r="Q158" s="12" t="e">
        <f aca="false">_xlfn.XLOOKUP($U:$U,$V:$V,0,0)</f>
        <v>#NAME?</v>
      </c>
      <c r="R158" s="12" t="e">
        <f aca="false">_xlfn.XLOOKUP($U:$U,$W:$W,0,0)</f>
        <v>#NAME?</v>
      </c>
      <c r="S158" s="12" t="s">
        <v>61</v>
      </c>
      <c r="T158" s="12" t="s">
        <v>1092</v>
      </c>
      <c r="U158" s="12" t="n">
        <v>7057185000209</v>
      </c>
      <c r="V158" s="12" t="s">
        <v>1093</v>
      </c>
      <c r="W158" s="12" t="s">
        <v>1094</v>
      </c>
    </row>
    <row r="159" customFormat="false" ht="15" hidden="false" customHeight="false" outlineLevel="0" collapsed="false">
      <c r="A159" s="102" t="s">
        <v>1495</v>
      </c>
      <c r="B159" s="103" t="n">
        <v>21099569000126</v>
      </c>
      <c r="C159" s="102" t="n">
        <v>118126</v>
      </c>
      <c r="D159" s="102" t="n">
        <v>1444</v>
      </c>
      <c r="E159" s="102" t="s">
        <v>1496</v>
      </c>
      <c r="F159" s="102" t="n">
        <v>95</v>
      </c>
      <c r="G159" s="102" t="s">
        <v>1100</v>
      </c>
      <c r="H159" s="102" t="n">
        <v>34925</v>
      </c>
      <c r="I159" s="102" t="n">
        <v>34</v>
      </c>
      <c r="J159" s="102" t="n">
        <v>34925</v>
      </c>
      <c r="K159" s="102" t="n">
        <v>7</v>
      </c>
      <c r="L159" s="102" t="s">
        <v>1495</v>
      </c>
      <c r="M159" s="102" t="s">
        <v>1078</v>
      </c>
      <c r="N159" s="102" t="s">
        <v>1079</v>
      </c>
      <c r="O159" s="102" t="s">
        <v>1155</v>
      </c>
      <c r="P159" s="104" t="e">
        <f aca="false">_xlfn.XLOOKUP('MEDIA TRI'!$E:$E,'MEDIA TRI'!$AA:$AA,"-",0)</f>
        <v>#NAME?</v>
      </c>
      <c r="Q159" s="12" t="e">
        <f aca="false">_xlfn.XLOOKUP($U:$U,$V:$V,0,0)</f>
        <v>#NAME?</v>
      </c>
      <c r="R159" s="12" t="e">
        <f aca="false">_xlfn.XLOOKUP($U:$U,$W:$W,0,0)</f>
        <v>#NAME?</v>
      </c>
      <c r="S159" s="12" t="s">
        <v>61</v>
      </c>
      <c r="T159" s="12" t="s">
        <v>1081</v>
      </c>
      <c r="U159" s="12" t="n">
        <v>7057185000209</v>
      </c>
      <c r="V159" s="12" t="s">
        <v>1093</v>
      </c>
      <c r="W159" s="12" t="s">
        <v>1094</v>
      </c>
    </row>
    <row r="160" customFormat="false" ht="15" hidden="false" customHeight="false" outlineLevel="0" collapsed="false">
      <c r="A160" s="102" t="s">
        <v>1497</v>
      </c>
      <c r="B160" s="103" t="n">
        <v>22645857000100</v>
      </c>
      <c r="C160" s="102" t="n">
        <v>106205</v>
      </c>
      <c r="D160" s="102" t="n">
        <v>232</v>
      </c>
      <c r="E160" s="102" t="s">
        <v>1498</v>
      </c>
      <c r="F160" s="102" t="n">
        <v>14059</v>
      </c>
      <c r="G160" s="102" t="s">
        <v>1246</v>
      </c>
      <c r="H160" s="102" t="n">
        <v>35939</v>
      </c>
      <c r="I160" s="102" t="n">
        <v>27</v>
      </c>
      <c r="J160" s="102" t="n">
        <v>35939</v>
      </c>
      <c r="K160" s="102" t="n">
        <v>7</v>
      </c>
      <c r="L160" s="102" t="s">
        <v>1497</v>
      </c>
      <c r="M160" s="102" t="s">
        <v>1078</v>
      </c>
      <c r="N160" s="102" t="s">
        <v>1090</v>
      </c>
      <c r="O160" s="102" t="s">
        <v>1091</v>
      </c>
      <c r="P160" s="104" t="e">
        <f aca="false">_xlfn.XLOOKUP('MEDIA TRI'!$E:$E,'MEDIA TRI'!$AA:$AA,"-",0)</f>
        <v>#NAME?</v>
      </c>
      <c r="Q160" s="12" t="e">
        <f aca="false">_xlfn.XLOOKUP($U:$U,$V:$V,0,0)</f>
        <v>#NAME?</v>
      </c>
      <c r="R160" s="12" t="e">
        <f aca="false">_xlfn.XLOOKUP($U:$U,$W:$W,0,0)</f>
        <v>#NAME?</v>
      </c>
      <c r="S160" s="12" t="s">
        <v>61</v>
      </c>
      <c r="T160" s="12" t="s">
        <v>1081</v>
      </c>
      <c r="U160" s="12" t="n">
        <v>57149775000574</v>
      </c>
      <c r="V160" s="12" t="s">
        <v>1093</v>
      </c>
      <c r="W160" s="12" t="s">
        <v>1094</v>
      </c>
    </row>
    <row r="161" customFormat="false" ht="15" hidden="false" customHeight="false" outlineLevel="0" collapsed="false">
      <c r="A161" s="102" t="s">
        <v>1499</v>
      </c>
      <c r="B161" s="103" t="n">
        <v>21066147000154</v>
      </c>
      <c r="C161" s="102" t="n">
        <v>146015</v>
      </c>
      <c r="D161" s="102" t="n">
        <v>422</v>
      </c>
      <c r="E161" s="102" t="s">
        <v>1500</v>
      </c>
      <c r="F161" s="102" t="n">
        <v>13531</v>
      </c>
      <c r="G161" s="102" t="s">
        <v>1381</v>
      </c>
      <c r="H161" s="102" t="n">
        <v>34925</v>
      </c>
      <c r="I161" s="102" t="n">
        <v>28</v>
      </c>
      <c r="J161" s="102" t="n">
        <v>34925</v>
      </c>
      <c r="K161" s="102" t="n">
        <v>7</v>
      </c>
      <c r="L161" s="102" t="s">
        <v>1501</v>
      </c>
      <c r="M161" s="102" t="s">
        <v>1078</v>
      </c>
      <c r="N161" s="102" t="s">
        <v>1090</v>
      </c>
      <c r="O161" s="102" t="s">
        <v>1122</v>
      </c>
      <c r="P161" s="104" t="e">
        <f aca="false">_xlfn.XLOOKUP('MEDIA TRI'!$E:$E,'MEDIA TRI'!$AA:$AA,"-",0)</f>
        <v>#NAME?</v>
      </c>
      <c r="Q161" s="12" t="e">
        <f aca="false">_xlfn.XLOOKUP($U:$U,$V:$V,0,0)</f>
        <v>#NAME?</v>
      </c>
      <c r="R161" s="12" t="e">
        <f aca="false">_xlfn.XLOOKUP($U:$U,$W:$W,0,0)</f>
        <v>#NAME?</v>
      </c>
      <c r="S161" s="12" t="s">
        <v>61</v>
      </c>
      <c r="T161" s="12" t="s">
        <v>1092</v>
      </c>
      <c r="U161" s="12" t="n">
        <v>57149775000574</v>
      </c>
      <c r="V161" s="12" t="s">
        <v>1093</v>
      </c>
      <c r="W161" s="12" t="s">
        <v>1094</v>
      </c>
    </row>
    <row r="162" customFormat="false" ht="15" hidden="false" customHeight="false" outlineLevel="0" collapsed="false">
      <c r="A162" s="102" t="s">
        <v>1502</v>
      </c>
      <c r="B162" s="103" t="n">
        <v>17314733000101</v>
      </c>
      <c r="C162" s="102" t="n">
        <v>118311</v>
      </c>
      <c r="D162" s="102" t="n">
        <v>651</v>
      </c>
      <c r="E162" s="102" t="s">
        <v>1503</v>
      </c>
      <c r="F162" s="102" t="n">
        <v>13510</v>
      </c>
      <c r="G162" s="102" t="s">
        <v>1204</v>
      </c>
      <c r="H162" s="102" t="n">
        <v>35993</v>
      </c>
      <c r="I162" s="102" t="n">
        <v>42</v>
      </c>
      <c r="J162" s="102" t="n">
        <v>35993</v>
      </c>
      <c r="K162" s="102" t="n">
        <v>7</v>
      </c>
      <c r="L162" s="102" t="s">
        <v>1502</v>
      </c>
      <c r="M162" s="102" t="s">
        <v>1078</v>
      </c>
      <c r="N162" s="102" t="s">
        <v>1090</v>
      </c>
      <c r="O162" s="102" t="s">
        <v>1106</v>
      </c>
      <c r="P162" s="104" t="e">
        <f aca="false">_xlfn.XLOOKUP('MEDIA TRI'!$E:$E,'MEDIA TRI'!$AA:$AA,"-",0)</f>
        <v>#NAME?</v>
      </c>
      <c r="Q162" s="12" t="e">
        <f aca="false">_xlfn.XLOOKUP($U:$U,$V:$V,0,0)</f>
        <v>#NAME?</v>
      </c>
      <c r="R162" s="12" t="e">
        <f aca="false">_xlfn.XLOOKUP($U:$U,$W:$W,0,0)</f>
        <v>#NAME?</v>
      </c>
      <c r="S162" s="12" t="s">
        <v>61</v>
      </c>
      <c r="T162" s="12" t="s">
        <v>1092</v>
      </c>
      <c r="U162" s="12" t="n">
        <v>13360276000122</v>
      </c>
      <c r="V162" s="12" t="n">
        <v>28</v>
      </c>
      <c r="W162" s="12" t="s">
        <v>1150</v>
      </c>
    </row>
    <row r="163" customFormat="false" ht="15" hidden="false" customHeight="false" outlineLevel="0" collapsed="false">
      <c r="A163" s="102" t="s">
        <v>1504</v>
      </c>
      <c r="B163" s="103" t="n">
        <v>19483452000108</v>
      </c>
      <c r="C163" s="102" t="n">
        <v>118313</v>
      </c>
      <c r="D163" s="102" t="n">
        <v>3412</v>
      </c>
      <c r="E163" s="102" t="s">
        <v>1505</v>
      </c>
      <c r="F163" s="102" t="n">
        <v>10437</v>
      </c>
      <c r="G163" s="102" t="s">
        <v>58</v>
      </c>
      <c r="H163" s="102" t="n">
        <v>30015</v>
      </c>
      <c r="I163" s="102" t="n">
        <v>21</v>
      </c>
      <c r="J163" s="102" t="n">
        <v>30015</v>
      </c>
      <c r="K163" s="102" t="n">
        <v>7</v>
      </c>
      <c r="L163" s="102" t="s">
        <v>1504</v>
      </c>
      <c r="M163" s="102" t="s">
        <v>1078</v>
      </c>
      <c r="N163" s="102" t="s">
        <v>1090</v>
      </c>
      <c r="O163" s="102" t="s">
        <v>1126</v>
      </c>
      <c r="P163" s="104" t="e">
        <f aca="false">_xlfn.XLOOKUP('MEDIA TRI'!$E:$E,'MEDIA TRI'!$AA:$AA,"-",0)</f>
        <v>#NAME?</v>
      </c>
      <c r="Q163" s="12" t="e">
        <f aca="false">_xlfn.XLOOKUP($U:$U,$V:$V,0,0)</f>
        <v>#NAME?</v>
      </c>
      <c r="R163" s="12" t="e">
        <f aca="false">_xlfn.XLOOKUP($U:$U,$W:$W,0,0)</f>
        <v>#NAME?</v>
      </c>
      <c r="S163" s="12" t="s">
        <v>61</v>
      </c>
      <c r="T163" s="12" t="s">
        <v>1092</v>
      </c>
      <c r="U163" s="12" t="n">
        <v>368318000391</v>
      </c>
      <c r="V163" s="12" t="s">
        <v>1093</v>
      </c>
      <c r="W163" s="12" t="s">
        <v>1094</v>
      </c>
    </row>
    <row r="164" customFormat="false" ht="15" hidden="false" customHeight="false" outlineLevel="0" collapsed="false">
      <c r="A164" s="102" t="s">
        <v>1506</v>
      </c>
      <c r="B164" s="103" t="n">
        <v>18763029000190</v>
      </c>
      <c r="C164" s="102" t="n">
        <v>163015</v>
      </c>
      <c r="D164" s="102" t="n">
        <v>230</v>
      </c>
      <c r="E164" s="102" t="s">
        <v>1507</v>
      </c>
      <c r="F164" s="102" t="n">
        <v>10437</v>
      </c>
      <c r="G164" s="102" t="s">
        <v>58</v>
      </c>
      <c r="H164" s="102" t="n">
        <v>35187</v>
      </c>
      <c r="I164" s="102" t="n">
        <v>30</v>
      </c>
      <c r="J164" s="102" t="n">
        <v>35187</v>
      </c>
      <c r="K164" s="102" t="n">
        <v>7</v>
      </c>
      <c r="L164" s="102" t="s">
        <v>1506</v>
      </c>
      <c r="M164" s="102" t="s">
        <v>1078</v>
      </c>
      <c r="N164" s="102" t="s">
        <v>1090</v>
      </c>
      <c r="O164" s="102" t="s">
        <v>1091</v>
      </c>
      <c r="P164" s="104" t="e">
        <f aca="false">_xlfn.XLOOKUP('MEDIA TRI'!$E:$E,'MEDIA TRI'!$AA:$AA,"-",0)</f>
        <v>#NAME?</v>
      </c>
      <c r="Q164" s="12" t="e">
        <f aca="false">_xlfn.XLOOKUP($U:$U,$V:$V,0,0)</f>
        <v>#NAME?</v>
      </c>
      <c r="R164" s="12" t="e">
        <f aca="false">_xlfn.XLOOKUP($U:$U,$W:$W,0,0)</f>
        <v>#NAME?</v>
      </c>
      <c r="S164" s="12" t="s">
        <v>61</v>
      </c>
      <c r="T164" s="12" t="s">
        <v>1092</v>
      </c>
      <c r="U164" s="12" t="n">
        <v>8707473000135</v>
      </c>
      <c r="V164" s="12" t="n">
        <v>29</v>
      </c>
      <c r="W164" s="12" t="s">
        <v>58</v>
      </c>
    </row>
    <row r="165" customFormat="false" ht="15" hidden="false" customHeight="false" outlineLevel="0" collapsed="false">
      <c r="A165" s="102" t="s">
        <v>1508</v>
      </c>
      <c r="B165" s="103" t="n">
        <v>21913561000151</v>
      </c>
      <c r="C165" s="102" t="n">
        <v>110948</v>
      </c>
      <c r="D165" s="102" t="n">
        <v>3412</v>
      </c>
      <c r="E165" s="102" t="s">
        <v>1509</v>
      </c>
      <c r="F165" s="102" t="n">
        <v>10437</v>
      </c>
      <c r="G165" s="102" t="s">
        <v>58</v>
      </c>
      <c r="H165" s="102" t="n">
        <v>30015</v>
      </c>
      <c r="I165" s="102" t="n">
        <v>21</v>
      </c>
      <c r="J165" s="102" t="n">
        <v>30015</v>
      </c>
      <c r="K165" s="102" t="n">
        <v>7</v>
      </c>
      <c r="L165" s="102" t="s">
        <v>1508</v>
      </c>
      <c r="M165" s="102" t="s">
        <v>1078</v>
      </c>
      <c r="N165" s="102" t="s">
        <v>1090</v>
      </c>
      <c r="O165" s="102" t="s">
        <v>1126</v>
      </c>
      <c r="P165" s="104" t="e">
        <f aca="false">_xlfn.XLOOKUP('MEDIA TRI'!$E:$E,'MEDIA TRI'!$AA:$AA,"-",0)</f>
        <v>#NAME?</v>
      </c>
      <c r="Q165" s="12" t="e">
        <f aca="false">_xlfn.XLOOKUP($U:$U,$V:$V,0,0)</f>
        <v>#NAME?</v>
      </c>
      <c r="R165" s="12" t="e">
        <f aca="false">_xlfn.XLOOKUP($U:$U,$W:$W,0,0)</f>
        <v>#NAME?</v>
      </c>
      <c r="S165" s="12" t="s">
        <v>61</v>
      </c>
      <c r="T165" s="12" t="s">
        <v>1081</v>
      </c>
      <c r="U165" s="12" t="n">
        <v>78339439000130</v>
      </c>
      <c r="V165" s="12" t="s">
        <v>1093</v>
      </c>
      <c r="W165" s="12" t="s">
        <v>1094</v>
      </c>
    </row>
    <row r="166" customFormat="false" ht="15" hidden="false" customHeight="false" outlineLevel="0" collapsed="false">
      <c r="A166" s="102" t="s">
        <v>1510</v>
      </c>
      <c r="B166" s="103" t="n">
        <v>65183543000137</v>
      </c>
      <c r="C166" s="102" t="n">
        <v>100092</v>
      </c>
      <c r="D166" s="102" t="n">
        <v>1146</v>
      </c>
      <c r="E166" s="102" t="s">
        <v>1511</v>
      </c>
      <c r="F166" s="102" t="n">
        <v>10437</v>
      </c>
      <c r="G166" s="102" t="s">
        <v>58</v>
      </c>
      <c r="H166" s="102" t="n">
        <v>30015</v>
      </c>
      <c r="I166" s="102" t="n">
        <v>21</v>
      </c>
      <c r="J166" s="102" t="n">
        <v>30015</v>
      </c>
      <c r="K166" s="102" t="n">
        <v>7</v>
      </c>
      <c r="L166" s="102" t="s">
        <v>1512</v>
      </c>
      <c r="M166" s="102" t="s">
        <v>1078</v>
      </c>
      <c r="N166" s="102" t="s">
        <v>1079</v>
      </c>
      <c r="O166" s="102" t="s">
        <v>1097</v>
      </c>
      <c r="P166" s="104" t="e">
        <f aca="false">_xlfn.XLOOKUP('MEDIA TRI'!$E:$E,'MEDIA TRI'!$AA:$AA,"-",0)</f>
        <v>#NAME?</v>
      </c>
      <c r="Q166" s="12" t="e">
        <f aca="false">_xlfn.XLOOKUP($U:$U,$V:$V,0,0)</f>
        <v>#NAME?</v>
      </c>
      <c r="R166" s="12" t="e">
        <f aca="false">_xlfn.XLOOKUP($U:$U,$W:$W,0,0)</f>
        <v>#NAME?</v>
      </c>
      <c r="S166" s="12" t="s">
        <v>61</v>
      </c>
      <c r="T166" s="12" t="s">
        <v>1081</v>
      </c>
      <c r="U166" s="12" t="n">
        <v>78339439000130</v>
      </c>
      <c r="V166" s="12" t="s">
        <v>1093</v>
      </c>
      <c r="W166" s="12" t="s">
        <v>1094</v>
      </c>
    </row>
    <row r="167" customFormat="false" ht="15" hidden="false" customHeight="false" outlineLevel="0" collapsed="false">
      <c r="A167" s="102" t="s">
        <v>1513</v>
      </c>
      <c r="B167" s="103" t="n">
        <v>2491523000103</v>
      </c>
      <c r="C167" s="102" t="n">
        <v>159563</v>
      </c>
      <c r="D167" s="102" t="n">
        <v>185</v>
      </c>
      <c r="E167" s="102" t="s">
        <v>1514</v>
      </c>
      <c r="F167" s="102" t="n">
        <v>14329</v>
      </c>
      <c r="G167" s="102" t="s">
        <v>1109</v>
      </c>
      <c r="H167" s="102" t="n">
        <v>35997</v>
      </c>
      <c r="I167" s="102" t="n">
        <v>27</v>
      </c>
      <c r="J167" s="102" t="n">
        <v>35997</v>
      </c>
      <c r="K167" s="102" t="n">
        <v>7</v>
      </c>
      <c r="L167" s="102" t="s">
        <v>1513</v>
      </c>
      <c r="M167" s="102" t="s">
        <v>1078</v>
      </c>
      <c r="N167" s="102" t="s">
        <v>1090</v>
      </c>
      <c r="O167" s="102" t="s">
        <v>1091</v>
      </c>
      <c r="P167" s="104" t="e">
        <f aca="false">_xlfn.XLOOKUP('MEDIA TRI'!$E:$E,'MEDIA TRI'!$AA:$AA,"-",0)</f>
        <v>#NAME?</v>
      </c>
      <c r="Q167" s="12" t="e">
        <f aca="false">_xlfn.XLOOKUP($U:$U,$V:$V,0,0)</f>
        <v>#NAME?</v>
      </c>
      <c r="R167" s="12" t="e">
        <f aca="false">_xlfn.XLOOKUP($U:$U,$W:$W,0,0)</f>
        <v>#NAME?</v>
      </c>
      <c r="S167" s="12" t="s">
        <v>61</v>
      </c>
      <c r="T167" s="12" t="s">
        <v>1092</v>
      </c>
      <c r="U167" s="12" t="n">
        <v>66872888000160</v>
      </c>
      <c r="V167" s="12" t="s">
        <v>1093</v>
      </c>
      <c r="W167" s="12" t="s">
        <v>1094</v>
      </c>
    </row>
    <row r="168" customFormat="false" ht="15" hidden="false" customHeight="false" outlineLevel="0" collapsed="false">
      <c r="A168" s="102" t="s">
        <v>1515</v>
      </c>
      <c r="B168" s="103" t="n">
        <v>41715004000133</v>
      </c>
      <c r="C168" s="102" t="n">
        <v>148015</v>
      </c>
      <c r="D168" s="102" t="n">
        <v>1146</v>
      </c>
      <c r="E168" s="102" t="s">
        <v>1516</v>
      </c>
      <c r="F168" s="102" t="n">
        <v>10437</v>
      </c>
      <c r="G168" s="102" t="s">
        <v>58</v>
      </c>
      <c r="H168" s="102" t="n">
        <v>30015</v>
      </c>
      <c r="I168" s="102" t="n">
        <v>21</v>
      </c>
      <c r="J168" s="102" t="n">
        <v>30015</v>
      </c>
      <c r="K168" s="102" t="n">
        <v>7</v>
      </c>
      <c r="L168" s="102" t="s">
        <v>1515</v>
      </c>
      <c r="M168" s="102" t="s">
        <v>1078</v>
      </c>
      <c r="N168" s="102" t="s">
        <v>1079</v>
      </c>
      <c r="O168" s="102" t="s">
        <v>1097</v>
      </c>
      <c r="P168" s="104" t="e">
        <f aca="false">_xlfn.XLOOKUP('MEDIA TRI'!$E:$E,'MEDIA TRI'!$AA:$AA,"-",0)</f>
        <v>#NAME?</v>
      </c>
      <c r="Q168" s="12" t="e">
        <f aca="false">_xlfn.XLOOKUP($U:$U,$V:$V,0,0)</f>
        <v>#NAME?</v>
      </c>
      <c r="R168" s="12" t="e">
        <f aca="false">_xlfn.XLOOKUP($U:$U,$W:$W,0,0)</f>
        <v>#NAME?</v>
      </c>
      <c r="S168" s="12" t="s">
        <v>61</v>
      </c>
      <c r="T168" s="12" t="s">
        <v>1081</v>
      </c>
      <c r="U168" s="12" t="n">
        <v>66872888000160</v>
      </c>
      <c r="V168" s="12" t="s">
        <v>1093</v>
      </c>
      <c r="W168" s="12" t="s">
        <v>1094</v>
      </c>
    </row>
    <row r="169" customFormat="false" ht="15" hidden="false" customHeight="false" outlineLevel="0" collapsed="false">
      <c r="A169" s="102" t="s">
        <v>1517</v>
      </c>
      <c r="B169" s="103" t="n">
        <v>65276032000160</v>
      </c>
      <c r="C169" s="102" t="n">
        <v>112038</v>
      </c>
      <c r="D169" s="102" t="n">
        <v>3412</v>
      </c>
      <c r="E169" s="102" t="s">
        <v>1518</v>
      </c>
      <c r="F169" s="102" t="n">
        <v>10437</v>
      </c>
      <c r="G169" s="102" t="s">
        <v>58</v>
      </c>
      <c r="H169" s="102" t="n">
        <v>30015</v>
      </c>
      <c r="I169" s="102" t="n">
        <v>21</v>
      </c>
      <c r="J169" s="102" t="n">
        <v>30015</v>
      </c>
      <c r="K169" s="102" t="n">
        <v>7</v>
      </c>
      <c r="L169" s="102" t="s">
        <v>1517</v>
      </c>
      <c r="M169" s="102" t="s">
        <v>1078</v>
      </c>
      <c r="N169" s="102" t="s">
        <v>1090</v>
      </c>
      <c r="O169" s="102" t="s">
        <v>1126</v>
      </c>
      <c r="P169" s="104" t="e">
        <f aca="false">_xlfn.XLOOKUP('MEDIA TRI'!$E:$E,'MEDIA TRI'!$AA:$AA,"-",0)</f>
        <v>#NAME?</v>
      </c>
      <c r="Q169" s="12" t="e">
        <f aca="false">_xlfn.XLOOKUP($U:$U,$V:$V,0,0)</f>
        <v>#NAME?</v>
      </c>
      <c r="R169" s="12" t="e">
        <f aca="false">_xlfn.XLOOKUP($U:$U,$W:$W,0,0)</f>
        <v>#NAME?</v>
      </c>
      <c r="S169" s="12" t="s">
        <v>61</v>
      </c>
      <c r="T169" s="12" t="s">
        <v>1092</v>
      </c>
      <c r="U169" s="12" t="n">
        <v>45359213000142</v>
      </c>
      <c r="V169" s="12" t="s">
        <v>1093</v>
      </c>
      <c r="W169" s="12" t="s">
        <v>1094</v>
      </c>
    </row>
    <row r="170" customFormat="false" ht="15" hidden="false" customHeight="false" outlineLevel="0" collapsed="false">
      <c r="A170" s="102" t="s">
        <v>1519</v>
      </c>
      <c r="B170" s="103" t="n">
        <v>17347733000108</v>
      </c>
      <c r="C170" s="102" t="n">
        <v>132890</v>
      </c>
      <c r="D170" s="102" t="n">
        <v>163</v>
      </c>
      <c r="E170" s="102" t="s">
        <v>1520</v>
      </c>
      <c r="F170" s="102" t="n">
        <v>14326</v>
      </c>
      <c r="G170" s="102" t="s">
        <v>1355</v>
      </c>
      <c r="H170" s="102" t="n">
        <v>34925</v>
      </c>
      <c r="I170" s="102" t="n">
        <v>35</v>
      </c>
      <c r="J170" s="102" t="n">
        <v>34925</v>
      </c>
      <c r="K170" s="102" t="n">
        <v>7</v>
      </c>
      <c r="L170" s="102" t="s">
        <v>1519</v>
      </c>
      <c r="M170" s="102" t="s">
        <v>1078</v>
      </c>
      <c r="N170" s="102" t="s">
        <v>1079</v>
      </c>
      <c r="O170" s="102" t="s">
        <v>1155</v>
      </c>
      <c r="P170" s="104" t="e">
        <f aca="false">_xlfn.XLOOKUP('MEDIA TRI'!$E:$E,'MEDIA TRI'!$AA:$AA,"-",0)</f>
        <v>#NAME?</v>
      </c>
      <c r="Q170" s="12" t="e">
        <f aca="false">_xlfn.XLOOKUP($U:$U,$V:$V,0,0)</f>
        <v>#NAME?</v>
      </c>
      <c r="R170" s="12" t="e">
        <f aca="false">_xlfn.XLOOKUP($U:$U,$W:$W,0,0)</f>
        <v>#NAME?</v>
      </c>
      <c r="S170" s="12" t="s">
        <v>61</v>
      </c>
      <c r="T170" s="12" t="s">
        <v>1081</v>
      </c>
      <c r="U170" s="12" t="n">
        <v>45359213000142</v>
      </c>
      <c r="V170" s="12" t="s">
        <v>1093</v>
      </c>
      <c r="W170" s="12" t="s">
        <v>1094</v>
      </c>
    </row>
    <row r="171" customFormat="false" ht="15" hidden="false" customHeight="false" outlineLevel="0" collapsed="false">
      <c r="A171" s="102" t="s">
        <v>1521</v>
      </c>
      <c r="B171" s="103" t="n">
        <v>24949331000130</v>
      </c>
      <c r="C171" s="102" t="n">
        <v>101830</v>
      </c>
      <c r="D171" s="102" t="n">
        <v>1790</v>
      </c>
      <c r="E171" s="102" t="s">
        <v>1522</v>
      </c>
      <c r="F171" s="102" t="n">
        <v>10437</v>
      </c>
      <c r="G171" s="102" t="s">
        <v>58</v>
      </c>
      <c r="H171" s="102" t="n">
        <v>35166</v>
      </c>
      <c r="I171" s="102" t="n">
        <v>28</v>
      </c>
      <c r="J171" s="102" t="n">
        <v>35166</v>
      </c>
      <c r="K171" s="102" t="n">
        <v>7</v>
      </c>
      <c r="L171" s="102" t="s">
        <v>1521</v>
      </c>
      <c r="M171" s="102" t="s">
        <v>1078</v>
      </c>
      <c r="N171" s="102" t="s">
        <v>1090</v>
      </c>
      <c r="O171" s="102" t="s">
        <v>1106</v>
      </c>
      <c r="P171" s="104" t="e">
        <f aca="false">_xlfn.XLOOKUP('MEDIA TRI'!$E:$E,'MEDIA TRI'!$AA:$AA,"-",0)</f>
        <v>#NAME?</v>
      </c>
      <c r="Q171" s="12" t="e">
        <f aca="false">_xlfn.XLOOKUP($U:$U,$V:$V,0,0)</f>
        <v>#NAME?</v>
      </c>
      <c r="R171" s="12" t="e">
        <f aca="false">_xlfn.XLOOKUP($U:$U,$W:$W,0,0)</f>
        <v>#NAME?</v>
      </c>
      <c r="S171" s="12" t="s">
        <v>61</v>
      </c>
      <c r="T171" s="12" t="s">
        <v>1092</v>
      </c>
      <c r="U171" s="12" t="n">
        <v>65732836000398</v>
      </c>
      <c r="V171" s="12" t="s">
        <v>1093</v>
      </c>
      <c r="W171" s="12" t="s">
        <v>1094</v>
      </c>
    </row>
    <row r="172" customFormat="false" ht="15" hidden="false" customHeight="false" outlineLevel="0" collapsed="false">
      <c r="A172" s="102" t="s">
        <v>1523</v>
      </c>
      <c r="B172" s="103" t="n">
        <v>2720785000100</v>
      </c>
      <c r="C172" s="102" t="n">
        <v>105841</v>
      </c>
      <c r="D172" s="102" t="n">
        <v>915</v>
      </c>
      <c r="E172" s="102" t="s">
        <v>1524</v>
      </c>
      <c r="F172" s="102" t="n">
        <v>9675</v>
      </c>
      <c r="G172" s="102" t="s">
        <v>1525</v>
      </c>
      <c r="H172" s="102" t="n">
        <v>35993</v>
      </c>
      <c r="I172" s="102" t="n">
        <v>8</v>
      </c>
      <c r="J172" s="102" t="n">
        <v>35993</v>
      </c>
      <c r="K172" s="102" t="n">
        <v>7</v>
      </c>
      <c r="L172" s="102" t="s">
        <v>1526</v>
      </c>
      <c r="M172" s="102" t="s">
        <v>1078</v>
      </c>
      <c r="N172" s="102" t="s">
        <v>1079</v>
      </c>
      <c r="O172" s="102" t="s">
        <v>1155</v>
      </c>
      <c r="P172" s="104" t="e">
        <f aca="false">_xlfn.XLOOKUP('MEDIA TRI'!$E:$E,'MEDIA TRI'!$AA:$AA,"-",0)</f>
        <v>#NAME?</v>
      </c>
      <c r="Q172" s="12" t="e">
        <f aca="false">_xlfn.XLOOKUP($U:$U,$V:$V,0,0)</f>
        <v>#NAME?</v>
      </c>
      <c r="R172" s="12" t="e">
        <f aca="false">_xlfn.XLOOKUP($U:$U,$W:$W,0,0)</f>
        <v>#NAME?</v>
      </c>
      <c r="S172" s="12" t="s">
        <v>61</v>
      </c>
      <c r="T172" s="12" t="s">
        <v>1081</v>
      </c>
      <c r="U172" s="12" t="n">
        <v>65732836000398</v>
      </c>
      <c r="V172" s="12" t="s">
        <v>1093</v>
      </c>
      <c r="W172" s="12" t="s">
        <v>1094</v>
      </c>
    </row>
    <row r="173" customFormat="false" ht="15" hidden="false" customHeight="false" outlineLevel="0" collapsed="false">
      <c r="A173" s="102" t="s">
        <v>1527</v>
      </c>
      <c r="B173" s="103" t="n">
        <v>21965934000138</v>
      </c>
      <c r="C173" s="102" t="n">
        <v>114276</v>
      </c>
      <c r="D173" s="102" t="n">
        <v>3059</v>
      </c>
      <c r="E173" s="102" t="s">
        <v>1528</v>
      </c>
      <c r="F173" s="102" t="n">
        <v>13874</v>
      </c>
      <c r="G173" s="102" t="s">
        <v>1464</v>
      </c>
      <c r="H173" s="102" t="n">
        <v>34808</v>
      </c>
      <c r="I173" s="102" t="n">
        <v>8</v>
      </c>
      <c r="J173" s="102" t="n">
        <v>34808</v>
      </c>
      <c r="K173" s="102" t="n">
        <v>7</v>
      </c>
      <c r="L173" s="102" t="s">
        <v>1527</v>
      </c>
      <c r="M173" s="102" t="s">
        <v>1078</v>
      </c>
      <c r="N173" s="102" t="s">
        <v>1079</v>
      </c>
      <c r="O173" s="102" t="s">
        <v>1155</v>
      </c>
      <c r="P173" s="104" t="e">
        <f aca="false">_xlfn.XLOOKUP('MEDIA TRI'!$E:$E,'MEDIA TRI'!$AA:$AA,"-",0)</f>
        <v>#NAME?</v>
      </c>
      <c r="Q173" s="12" t="e">
        <f aca="false">_xlfn.XLOOKUP($U:$U,$V:$V,0,0)</f>
        <v>#NAME?</v>
      </c>
      <c r="R173" s="12" t="e">
        <f aca="false">_xlfn.XLOOKUP($U:$U,$W:$W,0,0)</f>
        <v>#NAME?</v>
      </c>
      <c r="S173" s="12" t="s">
        <v>61</v>
      </c>
      <c r="T173" s="12" t="s">
        <v>1081</v>
      </c>
      <c r="U173" s="12" t="n">
        <v>44456036000311</v>
      </c>
      <c r="V173" s="12" t="s">
        <v>1093</v>
      </c>
      <c r="W173" s="12" t="s">
        <v>1094</v>
      </c>
    </row>
    <row r="174" customFormat="false" ht="15" hidden="false" customHeight="false" outlineLevel="0" collapsed="false">
      <c r="A174" s="102" t="s">
        <v>1529</v>
      </c>
      <c r="B174" s="103" t="n">
        <v>21719158000196</v>
      </c>
      <c r="C174" s="102" t="n">
        <v>127823</v>
      </c>
      <c r="D174" s="102" t="n">
        <v>993</v>
      </c>
      <c r="E174" s="102" t="s">
        <v>1530</v>
      </c>
      <c r="F174" s="102" t="n">
        <v>14326</v>
      </c>
      <c r="G174" s="102" t="s">
        <v>1355</v>
      </c>
      <c r="H174" s="102" t="n">
        <v>35186</v>
      </c>
      <c r="I174" s="102" t="n">
        <v>35</v>
      </c>
      <c r="J174" s="102" t="n">
        <v>35186</v>
      </c>
      <c r="K174" s="102" t="n">
        <v>7</v>
      </c>
      <c r="L174" s="102" t="s">
        <v>1529</v>
      </c>
      <c r="M174" s="102" t="s">
        <v>1078</v>
      </c>
      <c r="N174" s="102" t="s">
        <v>1079</v>
      </c>
      <c r="O174" s="102" t="s">
        <v>1155</v>
      </c>
      <c r="P174" s="104" t="e">
        <f aca="false">_xlfn.XLOOKUP('MEDIA TRI'!$E:$E,'MEDIA TRI'!$AA:$AA,"-",0)</f>
        <v>#NAME?</v>
      </c>
      <c r="Q174" s="12" t="e">
        <f aca="false">_xlfn.XLOOKUP($U:$U,$V:$V,0,0)</f>
        <v>#NAME?</v>
      </c>
      <c r="R174" s="12" t="e">
        <f aca="false">_xlfn.XLOOKUP($U:$U,$W:$W,0,0)</f>
        <v>#NAME?</v>
      </c>
      <c r="S174" s="12" t="s">
        <v>61</v>
      </c>
      <c r="T174" s="12" t="s">
        <v>1081</v>
      </c>
      <c r="U174" s="12" t="n">
        <v>44456036000311</v>
      </c>
      <c r="V174" s="12" t="s">
        <v>1093</v>
      </c>
      <c r="W174" s="12" t="s">
        <v>1094</v>
      </c>
    </row>
    <row r="175" customFormat="false" ht="15" hidden="false" customHeight="false" outlineLevel="0" collapsed="false">
      <c r="A175" s="102" t="s">
        <v>1531</v>
      </c>
      <c r="B175" s="103" t="n">
        <v>18959692000165</v>
      </c>
      <c r="C175" s="102" t="n">
        <v>148487</v>
      </c>
      <c r="D175" s="102" t="n">
        <v>993</v>
      </c>
      <c r="E175" s="102" t="s">
        <v>1532</v>
      </c>
      <c r="F175" s="102" t="n">
        <v>10437</v>
      </c>
      <c r="G175" s="102" t="s">
        <v>58</v>
      </c>
      <c r="H175" s="102" t="n">
        <v>35999</v>
      </c>
      <c r="I175" s="102" t="n">
        <v>7</v>
      </c>
      <c r="J175" s="102" t="n">
        <v>35999</v>
      </c>
      <c r="K175" s="102" t="n">
        <v>7</v>
      </c>
      <c r="L175" s="102" t="s">
        <v>1531</v>
      </c>
      <c r="M175" s="102" t="s">
        <v>1078</v>
      </c>
      <c r="N175" s="102" t="s">
        <v>1079</v>
      </c>
      <c r="O175" s="102" t="s">
        <v>1155</v>
      </c>
      <c r="P175" s="104" t="e">
        <f aca="false">_xlfn.XLOOKUP('MEDIA TRI'!$E:$E,'MEDIA TRI'!$AA:$AA,"-",0)</f>
        <v>#NAME?</v>
      </c>
      <c r="Q175" s="12" t="e">
        <f aca="false">_xlfn.XLOOKUP($U:$U,$V:$V,0,0)</f>
        <v>#NAME?</v>
      </c>
      <c r="R175" s="12" t="e">
        <f aca="false">_xlfn.XLOOKUP($U:$U,$W:$W,0,0)</f>
        <v>#NAME?</v>
      </c>
      <c r="S175" s="12" t="s">
        <v>61</v>
      </c>
      <c r="T175" s="12" t="s">
        <v>1081</v>
      </c>
      <c r="U175" s="12" t="n">
        <v>35830868000446</v>
      </c>
      <c r="V175" s="12" t="s">
        <v>1093</v>
      </c>
      <c r="W175" s="12" t="s">
        <v>1094</v>
      </c>
    </row>
    <row r="176" customFormat="false" ht="15" hidden="false" customHeight="false" outlineLevel="0" collapsed="false">
      <c r="A176" s="102" t="s">
        <v>1533</v>
      </c>
      <c r="B176" s="103" t="n">
        <v>7502391000191</v>
      </c>
      <c r="C176" s="102" t="n">
        <v>140577</v>
      </c>
      <c r="D176" s="102" t="n">
        <v>1828</v>
      </c>
      <c r="E176" s="102" t="s">
        <v>1534</v>
      </c>
      <c r="F176" s="102" t="n">
        <v>614</v>
      </c>
      <c r="G176" s="102" t="s">
        <v>1183</v>
      </c>
      <c r="H176" s="102" t="n">
        <v>34808</v>
      </c>
      <c r="I176" s="102" t="n">
        <v>40</v>
      </c>
      <c r="J176" s="102" t="n">
        <v>34808</v>
      </c>
      <c r="K176" s="102" t="n">
        <v>7</v>
      </c>
      <c r="L176" s="102" t="s">
        <v>1533</v>
      </c>
      <c r="M176" s="102" t="s">
        <v>1078</v>
      </c>
      <c r="N176" s="102" t="s">
        <v>1090</v>
      </c>
      <c r="O176" s="102" t="s">
        <v>1091</v>
      </c>
      <c r="P176" s="104" t="e">
        <f aca="false">_xlfn.XLOOKUP('MEDIA TRI'!$E:$E,'MEDIA TRI'!$AA:$AA,"-",0)</f>
        <v>#NAME?</v>
      </c>
      <c r="Q176" s="12" t="e">
        <f aca="false">_xlfn.XLOOKUP($U:$U,$V:$V,0,0)</f>
        <v>#NAME?</v>
      </c>
      <c r="R176" s="12" t="e">
        <f aca="false">_xlfn.XLOOKUP($U:$U,$W:$W,0,0)</f>
        <v>#NAME?</v>
      </c>
      <c r="S176" s="12" t="s">
        <v>61</v>
      </c>
      <c r="T176" s="12" t="s">
        <v>1092</v>
      </c>
      <c r="U176" s="12" t="n">
        <v>44803922000293</v>
      </c>
      <c r="V176" s="12" t="s">
        <v>1093</v>
      </c>
      <c r="W176" s="12" t="s">
        <v>1094</v>
      </c>
    </row>
    <row r="177" customFormat="false" ht="15" hidden="false" customHeight="false" outlineLevel="0" collapsed="false">
      <c r="A177" s="102" t="s">
        <v>1535</v>
      </c>
      <c r="B177" s="103" t="n">
        <v>38692364000152</v>
      </c>
      <c r="C177" s="102" t="n">
        <v>128745</v>
      </c>
      <c r="D177" s="102" t="n">
        <v>542</v>
      </c>
      <c r="E177" s="102" t="s">
        <v>1536</v>
      </c>
      <c r="F177" s="102" t="n">
        <v>104</v>
      </c>
      <c r="G177" s="102" t="s">
        <v>1260</v>
      </c>
      <c r="H177" s="102" t="n">
        <v>34925</v>
      </c>
      <c r="I177" s="102" t="n">
        <v>28</v>
      </c>
      <c r="J177" s="102" t="n">
        <v>34925</v>
      </c>
      <c r="K177" s="102" t="n">
        <v>7</v>
      </c>
      <c r="L177" s="102" t="s">
        <v>1535</v>
      </c>
      <c r="M177" s="102" t="s">
        <v>1078</v>
      </c>
      <c r="N177" s="102" t="s">
        <v>1090</v>
      </c>
      <c r="O177" s="102" t="s">
        <v>1091</v>
      </c>
      <c r="P177" s="104" t="e">
        <f aca="false">_xlfn.XLOOKUP('MEDIA TRI'!$E:$E,'MEDIA TRI'!$AA:$AA,"-",0)</f>
        <v>#NAME?</v>
      </c>
      <c r="Q177" s="12" t="e">
        <f aca="false">_xlfn.XLOOKUP($U:$U,$V:$V,0,0)</f>
        <v>#NAME?</v>
      </c>
      <c r="R177" s="12" t="e">
        <f aca="false">_xlfn.XLOOKUP($U:$U,$W:$W,0,0)</f>
        <v>#NAME?</v>
      </c>
      <c r="S177" s="12" t="s">
        <v>61</v>
      </c>
      <c r="T177" s="12" t="s">
        <v>1092</v>
      </c>
      <c r="U177" s="12" t="n">
        <v>44803922000293</v>
      </c>
      <c r="V177" s="12" t="s">
        <v>1093</v>
      </c>
      <c r="W177" s="12" t="s">
        <v>1094</v>
      </c>
    </row>
    <row r="178" customFormat="false" ht="15" hidden="false" customHeight="false" outlineLevel="0" collapsed="false">
      <c r="A178" s="102" t="s">
        <v>1537</v>
      </c>
      <c r="B178" s="103" t="n">
        <v>23119514000166</v>
      </c>
      <c r="C178" s="102" t="n">
        <v>127415</v>
      </c>
      <c r="D178" s="102" t="n">
        <v>1437</v>
      </c>
      <c r="E178" s="102" t="s">
        <v>1538</v>
      </c>
      <c r="F178" s="102" t="n">
        <v>14175</v>
      </c>
      <c r="G178" s="102" t="s">
        <v>1168</v>
      </c>
      <c r="H178" s="102" t="n">
        <v>35939</v>
      </c>
      <c r="I178" s="102" t="n">
        <v>22</v>
      </c>
      <c r="J178" s="102" t="n">
        <v>35939</v>
      </c>
      <c r="K178" s="102" t="n">
        <v>7</v>
      </c>
      <c r="L178" s="102" t="s">
        <v>1537</v>
      </c>
      <c r="M178" s="102" t="s">
        <v>1078</v>
      </c>
      <c r="N178" s="102" t="s">
        <v>1090</v>
      </c>
      <c r="O178" s="102" t="s">
        <v>1106</v>
      </c>
      <c r="P178" s="104" t="e">
        <f aca="false">_xlfn.XLOOKUP('MEDIA TRI'!$E:$E,'MEDIA TRI'!$AA:$AA,"-",0)</f>
        <v>#NAME?</v>
      </c>
      <c r="Q178" s="12" t="e">
        <f aca="false">_xlfn.XLOOKUP($U:$U,$V:$V,0,0)</f>
        <v>#NAME?</v>
      </c>
      <c r="R178" s="12" t="e">
        <f aca="false">_xlfn.XLOOKUP($U:$U,$W:$W,0,0)</f>
        <v>#NAME?</v>
      </c>
      <c r="S178" s="12" t="s">
        <v>61</v>
      </c>
      <c r="T178" s="12" t="s">
        <v>1092</v>
      </c>
      <c r="U178" s="12" t="n">
        <v>3968404000161</v>
      </c>
      <c r="V178" s="12" t="s">
        <v>1093</v>
      </c>
      <c r="W178" s="12" t="s">
        <v>1094</v>
      </c>
    </row>
    <row r="179" customFormat="false" ht="15" hidden="false" customHeight="false" outlineLevel="0" collapsed="false">
      <c r="A179" s="102" t="s">
        <v>1539</v>
      </c>
      <c r="B179" s="103" t="n">
        <v>21233358000134</v>
      </c>
      <c r="C179" s="102" t="n">
        <v>133792</v>
      </c>
      <c r="D179" s="102" t="n">
        <v>227</v>
      </c>
      <c r="E179" s="102" t="s">
        <v>1540</v>
      </c>
      <c r="F179" s="102" t="n">
        <v>10437</v>
      </c>
      <c r="G179" s="102" t="s">
        <v>58</v>
      </c>
      <c r="H179" s="102" t="n">
        <v>34925</v>
      </c>
      <c r="I179" s="102" t="n">
        <v>21</v>
      </c>
      <c r="J179" s="102" t="n">
        <v>34925</v>
      </c>
      <c r="K179" s="102" t="n">
        <v>7</v>
      </c>
      <c r="L179" s="102" t="s">
        <v>1539</v>
      </c>
      <c r="M179" s="102" t="s">
        <v>1078</v>
      </c>
      <c r="N179" s="102" t="s">
        <v>1090</v>
      </c>
      <c r="O179" s="102" t="s">
        <v>1091</v>
      </c>
      <c r="P179" s="104" t="e">
        <f aca="false">_xlfn.XLOOKUP('MEDIA TRI'!$E:$E,'MEDIA TRI'!$AA:$AA,"-",0)</f>
        <v>#NAME?</v>
      </c>
      <c r="Q179" s="12" t="e">
        <f aca="false">_xlfn.XLOOKUP($U:$U,$V:$V,0,0)</f>
        <v>#NAME?</v>
      </c>
      <c r="R179" s="12" t="e">
        <f aca="false">_xlfn.XLOOKUP($U:$U,$W:$W,0,0)</f>
        <v>#NAME?</v>
      </c>
      <c r="S179" s="12" t="s">
        <v>61</v>
      </c>
      <c r="T179" s="12" t="s">
        <v>1092</v>
      </c>
      <c r="U179" s="12" t="n">
        <v>3968404000161</v>
      </c>
      <c r="V179" s="12" t="s">
        <v>1093</v>
      </c>
      <c r="W179" s="12" t="s">
        <v>1094</v>
      </c>
    </row>
    <row r="180" customFormat="false" ht="15" hidden="false" customHeight="false" outlineLevel="0" collapsed="false">
      <c r="A180" s="102" t="s">
        <v>1541</v>
      </c>
      <c r="B180" s="103" t="n">
        <v>20251419000123</v>
      </c>
      <c r="C180" s="102" t="n">
        <v>139202</v>
      </c>
      <c r="D180" s="102" t="n">
        <v>915</v>
      </c>
      <c r="E180" s="102" t="s">
        <v>1542</v>
      </c>
      <c r="F180" s="102" t="n">
        <v>9675</v>
      </c>
      <c r="G180" s="102" t="s">
        <v>1525</v>
      </c>
      <c r="H180" s="102" t="n">
        <v>35992</v>
      </c>
      <c r="I180" s="102" t="n">
        <v>8</v>
      </c>
      <c r="J180" s="102" t="n">
        <v>35992</v>
      </c>
      <c r="K180" s="102" t="n">
        <v>7</v>
      </c>
      <c r="L180" s="102" t="s">
        <v>1526</v>
      </c>
      <c r="M180" s="102" t="s">
        <v>1078</v>
      </c>
      <c r="N180" s="102" t="s">
        <v>1079</v>
      </c>
      <c r="O180" s="102" t="s">
        <v>1155</v>
      </c>
      <c r="P180" s="104" t="e">
        <f aca="false">_xlfn.XLOOKUP('MEDIA TRI'!$E:$E,'MEDIA TRI'!$AA:$AA,"-",0)</f>
        <v>#NAME?</v>
      </c>
      <c r="Q180" s="12" t="e">
        <f aca="false">_xlfn.XLOOKUP($U:$U,$V:$V,0,0)</f>
        <v>#NAME?</v>
      </c>
      <c r="R180" s="12" t="e">
        <f aca="false">_xlfn.XLOOKUP($U:$U,$W:$W,0,0)</f>
        <v>#NAME?</v>
      </c>
      <c r="S180" s="12" t="s">
        <v>61</v>
      </c>
      <c r="T180" s="12" t="s">
        <v>1081</v>
      </c>
      <c r="U180" s="12" t="n">
        <v>48628366000721</v>
      </c>
      <c r="V180" s="12" t="s">
        <v>1093</v>
      </c>
      <c r="W180" s="12" t="s">
        <v>1094</v>
      </c>
    </row>
    <row r="181" customFormat="false" ht="15" hidden="false" customHeight="false" outlineLevel="0" collapsed="false">
      <c r="A181" s="102" t="s">
        <v>1543</v>
      </c>
      <c r="B181" s="103" t="n">
        <v>41822495000111</v>
      </c>
      <c r="C181" s="102" t="n">
        <v>123584</v>
      </c>
      <c r="D181" s="102" t="n">
        <v>3059</v>
      </c>
      <c r="E181" s="102" t="s">
        <v>1544</v>
      </c>
      <c r="F181" s="102" t="n">
        <v>10437</v>
      </c>
      <c r="G181" s="102" t="s">
        <v>58</v>
      </c>
      <c r="H181" s="102" t="n">
        <v>34808</v>
      </c>
      <c r="I181" s="102" t="n">
        <v>14</v>
      </c>
      <c r="J181" s="102" t="n">
        <v>34808</v>
      </c>
      <c r="K181" s="102" t="n">
        <v>7</v>
      </c>
      <c r="L181" s="102" t="s">
        <v>1543</v>
      </c>
      <c r="M181" s="102" t="s">
        <v>1078</v>
      </c>
      <c r="N181" s="102" t="s">
        <v>1079</v>
      </c>
      <c r="O181" s="102" t="s">
        <v>1155</v>
      </c>
      <c r="P181" s="104" t="e">
        <f aca="false">_xlfn.XLOOKUP('MEDIA TRI'!$E:$E,'MEDIA TRI'!$AA:$AA,"-",0)</f>
        <v>#NAME?</v>
      </c>
      <c r="Q181" s="12" t="e">
        <f aca="false">_xlfn.XLOOKUP($U:$U,$V:$V,0,0)</f>
        <v>#NAME?</v>
      </c>
      <c r="R181" s="12" t="e">
        <f aca="false">_xlfn.XLOOKUP($U:$U,$W:$W,0,0)</f>
        <v>#NAME?</v>
      </c>
      <c r="S181" s="12" t="s">
        <v>61</v>
      </c>
      <c r="T181" s="12" t="s">
        <v>1081</v>
      </c>
      <c r="U181" s="12" t="n">
        <v>48628366000721</v>
      </c>
      <c r="V181" s="12" t="s">
        <v>1093</v>
      </c>
      <c r="W181" s="12" t="s">
        <v>1094</v>
      </c>
    </row>
    <row r="182" customFormat="false" ht="15" hidden="false" customHeight="false" outlineLevel="0" collapsed="false">
      <c r="A182" s="102" t="s">
        <v>1545</v>
      </c>
      <c r="B182" s="103" t="n">
        <v>21488317000199</v>
      </c>
      <c r="C182" s="102" t="n">
        <v>131877</v>
      </c>
      <c r="D182" s="102" t="n">
        <v>3059</v>
      </c>
      <c r="E182" s="102" t="s">
        <v>1546</v>
      </c>
      <c r="F182" s="102" t="n">
        <v>14326</v>
      </c>
      <c r="G182" s="102" t="s">
        <v>1355</v>
      </c>
      <c r="H182" s="102" t="n">
        <v>34925</v>
      </c>
      <c r="I182" s="102" t="n">
        <v>24</v>
      </c>
      <c r="J182" s="102" t="n">
        <v>34925</v>
      </c>
      <c r="K182" s="102" t="n">
        <v>7</v>
      </c>
      <c r="L182" s="102" t="s">
        <v>1545</v>
      </c>
      <c r="M182" s="102" t="s">
        <v>1078</v>
      </c>
      <c r="N182" s="102" t="s">
        <v>1079</v>
      </c>
      <c r="O182" s="102" t="s">
        <v>1155</v>
      </c>
      <c r="P182" s="104" t="e">
        <f aca="false">_xlfn.XLOOKUP('MEDIA TRI'!$E:$E,'MEDIA TRI'!$AA:$AA,"-",0)</f>
        <v>#NAME?</v>
      </c>
      <c r="Q182" s="12" t="e">
        <f aca="false">_xlfn.XLOOKUP($U:$U,$V:$V,0,0)</f>
        <v>#NAME?</v>
      </c>
      <c r="R182" s="12" t="e">
        <f aca="false">_xlfn.XLOOKUP($U:$U,$W:$W,0,0)</f>
        <v>#NAME?</v>
      </c>
      <c r="S182" s="12" t="s">
        <v>61</v>
      </c>
      <c r="T182" s="12" t="s">
        <v>1081</v>
      </c>
      <c r="U182" s="12" t="n">
        <v>85283299000272</v>
      </c>
      <c r="V182" s="12" t="s">
        <v>1093</v>
      </c>
      <c r="W182" s="12" t="s">
        <v>1094</v>
      </c>
    </row>
    <row r="183" customFormat="false" ht="15" hidden="false" customHeight="false" outlineLevel="0" collapsed="false">
      <c r="A183" s="102" t="s">
        <v>1547</v>
      </c>
      <c r="B183" s="103" t="n">
        <v>71223895000171</v>
      </c>
      <c r="C183" s="102" t="n">
        <v>107567</v>
      </c>
      <c r="D183" s="102" t="n">
        <v>163</v>
      </c>
      <c r="E183" s="102" t="s">
        <v>1548</v>
      </c>
      <c r="F183" s="102" t="n">
        <v>10437</v>
      </c>
      <c r="G183" s="102" t="s">
        <v>58</v>
      </c>
      <c r="H183" s="102" t="n">
        <v>34900</v>
      </c>
      <c r="I183" s="102" t="n">
        <v>32</v>
      </c>
      <c r="J183" s="102" t="n">
        <v>34900</v>
      </c>
      <c r="K183" s="102" t="n">
        <v>7</v>
      </c>
      <c r="L183" s="102" t="s">
        <v>1549</v>
      </c>
      <c r="M183" s="102" t="s">
        <v>1078</v>
      </c>
      <c r="N183" s="102" t="s">
        <v>1079</v>
      </c>
      <c r="O183" s="102" t="s">
        <v>1155</v>
      </c>
      <c r="P183" s="104" t="e">
        <f aca="false">_xlfn.XLOOKUP('MEDIA TRI'!$E:$E,'MEDIA TRI'!$AA:$AA,"-",0)</f>
        <v>#NAME?</v>
      </c>
      <c r="Q183" s="12" t="e">
        <f aca="false">_xlfn.XLOOKUP($U:$U,$V:$V,0,0)</f>
        <v>#NAME?</v>
      </c>
      <c r="R183" s="12" t="e">
        <f aca="false">_xlfn.XLOOKUP($U:$U,$W:$W,0,0)</f>
        <v>#NAME?</v>
      </c>
      <c r="S183" s="12" t="s">
        <v>61</v>
      </c>
      <c r="T183" s="12" t="s">
        <v>1081</v>
      </c>
      <c r="U183" s="12" t="n">
        <v>85283299000272</v>
      </c>
      <c r="V183" s="12" t="s">
        <v>1093</v>
      </c>
      <c r="W183" s="12" t="s">
        <v>1094</v>
      </c>
    </row>
    <row r="184" customFormat="false" ht="15" hidden="false" customHeight="false" outlineLevel="0" collapsed="false">
      <c r="A184" s="102" t="s">
        <v>1550</v>
      </c>
      <c r="B184" s="103" t="n">
        <v>24571325000192</v>
      </c>
      <c r="C184" s="102" t="n">
        <v>138015</v>
      </c>
      <c r="D184" s="102" t="n">
        <v>542</v>
      </c>
      <c r="E184" s="102" t="s">
        <v>1551</v>
      </c>
      <c r="F184" s="102" t="n">
        <v>10437</v>
      </c>
      <c r="G184" s="102" t="s">
        <v>58</v>
      </c>
      <c r="H184" s="102" t="n">
        <v>30015</v>
      </c>
      <c r="I184" s="102" t="n">
        <v>21</v>
      </c>
      <c r="J184" s="102" t="n">
        <v>30015</v>
      </c>
      <c r="K184" s="102" t="n">
        <v>7</v>
      </c>
      <c r="L184" s="102" t="s">
        <v>1550</v>
      </c>
      <c r="M184" s="102" t="s">
        <v>1078</v>
      </c>
      <c r="N184" s="102" t="s">
        <v>1090</v>
      </c>
      <c r="O184" s="102" t="s">
        <v>1091</v>
      </c>
      <c r="P184" s="104" t="e">
        <f aca="false">_xlfn.XLOOKUP('MEDIA TRI'!$E:$E,'MEDIA TRI'!$AA:$AA,"-",0)</f>
        <v>#NAME?</v>
      </c>
      <c r="Q184" s="12" t="e">
        <f aca="false">_xlfn.XLOOKUP($U:$U,$V:$V,0,0)</f>
        <v>#NAME?</v>
      </c>
      <c r="R184" s="12" t="e">
        <f aca="false">_xlfn.XLOOKUP($U:$U,$W:$W,0,0)</f>
        <v>#NAME?</v>
      </c>
      <c r="S184" s="12" t="s">
        <v>61</v>
      </c>
      <c r="T184" s="12" t="s">
        <v>1092</v>
      </c>
      <c r="U184" s="12" t="n">
        <v>84313741000201</v>
      </c>
      <c r="V184" s="12" t="s">
        <v>1093</v>
      </c>
      <c r="W184" s="12" t="s">
        <v>1094</v>
      </c>
    </row>
    <row r="185" customFormat="false" ht="15" hidden="false" customHeight="false" outlineLevel="0" collapsed="false">
      <c r="A185" s="102" t="s">
        <v>1552</v>
      </c>
      <c r="B185" s="103" t="n">
        <v>1746746000101</v>
      </c>
      <c r="C185" s="102" t="n">
        <v>123204</v>
      </c>
      <c r="D185" s="102" t="n">
        <v>230</v>
      </c>
      <c r="E185" s="102" t="s">
        <v>1553</v>
      </c>
      <c r="F185" s="102" t="n">
        <v>10437</v>
      </c>
      <c r="G185" s="102" t="s">
        <v>58</v>
      </c>
      <c r="H185" s="102" t="n">
        <v>35166</v>
      </c>
      <c r="I185" s="102" t="n">
        <v>27</v>
      </c>
      <c r="J185" s="102" t="n">
        <v>35166</v>
      </c>
      <c r="K185" s="102" t="n">
        <v>7</v>
      </c>
      <c r="L185" s="102" t="s">
        <v>1552</v>
      </c>
      <c r="M185" s="102" t="s">
        <v>1078</v>
      </c>
      <c r="N185" s="102" t="s">
        <v>1090</v>
      </c>
      <c r="O185" s="102" t="s">
        <v>1091</v>
      </c>
      <c r="P185" s="104" t="e">
        <f aca="false">_xlfn.XLOOKUP('MEDIA TRI'!$E:$E,'MEDIA TRI'!$AA:$AA,"-",0)</f>
        <v>#NAME?</v>
      </c>
      <c r="Q185" s="12" t="e">
        <f aca="false">_xlfn.XLOOKUP($U:$U,$V:$V,0,0)</f>
        <v>#NAME?</v>
      </c>
      <c r="R185" s="12" t="e">
        <f aca="false">_xlfn.XLOOKUP($U:$U,$W:$W,0,0)</f>
        <v>#NAME?</v>
      </c>
      <c r="S185" s="12" t="s">
        <v>61</v>
      </c>
      <c r="T185" s="12" t="s">
        <v>1092</v>
      </c>
      <c r="U185" s="12" t="n">
        <v>84313741000201</v>
      </c>
      <c r="V185" s="12" t="s">
        <v>1093</v>
      </c>
      <c r="W185" s="12" t="s">
        <v>1094</v>
      </c>
    </row>
    <row r="186" customFormat="false" ht="15" hidden="false" customHeight="false" outlineLevel="0" collapsed="false">
      <c r="A186" s="102" t="s">
        <v>1554</v>
      </c>
      <c r="B186" s="103" t="n">
        <v>20329934000189</v>
      </c>
      <c r="C186" s="102" t="n">
        <v>120837</v>
      </c>
      <c r="D186" s="102" t="n">
        <v>2256</v>
      </c>
      <c r="E186" s="102" t="s">
        <v>1555</v>
      </c>
      <c r="F186" s="102" t="n">
        <v>12837</v>
      </c>
      <c r="G186" s="102" t="s">
        <v>1221</v>
      </c>
      <c r="H186" s="102" t="n">
        <v>35993</v>
      </c>
      <c r="I186" s="102" t="n">
        <v>34</v>
      </c>
      <c r="J186" s="102" t="n">
        <v>35993</v>
      </c>
      <c r="K186" s="102" t="n">
        <v>7</v>
      </c>
      <c r="L186" s="102" t="s">
        <v>1554</v>
      </c>
      <c r="M186" s="102" t="s">
        <v>1078</v>
      </c>
      <c r="N186" s="102" t="s">
        <v>1090</v>
      </c>
      <c r="O186" s="102" t="s">
        <v>1102</v>
      </c>
      <c r="P186" s="104" t="e">
        <f aca="false">_xlfn.XLOOKUP('MEDIA TRI'!$E:$E,'MEDIA TRI'!$AA:$AA,"-",0)</f>
        <v>#NAME?</v>
      </c>
      <c r="Q186" s="12" t="e">
        <f aca="false">_xlfn.XLOOKUP($U:$U,$V:$V,0,0)</f>
        <v>#NAME?</v>
      </c>
      <c r="R186" s="12" t="e">
        <f aca="false">_xlfn.XLOOKUP($U:$U,$W:$W,0,0)</f>
        <v>#NAME?</v>
      </c>
      <c r="S186" s="12" t="s">
        <v>61</v>
      </c>
      <c r="T186" s="12" t="s">
        <v>1081</v>
      </c>
      <c r="U186" s="12" t="n">
        <v>84313741000201</v>
      </c>
      <c r="V186" s="12" t="s">
        <v>1093</v>
      </c>
      <c r="W186" s="12" t="s">
        <v>1094</v>
      </c>
    </row>
    <row r="187" customFormat="false" ht="15" hidden="false" customHeight="false" outlineLevel="0" collapsed="false">
      <c r="A187" s="102" t="s">
        <v>1556</v>
      </c>
      <c r="B187" s="103" t="n">
        <v>22216972000150</v>
      </c>
      <c r="C187" s="102" t="n">
        <v>147526</v>
      </c>
      <c r="D187" s="102" t="n">
        <v>222</v>
      </c>
      <c r="E187" s="102" t="s">
        <v>1557</v>
      </c>
      <c r="F187" s="102" t="n">
        <v>10437</v>
      </c>
      <c r="G187" s="102" t="s">
        <v>58</v>
      </c>
      <c r="H187" s="102" t="n">
        <v>35997</v>
      </c>
      <c r="I187" s="102" t="n">
        <v>28</v>
      </c>
      <c r="J187" s="102" t="n">
        <v>35997</v>
      </c>
      <c r="K187" s="102" t="n">
        <v>7</v>
      </c>
      <c r="L187" s="102" t="s">
        <v>1556</v>
      </c>
      <c r="M187" s="102" t="s">
        <v>1078</v>
      </c>
      <c r="N187" s="102" t="s">
        <v>1090</v>
      </c>
      <c r="O187" s="102" t="s">
        <v>1102</v>
      </c>
      <c r="P187" s="104" t="e">
        <f aca="false">_xlfn.XLOOKUP('MEDIA TRI'!$E:$E,'MEDIA TRI'!$AA:$AA,"-",0)</f>
        <v>#NAME?</v>
      </c>
      <c r="Q187" s="12" t="e">
        <f aca="false">_xlfn.XLOOKUP($U:$U,$V:$V,0,0)</f>
        <v>#NAME?</v>
      </c>
      <c r="R187" s="12" t="e">
        <f aca="false">_xlfn.XLOOKUP($U:$U,$W:$W,0,0)</f>
        <v>#NAME?</v>
      </c>
      <c r="S187" s="12" t="s">
        <v>61</v>
      </c>
      <c r="T187" s="12" t="s">
        <v>1081</v>
      </c>
      <c r="U187" s="12" t="n">
        <v>27578434001525</v>
      </c>
      <c r="V187" s="12" t="s">
        <v>1093</v>
      </c>
      <c r="W187" s="12" t="s">
        <v>1094</v>
      </c>
    </row>
    <row r="188" customFormat="false" ht="15" hidden="false" customHeight="false" outlineLevel="0" collapsed="false">
      <c r="A188" s="102" t="s">
        <v>1558</v>
      </c>
      <c r="B188" s="103" t="n">
        <v>25372731000199</v>
      </c>
      <c r="C188" s="102" t="n">
        <v>146512</v>
      </c>
      <c r="D188" s="102" t="n">
        <v>227</v>
      </c>
      <c r="E188" s="102" t="s">
        <v>1559</v>
      </c>
      <c r="F188" s="102" t="n">
        <v>104</v>
      </c>
      <c r="G188" s="102" t="s">
        <v>1260</v>
      </c>
      <c r="H188" s="102" t="n">
        <v>35993</v>
      </c>
      <c r="I188" s="102" t="n">
        <v>35</v>
      </c>
      <c r="J188" s="102" t="n">
        <v>35993</v>
      </c>
      <c r="K188" s="102" t="n">
        <v>7</v>
      </c>
      <c r="L188" s="102" t="s">
        <v>1558</v>
      </c>
      <c r="M188" s="102" t="s">
        <v>1078</v>
      </c>
      <c r="N188" s="102" t="s">
        <v>1090</v>
      </c>
      <c r="O188" s="102" t="s">
        <v>1091</v>
      </c>
      <c r="P188" s="104" t="e">
        <f aca="false">_xlfn.XLOOKUP('MEDIA TRI'!$E:$E,'MEDIA TRI'!$AA:$AA,"-",0)</f>
        <v>#NAME?</v>
      </c>
      <c r="Q188" s="12" t="e">
        <f aca="false">_xlfn.XLOOKUP($U:$U,$V:$V,0,0)</f>
        <v>#NAME?</v>
      </c>
      <c r="R188" s="12" t="e">
        <f aca="false">_xlfn.XLOOKUP($U:$U,$W:$W,0,0)</f>
        <v>#NAME?</v>
      </c>
      <c r="S188" s="12" t="s">
        <v>61</v>
      </c>
      <c r="T188" s="12" t="s">
        <v>1092</v>
      </c>
      <c r="U188" s="12" t="n">
        <v>27578434001525</v>
      </c>
      <c r="V188" s="12" t="s">
        <v>1093</v>
      </c>
      <c r="W188" s="12" t="s">
        <v>1094</v>
      </c>
    </row>
    <row r="189" customFormat="false" ht="15" hidden="false" customHeight="false" outlineLevel="0" collapsed="false">
      <c r="A189" s="102" t="s">
        <v>1560</v>
      </c>
      <c r="B189" s="103" t="n">
        <v>87640000180</v>
      </c>
      <c r="C189" s="102" t="n">
        <v>104705</v>
      </c>
      <c r="D189" s="102" t="n">
        <v>995</v>
      </c>
      <c r="E189" s="102" t="s">
        <v>1561</v>
      </c>
      <c r="F189" s="102" t="n">
        <v>13874</v>
      </c>
      <c r="G189" s="102" t="s">
        <v>1464</v>
      </c>
      <c r="H189" s="102" t="n">
        <v>35997</v>
      </c>
      <c r="I189" s="102" t="n">
        <v>35</v>
      </c>
      <c r="J189" s="102" t="n">
        <v>35997</v>
      </c>
      <c r="K189" s="102" t="n">
        <v>7</v>
      </c>
      <c r="L189" s="102" t="s">
        <v>1560</v>
      </c>
      <c r="M189" s="102" t="s">
        <v>1078</v>
      </c>
      <c r="N189" s="102" t="s">
        <v>1079</v>
      </c>
      <c r="O189" s="102" t="s">
        <v>1155</v>
      </c>
      <c r="P189" s="104" t="e">
        <f aca="false">_xlfn.XLOOKUP('MEDIA TRI'!$E:$E,'MEDIA TRI'!$AA:$AA,"-",0)</f>
        <v>#NAME?</v>
      </c>
      <c r="Q189" s="12" t="e">
        <f aca="false">_xlfn.XLOOKUP($U:$U,$V:$V,0,0)</f>
        <v>#NAME?</v>
      </c>
      <c r="R189" s="12" t="e">
        <f aca="false">_xlfn.XLOOKUP($U:$U,$W:$W,0,0)</f>
        <v>#NAME?</v>
      </c>
      <c r="S189" s="12" t="s">
        <v>61</v>
      </c>
      <c r="T189" s="12" t="s">
        <v>1081</v>
      </c>
      <c r="U189" s="12" t="n">
        <v>27578434001525</v>
      </c>
      <c r="V189" s="12" t="s">
        <v>1093</v>
      </c>
      <c r="W189" s="12" t="s">
        <v>1094</v>
      </c>
    </row>
    <row r="190" customFormat="false" ht="15" hidden="false" customHeight="false" outlineLevel="0" collapsed="false">
      <c r="A190" s="102" t="s">
        <v>1562</v>
      </c>
      <c r="B190" s="103" t="n">
        <v>19330463000140</v>
      </c>
      <c r="C190" s="102" t="n">
        <v>105142</v>
      </c>
      <c r="D190" s="102" t="n">
        <v>422</v>
      </c>
      <c r="E190" s="102" t="s">
        <v>1563</v>
      </c>
      <c r="F190" s="102" t="n">
        <v>10437</v>
      </c>
      <c r="G190" s="102" t="s">
        <v>58</v>
      </c>
      <c r="H190" s="102" t="n">
        <v>35181</v>
      </c>
      <c r="I190" s="102" t="n">
        <v>27</v>
      </c>
      <c r="J190" s="102" t="n">
        <v>35181</v>
      </c>
      <c r="K190" s="102" t="n">
        <v>7</v>
      </c>
      <c r="L190" s="102" t="s">
        <v>1564</v>
      </c>
      <c r="M190" s="102" t="s">
        <v>1078</v>
      </c>
      <c r="N190" s="102" t="s">
        <v>1090</v>
      </c>
      <c r="O190" s="102" t="s">
        <v>1122</v>
      </c>
      <c r="P190" s="104" t="e">
        <f aca="false">_xlfn.XLOOKUP('MEDIA TRI'!$E:$E,'MEDIA TRI'!$AA:$AA,"-",0)</f>
        <v>#NAME?</v>
      </c>
      <c r="Q190" s="12" t="e">
        <f aca="false">_xlfn.XLOOKUP($U:$U,$V:$V,0,0)</f>
        <v>#NAME?</v>
      </c>
      <c r="R190" s="12" t="e">
        <f aca="false">_xlfn.XLOOKUP($U:$U,$W:$W,0,0)</f>
        <v>#NAME?</v>
      </c>
      <c r="S190" s="12" t="s">
        <v>61</v>
      </c>
      <c r="T190" s="12" t="s">
        <v>1092</v>
      </c>
      <c r="U190" s="12" t="n">
        <v>4487255000181</v>
      </c>
      <c r="V190" s="12" t="s">
        <v>1093</v>
      </c>
      <c r="W190" s="12" t="s">
        <v>1094</v>
      </c>
    </row>
    <row r="191" customFormat="false" ht="15" hidden="false" customHeight="false" outlineLevel="0" collapsed="false">
      <c r="A191" s="102" t="s">
        <v>1565</v>
      </c>
      <c r="B191" s="103" t="n">
        <v>42894535000101</v>
      </c>
      <c r="C191" s="102" t="n">
        <v>118276</v>
      </c>
      <c r="D191" s="102" t="n">
        <v>3059</v>
      </c>
      <c r="E191" s="102" t="s">
        <v>1566</v>
      </c>
      <c r="F191" s="102" t="n">
        <v>10437</v>
      </c>
      <c r="G191" s="102" t="s">
        <v>58</v>
      </c>
      <c r="H191" s="102" t="n">
        <v>35181</v>
      </c>
      <c r="I191" s="102" t="n">
        <v>8</v>
      </c>
      <c r="J191" s="102" t="n">
        <v>35181</v>
      </c>
      <c r="K191" s="102" t="n">
        <v>7</v>
      </c>
      <c r="L191" s="102" t="s">
        <v>1565</v>
      </c>
      <c r="M191" s="102" t="s">
        <v>1078</v>
      </c>
      <c r="N191" s="102" t="s">
        <v>1079</v>
      </c>
      <c r="O191" s="102" t="s">
        <v>1155</v>
      </c>
      <c r="P191" s="104" t="e">
        <f aca="false">_xlfn.XLOOKUP('MEDIA TRI'!$E:$E,'MEDIA TRI'!$AA:$AA,"-",0)</f>
        <v>#NAME?</v>
      </c>
      <c r="Q191" s="12" t="e">
        <f aca="false">_xlfn.XLOOKUP($U:$U,$V:$V,0,0)</f>
        <v>#NAME?</v>
      </c>
      <c r="R191" s="12" t="e">
        <f aca="false">_xlfn.XLOOKUP($U:$U,$W:$W,0,0)</f>
        <v>#NAME?</v>
      </c>
      <c r="S191" s="12" t="s">
        <v>61</v>
      </c>
      <c r="T191" s="12" t="s">
        <v>1081</v>
      </c>
      <c r="U191" s="12" t="n">
        <v>4487255000181</v>
      </c>
      <c r="V191" s="12" t="s">
        <v>1093</v>
      </c>
      <c r="W191" s="12" t="s">
        <v>1094</v>
      </c>
    </row>
    <row r="192" customFormat="false" ht="15" hidden="false" customHeight="false" outlineLevel="0" collapsed="false">
      <c r="A192" s="102" t="s">
        <v>1567</v>
      </c>
      <c r="B192" s="103" t="n">
        <v>7325398000185</v>
      </c>
      <c r="C192" s="102" t="n">
        <v>106723</v>
      </c>
      <c r="D192" s="102" t="n">
        <v>530</v>
      </c>
      <c r="E192" s="102" t="s">
        <v>1568</v>
      </c>
      <c r="F192" s="102" t="n">
        <v>10437</v>
      </c>
      <c r="G192" s="102" t="s">
        <v>58</v>
      </c>
      <c r="H192" s="102" t="n">
        <v>30015</v>
      </c>
      <c r="I192" s="102" t="n">
        <v>21</v>
      </c>
      <c r="J192" s="102" t="n">
        <v>30015</v>
      </c>
      <c r="K192" s="102" t="n">
        <v>7</v>
      </c>
      <c r="L192" s="102" t="s">
        <v>1348</v>
      </c>
      <c r="M192" s="102" t="s">
        <v>1078</v>
      </c>
      <c r="N192" s="102" t="s">
        <v>1090</v>
      </c>
      <c r="O192" s="102" t="s">
        <v>1091</v>
      </c>
      <c r="P192" s="104" t="e">
        <f aca="false">_xlfn.XLOOKUP('MEDIA TRI'!$E:$E,'MEDIA TRI'!$AA:$AA,"-",0)</f>
        <v>#NAME?</v>
      </c>
      <c r="Q192" s="12" t="e">
        <f aca="false">_xlfn.XLOOKUP($U:$U,$V:$V,0,0)</f>
        <v>#NAME?</v>
      </c>
      <c r="R192" s="12" t="e">
        <f aca="false">_xlfn.XLOOKUP($U:$U,$W:$W,0,0)</f>
        <v>#NAME?</v>
      </c>
      <c r="S192" s="12" t="s">
        <v>61</v>
      </c>
      <c r="T192" s="12" t="s">
        <v>1092</v>
      </c>
      <c r="U192" s="12" t="n">
        <v>40853020000120</v>
      </c>
      <c r="V192" s="12" t="n">
        <v>29</v>
      </c>
      <c r="W192" s="12" t="s">
        <v>58</v>
      </c>
    </row>
    <row r="193" customFormat="false" ht="15" hidden="false" customHeight="false" outlineLevel="0" collapsed="false">
      <c r="A193" s="102" t="s">
        <v>1569</v>
      </c>
      <c r="B193" s="103" t="n">
        <v>25950908000197</v>
      </c>
      <c r="C193" s="102" t="n">
        <v>116308</v>
      </c>
      <c r="D193" s="102" t="n">
        <v>282</v>
      </c>
      <c r="E193" s="102" t="s">
        <v>1570</v>
      </c>
      <c r="F193" s="102" t="n">
        <v>95</v>
      </c>
      <c r="G193" s="102" t="s">
        <v>1100</v>
      </c>
      <c r="H193" s="102" t="n">
        <v>35993</v>
      </c>
      <c r="I193" s="102" t="n">
        <v>35</v>
      </c>
      <c r="J193" s="102" t="n">
        <v>35993</v>
      </c>
      <c r="K193" s="102" t="n">
        <v>35</v>
      </c>
      <c r="L193" s="102" t="s">
        <v>1569</v>
      </c>
      <c r="M193" s="102" t="s">
        <v>1078</v>
      </c>
      <c r="N193" s="102" t="s">
        <v>1079</v>
      </c>
      <c r="O193" s="102" t="s">
        <v>1155</v>
      </c>
      <c r="P193" s="104" t="e">
        <f aca="false">_xlfn.XLOOKUP('MEDIA TRI'!$E:$E,'MEDIA TRI'!$AA:$AA,"-",0)</f>
        <v>#NAME?</v>
      </c>
      <c r="Q193" s="12" t="e">
        <f aca="false">_xlfn.XLOOKUP($U:$U,$V:$V,0,0)</f>
        <v>#NAME?</v>
      </c>
      <c r="R193" s="12" t="e">
        <f aca="false">_xlfn.XLOOKUP($U:$U,$W:$W,0,0)</f>
        <v>#NAME?</v>
      </c>
      <c r="S193" s="12" t="s">
        <v>61</v>
      </c>
      <c r="T193" s="12" t="s">
        <v>1081</v>
      </c>
      <c r="U193" s="12" t="n">
        <v>42892281000265</v>
      </c>
      <c r="V193" s="12" t="n">
        <v>29</v>
      </c>
      <c r="W193" s="12" t="s">
        <v>58</v>
      </c>
    </row>
    <row r="194" customFormat="false" ht="15" hidden="false" customHeight="false" outlineLevel="0" collapsed="false">
      <c r="A194" s="102" t="s">
        <v>1571</v>
      </c>
      <c r="B194" s="103" t="n">
        <v>71168231000157</v>
      </c>
      <c r="C194" s="102" t="n">
        <v>100504</v>
      </c>
      <c r="D194" s="102" t="n">
        <v>1146</v>
      </c>
      <c r="E194" s="102" t="s">
        <v>1572</v>
      </c>
      <c r="F194" s="102" t="n">
        <v>10437</v>
      </c>
      <c r="G194" s="102" t="s">
        <v>58</v>
      </c>
      <c r="H194" s="102" t="n">
        <v>30015</v>
      </c>
      <c r="I194" s="102" t="n">
        <v>21</v>
      </c>
      <c r="J194" s="102" t="n">
        <v>30015</v>
      </c>
      <c r="K194" s="102" t="n">
        <v>7</v>
      </c>
      <c r="L194" s="102" t="s">
        <v>1571</v>
      </c>
      <c r="M194" s="102" t="s">
        <v>1078</v>
      </c>
      <c r="N194" s="102" t="s">
        <v>1079</v>
      </c>
      <c r="O194" s="102" t="s">
        <v>1097</v>
      </c>
      <c r="P194" s="104" t="e">
        <f aca="false">_xlfn.XLOOKUP('MEDIA TRI'!$E:$E,'MEDIA TRI'!$AA:$AA,"-",0)</f>
        <v>#NAME?</v>
      </c>
      <c r="Q194" s="12" t="e">
        <f aca="false">_xlfn.XLOOKUP($U:$U,$V:$V,0,0)</f>
        <v>#NAME?</v>
      </c>
      <c r="R194" s="12" t="e">
        <f aca="false">_xlfn.XLOOKUP($U:$U,$W:$W,0,0)</f>
        <v>#NAME?</v>
      </c>
      <c r="S194" s="12" t="s">
        <v>61</v>
      </c>
      <c r="T194" s="12" t="s">
        <v>1081</v>
      </c>
      <c r="U194" s="12" t="n">
        <v>42892281000265</v>
      </c>
      <c r="V194" s="12"/>
    </row>
    <row r="195" customFormat="false" ht="15" hidden="false" customHeight="false" outlineLevel="0" collapsed="false">
      <c r="A195" s="102" t="s">
        <v>1573</v>
      </c>
      <c r="B195" s="103" t="n">
        <v>18748590000109</v>
      </c>
      <c r="C195" s="102" t="n">
        <v>116987</v>
      </c>
      <c r="D195" s="102" t="n">
        <v>3433</v>
      </c>
      <c r="E195" s="102" t="s">
        <v>1574</v>
      </c>
      <c r="F195" s="102" t="n">
        <v>8917</v>
      </c>
      <c r="G195" s="102" t="s">
        <v>1286</v>
      </c>
      <c r="H195" s="102" t="n">
        <v>30015</v>
      </c>
      <c r="I195" s="102" t="n">
        <v>21</v>
      </c>
      <c r="J195" s="102" t="n">
        <v>30015</v>
      </c>
      <c r="K195" s="102" t="n">
        <v>7</v>
      </c>
      <c r="L195" s="102" t="s">
        <v>1287</v>
      </c>
      <c r="M195" s="102" t="s">
        <v>1078</v>
      </c>
      <c r="N195" s="102" t="s">
        <v>1079</v>
      </c>
      <c r="O195" s="102" t="s">
        <v>1155</v>
      </c>
      <c r="P195" s="104" t="e">
        <f aca="false">_xlfn.XLOOKUP('MEDIA TRI'!$E:$E,'MEDIA TRI'!$AA:$AA,"-",0)</f>
        <v>#NAME?</v>
      </c>
      <c r="Q195" s="12" t="e">
        <f aca="false">_xlfn.XLOOKUP($U:$U,$V:$V,0,0)</f>
        <v>#NAME?</v>
      </c>
      <c r="R195" s="12" t="e">
        <f aca="false">_xlfn.XLOOKUP($U:$U,$W:$W,0,0)</f>
        <v>#NAME?</v>
      </c>
      <c r="S195" s="12" t="s">
        <v>61</v>
      </c>
      <c r="T195" s="12" t="s">
        <v>1081</v>
      </c>
      <c r="U195" s="12" t="n">
        <v>30417661000188</v>
      </c>
      <c r="V195" s="12" t="s">
        <v>1093</v>
      </c>
      <c r="W195" s="12" t="s">
        <v>1094</v>
      </c>
    </row>
    <row r="196" customFormat="false" ht="15" hidden="false" customHeight="false" outlineLevel="0" collapsed="false">
      <c r="A196" s="102" t="s">
        <v>1575</v>
      </c>
      <c r="B196" s="103" t="n">
        <v>65292930000101</v>
      </c>
      <c r="C196" s="102" t="n">
        <v>118259</v>
      </c>
      <c r="D196" s="102" t="n">
        <v>3501</v>
      </c>
      <c r="E196" s="102" t="s">
        <v>1576</v>
      </c>
      <c r="F196" s="102" t="n">
        <v>14329</v>
      </c>
      <c r="G196" s="102" t="s">
        <v>1109</v>
      </c>
      <c r="H196" s="102" t="n">
        <v>30015</v>
      </c>
      <c r="I196" s="102" t="n">
        <v>28</v>
      </c>
      <c r="J196" s="102" t="n">
        <v>30015</v>
      </c>
      <c r="K196" s="102" t="n">
        <v>7</v>
      </c>
      <c r="L196" s="102" t="s">
        <v>1577</v>
      </c>
      <c r="M196" s="102" t="s">
        <v>1078</v>
      </c>
      <c r="N196" s="102" t="s">
        <v>1090</v>
      </c>
      <c r="O196" s="102" t="s">
        <v>1091</v>
      </c>
      <c r="P196" s="104" t="e">
        <f aca="false">_xlfn.XLOOKUP('MEDIA TRI'!$E:$E,'MEDIA TRI'!$AA:$AA,"-",0)</f>
        <v>#NAME?</v>
      </c>
      <c r="Q196" s="12" t="e">
        <f aca="false">_xlfn.XLOOKUP($U:$U,$V:$V,0,0)</f>
        <v>#NAME?</v>
      </c>
      <c r="R196" s="12" t="e">
        <f aca="false">_xlfn.XLOOKUP($U:$U,$W:$W,0,0)</f>
        <v>#NAME?</v>
      </c>
      <c r="S196" s="12" t="s">
        <v>61</v>
      </c>
      <c r="T196" s="12" t="s">
        <v>1092</v>
      </c>
      <c r="U196" s="12" t="n">
        <v>76590884000143</v>
      </c>
      <c r="V196" s="12" t="s">
        <v>1093</v>
      </c>
      <c r="W196" s="12" t="s">
        <v>1094</v>
      </c>
    </row>
    <row r="197" customFormat="false" ht="15" hidden="false" customHeight="false" outlineLevel="0" collapsed="false">
      <c r="A197" s="102" t="s">
        <v>1578</v>
      </c>
      <c r="B197" s="103" t="n">
        <v>17030982000167</v>
      </c>
      <c r="C197" s="102" t="n">
        <v>141417</v>
      </c>
      <c r="D197" s="102" t="n">
        <v>2256</v>
      </c>
      <c r="E197" s="102" t="s">
        <v>1579</v>
      </c>
      <c r="F197" s="102" t="n">
        <v>14059</v>
      </c>
      <c r="G197" s="102" t="s">
        <v>1246</v>
      </c>
      <c r="H197" s="102" t="n">
        <v>35992</v>
      </c>
      <c r="I197" s="102" t="n">
        <v>7</v>
      </c>
      <c r="J197" s="102" t="n">
        <v>35992</v>
      </c>
      <c r="K197" s="102" t="n">
        <v>7</v>
      </c>
      <c r="L197" s="102" t="s">
        <v>1578</v>
      </c>
      <c r="M197" s="102" t="s">
        <v>1078</v>
      </c>
      <c r="N197" s="102" t="s">
        <v>1090</v>
      </c>
      <c r="O197" s="102" t="s">
        <v>1102</v>
      </c>
      <c r="P197" s="104" t="e">
        <f aca="false">_xlfn.XLOOKUP('MEDIA TRI'!$E:$E,'MEDIA TRI'!$AA:$AA,"-",0)</f>
        <v>#NAME?</v>
      </c>
      <c r="Q197" s="12" t="e">
        <f aca="false">_xlfn.XLOOKUP($U:$U,$V:$V,0,0)</f>
        <v>#NAME?</v>
      </c>
      <c r="R197" s="12" t="e">
        <f aca="false">_xlfn.XLOOKUP($U:$U,$W:$W,0,0)</f>
        <v>#NAME?</v>
      </c>
      <c r="S197" s="12" t="s">
        <v>61</v>
      </c>
      <c r="T197" s="12" t="s">
        <v>1092</v>
      </c>
      <c r="U197" s="12" t="n">
        <v>76590884000143</v>
      </c>
      <c r="V197" s="12" t="s">
        <v>1093</v>
      </c>
      <c r="W197" s="12" t="s">
        <v>1094</v>
      </c>
    </row>
    <row r="198" customFormat="false" ht="15" hidden="false" customHeight="false" outlineLevel="0" collapsed="false">
      <c r="A198" s="102" t="s">
        <v>1580</v>
      </c>
      <c r="B198" s="103" t="n">
        <v>5792010000120</v>
      </c>
      <c r="C198" s="102" t="n">
        <v>146375</v>
      </c>
      <c r="D198" s="102" t="n">
        <v>563</v>
      </c>
      <c r="E198" s="102" t="s">
        <v>1581</v>
      </c>
      <c r="F198" s="102" t="n">
        <v>10437</v>
      </c>
      <c r="G198" s="102" t="s">
        <v>58</v>
      </c>
      <c r="H198" s="102" t="n">
        <v>30015</v>
      </c>
      <c r="I198" s="102" t="n">
        <v>8</v>
      </c>
      <c r="J198" s="102" t="n">
        <v>30015</v>
      </c>
      <c r="K198" s="102" t="n">
        <v>7</v>
      </c>
      <c r="L198" s="102" t="s">
        <v>1580</v>
      </c>
      <c r="M198" s="102" t="s">
        <v>1078</v>
      </c>
      <c r="N198" s="102" t="s">
        <v>1079</v>
      </c>
      <c r="O198" s="102" t="s">
        <v>1086</v>
      </c>
      <c r="P198" s="104" t="e">
        <f aca="false">_xlfn.XLOOKUP('MEDIA TRI'!$E:$E,'MEDIA TRI'!$AA:$AA,"-",0)</f>
        <v>#NAME?</v>
      </c>
      <c r="Q198" s="12" t="e">
        <f aca="false">_xlfn.XLOOKUP($U:$U,$V:$V,0,0)</f>
        <v>#NAME?</v>
      </c>
      <c r="R198" s="12" t="e">
        <f aca="false">_xlfn.XLOOKUP($U:$U,$W:$W,0,0)</f>
        <v>#NAME?</v>
      </c>
      <c r="S198" s="12" t="s">
        <v>61</v>
      </c>
      <c r="T198" s="12" t="s">
        <v>1081</v>
      </c>
      <c r="U198" s="12" t="n">
        <v>74521188000230</v>
      </c>
      <c r="V198" s="12" t="s">
        <v>1093</v>
      </c>
      <c r="W198" s="12" t="s">
        <v>1094</v>
      </c>
    </row>
    <row r="199" customFormat="false" ht="15" hidden="false" customHeight="false" outlineLevel="0" collapsed="false">
      <c r="A199" s="102" t="s">
        <v>1582</v>
      </c>
      <c r="B199" s="103" t="n">
        <v>18758334000194</v>
      </c>
      <c r="C199" s="102" t="n">
        <v>126919</v>
      </c>
      <c r="D199" s="102" t="n">
        <v>542</v>
      </c>
      <c r="E199" s="102" t="s">
        <v>1583</v>
      </c>
      <c r="F199" s="102" t="n">
        <v>10437</v>
      </c>
      <c r="G199" s="102" t="s">
        <v>58</v>
      </c>
      <c r="H199" s="102" t="n">
        <v>35166</v>
      </c>
      <c r="I199" s="102" t="n">
        <v>7</v>
      </c>
      <c r="J199" s="102" t="n">
        <v>35166</v>
      </c>
      <c r="K199" s="102" t="n">
        <v>7</v>
      </c>
      <c r="L199" s="102" t="s">
        <v>1582</v>
      </c>
      <c r="M199" s="102" t="s">
        <v>1078</v>
      </c>
      <c r="N199" s="102" t="s">
        <v>1090</v>
      </c>
      <c r="O199" s="102" t="s">
        <v>1091</v>
      </c>
      <c r="P199" s="104" t="e">
        <f aca="false">_xlfn.XLOOKUP('MEDIA TRI'!$E:$E,'MEDIA TRI'!$AA:$AA,"-",0)</f>
        <v>#NAME?</v>
      </c>
      <c r="Q199" s="12" t="e">
        <f aca="false">_xlfn.XLOOKUP($U:$U,$V:$V,0,0)</f>
        <v>#NAME?</v>
      </c>
      <c r="R199" s="12" t="e">
        <f aca="false">_xlfn.XLOOKUP($U:$U,$W:$W,0,0)</f>
        <v>#NAME?</v>
      </c>
      <c r="S199" s="12" t="s">
        <v>61</v>
      </c>
      <c r="T199" s="12" t="s">
        <v>1092</v>
      </c>
      <c r="U199" s="12" t="n">
        <v>74521188000230</v>
      </c>
      <c r="V199" s="12" t="s">
        <v>1093</v>
      </c>
      <c r="W199" s="12" t="s">
        <v>1094</v>
      </c>
    </row>
    <row r="200" customFormat="false" ht="15" hidden="false" customHeight="false" outlineLevel="0" collapsed="false">
      <c r="A200" s="102" t="s">
        <v>1584</v>
      </c>
      <c r="B200" s="103" t="n">
        <v>7480207000150</v>
      </c>
      <c r="C200" s="102" t="n">
        <v>148455</v>
      </c>
      <c r="D200" s="102" t="n">
        <v>651</v>
      </c>
      <c r="E200" s="102" t="s">
        <v>1585</v>
      </c>
      <c r="F200" s="102" t="n">
        <v>9336</v>
      </c>
      <c r="G200" s="102" t="s">
        <v>1133</v>
      </c>
      <c r="H200" s="102" t="n">
        <v>35480</v>
      </c>
      <c r="I200" s="102" t="n">
        <v>20</v>
      </c>
      <c r="J200" s="102" t="n">
        <v>35480</v>
      </c>
      <c r="K200" s="102" t="n">
        <v>7</v>
      </c>
      <c r="L200" s="102" t="s">
        <v>1584</v>
      </c>
      <c r="M200" s="102" t="s">
        <v>1078</v>
      </c>
      <c r="N200" s="102" t="s">
        <v>1090</v>
      </c>
      <c r="O200" s="102" t="s">
        <v>1106</v>
      </c>
      <c r="P200" s="104" t="e">
        <f aca="false">_xlfn.XLOOKUP('MEDIA TRI'!$E:$E,'MEDIA TRI'!$AA:$AA,"-",0)</f>
        <v>#NAME?</v>
      </c>
      <c r="Q200" s="12" t="e">
        <f aca="false">_xlfn.XLOOKUP($U:$U,$V:$V,0,0)</f>
        <v>#NAME?</v>
      </c>
      <c r="R200" s="12" t="e">
        <f aca="false">_xlfn.XLOOKUP($U:$U,$W:$W,0,0)</f>
        <v>#NAME?</v>
      </c>
      <c r="S200" s="12" t="s">
        <v>61</v>
      </c>
      <c r="T200" s="12" t="s">
        <v>1092</v>
      </c>
      <c r="U200" s="12" t="n">
        <v>73936395001001</v>
      </c>
      <c r="V200" s="12" t="s">
        <v>1093</v>
      </c>
      <c r="W200" s="12" t="s">
        <v>1094</v>
      </c>
    </row>
    <row r="201" customFormat="false" ht="15" hidden="false" customHeight="false" outlineLevel="0" collapsed="false">
      <c r="A201" s="102" t="s">
        <v>1586</v>
      </c>
      <c r="B201" s="103" t="n">
        <v>17698689000172</v>
      </c>
      <c r="C201" s="102" t="n">
        <v>116989</v>
      </c>
      <c r="D201" s="102" t="n">
        <v>230</v>
      </c>
      <c r="E201" s="102" t="s">
        <v>1587</v>
      </c>
      <c r="F201" s="102" t="n">
        <v>14329</v>
      </c>
      <c r="G201" s="102" t="s">
        <v>1109</v>
      </c>
      <c r="H201" s="102" t="n">
        <v>30015</v>
      </c>
      <c r="I201" s="102" t="n">
        <v>35</v>
      </c>
      <c r="J201" s="102" t="n">
        <v>30015</v>
      </c>
      <c r="K201" s="102" t="n">
        <v>7</v>
      </c>
      <c r="L201" s="102" t="s">
        <v>1586</v>
      </c>
      <c r="M201" s="102" t="s">
        <v>1078</v>
      </c>
      <c r="N201" s="102" t="s">
        <v>1090</v>
      </c>
      <c r="O201" s="102" t="s">
        <v>1091</v>
      </c>
      <c r="P201" s="104" t="e">
        <f aca="false">_xlfn.XLOOKUP('MEDIA TRI'!$E:$E,'MEDIA TRI'!$AA:$AA,"-",0)</f>
        <v>#NAME?</v>
      </c>
      <c r="Q201" s="12" t="e">
        <f aca="false">_xlfn.XLOOKUP($U:$U,$V:$V,0,0)</f>
        <v>#NAME?</v>
      </c>
      <c r="R201" s="12" t="e">
        <f aca="false">_xlfn.XLOOKUP($U:$U,$W:$W,0,0)</f>
        <v>#NAME?</v>
      </c>
      <c r="S201" s="12" t="s">
        <v>61</v>
      </c>
      <c r="T201" s="12" t="s">
        <v>1092</v>
      </c>
      <c r="U201" s="12" t="n">
        <v>73936395001001</v>
      </c>
      <c r="V201" s="12" t="s">
        <v>1093</v>
      </c>
      <c r="W201" s="12" t="s">
        <v>1094</v>
      </c>
    </row>
    <row r="202" customFormat="false" ht="15" hidden="false" customHeight="false" outlineLevel="0" collapsed="false">
      <c r="A202" s="102" t="s">
        <v>1588</v>
      </c>
      <c r="B202" s="103" t="n">
        <v>25734427000144</v>
      </c>
      <c r="C202" s="102" t="n">
        <v>117003</v>
      </c>
      <c r="D202" s="102" t="n">
        <v>915</v>
      </c>
      <c r="E202" s="102" t="s">
        <v>1589</v>
      </c>
      <c r="F202" s="102" t="n">
        <v>10437</v>
      </c>
      <c r="G202" s="102" t="s">
        <v>58</v>
      </c>
      <c r="H202" s="102" t="n">
        <v>34907</v>
      </c>
      <c r="I202" s="102" t="n">
        <v>20</v>
      </c>
      <c r="J202" s="102" t="n">
        <v>34907</v>
      </c>
      <c r="K202" s="102" t="n">
        <v>7</v>
      </c>
      <c r="L202" s="102" t="s">
        <v>1588</v>
      </c>
      <c r="M202" s="102" t="s">
        <v>1078</v>
      </c>
      <c r="N202" s="102" t="s">
        <v>1079</v>
      </c>
      <c r="O202" s="102" t="s">
        <v>1155</v>
      </c>
      <c r="P202" s="104" t="e">
        <f aca="false">_xlfn.XLOOKUP('MEDIA TRI'!$E:$E,'MEDIA TRI'!$AA:$AA,"-",0)</f>
        <v>#NAME?</v>
      </c>
      <c r="Q202" s="12" t="e">
        <f aca="false">_xlfn.XLOOKUP($U:$U,$V:$V,0,0)</f>
        <v>#NAME?</v>
      </c>
      <c r="R202" s="12" t="e">
        <f aca="false">_xlfn.XLOOKUP($U:$U,$W:$W,0,0)</f>
        <v>#NAME?</v>
      </c>
      <c r="S202" s="12" t="s">
        <v>61</v>
      </c>
      <c r="T202" s="12" t="s">
        <v>1081</v>
      </c>
      <c r="U202" s="12" t="n">
        <v>85377174000120</v>
      </c>
      <c r="V202" s="12" t="s">
        <v>1093</v>
      </c>
      <c r="W202" s="12" t="s">
        <v>1094</v>
      </c>
    </row>
    <row r="203" customFormat="false" ht="15" hidden="false" customHeight="false" outlineLevel="0" collapsed="false">
      <c r="A203" s="102" t="s">
        <v>1590</v>
      </c>
      <c r="B203" s="103" t="n">
        <v>7689010000125</v>
      </c>
      <c r="C203" s="102" t="n">
        <v>103579</v>
      </c>
      <c r="D203" s="102" t="n">
        <v>1146</v>
      </c>
      <c r="E203" s="102" t="s">
        <v>1591</v>
      </c>
      <c r="F203" s="102" t="n">
        <v>10437</v>
      </c>
      <c r="G203" s="102" t="s">
        <v>58</v>
      </c>
      <c r="H203" s="102" t="n">
        <v>30015</v>
      </c>
      <c r="I203" s="102" t="n">
        <v>21</v>
      </c>
      <c r="J203" s="102" t="n">
        <v>30015</v>
      </c>
      <c r="K203" s="102" t="n">
        <v>7</v>
      </c>
      <c r="L203" s="102" t="s">
        <v>1590</v>
      </c>
      <c r="M203" s="102" t="s">
        <v>1078</v>
      </c>
      <c r="N203" s="102" t="s">
        <v>1079</v>
      </c>
      <c r="O203" s="102" t="s">
        <v>1097</v>
      </c>
      <c r="P203" s="104" t="e">
        <f aca="false">_xlfn.XLOOKUP('MEDIA TRI'!$E:$E,'MEDIA TRI'!$AA:$AA,"-",0)</f>
        <v>#NAME?</v>
      </c>
      <c r="Q203" s="12" t="e">
        <f aca="false">_xlfn.XLOOKUP($U:$U,$V:$V,0,0)</f>
        <v>#NAME?</v>
      </c>
      <c r="R203" s="12" t="e">
        <f aca="false">_xlfn.XLOOKUP($U:$U,$W:$W,0,0)</f>
        <v>#NAME?</v>
      </c>
      <c r="S203" s="12" t="s">
        <v>61</v>
      </c>
      <c r="T203" s="12" t="s">
        <v>1081</v>
      </c>
      <c r="U203" s="12" t="n">
        <v>85377174000120</v>
      </c>
      <c r="V203" s="12" t="s">
        <v>1093</v>
      </c>
      <c r="W203" s="12" t="s">
        <v>1094</v>
      </c>
    </row>
    <row r="204" customFormat="false" ht="15" hidden="false" customHeight="false" outlineLevel="0" collapsed="false">
      <c r="A204" s="102" t="s">
        <v>1592</v>
      </c>
      <c r="B204" s="103" t="n">
        <v>22433817000196</v>
      </c>
      <c r="C204" s="102" t="n">
        <v>103532</v>
      </c>
      <c r="D204" s="102" t="n">
        <v>230</v>
      </c>
      <c r="E204" s="102" t="s">
        <v>1593</v>
      </c>
      <c r="F204" s="102" t="n">
        <v>10437</v>
      </c>
      <c r="G204" s="102" t="s">
        <v>58</v>
      </c>
      <c r="H204" s="102" t="n">
        <v>35997</v>
      </c>
      <c r="I204" s="102" t="n">
        <v>7</v>
      </c>
      <c r="J204" s="102" t="n">
        <v>35997</v>
      </c>
      <c r="K204" s="102" t="n">
        <v>7</v>
      </c>
      <c r="L204" s="102" t="s">
        <v>1592</v>
      </c>
      <c r="M204" s="102" t="s">
        <v>1078</v>
      </c>
      <c r="N204" s="102" t="s">
        <v>1090</v>
      </c>
      <c r="O204" s="102" t="s">
        <v>1091</v>
      </c>
      <c r="P204" s="104" t="e">
        <f aca="false">_xlfn.XLOOKUP('MEDIA TRI'!$E:$E,'MEDIA TRI'!$AA:$AA,"-",0)</f>
        <v>#NAME?</v>
      </c>
      <c r="Q204" s="12" t="e">
        <f aca="false">_xlfn.XLOOKUP($U:$U,$V:$V,0,0)</f>
        <v>#NAME?</v>
      </c>
      <c r="R204" s="12" t="e">
        <f aca="false">_xlfn.XLOOKUP($U:$U,$W:$W,0,0)</f>
        <v>#NAME?</v>
      </c>
      <c r="S204" s="12" t="s">
        <v>61</v>
      </c>
      <c r="T204" s="12" t="s">
        <v>1092</v>
      </c>
      <c r="U204" s="12" t="n">
        <v>3315918000118</v>
      </c>
      <c r="V204" s="12" t="n">
        <v>29</v>
      </c>
      <c r="W204" s="12" t="s">
        <v>58</v>
      </c>
    </row>
    <row r="205" customFormat="false" ht="15" hidden="false" customHeight="false" outlineLevel="0" collapsed="false">
      <c r="A205" s="102" t="s">
        <v>1594</v>
      </c>
      <c r="B205" s="103" t="n">
        <v>17645565000129</v>
      </c>
      <c r="C205" s="102" t="n">
        <v>125481</v>
      </c>
      <c r="D205" s="102" t="n">
        <v>509</v>
      </c>
      <c r="E205" s="102" t="s">
        <v>1595</v>
      </c>
      <c r="F205" s="102" t="n">
        <v>10437</v>
      </c>
      <c r="G205" s="102" t="s">
        <v>58</v>
      </c>
      <c r="H205" s="102" t="n">
        <v>35993</v>
      </c>
      <c r="I205" s="102" t="n">
        <v>28</v>
      </c>
      <c r="J205" s="102" t="n">
        <v>35993</v>
      </c>
      <c r="K205" s="102" t="n">
        <v>7</v>
      </c>
      <c r="L205" s="102" t="s">
        <v>1594</v>
      </c>
      <c r="M205" s="102" t="s">
        <v>1078</v>
      </c>
      <c r="N205" s="102" t="s">
        <v>1079</v>
      </c>
      <c r="O205" s="102" t="s">
        <v>1116</v>
      </c>
      <c r="P205" s="104" t="e">
        <f aca="false">_xlfn.XLOOKUP('MEDIA TRI'!$E:$E,'MEDIA TRI'!$AA:$AA,"-",0)</f>
        <v>#NAME?</v>
      </c>
      <c r="Q205" s="12" t="e">
        <f aca="false">_xlfn.XLOOKUP($U:$U,$V:$V,0,0)</f>
        <v>#NAME?</v>
      </c>
      <c r="R205" s="12" t="e">
        <f aca="false">_xlfn.XLOOKUP($U:$U,$W:$W,0,0)</f>
        <v>#NAME?</v>
      </c>
      <c r="S205" s="12" t="s">
        <v>61</v>
      </c>
      <c r="T205" s="12" t="s">
        <v>1081</v>
      </c>
      <c r="U205" s="12" t="n">
        <v>3315918000118</v>
      </c>
      <c r="V205" s="12" t="n">
        <v>29</v>
      </c>
      <c r="W205" s="12" t="s">
        <v>58</v>
      </c>
    </row>
    <row r="206" customFormat="false" ht="15" hidden="false" customHeight="false" outlineLevel="0" collapsed="false">
      <c r="A206" s="102" t="s">
        <v>1596</v>
      </c>
      <c r="B206" s="103" t="n">
        <v>41933573000236</v>
      </c>
      <c r="C206" s="102" t="n">
        <v>152400</v>
      </c>
      <c r="D206" s="102" t="n">
        <v>1792</v>
      </c>
      <c r="E206" s="102" t="s">
        <v>1597</v>
      </c>
      <c r="F206" s="102" t="n">
        <v>14516</v>
      </c>
      <c r="G206" s="102" t="s">
        <v>1089</v>
      </c>
      <c r="H206" s="102" t="n">
        <v>34925</v>
      </c>
      <c r="I206" s="102" t="n">
        <v>35</v>
      </c>
      <c r="J206" s="102" t="n">
        <v>34925</v>
      </c>
      <c r="K206" s="102" t="n">
        <v>7</v>
      </c>
      <c r="L206" s="102" t="s">
        <v>1598</v>
      </c>
      <c r="M206" s="102" t="s">
        <v>1078</v>
      </c>
      <c r="N206" s="102" t="s">
        <v>1090</v>
      </c>
      <c r="O206" s="102" t="s">
        <v>1091</v>
      </c>
      <c r="P206" s="104" t="e">
        <f aca="false">_xlfn.XLOOKUP('MEDIA TRI'!$E:$E,'MEDIA TRI'!$AA:$AA,"-",0)</f>
        <v>#NAME?</v>
      </c>
      <c r="Q206" s="12" t="e">
        <f aca="false">_xlfn.XLOOKUP($U:$U,$V:$V,0,0)</f>
        <v>#NAME?</v>
      </c>
      <c r="R206" s="12" t="e">
        <f aca="false">_xlfn.XLOOKUP($U:$U,$W:$W,0,0)</f>
        <v>#NAME?</v>
      </c>
      <c r="S206" s="12" t="s">
        <v>61</v>
      </c>
      <c r="T206" s="12" t="s">
        <v>1081</v>
      </c>
      <c r="U206" s="12" t="n">
        <v>8380701000610</v>
      </c>
      <c r="V206" s="12" t="s">
        <v>1093</v>
      </c>
      <c r="W206" s="12" t="s">
        <v>1094</v>
      </c>
    </row>
    <row r="207" customFormat="false" ht="15" hidden="false" customHeight="false" outlineLevel="0" collapsed="false">
      <c r="A207" s="102" t="s">
        <v>1599</v>
      </c>
      <c r="B207" s="103" t="n">
        <v>24048431000196</v>
      </c>
      <c r="C207" s="102" t="n">
        <v>117744</v>
      </c>
      <c r="D207" s="102" t="n">
        <v>2256</v>
      </c>
      <c r="E207" s="102" t="s">
        <v>1600</v>
      </c>
      <c r="F207" s="102" t="n">
        <v>12837</v>
      </c>
      <c r="G207" s="102" t="s">
        <v>1221</v>
      </c>
      <c r="H207" s="102" t="n">
        <v>35992</v>
      </c>
      <c r="I207" s="102" t="n">
        <v>7</v>
      </c>
      <c r="J207" s="102" t="n">
        <v>35992</v>
      </c>
      <c r="K207" s="102" t="n">
        <v>7</v>
      </c>
      <c r="L207" s="102" t="s">
        <v>1601</v>
      </c>
      <c r="M207" s="102" t="s">
        <v>1078</v>
      </c>
      <c r="N207" s="102" t="s">
        <v>1090</v>
      </c>
      <c r="O207" s="102" t="s">
        <v>1102</v>
      </c>
      <c r="P207" s="104" t="e">
        <f aca="false">_xlfn.XLOOKUP('MEDIA TRI'!$E:$E,'MEDIA TRI'!$AA:$AA,"-",0)</f>
        <v>#NAME?</v>
      </c>
      <c r="Q207" s="12" t="e">
        <f aca="false">_xlfn.XLOOKUP($U:$U,$V:$V,0,0)</f>
        <v>#NAME?</v>
      </c>
      <c r="R207" s="12" t="e">
        <f aca="false">_xlfn.XLOOKUP($U:$U,$W:$W,0,0)</f>
        <v>#NAME?</v>
      </c>
      <c r="S207" s="12" t="s">
        <v>61</v>
      </c>
      <c r="T207" s="12" t="s">
        <v>1092</v>
      </c>
      <c r="U207" s="12" t="n">
        <v>16991945000586</v>
      </c>
      <c r="V207" s="12" t="n">
        <v>28</v>
      </c>
      <c r="W207" s="12" t="s">
        <v>1150</v>
      </c>
    </row>
    <row r="208" customFormat="false" ht="15" hidden="false" customHeight="false" outlineLevel="0" collapsed="false">
      <c r="A208" s="102" t="s">
        <v>1602</v>
      </c>
      <c r="B208" s="103" t="n">
        <v>25615246000107</v>
      </c>
      <c r="C208" s="102" t="n">
        <v>117010</v>
      </c>
      <c r="D208" s="102" t="n">
        <v>363</v>
      </c>
      <c r="E208" s="102" t="s">
        <v>1603</v>
      </c>
      <c r="F208" s="102" t="n">
        <v>10437</v>
      </c>
      <c r="G208" s="102" t="s">
        <v>58</v>
      </c>
      <c r="H208" s="102" t="n">
        <v>30015</v>
      </c>
      <c r="I208" s="102" t="n">
        <v>21</v>
      </c>
      <c r="J208" s="102" t="n">
        <v>30015</v>
      </c>
      <c r="K208" s="102" t="n">
        <v>7</v>
      </c>
      <c r="L208" s="102" t="s">
        <v>1602</v>
      </c>
      <c r="M208" s="102" t="s">
        <v>1078</v>
      </c>
      <c r="N208" s="102" t="s">
        <v>1090</v>
      </c>
      <c r="O208" s="102" t="s">
        <v>1102</v>
      </c>
      <c r="P208" s="104" t="e">
        <f aca="false">_xlfn.XLOOKUP('MEDIA TRI'!$E:$E,'MEDIA TRI'!$AA:$AA,"-",0)</f>
        <v>#NAME?</v>
      </c>
      <c r="Q208" s="12" t="e">
        <f aca="false">_xlfn.XLOOKUP($U:$U,$V:$V,0,0)</f>
        <v>#NAME?</v>
      </c>
      <c r="R208" s="12" t="e">
        <f aca="false">_xlfn.XLOOKUP($U:$U,$W:$W,0,0)</f>
        <v>#NAME?</v>
      </c>
      <c r="S208" s="12" t="s">
        <v>61</v>
      </c>
      <c r="T208" s="12" t="s">
        <v>1081</v>
      </c>
      <c r="U208" s="12" t="n">
        <v>16991945000586</v>
      </c>
      <c r="V208" s="12" t="s">
        <v>1093</v>
      </c>
      <c r="W208" s="12" t="s">
        <v>1094</v>
      </c>
    </row>
    <row r="209" customFormat="false" ht="15" hidden="false" customHeight="false" outlineLevel="0" collapsed="false">
      <c r="A209" s="102" t="s">
        <v>1604</v>
      </c>
      <c r="B209" s="103" t="n">
        <v>20773388000170</v>
      </c>
      <c r="C209" s="102" t="n">
        <v>105638</v>
      </c>
      <c r="D209" s="102" t="n">
        <v>230</v>
      </c>
      <c r="E209" s="102" t="s">
        <v>1605</v>
      </c>
      <c r="F209" s="102" t="n">
        <v>10437</v>
      </c>
      <c r="G209" s="102" t="s">
        <v>58</v>
      </c>
      <c r="H209" s="102" t="n">
        <v>35187</v>
      </c>
      <c r="I209" s="102" t="n">
        <v>31</v>
      </c>
      <c r="J209" s="102" t="n">
        <v>35187</v>
      </c>
      <c r="K209" s="102" t="n">
        <v>7</v>
      </c>
      <c r="L209" s="102" t="s">
        <v>1604</v>
      </c>
      <c r="M209" s="102" t="s">
        <v>1078</v>
      </c>
      <c r="N209" s="102" t="s">
        <v>1090</v>
      </c>
      <c r="O209" s="102" t="s">
        <v>1091</v>
      </c>
      <c r="P209" s="104" t="e">
        <f aca="false">_xlfn.XLOOKUP('MEDIA TRI'!$E:$E,'MEDIA TRI'!$AA:$AA,"-",0)</f>
        <v>#NAME?</v>
      </c>
      <c r="Q209" s="12" t="e">
        <f aca="false">_xlfn.XLOOKUP($U:$U,$V:$V,0,0)</f>
        <v>#NAME?</v>
      </c>
      <c r="R209" s="12" t="e">
        <f aca="false">_xlfn.XLOOKUP($U:$U,$W:$W,0,0)</f>
        <v>#NAME?</v>
      </c>
      <c r="S209" s="12" t="s">
        <v>61</v>
      </c>
      <c r="T209" s="12" t="s">
        <v>1092</v>
      </c>
      <c r="U209" s="12" t="n">
        <v>16991945000586</v>
      </c>
      <c r="V209" s="12" t="n">
        <v>28</v>
      </c>
      <c r="W209" s="12" t="s">
        <v>1150</v>
      </c>
    </row>
    <row r="210" customFormat="false" ht="15" hidden="false" customHeight="false" outlineLevel="0" collapsed="false">
      <c r="A210" s="102" t="s">
        <v>1606</v>
      </c>
      <c r="B210" s="103" t="n">
        <v>7504943000109</v>
      </c>
      <c r="C210" s="102" t="n">
        <v>110377</v>
      </c>
      <c r="D210" s="102" t="n">
        <v>546</v>
      </c>
      <c r="E210" s="102" t="s">
        <v>1607</v>
      </c>
      <c r="F210" s="102" t="n">
        <v>15894</v>
      </c>
      <c r="G210" s="102" t="s">
        <v>1333</v>
      </c>
      <c r="H210" s="102" t="n">
        <v>30015</v>
      </c>
      <c r="I210" s="102" t="n">
        <v>49</v>
      </c>
      <c r="J210" s="102" t="n">
        <v>30015</v>
      </c>
      <c r="K210" s="102" t="n">
        <v>7</v>
      </c>
      <c r="L210" s="102" t="s">
        <v>1608</v>
      </c>
      <c r="M210" s="102" t="s">
        <v>1078</v>
      </c>
      <c r="N210" s="102" t="s">
        <v>1079</v>
      </c>
      <c r="O210" s="102" t="s">
        <v>1086</v>
      </c>
      <c r="P210" s="104" t="e">
        <f aca="false">_xlfn.XLOOKUP('MEDIA TRI'!$E:$E,'MEDIA TRI'!$AA:$AA,"-",0)</f>
        <v>#NAME?</v>
      </c>
      <c r="Q210" s="12" t="e">
        <f aca="false">_xlfn.XLOOKUP($U:$U,$V:$V,0,0)</f>
        <v>#NAME?</v>
      </c>
      <c r="R210" s="12" t="e">
        <f aca="false">_xlfn.XLOOKUP($U:$U,$W:$W,0,0)</f>
        <v>#NAME?</v>
      </c>
      <c r="S210" s="12" t="s">
        <v>61</v>
      </c>
      <c r="T210" s="12" t="s">
        <v>1081</v>
      </c>
      <c r="U210" s="12" t="n">
        <v>24449225000279</v>
      </c>
      <c r="V210" s="12" t="s">
        <v>1093</v>
      </c>
      <c r="W210" s="12" t="s">
        <v>1094</v>
      </c>
    </row>
    <row r="211" customFormat="false" ht="15" hidden="false" customHeight="false" outlineLevel="0" collapsed="false">
      <c r="A211" s="102" t="s">
        <v>1609</v>
      </c>
      <c r="B211" s="103" t="n">
        <v>2093978000170</v>
      </c>
      <c r="C211" s="102" t="n">
        <v>136469</v>
      </c>
      <c r="D211" s="102" t="n">
        <v>546</v>
      </c>
      <c r="E211" s="102" t="s">
        <v>1610</v>
      </c>
      <c r="F211" s="102" t="n">
        <v>10437</v>
      </c>
      <c r="G211" s="102" t="s">
        <v>58</v>
      </c>
      <c r="H211" s="102" t="n">
        <v>30015</v>
      </c>
      <c r="I211" s="102" t="n">
        <v>21</v>
      </c>
      <c r="J211" s="102" t="n">
        <v>30015</v>
      </c>
      <c r="K211" s="102" t="n">
        <v>7</v>
      </c>
      <c r="L211" s="102" t="s">
        <v>1609</v>
      </c>
      <c r="M211" s="102" t="s">
        <v>1078</v>
      </c>
      <c r="N211" s="102" t="s">
        <v>1079</v>
      </c>
      <c r="O211" s="102" t="s">
        <v>1086</v>
      </c>
      <c r="P211" s="104" t="e">
        <f aca="false">_xlfn.XLOOKUP('MEDIA TRI'!$E:$E,'MEDIA TRI'!$AA:$AA,"-",0)</f>
        <v>#NAME?</v>
      </c>
      <c r="Q211" s="12" t="e">
        <f aca="false">_xlfn.XLOOKUP($U:$U,$V:$V,0,0)</f>
        <v>#NAME?</v>
      </c>
      <c r="R211" s="12" t="e">
        <f aca="false">_xlfn.XLOOKUP($U:$U,$W:$W,0,0)</f>
        <v>#NAME?</v>
      </c>
      <c r="S211" s="12" t="s">
        <v>61</v>
      </c>
      <c r="T211" s="12" t="s">
        <v>1081</v>
      </c>
      <c r="U211" s="12" t="n">
        <v>3315918000541</v>
      </c>
      <c r="V211" s="12" t="n">
        <v>28</v>
      </c>
      <c r="W211" s="12" t="s">
        <v>1150</v>
      </c>
    </row>
    <row r="212" customFormat="false" ht="15" hidden="false" customHeight="false" outlineLevel="0" collapsed="false">
      <c r="A212" s="102" t="s">
        <v>1611</v>
      </c>
      <c r="B212" s="103" t="n">
        <v>24378390000104</v>
      </c>
      <c r="C212" s="102" t="n">
        <v>135821</v>
      </c>
      <c r="D212" s="102" t="n">
        <v>509</v>
      </c>
      <c r="E212" s="102" t="s">
        <v>1612</v>
      </c>
      <c r="F212" s="102" t="n">
        <v>14608</v>
      </c>
      <c r="G212" s="102" t="s">
        <v>1105</v>
      </c>
      <c r="H212" s="102" t="n">
        <v>35971</v>
      </c>
      <c r="I212" s="102" t="n">
        <v>7</v>
      </c>
      <c r="J212" s="102" t="n">
        <v>35971</v>
      </c>
      <c r="K212" s="102" t="n">
        <v>7</v>
      </c>
      <c r="L212" s="102" t="s">
        <v>1613</v>
      </c>
      <c r="M212" s="102" t="s">
        <v>1078</v>
      </c>
      <c r="N212" s="102" t="s">
        <v>1079</v>
      </c>
      <c r="O212" s="102" t="s">
        <v>1116</v>
      </c>
      <c r="P212" s="104" t="e">
        <f aca="false">_xlfn.XLOOKUP('MEDIA TRI'!$E:$E,'MEDIA TRI'!$AA:$AA,"-",0)</f>
        <v>#NAME?</v>
      </c>
      <c r="Q212" s="12" t="e">
        <f aca="false">_xlfn.XLOOKUP($U:$U,$V:$V,0,0)</f>
        <v>#NAME?</v>
      </c>
      <c r="R212" s="12" t="e">
        <f aca="false">_xlfn.XLOOKUP($U:$U,$W:$W,0,0)</f>
        <v>#NAME?</v>
      </c>
      <c r="S212" s="12" t="s">
        <v>61</v>
      </c>
      <c r="T212" s="12" t="s">
        <v>1081</v>
      </c>
      <c r="U212" s="12" t="n">
        <v>3315918000541</v>
      </c>
      <c r="V212" s="12" t="n">
        <v>28</v>
      </c>
      <c r="W212" s="12" t="s">
        <v>1150</v>
      </c>
    </row>
    <row r="213" customFormat="false" ht="15" hidden="false" customHeight="false" outlineLevel="0" collapsed="false">
      <c r="A213" s="102" t="s">
        <v>1614</v>
      </c>
      <c r="B213" s="103" t="n">
        <v>7588524000194</v>
      </c>
      <c r="C213" s="102" t="n">
        <v>132282</v>
      </c>
      <c r="D213" s="102" t="n">
        <v>327</v>
      </c>
      <c r="E213" s="102" t="s">
        <v>1615</v>
      </c>
      <c r="F213" s="102" t="n">
        <v>10994</v>
      </c>
      <c r="G213" s="102" t="s">
        <v>1207</v>
      </c>
      <c r="H213" s="102" t="n">
        <v>34925</v>
      </c>
      <c r="I213" s="102" t="n">
        <v>27</v>
      </c>
      <c r="J213" s="102" t="n">
        <v>34925</v>
      </c>
      <c r="K213" s="102" t="n">
        <v>7</v>
      </c>
      <c r="L213" s="102" t="s">
        <v>1616</v>
      </c>
      <c r="M213" s="102" t="s">
        <v>1078</v>
      </c>
      <c r="N213" s="102" t="s">
        <v>1079</v>
      </c>
      <c r="O213" s="102" t="s">
        <v>1116</v>
      </c>
      <c r="P213" s="104" t="e">
        <f aca="false">_xlfn.XLOOKUP('MEDIA TRI'!$E:$E,'MEDIA TRI'!$AA:$AA,"-",0)</f>
        <v>#NAME?</v>
      </c>
      <c r="Q213" s="12" t="e">
        <f aca="false">_xlfn.XLOOKUP($U:$U,$V:$V,0,0)</f>
        <v>#NAME?</v>
      </c>
      <c r="R213" s="12" t="e">
        <f aca="false">_xlfn.XLOOKUP($U:$U,$W:$W,0,0)</f>
        <v>#NAME?</v>
      </c>
      <c r="S213" s="12" t="s">
        <v>61</v>
      </c>
      <c r="T213" s="12" t="s">
        <v>1081</v>
      </c>
      <c r="U213" s="12" t="n">
        <v>44663631000590</v>
      </c>
      <c r="V213" s="12" t="s">
        <v>1093</v>
      </c>
      <c r="W213" s="12" t="s">
        <v>1094</v>
      </c>
    </row>
    <row r="214" customFormat="false" ht="15" hidden="false" customHeight="false" outlineLevel="0" collapsed="false">
      <c r="A214" s="102" t="s">
        <v>1617</v>
      </c>
      <c r="B214" s="103" t="n">
        <v>25798497000166</v>
      </c>
      <c r="C214" s="102" t="n">
        <v>115160</v>
      </c>
      <c r="D214" s="102" t="n">
        <v>2256</v>
      </c>
      <c r="E214" s="102" t="s">
        <v>1618</v>
      </c>
      <c r="F214" s="102" t="n">
        <v>14305</v>
      </c>
      <c r="G214" s="102" t="s">
        <v>1352</v>
      </c>
      <c r="H214" s="102" t="n">
        <v>35992</v>
      </c>
      <c r="I214" s="102" t="n">
        <v>7</v>
      </c>
      <c r="J214" s="102" t="n">
        <v>35992</v>
      </c>
      <c r="K214" s="102" t="n">
        <v>7</v>
      </c>
      <c r="L214" s="102" t="s">
        <v>1578</v>
      </c>
      <c r="M214" s="102" t="s">
        <v>1078</v>
      </c>
      <c r="N214" s="102" t="s">
        <v>1090</v>
      </c>
      <c r="O214" s="102" t="s">
        <v>1102</v>
      </c>
      <c r="P214" s="104" t="e">
        <f aca="false">_xlfn.XLOOKUP('MEDIA TRI'!$E:$E,'MEDIA TRI'!$AA:$AA,"-",0)</f>
        <v>#NAME?</v>
      </c>
      <c r="Q214" s="12" t="e">
        <f aca="false">_xlfn.XLOOKUP($U:$U,$V:$V,0,0)</f>
        <v>#NAME?</v>
      </c>
      <c r="R214" s="12" t="e">
        <f aca="false">_xlfn.XLOOKUP($U:$U,$W:$W,0,0)</f>
        <v>#NAME?</v>
      </c>
      <c r="S214" s="12" t="s">
        <v>61</v>
      </c>
      <c r="T214" s="12" t="s">
        <v>1092</v>
      </c>
      <c r="U214" s="12" t="n">
        <v>44663631000590</v>
      </c>
      <c r="V214" s="12" t="s">
        <v>1093</v>
      </c>
      <c r="W214" s="12" t="s">
        <v>1094</v>
      </c>
    </row>
    <row r="215" customFormat="false" ht="15" hidden="false" customHeight="false" outlineLevel="0" collapsed="false">
      <c r="A215" s="102" t="s">
        <v>1619</v>
      </c>
      <c r="B215" s="103" t="n">
        <v>16515538000179</v>
      </c>
      <c r="C215" s="102" t="n">
        <v>104974</v>
      </c>
      <c r="D215" s="102" t="n">
        <v>819</v>
      </c>
      <c r="E215" s="102" t="s">
        <v>1620</v>
      </c>
      <c r="F215" s="102" t="n">
        <v>10437</v>
      </c>
      <c r="G215" s="102" t="s">
        <v>58</v>
      </c>
      <c r="H215" s="102" t="n">
        <v>35195</v>
      </c>
      <c r="I215" s="102" t="n">
        <v>7</v>
      </c>
      <c r="J215" s="102" t="n">
        <v>35195</v>
      </c>
      <c r="K215" s="102" t="n">
        <v>7</v>
      </c>
      <c r="L215" s="102" t="s">
        <v>1619</v>
      </c>
      <c r="M215" s="102" t="s">
        <v>1078</v>
      </c>
      <c r="N215" s="102" t="s">
        <v>1079</v>
      </c>
      <c r="O215" s="102" t="s">
        <v>1147</v>
      </c>
      <c r="P215" s="104" t="e">
        <f aca="false">_xlfn.XLOOKUP('MEDIA TRI'!$E:$E,'MEDIA TRI'!$AA:$AA,"-",0)</f>
        <v>#NAME?</v>
      </c>
      <c r="Q215" s="12" t="e">
        <f aca="false">_xlfn.XLOOKUP($U:$U,$V:$V,0,0)</f>
        <v>#NAME?</v>
      </c>
      <c r="R215" s="12" t="e">
        <f aca="false">_xlfn.XLOOKUP($U:$U,$W:$W,0,0)</f>
        <v>#NAME?</v>
      </c>
      <c r="S215" s="12" t="s">
        <v>61</v>
      </c>
      <c r="T215" s="12" t="s">
        <v>1081</v>
      </c>
      <c r="U215" s="12" t="n">
        <v>87096616003101</v>
      </c>
      <c r="V215" s="12" t="s">
        <v>1093</v>
      </c>
      <c r="W215" s="12" t="s">
        <v>1094</v>
      </c>
    </row>
    <row r="216" customFormat="false" ht="15" hidden="false" customHeight="false" outlineLevel="0" collapsed="false">
      <c r="A216" s="102" t="s">
        <v>1621</v>
      </c>
      <c r="B216" s="103" t="n">
        <v>20311999000105</v>
      </c>
      <c r="C216" s="102" t="n">
        <v>129559</v>
      </c>
      <c r="D216" s="102" t="n">
        <v>542</v>
      </c>
      <c r="E216" s="102" t="s">
        <v>1622</v>
      </c>
      <c r="F216" s="102" t="n">
        <v>10437</v>
      </c>
      <c r="G216" s="102" t="s">
        <v>58</v>
      </c>
      <c r="H216" s="102" t="n">
        <v>30015</v>
      </c>
      <c r="I216" s="102" t="n">
        <v>21</v>
      </c>
      <c r="J216" s="102" t="n">
        <v>30015</v>
      </c>
      <c r="K216" s="102" t="n">
        <v>7</v>
      </c>
      <c r="L216" s="102" t="s">
        <v>1621</v>
      </c>
      <c r="M216" s="102" t="s">
        <v>1078</v>
      </c>
      <c r="N216" s="102" t="s">
        <v>1090</v>
      </c>
      <c r="O216" s="102" t="s">
        <v>1091</v>
      </c>
      <c r="P216" s="104" t="e">
        <f aca="false">_xlfn.XLOOKUP('MEDIA TRI'!$E:$E,'MEDIA TRI'!$AA:$AA,"-",0)</f>
        <v>#NAME?</v>
      </c>
      <c r="Q216" s="12" t="e">
        <f aca="false">_xlfn.XLOOKUP($U:$U,$V:$V,0,0)</f>
        <v>#NAME?</v>
      </c>
      <c r="R216" s="12" t="e">
        <f aca="false">_xlfn.XLOOKUP($U:$U,$W:$W,0,0)</f>
        <v>#NAME?</v>
      </c>
      <c r="S216" s="12" t="s">
        <v>61</v>
      </c>
      <c r="T216" s="12" t="s">
        <v>1092</v>
      </c>
      <c r="U216" s="12" t="n">
        <v>87096616003101</v>
      </c>
      <c r="V216" s="12" t="s">
        <v>1093</v>
      </c>
      <c r="W216" s="12" t="s">
        <v>1094</v>
      </c>
    </row>
    <row r="217" customFormat="false" ht="15" hidden="false" customHeight="false" outlineLevel="0" collapsed="false">
      <c r="A217" s="102" t="s">
        <v>1623</v>
      </c>
      <c r="B217" s="103" t="n">
        <v>17651506000163</v>
      </c>
      <c r="C217" s="102" t="n">
        <v>137455</v>
      </c>
      <c r="D217" s="102" t="n">
        <v>1828</v>
      </c>
      <c r="E217" s="102" t="s">
        <v>1624</v>
      </c>
      <c r="F217" s="102" t="n">
        <v>104</v>
      </c>
      <c r="G217" s="102" t="s">
        <v>1260</v>
      </c>
      <c r="H217" s="102" t="n">
        <v>35992</v>
      </c>
      <c r="I217" s="102" t="n">
        <v>8</v>
      </c>
      <c r="J217" s="102" t="n">
        <v>35992</v>
      </c>
      <c r="K217" s="102" t="n">
        <v>7</v>
      </c>
      <c r="L217" s="102" t="s">
        <v>1623</v>
      </c>
      <c r="M217" s="102" t="s">
        <v>1078</v>
      </c>
      <c r="N217" s="102" t="s">
        <v>1090</v>
      </c>
      <c r="O217" s="102" t="s">
        <v>1091</v>
      </c>
      <c r="P217" s="104" t="e">
        <f aca="false">_xlfn.XLOOKUP('MEDIA TRI'!$E:$E,'MEDIA TRI'!$AA:$AA,"-",0)</f>
        <v>#NAME?</v>
      </c>
      <c r="Q217" s="12" t="e">
        <f aca="false">_xlfn.XLOOKUP($U:$U,$V:$V,0,0)</f>
        <v>#NAME?</v>
      </c>
      <c r="R217" s="12" t="e">
        <f aca="false">_xlfn.XLOOKUP($U:$U,$W:$W,0,0)</f>
        <v>#NAME?</v>
      </c>
      <c r="S217" s="12" t="s">
        <v>61</v>
      </c>
      <c r="T217" s="12" t="s">
        <v>1092</v>
      </c>
      <c r="U217" s="12" t="n">
        <v>32440968000206</v>
      </c>
      <c r="V217" s="12" t="s">
        <v>1093</v>
      </c>
      <c r="W217" s="12" t="s">
        <v>1094</v>
      </c>
    </row>
    <row r="218" customFormat="false" ht="15" hidden="false" customHeight="false" outlineLevel="0" collapsed="false">
      <c r="A218" s="102" t="s">
        <v>1625</v>
      </c>
      <c r="B218" s="103" t="n">
        <v>23879331001978</v>
      </c>
      <c r="C218" s="102" t="n">
        <v>140998</v>
      </c>
      <c r="D218" s="102" t="n">
        <v>1124</v>
      </c>
      <c r="E218" s="102" t="s">
        <v>1626</v>
      </c>
      <c r="F218" s="102" t="n">
        <v>11435</v>
      </c>
      <c r="G218" s="102" t="s">
        <v>1627</v>
      </c>
      <c r="H218" s="102" t="n">
        <v>30459</v>
      </c>
      <c r="I218" s="102" t="n">
        <v>60</v>
      </c>
      <c r="J218" s="102" t="n">
        <v>30459</v>
      </c>
      <c r="K218" s="102" t="n">
        <v>7</v>
      </c>
      <c r="L218" s="102" t="s">
        <v>1628</v>
      </c>
      <c r="M218" s="102" t="s">
        <v>1078</v>
      </c>
      <c r="N218" s="102" t="s">
        <v>1434</v>
      </c>
      <c r="O218" s="102" t="s">
        <v>1435</v>
      </c>
      <c r="P218" s="104" t="e">
        <f aca="false">_xlfn.XLOOKUP('MEDIA TRI'!$E:$E,'MEDIA TRI'!$AA:$AA,"-",0)</f>
        <v>#NAME?</v>
      </c>
      <c r="Q218" s="12" t="e">
        <f aca="false">_xlfn.XLOOKUP($U:$U,$V:$V,0,0)</f>
        <v>#NAME?</v>
      </c>
      <c r="R218" s="12" t="e">
        <f aca="false">_xlfn.XLOOKUP($U:$U,$W:$W,0,0)</f>
        <v>#NAME?</v>
      </c>
      <c r="S218" s="12" t="s">
        <v>61</v>
      </c>
      <c r="T218" s="12" t="s">
        <v>1092</v>
      </c>
      <c r="U218" s="12" t="n">
        <v>32440968000206</v>
      </c>
      <c r="V218" s="12" t="s">
        <v>1093</v>
      </c>
      <c r="W218" s="12" t="s">
        <v>1094</v>
      </c>
    </row>
    <row r="219" customFormat="false" ht="15" hidden="false" customHeight="false" outlineLevel="0" collapsed="false">
      <c r="A219" s="102" t="s">
        <v>1629</v>
      </c>
      <c r="B219" s="103" t="n">
        <v>71190466000145</v>
      </c>
      <c r="C219" s="102" t="n">
        <v>127804</v>
      </c>
      <c r="D219" s="102" t="n">
        <v>836</v>
      </c>
      <c r="E219" s="102" t="s">
        <v>1630</v>
      </c>
      <c r="F219" s="102" t="n">
        <v>13874</v>
      </c>
      <c r="G219" s="102" t="s">
        <v>1464</v>
      </c>
      <c r="H219" s="102" t="n">
        <v>35181</v>
      </c>
      <c r="I219" s="102" t="n">
        <v>35</v>
      </c>
      <c r="J219" s="102" t="n">
        <v>35181</v>
      </c>
      <c r="K219" s="102" t="n">
        <v>7</v>
      </c>
      <c r="L219" s="102" t="s">
        <v>1629</v>
      </c>
      <c r="M219" s="102" t="s">
        <v>1078</v>
      </c>
      <c r="N219" s="102" t="s">
        <v>1079</v>
      </c>
      <c r="O219" s="102" t="s">
        <v>1155</v>
      </c>
      <c r="P219" s="104" t="e">
        <f aca="false">_xlfn.XLOOKUP('MEDIA TRI'!$E:$E,'MEDIA TRI'!$AA:$AA,"-",0)</f>
        <v>#NAME?</v>
      </c>
      <c r="Q219" s="12" t="e">
        <f aca="false">_xlfn.XLOOKUP($U:$U,$V:$V,0,0)</f>
        <v>#NAME?</v>
      </c>
      <c r="R219" s="12" t="e">
        <f aca="false">_xlfn.XLOOKUP($U:$U,$W:$W,0,0)</f>
        <v>#NAME?</v>
      </c>
      <c r="S219" s="12" t="s">
        <v>61</v>
      </c>
      <c r="T219" s="12" t="s">
        <v>1081</v>
      </c>
      <c r="U219" s="12" t="n">
        <v>60633369000597</v>
      </c>
      <c r="V219" s="12" t="s">
        <v>1093</v>
      </c>
      <c r="W219" s="12" t="s">
        <v>1094</v>
      </c>
    </row>
    <row r="220" customFormat="false" ht="15" hidden="false" customHeight="false" outlineLevel="0" collapsed="false">
      <c r="A220" s="102" t="s">
        <v>1631</v>
      </c>
      <c r="B220" s="103" t="n">
        <v>2733448000140</v>
      </c>
      <c r="C220" s="102" t="n">
        <v>141897</v>
      </c>
      <c r="D220" s="102" t="n">
        <v>1146</v>
      </c>
      <c r="E220" s="102" t="s">
        <v>1632</v>
      </c>
      <c r="F220" s="102" t="n">
        <v>10437</v>
      </c>
      <c r="G220" s="102" t="s">
        <v>58</v>
      </c>
      <c r="H220" s="102" t="n">
        <v>30015</v>
      </c>
      <c r="I220" s="102" t="n">
        <v>21</v>
      </c>
      <c r="J220" s="102" t="n">
        <v>30015</v>
      </c>
      <c r="K220" s="102" t="n">
        <v>7</v>
      </c>
      <c r="L220" s="102" t="s">
        <v>1631</v>
      </c>
      <c r="M220" s="102" t="s">
        <v>1078</v>
      </c>
      <c r="N220" s="102" t="s">
        <v>1079</v>
      </c>
      <c r="O220" s="102" t="s">
        <v>1097</v>
      </c>
      <c r="P220" s="104" t="e">
        <f aca="false">_xlfn.XLOOKUP('MEDIA TRI'!$E:$E,'MEDIA TRI'!$AA:$AA,"-",0)</f>
        <v>#NAME?</v>
      </c>
      <c r="Q220" s="12" t="e">
        <f aca="false">_xlfn.XLOOKUP($U:$U,$V:$V,0,0)</f>
        <v>#NAME?</v>
      </c>
      <c r="R220" s="12" t="e">
        <f aca="false">_xlfn.XLOOKUP($U:$U,$W:$W,0,0)</f>
        <v>#NAME?</v>
      </c>
      <c r="S220" s="12" t="s">
        <v>61</v>
      </c>
      <c r="T220" s="12" t="s">
        <v>1081</v>
      </c>
      <c r="U220" s="12" t="n">
        <v>60633369000597</v>
      </c>
      <c r="V220" s="12" t="s">
        <v>1093</v>
      </c>
      <c r="W220" s="12" t="s">
        <v>1094</v>
      </c>
    </row>
    <row r="221" customFormat="false" ht="15" hidden="false" customHeight="false" outlineLevel="0" collapsed="false">
      <c r="A221" s="102" t="s">
        <v>1633</v>
      </c>
      <c r="B221" s="103" t="n">
        <v>41737271000101</v>
      </c>
      <c r="C221" s="102" t="n">
        <v>130957</v>
      </c>
      <c r="D221" s="102" t="n">
        <v>232</v>
      </c>
      <c r="E221" s="102" t="s">
        <v>1634</v>
      </c>
      <c r="F221" s="102" t="n">
        <v>10437</v>
      </c>
      <c r="G221" s="102" t="s">
        <v>58</v>
      </c>
      <c r="H221" s="102" t="n">
        <v>35184</v>
      </c>
      <c r="I221" s="102" t="n">
        <v>48</v>
      </c>
      <c r="J221" s="102" t="n">
        <v>35184</v>
      </c>
      <c r="K221" s="102" t="n">
        <v>7</v>
      </c>
      <c r="L221" s="102" t="s">
        <v>1633</v>
      </c>
      <c r="M221" s="102" t="s">
        <v>1078</v>
      </c>
      <c r="N221" s="102" t="s">
        <v>1090</v>
      </c>
      <c r="O221" s="102" t="s">
        <v>1091</v>
      </c>
      <c r="P221" s="104" t="e">
        <f aca="false">_xlfn.XLOOKUP('MEDIA TRI'!$E:$E,'MEDIA TRI'!$AA:$AA,"-",0)</f>
        <v>#NAME?</v>
      </c>
      <c r="Q221" s="12" t="e">
        <f aca="false">_xlfn.XLOOKUP($U:$U,$V:$V,0,0)</f>
        <v>#NAME?</v>
      </c>
      <c r="R221" s="12" t="e">
        <f aca="false">_xlfn.XLOOKUP($U:$U,$W:$W,0,0)</f>
        <v>#NAME?</v>
      </c>
      <c r="S221" s="12" t="s">
        <v>61</v>
      </c>
      <c r="T221" s="12" t="s">
        <v>1081</v>
      </c>
      <c r="U221" s="12" t="n">
        <v>45359213000576</v>
      </c>
      <c r="V221" s="12" t="s">
        <v>1093</v>
      </c>
      <c r="W221" s="12" t="s">
        <v>1094</v>
      </c>
    </row>
    <row r="222" customFormat="false" ht="15" hidden="false" customHeight="false" outlineLevel="0" collapsed="false">
      <c r="A222" s="102" t="s">
        <v>1635</v>
      </c>
      <c r="B222" s="103" t="n">
        <v>26329961000138</v>
      </c>
      <c r="C222" s="102" t="n">
        <v>117012</v>
      </c>
      <c r="D222" s="102" t="n">
        <v>1146</v>
      </c>
      <c r="E222" s="102" t="s">
        <v>1636</v>
      </c>
      <c r="F222" s="102" t="n">
        <v>10437</v>
      </c>
      <c r="G222" s="102" t="s">
        <v>58</v>
      </c>
      <c r="H222" s="102" t="n">
        <v>30015</v>
      </c>
      <c r="I222" s="102" t="n">
        <v>21</v>
      </c>
      <c r="J222" s="102" t="n">
        <v>30015</v>
      </c>
      <c r="K222" s="102" t="n">
        <v>7</v>
      </c>
      <c r="L222" s="102" t="s">
        <v>1635</v>
      </c>
      <c r="M222" s="102" t="s">
        <v>1078</v>
      </c>
      <c r="N222" s="102" t="s">
        <v>1079</v>
      </c>
      <c r="O222" s="102" t="s">
        <v>1097</v>
      </c>
      <c r="P222" s="104" t="e">
        <f aca="false">_xlfn.XLOOKUP('MEDIA TRI'!$E:$E,'MEDIA TRI'!$AA:$AA,"-",0)</f>
        <v>#NAME?</v>
      </c>
      <c r="Q222" s="12" t="e">
        <f aca="false">_xlfn.XLOOKUP($U:$U,$V:$V,0,0)</f>
        <v>#NAME?</v>
      </c>
      <c r="R222" s="12" t="e">
        <f aca="false">_xlfn.XLOOKUP($U:$U,$W:$W,0,0)</f>
        <v>#NAME?</v>
      </c>
      <c r="S222" s="12" t="s">
        <v>61</v>
      </c>
      <c r="T222" s="12" t="s">
        <v>1081</v>
      </c>
      <c r="U222" s="12" t="n">
        <v>45359213000576</v>
      </c>
      <c r="V222" s="12" t="s">
        <v>1093</v>
      </c>
      <c r="W222" s="12" t="s">
        <v>1094</v>
      </c>
    </row>
    <row r="223" customFormat="false" ht="15" hidden="false" customHeight="false" outlineLevel="0" collapsed="false">
      <c r="A223" s="102" t="s">
        <v>1637</v>
      </c>
      <c r="B223" s="103" t="n">
        <v>64318603000119</v>
      </c>
      <c r="C223" s="102" t="n">
        <v>152422</v>
      </c>
      <c r="D223" s="102" t="n">
        <v>222</v>
      </c>
      <c r="E223" s="102" t="s">
        <v>1638</v>
      </c>
      <c r="F223" s="102" t="n">
        <v>13531</v>
      </c>
      <c r="G223" s="102" t="s">
        <v>1381</v>
      </c>
      <c r="H223" s="102" t="n">
        <v>35992</v>
      </c>
      <c r="I223" s="102" t="n">
        <v>8</v>
      </c>
      <c r="J223" s="102" t="n">
        <v>35992</v>
      </c>
      <c r="K223" s="102" t="n">
        <v>7</v>
      </c>
      <c r="L223" s="102" t="s">
        <v>1637</v>
      </c>
      <c r="M223" s="102" t="s">
        <v>1078</v>
      </c>
      <c r="N223" s="102" t="s">
        <v>1090</v>
      </c>
      <c r="O223" s="102" t="s">
        <v>1102</v>
      </c>
      <c r="P223" s="104" t="e">
        <f aca="false">_xlfn.XLOOKUP('MEDIA TRI'!$E:$E,'MEDIA TRI'!$AA:$AA,"-",0)</f>
        <v>#NAME?</v>
      </c>
      <c r="Q223" s="12" t="e">
        <f aca="false">_xlfn.XLOOKUP($U:$U,$V:$V,0,0)</f>
        <v>#NAME?</v>
      </c>
      <c r="R223" s="12" t="e">
        <f aca="false">_xlfn.XLOOKUP($U:$U,$W:$W,0,0)</f>
        <v>#NAME?</v>
      </c>
      <c r="S223" s="12" t="s">
        <v>61</v>
      </c>
      <c r="T223" s="12" t="s">
        <v>1081</v>
      </c>
      <c r="U223" s="12" t="n">
        <v>24449225000198</v>
      </c>
      <c r="V223" s="12" t="n">
        <v>29</v>
      </c>
      <c r="W223" s="12" t="s">
        <v>58</v>
      </c>
    </row>
    <row r="224" customFormat="false" ht="15" hidden="false" customHeight="false" outlineLevel="0" collapsed="false">
      <c r="A224" s="102" t="s">
        <v>1639</v>
      </c>
      <c r="B224" s="103" t="n">
        <v>18129296000100</v>
      </c>
      <c r="C224" s="102" t="n">
        <v>102932</v>
      </c>
      <c r="D224" s="102" t="n">
        <v>185</v>
      </c>
      <c r="E224" s="102" t="s">
        <v>1640</v>
      </c>
      <c r="F224" s="102" t="n">
        <v>10437</v>
      </c>
      <c r="G224" s="102" t="s">
        <v>58</v>
      </c>
      <c r="H224" s="102" t="n">
        <v>34925</v>
      </c>
      <c r="I224" s="102" t="n">
        <v>35</v>
      </c>
      <c r="J224" s="102" t="n">
        <v>34925</v>
      </c>
      <c r="K224" s="102" t="n">
        <v>7</v>
      </c>
      <c r="L224" s="102" t="s">
        <v>1639</v>
      </c>
      <c r="M224" s="102" t="s">
        <v>1078</v>
      </c>
      <c r="N224" s="102" t="s">
        <v>1090</v>
      </c>
      <c r="O224" s="102" t="s">
        <v>1091</v>
      </c>
      <c r="P224" s="104" t="e">
        <f aca="false">_xlfn.XLOOKUP('MEDIA TRI'!$E:$E,'MEDIA TRI'!$AA:$AA,"-",0)</f>
        <v>#NAME?</v>
      </c>
      <c r="Q224" s="12" t="e">
        <f aca="false">_xlfn.XLOOKUP($U:$U,$V:$V,0,0)</f>
        <v>#NAME?</v>
      </c>
      <c r="R224" s="12" t="e">
        <f aca="false">_xlfn.XLOOKUP($U:$U,$W:$W,0,0)</f>
        <v>#NAME?</v>
      </c>
      <c r="S224" s="12" t="s">
        <v>61</v>
      </c>
      <c r="T224" s="12" t="s">
        <v>1092</v>
      </c>
      <c r="U224" s="12" t="n">
        <v>39384664000218</v>
      </c>
      <c r="V224" s="12" t="s">
        <v>1093</v>
      </c>
      <c r="W224" s="12" t="s">
        <v>1094</v>
      </c>
    </row>
    <row r="225" customFormat="false" ht="15" hidden="false" customHeight="false" outlineLevel="0" collapsed="false">
      <c r="A225" s="102" t="s">
        <v>1641</v>
      </c>
      <c r="B225" s="103" t="n">
        <v>907397000108</v>
      </c>
      <c r="C225" s="102" t="n">
        <v>139922</v>
      </c>
      <c r="D225" s="102" t="n">
        <v>1829</v>
      </c>
      <c r="E225" s="102" t="s">
        <v>1642</v>
      </c>
      <c r="F225" s="102" t="n">
        <v>12837</v>
      </c>
      <c r="G225" s="102" t="s">
        <v>1221</v>
      </c>
      <c r="H225" s="102" t="n">
        <v>35993</v>
      </c>
      <c r="I225" s="102" t="n">
        <v>28</v>
      </c>
      <c r="J225" s="102" t="n">
        <v>35993</v>
      </c>
      <c r="K225" s="102" t="n">
        <v>7</v>
      </c>
      <c r="L225" s="102" t="s">
        <v>1641</v>
      </c>
      <c r="M225" s="102" t="s">
        <v>1078</v>
      </c>
      <c r="N225" s="102" t="s">
        <v>1090</v>
      </c>
      <c r="O225" s="102" t="s">
        <v>1102</v>
      </c>
      <c r="P225" s="104" t="e">
        <f aca="false">_xlfn.XLOOKUP('MEDIA TRI'!$E:$E,'MEDIA TRI'!$AA:$AA,"-",0)</f>
        <v>#NAME?</v>
      </c>
      <c r="Q225" s="12" t="e">
        <f aca="false">_xlfn.XLOOKUP($U:$U,$V:$V,0,0)</f>
        <v>#NAME?</v>
      </c>
      <c r="R225" s="12" t="e">
        <f aca="false">_xlfn.XLOOKUP($U:$U,$W:$W,0,0)</f>
        <v>#NAME?</v>
      </c>
      <c r="S225" s="12" t="s">
        <v>61</v>
      </c>
      <c r="T225" s="12" t="s">
        <v>1081</v>
      </c>
      <c r="U225" s="12" t="n">
        <v>39384664000218</v>
      </c>
      <c r="V225" s="12" t="s">
        <v>1093</v>
      </c>
      <c r="W225" s="12" t="s">
        <v>1094</v>
      </c>
    </row>
    <row r="226" customFormat="false" ht="15" hidden="false" customHeight="false" outlineLevel="0" collapsed="false">
      <c r="A226" s="102" t="s">
        <v>1643</v>
      </c>
      <c r="B226" s="103" t="n">
        <v>19746601000176</v>
      </c>
      <c r="C226" s="102" t="n">
        <v>139858</v>
      </c>
      <c r="D226" s="102" t="n">
        <v>1652</v>
      </c>
      <c r="E226" s="102" t="s">
        <v>1644</v>
      </c>
      <c r="F226" s="102" t="n">
        <v>14591</v>
      </c>
      <c r="G226" s="102" t="s">
        <v>1645</v>
      </c>
      <c r="H226" s="102" t="n">
        <v>35169</v>
      </c>
      <c r="I226" s="102" t="n">
        <v>34</v>
      </c>
      <c r="J226" s="102" t="n">
        <v>35169</v>
      </c>
      <c r="K226" s="102" t="n">
        <v>7</v>
      </c>
      <c r="L226" s="102" t="s">
        <v>1646</v>
      </c>
      <c r="M226" s="102" t="s">
        <v>1078</v>
      </c>
      <c r="N226" s="102" t="s">
        <v>1251</v>
      </c>
      <c r="O226" s="102" t="s">
        <v>1252</v>
      </c>
      <c r="P226" s="104" t="e">
        <f aca="false">_xlfn.XLOOKUP('MEDIA TRI'!$E:$E,'MEDIA TRI'!$AA:$AA,"-",0)</f>
        <v>#NAME?</v>
      </c>
      <c r="Q226" s="12" t="e">
        <f aca="false">_xlfn.XLOOKUP($U:$U,$V:$V,0,0)</f>
        <v>#NAME?</v>
      </c>
      <c r="R226" s="12" t="e">
        <f aca="false">_xlfn.XLOOKUP($U:$U,$W:$W,0,0)</f>
        <v>#NAME?</v>
      </c>
      <c r="S226" s="12" t="s">
        <v>61</v>
      </c>
      <c r="T226" s="12" t="s">
        <v>1081</v>
      </c>
      <c r="U226" s="12" t="n">
        <v>60214517000962</v>
      </c>
      <c r="V226" s="12" t="s">
        <v>1093</v>
      </c>
      <c r="W226" s="12" t="s">
        <v>1094</v>
      </c>
    </row>
    <row r="227" customFormat="false" ht="15" hidden="false" customHeight="false" outlineLevel="0" collapsed="false">
      <c r="A227" s="102" t="s">
        <v>1647</v>
      </c>
      <c r="B227" s="103" t="n">
        <v>21582051000149</v>
      </c>
      <c r="C227" s="102" t="n">
        <v>117466</v>
      </c>
      <c r="D227" s="102" t="n">
        <v>542</v>
      </c>
      <c r="E227" s="102" t="s">
        <v>1648</v>
      </c>
      <c r="F227" s="102" t="n">
        <v>10437</v>
      </c>
      <c r="G227" s="102" t="s">
        <v>58</v>
      </c>
      <c r="H227" s="102" t="n">
        <v>34880</v>
      </c>
      <c r="I227" s="102" t="n">
        <v>35</v>
      </c>
      <c r="J227" s="102" t="n">
        <v>34880</v>
      </c>
      <c r="K227" s="102" t="n">
        <v>7</v>
      </c>
      <c r="L227" s="102" t="s">
        <v>1647</v>
      </c>
      <c r="M227" s="102" t="s">
        <v>1078</v>
      </c>
      <c r="N227" s="102" t="s">
        <v>1090</v>
      </c>
      <c r="O227" s="102" t="s">
        <v>1091</v>
      </c>
      <c r="P227" s="104" t="e">
        <f aca="false">_xlfn.XLOOKUP('MEDIA TRI'!$E:$E,'MEDIA TRI'!$AA:$AA,"-",0)</f>
        <v>#NAME?</v>
      </c>
      <c r="Q227" s="12" t="e">
        <f aca="false">_xlfn.XLOOKUP($U:$U,$V:$V,0,0)</f>
        <v>#NAME?</v>
      </c>
      <c r="R227" s="12" t="e">
        <f aca="false">_xlfn.XLOOKUP($U:$U,$W:$W,0,0)</f>
        <v>#NAME?</v>
      </c>
      <c r="S227" s="12" t="s">
        <v>61</v>
      </c>
      <c r="T227" s="12" t="s">
        <v>1092</v>
      </c>
      <c r="U227" s="12" t="n">
        <v>60214517000962</v>
      </c>
      <c r="V227" s="12" t="s">
        <v>1093</v>
      </c>
      <c r="W227" s="12" t="s">
        <v>1094</v>
      </c>
    </row>
    <row r="228" customFormat="false" ht="15" hidden="false" customHeight="false" outlineLevel="0" collapsed="false">
      <c r="A228" s="102" t="s">
        <v>1649</v>
      </c>
      <c r="B228" s="103" t="n">
        <v>17611575000143</v>
      </c>
      <c r="C228" s="102" t="n">
        <v>140154</v>
      </c>
      <c r="D228" s="102" t="n">
        <v>3059</v>
      </c>
      <c r="E228" s="102" t="s">
        <v>1650</v>
      </c>
      <c r="F228" s="102" t="n">
        <v>10437</v>
      </c>
      <c r="G228" s="102" t="s">
        <v>58</v>
      </c>
      <c r="H228" s="102" t="n">
        <v>35185</v>
      </c>
      <c r="I228" s="102" t="n">
        <v>27</v>
      </c>
      <c r="J228" s="102" t="n">
        <v>35185</v>
      </c>
      <c r="K228" s="102" t="n">
        <v>7</v>
      </c>
      <c r="L228" s="102" t="s">
        <v>1649</v>
      </c>
      <c r="M228" s="102" t="s">
        <v>1078</v>
      </c>
      <c r="N228" s="102" t="s">
        <v>1079</v>
      </c>
      <c r="O228" s="102" t="s">
        <v>1155</v>
      </c>
      <c r="P228" s="104" t="e">
        <f aca="false">_xlfn.XLOOKUP('MEDIA TRI'!$E:$E,'MEDIA TRI'!$AA:$AA,"-",0)</f>
        <v>#NAME?</v>
      </c>
      <c r="Q228" s="12" t="e">
        <f aca="false">_xlfn.XLOOKUP($U:$U,$V:$V,0,0)</f>
        <v>#NAME?</v>
      </c>
      <c r="R228" s="12" t="e">
        <f aca="false">_xlfn.XLOOKUP($U:$U,$W:$W,0,0)</f>
        <v>#NAME?</v>
      </c>
      <c r="S228" s="12" t="s">
        <v>61</v>
      </c>
      <c r="T228" s="12" t="s">
        <v>1081</v>
      </c>
      <c r="U228" s="12" t="n">
        <v>81697419000227</v>
      </c>
      <c r="V228" s="12" t="s">
        <v>1093</v>
      </c>
      <c r="W228" s="12" t="s">
        <v>1094</v>
      </c>
    </row>
    <row r="229" customFormat="false" ht="15" hidden="false" customHeight="false" outlineLevel="0" collapsed="false">
      <c r="A229" s="102" t="s">
        <v>1651</v>
      </c>
      <c r="B229" s="103" t="n">
        <v>16604100000167</v>
      </c>
      <c r="C229" s="102" t="n">
        <v>116501</v>
      </c>
      <c r="D229" s="102" t="n">
        <v>3501</v>
      </c>
      <c r="E229" s="102" t="s">
        <v>1652</v>
      </c>
      <c r="F229" s="102" t="n">
        <v>10437</v>
      </c>
      <c r="G229" s="102" t="s">
        <v>58</v>
      </c>
      <c r="H229" s="102" t="n">
        <v>34925</v>
      </c>
      <c r="I229" s="102" t="n">
        <v>42</v>
      </c>
      <c r="J229" s="102" t="n">
        <v>34925</v>
      </c>
      <c r="K229" s="102" t="n">
        <v>7</v>
      </c>
      <c r="L229" s="102" t="s">
        <v>1653</v>
      </c>
      <c r="M229" s="102" t="s">
        <v>1078</v>
      </c>
      <c r="N229" s="102" t="s">
        <v>1090</v>
      </c>
      <c r="O229" s="102" t="s">
        <v>1091</v>
      </c>
      <c r="P229" s="104" t="e">
        <f aca="false">_xlfn.XLOOKUP('MEDIA TRI'!$E:$E,'MEDIA TRI'!$AA:$AA,"-",0)</f>
        <v>#NAME?</v>
      </c>
      <c r="Q229" s="12" t="e">
        <f aca="false">_xlfn.XLOOKUP($U:$U,$V:$V,0,0)</f>
        <v>#NAME?</v>
      </c>
      <c r="R229" s="12" t="e">
        <f aca="false">_xlfn.XLOOKUP($U:$U,$W:$W,0,0)</f>
        <v>#NAME?</v>
      </c>
      <c r="S229" s="12" t="s">
        <v>61</v>
      </c>
      <c r="T229" s="12" t="s">
        <v>1092</v>
      </c>
      <c r="U229" s="12" t="n">
        <v>81697419000227</v>
      </c>
      <c r="V229" s="12" t="s">
        <v>1093</v>
      </c>
      <c r="W229" s="12" t="s">
        <v>1094</v>
      </c>
    </row>
    <row r="230" customFormat="false" ht="15" hidden="false" customHeight="false" outlineLevel="0" collapsed="false">
      <c r="A230" s="102" t="s">
        <v>1654</v>
      </c>
      <c r="B230" s="103" t="n">
        <v>38632824000157</v>
      </c>
      <c r="C230" s="102" t="n">
        <v>146032</v>
      </c>
      <c r="D230" s="102" t="n">
        <v>227</v>
      </c>
      <c r="E230" s="102" t="s">
        <v>1655</v>
      </c>
      <c r="F230" s="102" t="n">
        <v>14175</v>
      </c>
      <c r="G230" s="102" t="s">
        <v>1168</v>
      </c>
      <c r="H230" s="102" t="n">
        <v>35160</v>
      </c>
      <c r="I230" s="102" t="n">
        <v>28</v>
      </c>
      <c r="J230" s="102" t="n">
        <v>35160</v>
      </c>
      <c r="K230" s="102" t="n">
        <v>7</v>
      </c>
      <c r="L230" s="102" t="s">
        <v>1654</v>
      </c>
      <c r="M230" s="102" t="s">
        <v>1078</v>
      </c>
      <c r="N230" s="102" t="s">
        <v>1090</v>
      </c>
      <c r="O230" s="102" t="s">
        <v>1091</v>
      </c>
      <c r="P230" s="104" t="e">
        <f aca="false">_xlfn.XLOOKUP('MEDIA TRI'!$E:$E,'MEDIA TRI'!$AA:$AA,"-",0)</f>
        <v>#NAME?</v>
      </c>
      <c r="Q230" s="12" t="e">
        <f aca="false">_xlfn.XLOOKUP($U:$U,$V:$V,0,0)</f>
        <v>#NAME?</v>
      </c>
      <c r="R230" s="12" t="e">
        <f aca="false">_xlfn.XLOOKUP($U:$U,$W:$W,0,0)</f>
        <v>#NAME?</v>
      </c>
      <c r="S230" s="12" t="s">
        <v>61</v>
      </c>
      <c r="T230" s="12" t="s">
        <v>1092</v>
      </c>
      <c r="U230" s="12" t="n">
        <v>16513178000842</v>
      </c>
      <c r="V230" s="12" t="s">
        <v>1093</v>
      </c>
      <c r="W230" s="12" t="s">
        <v>1094</v>
      </c>
    </row>
    <row r="231" customFormat="false" ht="15" hidden="false" customHeight="false" outlineLevel="0" collapsed="false">
      <c r="A231" s="102" t="s">
        <v>1656</v>
      </c>
      <c r="B231" s="103" t="n">
        <v>86635760000190</v>
      </c>
      <c r="C231" s="102" t="n">
        <v>142810</v>
      </c>
      <c r="D231" s="102" t="n">
        <v>543</v>
      </c>
      <c r="E231" s="102" t="s">
        <v>1657</v>
      </c>
      <c r="F231" s="102" t="n">
        <v>10437</v>
      </c>
      <c r="G231" s="102" t="s">
        <v>58</v>
      </c>
      <c r="H231" s="102" t="n">
        <v>30537</v>
      </c>
      <c r="I231" s="102" t="n">
        <v>33</v>
      </c>
      <c r="J231" s="102" t="n">
        <v>30537</v>
      </c>
      <c r="K231" s="102" t="n">
        <v>7</v>
      </c>
      <c r="L231" s="102" t="s">
        <v>1656</v>
      </c>
      <c r="M231" s="102" t="s">
        <v>1078</v>
      </c>
      <c r="N231" s="102" t="s">
        <v>1079</v>
      </c>
      <c r="O231" s="102" t="s">
        <v>1116</v>
      </c>
      <c r="P231" s="104" t="e">
        <f aca="false">_xlfn.XLOOKUP('MEDIA TRI'!$E:$E,'MEDIA TRI'!$AA:$AA,"-",0)</f>
        <v>#NAME?</v>
      </c>
      <c r="Q231" s="12" t="e">
        <f aca="false">_xlfn.XLOOKUP($U:$U,$V:$V,0,0)</f>
        <v>#NAME?</v>
      </c>
      <c r="R231" s="12" t="e">
        <f aca="false">_xlfn.XLOOKUP($U:$U,$W:$W,0,0)</f>
        <v>#NAME?</v>
      </c>
      <c r="S231" s="12" t="s">
        <v>61</v>
      </c>
      <c r="T231" s="12" t="s">
        <v>1081</v>
      </c>
      <c r="U231" s="12" t="n">
        <v>16513178000842</v>
      </c>
      <c r="V231" s="12" t="n">
        <v>29</v>
      </c>
      <c r="W231" s="12" t="s">
        <v>58</v>
      </c>
    </row>
    <row r="232" customFormat="false" ht="15" hidden="false" customHeight="false" outlineLevel="0" collapsed="false">
      <c r="A232" s="102" t="s">
        <v>1658</v>
      </c>
      <c r="B232" s="103" t="n">
        <v>66418849000198</v>
      </c>
      <c r="C232" s="102" t="n">
        <v>141587</v>
      </c>
      <c r="D232" s="102" t="n">
        <v>844</v>
      </c>
      <c r="E232" s="102" t="s">
        <v>1659</v>
      </c>
      <c r="F232" s="102" t="n">
        <v>14608</v>
      </c>
      <c r="G232" s="102" t="s">
        <v>1105</v>
      </c>
      <c r="H232" s="102" t="n">
        <v>35992</v>
      </c>
      <c r="I232" s="102" t="n">
        <v>7</v>
      </c>
      <c r="J232" s="102" t="n">
        <v>35992</v>
      </c>
      <c r="K232" s="102" t="n">
        <v>7</v>
      </c>
      <c r="L232" s="102" t="s">
        <v>1658</v>
      </c>
      <c r="M232" s="102" t="s">
        <v>1078</v>
      </c>
      <c r="N232" s="102" t="s">
        <v>1090</v>
      </c>
      <c r="O232" s="102" t="s">
        <v>1106</v>
      </c>
      <c r="P232" s="104" t="e">
        <f aca="false">_xlfn.XLOOKUP('MEDIA TRI'!$E:$E,'MEDIA TRI'!$AA:$AA,"-",0)</f>
        <v>#NAME?</v>
      </c>
      <c r="Q232" s="12" t="e">
        <f aca="false">_xlfn.XLOOKUP($U:$U,$V:$V,0,0)</f>
        <v>#NAME?</v>
      </c>
      <c r="R232" s="12" t="e">
        <f aca="false">_xlfn.XLOOKUP($U:$U,$W:$W,0,0)</f>
        <v>#NAME?</v>
      </c>
      <c r="S232" s="12" t="s">
        <v>61</v>
      </c>
      <c r="T232" s="12" t="s">
        <v>1092</v>
      </c>
      <c r="U232" s="12" t="n">
        <v>42163881000101</v>
      </c>
      <c r="V232" s="12" t="s">
        <v>1093</v>
      </c>
      <c r="W232" s="12" t="s">
        <v>1094</v>
      </c>
    </row>
    <row r="233" customFormat="false" ht="15" hidden="false" customHeight="false" outlineLevel="0" collapsed="false">
      <c r="A233" s="102" t="s">
        <v>1660</v>
      </c>
      <c r="B233" s="103" t="n">
        <v>65285538000135</v>
      </c>
      <c r="C233" s="102" t="n">
        <v>144473</v>
      </c>
      <c r="D233" s="102" t="n">
        <v>1444</v>
      </c>
      <c r="E233" s="102" t="s">
        <v>1661</v>
      </c>
      <c r="F233" s="102" t="n">
        <v>13874</v>
      </c>
      <c r="G233" s="102" t="s">
        <v>1464</v>
      </c>
      <c r="H233" s="102" t="n">
        <v>34808</v>
      </c>
      <c r="I233" s="102" t="n">
        <v>35</v>
      </c>
      <c r="J233" s="102" t="n">
        <v>34808</v>
      </c>
      <c r="K233" s="102" t="n">
        <v>7</v>
      </c>
      <c r="L233" s="102" t="s">
        <v>1660</v>
      </c>
      <c r="M233" s="102" t="s">
        <v>1078</v>
      </c>
      <c r="N233" s="102" t="s">
        <v>1079</v>
      </c>
      <c r="O233" s="102" t="s">
        <v>1155</v>
      </c>
      <c r="P233" s="104" t="e">
        <f aca="false">_xlfn.XLOOKUP('MEDIA TRI'!$E:$E,'MEDIA TRI'!$AA:$AA,"-",0)</f>
        <v>#NAME?</v>
      </c>
      <c r="Q233" s="12" t="e">
        <f aca="false">_xlfn.XLOOKUP($U:$U,$V:$V,0,0)</f>
        <v>#NAME?</v>
      </c>
      <c r="R233" s="12" t="e">
        <f aca="false">_xlfn.XLOOKUP($U:$U,$W:$W,0,0)</f>
        <v>#NAME?</v>
      </c>
      <c r="S233" s="12" t="s">
        <v>61</v>
      </c>
      <c r="T233" s="12" t="s">
        <v>1081</v>
      </c>
      <c r="U233" s="12" t="n">
        <v>111826000128</v>
      </c>
      <c r="V233" s="12" t="s">
        <v>1093</v>
      </c>
      <c r="W233" s="12" t="s">
        <v>1094</v>
      </c>
    </row>
    <row r="234" customFormat="false" ht="15" hidden="false" customHeight="false" outlineLevel="0" collapsed="false">
      <c r="A234" s="102" t="s">
        <v>1662</v>
      </c>
      <c r="B234" s="103" t="n">
        <v>1958959000105</v>
      </c>
      <c r="C234" s="102" t="n">
        <v>117468</v>
      </c>
      <c r="D234" s="102" t="n">
        <v>663</v>
      </c>
      <c r="E234" s="102" t="s">
        <v>1663</v>
      </c>
      <c r="F234" s="102" t="n">
        <v>10437</v>
      </c>
      <c r="G234" s="102" t="s">
        <v>58</v>
      </c>
      <c r="H234" s="102" t="n">
        <v>34925</v>
      </c>
      <c r="I234" s="102" t="n">
        <v>28</v>
      </c>
      <c r="J234" s="102" t="n">
        <v>34925</v>
      </c>
      <c r="K234" s="102" t="n">
        <v>7</v>
      </c>
      <c r="L234" s="102" t="s">
        <v>1662</v>
      </c>
      <c r="M234" s="102" t="s">
        <v>1078</v>
      </c>
      <c r="N234" s="102" t="s">
        <v>1079</v>
      </c>
      <c r="O234" s="102" t="s">
        <v>1116</v>
      </c>
      <c r="P234" s="104" t="e">
        <f aca="false">_xlfn.XLOOKUP('MEDIA TRI'!$E:$E,'MEDIA TRI'!$AA:$AA,"-",0)</f>
        <v>#NAME?</v>
      </c>
      <c r="Q234" s="12" t="e">
        <f aca="false">_xlfn.XLOOKUP($U:$U,$V:$V,0,0)</f>
        <v>#NAME?</v>
      </c>
      <c r="R234" s="12" t="e">
        <f aca="false">_xlfn.XLOOKUP($U:$U,$W:$W,0,0)</f>
        <v>#NAME?</v>
      </c>
      <c r="S234" s="12" t="s">
        <v>61</v>
      </c>
      <c r="T234" s="12" t="s">
        <v>1081</v>
      </c>
      <c r="U234" s="12" t="n">
        <v>77781706000243</v>
      </c>
      <c r="V234" s="12" t="s">
        <v>1093</v>
      </c>
      <c r="W234" s="12" t="s">
        <v>1094</v>
      </c>
    </row>
    <row r="235" customFormat="false" ht="15" hidden="false" customHeight="false" outlineLevel="0" collapsed="false">
      <c r="A235" s="102" t="s">
        <v>1664</v>
      </c>
      <c r="B235" s="103" t="n">
        <v>24156200000104</v>
      </c>
      <c r="C235" s="102" t="n">
        <v>117480</v>
      </c>
      <c r="D235" s="102" t="n">
        <v>1146</v>
      </c>
      <c r="E235" s="102" t="s">
        <v>1665</v>
      </c>
      <c r="F235" s="102" t="n">
        <v>10437</v>
      </c>
      <c r="G235" s="102" t="s">
        <v>58</v>
      </c>
      <c r="H235" s="102" t="n">
        <v>30015</v>
      </c>
      <c r="I235" s="102" t="n">
        <v>21</v>
      </c>
      <c r="J235" s="102" t="n">
        <v>30015</v>
      </c>
      <c r="K235" s="102" t="n">
        <v>7</v>
      </c>
      <c r="L235" s="102" t="s">
        <v>1664</v>
      </c>
      <c r="M235" s="102" t="s">
        <v>1078</v>
      </c>
      <c r="N235" s="102" t="s">
        <v>1079</v>
      </c>
      <c r="O235" s="102" t="s">
        <v>1097</v>
      </c>
      <c r="P235" s="104" t="e">
        <f aca="false">_xlfn.XLOOKUP('MEDIA TRI'!$E:$E,'MEDIA TRI'!$AA:$AA,"-",0)</f>
        <v>#NAME?</v>
      </c>
      <c r="Q235" s="12" t="e">
        <f aca="false">_xlfn.XLOOKUP($U:$U,$V:$V,0,0)</f>
        <v>#NAME?</v>
      </c>
      <c r="R235" s="12" t="e">
        <f aca="false">_xlfn.XLOOKUP($U:$U,$W:$W,0,0)</f>
        <v>#NAME?</v>
      </c>
      <c r="S235" s="12" t="s">
        <v>61</v>
      </c>
      <c r="T235" s="12" t="s">
        <v>1081</v>
      </c>
      <c r="U235" s="12" t="n">
        <v>77781706000243</v>
      </c>
      <c r="V235" s="12" t="s">
        <v>1093</v>
      </c>
      <c r="W235" s="12" t="s">
        <v>1094</v>
      </c>
    </row>
    <row r="236" customFormat="false" ht="15" hidden="false" customHeight="false" outlineLevel="0" collapsed="false">
      <c r="A236" s="102" t="s">
        <v>1666</v>
      </c>
      <c r="B236" s="103" t="n">
        <v>19653682000160</v>
      </c>
      <c r="C236" s="102" t="n">
        <v>121282</v>
      </c>
      <c r="D236" s="102" t="n">
        <v>1443</v>
      </c>
      <c r="E236" s="102" t="s">
        <v>1667</v>
      </c>
      <c r="F236" s="102" t="n">
        <v>10437</v>
      </c>
      <c r="G236" s="102" t="s">
        <v>58</v>
      </c>
      <c r="H236" s="102" t="n">
        <v>34925</v>
      </c>
      <c r="I236" s="102" t="n">
        <v>34</v>
      </c>
      <c r="J236" s="102" t="n">
        <v>34925</v>
      </c>
      <c r="K236" s="102" t="n">
        <v>7</v>
      </c>
      <c r="L236" s="102" t="s">
        <v>1666</v>
      </c>
      <c r="M236" s="102" t="s">
        <v>1078</v>
      </c>
      <c r="N236" s="102" t="s">
        <v>1079</v>
      </c>
      <c r="O236" s="102" t="s">
        <v>1116</v>
      </c>
      <c r="P236" s="104" t="e">
        <f aca="false">_xlfn.XLOOKUP('MEDIA TRI'!$E:$E,'MEDIA TRI'!$AA:$AA,"-",0)</f>
        <v>#NAME?</v>
      </c>
      <c r="Q236" s="12" t="e">
        <f aca="false">_xlfn.XLOOKUP($U:$U,$V:$V,0,0)</f>
        <v>#NAME?</v>
      </c>
      <c r="R236" s="12" t="e">
        <f aca="false">_xlfn.XLOOKUP($U:$U,$W:$W,0,0)</f>
        <v>#NAME?</v>
      </c>
      <c r="S236" s="12" t="s">
        <v>61</v>
      </c>
      <c r="T236" s="12" t="s">
        <v>1081</v>
      </c>
      <c r="U236" s="12" t="n">
        <v>87607149000626</v>
      </c>
      <c r="V236" s="12" t="s">
        <v>1093</v>
      </c>
      <c r="W236" s="12" t="s">
        <v>1094</v>
      </c>
    </row>
    <row r="237" customFormat="false" ht="15" hidden="false" customHeight="false" outlineLevel="0" collapsed="false">
      <c r="A237" s="102" t="s">
        <v>1668</v>
      </c>
      <c r="B237" s="103" t="n">
        <v>1070094000138</v>
      </c>
      <c r="C237" s="102" t="n">
        <v>131068</v>
      </c>
      <c r="D237" s="102" t="n">
        <v>207</v>
      </c>
      <c r="E237" s="102" t="s">
        <v>1669</v>
      </c>
      <c r="F237" s="102" t="n">
        <v>10437</v>
      </c>
      <c r="G237" s="102" t="s">
        <v>58</v>
      </c>
      <c r="H237" s="102" t="n">
        <v>39999</v>
      </c>
      <c r="I237" s="102" t="n">
        <v>21</v>
      </c>
      <c r="J237" s="102" t="n">
        <v>39999</v>
      </c>
      <c r="K237" s="102" t="n">
        <v>7</v>
      </c>
      <c r="L237" s="102" t="s">
        <v>1668</v>
      </c>
      <c r="M237" s="102" t="s">
        <v>1078</v>
      </c>
      <c r="N237" s="102" t="s">
        <v>1079</v>
      </c>
      <c r="O237" s="102" t="s">
        <v>1080</v>
      </c>
      <c r="P237" s="104" t="e">
        <f aca="false">_xlfn.XLOOKUP('MEDIA TRI'!$E:$E,'MEDIA TRI'!$AA:$AA,"-",0)</f>
        <v>#NAME?</v>
      </c>
      <c r="Q237" s="12" t="e">
        <f aca="false">_xlfn.XLOOKUP($U:$U,$V:$V,0,0)</f>
        <v>#NAME?</v>
      </c>
      <c r="R237" s="12" t="e">
        <f aca="false">_xlfn.XLOOKUP($U:$U,$W:$W,0,0)</f>
        <v>#NAME?</v>
      </c>
      <c r="S237" s="12" t="s">
        <v>61</v>
      </c>
      <c r="T237" s="12" t="s">
        <v>1081</v>
      </c>
      <c r="U237" s="12" t="n">
        <v>87607149000626</v>
      </c>
      <c r="V237" s="12" t="s">
        <v>1093</v>
      </c>
      <c r="W237" s="12" t="s">
        <v>1094</v>
      </c>
    </row>
    <row r="238" customFormat="false" ht="15" hidden="false" customHeight="false" outlineLevel="0" collapsed="false">
      <c r="A238" s="102" t="s">
        <v>1670</v>
      </c>
      <c r="B238" s="103" t="n">
        <v>25661208000182</v>
      </c>
      <c r="C238" s="102" t="n">
        <v>137024</v>
      </c>
      <c r="D238" s="102" t="n">
        <v>3412</v>
      </c>
      <c r="E238" s="102" t="s">
        <v>1671</v>
      </c>
      <c r="F238" s="102" t="n">
        <v>10437</v>
      </c>
      <c r="G238" s="102" t="s">
        <v>58</v>
      </c>
      <c r="H238" s="102" t="n">
        <v>30015</v>
      </c>
      <c r="I238" s="102" t="n">
        <v>21</v>
      </c>
      <c r="J238" s="102" t="n">
        <v>30015</v>
      </c>
      <c r="K238" s="102" t="n">
        <v>7</v>
      </c>
      <c r="L238" s="102" t="s">
        <v>1670</v>
      </c>
      <c r="M238" s="102" t="s">
        <v>1078</v>
      </c>
      <c r="N238" s="102" t="s">
        <v>1090</v>
      </c>
      <c r="O238" s="102" t="s">
        <v>1126</v>
      </c>
      <c r="P238" s="104" t="e">
        <f aca="false">_xlfn.XLOOKUP('MEDIA TRI'!$E:$E,'MEDIA TRI'!$AA:$AA,"-",0)</f>
        <v>#NAME?</v>
      </c>
      <c r="Q238" s="12" t="e">
        <f aca="false">_xlfn.XLOOKUP($U:$U,$V:$V,0,0)</f>
        <v>#NAME?</v>
      </c>
      <c r="R238" s="12" t="e">
        <f aca="false">_xlfn.XLOOKUP($U:$U,$W:$W,0,0)</f>
        <v>#NAME?</v>
      </c>
      <c r="S238" s="12" t="s">
        <v>61</v>
      </c>
      <c r="T238" s="12" t="s">
        <v>1092</v>
      </c>
      <c r="U238" s="12" t="n">
        <v>12698000327</v>
      </c>
      <c r="V238" s="12" t="s">
        <v>1093</v>
      </c>
      <c r="W238" s="12" t="s">
        <v>1094</v>
      </c>
    </row>
    <row r="239" customFormat="false" ht="15" hidden="false" customHeight="false" outlineLevel="0" collapsed="false">
      <c r="A239" s="102" t="s">
        <v>1672</v>
      </c>
      <c r="B239" s="103" t="n">
        <v>18883298000190</v>
      </c>
      <c r="C239" s="102" t="n">
        <v>129570</v>
      </c>
      <c r="D239" s="102" t="n">
        <v>230</v>
      </c>
      <c r="E239" s="102" t="s">
        <v>1673</v>
      </c>
      <c r="F239" s="102" t="n">
        <v>14065</v>
      </c>
      <c r="G239" s="102" t="s">
        <v>1674</v>
      </c>
      <c r="H239" s="102" t="n">
        <v>35908</v>
      </c>
      <c r="I239" s="102" t="n">
        <v>38</v>
      </c>
      <c r="J239" s="102" t="n">
        <v>35908</v>
      </c>
      <c r="K239" s="102" t="n">
        <v>7</v>
      </c>
      <c r="L239" s="102" t="s">
        <v>1672</v>
      </c>
      <c r="M239" s="102" t="s">
        <v>1078</v>
      </c>
      <c r="N239" s="102" t="s">
        <v>1090</v>
      </c>
      <c r="O239" s="102" t="s">
        <v>1091</v>
      </c>
      <c r="P239" s="104" t="e">
        <f aca="false">_xlfn.XLOOKUP('MEDIA TRI'!$E:$E,'MEDIA TRI'!$AA:$AA,"-",0)</f>
        <v>#NAME?</v>
      </c>
      <c r="Q239" s="12" t="e">
        <f aca="false">_xlfn.XLOOKUP($U:$U,$V:$V,0,0)</f>
        <v>#NAME?</v>
      </c>
      <c r="R239" s="12" t="e">
        <f aca="false">_xlfn.XLOOKUP($U:$U,$W:$W,0,0)</f>
        <v>#NAME?</v>
      </c>
      <c r="S239" s="12" t="s">
        <v>61</v>
      </c>
      <c r="T239" s="12" t="s">
        <v>1092</v>
      </c>
      <c r="U239" s="12" t="n">
        <v>12698000327</v>
      </c>
      <c r="V239" s="12" t="s">
        <v>1093</v>
      </c>
      <c r="W239" s="12" t="s">
        <v>1094</v>
      </c>
    </row>
    <row r="240" customFormat="false" ht="15" hidden="false" customHeight="false" outlineLevel="0" collapsed="false">
      <c r="A240" s="102" t="s">
        <v>1675</v>
      </c>
      <c r="B240" s="103" t="n">
        <v>64221534000120</v>
      </c>
      <c r="C240" s="102" t="n">
        <v>129644</v>
      </c>
      <c r="D240" s="102" t="n">
        <v>230</v>
      </c>
      <c r="E240" s="102" t="s">
        <v>1676</v>
      </c>
      <c r="F240" s="102" t="n">
        <v>10437</v>
      </c>
      <c r="G240" s="102" t="s">
        <v>58</v>
      </c>
      <c r="H240" s="102" t="n">
        <v>34925</v>
      </c>
      <c r="I240" s="102" t="n">
        <v>43</v>
      </c>
      <c r="J240" s="102" t="n">
        <v>34925</v>
      </c>
      <c r="K240" s="102" t="n">
        <v>7</v>
      </c>
      <c r="L240" s="102" t="s">
        <v>1677</v>
      </c>
      <c r="M240" s="102" t="s">
        <v>1078</v>
      </c>
      <c r="N240" s="102" t="s">
        <v>1090</v>
      </c>
      <c r="O240" s="102" t="s">
        <v>1091</v>
      </c>
      <c r="P240" s="104" t="e">
        <f aca="false">_xlfn.XLOOKUP('MEDIA TRI'!$E:$E,'MEDIA TRI'!$AA:$AA,"-",0)</f>
        <v>#NAME?</v>
      </c>
      <c r="Q240" s="12" t="e">
        <f aca="false">_xlfn.XLOOKUP($U:$U,$V:$V,0,0)</f>
        <v>#NAME?</v>
      </c>
      <c r="R240" s="12" t="e">
        <f aca="false">_xlfn.XLOOKUP($U:$U,$W:$W,0,0)</f>
        <v>#NAME?</v>
      </c>
      <c r="S240" s="12" t="s">
        <v>61</v>
      </c>
      <c r="T240" s="12" t="s">
        <v>1092</v>
      </c>
      <c r="U240" s="12" t="n">
        <v>22720791000167</v>
      </c>
      <c r="V240" s="12" t="n">
        <v>29</v>
      </c>
      <c r="W240" s="12" t="s">
        <v>58</v>
      </c>
    </row>
    <row r="241" customFormat="false" ht="15" hidden="false" customHeight="false" outlineLevel="0" collapsed="false">
      <c r="A241" s="102" t="s">
        <v>1678</v>
      </c>
      <c r="B241" s="103" t="n">
        <v>19404763000126</v>
      </c>
      <c r="C241" s="102" t="n">
        <v>117484</v>
      </c>
      <c r="D241" s="102" t="n">
        <v>3412</v>
      </c>
      <c r="E241" s="102" t="s">
        <v>1679</v>
      </c>
      <c r="F241" s="102" t="n">
        <v>10437</v>
      </c>
      <c r="G241" s="102" t="s">
        <v>58</v>
      </c>
      <c r="H241" s="102" t="n">
        <v>30015</v>
      </c>
      <c r="I241" s="102" t="n">
        <v>21</v>
      </c>
      <c r="J241" s="102" t="n">
        <v>30015</v>
      </c>
      <c r="K241" s="102" t="n">
        <v>7</v>
      </c>
      <c r="L241" s="102" t="s">
        <v>1678</v>
      </c>
      <c r="M241" s="102" t="s">
        <v>1078</v>
      </c>
      <c r="N241" s="102" t="s">
        <v>1090</v>
      </c>
      <c r="O241" s="102" t="s">
        <v>1126</v>
      </c>
      <c r="P241" s="104" t="e">
        <f aca="false">_xlfn.XLOOKUP('MEDIA TRI'!$E:$E,'MEDIA TRI'!$AA:$AA,"-",0)</f>
        <v>#NAME?</v>
      </c>
      <c r="Q241" s="12" t="e">
        <f aca="false">_xlfn.XLOOKUP($U:$U,$V:$V,0,0)</f>
        <v>#NAME?</v>
      </c>
      <c r="R241" s="12" t="e">
        <f aca="false">_xlfn.XLOOKUP($U:$U,$W:$W,0,0)</f>
        <v>#NAME?</v>
      </c>
      <c r="S241" s="12" t="s">
        <v>61</v>
      </c>
      <c r="T241" s="12" t="s">
        <v>1081</v>
      </c>
      <c r="U241" s="12" t="n">
        <v>22720791000167</v>
      </c>
      <c r="V241" s="12" t="s">
        <v>1093</v>
      </c>
      <c r="W241" s="12" t="s">
        <v>1094</v>
      </c>
    </row>
    <row r="242" customFormat="false" ht="15" hidden="false" customHeight="false" outlineLevel="0" collapsed="false">
      <c r="A242" s="102" t="s">
        <v>1680</v>
      </c>
      <c r="B242" s="103" t="n">
        <v>17726647000106</v>
      </c>
      <c r="C242" s="102" t="n">
        <v>124631</v>
      </c>
      <c r="D242" s="102" t="n">
        <v>1443</v>
      </c>
      <c r="E242" s="102" t="s">
        <v>1681</v>
      </c>
      <c r="F242" s="102" t="n">
        <v>10437</v>
      </c>
      <c r="G242" s="102" t="s">
        <v>58</v>
      </c>
      <c r="H242" s="102" t="n">
        <v>35997</v>
      </c>
      <c r="I242" s="102" t="n">
        <v>35</v>
      </c>
      <c r="J242" s="102" t="n">
        <v>35997</v>
      </c>
      <c r="K242" s="102" t="n">
        <v>7</v>
      </c>
      <c r="L242" s="102" t="s">
        <v>1680</v>
      </c>
      <c r="M242" s="102" t="s">
        <v>1078</v>
      </c>
      <c r="N242" s="102" t="s">
        <v>1079</v>
      </c>
      <c r="O242" s="102" t="s">
        <v>1116</v>
      </c>
      <c r="P242" s="104" t="e">
        <f aca="false">_xlfn.XLOOKUP('MEDIA TRI'!$E:$E,'MEDIA TRI'!$AA:$AA,"-",0)</f>
        <v>#NAME?</v>
      </c>
      <c r="Q242" s="12" t="e">
        <f aca="false">_xlfn.XLOOKUP($U:$U,$V:$V,0,0)</f>
        <v>#NAME?</v>
      </c>
      <c r="R242" s="12" t="e">
        <f aca="false">_xlfn.XLOOKUP($U:$U,$W:$W,0,0)</f>
        <v>#NAME?</v>
      </c>
      <c r="S242" s="12" t="s">
        <v>61</v>
      </c>
      <c r="T242" s="12" t="s">
        <v>1081</v>
      </c>
      <c r="U242" s="12" t="n">
        <v>45272366001553</v>
      </c>
      <c r="V242" s="12" t="s">
        <v>1093</v>
      </c>
      <c r="W242" s="12" t="s">
        <v>1094</v>
      </c>
    </row>
    <row r="243" customFormat="false" ht="15" hidden="false" customHeight="false" outlineLevel="0" collapsed="false">
      <c r="A243" s="102" t="s">
        <v>1682</v>
      </c>
      <c r="B243" s="103" t="n">
        <v>17198029000122</v>
      </c>
      <c r="C243" s="102" t="n">
        <v>135598</v>
      </c>
      <c r="D243" s="102" t="n">
        <v>1444</v>
      </c>
      <c r="E243" s="102" t="s">
        <v>1683</v>
      </c>
      <c r="F243" s="102" t="n">
        <v>14326</v>
      </c>
      <c r="G243" s="102" t="s">
        <v>1355</v>
      </c>
      <c r="H243" s="102" t="n">
        <v>35993</v>
      </c>
      <c r="I243" s="102" t="n">
        <v>53</v>
      </c>
      <c r="J243" s="102" t="n">
        <v>35993</v>
      </c>
      <c r="K243" s="102" t="n">
        <v>7</v>
      </c>
      <c r="L243" s="102" t="s">
        <v>1682</v>
      </c>
      <c r="M243" s="102" t="s">
        <v>1078</v>
      </c>
      <c r="N243" s="102" t="s">
        <v>1079</v>
      </c>
      <c r="O243" s="102" t="s">
        <v>1155</v>
      </c>
      <c r="P243" s="104" t="e">
        <f aca="false">_xlfn.XLOOKUP('MEDIA TRI'!$E:$E,'MEDIA TRI'!$AA:$AA,"-",0)</f>
        <v>#NAME?</v>
      </c>
      <c r="Q243" s="12" t="e">
        <f aca="false">_xlfn.XLOOKUP($U:$U,$V:$V,0,0)</f>
        <v>#NAME?</v>
      </c>
      <c r="R243" s="12" t="e">
        <f aca="false">_xlfn.XLOOKUP($U:$U,$W:$W,0,0)</f>
        <v>#NAME?</v>
      </c>
      <c r="S243" s="12" t="s">
        <v>61</v>
      </c>
      <c r="T243" s="12" t="s">
        <v>1081</v>
      </c>
      <c r="U243" s="12" t="n">
        <v>45272366001553</v>
      </c>
      <c r="V243" s="12" t="s">
        <v>1093</v>
      </c>
      <c r="W243" s="12" t="s">
        <v>1094</v>
      </c>
    </row>
    <row r="244" customFormat="false" ht="15" hidden="false" customHeight="false" outlineLevel="0" collapsed="false">
      <c r="A244" s="102" t="s">
        <v>1684</v>
      </c>
      <c r="B244" s="103" t="n">
        <v>64433154000150</v>
      </c>
      <c r="C244" s="102" t="n">
        <v>119237</v>
      </c>
      <c r="D244" s="102" t="n">
        <v>232</v>
      </c>
      <c r="E244" s="102" t="s">
        <v>1685</v>
      </c>
      <c r="F244" s="102" t="n">
        <v>14059</v>
      </c>
      <c r="G244" s="102" t="s">
        <v>1246</v>
      </c>
      <c r="H244" s="102" t="n">
        <v>34925</v>
      </c>
      <c r="I244" s="102" t="n">
        <v>40</v>
      </c>
      <c r="J244" s="102" t="n">
        <v>34925</v>
      </c>
      <c r="K244" s="102" t="n">
        <v>7</v>
      </c>
      <c r="L244" s="102" t="s">
        <v>1684</v>
      </c>
      <c r="M244" s="102" t="s">
        <v>1078</v>
      </c>
      <c r="N244" s="102" t="s">
        <v>1090</v>
      </c>
      <c r="O244" s="102" t="s">
        <v>1091</v>
      </c>
      <c r="P244" s="104" t="e">
        <f aca="false">_xlfn.XLOOKUP('MEDIA TRI'!$E:$E,'MEDIA TRI'!$AA:$AA,"-",0)</f>
        <v>#NAME?</v>
      </c>
      <c r="Q244" s="12" t="e">
        <f aca="false">_xlfn.XLOOKUP($U:$U,$V:$V,0,0)</f>
        <v>#NAME?</v>
      </c>
      <c r="R244" s="12" t="e">
        <f aca="false">_xlfn.XLOOKUP($U:$U,$W:$W,0,0)</f>
        <v>#NAME?</v>
      </c>
      <c r="S244" s="12" t="s">
        <v>61</v>
      </c>
      <c r="T244" s="12" t="s">
        <v>1081</v>
      </c>
      <c r="U244" s="12" t="n">
        <v>46124624001940</v>
      </c>
      <c r="V244" s="12" t="s">
        <v>1093</v>
      </c>
      <c r="W244" s="12" t="s">
        <v>1094</v>
      </c>
    </row>
    <row r="245" customFormat="false" ht="15" hidden="false" customHeight="false" outlineLevel="0" collapsed="false">
      <c r="A245" s="102" t="s">
        <v>1686</v>
      </c>
      <c r="B245" s="103" t="n">
        <v>41746165000194</v>
      </c>
      <c r="C245" s="102" t="n">
        <v>106343</v>
      </c>
      <c r="D245" s="102" t="n">
        <v>1442</v>
      </c>
      <c r="E245" s="102" t="s">
        <v>1687</v>
      </c>
      <c r="F245" s="102" t="n">
        <v>14059</v>
      </c>
      <c r="G245" s="102" t="s">
        <v>1246</v>
      </c>
      <c r="H245" s="102" t="n">
        <v>35996</v>
      </c>
      <c r="I245" s="102" t="n">
        <v>28</v>
      </c>
      <c r="J245" s="102" t="n">
        <v>35996</v>
      </c>
      <c r="K245" s="102" t="n">
        <v>7</v>
      </c>
      <c r="L245" s="102" t="s">
        <v>1686</v>
      </c>
      <c r="M245" s="102" t="s">
        <v>1078</v>
      </c>
      <c r="N245" s="102" t="s">
        <v>1079</v>
      </c>
      <c r="O245" s="102" t="s">
        <v>1147</v>
      </c>
      <c r="P245" s="104" t="e">
        <f aca="false">_xlfn.XLOOKUP('MEDIA TRI'!$E:$E,'MEDIA TRI'!$AA:$AA,"-",0)</f>
        <v>#NAME?</v>
      </c>
      <c r="Q245" s="12" t="e">
        <f aca="false">_xlfn.XLOOKUP($U:$U,$V:$V,0,0)</f>
        <v>#NAME?</v>
      </c>
      <c r="R245" s="12" t="e">
        <f aca="false">_xlfn.XLOOKUP($U:$U,$W:$W,0,0)</f>
        <v>#NAME?</v>
      </c>
      <c r="S245" s="12" t="s">
        <v>61</v>
      </c>
      <c r="T245" s="12" t="s">
        <v>1092</v>
      </c>
      <c r="U245" s="12" t="n">
        <v>46124624001940</v>
      </c>
      <c r="V245" s="12" t="s">
        <v>1093</v>
      </c>
      <c r="W245" s="12" t="s">
        <v>1094</v>
      </c>
    </row>
    <row r="246" customFormat="false" ht="15" hidden="false" customHeight="false" outlineLevel="0" collapsed="false">
      <c r="A246" s="102" t="s">
        <v>1688</v>
      </c>
      <c r="B246" s="103" t="n">
        <v>41941931000171</v>
      </c>
      <c r="C246" s="102" t="n">
        <v>147912</v>
      </c>
      <c r="D246" s="102" t="n">
        <v>363</v>
      </c>
      <c r="E246" s="102" t="s">
        <v>1689</v>
      </c>
      <c r="F246" s="102" t="n">
        <v>10437</v>
      </c>
      <c r="G246" s="102" t="s">
        <v>58</v>
      </c>
      <c r="H246" s="102" t="n">
        <v>34892</v>
      </c>
      <c r="I246" s="102" t="n">
        <v>26</v>
      </c>
      <c r="J246" s="102" t="n">
        <v>34892</v>
      </c>
      <c r="K246" s="102" t="n">
        <v>7</v>
      </c>
      <c r="L246" s="102" t="s">
        <v>1690</v>
      </c>
      <c r="M246" s="102" t="s">
        <v>1078</v>
      </c>
      <c r="N246" s="102" t="s">
        <v>1090</v>
      </c>
      <c r="O246" s="102" t="s">
        <v>1102</v>
      </c>
      <c r="P246" s="104" t="e">
        <f aca="false">_xlfn.XLOOKUP('MEDIA TRI'!$E:$E,'MEDIA TRI'!$AA:$AA,"-",0)</f>
        <v>#NAME?</v>
      </c>
      <c r="Q246" s="12" t="e">
        <f aca="false">_xlfn.XLOOKUP($U:$U,$V:$V,0,0)</f>
        <v>#NAME?</v>
      </c>
      <c r="R246" s="12" t="e">
        <f aca="false">_xlfn.XLOOKUP($U:$U,$W:$W,0,0)</f>
        <v>#NAME?</v>
      </c>
      <c r="S246" s="12" t="s">
        <v>61</v>
      </c>
      <c r="T246" s="12" t="s">
        <v>1081</v>
      </c>
      <c r="U246" s="12" t="n">
        <v>46124624001940</v>
      </c>
      <c r="V246" s="12" t="s">
        <v>1093</v>
      </c>
      <c r="W246" s="12" t="s">
        <v>1094</v>
      </c>
    </row>
    <row r="247" customFormat="false" ht="15" hidden="false" customHeight="false" outlineLevel="0" collapsed="false">
      <c r="A247" s="102" t="s">
        <v>1691</v>
      </c>
      <c r="B247" s="103" t="n">
        <v>26175372000142</v>
      </c>
      <c r="C247" s="102" t="n">
        <v>139530</v>
      </c>
      <c r="D247" s="102" t="n">
        <v>185</v>
      </c>
      <c r="E247" s="102" t="s">
        <v>1692</v>
      </c>
      <c r="F247" s="102" t="n">
        <v>13531</v>
      </c>
      <c r="G247" s="102" t="s">
        <v>1381</v>
      </c>
      <c r="H247" s="102" t="n">
        <v>35993</v>
      </c>
      <c r="I247" s="102" t="n">
        <v>32</v>
      </c>
      <c r="J247" s="102" t="n">
        <v>35993</v>
      </c>
      <c r="K247" s="102" t="n">
        <v>7</v>
      </c>
      <c r="L247" s="102" t="s">
        <v>1691</v>
      </c>
      <c r="M247" s="102" t="s">
        <v>1078</v>
      </c>
      <c r="N247" s="102" t="s">
        <v>1090</v>
      </c>
      <c r="O247" s="102" t="s">
        <v>1091</v>
      </c>
      <c r="P247" s="104" t="e">
        <f aca="false">_xlfn.XLOOKUP('MEDIA TRI'!$E:$E,'MEDIA TRI'!$AA:$AA,"-",0)</f>
        <v>#NAME?</v>
      </c>
      <c r="Q247" s="12" t="e">
        <f aca="false">_xlfn.XLOOKUP($U:$U,$V:$V,0,0)</f>
        <v>#NAME?</v>
      </c>
      <c r="R247" s="12" t="e">
        <f aca="false">_xlfn.XLOOKUP($U:$U,$W:$W,0,0)</f>
        <v>#NAME?</v>
      </c>
      <c r="S247" s="12" t="s">
        <v>61</v>
      </c>
      <c r="T247" s="12" t="s">
        <v>1092</v>
      </c>
      <c r="U247" s="12" t="n">
        <v>29135795000208</v>
      </c>
      <c r="V247" s="12" t="s">
        <v>1093</v>
      </c>
      <c r="W247" s="12" t="s">
        <v>1094</v>
      </c>
    </row>
    <row r="248" customFormat="false" ht="15" hidden="false" customHeight="false" outlineLevel="0" collapsed="false">
      <c r="A248" s="102" t="s">
        <v>1693</v>
      </c>
      <c r="B248" s="103" t="n">
        <v>66406141000117</v>
      </c>
      <c r="C248" s="102" t="n">
        <v>134767</v>
      </c>
      <c r="D248" s="102" t="n">
        <v>836</v>
      </c>
      <c r="E248" s="102" t="s">
        <v>1694</v>
      </c>
      <c r="F248" s="102" t="n">
        <v>14326</v>
      </c>
      <c r="G248" s="102" t="s">
        <v>1355</v>
      </c>
      <c r="H248" s="102" t="n">
        <v>34925</v>
      </c>
      <c r="I248" s="102" t="n">
        <v>60</v>
      </c>
      <c r="J248" s="102" t="n">
        <v>34925</v>
      </c>
      <c r="K248" s="102" t="n">
        <v>7</v>
      </c>
      <c r="L248" s="102" t="s">
        <v>1695</v>
      </c>
      <c r="M248" s="102" t="s">
        <v>1078</v>
      </c>
      <c r="N248" s="102" t="s">
        <v>1079</v>
      </c>
      <c r="O248" s="102" t="s">
        <v>1155</v>
      </c>
      <c r="P248" s="104" t="e">
        <f aca="false">_xlfn.XLOOKUP('MEDIA TRI'!$E:$E,'MEDIA TRI'!$AA:$AA,"-",0)</f>
        <v>#NAME?</v>
      </c>
      <c r="Q248" s="12" t="e">
        <f aca="false">_xlfn.XLOOKUP($U:$U,$V:$V,0,0)</f>
        <v>#NAME?</v>
      </c>
      <c r="R248" s="12" t="e">
        <f aca="false">_xlfn.XLOOKUP($U:$U,$W:$W,0,0)</f>
        <v>#NAME?</v>
      </c>
      <c r="S248" s="12" t="s">
        <v>61</v>
      </c>
      <c r="T248" s="12" t="s">
        <v>1081</v>
      </c>
      <c r="U248" s="12" t="n">
        <v>76767219000263</v>
      </c>
      <c r="V248" s="12" t="s">
        <v>1093</v>
      </c>
      <c r="W248" s="12" t="s">
        <v>1094</v>
      </c>
    </row>
    <row r="249" customFormat="false" ht="15" hidden="false" customHeight="false" outlineLevel="0" collapsed="false">
      <c r="A249" s="102" t="s">
        <v>1696</v>
      </c>
      <c r="B249" s="103" t="n">
        <v>86368503000130</v>
      </c>
      <c r="C249" s="102" t="n">
        <v>143178</v>
      </c>
      <c r="D249" s="102" t="n">
        <v>230</v>
      </c>
      <c r="E249" s="102" t="s">
        <v>1697</v>
      </c>
      <c r="F249" s="102" t="n">
        <v>13696</v>
      </c>
      <c r="G249" s="102" t="s">
        <v>1698</v>
      </c>
      <c r="H249" s="102" t="n">
        <v>34766</v>
      </c>
      <c r="I249" s="102" t="n">
        <v>28</v>
      </c>
      <c r="J249" s="102" t="n">
        <v>34766</v>
      </c>
      <c r="K249" s="102" t="n">
        <v>7</v>
      </c>
      <c r="L249" s="102" t="s">
        <v>1699</v>
      </c>
      <c r="M249" s="102" t="s">
        <v>1078</v>
      </c>
      <c r="N249" s="102" t="s">
        <v>1090</v>
      </c>
      <c r="O249" s="102" t="s">
        <v>1091</v>
      </c>
      <c r="P249" s="104" t="e">
        <f aca="false">_xlfn.XLOOKUP('MEDIA TRI'!$E:$E,'MEDIA TRI'!$AA:$AA,"-",0)</f>
        <v>#NAME?</v>
      </c>
      <c r="Q249" s="12" t="e">
        <f aca="false">_xlfn.XLOOKUP($U:$U,$V:$V,0,0)</f>
        <v>#NAME?</v>
      </c>
      <c r="R249" s="12" t="e">
        <f aca="false">_xlfn.XLOOKUP($U:$U,$W:$W,0,0)</f>
        <v>#NAME?</v>
      </c>
      <c r="S249" s="12" t="s">
        <v>61</v>
      </c>
      <c r="T249" s="12" t="s">
        <v>1092</v>
      </c>
      <c r="U249" s="12" t="n">
        <v>76767219000263</v>
      </c>
      <c r="V249" s="12" t="s">
        <v>1093</v>
      </c>
      <c r="W249" s="12" t="s">
        <v>1094</v>
      </c>
    </row>
    <row r="250" customFormat="false" ht="15" hidden="false" customHeight="false" outlineLevel="0" collapsed="false">
      <c r="A250" s="102" t="s">
        <v>1700</v>
      </c>
      <c r="B250" s="103" t="n">
        <v>41700485000103</v>
      </c>
      <c r="C250" s="102" t="n">
        <v>122533</v>
      </c>
      <c r="D250" s="102" t="n">
        <v>3412</v>
      </c>
      <c r="E250" s="102" t="s">
        <v>1701</v>
      </c>
      <c r="F250" s="102" t="n">
        <v>10437</v>
      </c>
      <c r="G250" s="102" t="s">
        <v>58</v>
      </c>
      <c r="H250" s="102" t="n">
        <v>30015</v>
      </c>
      <c r="I250" s="102" t="n">
        <v>21</v>
      </c>
      <c r="J250" s="102" t="n">
        <v>30015</v>
      </c>
      <c r="K250" s="102" t="n">
        <v>7</v>
      </c>
      <c r="L250" s="102" t="s">
        <v>1700</v>
      </c>
      <c r="M250" s="102" t="s">
        <v>1078</v>
      </c>
      <c r="N250" s="102" t="s">
        <v>1090</v>
      </c>
      <c r="O250" s="102" t="s">
        <v>1126</v>
      </c>
      <c r="P250" s="104" t="e">
        <f aca="false">_xlfn.XLOOKUP('MEDIA TRI'!$E:$E,'MEDIA TRI'!$AA:$AA,"-",0)</f>
        <v>#NAME?</v>
      </c>
      <c r="Q250" s="12" t="e">
        <f aca="false">_xlfn.XLOOKUP($U:$U,$V:$V,0,0)</f>
        <v>#NAME?</v>
      </c>
      <c r="R250" s="12" t="e">
        <f aca="false">_xlfn.XLOOKUP($U:$U,$W:$W,0,0)</f>
        <v>#NAME?</v>
      </c>
      <c r="S250" s="12" t="s">
        <v>61</v>
      </c>
      <c r="T250" s="12" t="s">
        <v>1081</v>
      </c>
      <c r="U250" s="12" t="n">
        <v>60214517001691</v>
      </c>
      <c r="V250" s="12" t="s">
        <v>1093</v>
      </c>
      <c r="W250" s="12" t="s">
        <v>1094</v>
      </c>
    </row>
    <row r="251" customFormat="false" ht="15" hidden="false" customHeight="false" outlineLevel="0" collapsed="false">
      <c r="A251" s="102" t="s">
        <v>1598</v>
      </c>
      <c r="B251" s="103" t="n">
        <v>41933573000155</v>
      </c>
      <c r="C251" s="102" t="n">
        <v>117496</v>
      </c>
      <c r="D251" s="102" t="n">
        <v>1792</v>
      </c>
      <c r="E251" s="102" t="s">
        <v>1702</v>
      </c>
      <c r="F251" s="102" t="n">
        <v>14516</v>
      </c>
      <c r="G251" s="102" t="s">
        <v>1089</v>
      </c>
      <c r="H251" s="102" t="n">
        <v>34925</v>
      </c>
      <c r="I251" s="102" t="n">
        <v>33</v>
      </c>
      <c r="J251" s="102" t="n">
        <v>34925</v>
      </c>
      <c r="K251" s="102" t="n">
        <v>7</v>
      </c>
      <c r="L251" s="102" t="s">
        <v>1598</v>
      </c>
      <c r="M251" s="102" t="s">
        <v>1078</v>
      </c>
      <c r="N251" s="102" t="s">
        <v>1090</v>
      </c>
      <c r="O251" s="102" t="s">
        <v>1091</v>
      </c>
      <c r="P251" s="104" t="e">
        <f aca="false">_xlfn.XLOOKUP('MEDIA TRI'!$E:$E,'MEDIA TRI'!$AA:$AA,"-",0)</f>
        <v>#NAME?</v>
      </c>
      <c r="Q251" s="12" t="e">
        <f aca="false">_xlfn.XLOOKUP($U:$U,$V:$V,0,0)</f>
        <v>#NAME?</v>
      </c>
      <c r="R251" s="12" t="e">
        <f aca="false">_xlfn.XLOOKUP($U:$U,$W:$W,0,0)</f>
        <v>#NAME?</v>
      </c>
      <c r="S251" s="12" t="s">
        <v>61</v>
      </c>
      <c r="T251" s="12" t="s">
        <v>1081</v>
      </c>
      <c r="U251" s="12" t="n">
        <v>60214517001691</v>
      </c>
      <c r="V251" s="12" t="s">
        <v>1093</v>
      </c>
      <c r="W251" s="12" t="s">
        <v>1094</v>
      </c>
    </row>
    <row r="252" customFormat="false" ht="15" hidden="false" customHeight="false" outlineLevel="0" collapsed="false">
      <c r="A252" s="102" t="s">
        <v>1703</v>
      </c>
      <c r="B252" s="103" t="n">
        <v>64299191000117</v>
      </c>
      <c r="C252" s="102" t="n">
        <v>101618</v>
      </c>
      <c r="D252" s="102" t="n">
        <v>968</v>
      </c>
      <c r="E252" s="102" t="s">
        <v>1704</v>
      </c>
      <c r="F252" s="102" t="n">
        <v>14516</v>
      </c>
      <c r="G252" s="102" t="s">
        <v>1089</v>
      </c>
      <c r="H252" s="102" t="n">
        <v>35992</v>
      </c>
      <c r="I252" s="102" t="n">
        <v>7</v>
      </c>
      <c r="J252" s="102" t="n">
        <v>35992</v>
      </c>
      <c r="K252" s="102" t="n">
        <v>7</v>
      </c>
      <c r="L252" s="102" t="s">
        <v>1705</v>
      </c>
      <c r="M252" s="102" t="s">
        <v>1078</v>
      </c>
      <c r="N252" s="102" t="s">
        <v>1079</v>
      </c>
      <c r="O252" s="102" t="s">
        <v>1086</v>
      </c>
      <c r="P252" s="104" t="e">
        <f aca="false">_xlfn.XLOOKUP('MEDIA TRI'!$E:$E,'MEDIA TRI'!$AA:$AA,"-",0)</f>
        <v>#NAME?</v>
      </c>
      <c r="Q252" s="12" t="e">
        <f aca="false">_xlfn.XLOOKUP($U:$U,$V:$V,0,0)</f>
        <v>#NAME?</v>
      </c>
      <c r="R252" s="12" t="e">
        <f aca="false">_xlfn.XLOOKUP($U:$U,$W:$W,0,0)</f>
        <v>#NAME?</v>
      </c>
      <c r="S252" s="12" t="s">
        <v>61</v>
      </c>
      <c r="T252" s="12" t="s">
        <v>1081</v>
      </c>
      <c r="U252" s="12" t="n">
        <v>47565155000139</v>
      </c>
      <c r="V252" s="12" t="s">
        <v>1093</v>
      </c>
      <c r="W252" s="12" t="s">
        <v>1094</v>
      </c>
    </row>
    <row r="253" customFormat="false" ht="15" hidden="false" customHeight="false" outlineLevel="0" collapsed="false">
      <c r="A253" s="102" t="s">
        <v>1706</v>
      </c>
      <c r="B253" s="103" t="n">
        <v>21756085000102</v>
      </c>
      <c r="C253" s="102" t="n">
        <v>136902</v>
      </c>
      <c r="D253" s="102" t="n">
        <v>333</v>
      </c>
      <c r="E253" s="102" t="s">
        <v>1707</v>
      </c>
      <c r="F253" s="102" t="n">
        <v>14516</v>
      </c>
      <c r="G253" s="102" t="s">
        <v>1089</v>
      </c>
      <c r="H253" s="102" t="n">
        <v>35181</v>
      </c>
      <c r="I253" s="102" t="n">
        <v>34</v>
      </c>
      <c r="J253" s="102" t="n">
        <v>35181</v>
      </c>
      <c r="K253" s="102" t="n">
        <v>7</v>
      </c>
      <c r="L253" s="102" t="s">
        <v>1706</v>
      </c>
      <c r="M253" s="102" t="s">
        <v>1078</v>
      </c>
      <c r="N253" s="102" t="s">
        <v>1079</v>
      </c>
      <c r="O253" s="102" t="s">
        <v>1155</v>
      </c>
      <c r="P253" s="104" t="e">
        <f aca="false">_xlfn.XLOOKUP('MEDIA TRI'!$E:$E,'MEDIA TRI'!$AA:$AA,"-",0)</f>
        <v>#NAME?</v>
      </c>
      <c r="Q253" s="12" t="e">
        <f aca="false">_xlfn.XLOOKUP($U:$U,$V:$V,0,0)</f>
        <v>#NAME?</v>
      </c>
      <c r="R253" s="12" t="e">
        <f aca="false">_xlfn.XLOOKUP($U:$U,$W:$W,0,0)</f>
        <v>#NAME?</v>
      </c>
      <c r="S253" s="12" t="s">
        <v>61</v>
      </c>
      <c r="T253" s="12" t="s">
        <v>1081</v>
      </c>
      <c r="U253" s="12" t="n">
        <v>47565155000139</v>
      </c>
      <c r="V253" s="12" t="s">
        <v>1093</v>
      </c>
      <c r="W253" s="12" t="s">
        <v>1094</v>
      </c>
    </row>
    <row r="254" customFormat="false" ht="15" hidden="false" customHeight="false" outlineLevel="0" collapsed="false">
      <c r="A254" s="102" t="s">
        <v>1708</v>
      </c>
      <c r="B254" s="103" t="n">
        <v>339537000180</v>
      </c>
      <c r="C254" s="102" t="n">
        <v>119524</v>
      </c>
      <c r="D254" s="102" t="n">
        <v>1146</v>
      </c>
      <c r="E254" s="102" t="s">
        <v>1709</v>
      </c>
      <c r="F254" s="102" t="n">
        <v>9548</v>
      </c>
      <c r="G254" s="102" t="s">
        <v>1709</v>
      </c>
      <c r="H254" s="102" t="n">
        <v>30015</v>
      </c>
      <c r="I254" s="102" t="n">
        <v>21</v>
      </c>
      <c r="J254" s="102" t="n">
        <v>30015</v>
      </c>
      <c r="K254" s="102" t="n">
        <v>7</v>
      </c>
      <c r="L254" s="102" t="s">
        <v>1710</v>
      </c>
      <c r="M254" s="102" t="s">
        <v>1078</v>
      </c>
      <c r="N254" s="102" t="s">
        <v>1079</v>
      </c>
      <c r="O254" s="102" t="s">
        <v>1097</v>
      </c>
      <c r="P254" s="104" t="e">
        <f aca="false">_xlfn.XLOOKUP('MEDIA TRI'!$E:$E,'MEDIA TRI'!$AA:$AA,"-",0)</f>
        <v>#NAME?</v>
      </c>
      <c r="Q254" s="12" t="e">
        <f aca="false">_xlfn.XLOOKUP($U:$U,$V:$V,0,0)</f>
        <v>#NAME?</v>
      </c>
      <c r="R254" s="12" t="e">
        <f aca="false">_xlfn.XLOOKUP($U:$U,$W:$W,0,0)</f>
        <v>#NAME?</v>
      </c>
      <c r="S254" s="12" t="s">
        <v>61</v>
      </c>
      <c r="T254" s="12" t="s">
        <v>1081</v>
      </c>
      <c r="U254" s="12" t="n">
        <v>45207131000182</v>
      </c>
      <c r="V254" s="12" t="s">
        <v>1093</v>
      </c>
      <c r="W254" s="12" t="s">
        <v>1094</v>
      </c>
    </row>
    <row r="255" customFormat="false" ht="15" hidden="false" customHeight="false" outlineLevel="0" collapsed="false">
      <c r="A255" s="102" t="s">
        <v>1711</v>
      </c>
      <c r="B255" s="103" t="n">
        <v>71097083000127</v>
      </c>
      <c r="C255" s="102" t="n">
        <v>103450</v>
      </c>
      <c r="D255" s="102" t="n">
        <v>1792</v>
      </c>
      <c r="E255" s="102" t="s">
        <v>1712</v>
      </c>
      <c r="F255" s="102" t="n">
        <v>10437</v>
      </c>
      <c r="G255" s="102" t="s">
        <v>58</v>
      </c>
      <c r="H255" s="102" t="n">
        <v>35998</v>
      </c>
      <c r="I255" s="102" t="n">
        <v>35</v>
      </c>
      <c r="J255" s="102" t="n">
        <v>35998</v>
      </c>
      <c r="K255" s="102" t="n">
        <v>7</v>
      </c>
      <c r="L255" s="102" t="s">
        <v>1711</v>
      </c>
      <c r="M255" s="102" t="s">
        <v>1078</v>
      </c>
      <c r="N255" s="102" t="s">
        <v>1090</v>
      </c>
      <c r="O255" s="102" t="s">
        <v>1091</v>
      </c>
      <c r="P255" s="104" t="e">
        <f aca="false">_xlfn.XLOOKUP('MEDIA TRI'!$E:$E,'MEDIA TRI'!$AA:$AA,"-",0)</f>
        <v>#NAME?</v>
      </c>
      <c r="Q255" s="12" t="e">
        <f aca="false">_xlfn.XLOOKUP($U:$U,$V:$V,0,0)</f>
        <v>#NAME?</v>
      </c>
      <c r="R255" s="12" t="e">
        <f aca="false">_xlfn.XLOOKUP($U:$U,$W:$W,0,0)</f>
        <v>#NAME?</v>
      </c>
      <c r="S255" s="12" t="s">
        <v>61</v>
      </c>
      <c r="T255" s="12" t="s">
        <v>1081</v>
      </c>
      <c r="U255" s="12" t="n">
        <v>45207131000182</v>
      </c>
      <c r="V255" s="12" t="s">
        <v>1093</v>
      </c>
      <c r="W255" s="12" t="s">
        <v>1094</v>
      </c>
    </row>
    <row r="256" customFormat="false" ht="15" hidden="false" customHeight="false" outlineLevel="0" collapsed="false">
      <c r="A256" s="102" t="s">
        <v>1713</v>
      </c>
      <c r="B256" s="103" t="n">
        <v>19307909000115</v>
      </c>
      <c r="C256" s="102" t="n">
        <v>116972</v>
      </c>
      <c r="D256" s="102" t="n">
        <v>3412</v>
      </c>
      <c r="E256" s="102" t="s">
        <v>1714</v>
      </c>
      <c r="F256" s="102" t="n">
        <v>10437</v>
      </c>
      <c r="G256" s="102" t="s">
        <v>58</v>
      </c>
      <c r="H256" s="102" t="n">
        <v>30015</v>
      </c>
      <c r="I256" s="102" t="n">
        <v>21</v>
      </c>
      <c r="J256" s="102" t="n">
        <v>30015</v>
      </c>
      <c r="K256" s="102" t="n">
        <v>7</v>
      </c>
      <c r="L256" s="102" t="s">
        <v>1715</v>
      </c>
      <c r="M256" s="102" t="s">
        <v>1078</v>
      </c>
      <c r="N256" s="102" t="s">
        <v>1090</v>
      </c>
      <c r="O256" s="102" t="s">
        <v>1126</v>
      </c>
      <c r="P256" s="104" t="e">
        <f aca="false">_xlfn.XLOOKUP('MEDIA TRI'!$E:$E,'MEDIA TRI'!$AA:$AA,"-",0)</f>
        <v>#NAME?</v>
      </c>
      <c r="Q256" s="12" t="e">
        <f aca="false">_xlfn.XLOOKUP($U:$U,$V:$V,0,0)</f>
        <v>#NAME?</v>
      </c>
      <c r="R256" s="12" t="e">
        <f aca="false">_xlfn.XLOOKUP($U:$U,$W:$W,0,0)</f>
        <v>#NAME?</v>
      </c>
      <c r="S256" s="12" t="s">
        <v>61</v>
      </c>
      <c r="T256" s="12" t="s">
        <v>1092</v>
      </c>
      <c r="U256" s="12" t="n">
        <v>29290152000158</v>
      </c>
      <c r="V256" s="12" t="s">
        <v>1093</v>
      </c>
      <c r="W256" s="12" t="s">
        <v>1094</v>
      </c>
    </row>
    <row r="257" customFormat="false" ht="15" hidden="false" customHeight="false" outlineLevel="0" collapsed="false">
      <c r="A257" s="102" t="s">
        <v>1716</v>
      </c>
      <c r="B257" s="103" t="n">
        <v>71437750000173</v>
      </c>
      <c r="C257" s="102" t="n">
        <v>129322</v>
      </c>
      <c r="D257" s="102" t="n">
        <v>333</v>
      </c>
      <c r="E257" s="102" t="s">
        <v>1717</v>
      </c>
      <c r="F257" s="102" t="n">
        <v>14326</v>
      </c>
      <c r="G257" s="102" t="s">
        <v>1355</v>
      </c>
      <c r="H257" s="102" t="n">
        <v>35992</v>
      </c>
      <c r="I257" s="102" t="n">
        <v>8</v>
      </c>
      <c r="J257" s="102" t="n">
        <v>35992</v>
      </c>
      <c r="K257" s="102" t="n">
        <v>7</v>
      </c>
      <c r="L257" s="102" t="s">
        <v>1718</v>
      </c>
      <c r="M257" s="102" t="s">
        <v>1078</v>
      </c>
      <c r="N257" s="102" t="s">
        <v>1079</v>
      </c>
      <c r="O257" s="102" t="s">
        <v>1155</v>
      </c>
      <c r="P257" s="104" t="e">
        <f aca="false">_xlfn.XLOOKUP('MEDIA TRI'!$E:$E,'MEDIA TRI'!$AA:$AA,"-",0)</f>
        <v>#NAME?</v>
      </c>
      <c r="Q257" s="12" t="e">
        <f aca="false">_xlfn.XLOOKUP($U:$U,$V:$V,0,0)</f>
        <v>#NAME?</v>
      </c>
      <c r="R257" s="12" t="e">
        <f aca="false">_xlfn.XLOOKUP($U:$U,$W:$W,0,0)</f>
        <v>#NAME?</v>
      </c>
      <c r="S257" s="12" t="s">
        <v>61</v>
      </c>
      <c r="T257" s="12" t="s">
        <v>1081</v>
      </c>
      <c r="U257" s="12" t="n">
        <v>6091170000296</v>
      </c>
      <c r="V257" s="12" t="s">
        <v>1093</v>
      </c>
      <c r="W257" s="12" t="s">
        <v>1094</v>
      </c>
    </row>
    <row r="258" customFormat="false" ht="15" hidden="false" customHeight="false" outlineLevel="0" collapsed="false">
      <c r="A258" s="102" t="s">
        <v>1719</v>
      </c>
      <c r="B258" s="103" t="n">
        <v>3893477000131</v>
      </c>
      <c r="C258" s="102" t="n">
        <v>134762</v>
      </c>
      <c r="D258" s="102" t="n">
        <v>819</v>
      </c>
      <c r="E258" s="102" t="s">
        <v>1720</v>
      </c>
      <c r="F258" s="102" t="n">
        <v>10437</v>
      </c>
      <c r="G258" s="102" t="s">
        <v>58</v>
      </c>
      <c r="H258" s="102" t="n">
        <v>34925</v>
      </c>
      <c r="I258" s="102" t="n">
        <v>28</v>
      </c>
      <c r="J258" s="102" t="n">
        <v>34925</v>
      </c>
      <c r="K258" s="102" t="n">
        <v>7</v>
      </c>
      <c r="L258" s="102" t="s">
        <v>1719</v>
      </c>
      <c r="M258" s="102" t="s">
        <v>1078</v>
      </c>
      <c r="N258" s="102" t="s">
        <v>1079</v>
      </c>
      <c r="O258" s="102" t="s">
        <v>1147</v>
      </c>
      <c r="P258" s="104" t="e">
        <f aca="false">_xlfn.XLOOKUP('MEDIA TRI'!$E:$E,'MEDIA TRI'!$AA:$AA,"-",0)</f>
        <v>#NAME?</v>
      </c>
      <c r="Q258" s="12" t="e">
        <f aca="false">_xlfn.XLOOKUP($U:$U,$V:$V,0,0)</f>
        <v>#NAME?</v>
      </c>
      <c r="R258" s="12" t="e">
        <f aca="false">_xlfn.XLOOKUP($U:$U,$W:$W,0,0)</f>
        <v>#NAME?</v>
      </c>
      <c r="S258" s="12" t="s">
        <v>61</v>
      </c>
      <c r="T258" s="12" t="s">
        <v>1092</v>
      </c>
      <c r="U258" s="12" t="n">
        <v>6091170000296</v>
      </c>
      <c r="V258" s="12" t="s">
        <v>1093</v>
      </c>
      <c r="W258" s="12" t="s">
        <v>1094</v>
      </c>
    </row>
    <row r="259" customFormat="false" ht="15" hidden="false" customHeight="false" outlineLevel="0" collapsed="false">
      <c r="A259" s="102" t="s">
        <v>1721</v>
      </c>
      <c r="B259" s="103" t="n">
        <v>17678087000153</v>
      </c>
      <c r="C259" s="102" t="n">
        <v>117498</v>
      </c>
      <c r="D259" s="102" t="n">
        <v>512</v>
      </c>
      <c r="E259" s="102" t="s">
        <v>1722</v>
      </c>
      <c r="F259" s="102" t="n">
        <v>12837</v>
      </c>
      <c r="G259" s="102" t="s">
        <v>1221</v>
      </c>
      <c r="H259" s="102" t="n">
        <v>34925</v>
      </c>
      <c r="I259" s="102" t="n">
        <v>42</v>
      </c>
      <c r="J259" s="102" t="n">
        <v>34925</v>
      </c>
      <c r="K259" s="102" t="n">
        <v>7</v>
      </c>
      <c r="L259" s="102" t="s">
        <v>1721</v>
      </c>
      <c r="M259" s="102" t="s">
        <v>1078</v>
      </c>
      <c r="N259" s="102" t="s">
        <v>1090</v>
      </c>
      <c r="O259" s="102" t="s">
        <v>1122</v>
      </c>
      <c r="P259" s="104" t="e">
        <f aca="false">_xlfn.XLOOKUP('MEDIA TRI'!$E:$E,'MEDIA TRI'!$AA:$AA,"-",0)</f>
        <v>#NAME?</v>
      </c>
      <c r="Q259" s="12" t="e">
        <f aca="false">_xlfn.XLOOKUP($U:$U,$V:$V,0,0)</f>
        <v>#NAME?</v>
      </c>
      <c r="R259" s="12" t="e">
        <f aca="false">_xlfn.XLOOKUP($U:$U,$W:$W,0,0)</f>
        <v>#NAME?</v>
      </c>
      <c r="S259" s="12" t="s">
        <v>61</v>
      </c>
      <c r="T259" s="12" t="s">
        <v>1092</v>
      </c>
      <c r="U259" s="12" t="n">
        <v>6091170000296</v>
      </c>
      <c r="V259" s="12" t="s">
        <v>1093</v>
      </c>
      <c r="W259" s="12" t="s">
        <v>1094</v>
      </c>
    </row>
    <row r="260" customFormat="false" ht="15" hidden="false" customHeight="false" outlineLevel="0" collapsed="false">
      <c r="A260" s="102" t="s">
        <v>1723</v>
      </c>
      <c r="B260" s="103" t="n">
        <v>18977546000162</v>
      </c>
      <c r="C260" s="102" t="n">
        <v>140209</v>
      </c>
      <c r="D260" s="102" t="n">
        <v>282</v>
      </c>
      <c r="E260" s="102" t="s">
        <v>1724</v>
      </c>
      <c r="F260" s="102" t="n">
        <v>15304</v>
      </c>
      <c r="G260" s="102" t="s">
        <v>1725</v>
      </c>
      <c r="H260" s="102" t="n">
        <v>34925</v>
      </c>
      <c r="I260" s="102" t="n">
        <v>42</v>
      </c>
      <c r="J260" s="102" t="n">
        <v>34925</v>
      </c>
      <c r="K260" s="102" t="n">
        <v>7</v>
      </c>
      <c r="L260" s="102" t="s">
        <v>1723</v>
      </c>
      <c r="M260" s="102" t="s">
        <v>1078</v>
      </c>
      <c r="N260" s="102" t="s">
        <v>1079</v>
      </c>
      <c r="O260" s="102" t="s">
        <v>1155</v>
      </c>
      <c r="P260" s="104" t="e">
        <f aca="false">_xlfn.XLOOKUP('MEDIA TRI'!$E:$E,'MEDIA TRI'!$AA:$AA,"-",0)</f>
        <v>#NAME?</v>
      </c>
      <c r="Q260" s="12" t="e">
        <f aca="false">_xlfn.XLOOKUP($U:$U,$V:$V,0,0)</f>
        <v>#NAME?</v>
      </c>
      <c r="R260" s="12" t="e">
        <f aca="false">_xlfn.XLOOKUP($U:$U,$W:$W,0,0)</f>
        <v>#NAME?</v>
      </c>
      <c r="S260" s="12" t="s">
        <v>61</v>
      </c>
      <c r="T260" s="12" t="s">
        <v>1081</v>
      </c>
      <c r="U260" s="12" t="n">
        <v>56727134001216</v>
      </c>
      <c r="V260" s="12" t="s">
        <v>1093</v>
      </c>
      <c r="W260" s="12" t="s">
        <v>1094</v>
      </c>
    </row>
    <row r="261" customFormat="false" ht="15" hidden="false" customHeight="false" outlineLevel="0" collapsed="false">
      <c r="A261" s="102" t="s">
        <v>1726</v>
      </c>
      <c r="B261" s="103" t="n">
        <v>25164344000167</v>
      </c>
      <c r="C261" s="102" t="n">
        <v>100097</v>
      </c>
      <c r="D261" s="102" t="n">
        <v>207</v>
      </c>
      <c r="E261" s="102" t="s">
        <v>1727</v>
      </c>
      <c r="F261" s="102" t="n">
        <v>10437</v>
      </c>
      <c r="G261" s="102" t="s">
        <v>58</v>
      </c>
      <c r="H261" s="102" t="n">
        <v>35999</v>
      </c>
      <c r="I261" s="102" t="n">
        <v>40</v>
      </c>
      <c r="J261" s="102" t="n">
        <v>35999</v>
      </c>
      <c r="K261" s="102" t="n">
        <v>7</v>
      </c>
      <c r="L261" s="102" t="s">
        <v>1726</v>
      </c>
      <c r="M261" s="102" t="s">
        <v>1078</v>
      </c>
      <c r="N261" s="102" t="s">
        <v>1079</v>
      </c>
      <c r="O261" s="102" t="s">
        <v>1080</v>
      </c>
      <c r="P261" s="104" t="e">
        <f aca="false">_xlfn.XLOOKUP('MEDIA TRI'!$E:$E,'MEDIA TRI'!$AA:$AA,"-",0)</f>
        <v>#NAME?</v>
      </c>
      <c r="Q261" s="12" t="e">
        <f aca="false">_xlfn.XLOOKUP($U:$U,$V:$V,0,0)</f>
        <v>#NAME?</v>
      </c>
      <c r="R261" s="12" t="e">
        <f aca="false">_xlfn.XLOOKUP($U:$U,$W:$W,0,0)</f>
        <v>#NAME?</v>
      </c>
      <c r="S261" s="12" t="s">
        <v>61</v>
      </c>
      <c r="T261" s="12" t="s">
        <v>1081</v>
      </c>
      <c r="U261" s="12" t="n">
        <v>56727134001216</v>
      </c>
      <c r="V261" s="12" t="s">
        <v>1093</v>
      </c>
      <c r="W261" s="12" t="s">
        <v>1094</v>
      </c>
    </row>
    <row r="262" customFormat="false" ht="15" hidden="false" customHeight="false" outlineLevel="0" collapsed="false">
      <c r="A262" s="102" t="s">
        <v>1728</v>
      </c>
      <c r="B262" s="103" t="n">
        <v>17635699000169</v>
      </c>
      <c r="C262" s="102" t="n">
        <v>147480</v>
      </c>
      <c r="D262" s="102" t="n">
        <v>529</v>
      </c>
      <c r="E262" s="102" t="s">
        <v>1729</v>
      </c>
      <c r="F262" s="102" t="n">
        <v>13531</v>
      </c>
      <c r="G262" s="102" t="s">
        <v>1381</v>
      </c>
      <c r="H262" s="102" t="n">
        <v>35992</v>
      </c>
      <c r="I262" s="102" t="n">
        <v>7</v>
      </c>
      <c r="J262" s="102" t="n">
        <v>35992</v>
      </c>
      <c r="K262" s="102" t="n">
        <v>7</v>
      </c>
      <c r="L262" s="102" t="s">
        <v>1728</v>
      </c>
      <c r="M262" s="102" t="s">
        <v>1078</v>
      </c>
      <c r="N262" s="102" t="s">
        <v>1090</v>
      </c>
      <c r="O262" s="102" t="s">
        <v>1106</v>
      </c>
      <c r="P262" s="104" t="e">
        <f aca="false">_xlfn.XLOOKUP('MEDIA TRI'!$E:$E,'MEDIA TRI'!$AA:$AA,"-",0)</f>
        <v>#NAME?</v>
      </c>
      <c r="Q262" s="12" t="e">
        <f aca="false">_xlfn.XLOOKUP($U:$U,$V:$V,0,0)</f>
        <v>#NAME?</v>
      </c>
      <c r="R262" s="12" t="e">
        <f aca="false">_xlfn.XLOOKUP($U:$U,$W:$W,0,0)</f>
        <v>#NAME?</v>
      </c>
      <c r="S262" s="12" t="s">
        <v>61</v>
      </c>
      <c r="T262" s="12" t="s">
        <v>1092</v>
      </c>
      <c r="U262" s="12" t="n">
        <v>48717516000420</v>
      </c>
      <c r="V262" s="12" t="s">
        <v>1093</v>
      </c>
      <c r="W262" s="12" t="s">
        <v>1094</v>
      </c>
    </row>
    <row r="263" customFormat="false" ht="15" hidden="false" customHeight="false" outlineLevel="0" collapsed="false">
      <c r="A263" s="102" t="s">
        <v>1730</v>
      </c>
      <c r="B263" s="103" t="n">
        <v>19992130000186</v>
      </c>
      <c r="C263" s="102" t="n">
        <v>138889</v>
      </c>
      <c r="D263" s="102" t="n">
        <v>207</v>
      </c>
      <c r="E263" s="102" t="s">
        <v>1731</v>
      </c>
      <c r="F263" s="102" t="n">
        <v>10437</v>
      </c>
      <c r="G263" s="102" t="s">
        <v>58</v>
      </c>
      <c r="H263" s="102" t="n">
        <v>35993</v>
      </c>
      <c r="I263" s="102" t="n">
        <v>35</v>
      </c>
      <c r="J263" s="102" t="n">
        <v>35993</v>
      </c>
      <c r="K263" s="102" t="n">
        <v>7</v>
      </c>
      <c r="L263" s="102" t="s">
        <v>1730</v>
      </c>
      <c r="M263" s="102" t="s">
        <v>1078</v>
      </c>
      <c r="N263" s="102" t="s">
        <v>1079</v>
      </c>
      <c r="O263" s="102" t="s">
        <v>1080</v>
      </c>
      <c r="P263" s="104" t="e">
        <f aca="false">_xlfn.XLOOKUP('MEDIA TRI'!$E:$E,'MEDIA TRI'!$AA:$AA,"-",0)</f>
        <v>#NAME?</v>
      </c>
      <c r="Q263" s="12" t="e">
        <f aca="false">_xlfn.XLOOKUP($U:$U,$V:$V,0,0)</f>
        <v>#NAME?</v>
      </c>
      <c r="R263" s="12" t="e">
        <f aca="false">_xlfn.XLOOKUP($U:$U,$W:$W,0,0)</f>
        <v>#NAME?</v>
      </c>
      <c r="S263" s="12" t="s">
        <v>61</v>
      </c>
      <c r="T263" s="12" t="s">
        <v>1081</v>
      </c>
      <c r="U263" s="12" t="n">
        <v>48717516000420</v>
      </c>
      <c r="V263" s="12" t="s">
        <v>1093</v>
      </c>
      <c r="W263" s="12" t="s">
        <v>1094</v>
      </c>
    </row>
    <row r="264" customFormat="false" ht="15" hidden="false" customHeight="false" outlineLevel="0" collapsed="false">
      <c r="A264" s="102" t="s">
        <v>1388</v>
      </c>
      <c r="B264" s="103" t="n">
        <v>38585469000102</v>
      </c>
      <c r="C264" s="102" t="n">
        <v>139025</v>
      </c>
      <c r="D264" s="102" t="n">
        <v>1828</v>
      </c>
      <c r="E264" s="102" t="s">
        <v>1732</v>
      </c>
      <c r="F264" s="102" t="n">
        <v>14175</v>
      </c>
      <c r="G264" s="102" t="s">
        <v>1168</v>
      </c>
      <c r="H264" s="102" t="n">
        <v>35993</v>
      </c>
      <c r="I264" s="102" t="n">
        <v>45</v>
      </c>
      <c r="J264" s="102" t="n">
        <v>35993</v>
      </c>
      <c r="K264" s="102" t="n">
        <v>7</v>
      </c>
      <c r="L264" s="102" t="s">
        <v>1388</v>
      </c>
      <c r="M264" s="102" t="s">
        <v>1078</v>
      </c>
      <c r="N264" s="102" t="s">
        <v>1090</v>
      </c>
      <c r="O264" s="102" t="s">
        <v>1091</v>
      </c>
      <c r="P264" s="104" t="e">
        <f aca="false">_xlfn.XLOOKUP('MEDIA TRI'!$E:$E,'MEDIA TRI'!$AA:$AA,"-",0)</f>
        <v>#NAME?</v>
      </c>
      <c r="Q264" s="12" t="e">
        <f aca="false">_xlfn.XLOOKUP($U:$U,$V:$V,0,0)</f>
        <v>#NAME?</v>
      </c>
      <c r="R264" s="12" t="e">
        <f aca="false">_xlfn.XLOOKUP($U:$U,$W:$W,0,0)</f>
        <v>#NAME?</v>
      </c>
      <c r="S264" s="12" t="s">
        <v>61</v>
      </c>
      <c r="T264" s="12" t="s">
        <v>1092</v>
      </c>
      <c r="U264" s="12" t="n">
        <v>43202472000130</v>
      </c>
      <c r="V264" s="12" t="s">
        <v>1093</v>
      </c>
      <c r="W264" s="12" t="s">
        <v>1094</v>
      </c>
    </row>
    <row r="265" customFormat="false" ht="15" hidden="false" customHeight="false" outlineLevel="0" collapsed="false">
      <c r="A265" s="102" t="s">
        <v>1733</v>
      </c>
      <c r="B265" s="103" t="n">
        <v>71117253000198</v>
      </c>
      <c r="C265" s="102" t="n">
        <v>138790</v>
      </c>
      <c r="D265" s="102" t="n">
        <v>1790</v>
      </c>
      <c r="E265" s="102" t="s">
        <v>1734</v>
      </c>
      <c r="F265" s="102" t="n">
        <v>14329</v>
      </c>
      <c r="G265" s="102" t="s">
        <v>1109</v>
      </c>
      <c r="H265" s="102" t="n">
        <v>34925</v>
      </c>
      <c r="I265" s="102" t="n">
        <v>32</v>
      </c>
      <c r="J265" s="102" t="n">
        <v>34925</v>
      </c>
      <c r="K265" s="102" t="n">
        <v>7</v>
      </c>
      <c r="L265" s="102" t="s">
        <v>1733</v>
      </c>
      <c r="M265" s="102" t="s">
        <v>1078</v>
      </c>
      <c r="N265" s="102" t="s">
        <v>1090</v>
      </c>
      <c r="O265" s="102" t="s">
        <v>1106</v>
      </c>
      <c r="P265" s="104" t="e">
        <f aca="false">_xlfn.XLOOKUP('MEDIA TRI'!$E:$E,'MEDIA TRI'!$AA:$AA,"-",0)</f>
        <v>#NAME?</v>
      </c>
      <c r="Q265" s="12" t="e">
        <f aca="false">_xlfn.XLOOKUP($U:$U,$V:$V,0,0)</f>
        <v>#NAME?</v>
      </c>
      <c r="R265" s="12" t="e">
        <f aca="false">_xlfn.XLOOKUP($U:$U,$W:$W,0,0)</f>
        <v>#NAME?</v>
      </c>
      <c r="S265" s="12" t="s">
        <v>61</v>
      </c>
      <c r="T265" s="12" t="s">
        <v>1092</v>
      </c>
      <c r="U265" s="12" t="n">
        <v>43202472000130</v>
      </c>
      <c r="V265" s="12" t="s">
        <v>1093</v>
      </c>
      <c r="W265" s="12" t="s">
        <v>1094</v>
      </c>
    </row>
    <row r="266" customFormat="false" ht="15" hidden="false" customHeight="false" outlineLevel="0" collapsed="false">
      <c r="A266" s="102" t="s">
        <v>1735</v>
      </c>
      <c r="B266" s="103" t="n">
        <v>64404841000147</v>
      </c>
      <c r="C266" s="102" t="n">
        <v>113698</v>
      </c>
      <c r="D266" s="102" t="n">
        <v>1790</v>
      </c>
      <c r="E266" s="102" t="s">
        <v>1736</v>
      </c>
      <c r="F266" s="102" t="n">
        <v>10437</v>
      </c>
      <c r="G266" s="102" t="s">
        <v>58</v>
      </c>
      <c r="H266" s="102" t="n">
        <v>34926</v>
      </c>
      <c r="I266" s="102" t="n">
        <v>32</v>
      </c>
      <c r="J266" s="102" t="n">
        <v>34926</v>
      </c>
      <c r="K266" s="102" t="n">
        <v>7</v>
      </c>
      <c r="L266" s="102" t="s">
        <v>1735</v>
      </c>
      <c r="M266" s="102" t="s">
        <v>1078</v>
      </c>
      <c r="N266" s="102" t="s">
        <v>1090</v>
      </c>
      <c r="O266" s="102" t="s">
        <v>1106</v>
      </c>
      <c r="P266" s="104" t="e">
        <f aca="false">_xlfn.XLOOKUP('MEDIA TRI'!$E:$E,'MEDIA TRI'!$AA:$AA,"-",0)</f>
        <v>#NAME?</v>
      </c>
      <c r="Q266" s="12" t="e">
        <f aca="false">_xlfn.XLOOKUP($U:$U,$V:$V,0,0)</f>
        <v>#NAME?</v>
      </c>
      <c r="R266" s="12" t="e">
        <f aca="false">_xlfn.XLOOKUP($U:$U,$W:$W,0,0)</f>
        <v>#NAME?</v>
      </c>
      <c r="S266" s="12" t="s">
        <v>61</v>
      </c>
      <c r="T266" s="12" t="s">
        <v>1092</v>
      </c>
      <c r="U266" s="12" t="n">
        <v>44183390001049</v>
      </c>
      <c r="V266" s="12" t="s">
        <v>1093</v>
      </c>
      <c r="W266" s="12" t="s">
        <v>1094</v>
      </c>
    </row>
    <row r="267" customFormat="false" ht="15" hidden="false" customHeight="false" outlineLevel="0" collapsed="false">
      <c r="A267" s="102" t="s">
        <v>1737</v>
      </c>
      <c r="B267" s="103" t="n">
        <v>22715171000130</v>
      </c>
      <c r="C267" s="102" t="n">
        <v>123869</v>
      </c>
      <c r="D267" s="102" t="n">
        <v>1441</v>
      </c>
      <c r="E267" s="102" t="s">
        <v>1738</v>
      </c>
      <c r="F267" s="102" t="n">
        <v>15140</v>
      </c>
      <c r="G267" s="102" t="s">
        <v>1186</v>
      </c>
      <c r="H267" s="102" t="n">
        <v>35993</v>
      </c>
      <c r="I267" s="102" t="n">
        <v>35</v>
      </c>
      <c r="J267" s="102" t="n">
        <v>35993</v>
      </c>
      <c r="K267" s="102" t="n">
        <v>7</v>
      </c>
      <c r="L267" s="102" t="s">
        <v>1737</v>
      </c>
      <c r="M267" s="102" t="s">
        <v>1078</v>
      </c>
      <c r="N267" s="102" t="s">
        <v>1090</v>
      </c>
      <c r="O267" s="102" t="s">
        <v>1122</v>
      </c>
      <c r="P267" s="104" t="e">
        <f aca="false">_xlfn.XLOOKUP('MEDIA TRI'!$E:$E,'MEDIA TRI'!$AA:$AA,"-",0)</f>
        <v>#NAME?</v>
      </c>
      <c r="Q267" s="12" t="e">
        <f aca="false">_xlfn.XLOOKUP($U:$U,$V:$V,0,0)</f>
        <v>#NAME?</v>
      </c>
      <c r="R267" s="12" t="e">
        <f aca="false">_xlfn.XLOOKUP($U:$U,$W:$W,0,0)</f>
        <v>#NAME?</v>
      </c>
      <c r="S267" s="12" t="s">
        <v>61</v>
      </c>
      <c r="T267" s="12" t="s">
        <v>1092</v>
      </c>
      <c r="U267" s="12" t="n">
        <v>44183390001049</v>
      </c>
      <c r="V267" s="12" t="s">
        <v>1093</v>
      </c>
      <c r="W267" s="12" t="s">
        <v>1094</v>
      </c>
    </row>
    <row r="268" customFormat="false" ht="15" hidden="false" customHeight="false" outlineLevel="0" collapsed="false">
      <c r="A268" s="102" t="s">
        <v>1739</v>
      </c>
      <c r="B268" s="103" t="n">
        <v>21203500000109</v>
      </c>
      <c r="C268" s="102" t="n">
        <v>112352</v>
      </c>
      <c r="D268" s="102" t="n">
        <v>651</v>
      </c>
      <c r="E268" s="102" t="s">
        <v>1740</v>
      </c>
      <c r="F268" s="102" t="n">
        <v>9336</v>
      </c>
      <c r="G268" s="102" t="s">
        <v>1133</v>
      </c>
      <c r="H268" s="102" t="n">
        <v>35480</v>
      </c>
      <c r="I268" s="102" t="n">
        <v>24</v>
      </c>
      <c r="J268" s="102" t="n">
        <v>35480</v>
      </c>
      <c r="K268" s="102" t="n">
        <v>7</v>
      </c>
      <c r="L268" s="102" t="s">
        <v>1739</v>
      </c>
      <c r="M268" s="102" t="s">
        <v>1078</v>
      </c>
      <c r="N268" s="102" t="s">
        <v>1090</v>
      </c>
      <c r="O268" s="102" t="s">
        <v>1106</v>
      </c>
      <c r="P268" s="104" t="e">
        <f aca="false">_xlfn.XLOOKUP('MEDIA TRI'!$E:$E,'MEDIA TRI'!$AA:$AA,"-",0)</f>
        <v>#NAME?</v>
      </c>
      <c r="Q268" s="12" t="e">
        <f aca="false">_xlfn.XLOOKUP($U:$U,$V:$V,0,0)</f>
        <v>#NAME?</v>
      </c>
      <c r="R268" s="12" t="e">
        <f aca="false">_xlfn.XLOOKUP($U:$U,$W:$W,0,0)</f>
        <v>#NAME?</v>
      </c>
      <c r="S268" s="12" t="s">
        <v>61</v>
      </c>
      <c r="T268" s="12" t="s">
        <v>1092</v>
      </c>
      <c r="U268" s="12" t="n">
        <v>39210844000100</v>
      </c>
      <c r="V268" s="12" t="s">
        <v>1093</v>
      </c>
      <c r="W268" s="12" t="s">
        <v>1094</v>
      </c>
    </row>
    <row r="269" customFormat="false" ht="15" hidden="false" customHeight="false" outlineLevel="0" collapsed="false">
      <c r="A269" s="102" t="s">
        <v>1741</v>
      </c>
      <c r="B269" s="103" t="n">
        <v>66345018000133</v>
      </c>
      <c r="C269" s="102" t="n">
        <v>163252</v>
      </c>
      <c r="D269" s="102" t="n">
        <v>230</v>
      </c>
      <c r="E269" s="102" t="s">
        <v>1742</v>
      </c>
      <c r="F269" s="102" t="n">
        <v>104</v>
      </c>
      <c r="G269" s="102" t="s">
        <v>1260</v>
      </c>
      <c r="H269" s="102" t="n">
        <v>33190</v>
      </c>
      <c r="I269" s="102" t="n">
        <v>28</v>
      </c>
      <c r="J269" s="102" t="n">
        <v>33190</v>
      </c>
      <c r="K269" s="102" t="n">
        <v>7</v>
      </c>
      <c r="L269" s="102" t="s">
        <v>1741</v>
      </c>
      <c r="M269" s="102" t="s">
        <v>1078</v>
      </c>
      <c r="N269" s="102" t="s">
        <v>1090</v>
      </c>
      <c r="O269" s="102" t="s">
        <v>1091</v>
      </c>
      <c r="P269" s="104" t="e">
        <f aca="false">_xlfn.XLOOKUP('MEDIA TRI'!$E:$E,'MEDIA TRI'!$AA:$AA,"-",0)</f>
        <v>#NAME?</v>
      </c>
      <c r="Q269" s="12" t="e">
        <f aca="false">_xlfn.XLOOKUP($U:$U,$V:$V,0,0)</f>
        <v>#NAME?</v>
      </c>
      <c r="R269" s="12" t="e">
        <f aca="false">_xlfn.XLOOKUP($U:$U,$W:$W,0,0)</f>
        <v>#NAME?</v>
      </c>
      <c r="S269" s="12" t="s">
        <v>61</v>
      </c>
      <c r="T269" s="12" t="s">
        <v>1092</v>
      </c>
      <c r="U269" s="12" t="n">
        <v>16415598000110</v>
      </c>
      <c r="V269" s="12" t="s">
        <v>1093</v>
      </c>
      <c r="W269" s="12" t="s">
        <v>1094</v>
      </c>
    </row>
    <row r="270" customFormat="false" ht="15" hidden="false" customHeight="false" outlineLevel="0" collapsed="false">
      <c r="A270" s="102" t="s">
        <v>1743</v>
      </c>
      <c r="B270" s="103" t="n">
        <v>23212129000169</v>
      </c>
      <c r="C270" s="102" t="n">
        <v>121760</v>
      </c>
      <c r="D270" s="102" t="n">
        <v>1790</v>
      </c>
      <c r="E270" s="102" t="s">
        <v>1744</v>
      </c>
      <c r="F270" s="102" t="n">
        <v>15140</v>
      </c>
      <c r="G270" s="102" t="s">
        <v>1186</v>
      </c>
      <c r="H270" s="102" t="n">
        <v>34808</v>
      </c>
      <c r="I270" s="102" t="n">
        <v>35</v>
      </c>
      <c r="J270" s="102" t="n">
        <v>34808</v>
      </c>
      <c r="K270" s="102" t="n">
        <v>7</v>
      </c>
      <c r="L270" s="102" t="s">
        <v>1743</v>
      </c>
      <c r="M270" s="102" t="s">
        <v>1078</v>
      </c>
      <c r="N270" s="102" t="s">
        <v>1090</v>
      </c>
      <c r="O270" s="102" t="s">
        <v>1106</v>
      </c>
      <c r="P270" s="104" t="e">
        <f aca="false">_xlfn.XLOOKUP('MEDIA TRI'!$E:$E,'MEDIA TRI'!$AA:$AA,"-",0)</f>
        <v>#NAME?</v>
      </c>
      <c r="Q270" s="12" t="e">
        <f aca="false">_xlfn.XLOOKUP($U:$U,$V:$V,0,0)</f>
        <v>#NAME?</v>
      </c>
      <c r="R270" s="12" t="e">
        <f aca="false">_xlfn.XLOOKUP($U:$U,$W:$W,0,0)</f>
        <v>#NAME?</v>
      </c>
      <c r="S270" s="12" t="s">
        <v>61</v>
      </c>
      <c r="T270" s="12" t="s">
        <v>1092</v>
      </c>
      <c r="U270" s="12" t="n">
        <v>82624776000651</v>
      </c>
      <c r="V270" s="12" t="s">
        <v>1093</v>
      </c>
      <c r="W270" s="12" t="s">
        <v>1094</v>
      </c>
    </row>
    <row r="271" customFormat="false" ht="15" hidden="false" customHeight="false" outlineLevel="0" collapsed="false">
      <c r="A271" s="102" t="s">
        <v>1745</v>
      </c>
      <c r="B271" s="103" t="n">
        <v>20498499000116</v>
      </c>
      <c r="C271" s="102" t="n">
        <v>143227</v>
      </c>
      <c r="D271" s="102" t="n">
        <v>1122</v>
      </c>
      <c r="E271" s="102" t="s">
        <v>1746</v>
      </c>
      <c r="F271" s="102" t="n">
        <v>10437</v>
      </c>
      <c r="G271" s="102" t="s">
        <v>58</v>
      </c>
      <c r="H271" s="102" t="n">
        <v>30015</v>
      </c>
      <c r="I271" s="102" t="n">
        <v>21</v>
      </c>
      <c r="J271" s="102" t="n">
        <v>30015</v>
      </c>
      <c r="K271" s="102" t="n">
        <v>7</v>
      </c>
      <c r="L271" s="102" t="s">
        <v>1747</v>
      </c>
      <c r="M271" s="102" t="s">
        <v>1078</v>
      </c>
      <c r="N271" s="102" t="s">
        <v>1434</v>
      </c>
      <c r="O271" s="102" t="s">
        <v>1435</v>
      </c>
      <c r="P271" s="104" t="e">
        <f aca="false">_xlfn.XLOOKUP('MEDIA TRI'!$E:$E,'MEDIA TRI'!$AA:$AA,"-",0)</f>
        <v>#NAME?</v>
      </c>
      <c r="Q271" s="12" t="e">
        <f aca="false">_xlfn.XLOOKUP($U:$U,$V:$V,0,0)</f>
        <v>#NAME?</v>
      </c>
      <c r="R271" s="12" t="e">
        <f aca="false">_xlfn.XLOOKUP($U:$U,$W:$W,0,0)</f>
        <v>#NAME?</v>
      </c>
      <c r="S271" s="12" t="s">
        <v>61</v>
      </c>
      <c r="T271" s="12" t="s">
        <v>1081</v>
      </c>
      <c r="U271" s="12" t="n">
        <v>82624776000651</v>
      </c>
      <c r="V271" s="12" t="s">
        <v>1093</v>
      </c>
      <c r="W271" s="12" t="s">
        <v>1094</v>
      </c>
    </row>
    <row r="272" customFormat="false" ht="15" hidden="false" customHeight="false" outlineLevel="0" collapsed="false">
      <c r="A272" s="102" t="s">
        <v>1748</v>
      </c>
      <c r="B272" s="103" t="n">
        <v>86561222000107</v>
      </c>
      <c r="C272" s="102" t="n">
        <v>103560</v>
      </c>
      <c r="D272" s="102" t="n">
        <v>232</v>
      </c>
      <c r="E272" s="102" t="s">
        <v>1749</v>
      </c>
      <c r="F272" s="102" t="n">
        <v>10437</v>
      </c>
      <c r="G272" s="102" t="s">
        <v>58</v>
      </c>
      <c r="H272" s="102" t="n">
        <v>30015</v>
      </c>
      <c r="I272" s="102" t="n">
        <v>21</v>
      </c>
      <c r="J272" s="102" t="n">
        <v>30015</v>
      </c>
      <c r="K272" s="102" t="n">
        <v>7</v>
      </c>
      <c r="L272" s="102" t="s">
        <v>1748</v>
      </c>
      <c r="M272" s="102" t="s">
        <v>1078</v>
      </c>
      <c r="N272" s="102" t="s">
        <v>1090</v>
      </c>
      <c r="O272" s="102" t="s">
        <v>1091</v>
      </c>
      <c r="P272" s="104" t="e">
        <f aca="false">_xlfn.XLOOKUP('MEDIA TRI'!$E:$E,'MEDIA TRI'!$AA:$AA,"-",0)</f>
        <v>#NAME?</v>
      </c>
      <c r="Q272" s="12" t="e">
        <f aca="false">_xlfn.XLOOKUP($U:$U,$V:$V,0,0)</f>
        <v>#NAME?</v>
      </c>
      <c r="R272" s="12" t="e">
        <f aca="false">_xlfn.XLOOKUP($U:$U,$W:$W,0,0)</f>
        <v>#NAME?</v>
      </c>
      <c r="S272" s="12" t="s">
        <v>61</v>
      </c>
      <c r="T272" s="12" t="s">
        <v>1081</v>
      </c>
      <c r="U272" s="12" t="n">
        <v>21490586000190</v>
      </c>
      <c r="V272" s="12" t="n">
        <v>29</v>
      </c>
      <c r="W272" s="12" t="s">
        <v>58</v>
      </c>
    </row>
    <row r="273" customFormat="false" ht="15" hidden="false" customHeight="false" outlineLevel="0" collapsed="false">
      <c r="A273" s="102" t="s">
        <v>1750</v>
      </c>
      <c r="B273" s="103" t="n">
        <v>41920000000197</v>
      </c>
      <c r="C273" s="102" t="n">
        <v>140492</v>
      </c>
      <c r="D273" s="102" t="n">
        <v>427</v>
      </c>
      <c r="E273" s="102" t="s">
        <v>1751</v>
      </c>
      <c r="F273" s="102" t="n">
        <v>10437</v>
      </c>
      <c r="G273" s="102" t="s">
        <v>58</v>
      </c>
      <c r="H273" s="102" t="n">
        <v>34808</v>
      </c>
      <c r="I273" s="102" t="n">
        <v>21</v>
      </c>
      <c r="J273" s="102" t="n">
        <v>34808</v>
      </c>
      <c r="K273" s="102" t="n">
        <v>7</v>
      </c>
      <c r="L273" s="102" t="s">
        <v>1750</v>
      </c>
      <c r="M273" s="102" t="s">
        <v>1078</v>
      </c>
      <c r="N273" s="102" t="s">
        <v>1090</v>
      </c>
      <c r="O273" s="102" t="s">
        <v>1122</v>
      </c>
      <c r="P273" s="104" t="e">
        <f aca="false">_xlfn.XLOOKUP('MEDIA TRI'!$E:$E,'MEDIA TRI'!$AA:$AA,"-",0)</f>
        <v>#NAME?</v>
      </c>
      <c r="Q273" s="12" t="e">
        <f aca="false">_xlfn.XLOOKUP($U:$U,$V:$V,0,0)</f>
        <v>#NAME?</v>
      </c>
      <c r="R273" s="12" t="e">
        <f aca="false">_xlfn.XLOOKUP($U:$U,$W:$W,0,0)</f>
        <v>#NAME?</v>
      </c>
      <c r="S273" s="12" t="s">
        <v>61</v>
      </c>
      <c r="T273" s="12" t="s">
        <v>1092</v>
      </c>
      <c r="U273" s="12" t="n">
        <v>21490586000190</v>
      </c>
      <c r="V273" s="12" t="n">
        <v>29</v>
      </c>
      <c r="W273" s="12" t="s">
        <v>58</v>
      </c>
    </row>
    <row r="274" customFormat="false" ht="15" hidden="false" customHeight="false" outlineLevel="0" collapsed="false">
      <c r="A274" s="102" t="s">
        <v>1752</v>
      </c>
      <c r="B274" s="103" t="n">
        <v>24256364000103</v>
      </c>
      <c r="C274" s="102" t="n">
        <v>136735</v>
      </c>
      <c r="D274" s="102" t="n">
        <v>2251</v>
      </c>
      <c r="E274" s="102" t="s">
        <v>1753</v>
      </c>
      <c r="F274" s="102" t="n">
        <v>14175</v>
      </c>
      <c r="G274" s="102" t="s">
        <v>1168</v>
      </c>
      <c r="H274" s="102" t="n">
        <v>35993</v>
      </c>
      <c r="I274" s="102" t="n">
        <v>36</v>
      </c>
      <c r="J274" s="102" t="n">
        <v>35993</v>
      </c>
      <c r="K274" s="102" t="n">
        <v>7</v>
      </c>
      <c r="L274" s="102" t="s">
        <v>1752</v>
      </c>
      <c r="M274" s="102" t="s">
        <v>1078</v>
      </c>
      <c r="N274" s="102" t="s">
        <v>1090</v>
      </c>
      <c r="O274" s="102" t="s">
        <v>1091</v>
      </c>
      <c r="P274" s="104" t="e">
        <f aca="false">_xlfn.XLOOKUP('MEDIA TRI'!$E:$E,'MEDIA TRI'!$AA:$AA,"-",0)</f>
        <v>#NAME?</v>
      </c>
      <c r="Q274" s="12" t="e">
        <f aca="false">_xlfn.XLOOKUP($U:$U,$V:$V,0,0)</f>
        <v>#NAME?</v>
      </c>
      <c r="R274" s="12" t="e">
        <f aca="false">_xlfn.XLOOKUP($U:$U,$W:$W,0,0)</f>
        <v>#NAME?</v>
      </c>
      <c r="S274" s="12" t="s">
        <v>61</v>
      </c>
      <c r="T274" s="12" t="s">
        <v>1092</v>
      </c>
      <c r="U274" s="12" t="n">
        <v>16513178002705</v>
      </c>
      <c r="V274" s="12" t="n">
        <v>28</v>
      </c>
      <c r="W274" s="12" t="s">
        <v>1150</v>
      </c>
    </row>
    <row r="275" customFormat="false" ht="15" hidden="false" customHeight="false" outlineLevel="0" collapsed="false">
      <c r="A275" s="102" t="s">
        <v>1754</v>
      </c>
      <c r="B275" s="103" t="n">
        <v>19806678000194</v>
      </c>
      <c r="C275" s="102" t="n">
        <v>105551</v>
      </c>
      <c r="D275" s="102" t="n">
        <v>1146</v>
      </c>
      <c r="E275" s="102" t="s">
        <v>1755</v>
      </c>
      <c r="F275" s="102" t="n">
        <v>10437</v>
      </c>
      <c r="G275" s="102" t="s">
        <v>58</v>
      </c>
      <c r="H275" s="102" t="n">
        <v>30015</v>
      </c>
      <c r="I275" s="102" t="n">
        <v>21</v>
      </c>
      <c r="J275" s="102" t="n">
        <v>30015</v>
      </c>
      <c r="K275" s="102" t="n">
        <v>7</v>
      </c>
      <c r="L275" s="102" t="s">
        <v>1756</v>
      </c>
      <c r="M275" s="102" t="s">
        <v>1078</v>
      </c>
      <c r="N275" s="102" t="s">
        <v>1079</v>
      </c>
      <c r="O275" s="102" t="s">
        <v>1097</v>
      </c>
      <c r="P275" s="104" t="e">
        <f aca="false">_xlfn.XLOOKUP('MEDIA TRI'!$E:$E,'MEDIA TRI'!$AA:$AA,"-",0)</f>
        <v>#NAME?</v>
      </c>
      <c r="Q275" s="12" t="e">
        <f aca="false">_xlfn.XLOOKUP($U:$U,$V:$V,0,0)</f>
        <v>#NAME?</v>
      </c>
      <c r="R275" s="12" t="e">
        <f aca="false">_xlfn.XLOOKUP($U:$U,$W:$W,0,0)</f>
        <v>#NAME?</v>
      </c>
      <c r="S275" s="12" t="s">
        <v>61</v>
      </c>
      <c r="T275" s="12" t="s">
        <v>1081</v>
      </c>
      <c r="U275" s="12" t="n">
        <v>16513178002705</v>
      </c>
      <c r="V275" s="12" t="n">
        <v>28</v>
      </c>
      <c r="W275" s="12" t="s">
        <v>1150</v>
      </c>
    </row>
    <row r="276" customFormat="false" ht="15" hidden="false" customHeight="false" outlineLevel="0" collapsed="false">
      <c r="A276" s="102" t="s">
        <v>1757</v>
      </c>
      <c r="B276" s="103" t="n">
        <v>41658360000162</v>
      </c>
      <c r="C276" s="102" t="n">
        <v>135233</v>
      </c>
      <c r="D276" s="102" t="n">
        <v>1438</v>
      </c>
      <c r="E276" s="102" t="s">
        <v>1758</v>
      </c>
      <c r="F276" s="102" t="n">
        <v>15140</v>
      </c>
      <c r="G276" s="102" t="s">
        <v>1186</v>
      </c>
      <c r="H276" s="102" t="n">
        <v>34808</v>
      </c>
      <c r="I276" s="102" t="n">
        <v>28</v>
      </c>
      <c r="J276" s="102" t="n">
        <v>34808</v>
      </c>
      <c r="K276" s="102" t="n">
        <v>7</v>
      </c>
      <c r="L276" s="102" t="s">
        <v>1759</v>
      </c>
      <c r="M276" s="102" t="s">
        <v>1078</v>
      </c>
      <c r="N276" s="102" t="s">
        <v>1090</v>
      </c>
      <c r="O276" s="102" t="s">
        <v>1106</v>
      </c>
      <c r="P276" s="104" t="e">
        <f aca="false">_xlfn.XLOOKUP('MEDIA TRI'!$E:$E,'MEDIA TRI'!$AA:$AA,"-",0)</f>
        <v>#NAME?</v>
      </c>
      <c r="Q276" s="12" t="e">
        <f aca="false">_xlfn.XLOOKUP($U:$U,$V:$V,0,0)</f>
        <v>#NAME?</v>
      </c>
      <c r="R276" s="12" t="e">
        <f aca="false">_xlfn.XLOOKUP($U:$U,$W:$W,0,0)</f>
        <v>#NAME?</v>
      </c>
      <c r="S276" s="12" t="s">
        <v>61</v>
      </c>
      <c r="T276" s="12" t="s">
        <v>1092</v>
      </c>
      <c r="U276" s="12" t="n">
        <v>16513178001903</v>
      </c>
      <c r="V276" s="12" t="s">
        <v>1093</v>
      </c>
      <c r="W276" s="12" t="s">
        <v>1094</v>
      </c>
    </row>
    <row r="277" customFormat="false" ht="15" hidden="false" customHeight="false" outlineLevel="0" collapsed="false">
      <c r="A277" s="102" t="s">
        <v>1760</v>
      </c>
      <c r="B277" s="103" t="n">
        <v>26239210000120</v>
      </c>
      <c r="C277" s="102" t="n">
        <v>119416</v>
      </c>
      <c r="D277" s="102" t="n">
        <v>542</v>
      </c>
      <c r="E277" s="102" t="s">
        <v>1761</v>
      </c>
      <c r="F277" s="102" t="n">
        <v>10437</v>
      </c>
      <c r="G277" s="102" t="s">
        <v>58</v>
      </c>
      <c r="H277" s="102" t="n">
        <v>35180</v>
      </c>
      <c r="I277" s="102" t="n">
        <v>34</v>
      </c>
      <c r="J277" s="102" t="n">
        <v>35180</v>
      </c>
      <c r="K277" s="102" t="n">
        <v>7</v>
      </c>
      <c r="L277" s="102" t="s">
        <v>1760</v>
      </c>
      <c r="M277" s="102" t="s">
        <v>1078</v>
      </c>
      <c r="N277" s="102" t="s">
        <v>1090</v>
      </c>
      <c r="O277" s="102" t="s">
        <v>1091</v>
      </c>
      <c r="P277" s="104" t="e">
        <f aca="false">_xlfn.XLOOKUP('MEDIA TRI'!$E:$E,'MEDIA TRI'!$AA:$AA,"-",0)</f>
        <v>#NAME?</v>
      </c>
      <c r="Q277" s="12" t="e">
        <f aca="false">_xlfn.XLOOKUP($U:$U,$V:$V,0,0)</f>
        <v>#NAME?</v>
      </c>
      <c r="R277" s="12" t="e">
        <f aca="false">_xlfn.XLOOKUP($U:$U,$W:$W,0,0)</f>
        <v>#NAME?</v>
      </c>
      <c r="S277" s="12" t="s">
        <v>61</v>
      </c>
      <c r="T277" s="12" t="s">
        <v>1092</v>
      </c>
      <c r="U277" s="12" t="n">
        <v>16513178001903</v>
      </c>
      <c r="V277" s="12" t="n">
        <v>29</v>
      </c>
      <c r="W277" s="12" t="s">
        <v>58</v>
      </c>
    </row>
    <row r="278" customFormat="false" ht="15" hidden="false" customHeight="false" outlineLevel="0" collapsed="false">
      <c r="A278" s="102" t="s">
        <v>1762</v>
      </c>
      <c r="B278" s="103" t="n">
        <v>24163941000104</v>
      </c>
      <c r="C278" s="102" t="n">
        <v>126923</v>
      </c>
      <c r="D278" s="102" t="n">
        <v>663</v>
      </c>
      <c r="E278" s="102" t="s">
        <v>1763</v>
      </c>
      <c r="F278" s="102" t="n">
        <v>10437</v>
      </c>
      <c r="G278" s="102" t="s">
        <v>58</v>
      </c>
      <c r="H278" s="102" t="n">
        <v>34880</v>
      </c>
      <c r="I278" s="102" t="n">
        <v>7</v>
      </c>
      <c r="J278" s="102" t="n">
        <v>34880</v>
      </c>
      <c r="K278" s="102" t="n">
        <v>7</v>
      </c>
      <c r="L278" s="102" t="s">
        <v>1762</v>
      </c>
      <c r="M278" s="102" t="s">
        <v>1078</v>
      </c>
      <c r="N278" s="102" t="s">
        <v>1079</v>
      </c>
      <c r="O278" s="102" t="s">
        <v>1116</v>
      </c>
      <c r="P278" s="104" t="e">
        <f aca="false">_xlfn.XLOOKUP('MEDIA TRI'!$E:$E,'MEDIA TRI'!$AA:$AA,"-",0)</f>
        <v>#NAME?</v>
      </c>
      <c r="Q278" s="12" t="e">
        <f aca="false">_xlfn.XLOOKUP($U:$U,$V:$V,0,0)</f>
        <v>#NAME?</v>
      </c>
      <c r="R278" s="12" t="e">
        <f aca="false">_xlfn.XLOOKUP($U:$U,$W:$W,0,0)</f>
        <v>#NAME?</v>
      </c>
      <c r="S278" s="12" t="s">
        <v>61</v>
      </c>
      <c r="T278" s="12" t="s">
        <v>1081</v>
      </c>
      <c r="U278" s="12" t="n">
        <v>43643139000166</v>
      </c>
      <c r="V278" s="12" t="s">
        <v>1093</v>
      </c>
      <c r="W278" s="12" t="s">
        <v>1094</v>
      </c>
    </row>
    <row r="279" customFormat="false" ht="15" hidden="false" customHeight="false" outlineLevel="0" collapsed="false">
      <c r="A279" s="102" t="s">
        <v>1764</v>
      </c>
      <c r="B279" s="103" t="n">
        <v>1217390000119</v>
      </c>
      <c r="C279" s="102" t="n">
        <v>110732</v>
      </c>
      <c r="D279" s="102" t="n">
        <v>1438</v>
      </c>
      <c r="E279" s="102" t="s">
        <v>1765</v>
      </c>
      <c r="F279" s="102" t="n">
        <v>10437</v>
      </c>
      <c r="G279" s="102" t="s">
        <v>58</v>
      </c>
      <c r="H279" s="102" t="n">
        <v>34808</v>
      </c>
      <c r="I279" s="102" t="n">
        <v>7</v>
      </c>
      <c r="J279" s="102" t="n">
        <v>34808</v>
      </c>
      <c r="K279" s="102" t="n">
        <v>7</v>
      </c>
      <c r="L279" s="102" t="s">
        <v>1764</v>
      </c>
      <c r="M279" s="102" t="s">
        <v>1078</v>
      </c>
      <c r="N279" s="102" t="s">
        <v>1090</v>
      </c>
      <c r="O279" s="102" t="s">
        <v>1106</v>
      </c>
      <c r="P279" s="104" t="e">
        <f aca="false">_xlfn.XLOOKUP('MEDIA TRI'!$E:$E,'MEDIA TRI'!$AA:$AA,"-",0)</f>
        <v>#NAME?</v>
      </c>
      <c r="Q279" s="12" t="e">
        <f aca="false">_xlfn.XLOOKUP($U:$U,$V:$V,0,0)</f>
        <v>#NAME?</v>
      </c>
      <c r="R279" s="12" t="e">
        <f aca="false">_xlfn.XLOOKUP($U:$U,$W:$W,0,0)</f>
        <v>#NAME?</v>
      </c>
      <c r="S279" s="12" t="s">
        <v>61</v>
      </c>
      <c r="T279" s="12" t="s">
        <v>1092</v>
      </c>
      <c r="U279" s="12" t="n">
        <v>43643139000166</v>
      </c>
      <c r="V279" s="12" t="s">
        <v>1093</v>
      </c>
      <c r="W279" s="12" t="s">
        <v>1094</v>
      </c>
    </row>
    <row r="280" customFormat="false" ht="15" hidden="false" customHeight="false" outlineLevel="0" collapsed="false">
      <c r="A280" s="102" t="s">
        <v>1766</v>
      </c>
      <c r="B280" s="103" t="n">
        <v>25201203000258</v>
      </c>
      <c r="C280" s="102" t="n">
        <v>121549</v>
      </c>
      <c r="D280" s="102" t="n">
        <v>1829</v>
      </c>
      <c r="E280" s="102" t="s">
        <v>1439</v>
      </c>
      <c r="F280" s="102" t="n">
        <v>12837</v>
      </c>
      <c r="G280" s="102" t="s">
        <v>1221</v>
      </c>
      <c r="H280" s="102" t="n">
        <v>34925</v>
      </c>
      <c r="I280" s="102" t="n">
        <v>7</v>
      </c>
      <c r="J280" s="102" t="n">
        <v>34925</v>
      </c>
      <c r="K280" s="102" t="n">
        <v>7</v>
      </c>
      <c r="L280" s="102" t="s">
        <v>1440</v>
      </c>
      <c r="M280" s="102" t="s">
        <v>1078</v>
      </c>
      <c r="N280" s="102" t="s">
        <v>1090</v>
      </c>
      <c r="O280" s="102" t="s">
        <v>1102</v>
      </c>
      <c r="P280" s="104" t="e">
        <f aca="false">_xlfn.XLOOKUP('MEDIA TRI'!$E:$E,'MEDIA TRI'!$AA:$AA,"-",0)</f>
        <v>#NAME?</v>
      </c>
      <c r="Q280" s="12" t="e">
        <f aca="false">_xlfn.XLOOKUP($U:$U,$V:$V,0,0)</f>
        <v>#NAME?</v>
      </c>
      <c r="R280" s="12" t="e">
        <f aca="false">_xlfn.XLOOKUP($U:$U,$W:$W,0,0)</f>
        <v>#NAME?</v>
      </c>
      <c r="S280" s="12" t="s">
        <v>61</v>
      </c>
      <c r="T280" s="12" t="s">
        <v>1081</v>
      </c>
      <c r="U280" s="12" t="n">
        <v>35917970000726</v>
      </c>
      <c r="V280" s="12" t="s">
        <v>1093</v>
      </c>
      <c r="W280" s="12" t="s">
        <v>1094</v>
      </c>
    </row>
    <row r="281" customFormat="false" ht="15" hidden="false" customHeight="false" outlineLevel="0" collapsed="false">
      <c r="A281" s="102" t="s">
        <v>1767</v>
      </c>
      <c r="B281" s="103" t="n">
        <v>16610701000182</v>
      </c>
      <c r="C281" s="102" t="n">
        <v>117989</v>
      </c>
      <c r="D281" s="102" t="n">
        <v>1790</v>
      </c>
      <c r="E281" s="102" t="s">
        <v>1768</v>
      </c>
      <c r="F281" s="102" t="n">
        <v>14175</v>
      </c>
      <c r="G281" s="102" t="s">
        <v>1168</v>
      </c>
      <c r="H281" s="102" t="n">
        <v>34891</v>
      </c>
      <c r="I281" s="102" t="n">
        <v>7</v>
      </c>
      <c r="J281" s="102" t="n">
        <v>34891</v>
      </c>
      <c r="K281" s="102" t="n">
        <v>7</v>
      </c>
      <c r="L281" s="102" t="s">
        <v>1767</v>
      </c>
      <c r="M281" s="102" t="s">
        <v>1078</v>
      </c>
      <c r="N281" s="102" t="s">
        <v>1090</v>
      </c>
      <c r="O281" s="102" t="s">
        <v>1106</v>
      </c>
      <c r="P281" s="104" t="e">
        <f aca="false">_xlfn.XLOOKUP('MEDIA TRI'!$E:$E,'MEDIA TRI'!$AA:$AA,"-",0)</f>
        <v>#NAME?</v>
      </c>
      <c r="Q281" s="12" t="e">
        <f aca="false">_xlfn.XLOOKUP($U:$U,$V:$V,0,0)</f>
        <v>#NAME?</v>
      </c>
      <c r="R281" s="12" t="e">
        <f aca="false">_xlfn.XLOOKUP($U:$U,$W:$W,0,0)</f>
        <v>#NAME?</v>
      </c>
      <c r="S281" s="12" t="s">
        <v>61</v>
      </c>
      <c r="T281" s="12" t="s">
        <v>1092</v>
      </c>
      <c r="U281" s="12" t="n">
        <v>36540979000138</v>
      </c>
      <c r="V281" s="12" t="s">
        <v>1093</v>
      </c>
      <c r="W281" s="12" t="s">
        <v>1094</v>
      </c>
    </row>
    <row r="282" customFormat="false" ht="15" hidden="false" customHeight="false" outlineLevel="0" collapsed="false">
      <c r="A282" s="102" t="s">
        <v>1769</v>
      </c>
      <c r="B282" s="103" t="n">
        <v>41924515000165</v>
      </c>
      <c r="C282" s="102" t="n">
        <v>154673</v>
      </c>
      <c r="D282" s="102" t="n">
        <v>968</v>
      </c>
      <c r="E282" s="102" t="s">
        <v>1770</v>
      </c>
      <c r="F282" s="102" t="n">
        <v>10437</v>
      </c>
      <c r="G282" s="102" t="s">
        <v>58</v>
      </c>
      <c r="H282" s="102" t="n">
        <v>35998</v>
      </c>
      <c r="I282" s="102" t="n">
        <v>30</v>
      </c>
      <c r="J282" s="102" t="n">
        <v>35998</v>
      </c>
      <c r="K282" s="102" t="n">
        <v>7</v>
      </c>
      <c r="L282" s="102" t="s">
        <v>1769</v>
      </c>
      <c r="M282" s="102" t="s">
        <v>1078</v>
      </c>
      <c r="N282" s="102" t="s">
        <v>1079</v>
      </c>
      <c r="O282" s="102" t="s">
        <v>1086</v>
      </c>
      <c r="P282" s="104" t="e">
        <f aca="false">_xlfn.XLOOKUP('MEDIA TRI'!$E:$E,'MEDIA TRI'!$AA:$AA,"-",0)</f>
        <v>#NAME?</v>
      </c>
      <c r="Q282" s="12" t="e">
        <f aca="false">_xlfn.XLOOKUP($U:$U,$V:$V,0,0)</f>
        <v>#NAME?</v>
      </c>
      <c r="R282" s="12" t="e">
        <f aca="false">_xlfn.XLOOKUP($U:$U,$W:$W,0,0)</f>
        <v>#NAME?</v>
      </c>
      <c r="S282" s="12" t="s">
        <v>61</v>
      </c>
      <c r="T282" s="12" t="s">
        <v>1081</v>
      </c>
      <c r="U282" s="12" t="n">
        <v>25471574000179</v>
      </c>
      <c r="V282" s="12" t="n">
        <v>29</v>
      </c>
      <c r="W282" s="12" t="s">
        <v>58</v>
      </c>
    </row>
    <row r="283" customFormat="false" ht="15" hidden="false" customHeight="false" outlineLevel="0" collapsed="false">
      <c r="A283" s="102" t="s">
        <v>1771</v>
      </c>
      <c r="B283" s="103" t="n">
        <v>9147432000102</v>
      </c>
      <c r="C283" s="102" t="n">
        <v>117485</v>
      </c>
      <c r="D283" s="102" t="n">
        <v>1791</v>
      </c>
      <c r="E283" s="102" t="s">
        <v>1772</v>
      </c>
      <c r="F283" s="102" t="n">
        <v>15894</v>
      </c>
      <c r="G283" s="102" t="s">
        <v>1333</v>
      </c>
      <c r="H283" s="102" t="n">
        <v>34925</v>
      </c>
      <c r="I283" s="102" t="n">
        <v>35</v>
      </c>
      <c r="J283" s="102" t="n">
        <v>34925</v>
      </c>
      <c r="K283" s="102" t="n">
        <v>7</v>
      </c>
      <c r="L283" s="102" t="s">
        <v>1771</v>
      </c>
      <c r="M283" s="102" t="s">
        <v>1078</v>
      </c>
      <c r="N283" s="102" t="s">
        <v>1079</v>
      </c>
      <c r="O283" s="102" t="s">
        <v>1086</v>
      </c>
      <c r="P283" s="104" t="e">
        <f aca="false">_xlfn.XLOOKUP('MEDIA TRI'!$E:$E,'MEDIA TRI'!$AA:$AA,"-",0)</f>
        <v>#NAME?</v>
      </c>
      <c r="Q283" s="12" t="e">
        <f aca="false">_xlfn.XLOOKUP($U:$U,$V:$V,0,0)</f>
        <v>#NAME?</v>
      </c>
      <c r="R283" s="12" t="e">
        <f aca="false">_xlfn.XLOOKUP($U:$U,$W:$W,0,0)</f>
        <v>#NAME?</v>
      </c>
      <c r="S283" s="12" t="s">
        <v>61</v>
      </c>
      <c r="T283" s="12" t="s">
        <v>1081</v>
      </c>
      <c r="U283" s="12" t="n">
        <v>25471574000179</v>
      </c>
      <c r="V283" s="12" t="n">
        <v>29</v>
      </c>
      <c r="W283" s="12" t="s">
        <v>58</v>
      </c>
    </row>
    <row r="284" customFormat="false" ht="15" hidden="false" customHeight="false" outlineLevel="0" collapsed="false">
      <c r="A284" s="102" t="s">
        <v>1773</v>
      </c>
      <c r="B284" s="103" t="n">
        <v>70929369000169</v>
      </c>
      <c r="C284" s="102" t="n">
        <v>134440</v>
      </c>
      <c r="D284" s="102" t="n">
        <v>384</v>
      </c>
      <c r="E284" s="102" t="s">
        <v>1774</v>
      </c>
      <c r="F284" s="102" t="n">
        <v>14326</v>
      </c>
      <c r="G284" s="102" t="s">
        <v>1355</v>
      </c>
      <c r="H284" s="102" t="n">
        <v>35992</v>
      </c>
      <c r="I284" s="102" t="n">
        <v>7</v>
      </c>
      <c r="J284" s="102" t="n">
        <v>35992</v>
      </c>
      <c r="K284" s="102" t="n">
        <v>7</v>
      </c>
      <c r="L284" s="102" t="s">
        <v>1775</v>
      </c>
      <c r="M284" s="102" t="s">
        <v>1078</v>
      </c>
      <c r="N284" s="102" t="s">
        <v>1079</v>
      </c>
      <c r="O284" s="102" t="s">
        <v>1080</v>
      </c>
      <c r="P284" s="104" t="e">
        <f aca="false">_xlfn.XLOOKUP('MEDIA TRI'!$E:$E,'MEDIA TRI'!$AA:$AA,"-",0)</f>
        <v>#NAME?</v>
      </c>
      <c r="Q284" s="12" t="e">
        <f aca="false">_xlfn.XLOOKUP($U:$U,$V:$V,0,0)</f>
        <v>#NAME?</v>
      </c>
      <c r="R284" s="12" t="e">
        <f aca="false">_xlfn.XLOOKUP($U:$U,$W:$W,0,0)</f>
        <v>#NAME?</v>
      </c>
      <c r="S284" s="12" t="s">
        <v>61</v>
      </c>
      <c r="T284" s="12" t="s">
        <v>1081</v>
      </c>
      <c r="U284" s="12" t="n">
        <v>39447149000159</v>
      </c>
      <c r="V284" s="12" t="s">
        <v>1093</v>
      </c>
      <c r="W284" s="12" t="s">
        <v>1094</v>
      </c>
    </row>
    <row r="285" customFormat="false" ht="15" hidden="false" customHeight="false" outlineLevel="0" collapsed="false">
      <c r="A285" s="102" t="s">
        <v>1776</v>
      </c>
      <c r="B285" s="103" t="n">
        <v>16889222000147</v>
      </c>
      <c r="C285" s="102" t="n">
        <v>117364</v>
      </c>
      <c r="D285" s="102" t="n">
        <v>384</v>
      </c>
      <c r="E285" s="102" t="s">
        <v>1777</v>
      </c>
      <c r="F285" s="102" t="n">
        <v>12837</v>
      </c>
      <c r="G285" s="102" t="s">
        <v>1221</v>
      </c>
      <c r="H285" s="102" t="n">
        <v>34925</v>
      </c>
      <c r="I285" s="102" t="n">
        <v>29</v>
      </c>
      <c r="J285" s="102" t="n">
        <v>34925</v>
      </c>
      <c r="K285" s="102" t="n">
        <v>7</v>
      </c>
      <c r="L285" s="102" t="s">
        <v>1776</v>
      </c>
      <c r="M285" s="102" t="s">
        <v>1078</v>
      </c>
      <c r="N285" s="102" t="s">
        <v>1079</v>
      </c>
      <c r="O285" s="102" t="s">
        <v>1080</v>
      </c>
      <c r="P285" s="104" t="e">
        <f aca="false">_xlfn.XLOOKUP('MEDIA TRI'!$E:$E,'MEDIA TRI'!$AA:$AA,"-",0)</f>
        <v>#NAME?</v>
      </c>
      <c r="Q285" s="12" t="e">
        <f aca="false">_xlfn.XLOOKUP($U:$U,$V:$V,0,0)</f>
        <v>#NAME?</v>
      </c>
      <c r="R285" s="12" t="e">
        <f aca="false">_xlfn.XLOOKUP($U:$U,$W:$W,0,0)</f>
        <v>#NAME?</v>
      </c>
      <c r="S285" s="12" t="s">
        <v>61</v>
      </c>
      <c r="T285" s="12" t="s">
        <v>1081</v>
      </c>
      <c r="U285" s="12" t="n">
        <v>37436920000167</v>
      </c>
      <c r="V285" s="12" t="n">
        <v>29</v>
      </c>
      <c r="W285" s="12" t="s">
        <v>58</v>
      </c>
    </row>
    <row r="286" customFormat="false" ht="15" hidden="false" customHeight="false" outlineLevel="0" collapsed="false">
      <c r="A286" s="102" t="s">
        <v>1778</v>
      </c>
      <c r="B286" s="103" t="n">
        <v>18143586000109</v>
      </c>
      <c r="C286" s="102" t="n">
        <v>100685</v>
      </c>
      <c r="D286" s="102" t="n">
        <v>384</v>
      </c>
      <c r="E286" s="102" t="s">
        <v>1779</v>
      </c>
      <c r="F286" s="102" t="n">
        <v>14175</v>
      </c>
      <c r="G286" s="102" t="s">
        <v>1168</v>
      </c>
      <c r="H286" s="102" t="n">
        <v>35993</v>
      </c>
      <c r="I286" s="102" t="n">
        <v>60</v>
      </c>
      <c r="J286" s="102" t="n">
        <v>35993</v>
      </c>
      <c r="K286" s="102" t="n">
        <v>7</v>
      </c>
      <c r="L286" s="102" t="s">
        <v>1778</v>
      </c>
      <c r="M286" s="102" t="s">
        <v>1078</v>
      </c>
      <c r="N286" s="102" t="s">
        <v>1079</v>
      </c>
      <c r="O286" s="102" t="s">
        <v>1080</v>
      </c>
      <c r="P286" s="104" t="e">
        <f aca="false">_xlfn.XLOOKUP('MEDIA TRI'!$E:$E,'MEDIA TRI'!$AA:$AA,"-",0)</f>
        <v>#NAME?</v>
      </c>
      <c r="Q286" s="12" t="e">
        <f aca="false">_xlfn.XLOOKUP($U:$U,$V:$V,0,0)</f>
        <v>#NAME?</v>
      </c>
      <c r="R286" s="12" t="e">
        <f aca="false">_xlfn.XLOOKUP($U:$U,$W:$W,0,0)</f>
        <v>#NAME?</v>
      </c>
      <c r="S286" s="12" t="s">
        <v>61</v>
      </c>
      <c r="T286" s="12" t="s">
        <v>1081</v>
      </c>
      <c r="U286" s="12" t="n">
        <v>37436920000167</v>
      </c>
      <c r="V286" s="12" t="n">
        <v>29</v>
      </c>
      <c r="W286" s="12" t="s">
        <v>58</v>
      </c>
    </row>
    <row r="287" customFormat="false" ht="15" hidden="false" customHeight="false" outlineLevel="0" collapsed="false">
      <c r="A287" s="102" t="s">
        <v>1780</v>
      </c>
      <c r="B287" s="103" t="n">
        <v>71244768000159</v>
      </c>
      <c r="C287" s="102" t="n">
        <v>102840</v>
      </c>
      <c r="D287" s="102" t="n">
        <v>1146</v>
      </c>
      <c r="E287" s="102" t="s">
        <v>1781</v>
      </c>
      <c r="F287" s="102" t="n">
        <v>10437</v>
      </c>
      <c r="G287" s="102" t="s">
        <v>58</v>
      </c>
      <c r="H287" s="102" t="n">
        <v>30015</v>
      </c>
      <c r="I287" s="102" t="n">
        <v>21</v>
      </c>
      <c r="J287" s="102" t="n">
        <v>30015</v>
      </c>
      <c r="K287" s="102" t="n">
        <v>7</v>
      </c>
      <c r="L287" s="102" t="s">
        <v>1780</v>
      </c>
      <c r="M287" s="102" t="s">
        <v>1078</v>
      </c>
      <c r="N287" s="102" t="s">
        <v>1079</v>
      </c>
      <c r="O287" s="102" t="s">
        <v>1097</v>
      </c>
      <c r="P287" s="104" t="e">
        <f aca="false">_xlfn.XLOOKUP('MEDIA TRI'!$E:$E,'MEDIA TRI'!$AA:$AA,"-",0)</f>
        <v>#NAME?</v>
      </c>
      <c r="Q287" s="12" t="e">
        <f aca="false">_xlfn.XLOOKUP($U:$U,$V:$V,0,0)</f>
        <v>#NAME?</v>
      </c>
      <c r="R287" s="12" t="e">
        <f aca="false">_xlfn.XLOOKUP($U:$U,$W:$W,0,0)</f>
        <v>#NAME?</v>
      </c>
      <c r="S287" s="12" t="s">
        <v>61</v>
      </c>
      <c r="T287" s="12" t="s">
        <v>1081</v>
      </c>
      <c r="U287" s="12" t="n">
        <v>37436920000167</v>
      </c>
      <c r="V287" s="12" t="n">
        <v>29</v>
      </c>
      <c r="W287" s="12" t="s">
        <v>58</v>
      </c>
    </row>
    <row r="288" customFormat="false" ht="15" hidden="false" customHeight="false" outlineLevel="0" collapsed="false">
      <c r="A288" s="102" t="s">
        <v>1782</v>
      </c>
      <c r="B288" s="103" t="n">
        <v>6143134000148</v>
      </c>
      <c r="C288" s="102" t="n">
        <v>138255</v>
      </c>
      <c r="D288" s="102" t="n">
        <v>1791</v>
      </c>
      <c r="E288" s="102" t="s">
        <v>1783</v>
      </c>
      <c r="F288" s="102" t="n">
        <v>14329</v>
      </c>
      <c r="G288" s="102" t="s">
        <v>1109</v>
      </c>
      <c r="H288" s="102" t="n">
        <v>34925</v>
      </c>
      <c r="I288" s="102" t="n">
        <v>39</v>
      </c>
      <c r="J288" s="102" t="n">
        <v>34925</v>
      </c>
      <c r="K288" s="102" t="n">
        <v>7</v>
      </c>
      <c r="L288" s="102" t="s">
        <v>1782</v>
      </c>
      <c r="M288" s="102" t="s">
        <v>1078</v>
      </c>
      <c r="N288" s="102" t="s">
        <v>1079</v>
      </c>
      <c r="O288" s="102" t="s">
        <v>1086</v>
      </c>
      <c r="P288" s="104" t="e">
        <f aca="false">_xlfn.XLOOKUP('MEDIA TRI'!$E:$E,'MEDIA TRI'!$AA:$AA,"-",0)</f>
        <v>#NAME?</v>
      </c>
      <c r="Q288" s="12" t="e">
        <f aca="false">_xlfn.XLOOKUP($U:$U,$V:$V,0,0)</f>
        <v>#NAME?</v>
      </c>
      <c r="R288" s="12" t="e">
        <f aca="false">_xlfn.XLOOKUP($U:$U,$W:$W,0,0)</f>
        <v>#NAME?</v>
      </c>
      <c r="S288" s="12" t="s">
        <v>61</v>
      </c>
      <c r="T288" s="12" t="s">
        <v>1081</v>
      </c>
      <c r="U288" s="12" t="n">
        <v>45100138000524</v>
      </c>
      <c r="V288" s="12" t="s">
        <v>1093</v>
      </c>
      <c r="W288" s="12" t="s">
        <v>1094</v>
      </c>
    </row>
    <row r="289" customFormat="false" ht="15" hidden="false" customHeight="false" outlineLevel="0" collapsed="false">
      <c r="A289" s="102" t="s">
        <v>1784</v>
      </c>
      <c r="B289" s="103" t="n">
        <v>25863606000181</v>
      </c>
      <c r="C289" s="102" t="n">
        <v>101702</v>
      </c>
      <c r="D289" s="102" t="n">
        <v>663</v>
      </c>
      <c r="E289" s="102" t="s">
        <v>1785</v>
      </c>
      <c r="F289" s="102" t="n">
        <v>104</v>
      </c>
      <c r="G289" s="102" t="s">
        <v>1260</v>
      </c>
      <c r="H289" s="102" t="n">
        <v>35939</v>
      </c>
      <c r="I289" s="102" t="n">
        <v>21</v>
      </c>
      <c r="J289" s="102" t="n">
        <v>35939</v>
      </c>
      <c r="K289" s="102" t="n">
        <v>7</v>
      </c>
      <c r="L289" s="102" t="s">
        <v>1786</v>
      </c>
      <c r="M289" s="102" t="s">
        <v>1078</v>
      </c>
      <c r="N289" s="102" t="s">
        <v>1079</v>
      </c>
      <c r="O289" s="102" t="s">
        <v>1116</v>
      </c>
      <c r="P289" s="104" t="e">
        <f aca="false">_xlfn.XLOOKUP('MEDIA TRI'!$E:$E,'MEDIA TRI'!$AA:$AA,"-",0)</f>
        <v>#NAME?</v>
      </c>
      <c r="Q289" s="12" t="e">
        <f aca="false">_xlfn.XLOOKUP($U:$U,$V:$V,0,0)</f>
        <v>#NAME?</v>
      </c>
      <c r="R289" s="12" t="e">
        <f aca="false">_xlfn.XLOOKUP($U:$U,$W:$W,0,0)</f>
        <v>#NAME?</v>
      </c>
      <c r="S289" s="12" t="s">
        <v>61</v>
      </c>
      <c r="T289" s="12" t="s">
        <v>1081</v>
      </c>
      <c r="U289" s="12" t="n">
        <v>45100138000524</v>
      </c>
      <c r="V289" s="12" t="s">
        <v>1093</v>
      </c>
      <c r="W289" s="12" t="s">
        <v>1094</v>
      </c>
    </row>
    <row r="290" customFormat="false" ht="15" hidden="false" customHeight="false" outlineLevel="0" collapsed="false">
      <c r="A290" s="102" t="s">
        <v>1787</v>
      </c>
      <c r="B290" s="103" t="n">
        <v>20099487000119</v>
      </c>
      <c r="C290" s="102" t="n">
        <v>142570</v>
      </c>
      <c r="D290" s="102" t="n">
        <v>228</v>
      </c>
      <c r="E290" s="102" t="s">
        <v>1788</v>
      </c>
      <c r="F290" s="102" t="n">
        <v>10437</v>
      </c>
      <c r="G290" s="102" t="s">
        <v>58</v>
      </c>
      <c r="H290" s="102" t="n">
        <v>34841</v>
      </c>
      <c r="I290" s="102" t="n">
        <v>30</v>
      </c>
      <c r="J290" s="102" t="n">
        <v>34841</v>
      </c>
      <c r="K290" s="102" t="n">
        <v>7</v>
      </c>
      <c r="L290" s="102" t="s">
        <v>1787</v>
      </c>
      <c r="M290" s="102" t="s">
        <v>1078</v>
      </c>
      <c r="N290" s="102" t="s">
        <v>1090</v>
      </c>
      <c r="O290" s="102" t="s">
        <v>1091</v>
      </c>
      <c r="P290" s="104" t="e">
        <f aca="false">_xlfn.XLOOKUP('MEDIA TRI'!$E:$E,'MEDIA TRI'!$AA:$AA,"-",0)</f>
        <v>#NAME?</v>
      </c>
      <c r="Q290" s="12" t="e">
        <f aca="false">_xlfn.XLOOKUP($U:$U,$V:$V,0,0)</f>
        <v>#NAME?</v>
      </c>
      <c r="R290" s="12" t="e">
        <f aca="false">_xlfn.XLOOKUP($U:$U,$W:$W,0,0)</f>
        <v>#NAME?</v>
      </c>
      <c r="S290" s="12" t="s">
        <v>61</v>
      </c>
      <c r="T290" s="12" t="s">
        <v>1081</v>
      </c>
      <c r="U290" s="12" t="n">
        <v>45100138000109</v>
      </c>
      <c r="V290" s="12" t="s">
        <v>1093</v>
      </c>
      <c r="W290" s="12" t="s">
        <v>1094</v>
      </c>
    </row>
    <row r="291" customFormat="false" ht="15" hidden="false" customHeight="false" outlineLevel="0" collapsed="false">
      <c r="A291" s="102" t="s">
        <v>1789</v>
      </c>
      <c r="B291" s="103" t="n">
        <v>134590000145</v>
      </c>
      <c r="C291" s="102" t="n">
        <v>108072</v>
      </c>
      <c r="D291" s="102" t="n">
        <v>228</v>
      </c>
      <c r="E291" s="102" t="s">
        <v>1790</v>
      </c>
      <c r="F291" s="102" t="n">
        <v>10437</v>
      </c>
      <c r="G291" s="102" t="s">
        <v>58</v>
      </c>
      <c r="H291" s="102" t="n">
        <v>35992</v>
      </c>
      <c r="I291" s="102" t="n">
        <v>7</v>
      </c>
      <c r="J291" s="102" t="n">
        <v>35992</v>
      </c>
      <c r="K291" s="102" t="n">
        <v>7</v>
      </c>
      <c r="L291" s="102" t="s">
        <v>1789</v>
      </c>
      <c r="M291" s="102" t="s">
        <v>1078</v>
      </c>
      <c r="N291" s="102" t="s">
        <v>1090</v>
      </c>
      <c r="O291" s="102" t="s">
        <v>1091</v>
      </c>
      <c r="P291" s="104" t="e">
        <f aca="false">_xlfn.XLOOKUP('MEDIA TRI'!$E:$E,'MEDIA TRI'!$AA:$AA,"-",0)</f>
        <v>#NAME?</v>
      </c>
      <c r="Q291" s="12" t="e">
        <f aca="false">_xlfn.XLOOKUP($U:$U,$V:$V,0,0)</f>
        <v>#NAME?</v>
      </c>
      <c r="R291" s="12" t="e">
        <f aca="false">_xlfn.XLOOKUP($U:$U,$W:$W,0,0)</f>
        <v>#NAME?</v>
      </c>
      <c r="S291" s="12" t="s">
        <v>61</v>
      </c>
      <c r="T291" s="12" t="s">
        <v>1081</v>
      </c>
      <c r="U291" s="12" t="n">
        <v>45100138000109</v>
      </c>
      <c r="V291" s="12" t="s">
        <v>1093</v>
      </c>
      <c r="W291" s="12" t="s">
        <v>1094</v>
      </c>
    </row>
    <row r="292" customFormat="false" ht="15" hidden="false" customHeight="false" outlineLevel="0" collapsed="false">
      <c r="A292" s="102" t="s">
        <v>1791</v>
      </c>
      <c r="B292" s="103" t="n">
        <v>7630989000166</v>
      </c>
      <c r="C292" s="102" t="n">
        <v>144216</v>
      </c>
      <c r="D292" s="102" t="n">
        <v>1828</v>
      </c>
      <c r="E292" s="102" t="s">
        <v>1792</v>
      </c>
      <c r="F292" s="102" t="n">
        <v>14175</v>
      </c>
      <c r="G292" s="102" t="s">
        <v>1168</v>
      </c>
      <c r="H292" s="102" t="n">
        <v>35993</v>
      </c>
      <c r="I292" s="102" t="n">
        <v>45</v>
      </c>
      <c r="J292" s="102" t="n">
        <v>35993</v>
      </c>
      <c r="K292" s="102" t="n">
        <v>7</v>
      </c>
      <c r="L292" s="102" t="s">
        <v>1388</v>
      </c>
      <c r="M292" s="102" t="s">
        <v>1078</v>
      </c>
      <c r="N292" s="102" t="s">
        <v>1090</v>
      </c>
      <c r="O292" s="102" t="s">
        <v>1091</v>
      </c>
      <c r="P292" s="104" t="e">
        <f aca="false">_xlfn.XLOOKUP('MEDIA TRI'!$E:$E,'MEDIA TRI'!$AA:$AA,"-",0)</f>
        <v>#NAME?</v>
      </c>
      <c r="Q292" s="12" t="e">
        <f aca="false">_xlfn.XLOOKUP($U:$U,$V:$V,0,0)</f>
        <v>#NAME?</v>
      </c>
      <c r="R292" s="12" t="e">
        <f aca="false">_xlfn.XLOOKUP($U:$U,$W:$W,0,0)</f>
        <v>#NAME?</v>
      </c>
      <c r="S292" s="12" t="s">
        <v>61</v>
      </c>
      <c r="T292" s="12" t="s">
        <v>1092</v>
      </c>
      <c r="U292" s="12" t="n">
        <v>23802218000246</v>
      </c>
      <c r="V292" s="12" t="n">
        <v>29</v>
      </c>
      <c r="W292" s="12" t="s">
        <v>58</v>
      </c>
    </row>
    <row r="293" customFormat="false" ht="15" hidden="false" customHeight="false" outlineLevel="0" collapsed="false">
      <c r="A293" s="102" t="s">
        <v>1793</v>
      </c>
      <c r="B293" s="103" t="n">
        <v>23645179000130</v>
      </c>
      <c r="C293" s="102" t="n">
        <v>110824</v>
      </c>
      <c r="D293" s="102" t="n">
        <v>3412</v>
      </c>
      <c r="E293" s="102" t="s">
        <v>1794</v>
      </c>
      <c r="F293" s="102" t="n">
        <v>10437</v>
      </c>
      <c r="G293" s="102" t="s">
        <v>58</v>
      </c>
      <c r="H293" s="102" t="n">
        <v>30015</v>
      </c>
      <c r="I293" s="102" t="n">
        <v>21</v>
      </c>
      <c r="J293" s="102" t="n">
        <v>30015</v>
      </c>
      <c r="K293" s="102" t="n">
        <v>7</v>
      </c>
      <c r="L293" s="102" t="s">
        <v>1793</v>
      </c>
      <c r="M293" s="102" t="s">
        <v>1078</v>
      </c>
      <c r="N293" s="102" t="s">
        <v>1090</v>
      </c>
      <c r="O293" s="102" t="s">
        <v>1126</v>
      </c>
      <c r="P293" s="104" t="e">
        <f aca="false">_xlfn.XLOOKUP('MEDIA TRI'!$E:$E,'MEDIA TRI'!$AA:$AA,"-",0)</f>
        <v>#NAME?</v>
      </c>
      <c r="Q293" s="12" t="e">
        <f aca="false">_xlfn.XLOOKUP($U:$U,$V:$V,0,0)</f>
        <v>#NAME?</v>
      </c>
      <c r="R293" s="12" t="e">
        <f aca="false">_xlfn.XLOOKUP($U:$U,$W:$W,0,0)</f>
        <v>#NAME?</v>
      </c>
      <c r="S293" s="12" t="s">
        <v>61</v>
      </c>
      <c r="T293" s="12" t="s">
        <v>1092</v>
      </c>
      <c r="U293" s="12" t="n">
        <v>23802218000246</v>
      </c>
      <c r="V293" s="12" t="n">
        <v>29</v>
      </c>
      <c r="W293" s="12" t="s">
        <v>58</v>
      </c>
    </row>
    <row r="294" customFormat="false" ht="15" hidden="false" customHeight="false" outlineLevel="0" collapsed="false">
      <c r="A294" s="102" t="s">
        <v>1795</v>
      </c>
      <c r="B294" s="103" t="n">
        <v>649630000191</v>
      </c>
      <c r="C294" s="102" t="n">
        <v>137175</v>
      </c>
      <c r="D294" s="102" t="n">
        <v>185</v>
      </c>
      <c r="E294" s="102" t="s">
        <v>1796</v>
      </c>
      <c r="F294" s="102" t="n">
        <v>10994</v>
      </c>
      <c r="G294" s="102" t="s">
        <v>1207</v>
      </c>
      <c r="H294" s="102" t="n">
        <v>35992</v>
      </c>
      <c r="I294" s="102" t="n">
        <v>8</v>
      </c>
      <c r="J294" s="102" t="n">
        <v>35992</v>
      </c>
      <c r="K294" s="102" t="n">
        <v>7</v>
      </c>
      <c r="L294" s="102" t="s">
        <v>1795</v>
      </c>
      <c r="M294" s="102" t="s">
        <v>1078</v>
      </c>
      <c r="N294" s="102" t="s">
        <v>1090</v>
      </c>
      <c r="O294" s="102" t="s">
        <v>1091</v>
      </c>
      <c r="P294" s="104" t="e">
        <f aca="false">_xlfn.XLOOKUP('MEDIA TRI'!$E:$E,'MEDIA TRI'!$AA:$AA,"-",0)</f>
        <v>#NAME?</v>
      </c>
      <c r="Q294" s="12" t="e">
        <f aca="false">_xlfn.XLOOKUP($U:$U,$V:$V,0,0)</f>
        <v>#NAME?</v>
      </c>
      <c r="R294" s="12" t="e">
        <f aca="false">_xlfn.XLOOKUP($U:$U,$W:$W,0,0)</f>
        <v>#NAME?</v>
      </c>
      <c r="S294" s="12" t="s">
        <v>61</v>
      </c>
      <c r="T294" s="12" t="s">
        <v>1092</v>
      </c>
      <c r="U294" s="12" t="n">
        <v>85177194000158</v>
      </c>
      <c r="V294" s="12" t="s">
        <v>1093</v>
      </c>
      <c r="W294" s="12" t="s">
        <v>1094</v>
      </c>
    </row>
    <row r="295" customFormat="false" ht="15" hidden="false" customHeight="false" outlineLevel="0" collapsed="false">
      <c r="A295" s="102" t="s">
        <v>1797</v>
      </c>
      <c r="B295" s="103" t="n">
        <v>23451867000169</v>
      </c>
      <c r="C295" s="102" t="n">
        <v>102551</v>
      </c>
      <c r="D295" s="102" t="n">
        <v>995</v>
      </c>
      <c r="E295" s="102" t="s">
        <v>1798</v>
      </c>
      <c r="F295" s="102" t="n">
        <v>10437</v>
      </c>
      <c r="G295" s="102" t="s">
        <v>58</v>
      </c>
      <c r="H295" s="102" t="n">
        <v>30015</v>
      </c>
      <c r="I295" s="102" t="n">
        <v>33</v>
      </c>
      <c r="J295" s="102" t="n">
        <v>30015</v>
      </c>
      <c r="K295" s="102" t="n">
        <v>7</v>
      </c>
      <c r="L295" s="102" t="s">
        <v>1797</v>
      </c>
      <c r="M295" s="102" t="s">
        <v>1078</v>
      </c>
      <c r="N295" s="102" t="s">
        <v>1079</v>
      </c>
      <c r="O295" s="102" t="s">
        <v>1155</v>
      </c>
      <c r="P295" s="104" t="e">
        <f aca="false">_xlfn.XLOOKUP('MEDIA TRI'!$E:$E,'MEDIA TRI'!$AA:$AA,"-",0)</f>
        <v>#NAME?</v>
      </c>
      <c r="Q295" s="12" t="e">
        <f aca="false">_xlfn.XLOOKUP($U:$U,$V:$V,0,0)</f>
        <v>#NAME?</v>
      </c>
      <c r="R295" s="12" t="e">
        <f aca="false">_xlfn.XLOOKUP($U:$U,$W:$W,0,0)</f>
        <v>#NAME?</v>
      </c>
      <c r="S295" s="12" t="s">
        <v>61</v>
      </c>
      <c r="T295" s="12" t="s">
        <v>1081</v>
      </c>
      <c r="U295" s="12" t="n">
        <v>85177194000158</v>
      </c>
      <c r="V295" s="12" t="s">
        <v>1093</v>
      </c>
      <c r="W295" s="12" t="s">
        <v>1094</v>
      </c>
    </row>
    <row r="296" customFormat="false" ht="15" hidden="false" customHeight="false" outlineLevel="0" collapsed="false">
      <c r="A296" s="102" t="s">
        <v>1799</v>
      </c>
      <c r="B296" s="103" t="n">
        <v>5355339000124</v>
      </c>
      <c r="C296" s="102" t="n">
        <v>108760</v>
      </c>
      <c r="D296" s="102" t="n">
        <v>227</v>
      </c>
      <c r="E296" s="102" t="s">
        <v>1800</v>
      </c>
      <c r="F296" s="102" t="n">
        <v>10437</v>
      </c>
      <c r="G296" s="102" t="s">
        <v>58</v>
      </c>
      <c r="H296" s="102" t="n">
        <v>34925</v>
      </c>
      <c r="I296" s="102" t="n">
        <v>42</v>
      </c>
      <c r="J296" s="102" t="n">
        <v>34925</v>
      </c>
      <c r="K296" s="102" t="n">
        <v>7</v>
      </c>
      <c r="L296" s="102" t="s">
        <v>1801</v>
      </c>
      <c r="M296" s="102" t="s">
        <v>1078</v>
      </c>
      <c r="N296" s="102" t="s">
        <v>1090</v>
      </c>
      <c r="O296" s="102" t="s">
        <v>1091</v>
      </c>
      <c r="P296" s="104" t="e">
        <f aca="false">_xlfn.XLOOKUP('MEDIA TRI'!$E:$E,'MEDIA TRI'!$AA:$AA,"-",0)</f>
        <v>#NAME?</v>
      </c>
      <c r="Q296" s="12" t="e">
        <f aca="false">_xlfn.XLOOKUP($U:$U,$V:$V,0,0)</f>
        <v>#NAME?</v>
      </c>
      <c r="R296" s="12" t="e">
        <f aca="false">_xlfn.XLOOKUP($U:$U,$W:$W,0,0)</f>
        <v>#NAME?</v>
      </c>
      <c r="S296" s="12" t="s">
        <v>61</v>
      </c>
      <c r="T296" s="12" t="s">
        <v>1092</v>
      </c>
      <c r="U296" s="12" t="n">
        <v>12698000165</v>
      </c>
      <c r="V296" s="12" t="s">
        <v>1093</v>
      </c>
      <c r="W296" s="12" t="s">
        <v>1094</v>
      </c>
    </row>
    <row r="297" customFormat="false" ht="15" hidden="false" customHeight="false" outlineLevel="0" collapsed="false">
      <c r="A297" s="102" t="s">
        <v>1802</v>
      </c>
      <c r="B297" s="103" t="n">
        <v>86527678000142</v>
      </c>
      <c r="C297" s="102" t="n">
        <v>101013</v>
      </c>
      <c r="D297" s="102" t="n">
        <v>207</v>
      </c>
      <c r="E297" s="102" t="s">
        <v>1803</v>
      </c>
      <c r="F297" s="102" t="n">
        <v>14516</v>
      </c>
      <c r="G297" s="102" t="s">
        <v>1089</v>
      </c>
      <c r="H297" s="102" t="n">
        <v>35195</v>
      </c>
      <c r="I297" s="102" t="n">
        <v>27</v>
      </c>
      <c r="J297" s="102" t="n">
        <v>35195</v>
      </c>
      <c r="K297" s="102" t="n">
        <v>7</v>
      </c>
      <c r="L297" s="102" t="s">
        <v>1802</v>
      </c>
      <c r="M297" s="102" t="s">
        <v>1078</v>
      </c>
      <c r="N297" s="102" t="s">
        <v>1079</v>
      </c>
      <c r="O297" s="102" t="s">
        <v>1080</v>
      </c>
      <c r="P297" s="104" t="e">
        <f aca="false">_xlfn.XLOOKUP('MEDIA TRI'!$E:$E,'MEDIA TRI'!$AA:$AA,"-",0)</f>
        <v>#NAME?</v>
      </c>
      <c r="Q297" s="12" t="e">
        <f aca="false">_xlfn.XLOOKUP($U:$U,$V:$V,0,0)</f>
        <v>#NAME?</v>
      </c>
      <c r="R297" s="12" t="e">
        <f aca="false">_xlfn.XLOOKUP($U:$U,$W:$W,0,0)</f>
        <v>#NAME?</v>
      </c>
      <c r="S297" s="12" t="s">
        <v>61</v>
      </c>
      <c r="T297" s="12" t="s">
        <v>1081</v>
      </c>
      <c r="U297" s="12" t="n">
        <v>12698000165</v>
      </c>
      <c r="V297" s="12" t="s">
        <v>1093</v>
      </c>
      <c r="W297" s="12" t="s">
        <v>1094</v>
      </c>
    </row>
    <row r="298" customFormat="false" ht="15" hidden="false" customHeight="false" outlineLevel="0" collapsed="false">
      <c r="A298" s="102" t="s">
        <v>1804</v>
      </c>
      <c r="B298" s="103" t="n">
        <v>22247464000130</v>
      </c>
      <c r="C298" s="102" t="n">
        <v>138508</v>
      </c>
      <c r="D298" s="102" t="n">
        <v>2251</v>
      </c>
      <c r="E298" s="102" t="s">
        <v>1805</v>
      </c>
      <c r="F298" s="102" t="n">
        <v>10437</v>
      </c>
      <c r="G298" s="102" t="s">
        <v>58</v>
      </c>
      <c r="H298" s="102" t="n">
        <v>34880</v>
      </c>
      <c r="I298" s="102" t="n">
        <v>7</v>
      </c>
      <c r="J298" s="102" t="n">
        <v>34880</v>
      </c>
      <c r="K298" s="102" t="n">
        <v>7</v>
      </c>
      <c r="L298" s="102" t="s">
        <v>1804</v>
      </c>
      <c r="M298" s="102" t="s">
        <v>1078</v>
      </c>
      <c r="N298" s="102" t="s">
        <v>1090</v>
      </c>
      <c r="O298" s="102" t="s">
        <v>1091</v>
      </c>
      <c r="P298" s="104" t="e">
        <f aca="false">_xlfn.XLOOKUP('MEDIA TRI'!$E:$E,'MEDIA TRI'!$AA:$AA,"-",0)</f>
        <v>#NAME?</v>
      </c>
      <c r="Q298" s="12" t="e">
        <f aca="false">_xlfn.XLOOKUP($U:$U,$V:$V,0,0)</f>
        <v>#NAME?</v>
      </c>
      <c r="R298" s="12" t="e">
        <f aca="false">_xlfn.XLOOKUP($U:$U,$W:$W,0,0)</f>
        <v>#NAME?</v>
      </c>
      <c r="S298" s="12" t="s">
        <v>61</v>
      </c>
      <c r="T298" s="12" t="s">
        <v>1092</v>
      </c>
      <c r="U298" s="12" t="n">
        <v>25250820000162</v>
      </c>
      <c r="V298" s="12" t="s">
        <v>1110</v>
      </c>
      <c r="W298" s="12" t="s">
        <v>1111</v>
      </c>
    </row>
    <row r="299" customFormat="false" ht="15" hidden="false" customHeight="false" outlineLevel="0" collapsed="false">
      <c r="A299" s="102" t="s">
        <v>1806</v>
      </c>
      <c r="B299" s="103" t="n">
        <v>18977546000243</v>
      </c>
      <c r="C299" s="102" t="n">
        <v>118003</v>
      </c>
      <c r="D299" s="102" t="n">
        <v>3433</v>
      </c>
      <c r="E299" s="102" t="s">
        <v>1724</v>
      </c>
      <c r="F299" s="102" t="n">
        <v>15304</v>
      </c>
      <c r="G299" s="102" t="s">
        <v>1725</v>
      </c>
      <c r="H299" s="102" t="n">
        <v>34853</v>
      </c>
      <c r="I299" s="102" t="n">
        <v>42</v>
      </c>
      <c r="J299" s="102" t="n">
        <v>34853</v>
      </c>
      <c r="K299" s="102" t="n">
        <v>7</v>
      </c>
      <c r="L299" s="102" t="s">
        <v>1723</v>
      </c>
      <c r="M299" s="102" t="s">
        <v>1078</v>
      </c>
      <c r="N299" s="102" t="s">
        <v>1079</v>
      </c>
      <c r="O299" s="102" t="s">
        <v>1155</v>
      </c>
      <c r="P299" s="104" t="e">
        <f aca="false">_xlfn.XLOOKUP('MEDIA TRI'!$E:$E,'MEDIA TRI'!$AA:$AA,"-",0)</f>
        <v>#NAME?</v>
      </c>
      <c r="Q299" s="12" t="e">
        <f aca="false">_xlfn.XLOOKUP($U:$U,$V:$V,0,0)</f>
        <v>#NAME?</v>
      </c>
      <c r="R299" s="12" t="e">
        <f aca="false">_xlfn.XLOOKUP($U:$U,$W:$W,0,0)</f>
        <v>#NAME?</v>
      </c>
      <c r="S299" s="12" t="s">
        <v>61</v>
      </c>
      <c r="T299" s="12" t="s">
        <v>1081</v>
      </c>
      <c r="U299" s="12" t="n">
        <v>25250820000162</v>
      </c>
      <c r="V299" s="12" t="s">
        <v>1110</v>
      </c>
      <c r="W299" s="12" t="s">
        <v>1111</v>
      </c>
    </row>
    <row r="300" customFormat="false" ht="15" hidden="false" customHeight="false" outlineLevel="0" collapsed="false">
      <c r="A300" s="102" t="s">
        <v>1807</v>
      </c>
      <c r="B300" s="103" t="n">
        <v>71105308000140</v>
      </c>
      <c r="C300" s="102" t="n">
        <v>137896</v>
      </c>
      <c r="D300" s="102" t="n">
        <v>511</v>
      </c>
      <c r="E300" s="102" t="s">
        <v>1808</v>
      </c>
      <c r="F300" s="102" t="n">
        <v>10437</v>
      </c>
      <c r="G300" s="102" t="s">
        <v>58</v>
      </c>
      <c r="H300" s="102" t="n">
        <v>35996</v>
      </c>
      <c r="I300" s="102" t="n">
        <v>21</v>
      </c>
      <c r="J300" s="102" t="n">
        <v>35996</v>
      </c>
      <c r="K300" s="102" t="n">
        <v>7</v>
      </c>
      <c r="L300" s="102" t="s">
        <v>1807</v>
      </c>
      <c r="M300" s="102" t="s">
        <v>1078</v>
      </c>
      <c r="N300" s="102" t="s">
        <v>1090</v>
      </c>
      <c r="O300" s="102" t="s">
        <v>1102</v>
      </c>
      <c r="P300" s="104" t="e">
        <f aca="false">_xlfn.XLOOKUP('MEDIA TRI'!$E:$E,'MEDIA TRI'!$AA:$AA,"-",0)</f>
        <v>#NAME?</v>
      </c>
      <c r="Q300" s="12" t="e">
        <f aca="false">_xlfn.XLOOKUP($U:$U,$V:$V,0,0)</f>
        <v>#NAME?</v>
      </c>
      <c r="R300" s="12" t="e">
        <f aca="false">_xlfn.XLOOKUP($U:$U,$W:$W,0,0)</f>
        <v>#NAME?</v>
      </c>
      <c r="S300" s="12" t="s">
        <v>61</v>
      </c>
      <c r="T300" s="12" t="s">
        <v>1081</v>
      </c>
      <c r="U300" s="12" t="n">
        <v>66191263000133</v>
      </c>
      <c r="V300" s="12" t="n">
        <v>29</v>
      </c>
      <c r="W300" s="12" t="s">
        <v>58</v>
      </c>
    </row>
    <row r="301" customFormat="false" ht="15" hidden="false" customHeight="false" outlineLevel="0" collapsed="false">
      <c r="A301" s="102" t="s">
        <v>1809</v>
      </c>
      <c r="B301" s="103" t="n">
        <v>3365587000120</v>
      </c>
      <c r="C301" s="102" t="n">
        <v>126330</v>
      </c>
      <c r="D301" s="102" t="n">
        <v>844</v>
      </c>
      <c r="E301" s="102" t="s">
        <v>1810</v>
      </c>
      <c r="F301" s="102" t="n">
        <v>10437</v>
      </c>
      <c r="G301" s="102" t="s">
        <v>58</v>
      </c>
      <c r="H301" s="102" t="n">
        <v>34841</v>
      </c>
      <c r="I301" s="102" t="n">
        <v>28</v>
      </c>
      <c r="J301" s="102" t="n">
        <v>34841</v>
      </c>
      <c r="K301" s="102" t="n">
        <v>7</v>
      </c>
      <c r="L301" s="102" t="s">
        <v>1809</v>
      </c>
      <c r="M301" s="102" t="s">
        <v>1078</v>
      </c>
      <c r="N301" s="102" t="s">
        <v>1090</v>
      </c>
      <c r="O301" s="102" t="s">
        <v>1106</v>
      </c>
      <c r="P301" s="104" t="e">
        <f aca="false">_xlfn.XLOOKUP('MEDIA TRI'!$E:$E,'MEDIA TRI'!$AA:$AA,"-",0)</f>
        <v>#NAME?</v>
      </c>
      <c r="Q301" s="12" t="e">
        <f aca="false">_xlfn.XLOOKUP($U:$U,$V:$V,0,0)</f>
        <v>#NAME?</v>
      </c>
      <c r="R301" s="12" t="e">
        <f aca="false">_xlfn.XLOOKUP($U:$U,$W:$W,0,0)</f>
        <v>#NAME?</v>
      </c>
      <c r="S301" s="12" t="s">
        <v>61</v>
      </c>
      <c r="T301" s="12" t="s">
        <v>1092</v>
      </c>
      <c r="U301" s="12" t="n">
        <v>66191263000133</v>
      </c>
      <c r="V301" s="12" t="n">
        <v>29</v>
      </c>
      <c r="W301" s="12" t="s">
        <v>58</v>
      </c>
    </row>
    <row r="302" customFormat="false" ht="15" hidden="false" customHeight="false" outlineLevel="0" collapsed="false">
      <c r="A302" s="102" t="s">
        <v>1811</v>
      </c>
      <c r="B302" s="103" t="n">
        <v>71367189000101</v>
      </c>
      <c r="C302" s="102" t="n">
        <v>118364</v>
      </c>
      <c r="D302" s="102" t="n">
        <v>3412</v>
      </c>
      <c r="E302" s="102" t="s">
        <v>1812</v>
      </c>
      <c r="F302" s="102" t="n">
        <v>10437</v>
      </c>
      <c r="G302" s="102" t="s">
        <v>58</v>
      </c>
      <c r="H302" s="102" t="n">
        <v>30015</v>
      </c>
      <c r="I302" s="102" t="n">
        <v>21</v>
      </c>
      <c r="J302" s="102" t="n">
        <v>30015</v>
      </c>
      <c r="K302" s="102" t="n">
        <v>7</v>
      </c>
      <c r="L302" s="102" t="s">
        <v>1811</v>
      </c>
      <c r="M302" s="102" t="s">
        <v>1078</v>
      </c>
      <c r="N302" s="102" t="s">
        <v>1090</v>
      </c>
      <c r="O302" s="102" t="s">
        <v>1126</v>
      </c>
      <c r="P302" s="104" t="e">
        <f aca="false">_xlfn.XLOOKUP('MEDIA TRI'!$E:$E,'MEDIA TRI'!$AA:$AA,"-",0)</f>
        <v>#NAME?</v>
      </c>
      <c r="Q302" s="12" t="e">
        <f aca="false">_xlfn.XLOOKUP($U:$U,$V:$V,0,0)</f>
        <v>#NAME?</v>
      </c>
      <c r="R302" s="12" t="e">
        <f aca="false">_xlfn.XLOOKUP($U:$U,$W:$W,0,0)</f>
        <v>#NAME?</v>
      </c>
      <c r="S302" s="12" t="s">
        <v>61</v>
      </c>
      <c r="T302" s="12" t="s">
        <v>1092</v>
      </c>
      <c r="U302" s="12" t="n">
        <v>72500697000170</v>
      </c>
      <c r="V302" s="12" t="s">
        <v>1093</v>
      </c>
      <c r="W302" s="12" t="s">
        <v>1094</v>
      </c>
    </row>
    <row r="303" customFormat="false" ht="15" hidden="false" customHeight="false" outlineLevel="0" collapsed="false">
      <c r="A303" s="102" t="s">
        <v>1813</v>
      </c>
      <c r="B303" s="103" t="n">
        <v>7452740000108</v>
      </c>
      <c r="C303" s="102" t="n">
        <v>133413</v>
      </c>
      <c r="D303" s="102" t="n">
        <v>571</v>
      </c>
      <c r="E303" s="102" t="s">
        <v>1814</v>
      </c>
      <c r="F303" s="102" t="n">
        <v>10437</v>
      </c>
      <c r="G303" s="102" t="s">
        <v>58</v>
      </c>
      <c r="H303" s="102" t="n">
        <v>34925</v>
      </c>
      <c r="I303" s="102" t="n">
        <v>28</v>
      </c>
      <c r="J303" s="102" t="n">
        <v>34925</v>
      </c>
      <c r="K303" s="102" t="n">
        <v>7</v>
      </c>
      <c r="L303" s="102" t="s">
        <v>1813</v>
      </c>
      <c r="M303" s="102" t="s">
        <v>1078</v>
      </c>
      <c r="N303" s="102" t="s">
        <v>1079</v>
      </c>
      <c r="O303" s="102" t="s">
        <v>1080</v>
      </c>
      <c r="P303" s="104" t="e">
        <f aca="false">_xlfn.XLOOKUP('MEDIA TRI'!$E:$E,'MEDIA TRI'!$AA:$AA,"-",0)</f>
        <v>#NAME?</v>
      </c>
      <c r="Q303" s="12" t="e">
        <f aca="false">_xlfn.XLOOKUP($U:$U,$V:$V,0,0)</f>
        <v>#NAME?</v>
      </c>
      <c r="R303" s="12" t="e">
        <f aca="false">_xlfn.XLOOKUP($U:$U,$W:$W,0,0)</f>
        <v>#NAME?</v>
      </c>
      <c r="S303" s="12" t="s">
        <v>61</v>
      </c>
      <c r="T303" s="12" t="s">
        <v>1081</v>
      </c>
      <c r="U303" s="12" t="n">
        <v>72500697000170</v>
      </c>
      <c r="V303" s="12" t="s">
        <v>1093</v>
      </c>
      <c r="W303" s="12" t="s">
        <v>1094</v>
      </c>
    </row>
    <row r="304" customFormat="false" ht="15" hidden="false" customHeight="false" outlineLevel="0" collapsed="false">
      <c r="A304" s="102" t="s">
        <v>1815</v>
      </c>
      <c r="B304" s="103" t="n">
        <v>16929325000193</v>
      </c>
      <c r="C304" s="102" t="n">
        <v>121673</v>
      </c>
      <c r="D304" s="102" t="n">
        <v>222</v>
      </c>
      <c r="E304" s="102" t="s">
        <v>1816</v>
      </c>
      <c r="F304" s="102" t="n">
        <v>14175</v>
      </c>
      <c r="G304" s="102" t="s">
        <v>1168</v>
      </c>
      <c r="H304" s="102" t="n">
        <v>36000</v>
      </c>
      <c r="I304" s="102" t="n">
        <v>39</v>
      </c>
      <c r="J304" s="102" t="n">
        <v>36000</v>
      </c>
      <c r="K304" s="102" t="n">
        <v>7</v>
      </c>
      <c r="L304" s="102" t="s">
        <v>1815</v>
      </c>
      <c r="M304" s="102" t="s">
        <v>1078</v>
      </c>
      <c r="N304" s="102" t="s">
        <v>1090</v>
      </c>
      <c r="O304" s="102" t="s">
        <v>1102</v>
      </c>
      <c r="P304" s="104" t="e">
        <f aca="false">_xlfn.XLOOKUP('MEDIA TRI'!$E:$E,'MEDIA TRI'!$AA:$AA,"-",0)</f>
        <v>#NAME?</v>
      </c>
      <c r="Q304" s="12" t="e">
        <f aca="false">_xlfn.XLOOKUP($U:$U,$V:$V,0,0)</f>
        <v>#NAME?</v>
      </c>
      <c r="R304" s="12" t="e">
        <f aca="false">_xlfn.XLOOKUP($U:$U,$W:$W,0,0)</f>
        <v>#NAME?</v>
      </c>
      <c r="S304" s="12" t="s">
        <v>61</v>
      </c>
      <c r="T304" s="12" t="s">
        <v>1081</v>
      </c>
      <c r="U304" s="12" t="n">
        <v>17845504000105</v>
      </c>
      <c r="V304" s="12" t="s">
        <v>1093</v>
      </c>
      <c r="W304" s="12" t="s">
        <v>1094</v>
      </c>
    </row>
    <row r="305" customFormat="false" ht="15" hidden="false" customHeight="false" outlineLevel="0" collapsed="false">
      <c r="A305" s="102" t="s">
        <v>1817</v>
      </c>
      <c r="B305" s="103" t="n">
        <v>71361372000191</v>
      </c>
      <c r="C305" s="102" t="n">
        <v>122144</v>
      </c>
      <c r="D305" s="102" t="n">
        <v>1146</v>
      </c>
      <c r="E305" s="102" t="s">
        <v>1818</v>
      </c>
      <c r="F305" s="102" t="n">
        <v>10437</v>
      </c>
      <c r="G305" s="102" t="s">
        <v>58</v>
      </c>
      <c r="H305" s="102" t="n">
        <v>30015</v>
      </c>
      <c r="I305" s="102" t="n">
        <v>21</v>
      </c>
      <c r="J305" s="102" t="n">
        <v>30015</v>
      </c>
      <c r="K305" s="102" t="n">
        <v>7</v>
      </c>
      <c r="L305" s="102" t="s">
        <v>1817</v>
      </c>
      <c r="M305" s="102" t="s">
        <v>1078</v>
      </c>
      <c r="N305" s="102" t="s">
        <v>1079</v>
      </c>
      <c r="O305" s="102" t="s">
        <v>1097</v>
      </c>
      <c r="P305" s="104" t="e">
        <f aca="false">_xlfn.XLOOKUP('MEDIA TRI'!$E:$E,'MEDIA TRI'!$AA:$AA,"-",0)</f>
        <v>#NAME?</v>
      </c>
      <c r="Q305" s="12" t="e">
        <f aca="false">_xlfn.XLOOKUP($U:$U,$V:$V,0,0)</f>
        <v>#NAME?</v>
      </c>
      <c r="R305" s="12" t="e">
        <f aca="false">_xlfn.XLOOKUP($U:$U,$W:$W,0,0)</f>
        <v>#NAME?</v>
      </c>
      <c r="S305" s="12" t="s">
        <v>61</v>
      </c>
      <c r="T305" s="12" t="s">
        <v>1081</v>
      </c>
      <c r="U305" s="12" t="n">
        <v>17845504000105</v>
      </c>
      <c r="V305" s="12" t="s">
        <v>1093</v>
      </c>
      <c r="W305" s="12" t="s">
        <v>1094</v>
      </c>
    </row>
    <row r="306" customFormat="false" ht="15" hidden="false" customHeight="false" outlineLevel="0" collapsed="false">
      <c r="A306" s="102" t="s">
        <v>1819</v>
      </c>
      <c r="B306" s="103" t="n">
        <v>64355910000170</v>
      </c>
      <c r="C306" s="102" t="n">
        <v>141646</v>
      </c>
      <c r="D306" s="102" t="n">
        <v>228</v>
      </c>
      <c r="E306" s="102" t="s">
        <v>1820</v>
      </c>
      <c r="F306" s="102" t="n">
        <v>13933</v>
      </c>
      <c r="G306" s="102" t="s">
        <v>1821</v>
      </c>
      <c r="H306" s="102" t="n">
        <v>35993</v>
      </c>
      <c r="I306" s="102" t="n">
        <v>60</v>
      </c>
      <c r="J306" s="102" t="n">
        <v>35993</v>
      </c>
      <c r="K306" s="102" t="n">
        <v>7</v>
      </c>
      <c r="L306" s="102" t="s">
        <v>1819</v>
      </c>
      <c r="M306" s="102" t="s">
        <v>1078</v>
      </c>
      <c r="N306" s="102" t="s">
        <v>1090</v>
      </c>
      <c r="O306" s="102" t="s">
        <v>1091</v>
      </c>
      <c r="P306" s="104" t="e">
        <f aca="false">_xlfn.XLOOKUP('MEDIA TRI'!$E:$E,'MEDIA TRI'!$AA:$AA,"-",0)</f>
        <v>#NAME?</v>
      </c>
      <c r="Q306" s="12" t="e">
        <f aca="false">_xlfn.XLOOKUP($U:$U,$V:$V,0,0)</f>
        <v>#NAME?</v>
      </c>
      <c r="R306" s="12" t="e">
        <f aca="false">_xlfn.XLOOKUP($U:$U,$W:$W,0,0)</f>
        <v>#NAME?</v>
      </c>
      <c r="S306" s="12" t="s">
        <v>61</v>
      </c>
      <c r="T306" s="12" t="s">
        <v>1081</v>
      </c>
      <c r="U306" s="12" t="n">
        <v>82996703000186</v>
      </c>
      <c r="V306" s="12" t="s">
        <v>1093</v>
      </c>
      <c r="W306" s="12" t="s">
        <v>1094</v>
      </c>
    </row>
    <row r="307" customFormat="false" ht="15" hidden="false" customHeight="false" outlineLevel="0" collapsed="false">
      <c r="A307" s="102" t="s">
        <v>1822</v>
      </c>
      <c r="B307" s="103" t="n">
        <v>41817958000157</v>
      </c>
      <c r="C307" s="102" t="n">
        <v>138901</v>
      </c>
      <c r="D307" s="102" t="n">
        <v>813</v>
      </c>
      <c r="E307" s="102" t="s">
        <v>1823</v>
      </c>
      <c r="F307" s="102" t="n">
        <v>14329</v>
      </c>
      <c r="G307" s="102" t="s">
        <v>1109</v>
      </c>
      <c r="H307" s="102" t="n">
        <v>35992</v>
      </c>
      <c r="I307" s="102" t="n">
        <v>7</v>
      </c>
      <c r="J307" s="102" t="n">
        <v>35992</v>
      </c>
      <c r="K307" s="102" t="n">
        <v>7</v>
      </c>
      <c r="L307" s="102" t="s">
        <v>1824</v>
      </c>
      <c r="M307" s="102" t="s">
        <v>1078</v>
      </c>
      <c r="N307" s="102" t="s">
        <v>1090</v>
      </c>
      <c r="O307" s="102" t="s">
        <v>1091</v>
      </c>
      <c r="P307" s="104" t="e">
        <f aca="false">_xlfn.XLOOKUP('MEDIA TRI'!$E:$E,'MEDIA TRI'!$AA:$AA,"-",0)</f>
        <v>#NAME?</v>
      </c>
      <c r="Q307" s="12" t="e">
        <f aca="false">_xlfn.XLOOKUP($U:$U,$V:$V,0,0)</f>
        <v>#NAME?</v>
      </c>
      <c r="R307" s="12" t="e">
        <f aca="false">_xlfn.XLOOKUP($U:$U,$W:$W,0,0)</f>
        <v>#NAME?</v>
      </c>
      <c r="S307" s="12" t="s">
        <v>61</v>
      </c>
      <c r="T307" s="12" t="s">
        <v>1081</v>
      </c>
      <c r="U307" s="12" t="n">
        <v>82996703000186</v>
      </c>
      <c r="V307" s="12" t="s">
        <v>1093</v>
      </c>
      <c r="W307" s="12" t="s">
        <v>1094</v>
      </c>
    </row>
    <row r="308" customFormat="false" ht="15" hidden="false" customHeight="false" outlineLevel="0" collapsed="false">
      <c r="A308" s="102" t="s">
        <v>1825</v>
      </c>
      <c r="B308" s="103" t="n">
        <v>16505372000100</v>
      </c>
      <c r="C308" s="102" t="n">
        <v>140715</v>
      </c>
      <c r="D308" s="102" t="n">
        <v>222</v>
      </c>
      <c r="E308" s="102" t="s">
        <v>1826</v>
      </c>
      <c r="F308" s="102" t="n">
        <v>10437</v>
      </c>
      <c r="G308" s="102" t="s">
        <v>58</v>
      </c>
      <c r="H308" s="102" t="n">
        <v>35992</v>
      </c>
      <c r="I308" s="102" t="n">
        <v>8</v>
      </c>
      <c r="J308" s="102" t="n">
        <v>35992</v>
      </c>
      <c r="K308" s="102" t="n">
        <v>7</v>
      </c>
      <c r="L308" s="102" t="s">
        <v>1825</v>
      </c>
      <c r="M308" s="102" t="s">
        <v>1078</v>
      </c>
      <c r="N308" s="102" t="s">
        <v>1090</v>
      </c>
      <c r="O308" s="102" t="s">
        <v>1102</v>
      </c>
      <c r="P308" s="104" t="e">
        <f aca="false">_xlfn.XLOOKUP('MEDIA TRI'!$E:$E,'MEDIA TRI'!$AA:$AA,"-",0)</f>
        <v>#NAME?</v>
      </c>
      <c r="Q308" s="12" t="e">
        <f aca="false">_xlfn.XLOOKUP($U:$U,$V:$V,0,0)</f>
        <v>#NAME?</v>
      </c>
      <c r="R308" s="12" t="e">
        <f aca="false">_xlfn.XLOOKUP($U:$U,$W:$W,0,0)</f>
        <v>#NAME?</v>
      </c>
      <c r="S308" s="12" t="s">
        <v>61</v>
      </c>
      <c r="T308" s="12" t="s">
        <v>1081</v>
      </c>
      <c r="U308" s="12" t="n">
        <v>49210966000142</v>
      </c>
      <c r="V308" s="12" t="s">
        <v>1093</v>
      </c>
      <c r="W308" s="12" t="s">
        <v>1094</v>
      </c>
    </row>
    <row r="309" customFormat="false" ht="15" hidden="false" customHeight="false" outlineLevel="0" collapsed="false">
      <c r="A309" s="102" t="s">
        <v>1440</v>
      </c>
      <c r="B309" s="103" t="n">
        <v>41795824000182</v>
      </c>
      <c r="C309" s="102" t="n">
        <v>137121</v>
      </c>
      <c r="D309" s="102" t="n">
        <v>1829</v>
      </c>
      <c r="E309" s="102" t="s">
        <v>1827</v>
      </c>
      <c r="F309" s="102" t="n">
        <v>12837</v>
      </c>
      <c r="G309" s="102" t="s">
        <v>1221</v>
      </c>
      <c r="H309" s="102" t="n">
        <v>35997</v>
      </c>
      <c r="I309" s="102" t="n">
        <v>28</v>
      </c>
      <c r="J309" s="102" t="n">
        <v>35997</v>
      </c>
      <c r="K309" s="102" t="n">
        <v>7</v>
      </c>
      <c r="L309" s="102" t="s">
        <v>1440</v>
      </c>
      <c r="M309" s="102" t="s">
        <v>1078</v>
      </c>
      <c r="N309" s="102" t="s">
        <v>1090</v>
      </c>
      <c r="O309" s="102" t="s">
        <v>1102</v>
      </c>
      <c r="P309" s="104" t="e">
        <f aca="false">_xlfn.XLOOKUP('MEDIA TRI'!$E:$E,'MEDIA TRI'!$AA:$AA,"-",0)</f>
        <v>#NAME?</v>
      </c>
      <c r="Q309" s="12" t="e">
        <f aca="false">_xlfn.XLOOKUP($U:$U,$V:$V,0,0)</f>
        <v>#NAME?</v>
      </c>
      <c r="R309" s="12" t="e">
        <f aca="false">_xlfn.XLOOKUP($U:$U,$W:$W,0,0)</f>
        <v>#NAME?</v>
      </c>
      <c r="S309" s="12" t="s">
        <v>61</v>
      </c>
      <c r="T309" s="12" t="s">
        <v>1081</v>
      </c>
      <c r="U309" s="12" t="n">
        <v>49210966000142</v>
      </c>
      <c r="V309" s="12" t="s">
        <v>1093</v>
      </c>
      <c r="W309" s="12" t="s">
        <v>1094</v>
      </c>
    </row>
    <row r="310" customFormat="false" ht="15" hidden="false" customHeight="false" outlineLevel="0" collapsed="false">
      <c r="A310" s="102" t="s">
        <v>1828</v>
      </c>
      <c r="B310" s="103" t="n">
        <v>21731633000140</v>
      </c>
      <c r="C310" s="102" t="n">
        <v>120231</v>
      </c>
      <c r="D310" s="102" t="n">
        <v>230</v>
      </c>
      <c r="E310" s="102" t="s">
        <v>1829</v>
      </c>
      <c r="F310" s="102" t="n">
        <v>13696</v>
      </c>
      <c r="G310" s="102" t="s">
        <v>1698</v>
      </c>
      <c r="H310" s="102" t="n">
        <v>34766</v>
      </c>
      <c r="I310" s="102" t="n">
        <v>28</v>
      </c>
      <c r="J310" s="102" t="n">
        <v>34766</v>
      </c>
      <c r="K310" s="102" t="n">
        <v>7</v>
      </c>
      <c r="L310" s="102" t="s">
        <v>1699</v>
      </c>
      <c r="M310" s="102" t="s">
        <v>1078</v>
      </c>
      <c r="N310" s="102" t="s">
        <v>1090</v>
      </c>
      <c r="O310" s="102" t="s">
        <v>1091</v>
      </c>
      <c r="P310" s="104" t="e">
        <f aca="false">_xlfn.XLOOKUP('MEDIA TRI'!$E:$E,'MEDIA TRI'!$AA:$AA,"-",0)</f>
        <v>#NAME?</v>
      </c>
      <c r="Q310" s="12" t="e">
        <f aca="false">_xlfn.XLOOKUP($U:$U,$V:$V,0,0)</f>
        <v>#NAME?</v>
      </c>
      <c r="R310" s="12" t="e">
        <f aca="false">_xlfn.XLOOKUP($U:$U,$W:$W,0,0)</f>
        <v>#NAME?</v>
      </c>
      <c r="S310" s="12" t="s">
        <v>61</v>
      </c>
      <c r="T310" s="12" t="s">
        <v>1092</v>
      </c>
      <c r="U310" s="12" t="n">
        <v>71064539000152</v>
      </c>
      <c r="V310" s="12" t="n">
        <v>29</v>
      </c>
      <c r="W310" s="12" t="s">
        <v>58</v>
      </c>
    </row>
    <row r="311" customFormat="false" ht="15" hidden="false" customHeight="false" outlineLevel="0" collapsed="false">
      <c r="A311" s="102" t="s">
        <v>1830</v>
      </c>
      <c r="B311" s="103" t="n">
        <v>3505970000137</v>
      </c>
      <c r="C311" s="102" t="n">
        <v>120157</v>
      </c>
      <c r="D311" s="102" t="n">
        <v>308</v>
      </c>
      <c r="E311" s="102" t="s">
        <v>1831</v>
      </c>
      <c r="F311" s="102" t="n">
        <v>14516</v>
      </c>
      <c r="G311" s="102" t="s">
        <v>1089</v>
      </c>
      <c r="H311" s="102" t="n">
        <v>35993</v>
      </c>
      <c r="I311" s="102" t="n">
        <v>49</v>
      </c>
      <c r="J311" s="102" t="n">
        <v>35993</v>
      </c>
      <c r="K311" s="102" t="n">
        <v>7</v>
      </c>
      <c r="L311" s="102" t="s">
        <v>1832</v>
      </c>
      <c r="M311" s="102" t="s">
        <v>1078</v>
      </c>
      <c r="N311" s="102" t="s">
        <v>1079</v>
      </c>
      <c r="O311" s="102" t="s">
        <v>1080</v>
      </c>
      <c r="P311" s="104" t="e">
        <f aca="false">_xlfn.XLOOKUP('MEDIA TRI'!$E:$E,'MEDIA TRI'!$AA:$AA,"-",0)</f>
        <v>#NAME?</v>
      </c>
      <c r="Q311" s="12" t="e">
        <f aca="false">_xlfn.XLOOKUP($U:$U,$V:$V,0,0)</f>
        <v>#NAME?</v>
      </c>
      <c r="R311" s="12" t="e">
        <f aca="false">_xlfn.XLOOKUP($U:$U,$W:$W,0,0)</f>
        <v>#NAME?</v>
      </c>
      <c r="S311" s="12" t="s">
        <v>61</v>
      </c>
      <c r="T311" s="12" t="s">
        <v>1081</v>
      </c>
      <c r="U311" s="12" t="n">
        <v>71064539000152</v>
      </c>
      <c r="V311" s="12" t="n">
        <v>29</v>
      </c>
      <c r="W311" s="12" t="s">
        <v>58</v>
      </c>
    </row>
    <row r="312" customFormat="false" ht="15" hidden="false" customHeight="false" outlineLevel="0" collapsed="false">
      <c r="A312" s="102" t="s">
        <v>1833</v>
      </c>
      <c r="B312" s="103" t="n">
        <v>2189288000110</v>
      </c>
      <c r="C312" s="102" t="n">
        <v>147793</v>
      </c>
      <c r="D312" s="102" t="n">
        <v>3497</v>
      </c>
      <c r="E312" s="102" t="s">
        <v>1834</v>
      </c>
      <c r="F312" s="102" t="n">
        <v>10437</v>
      </c>
      <c r="G312" s="102" t="s">
        <v>58</v>
      </c>
      <c r="H312" s="102" t="n">
        <v>30015</v>
      </c>
      <c r="I312" s="102" t="n">
        <v>21</v>
      </c>
      <c r="J312" s="102" t="n">
        <v>30015</v>
      </c>
      <c r="K312" s="102" t="n">
        <v>7</v>
      </c>
      <c r="L312" s="102" t="s">
        <v>1833</v>
      </c>
      <c r="M312" s="102" t="s">
        <v>1078</v>
      </c>
      <c r="N312" s="102" t="s">
        <v>1079</v>
      </c>
      <c r="O312" s="102" t="s">
        <v>1116</v>
      </c>
      <c r="P312" s="104" t="e">
        <f aca="false">_xlfn.XLOOKUP('MEDIA TRI'!$E:$E,'MEDIA TRI'!$AA:$AA,"-",0)</f>
        <v>#NAME?</v>
      </c>
      <c r="Q312" s="12" t="e">
        <f aca="false">_xlfn.XLOOKUP($U:$U,$V:$V,0,0)</f>
        <v>#NAME?</v>
      </c>
      <c r="R312" s="12" t="e">
        <f aca="false">_xlfn.XLOOKUP($U:$U,$W:$W,0,0)</f>
        <v>#NAME?</v>
      </c>
      <c r="S312" s="12" t="s">
        <v>61</v>
      </c>
      <c r="T312" s="12" t="s">
        <v>1081</v>
      </c>
      <c r="U312" s="12" t="n">
        <v>2597394000132</v>
      </c>
      <c r="V312" s="12" t="n">
        <v>29</v>
      </c>
      <c r="W312" s="12" t="s">
        <v>58</v>
      </c>
    </row>
    <row r="313" customFormat="false" ht="15" hidden="false" customHeight="false" outlineLevel="0" collapsed="false">
      <c r="A313" s="102" t="s">
        <v>1835</v>
      </c>
      <c r="B313" s="103" t="n">
        <v>26760231000197</v>
      </c>
      <c r="C313" s="102" t="n">
        <v>114754</v>
      </c>
      <c r="D313" s="102" t="n">
        <v>333</v>
      </c>
      <c r="E313" s="102" t="s">
        <v>1836</v>
      </c>
      <c r="F313" s="102" t="n">
        <v>14326</v>
      </c>
      <c r="G313" s="102" t="s">
        <v>1355</v>
      </c>
      <c r="H313" s="102" t="n">
        <v>35997</v>
      </c>
      <c r="I313" s="102" t="n">
        <v>46</v>
      </c>
      <c r="J313" s="102" t="n">
        <v>35997</v>
      </c>
      <c r="K313" s="102" t="n">
        <v>7</v>
      </c>
      <c r="L313" s="102" t="s">
        <v>1835</v>
      </c>
      <c r="M313" s="102" t="s">
        <v>1078</v>
      </c>
      <c r="N313" s="102" t="s">
        <v>1079</v>
      </c>
      <c r="O313" s="102" t="s">
        <v>1155</v>
      </c>
      <c r="P313" s="104" t="e">
        <f aca="false">_xlfn.XLOOKUP('MEDIA TRI'!$E:$E,'MEDIA TRI'!$AA:$AA,"-",0)</f>
        <v>#NAME?</v>
      </c>
      <c r="Q313" s="12" t="e">
        <f aca="false">_xlfn.XLOOKUP($U:$U,$V:$V,0,0)</f>
        <v>#NAME?</v>
      </c>
      <c r="R313" s="12" t="e">
        <f aca="false">_xlfn.XLOOKUP($U:$U,$W:$W,0,0)</f>
        <v>#NAME?</v>
      </c>
      <c r="S313" s="12" t="s">
        <v>61</v>
      </c>
      <c r="T313" s="12" t="s">
        <v>1081</v>
      </c>
      <c r="U313" s="12" t="n">
        <v>2597394000132</v>
      </c>
      <c r="V313" s="12" t="n">
        <v>29</v>
      </c>
      <c r="W313" s="12" t="s">
        <v>58</v>
      </c>
    </row>
    <row r="314" customFormat="false" ht="15" hidden="false" customHeight="false" outlineLevel="0" collapsed="false">
      <c r="A314" s="102" t="s">
        <v>1837</v>
      </c>
      <c r="B314" s="103" t="n">
        <v>7642989000186</v>
      </c>
      <c r="C314" s="102" t="n">
        <v>162680</v>
      </c>
      <c r="D314" s="102" t="n">
        <v>844</v>
      </c>
      <c r="E314" s="102" t="s">
        <v>1838</v>
      </c>
      <c r="F314" s="102" t="n">
        <v>10437</v>
      </c>
      <c r="G314" s="102" t="s">
        <v>58</v>
      </c>
      <c r="H314" s="102" t="n">
        <v>30015</v>
      </c>
      <c r="I314" s="102" t="n">
        <v>21</v>
      </c>
      <c r="J314" s="102" t="n">
        <v>30015</v>
      </c>
      <c r="K314" s="102" t="n">
        <v>7</v>
      </c>
      <c r="L314" s="102" t="s">
        <v>1837</v>
      </c>
      <c r="M314" s="102" t="s">
        <v>1078</v>
      </c>
      <c r="N314" s="102" t="s">
        <v>1090</v>
      </c>
      <c r="O314" s="102" t="s">
        <v>1106</v>
      </c>
      <c r="P314" s="104" t="e">
        <f aca="false">_xlfn.XLOOKUP('MEDIA TRI'!$E:$E,'MEDIA TRI'!$AA:$AA,"-",0)</f>
        <v>#NAME?</v>
      </c>
      <c r="Q314" s="12" t="e">
        <f aca="false">_xlfn.XLOOKUP($U:$U,$V:$V,0,0)</f>
        <v>#NAME?</v>
      </c>
      <c r="R314" s="12" t="e">
        <f aca="false">_xlfn.XLOOKUP($U:$U,$W:$W,0,0)</f>
        <v>#NAME?</v>
      </c>
      <c r="S314" s="12" t="s">
        <v>61</v>
      </c>
      <c r="T314" s="12" t="s">
        <v>1092</v>
      </c>
      <c r="U314" s="12" t="n">
        <v>2597394000132</v>
      </c>
      <c r="V314" s="12" t="n">
        <v>29</v>
      </c>
      <c r="W314" s="12" t="s">
        <v>58</v>
      </c>
    </row>
    <row r="315" customFormat="false" ht="15" hidden="false" customHeight="false" outlineLevel="0" collapsed="false">
      <c r="A315" s="102" t="s">
        <v>1839</v>
      </c>
      <c r="B315" s="103" t="n">
        <v>41752403000174</v>
      </c>
      <c r="C315" s="102" t="n">
        <v>103599</v>
      </c>
      <c r="D315" s="102" t="n">
        <v>509</v>
      </c>
      <c r="E315" s="102" t="s">
        <v>1840</v>
      </c>
      <c r="F315" s="102" t="n">
        <v>10437</v>
      </c>
      <c r="G315" s="102" t="s">
        <v>58</v>
      </c>
      <c r="H315" s="102" t="n">
        <v>35993</v>
      </c>
      <c r="I315" s="102" t="n">
        <v>60</v>
      </c>
      <c r="J315" s="102" t="n">
        <v>35993</v>
      </c>
      <c r="K315" s="102" t="n">
        <v>60</v>
      </c>
      <c r="L315" s="102" t="s">
        <v>1839</v>
      </c>
      <c r="M315" s="102" t="s">
        <v>1078</v>
      </c>
      <c r="N315" s="102" t="s">
        <v>1079</v>
      </c>
      <c r="O315" s="102" t="s">
        <v>1116</v>
      </c>
      <c r="P315" s="104" t="e">
        <f aca="false">_xlfn.XLOOKUP('MEDIA TRI'!$E:$E,'MEDIA TRI'!$AA:$AA,"-",0)</f>
        <v>#NAME?</v>
      </c>
      <c r="Q315" s="12" t="e">
        <f aca="false">_xlfn.XLOOKUP($U:$U,$V:$V,0,0)</f>
        <v>#NAME?</v>
      </c>
      <c r="R315" s="12" t="e">
        <f aca="false">_xlfn.XLOOKUP($U:$U,$W:$W,0,0)</f>
        <v>#NAME?</v>
      </c>
      <c r="S315" s="12" t="s">
        <v>61</v>
      </c>
      <c r="T315" s="12" t="s">
        <v>1081</v>
      </c>
      <c r="U315" s="12" t="n">
        <v>25686544000180</v>
      </c>
      <c r="V315" s="12" t="n">
        <v>29</v>
      </c>
      <c r="W315" s="12" t="s">
        <v>58</v>
      </c>
    </row>
    <row r="316" customFormat="false" ht="15" hidden="false" customHeight="false" outlineLevel="0" collapsed="false">
      <c r="A316" s="102" t="s">
        <v>1841</v>
      </c>
      <c r="B316" s="103" t="n">
        <v>7046673000121</v>
      </c>
      <c r="C316" s="102" t="n">
        <v>116474</v>
      </c>
      <c r="D316" s="102" t="n">
        <v>821</v>
      </c>
      <c r="E316" s="102" t="s">
        <v>1842</v>
      </c>
      <c r="F316" s="102" t="n">
        <v>10437</v>
      </c>
      <c r="G316" s="102" t="s">
        <v>58</v>
      </c>
      <c r="H316" s="102" t="n">
        <v>35999</v>
      </c>
      <c r="I316" s="102" t="n">
        <v>21</v>
      </c>
      <c r="J316" s="102" t="n">
        <v>35999</v>
      </c>
      <c r="K316" s="102" t="n">
        <v>7</v>
      </c>
      <c r="L316" s="102" t="s">
        <v>1841</v>
      </c>
      <c r="M316" s="102" t="s">
        <v>1078</v>
      </c>
      <c r="N316" s="102" t="s">
        <v>1079</v>
      </c>
      <c r="O316" s="102" t="s">
        <v>1147</v>
      </c>
      <c r="P316" s="104" t="e">
        <f aca="false">_xlfn.XLOOKUP('MEDIA TRI'!$E:$E,'MEDIA TRI'!$AA:$AA,"-",0)</f>
        <v>#NAME?</v>
      </c>
      <c r="Q316" s="12" t="e">
        <f aca="false">_xlfn.XLOOKUP($U:$U,$V:$V,0,0)</f>
        <v>#NAME?</v>
      </c>
      <c r="R316" s="12" t="e">
        <f aca="false">_xlfn.XLOOKUP($U:$U,$W:$W,0,0)</f>
        <v>#NAME?</v>
      </c>
      <c r="S316" s="12" t="s">
        <v>61</v>
      </c>
      <c r="T316" s="12" t="s">
        <v>1081</v>
      </c>
      <c r="U316" s="12" t="n">
        <v>25686544000180</v>
      </c>
      <c r="V316" s="12" t="n">
        <v>29</v>
      </c>
      <c r="W316" s="12" t="s">
        <v>58</v>
      </c>
    </row>
    <row r="317" customFormat="false" ht="15" hidden="false" customHeight="false" outlineLevel="0" collapsed="false">
      <c r="A317" s="102" t="s">
        <v>1843</v>
      </c>
      <c r="B317" s="103" t="n">
        <v>20009965000152</v>
      </c>
      <c r="C317" s="102" t="n">
        <v>100700</v>
      </c>
      <c r="D317" s="102" t="n">
        <v>302</v>
      </c>
      <c r="E317" s="102" t="s">
        <v>1844</v>
      </c>
      <c r="F317" s="102" t="n">
        <v>10437</v>
      </c>
      <c r="G317" s="102" t="s">
        <v>58</v>
      </c>
      <c r="H317" s="102" t="n">
        <v>30015</v>
      </c>
      <c r="I317" s="102" t="n">
        <v>8</v>
      </c>
      <c r="J317" s="102" t="n">
        <v>30015</v>
      </c>
      <c r="K317" s="102" t="n">
        <v>7</v>
      </c>
      <c r="L317" s="102" t="s">
        <v>1843</v>
      </c>
      <c r="M317" s="102" t="s">
        <v>1078</v>
      </c>
      <c r="N317" s="102" t="s">
        <v>1079</v>
      </c>
      <c r="O317" s="102" t="s">
        <v>1155</v>
      </c>
      <c r="P317" s="104" t="e">
        <f aca="false">_xlfn.XLOOKUP('MEDIA TRI'!$E:$E,'MEDIA TRI'!$AA:$AA,"-",0)</f>
        <v>#NAME?</v>
      </c>
      <c r="Q317" s="12" t="e">
        <f aca="false">_xlfn.XLOOKUP($U:$U,$V:$V,0,0)</f>
        <v>#NAME?</v>
      </c>
      <c r="R317" s="12" t="e">
        <f aca="false">_xlfn.XLOOKUP($U:$U,$W:$W,0,0)</f>
        <v>#NAME?</v>
      </c>
      <c r="S317" s="12" t="s">
        <v>61</v>
      </c>
      <c r="T317" s="12" t="s">
        <v>1081</v>
      </c>
      <c r="U317" s="12" t="n">
        <v>66477217000103</v>
      </c>
      <c r="V317" s="12" t="n">
        <v>29</v>
      </c>
      <c r="W317" s="12" t="s">
        <v>58</v>
      </c>
    </row>
    <row r="318" customFormat="false" ht="15" hidden="false" customHeight="false" outlineLevel="0" collapsed="false">
      <c r="A318" s="102" t="s">
        <v>1845</v>
      </c>
      <c r="B318" s="103" t="n">
        <v>66446147000118</v>
      </c>
      <c r="C318" s="102" t="n">
        <v>121879</v>
      </c>
      <c r="D318" s="102" t="n">
        <v>509</v>
      </c>
      <c r="E318" s="102" t="s">
        <v>1846</v>
      </c>
      <c r="F318" s="102" t="n">
        <v>14037</v>
      </c>
      <c r="G318" s="102" t="s">
        <v>1847</v>
      </c>
      <c r="H318" s="102" t="n">
        <v>35993</v>
      </c>
      <c r="I318" s="102" t="n">
        <v>21</v>
      </c>
      <c r="J318" s="102" t="n">
        <v>35993</v>
      </c>
      <c r="K318" s="102" t="n">
        <v>7</v>
      </c>
      <c r="L318" s="102" t="s">
        <v>1845</v>
      </c>
      <c r="M318" s="102" t="s">
        <v>1078</v>
      </c>
      <c r="N318" s="102" t="s">
        <v>1079</v>
      </c>
      <c r="O318" s="102" t="s">
        <v>1116</v>
      </c>
      <c r="P318" s="104" t="e">
        <f aca="false">_xlfn.XLOOKUP('MEDIA TRI'!$E:$E,'MEDIA TRI'!$AA:$AA,"-",0)</f>
        <v>#NAME?</v>
      </c>
      <c r="Q318" s="12" t="e">
        <f aca="false">_xlfn.XLOOKUP($U:$U,$V:$V,0,0)</f>
        <v>#NAME?</v>
      </c>
      <c r="R318" s="12" t="e">
        <f aca="false">_xlfn.XLOOKUP($U:$U,$W:$W,0,0)</f>
        <v>#NAME?</v>
      </c>
      <c r="S318" s="12" t="s">
        <v>61</v>
      </c>
      <c r="T318" s="12" t="s">
        <v>1081</v>
      </c>
      <c r="U318" s="12" t="n">
        <v>66477217000103</v>
      </c>
      <c r="V318" s="12" t="n">
        <v>29</v>
      </c>
      <c r="W318" s="12" t="s">
        <v>58</v>
      </c>
    </row>
    <row r="319" customFormat="false" ht="15" hidden="false" customHeight="false" outlineLevel="0" collapsed="false">
      <c r="A319" s="102" t="s">
        <v>1848</v>
      </c>
      <c r="B319" s="103" t="n">
        <v>16505364000163</v>
      </c>
      <c r="C319" s="102" t="n">
        <v>112970</v>
      </c>
      <c r="D319" s="102" t="n">
        <v>222</v>
      </c>
      <c r="E319" s="102" t="s">
        <v>1849</v>
      </c>
      <c r="F319" s="102" t="n">
        <v>10437</v>
      </c>
      <c r="G319" s="102" t="s">
        <v>58</v>
      </c>
      <c r="H319" s="102" t="n">
        <v>34866</v>
      </c>
      <c r="I319" s="102" t="n">
        <v>28</v>
      </c>
      <c r="J319" s="102" t="n">
        <v>34866</v>
      </c>
      <c r="K319" s="102" t="n">
        <v>7</v>
      </c>
      <c r="L319" s="102" t="s">
        <v>1848</v>
      </c>
      <c r="M319" s="102" t="s">
        <v>1078</v>
      </c>
      <c r="N319" s="102" t="s">
        <v>1090</v>
      </c>
      <c r="O319" s="102" t="s">
        <v>1102</v>
      </c>
      <c r="P319" s="104" t="e">
        <f aca="false">_xlfn.XLOOKUP('MEDIA TRI'!$E:$E,'MEDIA TRI'!$AA:$AA,"-",0)</f>
        <v>#NAME?</v>
      </c>
      <c r="Q319" s="12" t="e">
        <f aca="false">_xlfn.XLOOKUP($U:$U,$V:$V,0,0)</f>
        <v>#NAME?</v>
      </c>
      <c r="R319" s="12" t="e">
        <f aca="false">_xlfn.XLOOKUP($U:$U,$W:$W,0,0)</f>
        <v>#NAME?</v>
      </c>
      <c r="S319" s="12" t="s">
        <v>61</v>
      </c>
      <c r="T319" s="12" t="s">
        <v>1081</v>
      </c>
      <c r="U319" s="12" t="n">
        <v>37275625000176</v>
      </c>
      <c r="V319" s="12" t="n">
        <v>29</v>
      </c>
      <c r="W319" s="12" t="s">
        <v>58</v>
      </c>
    </row>
    <row r="320" customFormat="false" ht="15" hidden="false" customHeight="false" outlineLevel="0" collapsed="false">
      <c r="A320" s="102" t="s">
        <v>1850</v>
      </c>
      <c r="B320" s="103" t="n">
        <v>66440157000146</v>
      </c>
      <c r="C320" s="102" t="n">
        <v>112542</v>
      </c>
      <c r="D320" s="102" t="n">
        <v>1792</v>
      </c>
      <c r="E320" s="102" t="s">
        <v>1851</v>
      </c>
      <c r="F320" s="102" t="n">
        <v>14326</v>
      </c>
      <c r="G320" s="102" t="s">
        <v>1355</v>
      </c>
      <c r="H320" s="102" t="n">
        <v>35997</v>
      </c>
      <c r="I320" s="102" t="n">
        <v>21</v>
      </c>
      <c r="J320" s="102" t="n">
        <v>35997</v>
      </c>
      <c r="K320" s="102" t="n">
        <v>7</v>
      </c>
      <c r="L320" s="102" t="s">
        <v>1850</v>
      </c>
      <c r="M320" s="102" t="s">
        <v>1078</v>
      </c>
      <c r="N320" s="102" t="s">
        <v>1090</v>
      </c>
      <c r="O320" s="102" t="s">
        <v>1091</v>
      </c>
      <c r="P320" s="104" t="e">
        <f aca="false">_xlfn.XLOOKUP('MEDIA TRI'!$E:$E,'MEDIA TRI'!$AA:$AA,"-",0)</f>
        <v>#NAME?</v>
      </c>
      <c r="Q320" s="12" t="e">
        <f aca="false">_xlfn.XLOOKUP($U:$U,$V:$V,0,0)</f>
        <v>#NAME?</v>
      </c>
      <c r="R320" s="12" t="e">
        <f aca="false">_xlfn.XLOOKUP($U:$U,$W:$W,0,0)</f>
        <v>#NAME?</v>
      </c>
      <c r="S320" s="12" t="s">
        <v>61</v>
      </c>
      <c r="T320" s="12" t="s">
        <v>1081</v>
      </c>
      <c r="U320" s="12" t="n">
        <v>78953023000108</v>
      </c>
      <c r="V320" s="12" t="s">
        <v>1093</v>
      </c>
      <c r="W320" s="12" t="s">
        <v>1094</v>
      </c>
    </row>
    <row r="321" customFormat="false" ht="15" hidden="false" customHeight="false" outlineLevel="0" collapsed="false">
      <c r="A321" s="102" t="s">
        <v>1852</v>
      </c>
      <c r="B321" s="103" t="n">
        <v>3965112000175</v>
      </c>
      <c r="C321" s="102" t="n">
        <v>104237</v>
      </c>
      <c r="D321" s="102" t="n">
        <v>3059</v>
      </c>
      <c r="E321" s="102" t="s">
        <v>1853</v>
      </c>
      <c r="F321" s="102" t="n">
        <v>14516</v>
      </c>
      <c r="G321" s="102" t="s">
        <v>1089</v>
      </c>
      <c r="H321" s="102" t="n">
        <v>35181</v>
      </c>
      <c r="I321" s="102" t="n">
        <v>27</v>
      </c>
      <c r="J321" s="102" t="n">
        <v>35181</v>
      </c>
      <c r="K321" s="102" t="n">
        <v>7</v>
      </c>
      <c r="L321" s="102" t="s">
        <v>1854</v>
      </c>
      <c r="M321" s="102" t="s">
        <v>1078</v>
      </c>
      <c r="N321" s="102" t="s">
        <v>1079</v>
      </c>
      <c r="O321" s="102" t="s">
        <v>1155</v>
      </c>
      <c r="P321" s="104" t="e">
        <f aca="false">_xlfn.XLOOKUP('MEDIA TRI'!$E:$E,'MEDIA TRI'!$AA:$AA,"-",0)</f>
        <v>#NAME?</v>
      </c>
      <c r="Q321" s="12" t="e">
        <f aca="false">_xlfn.XLOOKUP($U:$U,$V:$V,0,0)</f>
        <v>#NAME?</v>
      </c>
      <c r="R321" s="12" t="e">
        <f aca="false">_xlfn.XLOOKUP($U:$U,$W:$W,0,0)</f>
        <v>#NAME?</v>
      </c>
      <c r="S321" s="12" t="s">
        <v>61</v>
      </c>
      <c r="T321" s="12" t="s">
        <v>1081</v>
      </c>
      <c r="U321" s="12" t="n">
        <v>78953023000108</v>
      </c>
      <c r="V321" s="12" t="s">
        <v>1093</v>
      </c>
      <c r="W321" s="12" t="s">
        <v>1094</v>
      </c>
    </row>
    <row r="322" customFormat="false" ht="15" hidden="false" customHeight="false" outlineLevel="0" collapsed="false">
      <c r="A322" s="102" t="s">
        <v>1855</v>
      </c>
      <c r="B322" s="103" t="n">
        <v>21313788000166</v>
      </c>
      <c r="C322" s="102" t="n">
        <v>144221</v>
      </c>
      <c r="D322" s="102" t="n">
        <v>2251</v>
      </c>
      <c r="E322" s="102" t="s">
        <v>1856</v>
      </c>
      <c r="F322" s="102" t="n">
        <v>10437</v>
      </c>
      <c r="G322" s="102" t="s">
        <v>58</v>
      </c>
      <c r="H322" s="102" t="n">
        <v>35999</v>
      </c>
      <c r="I322" s="102" t="n">
        <v>21</v>
      </c>
      <c r="J322" s="102" t="n">
        <v>35999</v>
      </c>
      <c r="K322" s="102" t="n">
        <v>7</v>
      </c>
      <c r="L322" s="102" t="s">
        <v>1855</v>
      </c>
      <c r="M322" s="102" t="s">
        <v>1078</v>
      </c>
      <c r="N322" s="102" t="s">
        <v>1090</v>
      </c>
      <c r="O322" s="102" t="s">
        <v>1091</v>
      </c>
      <c r="P322" s="104" t="e">
        <f aca="false">_xlfn.XLOOKUP('MEDIA TRI'!$E:$E,'MEDIA TRI'!$AA:$AA,"-",0)</f>
        <v>#NAME?</v>
      </c>
      <c r="Q322" s="12" t="e">
        <f aca="false">_xlfn.XLOOKUP($U:$U,$V:$V,0,0)</f>
        <v>#NAME?</v>
      </c>
      <c r="R322" s="12" t="e">
        <f aca="false">_xlfn.XLOOKUP($U:$U,$W:$W,0,0)</f>
        <v>#NAME?</v>
      </c>
      <c r="S322" s="12" t="s">
        <v>61</v>
      </c>
      <c r="T322" s="12" t="s">
        <v>1092</v>
      </c>
      <c r="U322" s="12" t="n">
        <v>28806545000109</v>
      </c>
      <c r="V322" s="12" t="s">
        <v>1093</v>
      </c>
      <c r="W322" s="12" t="s">
        <v>1094</v>
      </c>
    </row>
    <row r="323" customFormat="false" ht="15" hidden="false" customHeight="false" outlineLevel="0" collapsed="false">
      <c r="A323" s="102" t="s">
        <v>1857</v>
      </c>
      <c r="B323" s="103" t="n">
        <v>66459868000162</v>
      </c>
      <c r="C323" s="102" t="n">
        <v>147967</v>
      </c>
      <c r="D323" s="102" t="n">
        <v>915</v>
      </c>
      <c r="E323" s="102" t="s">
        <v>1858</v>
      </c>
      <c r="F323" s="102" t="n">
        <v>14326</v>
      </c>
      <c r="G323" s="102" t="s">
        <v>1355</v>
      </c>
      <c r="H323" s="102" t="n">
        <v>35992</v>
      </c>
      <c r="I323" s="102" t="n">
        <v>8</v>
      </c>
      <c r="J323" s="102" t="n">
        <v>35992</v>
      </c>
      <c r="K323" s="102" t="n">
        <v>7</v>
      </c>
      <c r="L323" s="102" t="s">
        <v>1859</v>
      </c>
      <c r="M323" s="102" t="s">
        <v>1078</v>
      </c>
      <c r="N323" s="102" t="s">
        <v>1079</v>
      </c>
      <c r="O323" s="102" t="s">
        <v>1155</v>
      </c>
      <c r="P323" s="104" t="e">
        <f aca="false">_xlfn.XLOOKUP('MEDIA TRI'!$E:$E,'MEDIA TRI'!$AA:$AA,"-",0)</f>
        <v>#NAME?</v>
      </c>
      <c r="Q323" s="12" t="e">
        <f aca="false">_xlfn.XLOOKUP($U:$U,$V:$V,0,0)</f>
        <v>#NAME?</v>
      </c>
      <c r="R323" s="12" t="e">
        <f aca="false">_xlfn.XLOOKUP($U:$U,$W:$W,0,0)</f>
        <v>#NAME?</v>
      </c>
      <c r="S323" s="12" t="s">
        <v>61</v>
      </c>
      <c r="T323" s="12" t="s">
        <v>1081</v>
      </c>
      <c r="U323" s="12" t="n">
        <v>24676884000167</v>
      </c>
      <c r="V323" s="12" t="n">
        <v>29</v>
      </c>
      <c r="W323" s="12" t="s">
        <v>58</v>
      </c>
    </row>
    <row r="324" customFormat="false" ht="15" hidden="false" customHeight="false" outlineLevel="0" collapsed="false">
      <c r="A324" s="102" t="s">
        <v>1860</v>
      </c>
      <c r="B324" s="103" t="n">
        <v>22339030000160</v>
      </c>
      <c r="C324" s="102" t="n">
        <v>146523</v>
      </c>
      <c r="D324" s="102" t="n">
        <v>3412</v>
      </c>
      <c r="E324" s="102" t="s">
        <v>1861</v>
      </c>
      <c r="F324" s="102" t="n">
        <v>10437</v>
      </c>
      <c r="G324" s="102" t="s">
        <v>58</v>
      </c>
      <c r="H324" s="102" t="n">
        <v>30015</v>
      </c>
      <c r="I324" s="102" t="n">
        <v>21</v>
      </c>
      <c r="J324" s="102" t="n">
        <v>30015</v>
      </c>
      <c r="K324" s="102" t="n">
        <v>7</v>
      </c>
      <c r="L324" s="102" t="s">
        <v>1860</v>
      </c>
      <c r="M324" s="102" t="s">
        <v>1078</v>
      </c>
      <c r="N324" s="102" t="s">
        <v>1090</v>
      </c>
      <c r="O324" s="102" t="s">
        <v>1126</v>
      </c>
      <c r="P324" s="104" t="e">
        <f aca="false">_xlfn.XLOOKUP('MEDIA TRI'!$E:$E,'MEDIA TRI'!$AA:$AA,"-",0)</f>
        <v>#NAME?</v>
      </c>
      <c r="Q324" s="12" t="e">
        <f aca="false">_xlfn.XLOOKUP($U:$U,$V:$V,0,0)</f>
        <v>#NAME?</v>
      </c>
      <c r="R324" s="12" t="e">
        <f aca="false">_xlfn.XLOOKUP($U:$U,$W:$W,0,0)</f>
        <v>#NAME?</v>
      </c>
      <c r="S324" s="12" t="s">
        <v>61</v>
      </c>
      <c r="T324" s="12" t="s">
        <v>1092</v>
      </c>
      <c r="U324" s="12" t="n">
        <v>24676884000167</v>
      </c>
      <c r="V324" s="12" t="n">
        <v>29</v>
      </c>
      <c r="W324" s="12" t="s">
        <v>58</v>
      </c>
    </row>
    <row r="325" customFormat="false" ht="15" hidden="false" customHeight="false" outlineLevel="0" collapsed="false">
      <c r="A325" s="102" t="s">
        <v>1862</v>
      </c>
      <c r="B325" s="103" t="n">
        <v>25267121000125</v>
      </c>
      <c r="C325" s="102" t="n">
        <v>129227</v>
      </c>
      <c r="D325" s="102" t="n">
        <v>1437</v>
      </c>
      <c r="E325" s="102" t="s">
        <v>1863</v>
      </c>
      <c r="F325" s="102" t="n">
        <v>15969</v>
      </c>
      <c r="G325" s="102" t="s">
        <v>1136</v>
      </c>
      <c r="H325" s="102" t="n">
        <v>35992</v>
      </c>
      <c r="I325" s="102" t="n">
        <v>8</v>
      </c>
      <c r="J325" s="102" t="n">
        <v>35992</v>
      </c>
      <c r="K325" s="102" t="n">
        <v>7</v>
      </c>
      <c r="L325" s="102" t="s">
        <v>1862</v>
      </c>
      <c r="M325" s="102" t="s">
        <v>1078</v>
      </c>
      <c r="N325" s="102" t="s">
        <v>1090</v>
      </c>
      <c r="O325" s="102" t="s">
        <v>1106</v>
      </c>
      <c r="P325" s="104" t="e">
        <f aca="false">_xlfn.XLOOKUP('MEDIA TRI'!$E:$E,'MEDIA TRI'!$AA:$AA,"-",0)</f>
        <v>#NAME?</v>
      </c>
      <c r="Q325" s="12" t="e">
        <f aca="false">_xlfn.XLOOKUP($U:$U,$V:$V,0,0)</f>
        <v>#NAME?</v>
      </c>
      <c r="R325" s="12" t="e">
        <f aca="false">_xlfn.XLOOKUP($U:$U,$W:$W,0,0)</f>
        <v>#NAME?</v>
      </c>
      <c r="S325" s="12" t="s">
        <v>61</v>
      </c>
      <c r="T325" s="12" t="s">
        <v>1092</v>
      </c>
      <c r="U325" s="12" t="n">
        <v>24676884000167</v>
      </c>
      <c r="V325" s="12" t="n">
        <v>29</v>
      </c>
      <c r="W325" s="12" t="s">
        <v>58</v>
      </c>
    </row>
    <row r="326" customFormat="false" ht="15" hidden="false" customHeight="false" outlineLevel="0" collapsed="false">
      <c r="A326" s="102" t="s">
        <v>1864</v>
      </c>
      <c r="B326" s="103" t="n">
        <v>2542725000137</v>
      </c>
      <c r="C326" s="102" t="n">
        <v>122639</v>
      </c>
      <c r="D326" s="102" t="n">
        <v>1652</v>
      </c>
      <c r="E326" s="102" t="s">
        <v>1865</v>
      </c>
      <c r="F326" s="102" t="n">
        <v>14591</v>
      </c>
      <c r="G326" s="102" t="s">
        <v>1645</v>
      </c>
      <c r="H326" s="102" t="n">
        <v>35169</v>
      </c>
      <c r="I326" s="102" t="n">
        <v>34</v>
      </c>
      <c r="J326" s="102" t="n">
        <v>35169</v>
      </c>
      <c r="K326" s="102" t="n">
        <v>7</v>
      </c>
      <c r="L326" s="102" t="s">
        <v>1646</v>
      </c>
      <c r="M326" s="102" t="s">
        <v>1078</v>
      </c>
      <c r="N326" s="102" t="s">
        <v>1251</v>
      </c>
      <c r="O326" s="102" t="s">
        <v>1252</v>
      </c>
      <c r="P326" s="104" t="e">
        <f aca="false">_xlfn.XLOOKUP('MEDIA TRI'!$E:$E,'MEDIA TRI'!$AA:$AA,"-",0)</f>
        <v>#NAME?</v>
      </c>
      <c r="Q326" s="12" t="e">
        <f aca="false">_xlfn.XLOOKUP($U:$U,$V:$V,0,0)</f>
        <v>#NAME?</v>
      </c>
      <c r="R326" s="12" t="e">
        <f aca="false">_xlfn.XLOOKUP($U:$U,$W:$W,0,0)</f>
        <v>#NAME?</v>
      </c>
      <c r="S326" s="12" t="s">
        <v>61</v>
      </c>
      <c r="T326" s="12" t="s">
        <v>1081</v>
      </c>
      <c r="U326" s="12" t="n">
        <v>53535654000186</v>
      </c>
      <c r="V326" s="12" t="s">
        <v>1093</v>
      </c>
      <c r="W326" s="12" t="s">
        <v>1094</v>
      </c>
    </row>
    <row r="327" customFormat="false" ht="15" hidden="false" customHeight="false" outlineLevel="0" collapsed="false">
      <c r="A327" s="102" t="s">
        <v>1866</v>
      </c>
      <c r="B327" s="103" t="n">
        <v>86406154000101</v>
      </c>
      <c r="C327" s="102" t="n">
        <v>112541</v>
      </c>
      <c r="D327" s="102" t="n">
        <v>3059</v>
      </c>
      <c r="E327" s="102" t="s">
        <v>1867</v>
      </c>
      <c r="F327" s="102" t="n">
        <v>10437</v>
      </c>
      <c r="G327" s="102" t="s">
        <v>58</v>
      </c>
      <c r="H327" s="102" t="n">
        <v>34925</v>
      </c>
      <c r="I327" s="102" t="n">
        <v>42</v>
      </c>
      <c r="J327" s="102" t="n">
        <v>34925</v>
      </c>
      <c r="K327" s="102" t="n">
        <v>7</v>
      </c>
      <c r="L327" s="102" t="s">
        <v>1866</v>
      </c>
      <c r="M327" s="102" t="s">
        <v>1078</v>
      </c>
      <c r="N327" s="102" t="s">
        <v>1079</v>
      </c>
      <c r="O327" s="102" t="s">
        <v>1155</v>
      </c>
      <c r="P327" s="104" t="e">
        <f aca="false">_xlfn.XLOOKUP('MEDIA TRI'!$E:$E,'MEDIA TRI'!$AA:$AA,"-",0)</f>
        <v>#NAME?</v>
      </c>
      <c r="Q327" s="12" t="e">
        <f aca="false">_xlfn.XLOOKUP($U:$U,$V:$V,0,0)</f>
        <v>#NAME?</v>
      </c>
      <c r="R327" s="12" t="e">
        <f aca="false">_xlfn.XLOOKUP($U:$U,$W:$W,0,0)</f>
        <v>#NAME?</v>
      </c>
      <c r="S327" s="12" t="s">
        <v>61</v>
      </c>
      <c r="T327" s="12" t="s">
        <v>1081</v>
      </c>
      <c r="U327" s="12" t="n">
        <v>53535654000186</v>
      </c>
      <c r="V327" s="12" t="s">
        <v>1093</v>
      </c>
      <c r="W327" s="12" t="s">
        <v>1094</v>
      </c>
    </row>
    <row r="328" customFormat="false" ht="15" hidden="false" customHeight="false" outlineLevel="0" collapsed="false">
      <c r="A328" s="102" t="s">
        <v>1868</v>
      </c>
      <c r="B328" s="103" t="n">
        <v>65283392000199</v>
      </c>
      <c r="C328" s="102" t="n">
        <v>121608</v>
      </c>
      <c r="D328" s="102" t="n">
        <v>1828</v>
      </c>
      <c r="E328" s="102" t="s">
        <v>1869</v>
      </c>
      <c r="F328" s="102" t="n">
        <v>104</v>
      </c>
      <c r="G328" s="102" t="s">
        <v>1260</v>
      </c>
      <c r="H328" s="102" t="n">
        <v>34925</v>
      </c>
      <c r="I328" s="102" t="n">
        <v>45</v>
      </c>
      <c r="J328" s="102" t="n">
        <v>34925</v>
      </c>
      <c r="K328" s="102" t="n">
        <v>45</v>
      </c>
      <c r="L328" s="102" t="s">
        <v>1868</v>
      </c>
      <c r="M328" s="102" t="s">
        <v>1078</v>
      </c>
      <c r="N328" s="102" t="s">
        <v>1090</v>
      </c>
      <c r="O328" s="102" t="s">
        <v>1091</v>
      </c>
      <c r="P328" s="104" t="e">
        <f aca="false">_xlfn.XLOOKUP('MEDIA TRI'!$E:$E,'MEDIA TRI'!$AA:$AA,"-",0)</f>
        <v>#NAME?</v>
      </c>
      <c r="Q328" s="12" t="e">
        <f aca="false">_xlfn.XLOOKUP($U:$U,$V:$V,0,0)</f>
        <v>#NAME?</v>
      </c>
      <c r="R328" s="12" t="e">
        <f aca="false">_xlfn.XLOOKUP($U:$U,$W:$W,0,0)</f>
        <v>#NAME?</v>
      </c>
      <c r="S328" s="12" t="s">
        <v>61</v>
      </c>
      <c r="T328" s="12" t="s">
        <v>1092</v>
      </c>
      <c r="U328" s="12" t="n">
        <v>26291484000169</v>
      </c>
      <c r="V328" s="12" t="n">
        <v>29</v>
      </c>
      <c r="W328" s="12" t="s">
        <v>58</v>
      </c>
    </row>
    <row r="329" customFormat="false" ht="15" hidden="false" customHeight="false" outlineLevel="0" collapsed="false">
      <c r="A329" s="102" t="s">
        <v>1870</v>
      </c>
      <c r="B329" s="103" t="n">
        <v>26012476000136</v>
      </c>
      <c r="C329" s="102" t="n">
        <v>139388</v>
      </c>
      <c r="D329" s="102" t="n">
        <v>232</v>
      </c>
      <c r="E329" s="102" t="s">
        <v>1871</v>
      </c>
      <c r="F329" s="102" t="n">
        <v>10437</v>
      </c>
      <c r="G329" s="102" t="s">
        <v>58</v>
      </c>
      <c r="H329" s="102" t="n">
        <v>30015</v>
      </c>
      <c r="I329" s="102" t="n">
        <v>27</v>
      </c>
      <c r="J329" s="102" t="n">
        <v>30015</v>
      </c>
      <c r="K329" s="102" t="n">
        <v>7</v>
      </c>
      <c r="L329" s="102" t="s">
        <v>1870</v>
      </c>
      <c r="M329" s="102" t="s">
        <v>1078</v>
      </c>
      <c r="N329" s="102" t="s">
        <v>1090</v>
      </c>
      <c r="O329" s="102" t="s">
        <v>1091</v>
      </c>
      <c r="P329" s="104" t="e">
        <f aca="false">_xlfn.XLOOKUP('MEDIA TRI'!$E:$E,'MEDIA TRI'!$AA:$AA,"-",0)</f>
        <v>#NAME?</v>
      </c>
      <c r="Q329" s="12" t="e">
        <f aca="false">_xlfn.XLOOKUP($U:$U,$V:$V,0,0)</f>
        <v>#NAME?</v>
      </c>
      <c r="R329" s="12" t="e">
        <f aca="false">_xlfn.XLOOKUP($U:$U,$W:$W,0,0)</f>
        <v>#NAME?</v>
      </c>
      <c r="S329" s="12" t="s">
        <v>61</v>
      </c>
      <c r="T329" s="12" t="s">
        <v>1081</v>
      </c>
      <c r="U329" s="12" t="n">
        <v>26291484000169</v>
      </c>
      <c r="V329" s="12" t="n">
        <v>29</v>
      </c>
      <c r="W329" s="12" t="s">
        <v>58</v>
      </c>
    </row>
    <row r="330" customFormat="false" ht="15" hidden="false" customHeight="false" outlineLevel="0" collapsed="false">
      <c r="A330" s="102" t="s">
        <v>1872</v>
      </c>
      <c r="B330" s="103" t="n">
        <v>20378675000186</v>
      </c>
      <c r="C330" s="102" t="n">
        <v>101058</v>
      </c>
      <c r="D330" s="102" t="n">
        <v>813</v>
      </c>
      <c r="E330" s="102" t="s">
        <v>1873</v>
      </c>
      <c r="F330" s="102" t="n">
        <v>13874</v>
      </c>
      <c r="G330" s="102" t="s">
        <v>1464</v>
      </c>
      <c r="H330" s="102" t="n">
        <v>35997</v>
      </c>
      <c r="I330" s="102" t="n">
        <v>21</v>
      </c>
      <c r="J330" s="102" t="n">
        <v>35997</v>
      </c>
      <c r="K330" s="102" t="n">
        <v>7</v>
      </c>
      <c r="L330" s="102" t="s">
        <v>1872</v>
      </c>
      <c r="M330" s="102" t="s">
        <v>1078</v>
      </c>
      <c r="N330" s="102" t="s">
        <v>1090</v>
      </c>
      <c r="O330" s="102" t="s">
        <v>1091</v>
      </c>
      <c r="P330" s="104" t="e">
        <f aca="false">_xlfn.XLOOKUP('MEDIA TRI'!$E:$E,'MEDIA TRI'!$AA:$AA,"-",0)</f>
        <v>#NAME?</v>
      </c>
      <c r="Q330" s="12" t="e">
        <f aca="false">_xlfn.XLOOKUP($U:$U,$V:$V,0,0)</f>
        <v>#NAME?</v>
      </c>
      <c r="R330" s="12" t="e">
        <f aca="false">_xlfn.XLOOKUP($U:$U,$W:$W,0,0)</f>
        <v>#NAME?</v>
      </c>
      <c r="S330" s="12" t="s">
        <v>61</v>
      </c>
      <c r="T330" s="12" t="s">
        <v>1081</v>
      </c>
      <c r="U330" s="12" t="n">
        <v>58837188000379</v>
      </c>
      <c r="V330" s="12" t="s">
        <v>1093</v>
      </c>
      <c r="W330" s="12" t="s">
        <v>1094</v>
      </c>
    </row>
    <row r="331" customFormat="false" ht="15" hidden="false" customHeight="false" outlineLevel="0" collapsed="false">
      <c r="A331" s="102" t="s">
        <v>1874</v>
      </c>
      <c r="B331" s="103" t="n">
        <v>18541730000165</v>
      </c>
      <c r="C331" s="102" t="n">
        <v>144609</v>
      </c>
      <c r="D331" s="102" t="n">
        <v>230</v>
      </c>
      <c r="E331" s="102" t="s">
        <v>1875</v>
      </c>
      <c r="F331" s="102" t="n">
        <v>104</v>
      </c>
      <c r="G331" s="102" t="s">
        <v>1260</v>
      </c>
      <c r="H331" s="102" t="n">
        <v>35993</v>
      </c>
      <c r="I331" s="102" t="n">
        <v>37</v>
      </c>
      <c r="J331" s="102" t="n">
        <v>35993</v>
      </c>
      <c r="K331" s="102" t="n">
        <v>7</v>
      </c>
      <c r="L331" s="102" t="s">
        <v>1874</v>
      </c>
      <c r="M331" s="102" t="s">
        <v>1078</v>
      </c>
      <c r="N331" s="102" t="s">
        <v>1090</v>
      </c>
      <c r="O331" s="102" t="s">
        <v>1091</v>
      </c>
      <c r="P331" s="104" t="e">
        <f aca="false">_xlfn.XLOOKUP('MEDIA TRI'!$E:$E,'MEDIA TRI'!$AA:$AA,"-",0)</f>
        <v>#NAME?</v>
      </c>
      <c r="Q331" s="12" t="e">
        <f aca="false">_xlfn.XLOOKUP($U:$U,$V:$V,0,0)</f>
        <v>#NAME?</v>
      </c>
      <c r="R331" s="12" t="e">
        <f aca="false">_xlfn.XLOOKUP($U:$U,$W:$W,0,0)</f>
        <v>#NAME?</v>
      </c>
      <c r="S331" s="12" t="s">
        <v>61</v>
      </c>
      <c r="T331" s="12" t="s">
        <v>1092</v>
      </c>
      <c r="U331" s="12" t="n">
        <v>58837188000379</v>
      </c>
      <c r="V331" s="12" t="s">
        <v>1093</v>
      </c>
      <c r="W331" s="12" t="s">
        <v>1094</v>
      </c>
    </row>
    <row r="332" customFormat="false" ht="15" hidden="false" customHeight="false" outlineLevel="0" collapsed="false">
      <c r="A332" s="102" t="s">
        <v>1876</v>
      </c>
      <c r="B332" s="103" t="n">
        <v>17774738000290</v>
      </c>
      <c r="C332" s="102" t="n">
        <v>148736</v>
      </c>
      <c r="D332" s="102" t="n">
        <v>1146</v>
      </c>
      <c r="E332" s="102" t="s">
        <v>1877</v>
      </c>
      <c r="F332" s="102" t="n">
        <v>14375</v>
      </c>
      <c r="G332" s="102" t="s">
        <v>1270</v>
      </c>
      <c r="H332" s="102" t="n">
        <v>30015</v>
      </c>
      <c r="I332" s="102" t="n">
        <v>21</v>
      </c>
      <c r="J332" s="102" t="n">
        <v>30015</v>
      </c>
      <c r="K332" s="102" t="n">
        <v>7</v>
      </c>
      <c r="L332" s="102" t="s">
        <v>1878</v>
      </c>
      <c r="M332" s="102" t="s">
        <v>1078</v>
      </c>
      <c r="N332" s="102" t="s">
        <v>1079</v>
      </c>
      <c r="O332" s="102" t="s">
        <v>1097</v>
      </c>
      <c r="P332" s="104" t="e">
        <f aca="false">_xlfn.XLOOKUP('MEDIA TRI'!$E:$E,'MEDIA TRI'!$AA:$AA,"-",0)</f>
        <v>#NAME?</v>
      </c>
      <c r="Q332" s="12" t="e">
        <f aca="false">_xlfn.XLOOKUP($U:$U,$V:$V,0,0)</f>
        <v>#NAME?</v>
      </c>
      <c r="R332" s="12" t="e">
        <f aca="false">_xlfn.XLOOKUP($U:$U,$W:$W,0,0)</f>
        <v>#NAME?</v>
      </c>
      <c r="S332" s="12" t="s">
        <v>61</v>
      </c>
      <c r="T332" s="12" t="s">
        <v>1092</v>
      </c>
      <c r="U332" s="12" t="n">
        <v>13245683000199</v>
      </c>
      <c r="V332" s="12" t="n">
        <v>29</v>
      </c>
      <c r="W332" s="12" t="s">
        <v>58</v>
      </c>
    </row>
    <row r="333" customFormat="false" ht="15" hidden="false" customHeight="false" outlineLevel="0" collapsed="false">
      <c r="A333" s="102" t="s">
        <v>1879</v>
      </c>
      <c r="B333" s="103" t="n">
        <v>25346479000143</v>
      </c>
      <c r="C333" s="102" t="n">
        <v>108149</v>
      </c>
      <c r="D333" s="102" t="n">
        <v>185</v>
      </c>
      <c r="E333" s="102" t="s">
        <v>1880</v>
      </c>
      <c r="F333" s="102" t="n">
        <v>104</v>
      </c>
      <c r="G333" s="102" t="s">
        <v>1260</v>
      </c>
      <c r="H333" s="102" t="n">
        <v>34925</v>
      </c>
      <c r="I333" s="102" t="n">
        <v>35</v>
      </c>
      <c r="J333" s="102" t="n">
        <v>34925</v>
      </c>
      <c r="K333" s="102" t="n">
        <v>7</v>
      </c>
      <c r="L333" s="102" t="s">
        <v>1879</v>
      </c>
      <c r="M333" s="102" t="s">
        <v>1078</v>
      </c>
      <c r="N333" s="102" t="s">
        <v>1090</v>
      </c>
      <c r="O333" s="102" t="s">
        <v>1091</v>
      </c>
      <c r="P333" s="104" t="e">
        <f aca="false">_xlfn.XLOOKUP('MEDIA TRI'!$E:$E,'MEDIA TRI'!$AA:$AA,"-",0)</f>
        <v>#NAME?</v>
      </c>
      <c r="Q333" s="12" t="e">
        <f aca="false">_xlfn.XLOOKUP($U:$U,$V:$V,0,0)</f>
        <v>#NAME?</v>
      </c>
      <c r="R333" s="12" t="e">
        <f aca="false">_xlfn.XLOOKUP($U:$U,$W:$W,0,0)</f>
        <v>#NAME?</v>
      </c>
      <c r="S333" s="12" t="s">
        <v>61</v>
      </c>
      <c r="T333" s="12" t="s">
        <v>1092</v>
      </c>
      <c r="U333" s="12" t="n">
        <v>50368034000101</v>
      </c>
      <c r="V333" s="12" t="s">
        <v>1093</v>
      </c>
      <c r="W333" s="12" t="s">
        <v>1094</v>
      </c>
    </row>
    <row r="334" customFormat="false" ht="15" hidden="false" customHeight="false" outlineLevel="0" collapsed="false">
      <c r="A334" s="102" t="s">
        <v>1775</v>
      </c>
      <c r="B334" s="103" t="n">
        <v>20076790000104</v>
      </c>
      <c r="C334" s="102" t="n">
        <v>120412</v>
      </c>
      <c r="D334" s="102" t="n">
        <v>384</v>
      </c>
      <c r="E334" s="102" t="s">
        <v>1881</v>
      </c>
      <c r="F334" s="102" t="n">
        <v>14326</v>
      </c>
      <c r="G334" s="102" t="s">
        <v>1355</v>
      </c>
      <c r="H334" s="102" t="n">
        <v>35992</v>
      </c>
      <c r="I334" s="102" t="n">
        <v>8</v>
      </c>
      <c r="J334" s="102" t="n">
        <v>35992</v>
      </c>
      <c r="K334" s="102" t="n">
        <v>7</v>
      </c>
      <c r="L334" s="102" t="s">
        <v>1775</v>
      </c>
      <c r="M334" s="102" t="s">
        <v>1078</v>
      </c>
      <c r="N334" s="102" t="s">
        <v>1079</v>
      </c>
      <c r="O334" s="102" t="s">
        <v>1080</v>
      </c>
      <c r="P334" s="104" t="e">
        <f aca="false">_xlfn.XLOOKUP('MEDIA TRI'!$E:$E,'MEDIA TRI'!$AA:$AA,"-",0)</f>
        <v>#NAME?</v>
      </c>
      <c r="Q334" s="12" t="e">
        <f aca="false">_xlfn.XLOOKUP($U:$U,$V:$V,0,0)</f>
        <v>#NAME?</v>
      </c>
      <c r="R334" s="12" t="e">
        <f aca="false">_xlfn.XLOOKUP($U:$U,$W:$W,0,0)</f>
        <v>#NAME?</v>
      </c>
      <c r="S334" s="12" t="s">
        <v>61</v>
      </c>
      <c r="T334" s="12" t="s">
        <v>1081</v>
      </c>
      <c r="U334" s="12" t="n">
        <v>50368034000101</v>
      </c>
      <c r="V334" s="12" t="s">
        <v>1093</v>
      </c>
      <c r="W334" s="12" t="s">
        <v>1094</v>
      </c>
    </row>
    <row r="335" customFormat="false" ht="15" hidden="false" customHeight="false" outlineLevel="0" collapsed="false">
      <c r="A335" s="102" t="s">
        <v>1882</v>
      </c>
      <c r="B335" s="103" t="n">
        <v>667035000189</v>
      </c>
      <c r="C335" s="102" t="n">
        <v>145315</v>
      </c>
      <c r="D335" s="102" t="n">
        <v>327</v>
      </c>
      <c r="E335" s="102" t="s">
        <v>1883</v>
      </c>
      <c r="F335" s="102" t="n">
        <v>14516</v>
      </c>
      <c r="G335" s="102" t="s">
        <v>1089</v>
      </c>
      <c r="H335" s="102" t="n">
        <v>34907</v>
      </c>
      <c r="I335" s="102" t="n">
        <v>21</v>
      </c>
      <c r="J335" s="102" t="n">
        <v>34907</v>
      </c>
      <c r="K335" s="102" t="n">
        <v>7</v>
      </c>
      <c r="L335" s="102" t="s">
        <v>1882</v>
      </c>
      <c r="M335" s="102" t="s">
        <v>1078</v>
      </c>
      <c r="N335" s="102" t="s">
        <v>1079</v>
      </c>
      <c r="O335" s="102" t="s">
        <v>1116</v>
      </c>
      <c r="P335" s="104" t="e">
        <f aca="false">_xlfn.XLOOKUP('MEDIA TRI'!$E:$E,'MEDIA TRI'!$AA:$AA,"-",0)</f>
        <v>#NAME?</v>
      </c>
      <c r="Q335" s="12" t="e">
        <f aca="false">_xlfn.XLOOKUP($U:$U,$V:$V,0,0)</f>
        <v>#NAME?</v>
      </c>
      <c r="R335" s="12" t="e">
        <f aca="false">_xlfn.XLOOKUP($U:$U,$W:$W,0,0)</f>
        <v>#NAME?</v>
      </c>
      <c r="S335" s="12" t="s">
        <v>61</v>
      </c>
      <c r="T335" s="12" t="s">
        <v>1081</v>
      </c>
      <c r="U335" s="12" t="n">
        <v>24676884000752</v>
      </c>
      <c r="V335" s="12" t="n">
        <v>29</v>
      </c>
      <c r="W335" s="12" t="s">
        <v>58</v>
      </c>
    </row>
    <row r="336" customFormat="false" ht="15" hidden="false" customHeight="false" outlineLevel="0" collapsed="false">
      <c r="A336" s="102" t="s">
        <v>1884</v>
      </c>
      <c r="B336" s="103" t="n">
        <v>25809237000149</v>
      </c>
      <c r="C336" s="102" t="n">
        <v>120831</v>
      </c>
      <c r="D336" s="102" t="n">
        <v>232</v>
      </c>
      <c r="E336" s="102" t="s">
        <v>1885</v>
      </c>
      <c r="F336" s="102" t="n">
        <v>10994</v>
      </c>
      <c r="G336" s="102" t="s">
        <v>1207</v>
      </c>
      <c r="H336" s="102" t="n">
        <v>35181</v>
      </c>
      <c r="I336" s="102" t="n">
        <v>27</v>
      </c>
      <c r="J336" s="102" t="n">
        <v>35181</v>
      </c>
      <c r="K336" s="102" t="n">
        <v>7</v>
      </c>
      <c r="L336" s="102" t="s">
        <v>1884</v>
      </c>
      <c r="M336" s="102" t="s">
        <v>1078</v>
      </c>
      <c r="N336" s="102" t="s">
        <v>1090</v>
      </c>
      <c r="O336" s="102" t="s">
        <v>1091</v>
      </c>
      <c r="P336" s="104" t="e">
        <f aca="false">_xlfn.XLOOKUP('MEDIA TRI'!$E:$E,'MEDIA TRI'!$AA:$AA,"-",0)</f>
        <v>#NAME?</v>
      </c>
      <c r="Q336" s="12" t="e">
        <f aca="false">_xlfn.XLOOKUP($U:$U,$V:$V,0,0)</f>
        <v>#NAME?</v>
      </c>
      <c r="R336" s="12" t="e">
        <f aca="false">_xlfn.XLOOKUP($U:$U,$W:$W,0,0)</f>
        <v>#NAME?</v>
      </c>
      <c r="S336" s="12" t="s">
        <v>61</v>
      </c>
      <c r="T336" s="12" t="s">
        <v>1081</v>
      </c>
      <c r="U336" s="12" t="n">
        <v>24676884000752</v>
      </c>
      <c r="V336" s="12" t="n">
        <v>29</v>
      </c>
      <c r="W336" s="12" t="s">
        <v>58</v>
      </c>
    </row>
    <row r="337" customFormat="false" ht="15" hidden="false" customHeight="false" outlineLevel="0" collapsed="false">
      <c r="A337" s="102" t="s">
        <v>1886</v>
      </c>
      <c r="B337" s="103" t="n">
        <v>21139456000107</v>
      </c>
      <c r="C337" s="102" t="n">
        <v>138256</v>
      </c>
      <c r="D337" s="102" t="n">
        <v>2251</v>
      </c>
      <c r="E337" s="102" t="s">
        <v>1887</v>
      </c>
      <c r="F337" s="102" t="n">
        <v>10437</v>
      </c>
      <c r="G337" s="102" t="s">
        <v>58</v>
      </c>
      <c r="H337" s="102" t="n">
        <v>35997</v>
      </c>
      <c r="I337" s="102" t="n">
        <v>7</v>
      </c>
      <c r="J337" s="102" t="n">
        <v>35997</v>
      </c>
      <c r="K337" s="102" t="n">
        <v>7</v>
      </c>
      <c r="L337" s="102" t="s">
        <v>1886</v>
      </c>
      <c r="M337" s="102" t="s">
        <v>1078</v>
      </c>
      <c r="N337" s="102" t="s">
        <v>1090</v>
      </c>
      <c r="O337" s="102" t="s">
        <v>1091</v>
      </c>
      <c r="P337" s="104" t="e">
        <f aca="false">_xlfn.XLOOKUP('MEDIA TRI'!$E:$E,'MEDIA TRI'!$AA:$AA,"-",0)</f>
        <v>#NAME?</v>
      </c>
      <c r="Q337" s="12" t="e">
        <f aca="false">_xlfn.XLOOKUP($U:$U,$V:$V,0,0)</f>
        <v>#NAME?</v>
      </c>
      <c r="R337" s="12" t="e">
        <f aca="false">_xlfn.XLOOKUP($U:$U,$W:$W,0,0)</f>
        <v>#NAME?</v>
      </c>
      <c r="S337" s="12" t="s">
        <v>61</v>
      </c>
      <c r="T337" s="12" t="s">
        <v>1092</v>
      </c>
      <c r="U337" s="12" t="n">
        <v>24676884000752</v>
      </c>
      <c r="V337" s="12" t="n">
        <v>29</v>
      </c>
      <c r="W337" s="12" t="s">
        <v>58</v>
      </c>
    </row>
    <row r="338" customFormat="false" ht="15" hidden="false" customHeight="false" outlineLevel="0" collapsed="false">
      <c r="A338" s="102" t="s">
        <v>1888</v>
      </c>
      <c r="B338" s="103" t="n">
        <v>1728556000161</v>
      </c>
      <c r="C338" s="102" t="n">
        <v>138130</v>
      </c>
      <c r="D338" s="102" t="n">
        <v>302</v>
      </c>
      <c r="E338" s="102" t="s">
        <v>1889</v>
      </c>
      <c r="F338" s="102" t="n">
        <v>14326</v>
      </c>
      <c r="G338" s="102" t="s">
        <v>1355</v>
      </c>
      <c r="H338" s="102" t="n">
        <v>35996</v>
      </c>
      <c r="I338" s="102" t="n">
        <v>25</v>
      </c>
      <c r="J338" s="102" t="n">
        <v>35996</v>
      </c>
      <c r="K338" s="102" t="n">
        <v>7</v>
      </c>
      <c r="L338" s="102" t="s">
        <v>1888</v>
      </c>
      <c r="M338" s="102" t="s">
        <v>1078</v>
      </c>
      <c r="N338" s="102" t="s">
        <v>1079</v>
      </c>
      <c r="O338" s="102" t="s">
        <v>1155</v>
      </c>
      <c r="P338" s="104" t="e">
        <f aca="false">_xlfn.XLOOKUP('MEDIA TRI'!$E:$E,'MEDIA TRI'!$AA:$AA,"-",0)</f>
        <v>#NAME?</v>
      </c>
      <c r="Q338" s="12" t="e">
        <f aca="false">_xlfn.XLOOKUP($U:$U,$V:$V,0,0)</f>
        <v>#NAME?</v>
      </c>
      <c r="R338" s="12" t="e">
        <f aca="false">_xlfn.XLOOKUP($U:$U,$W:$W,0,0)</f>
        <v>#NAME?</v>
      </c>
      <c r="S338" s="12" t="s">
        <v>61</v>
      </c>
      <c r="T338" s="12" t="s">
        <v>1081</v>
      </c>
      <c r="U338" s="12" t="n">
        <v>54012406000709</v>
      </c>
      <c r="V338" s="12" t="s">
        <v>1093</v>
      </c>
      <c r="W338" s="12" t="s">
        <v>1094</v>
      </c>
    </row>
    <row r="339" customFormat="false" ht="15" hidden="false" customHeight="false" outlineLevel="0" collapsed="false">
      <c r="A339" s="102" t="s">
        <v>1890</v>
      </c>
      <c r="B339" s="103" t="n">
        <v>3085411000115</v>
      </c>
      <c r="C339" s="102" t="n">
        <v>147549</v>
      </c>
      <c r="D339" s="102" t="n">
        <v>3411</v>
      </c>
      <c r="E339" s="102" t="s">
        <v>1891</v>
      </c>
      <c r="F339" s="102" t="n">
        <v>10437</v>
      </c>
      <c r="G339" s="102" t="s">
        <v>58</v>
      </c>
      <c r="H339" s="102" t="n">
        <v>30015</v>
      </c>
      <c r="I339" s="102" t="n">
        <v>21</v>
      </c>
      <c r="J339" s="102" t="n">
        <v>30015</v>
      </c>
      <c r="K339" s="102" t="n">
        <v>7</v>
      </c>
      <c r="L339" s="102" t="s">
        <v>1892</v>
      </c>
      <c r="M339" s="102" t="s">
        <v>1078</v>
      </c>
      <c r="N339" s="102" t="s">
        <v>1079</v>
      </c>
      <c r="O339" s="102" t="s">
        <v>1097</v>
      </c>
      <c r="P339" s="104" t="e">
        <f aca="false">_xlfn.XLOOKUP('MEDIA TRI'!$E:$E,'MEDIA TRI'!$AA:$AA,"-",0)</f>
        <v>#NAME?</v>
      </c>
      <c r="Q339" s="12" t="e">
        <f aca="false">_xlfn.XLOOKUP($U:$U,$V:$V,0,0)</f>
        <v>#NAME?</v>
      </c>
      <c r="R339" s="12" t="e">
        <f aca="false">_xlfn.XLOOKUP($U:$U,$W:$W,0,0)</f>
        <v>#NAME?</v>
      </c>
      <c r="S339" s="12" t="s">
        <v>61</v>
      </c>
      <c r="T339" s="12" t="s">
        <v>1092</v>
      </c>
      <c r="U339" s="12" t="n">
        <v>54012406000709</v>
      </c>
      <c r="V339" s="12" t="s">
        <v>1093</v>
      </c>
      <c r="W339" s="12" t="s">
        <v>1094</v>
      </c>
    </row>
    <row r="340" customFormat="false" ht="15" hidden="false" customHeight="false" outlineLevel="0" collapsed="false">
      <c r="A340" s="102" t="s">
        <v>1893</v>
      </c>
      <c r="B340" s="103" t="n">
        <v>41792102000174</v>
      </c>
      <c r="C340" s="102" t="n">
        <v>120740</v>
      </c>
      <c r="D340" s="102" t="n">
        <v>422</v>
      </c>
      <c r="E340" s="102" t="s">
        <v>1894</v>
      </c>
      <c r="F340" s="102" t="n">
        <v>10437</v>
      </c>
      <c r="G340" s="102" t="s">
        <v>58</v>
      </c>
      <c r="H340" s="102" t="n">
        <v>35181</v>
      </c>
      <c r="I340" s="102" t="n">
        <v>27</v>
      </c>
      <c r="J340" s="102" t="n">
        <v>35181</v>
      </c>
      <c r="K340" s="102" t="n">
        <v>7</v>
      </c>
      <c r="L340" s="102" t="s">
        <v>1564</v>
      </c>
      <c r="M340" s="102" t="s">
        <v>1078</v>
      </c>
      <c r="N340" s="102" t="s">
        <v>1090</v>
      </c>
      <c r="O340" s="102" t="s">
        <v>1122</v>
      </c>
      <c r="P340" s="104" t="e">
        <f aca="false">_xlfn.XLOOKUP('MEDIA TRI'!$E:$E,'MEDIA TRI'!$AA:$AA,"-",0)</f>
        <v>#NAME?</v>
      </c>
      <c r="Q340" s="12" t="e">
        <f aca="false">_xlfn.XLOOKUP($U:$U,$V:$V,0,0)</f>
        <v>#NAME?</v>
      </c>
      <c r="R340" s="12" t="e">
        <f aca="false">_xlfn.XLOOKUP($U:$U,$W:$W,0,0)</f>
        <v>#NAME?</v>
      </c>
      <c r="S340" s="12" t="s">
        <v>61</v>
      </c>
      <c r="T340" s="12" t="s">
        <v>1092</v>
      </c>
      <c r="U340" s="12" t="n">
        <v>9219138000401</v>
      </c>
      <c r="V340" s="12" t="s">
        <v>1093</v>
      </c>
      <c r="W340" s="12" t="s">
        <v>1094</v>
      </c>
    </row>
    <row r="341" customFormat="false" ht="15" hidden="false" customHeight="false" outlineLevel="0" collapsed="false">
      <c r="A341" s="102" t="s">
        <v>1895</v>
      </c>
      <c r="B341" s="103" t="n">
        <v>149893000131</v>
      </c>
      <c r="C341" s="102" t="n">
        <v>111270</v>
      </c>
      <c r="D341" s="102" t="n">
        <v>388</v>
      </c>
      <c r="E341" s="102" t="s">
        <v>1896</v>
      </c>
      <c r="F341" s="102" t="n">
        <v>10437</v>
      </c>
      <c r="G341" s="102" t="s">
        <v>58</v>
      </c>
      <c r="H341" s="102" t="n">
        <v>35992</v>
      </c>
      <c r="I341" s="102" t="n">
        <v>7</v>
      </c>
      <c r="J341" s="102" t="n">
        <v>35992</v>
      </c>
      <c r="K341" s="102" t="n">
        <v>7</v>
      </c>
      <c r="L341" s="102" t="s">
        <v>1895</v>
      </c>
      <c r="M341" s="102" t="s">
        <v>1078</v>
      </c>
      <c r="N341" s="102" t="s">
        <v>1079</v>
      </c>
      <c r="O341" s="102" t="s">
        <v>1116</v>
      </c>
      <c r="P341" s="104" t="e">
        <f aca="false">_xlfn.XLOOKUP('MEDIA TRI'!$E:$E,'MEDIA TRI'!$AA:$AA,"-",0)</f>
        <v>#NAME?</v>
      </c>
      <c r="Q341" s="12" t="e">
        <f aca="false">_xlfn.XLOOKUP($U:$U,$V:$V,0,0)</f>
        <v>#NAME?</v>
      </c>
      <c r="R341" s="12" t="e">
        <f aca="false">_xlfn.XLOOKUP($U:$U,$W:$W,0,0)</f>
        <v>#NAME?</v>
      </c>
      <c r="S341" s="12" t="s">
        <v>61</v>
      </c>
      <c r="T341" s="12" t="s">
        <v>1081</v>
      </c>
      <c r="U341" s="12" t="n">
        <v>27578434000120</v>
      </c>
      <c r="V341" s="12" t="n">
        <v>29</v>
      </c>
      <c r="W341" s="12" t="s">
        <v>58</v>
      </c>
    </row>
    <row r="342" customFormat="false" ht="15" hidden="false" customHeight="false" outlineLevel="0" collapsed="false">
      <c r="A342" s="102" t="s">
        <v>1897</v>
      </c>
      <c r="B342" s="103" t="n">
        <v>41780859000148</v>
      </c>
      <c r="C342" s="102" t="n">
        <v>107784</v>
      </c>
      <c r="D342" s="102" t="n">
        <v>1146</v>
      </c>
      <c r="E342" s="102" t="s">
        <v>1898</v>
      </c>
      <c r="F342" s="102" t="n">
        <v>10437</v>
      </c>
      <c r="G342" s="102" t="s">
        <v>58</v>
      </c>
      <c r="H342" s="102" t="n">
        <v>30015</v>
      </c>
      <c r="I342" s="102" t="n">
        <v>21</v>
      </c>
      <c r="J342" s="102" t="n">
        <v>30015</v>
      </c>
      <c r="K342" s="102" t="n">
        <v>7</v>
      </c>
      <c r="L342" s="102" t="s">
        <v>1897</v>
      </c>
      <c r="M342" s="102" t="s">
        <v>1078</v>
      </c>
      <c r="N342" s="102" t="s">
        <v>1079</v>
      </c>
      <c r="O342" s="102" t="s">
        <v>1097</v>
      </c>
      <c r="P342" s="104" t="e">
        <f aca="false">_xlfn.XLOOKUP('MEDIA TRI'!$E:$E,'MEDIA TRI'!$AA:$AA,"-",0)</f>
        <v>#NAME?</v>
      </c>
      <c r="Q342" s="12" t="e">
        <f aca="false">_xlfn.XLOOKUP($U:$U,$V:$V,0,0)</f>
        <v>#NAME?</v>
      </c>
      <c r="R342" s="12" t="e">
        <f aca="false">_xlfn.XLOOKUP($U:$U,$W:$W,0,0)</f>
        <v>#NAME?</v>
      </c>
      <c r="S342" s="12" t="s">
        <v>61</v>
      </c>
      <c r="T342" s="12" t="s">
        <v>1092</v>
      </c>
      <c r="U342" s="12" t="n">
        <v>27578434000120</v>
      </c>
      <c r="V342" s="12" t="n">
        <v>29</v>
      </c>
      <c r="W342" s="12" t="s">
        <v>58</v>
      </c>
    </row>
    <row r="343" customFormat="false" ht="15" hidden="false" customHeight="false" outlineLevel="0" collapsed="false">
      <c r="A343" s="102" t="s">
        <v>1101</v>
      </c>
      <c r="B343" s="103" t="n">
        <v>71159388000116</v>
      </c>
      <c r="C343" s="102" t="n">
        <v>109263</v>
      </c>
      <c r="D343" s="102" t="n">
        <v>1440</v>
      </c>
      <c r="E343" s="102" t="s">
        <v>1899</v>
      </c>
      <c r="F343" s="102" t="n">
        <v>95</v>
      </c>
      <c r="G343" s="102" t="s">
        <v>1100</v>
      </c>
      <c r="H343" s="102" t="n">
        <v>34925</v>
      </c>
      <c r="I343" s="102" t="n">
        <v>36</v>
      </c>
      <c r="J343" s="102" t="n">
        <v>34925</v>
      </c>
      <c r="K343" s="102" t="n">
        <v>7</v>
      </c>
      <c r="L343" s="102" t="s">
        <v>1101</v>
      </c>
      <c r="M343" s="102" t="s">
        <v>1078</v>
      </c>
      <c r="N343" s="102" t="s">
        <v>1090</v>
      </c>
      <c r="O343" s="102" t="s">
        <v>1102</v>
      </c>
      <c r="P343" s="104" t="e">
        <f aca="false">_xlfn.XLOOKUP('MEDIA TRI'!$E:$E,'MEDIA TRI'!$AA:$AA,"-",0)</f>
        <v>#NAME?</v>
      </c>
      <c r="Q343" s="12" t="e">
        <f aca="false">_xlfn.XLOOKUP($U:$U,$V:$V,0,0)</f>
        <v>#NAME?</v>
      </c>
      <c r="R343" s="12" t="e">
        <f aca="false">_xlfn.XLOOKUP($U:$U,$W:$W,0,0)</f>
        <v>#NAME?</v>
      </c>
      <c r="S343" s="12" t="s">
        <v>61</v>
      </c>
      <c r="T343" s="12" t="s">
        <v>1081</v>
      </c>
      <c r="U343" s="12" t="n">
        <v>41316696000228</v>
      </c>
      <c r="V343" s="12" t="s">
        <v>1093</v>
      </c>
      <c r="W343" s="12" t="s">
        <v>1094</v>
      </c>
    </row>
    <row r="344" customFormat="false" ht="15" hidden="false" customHeight="false" outlineLevel="0" collapsed="false">
      <c r="A344" s="102" t="s">
        <v>1900</v>
      </c>
      <c r="B344" s="103" t="n">
        <v>24048878000165</v>
      </c>
      <c r="C344" s="102" t="n">
        <v>109424</v>
      </c>
      <c r="D344" s="102" t="n">
        <v>509</v>
      </c>
      <c r="E344" s="102" t="s">
        <v>1901</v>
      </c>
      <c r="F344" s="102" t="n">
        <v>13507</v>
      </c>
      <c r="G344" s="102" t="s">
        <v>1457</v>
      </c>
      <c r="H344" s="102" t="n">
        <v>35993</v>
      </c>
      <c r="I344" s="102" t="n">
        <v>28</v>
      </c>
      <c r="J344" s="102" t="n">
        <v>35993</v>
      </c>
      <c r="K344" s="102" t="n">
        <v>7</v>
      </c>
      <c r="L344" s="102" t="s">
        <v>1900</v>
      </c>
      <c r="M344" s="102" t="s">
        <v>1078</v>
      </c>
      <c r="N344" s="102" t="s">
        <v>1079</v>
      </c>
      <c r="O344" s="102" t="s">
        <v>1116</v>
      </c>
      <c r="P344" s="104" t="e">
        <f aca="false">_xlfn.XLOOKUP('MEDIA TRI'!$E:$E,'MEDIA TRI'!$AA:$AA,"-",0)</f>
        <v>#NAME?</v>
      </c>
      <c r="Q344" s="12" t="e">
        <f aca="false">_xlfn.XLOOKUP($U:$U,$V:$V,0,0)</f>
        <v>#NAME?</v>
      </c>
      <c r="R344" s="12" t="e">
        <f aca="false">_xlfn.XLOOKUP($U:$U,$W:$W,0,0)</f>
        <v>#NAME?</v>
      </c>
      <c r="S344" s="12" t="s">
        <v>61</v>
      </c>
      <c r="T344" s="12" t="s">
        <v>1081</v>
      </c>
      <c r="U344" s="12" t="n">
        <v>41316696000228</v>
      </c>
      <c r="V344" s="12" t="s">
        <v>1093</v>
      </c>
      <c r="W344" s="12" t="s">
        <v>1094</v>
      </c>
    </row>
    <row r="345" customFormat="false" ht="15" hidden="false" customHeight="false" outlineLevel="0" collapsed="false">
      <c r="A345" s="102" t="s">
        <v>1902</v>
      </c>
      <c r="B345" s="103" t="n">
        <v>65139990000199</v>
      </c>
      <c r="C345" s="102" t="n">
        <v>122995</v>
      </c>
      <c r="D345" s="102" t="n">
        <v>995</v>
      </c>
      <c r="E345" s="102" t="s">
        <v>1903</v>
      </c>
      <c r="F345" s="102" t="n">
        <v>14608</v>
      </c>
      <c r="G345" s="102" t="s">
        <v>1105</v>
      </c>
      <c r="H345" s="102" t="n">
        <v>35993</v>
      </c>
      <c r="I345" s="102" t="n">
        <v>40</v>
      </c>
      <c r="J345" s="102" t="n">
        <v>35993</v>
      </c>
      <c r="K345" s="102" t="n">
        <v>7</v>
      </c>
      <c r="L345" s="102" t="s">
        <v>1902</v>
      </c>
      <c r="M345" s="102" t="s">
        <v>1078</v>
      </c>
      <c r="N345" s="102" t="s">
        <v>1079</v>
      </c>
      <c r="O345" s="102" t="s">
        <v>1155</v>
      </c>
      <c r="P345" s="104" t="e">
        <f aca="false">_xlfn.XLOOKUP('MEDIA TRI'!$E:$E,'MEDIA TRI'!$AA:$AA,"-",0)</f>
        <v>#NAME?</v>
      </c>
      <c r="Q345" s="12" t="e">
        <f aca="false">_xlfn.XLOOKUP($U:$U,$V:$V,0,0)</f>
        <v>#NAME?</v>
      </c>
      <c r="R345" s="12" t="e">
        <f aca="false">_xlfn.XLOOKUP($U:$U,$W:$W,0,0)</f>
        <v>#NAME?</v>
      </c>
      <c r="S345" s="12" t="s">
        <v>61</v>
      </c>
      <c r="T345" s="12" t="s">
        <v>1081</v>
      </c>
      <c r="U345" s="12" t="n">
        <v>12442737000496</v>
      </c>
      <c r="V345" s="12" t="n">
        <v>28</v>
      </c>
      <c r="W345" s="12" t="s">
        <v>1150</v>
      </c>
    </row>
    <row r="346" customFormat="false" ht="15" hidden="false" customHeight="false" outlineLevel="0" collapsed="false">
      <c r="A346" s="102" t="s">
        <v>1904</v>
      </c>
      <c r="B346" s="103" t="n">
        <v>7538356000122</v>
      </c>
      <c r="C346" s="102" t="n">
        <v>134731</v>
      </c>
      <c r="D346" s="102" t="n">
        <v>1146</v>
      </c>
      <c r="E346" s="102" t="s">
        <v>1905</v>
      </c>
      <c r="F346" s="102" t="n">
        <v>10437</v>
      </c>
      <c r="G346" s="102" t="s">
        <v>58</v>
      </c>
      <c r="H346" s="102" t="n">
        <v>30015</v>
      </c>
      <c r="I346" s="102" t="n">
        <v>21</v>
      </c>
      <c r="J346" s="102" t="n">
        <v>30015</v>
      </c>
      <c r="K346" s="102" t="n">
        <v>7</v>
      </c>
      <c r="L346" s="102" t="s">
        <v>1904</v>
      </c>
      <c r="M346" s="102" t="s">
        <v>1078</v>
      </c>
      <c r="N346" s="102" t="s">
        <v>1079</v>
      </c>
      <c r="O346" s="102" t="s">
        <v>1097</v>
      </c>
      <c r="P346" s="104" t="e">
        <f aca="false">_xlfn.XLOOKUP('MEDIA TRI'!$E:$E,'MEDIA TRI'!$AA:$AA,"-",0)</f>
        <v>#NAME?</v>
      </c>
      <c r="Q346" s="12" t="e">
        <f aca="false">_xlfn.XLOOKUP($U:$U,$V:$V,0,0)</f>
        <v>#NAME?</v>
      </c>
      <c r="R346" s="12" t="e">
        <f aca="false">_xlfn.XLOOKUP($U:$U,$W:$W,0,0)</f>
        <v>#NAME?</v>
      </c>
      <c r="S346" s="12" t="s">
        <v>61</v>
      </c>
      <c r="T346" s="12" t="s">
        <v>1081</v>
      </c>
      <c r="U346" s="12" t="n">
        <v>12442737000496</v>
      </c>
      <c r="V346" s="12" t="s">
        <v>1093</v>
      </c>
      <c r="W346" s="12" t="s">
        <v>1094</v>
      </c>
    </row>
    <row r="347" customFormat="false" ht="15" hidden="false" customHeight="false" outlineLevel="0" collapsed="false">
      <c r="A347" s="102" t="s">
        <v>1906</v>
      </c>
      <c r="B347" s="103" t="n">
        <v>65107252000160</v>
      </c>
      <c r="C347" s="102" t="n">
        <v>118901</v>
      </c>
      <c r="D347" s="102" t="n">
        <v>227</v>
      </c>
      <c r="E347" s="102" t="s">
        <v>1907</v>
      </c>
      <c r="F347" s="102" t="n">
        <v>104</v>
      </c>
      <c r="G347" s="102" t="s">
        <v>1260</v>
      </c>
      <c r="H347" s="102" t="n">
        <v>34925</v>
      </c>
      <c r="I347" s="102" t="n">
        <v>27</v>
      </c>
      <c r="J347" s="102" t="n">
        <v>34925</v>
      </c>
      <c r="K347" s="102" t="n">
        <v>7</v>
      </c>
      <c r="L347" s="102" t="s">
        <v>1908</v>
      </c>
      <c r="M347" s="102" t="s">
        <v>1078</v>
      </c>
      <c r="N347" s="102" t="s">
        <v>1090</v>
      </c>
      <c r="O347" s="102" t="s">
        <v>1091</v>
      </c>
      <c r="P347" s="104" t="e">
        <f aca="false">_xlfn.XLOOKUP('MEDIA TRI'!$E:$E,'MEDIA TRI'!$AA:$AA,"-",0)</f>
        <v>#NAME?</v>
      </c>
      <c r="Q347" s="12" t="e">
        <f aca="false">_xlfn.XLOOKUP($U:$U,$V:$V,0,0)</f>
        <v>#NAME?</v>
      </c>
      <c r="R347" s="12" t="e">
        <f aca="false">_xlfn.XLOOKUP($U:$U,$W:$W,0,0)</f>
        <v>#NAME?</v>
      </c>
      <c r="S347" s="12" t="s">
        <v>61</v>
      </c>
      <c r="T347" s="12" t="s">
        <v>1092</v>
      </c>
      <c r="U347" s="12" t="n">
        <v>12442737000496</v>
      </c>
      <c r="V347" s="12"/>
    </row>
    <row r="348" customFormat="false" ht="15" hidden="false" customHeight="false" outlineLevel="0" collapsed="false">
      <c r="A348" s="102" t="s">
        <v>1909</v>
      </c>
      <c r="B348" s="103" t="n">
        <v>38635017000198</v>
      </c>
      <c r="C348" s="102" t="n">
        <v>126597</v>
      </c>
      <c r="D348" s="102" t="n">
        <v>2254</v>
      </c>
      <c r="E348" s="102" t="s">
        <v>1910</v>
      </c>
      <c r="F348" s="102" t="n">
        <v>14329</v>
      </c>
      <c r="G348" s="102" t="s">
        <v>1109</v>
      </c>
      <c r="H348" s="102" t="n">
        <v>35999</v>
      </c>
      <c r="I348" s="102" t="n">
        <v>28</v>
      </c>
      <c r="J348" s="102" t="n">
        <v>35999</v>
      </c>
      <c r="K348" s="102" t="n">
        <v>7</v>
      </c>
      <c r="L348" s="102" t="s">
        <v>1909</v>
      </c>
      <c r="M348" s="102" t="s">
        <v>1078</v>
      </c>
      <c r="N348" s="102" t="s">
        <v>1079</v>
      </c>
      <c r="O348" s="102" t="s">
        <v>1086</v>
      </c>
      <c r="P348" s="104" t="e">
        <f aca="false">_xlfn.XLOOKUP('MEDIA TRI'!$E:$E,'MEDIA TRI'!$AA:$AA,"-",0)</f>
        <v>#NAME?</v>
      </c>
      <c r="Q348" s="12" t="e">
        <f aca="false">_xlfn.XLOOKUP($U:$U,$V:$V,0,0)</f>
        <v>#NAME?</v>
      </c>
      <c r="R348" s="12" t="e">
        <f aca="false">_xlfn.XLOOKUP($U:$U,$W:$W,0,0)</f>
        <v>#NAME?</v>
      </c>
      <c r="S348" s="12" t="s">
        <v>61</v>
      </c>
      <c r="T348" s="12" t="s">
        <v>1081</v>
      </c>
      <c r="U348" s="12" t="n">
        <v>28806545000532</v>
      </c>
      <c r="V348" s="12" t="s">
        <v>1093</v>
      </c>
      <c r="W348" s="12" t="s">
        <v>1094</v>
      </c>
    </row>
    <row r="349" customFormat="false" ht="15" hidden="false" customHeight="false" outlineLevel="0" collapsed="false">
      <c r="A349" s="102" t="s">
        <v>1705</v>
      </c>
      <c r="B349" s="103" t="n">
        <v>21656475000100</v>
      </c>
      <c r="C349" s="102" t="n">
        <v>113711</v>
      </c>
      <c r="D349" s="102" t="n">
        <v>968</v>
      </c>
      <c r="E349" s="102" t="s">
        <v>1911</v>
      </c>
      <c r="F349" s="102" t="n">
        <v>14516</v>
      </c>
      <c r="G349" s="102" t="s">
        <v>1089</v>
      </c>
      <c r="H349" s="102" t="n">
        <v>35992</v>
      </c>
      <c r="I349" s="102" t="n">
        <v>7</v>
      </c>
      <c r="J349" s="102" t="n">
        <v>35992</v>
      </c>
      <c r="K349" s="102" t="n">
        <v>7</v>
      </c>
      <c r="L349" s="102" t="s">
        <v>1705</v>
      </c>
      <c r="M349" s="102" t="s">
        <v>1078</v>
      </c>
      <c r="N349" s="102" t="s">
        <v>1079</v>
      </c>
      <c r="O349" s="102" t="s">
        <v>1086</v>
      </c>
      <c r="P349" s="104" t="e">
        <f aca="false">_xlfn.XLOOKUP('MEDIA TRI'!$E:$E,'MEDIA TRI'!$AA:$AA,"-",0)</f>
        <v>#NAME?</v>
      </c>
      <c r="Q349" s="12" t="e">
        <f aca="false">_xlfn.XLOOKUP($U:$U,$V:$V,0,0)</f>
        <v>#NAME?</v>
      </c>
      <c r="R349" s="12" t="e">
        <f aca="false">_xlfn.XLOOKUP($U:$U,$W:$W,0,0)</f>
        <v>#NAME?</v>
      </c>
      <c r="S349" s="12" t="s">
        <v>61</v>
      </c>
      <c r="T349" s="12" t="s">
        <v>1081</v>
      </c>
      <c r="U349" s="12" t="n">
        <v>45118429001279</v>
      </c>
      <c r="V349" s="12" t="s">
        <v>1093</v>
      </c>
      <c r="W349" s="12" t="s">
        <v>1094</v>
      </c>
    </row>
    <row r="350" customFormat="false" ht="15" hidden="false" customHeight="false" outlineLevel="0" collapsed="false">
      <c r="A350" s="102" t="s">
        <v>1912</v>
      </c>
      <c r="B350" s="103" t="n">
        <v>861004000164</v>
      </c>
      <c r="C350" s="102" t="n">
        <v>116971</v>
      </c>
      <c r="D350" s="102" t="n">
        <v>3059</v>
      </c>
      <c r="E350" s="102" t="s">
        <v>1913</v>
      </c>
      <c r="F350" s="102" t="n">
        <v>10437</v>
      </c>
      <c r="G350" s="102" t="s">
        <v>58</v>
      </c>
      <c r="H350" s="102" t="n">
        <v>34912</v>
      </c>
      <c r="I350" s="102" t="n">
        <v>20</v>
      </c>
      <c r="J350" s="102" t="n">
        <v>34912</v>
      </c>
      <c r="K350" s="102" t="n">
        <v>7</v>
      </c>
      <c r="L350" s="102" t="s">
        <v>1912</v>
      </c>
      <c r="M350" s="102" t="s">
        <v>1078</v>
      </c>
      <c r="N350" s="102" t="s">
        <v>1079</v>
      </c>
      <c r="O350" s="102" t="s">
        <v>1155</v>
      </c>
      <c r="P350" s="104" t="e">
        <f aca="false">_xlfn.XLOOKUP('MEDIA TRI'!$E:$E,'MEDIA TRI'!$AA:$AA,"-",0)</f>
        <v>#NAME?</v>
      </c>
      <c r="Q350" s="12" t="e">
        <f aca="false">_xlfn.XLOOKUP($U:$U,$V:$V,0,0)</f>
        <v>#NAME?</v>
      </c>
      <c r="R350" s="12" t="e">
        <f aca="false">_xlfn.XLOOKUP($U:$U,$W:$W,0,0)</f>
        <v>#NAME?</v>
      </c>
      <c r="S350" s="12" t="s">
        <v>61</v>
      </c>
      <c r="T350" s="12" t="s">
        <v>1081</v>
      </c>
      <c r="U350" s="12" t="n">
        <v>45118429001279</v>
      </c>
      <c r="V350" s="12" t="s">
        <v>1093</v>
      </c>
      <c r="W350" s="12" t="s">
        <v>1094</v>
      </c>
    </row>
    <row r="351" customFormat="false" ht="15" hidden="false" customHeight="false" outlineLevel="0" collapsed="false">
      <c r="A351" s="102" t="s">
        <v>1914</v>
      </c>
      <c r="B351" s="103" t="n">
        <v>65095838000151</v>
      </c>
      <c r="C351" s="102" t="n">
        <v>113938</v>
      </c>
      <c r="D351" s="102" t="n">
        <v>404</v>
      </c>
      <c r="E351" s="102" t="s">
        <v>1915</v>
      </c>
      <c r="F351" s="102" t="n">
        <v>10437</v>
      </c>
      <c r="G351" s="102" t="s">
        <v>58</v>
      </c>
      <c r="H351" s="102" t="n">
        <v>34925</v>
      </c>
      <c r="I351" s="102" t="n">
        <v>7</v>
      </c>
      <c r="J351" s="102" t="n">
        <v>34925</v>
      </c>
      <c r="K351" s="102" t="n">
        <v>7</v>
      </c>
      <c r="L351" s="102" t="s">
        <v>1914</v>
      </c>
      <c r="M351" s="102" t="s">
        <v>1078</v>
      </c>
      <c r="N351" s="102" t="s">
        <v>1090</v>
      </c>
      <c r="O351" s="102" t="s">
        <v>1106</v>
      </c>
      <c r="P351" s="104" t="e">
        <f aca="false">_xlfn.XLOOKUP('MEDIA TRI'!$E:$E,'MEDIA TRI'!$AA:$AA,"-",0)</f>
        <v>#NAME?</v>
      </c>
      <c r="Q351" s="12" t="e">
        <f aca="false">_xlfn.XLOOKUP($U:$U,$V:$V,0,0)</f>
        <v>#NAME?</v>
      </c>
      <c r="R351" s="12" t="e">
        <f aca="false">_xlfn.XLOOKUP($U:$U,$W:$W,0,0)</f>
        <v>#NAME?</v>
      </c>
      <c r="S351" s="12" t="s">
        <v>61</v>
      </c>
      <c r="T351" s="12" t="s">
        <v>1092</v>
      </c>
      <c r="U351" s="12" t="n">
        <v>45118429000116</v>
      </c>
      <c r="V351" s="12" t="s">
        <v>1093</v>
      </c>
      <c r="W351" s="12" t="s">
        <v>1094</v>
      </c>
    </row>
    <row r="352" customFormat="false" ht="15" hidden="false" customHeight="false" outlineLevel="0" collapsed="false">
      <c r="A352" s="102" t="s">
        <v>1916</v>
      </c>
      <c r="B352" s="103" t="n">
        <v>686136000105</v>
      </c>
      <c r="C352" s="102" t="n">
        <v>125505</v>
      </c>
      <c r="D352" s="102" t="n">
        <v>388</v>
      </c>
      <c r="E352" s="102" t="s">
        <v>1917</v>
      </c>
      <c r="F352" s="102" t="n">
        <v>9336</v>
      </c>
      <c r="G352" s="102" t="s">
        <v>1133</v>
      </c>
      <c r="H352" s="102" t="n">
        <v>35999</v>
      </c>
      <c r="I352" s="102" t="n">
        <v>28</v>
      </c>
      <c r="J352" s="102" t="n">
        <v>35999</v>
      </c>
      <c r="K352" s="102" t="n">
        <v>7</v>
      </c>
      <c r="L352" s="102" t="s">
        <v>1916</v>
      </c>
      <c r="M352" s="102" t="s">
        <v>1078</v>
      </c>
      <c r="N352" s="102" t="s">
        <v>1079</v>
      </c>
      <c r="O352" s="102" t="s">
        <v>1116</v>
      </c>
      <c r="P352" s="104" t="e">
        <f aca="false">_xlfn.XLOOKUP('MEDIA TRI'!$E:$E,'MEDIA TRI'!$AA:$AA,"-",0)</f>
        <v>#NAME?</v>
      </c>
      <c r="Q352" s="12" t="e">
        <f aca="false">_xlfn.XLOOKUP($U:$U,$V:$V,0,0)</f>
        <v>#NAME?</v>
      </c>
      <c r="R352" s="12" t="e">
        <f aca="false">_xlfn.XLOOKUP($U:$U,$W:$W,0,0)</f>
        <v>#NAME?</v>
      </c>
      <c r="S352" s="12" t="s">
        <v>61</v>
      </c>
      <c r="T352" s="12" t="s">
        <v>1081</v>
      </c>
      <c r="U352" s="12" t="n">
        <v>45118429000116</v>
      </c>
      <c r="V352" s="12" t="s">
        <v>1093</v>
      </c>
      <c r="W352" s="12" t="s">
        <v>1094</v>
      </c>
    </row>
    <row r="353" customFormat="false" ht="15" hidden="false" customHeight="false" outlineLevel="0" collapsed="false">
      <c r="A353" s="102" t="s">
        <v>1918</v>
      </c>
      <c r="B353" s="103" t="n">
        <v>19526094000165</v>
      </c>
      <c r="C353" s="102" t="n">
        <v>109857</v>
      </c>
      <c r="D353" s="102" t="n">
        <v>1828</v>
      </c>
      <c r="E353" s="102" t="s">
        <v>1919</v>
      </c>
      <c r="F353" s="102" t="n">
        <v>14329</v>
      </c>
      <c r="G353" s="102" t="s">
        <v>1109</v>
      </c>
      <c r="H353" s="102" t="n">
        <v>35998</v>
      </c>
      <c r="I353" s="102" t="n">
        <v>7</v>
      </c>
      <c r="J353" s="102" t="n">
        <v>35998</v>
      </c>
      <c r="K353" s="102" t="n">
        <v>7</v>
      </c>
      <c r="L353" s="102" t="s">
        <v>1918</v>
      </c>
      <c r="M353" s="102" t="s">
        <v>1078</v>
      </c>
      <c r="N353" s="102" t="s">
        <v>1090</v>
      </c>
      <c r="O353" s="102" t="s">
        <v>1091</v>
      </c>
      <c r="P353" s="104" t="e">
        <f aca="false">_xlfn.XLOOKUP('MEDIA TRI'!$E:$E,'MEDIA TRI'!$AA:$AA,"-",0)</f>
        <v>#NAME?</v>
      </c>
      <c r="Q353" s="12" t="e">
        <f aca="false">_xlfn.XLOOKUP($U:$U,$V:$V,0,0)</f>
        <v>#NAME?</v>
      </c>
      <c r="R353" s="12" t="e">
        <f aca="false">_xlfn.XLOOKUP($U:$U,$W:$W,0,0)</f>
        <v>#NAME?</v>
      </c>
      <c r="S353" s="12" t="s">
        <v>61</v>
      </c>
      <c r="T353" s="12" t="s">
        <v>1092</v>
      </c>
      <c r="U353" s="12" t="n">
        <v>81076069000109</v>
      </c>
      <c r="V353" s="12" t="s">
        <v>1093</v>
      </c>
      <c r="W353" s="12" t="s">
        <v>1094</v>
      </c>
    </row>
    <row r="354" customFormat="false" ht="15" hidden="false" customHeight="false" outlineLevel="0" collapsed="false">
      <c r="A354" s="102" t="s">
        <v>1920</v>
      </c>
      <c r="B354" s="103" t="n">
        <v>17852690000100</v>
      </c>
      <c r="C354" s="102" t="n">
        <v>121150</v>
      </c>
      <c r="D354" s="102" t="n">
        <v>3412</v>
      </c>
      <c r="E354" s="102" t="s">
        <v>1921</v>
      </c>
      <c r="F354" s="102" t="n">
        <v>15140</v>
      </c>
      <c r="G354" s="102" t="s">
        <v>1186</v>
      </c>
      <c r="H354" s="102" t="n">
        <v>30015</v>
      </c>
      <c r="I354" s="102" t="n">
        <v>21</v>
      </c>
      <c r="J354" s="102" t="n">
        <v>30015</v>
      </c>
      <c r="K354" s="102" t="n">
        <v>7</v>
      </c>
      <c r="L354" s="102" t="s">
        <v>1920</v>
      </c>
      <c r="M354" s="102" t="s">
        <v>1078</v>
      </c>
      <c r="N354" s="102" t="s">
        <v>1090</v>
      </c>
      <c r="O354" s="102" t="s">
        <v>1126</v>
      </c>
      <c r="P354" s="104" t="e">
        <f aca="false">_xlfn.XLOOKUP('MEDIA TRI'!$E:$E,'MEDIA TRI'!$AA:$AA,"-",0)</f>
        <v>#NAME?</v>
      </c>
      <c r="Q354" s="12" t="e">
        <f aca="false">_xlfn.XLOOKUP($U:$U,$V:$V,0,0)</f>
        <v>#NAME?</v>
      </c>
      <c r="R354" s="12" t="e">
        <f aca="false">_xlfn.XLOOKUP($U:$U,$W:$W,0,0)</f>
        <v>#NAME?</v>
      </c>
      <c r="S354" s="12" t="s">
        <v>61</v>
      </c>
      <c r="T354" s="12" t="s">
        <v>1092</v>
      </c>
      <c r="U354" s="12" t="n">
        <v>81076069000109</v>
      </c>
      <c r="V354" s="12" t="s">
        <v>1093</v>
      </c>
      <c r="W354" s="12" t="s">
        <v>1094</v>
      </c>
    </row>
    <row r="355" customFormat="false" ht="15" hidden="false" customHeight="false" outlineLevel="0" collapsed="false">
      <c r="A355" s="102" t="s">
        <v>1922</v>
      </c>
      <c r="B355" s="103" t="n">
        <v>21962543000160</v>
      </c>
      <c r="C355" s="102" t="n">
        <v>119805</v>
      </c>
      <c r="D355" s="102" t="n">
        <v>227</v>
      </c>
      <c r="E355" s="102" t="s">
        <v>1923</v>
      </c>
      <c r="F355" s="102" t="n">
        <v>10437</v>
      </c>
      <c r="G355" s="102" t="s">
        <v>58</v>
      </c>
      <c r="H355" s="102" t="n">
        <v>34925</v>
      </c>
      <c r="I355" s="102" t="n">
        <v>7</v>
      </c>
      <c r="J355" s="102" t="n">
        <v>34925</v>
      </c>
      <c r="K355" s="102" t="n">
        <v>7</v>
      </c>
      <c r="L355" s="102" t="s">
        <v>1922</v>
      </c>
      <c r="M355" s="102" t="s">
        <v>1078</v>
      </c>
      <c r="N355" s="102" t="s">
        <v>1090</v>
      </c>
      <c r="O355" s="102" t="s">
        <v>1091</v>
      </c>
      <c r="P355" s="104" t="e">
        <f aca="false">_xlfn.XLOOKUP('MEDIA TRI'!$E:$E,'MEDIA TRI'!$AA:$AA,"-",0)</f>
        <v>#NAME?</v>
      </c>
      <c r="Q355" s="12" t="e">
        <f aca="false">_xlfn.XLOOKUP($U:$U,$V:$V,0,0)</f>
        <v>#NAME?</v>
      </c>
      <c r="R355" s="12" t="e">
        <f aca="false">_xlfn.XLOOKUP($U:$U,$W:$W,0,0)</f>
        <v>#NAME?</v>
      </c>
      <c r="S355" s="12" t="s">
        <v>61</v>
      </c>
      <c r="T355" s="12" t="s">
        <v>1092</v>
      </c>
      <c r="U355" s="12" t="n">
        <v>67417519000493</v>
      </c>
      <c r="V355" s="12" t="s">
        <v>1093</v>
      </c>
      <c r="W355" s="12" t="s">
        <v>1094</v>
      </c>
    </row>
    <row r="356" customFormat="false" ht="15" hidden="false" customHeight="false" outlineLevel="0" collapsed="false">
      <c r="A356" s="102" t="s">
        <v>1924</v>
      </c>
      <c r="B356" s="103" t="n">
        <v>20422374000102</v>
      </c>
      <c r="C356" s="102" t="n">
        <v>103741</v>
      </c>
      <c r="D356" s="102" t="n">
        <v>230</v>
      </c>
      <c r="E356" s="102" t="s">
        <v>1925</v>
      </c>
      <c r="F356" s="102" t="n">
        <v>14516</v>
      </c>
      <c r="G356" s="102" t="s">
        <v>1089</v>
      </c>
      <c r="H356" s="102" t="n">
        <v>34925</v>
      </c>
      <c r="I356" s="102" t="n">
        <v>28</v>
      </c>
      <c r="J356" s="102" t="n">
        <v>34925</v>
      </c>
      <c r="K356" s="102" t="n">
        <v>7</v>
      </c>
      <c r="L356" s="102" t="s">
        <v>1924</v>
      </c>
      <c r="M356" s="102" t="s">
        <v>1078</v>
      </c>
      <c r="N356" s="102" t="s">
        <v>1090</v>
      </c>
      <c r="O356" s="102" t="s">
        <v>1091</v>
      </c>
      <c r="P356" s="104" t="e">
        <f aca="false">_xlfn.XLOOKUP('MEDIA TRI'!$E:$E,'MEDIA TRI'!$AA:$AA,"-",0)</f>
        <v>#NAME?</v>
      </c>
      <c r="Q356" s="12" t="e">
        <f aca="false">_xlfn.XLOOKUP($U:$U,$V:$V,0,0)</f>
        <v>#NAME?</v>
      </c>
      <c r="R356" s="12" t="e">
        <f aca="false">_xlfn.XLOOKUP($U:$U,$W:$W,0,0)</f>
        <v>#NAME?</v>
      </c>
      <c r="S356" s="12" t="s">
        <v>61</v>
      </c>
      <c r="T356" s="12" t="s">
        <v>1092</v>
      </c>
      <c r="U356" s="12" t="n">
        <v>67417519000493</v>
      </c>
      <c r="V356" s="12" t="s">
        <v>1093</v>
      </c>
      <c r="W356" s="12" t="s">
        <v>1094</v>
      </c>
    </row>
    <row r="357" customFormat="false" ht="15" hidden="false" customHeight="false" outlineLevel="0" collapsed="false">
      <c r="A357" s="102" t="s">
        <v>1926</v>
      </c>
      <c r="B357" s="103" t="n">
        <v>41845850000178</v>
      </c>
      <c r="C357" s="102" t="n">
        <v>142167</v>
      </c>
      <c r="D357" s="102" t="n">
        <v>333</v>
      </c>
      <c r="E357" s="102" t="s">
        <v>1927</v>
      </c>
      <c r="F357" s="102" t="n">
        <v>14326</v>
      </c>
      <c r="G357" s="102" t="s">
        <v>1355</v>
      </c>
      <c r="H357" s="102" t="n">
        <v>35992</v>
      </c>
      <c r="I357" s="102" t="n">
        <v>8</v>
      </c>
      <c r="J357" s="102" t="n">
        <v>35992</v>
      </c>
      <c r="K357" s="102" t="n">
        <v>7</v>
      </c>
      <c r="L357" s="102" t="s">
        <v>1718</v>
      </c>
      <c r="M357" s="102" t="s">
        <v>1078</v>
      </c>
      <c r="N357" s="102" t="s">
        <v>1079</v>
      </c>
      <c r="O357" s="102" t="s">
        <v>1155</v>
      </c>
      <c r="P357" s="104" t="e">
        <f aca="false">_xlfn.XLOOKUP('MEDIA TRI'!$E:$E,'MEDIA TRI'!$AA:$AA,"-",0)</f>
        <v>#NAME?</v>
      </c>
      <c r="Q357" s="12" t="e">
        <f aca="false">_xlfn.XLOOKUP($U:$U,$V:$V,0,0)</f>
        <v>#NAME?</v>
      </c>
      <c r="R357" s="12" t="e">
        <f aca="false">_xlfn.XLOOKUP($U:$U,$W:$W,0,0)</f>
        <v>#NAME?</v>
      </c>
      <c r="S357" s="12" t="s">
        <v>61</v>
      </c>
      <c r="T357" s="12" t="s">
        <v>1081</v>
      </c>
      <c r="U357" s="12" t="n">
        <v>42043067000153</v>
      </c>
      <c r="V357" s="12" t="n">
        <v>29</v>
      </c>
      <c r="W357" s="12" t="s">
        <v>58</v>
      </c>
    </row>
    <row r="358" customFormat="false" ht="15" hidden="false" customHeight="false" outlineLevel="0" collapsed="false">
      <c r="A358" s="102" t="s">
        <v>1928</v>
      </c>
      <c r="B358" s="103" t="n">
        <v>1202013000106</v>
      </c>
      <c r="C358" s="102" t="n">
        <v>131273</v>
      </c>
      <c r="D358" s="102" t="n">
        <v>222</v>
      </c>
      <c r="E358" s="102" t="s">
        <v>1929</v>
      </c>
      <c r="F358" s="102" t="n">
        <v>12837</v>
      </c>
      <c r="G358" s="102" t="s">
        <v>1221</v>
      </c>
      <c r="H358" s="102" t="n">
        <v>35993</v>
      </c>
      <c r="I358" s="102" t="n">
        <v>30</v>
      </c>
      <c r="J358" s="102" t="n">
        <v>35993</v>
      </c>
      <c r="K358" s="102" t="n">
        <v>7</v>
      </c>
      <c r="L358" s="102" t="s">
        <v>1928</v>
      </c>
      <c r="M358" s="102" t="s">
        <v>1078</v>
      </c>
      <c r="N358" s="102" t="s">
        <v>1090</v>
      </c>
      <c r="O358" s="102" t="s">
        <v>1102</v>
      </c>
      <c r="P358" s="104" t="e">
        <f aca="false">_xlfn.XLOOKUP('MEDIA TRI'!$E:$E,'MEDIA TRI'!$AA:$AA,"-",0)</f>
        <v>#NAME?</v>
      </c>
      <c r="Q358" s="12" t="e">
        <f aca="false">_xlfn.XLOOKUP($U:$U,$V:$V,0,0)</f>
        <v>#NAME?</v>
      </c>
      <c r="R358" s="12" t="e">
        <f aca="false">_xlfn.XLOOKUP($U:$U,$W:$W,0,0)</f>
        <v>#NAME?</v>
      </c>
      <c r="S358" s="12" t="s">
        <v>61</v>
      </c>
      <c r="T358" s="12" t="s">
        <v>1081</v>
      </c>
      <c r="U358" s="12" t="n">
        <v>92128610000193</v>
      </c>
      <c r="V358" s="12" t="n">
        <v>29</v>
      </c>
      <c r="W358" s="12" t="s">
        <v>58</v>
      </c>
    </row>
    <row r="359" customFormat="false" ht="15" hidden="false" customHeight="false" outlineLevel="0" collapsed="false">
      <c r="A359" s="102" t="s">
        <v>1930</v>
      </c>
      <c r="B359" s="103" t="n">
        <v>25202037000123</v>
      </c>
      <c r="C359" s="102" t="n">
        <v>147761</v>
      </c>
      <c r="D359" s="102" t="n">
        <v>993</v>
      </c>
      <c r="E359" s="102" t="s">
        <v>1931</v>
      </c>
      <c r="F359" s="102" t="n">
        <v>10437</v>
      </c>
      <c r="G359" s="102" t="s">
        <v>58</v>
      </c>
      <c r="H359" s="102" t="n">
        <v>35999</v>
      </c>
      <c r="I359" s="102" t="n">
        <v>26</v>
      </c>
      <c r="J359" s="102" t="n">
        <v>35999</v>
      </c>
      <c r="K359" s="102" t="n">
        <v>7</v>
      </c>
      <c r="L359" s="102" t="s">
        <v>1930</v>
      </c>
      <c r="M359" s="102" t="s">
        <v>1078</v>
      </c>
      <c r="N359" s="102" t="s">
        <v>1079</v>
      </c>
      <c r="O359" s="102" t="s">
        <v>1155</v>
      </c>
      <c r="P359" s="104" t="e">
        <f aca="false">_xlfn.XLOOKUP('MEDIA TRI'!$E:$E,'MEDIA TRI'!$AA:$AA,"-",0)</f>
        <v>#NAME?</v>
      </c>
      <c r="Q359" s="12" t="e">
        <f aca="false">_xlfn.XLOOKUP($U:$U,$V:$V,0,0)</f>
        <v>#NAME?</v>
      </c>
      <c r="R359" s="12" t="e">
        <f aca="false">_xlfn.XLOOKUP($U:$U,$W:$W,0,0)</f>
        <v>#NAME?</v>
      </c>
      <c r="S359" s="12" t="s">
        <v>61</v>
      </c>
      <c r="T359" s="12" t="s">
        <v>1081</v>
      </c>
      <c r="U359" s="12" t="n">
        <v>92128610000193</v>
      </c>
      <c r="V359" s="12"/>
    </row>
    <row r="360" customFormat="false" ht="15" hidden="false" customHeight="false" outlineLevel="0" collapsed="false">
      <c r="A360" s="102" t="s">
        <v>1932</v>
      </c>
      <c r="B360" s="103" t="n">
        <v>41741190000185</v>
      </c>
      <c r="C360" s="102" t="n">
        <v>146034</v>
      </c>
      <c r="D360" s="102" t="n">
        <v>427</v>
      </c>
      <c r="E360" s="102" t="s">
        <v>1933</v>
      </c>
      <c r="F360" s="102" t="n">
        <v>14305</v>
      </c>
      <c r="G360" s="102" t="s">
        <v>1352</v>
      </c>
      <c r="H360" s="102" t="n">
        <v>35992</v>
      </c>
      <c r="I360" s="102" t="n">
        <v>8</v>
      </c>
      <c r="J360" s="102" t="n">
        <v>35992</v>
      </c>
      <c r="K360" s="102" t="n">
        <v>7</v>
      </c>
      <c r="L360" s="102" t="s">
        <v>1932</v>
      </c>
      <c r="M360" s="102" t="s">
        <v>1078</v>
      </c>
      <c r="N360" s="102" t="s">
        <v>1090</v>
      </c>
      <c r="O360" s="102" t="s">
        <v>1122</v>
      </c>
      <c r="P360" s="104" t="e">
        <f aca="false">_xlfn.XLOOKUP('MEDIA TRI'!$E:$E,'MEDIA TRI'!$AA:$AA,"-",0)</f>
        <v>#NAME?</v>
      </c>
      <c r="Q360" s="12" t="e">
        <f aca="false">_xlfn.XLOOKUP($U:$U,$V:$V,0,0)</f>
        <v>#NAME?</v>
      </c>
      <c r="R360" s="12" t="e">
        <f aca="false">_xlfn.XLOOKUP($U:$U,$W:$W,0,0)</f>
        <v>#NAME?</v>
      </c>
      <c r="S360" s="12" t="s">
        <v>61</v>
      </c>
      <c r="T360" s="12" t="s">
        <v>1092</v>
      </c>
      <c r="U360" s="12" t="n">
        <v>26291484000401</v>
      </c>
      <c r="V360" s="12" t="n">
        <v>29</v>
      </c>
      <c r="W360" s="12" t="s">
        <v>58</v>
      </c>
    </row>
    <row r="361" customFormat="false" ht="15" hidden="false" customHeight="false" outlineLevel="0" collapsed="false">
      <c r="A361" s="102" t="s">
        <v>1934</v>
      </c>
      <c r="B361" s="103" t="n">
        <v>16512170000195</v>
      </c>
      <c r="C361" s="102" t="n">
        <v>116973</v>
      </c>
      <c r="D361" s="102" t="n">
        <v>222</v>
      </c>
      <c r="E361" s="102" t="s">
        <v>1935</v>
      </c>
      <c r="F361" s="102" t="n">
        <v>14608</v>
      </c>
      <c r="G361" s="102" t="s">
        <v>1105</v>
      </c>
      <c r="H361" s="102" t="n">
        <v>36001</v>
      </c>
      <c r="I361" s="102" t="n">
        <v>35</v>
      </c>
      <c r="J361" s="102" t="n">
        <v>36001</v>
      </c>
      <c r="K361" s="102" t="n">
        <v>7</v>
      </c>
      <c r="L361" s="102" t="s">
        <v>1934</v>
      </c>
      <c r="M361" s="102" t="s">
        <v>1078</v>
      </c>
      <c r="N361" s="102" t="s">
        <v>1090</v>
      </c>
      <c r="O361" s="102" t="s">
        <v>1102</v>
      </c>
      <c r="P361" s="104" t="e">
        <f aca="false">_xlfn.XLOOKUP('MEDIA TRI'!$E:$E,'MEDIA TRI'!$AA:$AA,"-",0)</f>
        <v>#NAME?</v>
      </c>
      <c r="Q361" s="12" t="e">
        <f aca="false">_xlfn.XLOOKUP($U:$U,$V:$V,0,0)</f>
        <v>#NAME?</v>
      </c>
      <c r="R361" s="12" t="e">
        <f aca="false">_xlfn.XLOOKUP($U:$U,$W:$W,0,0)</f>
        <v>#NAME?</v>
      </c>
      <c r="S361" s="12" t="s">
        <v>61</v>
      </c>
      <c r="T361" s="12" t="s">
        <v>1081</v>
      </c>
      <c r="U361" s="12" t="n">
        <v>26291484000401</v>
      </c>
      <c r="V361" s="12" t="n">
        <v>29</v>
      </c>
      <c r="W361" s="12" t="s">
        <v>58</v>
      </c>
    </row>
    <row r="362" customFormat="false" ht="15" hidden="false" customHeight="false" outlineLevel="0" collapsed="false">
      <c r="A362" s="102" t="s">
        <v>1936</v>
      </c>
      <c r="B362" s="103" t="n">
        <v>20370748000193</v>
      </c>
      <c r="C362" s="102" t="n">
        <v>145604</v>
      </c>
      <c r="D362" s="102" t="n">
        <v>227</v>
      </c>
      <c r="E362" s="102" t="s">
        <v>1937</v>
      </c>
      <c r="F362" s="102" t="n">
        <v>14516</v>
      </c>
      <c r="G362" s="102" t="s">
        <v>1089</v>
      </c>
      <c r="H362" s="102" t="n">
        <v>34925</v>
      </c>
      <c r="I362" s="102" t="n">
        <v>48</v>
      </c>
      <c r="J362" s="102" t="n">
        <v>34925</v>
      </c>
      <c r="K362" s="102" t="n">
        <v>7</v>
      </c>
      <c r="L362" s="102" t="s">
        <v>1936</v>
      </c>
      <c r="M362" s="102" t="s">
        <v>1078</v>
      </c>
      <c r="N362" s="102" t="s">
        <v>1090</v>
      </c>
      <c r="O362" s="102" t="s">
        <v>1091</v>
      </c>
      <c r="P362" s="104" t="e">
        <f aca="false">_xlfn.XLOOKUP('MEDIA TRI'!$E:$E,'MEDIA TRI'!$AA:$AA,"-",0)</f>
        <v>#NAME?</v>
      </c>
      <c r="Q362" s="12" t="e">
        <f aca="false">_xlfn.XLOOKUP($U:$U,$V:$V,0,0)</f>
        <v>#NAME?</v>
      </c>
      <c r="R362" s="12" t="e">
        <f aca="false">_xlfn.XLOOKUP($U:$U,$W:$W,0,0)</f>
        <v>#NAME?</v>
      </c>
      <c r="S362" s="12" t="s">
        <v>61</v>
      </c>
      <c r="T362" s="12" t="s">
        <v>1092</v>
      </c>
      <c r="U362" s="12" t="n">
        <v>82996703000348</v>
      </c>
      <c r="V362" s="12" t="s">
        <v>1093</v>
      </c>
      <c r="W362" s="12" t="s">
        <v>1094</v>
      </c>
    </row>
    <row r="363" customFormat="false" ht="15" hidden="false" customHeight="false" outlineLevel="0" collapsed="false">
      <c r="A363" s="102" t="s">
        <v>1938</v>
      </c>
      <c r="B363" s="103" t="n">
        <v>17987652000164</v>
      </c>
      <c r="C363" s="102" t="n">
        <v>144510</v>
      </c>
      <c r="D363" s="102" t="n">
        <v>185</v>
      </c>
      <c r="E363" s="102" t="s">
        <v>1939</v>
      </c>
      <c r="F363" s="102" t="n">
        <v>10437</v>
      </c>
      <c r="G363" s="102" t="s">
        <v>58</v>
      </c>
      <c r="H363" s="102" t="n">
        <v>30015</v>
      </c>
      <c r="I363" s="102" t="n">
        <v>35</v>
      </c>
      <c r="J363" s="102" t="n">
        <v>30015</v>
      </c>
      <c r="K363" s="102" t="n">
        <v>7</v>
      </c>
      <c r="L363" s="102" t="s">
        <v>1940</v>
      </c>
      <c r="M363" s="102" t="s">
        <v>1078</v>
      </c>
      <c r="N363" s="102" t="s">
        <v>1090</v>
      </c>
      <c r="O363" s="102" t="s">
        <v>1091</v>
      </c>
      <c r="P363" s="104" t="e">
        <f aca="false">_xlfn.XLOOKUP('MEDIA TRI'!$E:$E,'MEDIA TRI'!$AA:$AA,"-",0)</f>
        <v>#NAME?</v>
      </c>
      <c r="Q363" s="12" t="e">
        <f aca="false">_xlfn.XLOOKUP($U:$U,$V:$V,0,0)</f>
        <v>#NAME?</v>
      </c>
      <c r="R363" s="12" t="e">
        <f aca="false">_xlfn.XLOOKUP($U:$U,$W:$W,0,0)</f>
        <v>#NAME?</v>
      </c>
      <c r="S363" s="12" t="s">
        <v>61</v>
      </c>
      <c r="T363" s="12" t="s">
        <v>1092</v>
      </c>
      <c r="U363" s="12" t="n">
        <v>82996703000348</v>
      </c>
      <c r="V363" s="12" t="s">
        <v>1093</v>
      </c>
      <c r="W363" s="12" t="s">
        <v>1094</v>
      </c>
    </row>
    <row r="364" customFormat="false" ht="15" hidden="false" customHeight="false" outlineLevel="0" collapsed="false">
      <c r="A364" s="102" t="s">
        <v>1941</v>
      </c>
      <c r="B364" s="103" t="n">
        <v>42928655000174</v>
      </c>
      <c r="C364" s="102" t="n">
        <v>141496</v>
      </c>
      <c r="D364" s="102" t="n">
        <v>844</v>
      </c>
      <c r="E364" s="102" t="s">
        <v>1942</v>
      </c>
      <c r="F364" s="102" t="n">
        <v>15140</v>
      </c>
      <c r="G364" s="102" t="s">
        <v>1186</v>
      </c>
      <c r="H364" s="102" t="n">
        <v>34914</v>
      </c>
      <c r="I364" s="102" t="n">
        <v>20</v>
      </c>
      <c r="J364" s="102" t="n">
        <v>34914</v>
      </c>
      <c r="K364" s="102" t="n">
        <v>7</v>
      </c>
      <c r="L364" s="102" t="s">
        <v>1941</v>
      </c>
      <c r="M364" s="102" t="s">
        <v>1078</v>
      </c>
      <c r="N364" s="102" t="s">
        <v>1090</v>
      </c>
      <c r="O364" s="102" t="s">
        <v>1106</v>
      </c>
      <c r="P364" s="104" t="e">
        <f aca="false">_xlfn.XLOOKUP('MEDIA TRI'!$E:$E,'MEDIA TRI'!$AA:$AA,"-",0)</f>
        <v>#NAME?</v>
      </c>
      <c r="Q364" s="12" t="e">
        <f aca="false">_xlfn.XLOOKUP($U:$U,$V:$V,0,0)</f>
        <v>#NAME?</v>
      </c>
      <c r="R364" s="12" t="e">
        <f aca="false">_xlfn.XLOOKUP($U:$U,$W:$W,0,0)</f>
        <v>#NAME?</v>
      </c>
      <c r="S364" s="12" t="s">
        <v>61</v>
      </c>
      <c r="T364" s="12" t="s">
        <v>1092</v>
      </c>
      <c r="U364" s="12" t="n">
        <v>64388812000139</v>
      </c>
      <c r="V364" s="12" t="n">
        <v>29</v>
      </c>
      <c r="W364" s="12" t="s">
        <v>58</v>
      </c>
    </row>
    <row r="365" customFormat="false" ht="15" hidden="false" customHeight="false" outlineLevel="0" collapsed="false">
      <c r="A365" s="102" t="s">
        <v>1943</v>
      </c>
      <c r="B365" s="103" t="n">
        <v>4363079000176</v>
      </c>
      <c r="C365" s="102" t="n">
        <v>135471</v>
      </c>
      <c r="D365" s="102" t="n">
        <v>1441</v>
      </c>
      <c r="E365" s="102" t="s">
        <v>1944</v>
      </c>
      <c r="F365" s="102" t="n">
        <v>9336</v>
      </c>
      <c r="G365" s="102" t="s">
        <v>1133</v>
      </c>
      <c r="H365" s="102" t="n">
        <v>35992</v>
      </c>
      <c r="I365" s="102" t="n">
        <v>8</v>
      </c>
      <c r="J365" s="102" t="n">
        <v>35992</v>
      </c>
      <c r="K365" s="102" t="n">
        <v>7</v>
      </c>
      <c r="L365" s="102" t="s">
        <v>1943</v>
      </c>
      <c r="M365" s="102" t="s">
        <v>1078</v>
      </c>
      <c r="N365" s="102" t="s">
        <v>1090</v>
      </c>
      <c r="O365" s="102" t="s">
        <v>1122</v>
      </c>
      <c r="P365" s="104" t="e">
        <f aca="false">_xlfn.XLOOKUP('MEDIA TRI'!$E:$E,'MEDIA TRI'!$AA:$AA,"-",0)</f>
        <v>#NAME?</v>
      </c>
      <c r="Q365" s="12" t="e">
        <f aca="false">_xlfn.XLOOKUP($U:$U,$V:$V,0,0)</f>
        <v>#NAME?</v>
      </c>
      <c r="R365" s="12" t="e">
        <f aca="false">_xlfn.XLOOKUP($U:$U,$W:$W,0,0)</f>
        <v>#NAME?</v>
      </c>
      <c r="S365" s="12" t="s">
        <v>61</v>
      </c>
      <c r="T365" s="12" t="s">
        <v>1092</v>
      </c>
      <c r="U365" s="12" t="n">
        <v>64388812000139</v>
      </c>
      <c r="V365" s="12" t="n">
        <v>29</v>
      </c>
      <c r="W365" s="12" t="s">
        <v>58</v>
      </c>
    </row>
    <row r="366" customFormat="false" ht="15" hidden="false" customHeight="false" outlineLevel="0" collapsed="false">
      <c r="A366" s="102" t="s">
        <v>1945</v>
      </c>
      <c r="B366" s="103" t="n">
        <v>66312174000106</v>
      </c>
      <c r="C366" s="102" t="n">
        <v>109260</v>
      </c>
      <c r="D366" s="102" t="n">
        <v>598</v>
      </c>
      <c r="E366" s="102" t="s">
        <v>1946</v>
      </c>
      <c r="F366" s="102" t="n">
        <v>10994</v>
      </c>
      <c r="G366" s="102" t="s">
        <v>1207</v>
      </c>
      <c r="H366" s="102" t="n">
        <v>35992</v>
      </c>
      <c r="I366" s="102" t="n">
        <v>7</v>
      </c>
      <c r="J366" s="102" t="n">
        <v>35992</v>
      </c>
      <c r="K366" s="102" t="n">
        <v>7</v>
      </c>
      <c r="L366" s="102" t="s">
        <v>1412</v>
      </c>
      <c r="M366" s="102" t="s">
        <v>1078</v>
      </c>
      <c r="N366" s="102" t="s">
        <v>1079</v>
      </c>
      <c r="O366" s="102" t="s">
        <v>1116</v>
      </c>
      <c r="P366" s="104" t="e">
        <f aca="false">_xlfn.XLOOKUP('MEDIA TRI'!$E:$E,'MEDIA TRI'!$AA:$AA,"-",0)</f>
        <v>#NAME?</v>
      </c>
      <c r="Q366" s="12" t="e">
        <f aca="false">_xlfn.XLOOKUP($U:$U,$V:$V,0,0)</f>
        <v>#NAME?</v>
      </c>
      <c r="R366" s="12" t="e">
        <f aca="false">_xlfn.XLOOKUP($U:$U,$W:$W,0,0)</f>
        <v>#NAME?</v>
      </c>
      <c r="S366" s="12" t="s">
        <v>61</v>
      </c>
      <c r="T366" s="12" t="s">
        <v>1081</v>
      </c>
      <c r="U366" s="12" t="n">
        <v>75003525000180</v>
      </c>
      <c r="V366" s="12" t="s">
        <v>1093</v>
      </c>
      <c r="W366" s="12" t="s">
        <v>1094</v>
      </c>
    </row>
    <row r="367" customFormat="false" ht="15" hidden="false" customHeight="false" outlineLevel="0" collapsed="false">
      <c r="A367" s="102" t="s">
        <v>1947</v>
      </c>
      <c r="B367" s="103" t="n">
        <v>26339374000200</v>
      </c>
      <c r="C367" s="102" t="n">
        <v>109195</v>
      </c>
      <c r="D367" s="102" t="n">
        <v>673</v>
      </c>
      <c r="E367" s="102" t="s">
        <v>1948</v>
      </c>
      <c r="F367" s="102" t="n">
        <v>14305</v>
      </c>
      <c r="G367" s="102" t="s">
        <v>1352</v>
      </c>
      <c r="H367" s="102" t="n">
        <v>35993</v>
      </c>
      <c r="I367" s="102" t="n">
        <v>34</v>
      </c>
      <c r="J367" s="102" t="n">
        <v>35993</v>
      </c>
      <c r="K367" s="102" t="n">
        <v>7</v>
      </c>
      <c r="L367" s="102" t="s">
        <v>1947</v>
      </c>
      <c r="M367" s="102" t="s">
        <v>1078</v>
      </c>
      <c r="N367" s="102" t="s">
        <v>1090</v>
      </c>
      <c r="O367" s="102" t="s">
        <v>1102</v>
      </c>
      <c r="P367" s="104" t="e">
        <f aca="false">_xlfn.XLOOKUP('MEDIA TRI'!$E:$E,'MEDIA TRI'!$AA:$AA,"-",0)</f>
        <v>#NAME?</v>
      </c>
      <c r="Q367" s="12" t="e">
        <f aca="false">_xlfn.XLOOKUP($U:$U,$V:$V,0,0)</f>
        <v>#NAME?</v>
      </c>
      <c r="R367" s="12" t="e">
        <f aca="false">_xlfn.XLOOKUP($U:$U,$W:$W,0,0)</f>
        <v>#NAME?</v>
      </c>
      <c r="S367" s="12" t="s">
        <v>61</v>
      </c>
      <c r="T367" s="12" t="s">
        <v>1081</v>
      </c>
      <c r="U367" s="12" t="n">
        <v>75003525000180</v>
      </c>
      <c r="V367" s="12" t="s">
        <v>1093</v>
      </c>
      <c r="W367" s="12" t="s">
        <v>1094</v>
      </c>
    </row>
    <row r="368" customFormat="false" ht="15" hidden="false" customHeight="false" outlineLevel="0" collapsed="false">
      <c r="A368" s="102" t="s">
        <v>1949</v>
      </c>
      <c r="B368" s="103" t="n">
        <v>16746489000185</v>
      </c>
      <c r="C368" s="102" t="n">
        <v>124730</v>
      </c>
      <c r="D368" s="102" t="n">
        <v>3433</v>
      </c>
      <c r="E368" s="102" t="s">
        <v>1950</v>
      </c>
      <c r="F368" s="102" t="n">
        <v>15304</v>
      </c>
      <c r="G368" s="102" t="s">
        <v>1725</v>
      </c>
      <c r="H368" s="102" t="n">
        <v>34853</v>
      </c>
      <c r="I368" s="102" t="n">
        <v>42</v>
      </c>
      <c r="J368" s="102" t="n">
        <v>34853</v>
      </c>
      <c r="K368" s="102" t="n">
        <v>7</v>
      </c>
      <c r="L368" s="102" t="s">
        <v>1723</v>
      </c>
      <c r="M368" s="102" t="s">
        <v>1078</v>
      </c>
      <c r="N368" s="102" t="s">
        <v>1079</v>
      </c>
      <c r="O368" s="102" t="s">
        <v>1155</v>
      </c>
      <c r="P368" s="104" t="e">
        <f aca="false">_xlfn.XLOOKUP('MEDIA TRI'!$E:$E,'MEDIA TRI'!$AA:$AA,"-",0)</f>
        <v>#NAME?</v>
      </c>
      <c r="Q368" s="12" t="e">
        <f aca="false">_xlfn.XLOOKUP($U:$U,$V:$V,0,0)</f>
        <v>#NAME?</v>
      </c>
      <c r="R368" s="12" t="e">
        <f aca="false">_xlfn.XLOOKUP($U:$U,$W:$W,0,0)</f>
        <v>#NAME?</v>
      </c>
      <c r="S368" s="12" t="s">
        <v>61</v>
      </c>
      <c r="T368" s="12" t="s">
        <v>1081</v>
      </c>
      <c r="U368" s="12" t="n">
        <v>25329079000120</v>
      </c>
      <c r="V368" s="12" t="n">
        <v>29</v>
      </c>
      <c r="W368" s="12" t="s">
        <v>58</v>
      </c>
    </row>
    <row r="369" customFormat="false" ht="15" hidden="false" customHeight="false" outlineLevel="0" collapsed="false">
      <c r="A369" s="102" t="s">
        <v>1951</v>
      </c>
      <c r="B369" s="103" t="n">
        <v>21586847000170</v>
      </c>
      <c r="C369" s="102" t="n">
        <v>163267</v>
      </c>
      <c r="D369" s="102" t="n">
        <v>542</v>
      </c>
      <c r="E369" s="102" t="s">
        <v>1952</v>
      </c>
      <c r="F369" s="102" t="n">
        <v>10437</v>
      </c>
      <c r="G369" s="102" t="s">
        <v>58</v>
      </c>
      <c r="H369" s="102" t="n">
        <v>35166</v>
      </c>
      <c r="I369" s="102" t="n">
        <v>21</v>
      </c>
      <c r="J369" s="102" t="n">
        <v>35166</v>
      </c>
      <c r="K369" s="102" t="n">
        <v>7</v>
      </c>
      <c r="L369" s="102" t="s">
        <v>1951</v>
      </c>
      <c r="M369" s="102" t="s">
        <v>1078</v>
      </c>
      <c r="N369" s="102" t="s">
        <v>1090</v>
      </c>
      <c r="O369" s="102" t="s">
        <v>1091</v>
      </c>
      <c r="P369" s="104" t="e">
        <f aca="false">_xlfn.XLOOKUP('MEDIA TRI'!$E:$E,'MEDIA TRI'!$AA:$AA,"-",0)</f>
        <v>#NAME?</v>
      </c>
      <c r="Q369" s="12" t="e">
        <f aca="false">_xlfn.XLOOKUP($U:$U,$V:$V,0,0)</f>
        <v>#NAME?</v>
      </c>
      <c r="R369" s="12" t="e">
        <f aca="false">_xlfn.XLOOKUP($U:$U,$W:$W,0,0)</f>
        <v>#NAME?</v>
      </c>
      <c r="S369" s="12" t="s">
        <v>61</v>
      </c>
      <c r="T369" s="12" t="s">
        <v>1092</v>
      </c>
      <c r="U369" s="12" t="n">
        <v>25329079000120</v>
      </c>
      <c r="V369" s="12" t="n">
        <v>29</v>
      </c>
      <c r="W369" s="12" t="s">
        <v>58</v>
      </c>
    </row>
    <row r="370" customFormat="false" ht="15" hidden="false" customHeight="false" outlineLevel="0" collapsed="false">
      <c r="A370" s="102" t="s">
        <v>1953</v>
      </c>
      <c r="B370" s="103" t="n">
        <v>64476401000103</v>
      </c>
      <c r="C370" s="102" t="n">
        <v>115413</v>
      </c>
      <c r="D370" s="102" t="n">
        <v>227</v>
      </c>
      <c r="E370" s="102" t="s">
        <v>1954</v>
      </c>
      <c r="F370" s="102" t="n">
        <v>10437</v>
      </c>
      <c r="G370" s="102" t="s">
        <v>58</v>
      </c>
      <c r="H370" s="102" t="n">
        <v>34925</v>
      </c>
      <c r="I370" s="102" t="n">
        <v>38</v>
      </c>
      <c r="J370" s="102" t="n">
        <v>34925</v>
      </c>
      <c r="K370" s="102" t="n">
        <v>7</v>
      </c>
      <c r="L370" s="102" t="s">
        <v>1953</v>
      </c>
      <c r="M370" s="102" t="s">
        <v>1078</v>
      </c>
      <c r="N370" s="102" t="s">
        <v>1090</v>
      </c>
      <c r="O370" s="102" t="s">
        <v>1091</v>
      </c>
      <c r="P370" s="104" t="e">
        <f aca="false">_xlfn.XLOOKUP('MEDIA TRI'!$E:$E,'MEDIA TRI'!$AA:$AA,"-",0)</f>
        <v>#NAME?</v>
      </c>
      <c r="Q370" s="12" t="e">
        <f aca="false">_xlfn.XLOOKUP($U:$U,$V:$V,0,0)</f>
        <v>#NAME?</v>
      </c>
      <c r="R370" s="12" t="e">
        <f aca="false">_xlfn.XLOOKUP($U:$U,$W:$W,0,0)</f>
        <v>#NAME?</v>
      </c>
      <c r="S370" s="12" t="s">
        <v>61</v>
      </c>
      <c r="T370" s="12" t="s">
        <v>1092</v>
      </c>
      <c r="U370" s="12" t="n">
        <v>42855999000109</v>
      </c>
      <c r="V370" s="12" t="n">
        <v>29</v>
      </c>
      <c r="W370" s="12" t="s">
        <v>58</v>
      </c>
    </row>
    <row r="371" customFormat="false" ht="15" hidden="false" customHeight="false" outlineLevel="0" collapsed="false">
      <c r="A371" s="102" t="s">
        <v>1955</v>
      </c>
      <c r="B371" s="103" t="n">
        <v>20732558000179</v>
      </c>
      <c r="C371" s="102" t="n">
        <v>141107</v>
      </c>
      <c r="D371" s="102" t="n">
        <v>363</v>
      </c>
      <c r="E371" s="102" t="s">
        <v>1956</v>
      </c>
      <c r="F371" s="102" t="n">
        <v>14305</v>
      </c>
      <c r="G371" s="102" t="s">
        <v>1352</v>
      </c>
      <c r="H371" s="102" t="n">
        <v>35996</v>
      </c>
      <c r="I371" s="102" t="n">
        <v>35</v>
      </c>
      <c r="J371" s="102" t="n">
        <v>35996</v>
      </c>
      <c r="K371" s="102" t="n">
        <v>7</v>
      </c>
      <c r="L371" s="102" t="s">
        <v>1690</v>
      </c>
      <c r="M371" s="102" t="s">
        <v>1078</v>
      </c>
      <c r="N371" s="102" t="s">
        <v>1090</v>
      </c>
      <c r="O371" s="102" t="s">
        <v>1102</v>
      </c>
      <c r="P371" s="104" t="e">
        <f aca="false">_xlfn.XLOOKUP('MEDIA TRI'!$E:$E,'MEDIA TRI'!$AA:$AA,"-",0)</f>
        <v>#NAME?</v>
      </c>
      <c r="Q371" s="12" t="e">
        <f aca="false">_xlfn.XLOOKUP($U:$U,$V:$V,0,0)</f>
        <v>#NAME?</v>
      </c>
      <c r="R371" s="12" t="e">
        <f aca="false">_xlfn.XLOOKUP($U:$U,$W:$W,0,0)</f>
        <v>#NAME?</v>
      </c>
      <c r="S371" s="12" t="s">
        <v>61</v>
      </c>
      <c r="T371" s="12" t="s">
        <v>1081</v>
      </c>
      <c r="U371" s="12" t="n">
        <v>42855999000109</v>
      </c>
      <c r="V371" s="12" t="n">
        <v>29</v>
      </c>
      <c r="W371" s="12" t="s">
        <v>58</v>
      </c>
    </row>
    <row r="372" customFormat="false" ht="15" hidden="false" customHeight="false" outlineLevel="0" collapsed="false">
      <c r="A372" s="102" t="s">
        <v>1957</v>
      </c>
      <c r="B372" s="103" t="n">
        <v>25321902000150</v>
      </c>
      <c r="C372" s="102" t="n">
        <v>117014</v>
      </c>
      <c r="D372" s="102" t="n">
        <v>3501</v>
      </c>
      <c r="E372" s="102" t="s">
        <v>1958</v>
      </c>
      <c r="F372" s="102" t="n">
        <v>10437</v>
      </c>
      <c r="G372" s="102" t="s">
        <v>58</v>
      </c>
      <c r="H372" s="102" t="n">
        <v>30015</v>
      </c>
      <c r="I372" s="102" t="n">
        <v>21</v>
      </c>
      <c r="J372" s="102" t="n">
        <v>30015</v>
      </c>
      <c r="K372" s="102" t="n">
        <v>7</v>
      </c>
      <c r="L372" s="102" t="s">
        <v>1957</v>
      </c>
      <c r="M372" s="102" t="s">
        <v>1078</v>
      </c>
      <c r="N372" s="102" t="s">
        <v>1090</v>
      </c>
      <c r="O372" s="102" t="s">
        <v>1091</v>
      </c>
      <c r="P372" s="104" t="e">
        <f aca="false">_xlfn.XLOOKUP('MEDIA TRI'!$E:$E,'MEDIA TRI'!$AA:$AA,"-",0)</f>
        <v>#NAME?</v>
      </c>
      <c r="Q372" s="12" t="e">
        <f aca="false">_xlfn.XLOOKUP($U:$U,$V:$V,0,0)</f>
        <v>#NAME?</v>
      </c>
      <c r="R372" s="12" t="e">
        <f aca="false">_xlfn.XLOOKUP($U:$U,$W:$W,0,0)</f>
        <v>#NAME?</v>
      </c>
      <c r="S372" s="12" t="s">
        <v>61</v>
      </c>
      <c r="T372" s="12" t="s">
        <v>1092</v>
      </c>
      <c r="U372" s="12" t="n">
        <v>262338000111</v>
      </c>
      <c r="V372" s="12" t="s">
        <v>1093</v>
      </c>
      <c r="W372" s="12" t="s">
        <v>1094</v>
      </c>
    </row>
    <row r="373" customFormat="false" ht="15" hidden="false" customHeight="false" outlineLevel="0" collapsed="false">
      <c r="A373" s="102" t="s">
        <v>1959</v>
      </c>
      <c r="B373" s="103" t="n">
        <v>71416127000134</v>
      </c>
      <c r="C373" s="102" t="n">
        <v>117031</v>
      </c>
      <c r="D373" s="102" t="n">
        <v>663</v>
      </c>
      <c r="E373" s="102" t="s">
        <v>1960</v>
      </c>
      <c r="F373" s="102" t="n">
        <v>14175</v>
      </c>
      <c r="G373" s="102" t="s">
        <v>1168</v>
      </c>
      <c r="H373" s="102" t="n">
        <v>35992</v>
      </c>
      <c r="I373" s="102" t="n">
        <v>8</v>
      </c>
      <c r="J373" s="102" t="n">
        <v>35992</v>
      </c>
      <c r="K373" s="102" t="n">
        <v>7</v>
      </c>
      <c r="L373" s="102" t="s">
        <v>1959</v>
      </c>
      <c r="M373" s="102" t="s">
        <v>1078</v>
      </c>
      <c r="N373" s="102" t="s">
        <v>1079</v>
      </c>
      <c r="O373" s="102" t="s">
        <v>1116</v>
      </c>
      <c r="P373" s="104" t="e">
        <f aca="false">_xlfn.XLOOKUP('MEDIA TRI'!$E:$E,'MEDIA TRI'!$AA:$AA,"-",0)</f>
        <v>#NAME?</v>
      </c>
      <c r="Q373" s="12" t="e">
        <f aca="false">_xlfn.XLOOKUP($U:$U,$V:$V,0,0)</f>
        <v>#NAME?</v>
      </c>
      <c r="R373" s="12" t="e">
        <f aca="false">_xlfn.XLOOKUP($U:$U,$W:$W,0,0)</f>
        <v>#NAME?</v>
      </c>
      <c r="S373" s="12" t="s">
        <v>61</v>
      </c>
      <c r="T373" s="12" t="s">
        <v>1081</v>
      </c>
      <c r="U373" s="12" t="n">
        <v>262338000111</v>
      </c>
      <c r="V373" s="12" t="s">
        <v>1093</v>
      </c>
      <c r="W373" s="12" t="s">
        <v>1094</v>
      </c>
    </row>
    <row r="374" customFormat="false" ht="15" hidden="false" customHeight="false" outlineLevel="0" collapsed="false">
      <c r="A374" s="102" t="s">
        <v>1961</v>
      </c>
      <c r="B374" s="103" t="n">
        <v>19568161000104</v>
      </c>
      <c r="C374" s="102" t="n">
        <v>119700</v>
      </c>
      <c r="D374" s="102" t="n">
        <v>1441</v>
      </c>
      <c r="E374" s="102" t="s">
        <v>1962</v>
      </c>
      <c r="F374" s="102" t="n">
        <v>15140</v>
      </c>
      <c r="G374" s="102" t="s">
        <v>1186</v>
      </c>
      <c r="H374" s="102" t="n">
        <v>34808</v>
      </c>
      <c r="I374" s="102" t="n">
        <v>28</v>
      </c>
      <c r="J374" s="102" t="n">
        <v>34808</v>
      </c>
      <c r="K374" s="102" t="n">
        <v>7</v>
      </c>
      <c r="L374" s="102" t="s">
        <v>1961</v>
      </c>
      <c r="M374" s="102" t="s">
        <v>1078</v>
      </c>
      <c r="N374" s="102" t="s">
        <v>1090</v>
      </c>
      <c r="O374" s="102" t="s">
        <v>1122</v>
      </c>
      <c r="P374" s="104" t="e">
        <f aca="false">_xlfn.XLOOKUP('MEDIA TRI'!$E:$E,'MEDIA TRI'!$AA:$AA,"-",0)</f>
        <v>#NAME?</v>
      </c>
      <c r="Q374" s="12" t="e">
        <f aca="false">_xlfn.XLOOKUP($U:$U,$V:$V,0,0)</f>
        <v>#NAME?</v>
      </c>
      <c r="R374" s="12" t="e">
        <f aca="false">_xlfn.XLOOKUP($U:$U,$W:$W,0,0)</f>
        <v>#NAME?</v>
      </c>
      <c r="S374" s="12" t="s">
        <v>61</v>
      </c>
      <c r="T374" s="12" t="s">
        <v>1092</v>
      </c>
      <c r="U374" s="12" t="n">
        <v>366982000130</v>
      </c>
      <c r="V374" s="12" t="n">
        <v>29</v>
      </c>
      <c r="W374" s="12" t="s">
        <v>58</v>
      </c>
    </row>
    <row r="375" customFormat="false" ht="15" hidden="false" customHeight="false" outlineLevel="0" collapsed="false">
      <c r="A375" s="102" t="s">
        <v>1963</v>
      </c>
      <c r="B375" s="103" t="n">
        <v>41794058000131</v>
      </c>
      <c r="C375" s="102" t="n">
        <v>117033</v>
      </c>
      <c r="D375" s="102" t="n">
        <v>422</v>
      </c>
      <c r="E375" s="102" t="s">
        <v>1964</v>
      </c>
      <c r="F375" s="102" t="n">
        <v>13531</v>
      </c>
      <c r="G375" s="102" t="s">
        <v>1381</v>
      </c>
      <c r="H375" s="102" t="n">
        <v>34925</v>
      </c>
      <c r="I375" s="102" t="n">
        <v>28</v>
      </c>
      <c r="J375" s="102" t="n">
        <v>34925</v>
      </c>
      <c r="K375" s="102" t="n">
        <v>7</v>
      </c>
      <c r="L375" s="102" t="s">
        <v>1963</v>
      </c>
      <c r="M375" s="102" t="s">
        <v>1078</v>
      </c>
      <c r="N375" s="102" t="s">
        <v>1090</v>
      </c>
      <c r="O375" s="102" t="s">
        <v>1122</v>
      </c>
      <c r="P375" s="104" t="e">
        <f aca="false">_xlfn.XLOOKUP('MEDIA TRI'!$E:$E,'MEDIA TRI'!$AA:$AA,"-",0)</f>
        <v>#NAME?</v>
      </c>
      <c r="Q375" s="12" t="e">
        <f aca="false">_xlfn.XLOOKUP($U:$U,$V:$V,0,0)</f>
        <v>#NAME?</v>
      </c>
      <c r="R375" s="12" t="e">
        <f aca="false">_xlfn.XLOOKUP($U:$U,$W:$W,0,0)</f>
        <v>#NAME?</v>
      </c>
      <c r="S375" s="12" t="s">
        <v>61</v>
      </c>
      <c r="T375" s="12" t="s">
        <v>1092</v>
      </c>
      <c r="U375" s="12" t="n">
        <v>35988963000120</v>
      </c>
      <c r="V375" s="12" t="n">
        <v>29</v>
      </c>
      <c r="W375" s="12" t="s">
        <v>58</v>
      </c>
    </row>
    <row r="376" customFormat="false" ht="15" hidden="false" customHeight="false" outlineLevel="0" collapsed="false">
      <c r="A376" s="102" t="s">
        <v>1965</v>
      </c>
      <c r="B376" s="103" t="n">
        <v>24800658000146</v>
      </c>
      <c r="C376" s="102" t="n">
        <v>108389</v>
      </c>
      <c r="D376" s="102" t="n">
        <v>227</v>
      </c>
      <c r="E376" s="102" t="s">
        <v>1966</v>
      </c>
      <c r="F376" s="102" t="n">
        <v>104</v>
      </c>
      <c r="G376" s="102" t="s">
        <v>1260</v>
      </c>
      <c r="H376" s="102" t="n">
        <v>34925</v>
      </c>
      <c r="I376" s="102" t="n">
        <v>27</v>
      </c>
      <c r="J376" s="102" t="n">
        <v>34925</v>
      </c>
      <c r="K376" s="102" t="n">
        <v>7</v>
      </c>
      <c r="L376" s="102" t="s">
        <v>1908</v>
      </c>
      <c r="M376" s="102" t="s">
        <v>1078</v>
      </c>
      <c r="N376" s="102" t="s">
        <v>1090</v>
      </c>
      <c r="O376" s="102" t="s">
        <v>1091</v>
      </c>
      <c r="P376" s="104" t="e">
        <f aca="false">_xlfn.XLOOKUP('MEDIA TRI'!$E:$E,'MEDIA TRI'!$AA:$AA,"-",0)</f>
        <v>#NAME?</v>
      </c>
      <c r="Q376" s="12" t="e">
        <f aca="false">_xlfn.XLOOKUP($U:$U,$V:$V,0,0)</f>
        <v>#NAME?</v>
      </c>
      <c r="R376" s="12" t="e">
        <f aca="false">_xlfn.XLOOKUP($U:$U,$W:$W,0,0)</f>
        <v>#NAME?</v>
      </c>
      <c r="S376" s="12" t="s">
        <v>61</v>
      </c>
      <c r="T376" s="12" t="s">
        <v>1092</v>
      </c>
      <c r="U376" s="12" t="n">
        <v>35988963000120</v>
      </c>
      <c r="V376" s="12" t="n">
        <v>29</v>
      </c>
      <c r="W376" s="12" t="s">
        <v>58</v>
      </c>
    </row>
    <row r="377" customFormat="false" ht="15" hidden="false" customHeight="false" outlineLevel="0" collapsed="false">
      <c r="A377" s="102" t="s">
        <v>1967</v>
      </c>
      <c r="B377" s="103" t="n">
        <v>7464560000146</v>
      </c>
      <c r="C377" s="102" t="n">
        <v>126387</v>
      </c>
      <c r="D377" s="102" t="n">
        <v>563</v>
      </c>
      <c r="E377" s="102" t="s">
        <v>1968</v>
      </c>
      <c r="F377" s="102" t="n">
        <v>14175</v>
      </c>
      <c r="G377" s="102" t="s">
        <v>1168</v>
      </c>
      <c r="H377" s="102" t="n">
        <v>35997</v>
      </c>
      <c r="I377" s="102" t="n">
        <v>39</v>
      </c>
      <c r="J377" s="102" t="n">
        <v>35997</v>
      </c>
      <c r="K377" s="102" t="n">
        <v>7</v>
      </c>
      <c r="L377" s="102" t="s">
        <v>1967</v>
      </c>
      <c r="M377" s="102" t="s">
        <v>1078</v>
      </c>
      <c r="N377" s="102" t="s">
        <v>1079</v>
      </c>
      <c r="O377" s="102" t="s">
        <v>1086</v>
      </c>
      <c r="P377" s="104" t="e">
        <f aca="false">_xlfn.XLOOKUP('MEDIA TRI'!$E:$E,'MEDIA TRI'!$AA:$AA,"-",0)</f>
        <v>#NAME?</v>
      </c>
      <c r="Q377" s="12" t="e">
        <f aca="false">_xlfn.XLOOKUP($U:$U,$V:$V,0,0)</f>
        <v>#NAME?</v>
      </c>
      <c r="R377" s="12" t="e">
        <f aca="false">_xlfn.XLOOKUP($U:$U,$W:$W,0,0)</f>
        <v>#NAME?</v>
      </c>
      <c r="S377" s="12" t="s">
        <v>61</v>
      </c>
      <c r="T377" s="12" t="s">
        <v>1081</v>
      </c>
      <c r="U377" s="12" t="n">
        <v>74466137000687</v>
      </c>
      <c r="V377" s="12" t="s">
        <v>1093</v>
      </c>
      <c r="W377" s="12" t="s">
        <v>1094</v>
      </c>
    </row>
    <row r="378" customFormat="false" ht="15" hidden="false" customHeight="false" outlineLevel="0" collapsed="false">
      <c r="A378" s="102" t="s">
        <v>1969</v>
      </c>
      <c r="B378" s="103" t="n">
        <v>2386144000153</v>
      </c>
      <c r="C378" s="102" t="n">
        <v>102298</v>
      </c>
      <c r="D378" s="102" t="n">
        <v>511</v>
      </c>
      <c r="E378" s="102" t="s">
        <v>1970</v>
      </c>
      <c r="F378" s="102" t="n">
        <v>14594</v>
      </c>
      <c r="G378" s="102" t="s">
        <v>1405</v>
      </c>
      <c r="H378" s="102" t="n">
        <v>34924</v>
      </c>
      <c r="I378" s="102" t="n">
        <v>28</v>
      </c>
      <c r="J378" s="102" t="n">
        <v>34924</v>
      </c>
      <c r="K378" s="102" t="n">
        <v>7</v>
      </c>
      <c r="L378" s="102" t="s">
        <v>1969</v>
      </c>
      <c r="M378" s="102" t="s">
        <v>1078</v>
      </c>
      <c r="N378" s="102" t="s">
        <v>1090</v>
      </c>
      <c r="O378" s="102" t="s">
        <v>1102</v>
      </c>
      <c r="P378" s="104" t="e">
        <f aca="false">_xlfn.XLOOKUP('MEDIA TRI'!$E:$E,'MEDIA TRI'!$AA:$AA,"-",0)</f>
        <v>#NAME?</v>
      </c>
      <c r="Q378" s="12" t="e">
        <f aca="false">_xlfn.XLOOKUP($U:$U,$V:$V,0,0)</f>
        <v>#NAME?</v>
      </c>
      <c r="R378" s="12" t="e">
        <f aca="false">_xlfn.XLOOKUP($U:$U,$W:$W,0,0)</f>
        <v>#NAME?</v>
      </c>
      <c r="S378" s="12" t="s">
        <v>61</v>
      </c>
      <c r="T378" s="12" t="s">
        <v>1081</v>
      </c>
      <c r="U378" s="12" t="n">
        <v>74466137000687</v>
      </c>
      <c r="V378" s="12" t="s">
        <v>1093</v>
      </c>
      <c r="W378" s="12" t="s">
        <v>1094</v>
      </c>
    </row>
    <row r="379" customFormat="false" ht="15" hidden="false" customHeight="false" outlineLevel="0" collapsed="false">
      <c r="A379" s="102" t="s">
        <v>1971</v>
      </c>
      <c r="B379" s="103" t="n">
        <v>3778510000182</v>
      </c>
      <c r="C379" s="102" t="n">
        <v>117042</v>
      </c>
      <c r="D379" s="102" t="n">
        <v>2226</v>
      </c>
      <c r="E379" s="102" t="s">
        <v>1972</v>
      </c>
      <c r="F379" s="102" t="n">
        <v>10437</v>
      </c>
      <c r="G379" s="102" t="s">
        <v>58</v>
      </c>
      <c r="H379" s="102" t="n">
        <v>34925</v>
      </c>
      <c r="I379" s="102" t="n">
        <v>17</v>
      </c>
      <c r="J379" s="102" t="n">
        <v>34925</v>
      </c>
      <c r="K379" s="102" t="n">
        <v>7</v>
      </c>
      <c r="L379" s="102" t="s">
        <v>1971</v>
      </c>
      <c r="M379" s="102" t="s">
        <v>1078</v>
      </c>
      <c r="N379" s="102" t="s">
        <v>1090</v>
      </c>
      <c r="O379" s="102" t="s">
        <v>1106</v>
      </c>
      <c r="P379" s="104" t="e">
        <f aca="false">_xlfn.XLOOKUP('MEDIA TRI'!$E:$E,'MEDIA TRI'!$AA:$AA,"-",0)</f>
        <v>#NAME?</v>
      </c>
      <c r="Q379" s="12" t="e">
        <f aca="false">_xlfn.XLOOKUP($U:$U,$V:$V,0,0)</f>
        <v>#NAME?</v>
      </c>
      <c r="R379" s="12" t="e">
        <f aca="false">_xlfn.XLOOKUP($U:$U,$W:$W,0,0)</f>
        <v>#NAME?</v>
      </c>
      <c r="S379" s="12" t="s">
        <v>61</v>
      </c>
      <c r="T379" s="12" t="s">
        <v>1092</v>
      </c>
      <c r="U379" s="12" t="n">
        <v>1569902000106</v>
      </c>
      <c r="V379" s="12" t="s">
        <v>1093</v>
      </c>
      <c r="W379" s="12" t="s">
        <v>1094</v>
      </c>
    </row>
    <row r="380" customFormat="false" ht="15" hidden="false" customHeight="false" outlineLevel="0" collapsed="false">
      <c r="A380" s="102" t="s">
        <v>1973</v>
      </c>
      <c r="B380" s="103" t="n">
        <v>23997026000151</v>
      </c>
      <c r="C380" s="102" t="n">
        <v>139678</v>
      </c>
      <c r="D380" s="102" t="n">
        <v>915</v>
      </c>
      <c r="E380" s="102" t="s">
        <v>1974</v>
      </c>
      <c r="F380" s="102" t="n">
        <v>9675</v>
      </c>
      <c r="G380" s="102" t="s">
        <v>1525</v>
      </c>
      <c r="H380" s="102" t="n">
        <v>35992</v>
      </c>
      <c r="I380" s="102" t="n">
        <v>7</v>
      </c>
      <c r="J380" s="102" t="n">
        <v>35992</v>
      </c>
      <c r="K380" s="102" t="n">
        <v>7</v>
      </c>
      <c r="L380" s="102" t="s">
        <v>1526</v>
      </c>
      <c r="M380" s="102" t="s">
        <v>1078</v>
      </c>
      <c r="N380" s="102" t="s">
        <v>1079</v>
      </c>
      <c r="O380" s="102" t="s">
        <v>1155</v>
      </c>
      <c r="P380" s="104" t="e">
        <f aca="false">_xlfn.XLOOKUP('MEDIA TRI'!$E:$E,'MEDIA TRI'!$AA:$AA,"-",0)</f>
        <v>#NAME?</v>
      </c>
      <c r="Q380" s="12" t="e">
        <f aca="false">_xlfn.XLOOKUP($U:$U,$V:$V,0,0)</f>
        <v>#NAME?</v>
      </c>
      <c r="R380" s="12" t="e">
        <f aca="false">_xlfn.XLOOKUP($U:$U,$W:$W,0,0)</f>
        <v>#NAME?</v>
      </c>
      <c r="S380" s="12" t="s">
        <v>61</v>
      </c>
      <c r="T380" s="12" t="s">
        <v>1081</v>
      </c>
      <c r="U380" s="12" t="n">
        <v>1569902000106</v>
      </c>
      <c r="V380" s="12" t="s">
        <v>1093</v>
      </c>
      <c r="W380" s="12" t="s">
        <v>1094</v>
      </c>
    </row>
    <row r="381" customFormat="false" ht="15" hidden="false" customHeight="false" outlineLevel="0" collapsed="false">
      <c r="A381" s="102" t="s">
        <v>1975</v>
      </c>
      <c r="B381" s="103" t="n">
        <v>24803454000169</v>
      </c>
      <c r="C381" s="102" t="n">
        <v>114561</v>
      </c>
      <c r="D381" s="102" t="n">
        <v>227</v>
      </c>
      <c r="E381" s="102" t="s">
        <v>1976</v>
      </c>
      <c r="F381" s="102" t="n">
        <v>10437</v>
      </c>
      <c r="G381" s="102" t="s">
        <v>58</v>
      </c>
      <c r="H381" s="102" t="n">
        <v>34925</v>
      </c>
      <c r="I381" s="102" t="n">
        <v>35</v>
      </c>
      <c r="J381" s="102" t="n">
        <v>34925</v>
      </c>
      <c r="K381" s="102" t="n">
        <v>7</v>
      </c>
      <c r="L381" s="102" t="s">
        <v>1975</v>
      </c>
      <c r="M381" s="102" t="s">
        <v>1078</v>
      </c>
      <c r="N381" s="102" t="s">
        <v>1090</v>
      </c>
      <c r="O381" s="102" t="s">
        <v>1091</v>
      </c>
      <c r="P381" s="104" t="e">
        <f aca="false">_xlfn.XLOOKUP('MEDIA TRI'!$E:$E,'MEDIA TRI'!$AA:$AA,"-",0)</f>
        <v>#NAME?</v>
      </c>
      <c r="Q381" s="12" t="e">
        <f aca="false">_xlfn.XLOOKUP($U:$U,$V:$V,0,0)</f>
        <v>#NAME?</v>
      </c>
      <c r="R381" s="12" t="e">
        <f aca="false">_xlfn.XLOOKUP($U:$U,$W:$W,0,0)</f>
        <v>#NAME?</v>
      </c>
      <c r="S381" s="12" t="s">
        <v>61</v>
      </c>
      <c r="T381" s="12" t="s">
        <v>1092</v>
      </c>
      <c r="U381" s="12" t="n">
        <v>87096616004779</v>
      </c>
      <c r="V381" s="12" t="s">
        <v>1093</v>
      </c>
      <c r="W381" s="12" t="s">
        <v>1094</v>
      </c>
    </row>
    <row r="382" customFormat="false" ht="15" hidden="false" customHeight="false" outlineLevel="0" collapsed="false">
      <c r="A382" s="102" t="s">
        <v>1977</v>
      </c>
      <c r="B382" s="103" t="n">
        <v>64226186000184</v>
      </c>
      <c r="C382" s="102" t="n">
        <v>117060</v>
      </c>
      <c r="D382" s="102" t="n">
        <v>868</v>
      </c>
      <c r="E382" s="102" t="s">
        <v>1978</v>
      </c>
      <c r="F382" s="102" t="n">
        <v>14261</v>
      </c>
      <c r="G382" s="102" t="s">
        <v>1121</v>
      </c>
      <c r="H382" s="102" t="n">
        <v>35939</v>
      </c>
      <c r="I382" s="102" t="n">
        <v>45</v>
      </c>
      <c r="J382" s="102" t="n">
        <v>35939</v>
      </c>
      <c r="K382" s="102" t="n">
        <v>7</v>
      </c>
      <c r="L382" s="102" t="s">
        <v>1977</v>
      </c>
      <c r="M382" s="102" t="s">
        <v>1078</v>
      </c>
      <c r="N382" s="102" t="s">
        <v>1079</v>
      </c>
      <c r="O382" s="102" t="s">
        <v>1147</v>
      </c>
      <c r="P382" s="104" t="e">
        <f aca="false">_xlfn.XLOOKUP('MEDIA TRI'!$E:$E,'MEDIA TRI'!$AA:$AA,"-",0)</f>
        <v>#NAME?</v>
      </c>
      <c r="Q382" s="12" t="e">
        <f aca="false">_xlfn.XLOOKUP($U:$U,$V:$V,0,0)</f>
        <v>#NAME?</v>
      </c>
      <c r="R382" s="12" t="e">
        <f aca="false">_xlfn.XLOOKUP($U:$U,$W:$W,0,0)</f>
        <v>#NAME?</v>
      </c>
      <c r="S382" s="12" t="s">
        <v>61</v>
      </c>
      <c r="T382" s="12" t="s">
        <v>1092</v>
      </c>
      <c r="U382" s="12" t="n">
        <v>87096616004779</v>
      </c>
      <c r="V382" s="12" t="s">
        <v>1093</v>
      </c>
      <c r="W382" s="12" t="s">
        <v>1094</v>
      </c>
    </row>
    <row r="383" customFormat="false" ht="15" hidden="false" customHeight="false" outlineLevel="0" collapsed="false">
      <c r="A383" s="102" t="s">
        <v>1979</v>
      </c>
      <c r="B383" s="103" t="n">
        <v>4038585000190</v>
      </c>
      <c r="C383" s="102" t="n">
        <v>117062</v>
      </c>
      <c r="D383" s="102" t="n">
        <v>1443</v>
      </c>
      <c r="E383" s="102" t="s">
        <v>1980</v>
      </c>
      <c r="F383" s="102" t="n">
        <v>14329</v>
      </c>
      <c r="G383" s="102" t="s">
        <v>1109</v>
      </c>
      <c r="H383" s="102" t="n">
        <v>35993</v>
      </c>
      <c r="I383" s="102" t="n">
        <v>48</v>
      </c>
      <c r="J383" s="102" t="n">
        <v>35993</v>
      </c>
      <c r="K383" s="102" t="n">
        <v>7</v>
      </c>
      <c r="L383" s="102" t="s">
        <v>1979</v>
      </c>
      <c r="M383" s="102" t="s">
        <v>1078</v>
      </c>
      <c r="N383" s="102" t="s">
        <v>1079</v>
      </c>
      <c r="O383" s="102" t="s">
        <v>1116</v>
      </c>
      <c r="P383" s="104" t="e">
        <f aca="false">_xlfn.XLOOKUP('MEDIA TRI'!$E:$E,'MEDIA TRI'!$AA:$AA,"-",0)</f>
        <v>#NAME?</v>
      </c>
      <c r="Q383" s="12" t="e">
        <f aca="false">_xlfn.XLOOKUP($U:$U,$V:$V,0,0)</f>
        <v>#NAME?</v>
      </c>
      <c r="R383" s="12" t="e">
        <f aca="false">_xlfn.XLOOKUP($U:$U,$W:$W,0,0)</f>
        <v>#NAME?</v>
      </c>
      <c r="S383" s="12" t="s">
        <v>61</v>
      </c>
      <c r="T383" s="12" t="s">
        <v>1081</v>
      </c>
      <c r="U383" s="12" t="n">
        <v>40294225000201</v>
      </c>
      <c r="V383" s="12" t="s">
        <v>1093</v>
      </c>
      <c r="W383" s="12" t="s">
        <v>1094</v>
      </c>
    </row>
    <row r="384" customFormat="false" ht="15" hidden="false" customHeight="false" outlineLevel="0" collapsed="false">
      <c r="A384" s="102" t="s">
        <v>1981</v>
      </c>
      <c r="B384" s="103" t="n">
        <v>2951212000180</v>
      </c>
      <c r="C384" s="102" t="n">
        <v>117409</v>
      </c>
      <c r="D384" s="102" t="n">
        <v>427</v>
      </c>
      <c r="E384" s="102" t="s">
        <v>1982</v>
      </c>
      <c r="F384" s="102" t="n">
        <v>9336</v>
      </c>
      <c r="G384" s="102" t="s">
        <v>1133</v>
      </c>
      <c r="H384" s="102" t="n">
        <v>35677</v>
      </c>
      <c r="I384" s="102" t="n">
        <v>39</v>
      </c>
      <c r="J384" s="102" t="n">
        <v>35677</v>
      </c>
      <c r="K384" s="102" t="n">
        <v>7</v>
      </c>
      <c r="L384" s="102" t="s">
        <v>1981</v>
      </c>
      <c r="M384" s="102" t="s">
        <v>1078</v>
      </c>
      <c r="N384" s="102" t="s">
        <v>1090</v>
      </c>
      <c r="O384" s="102" t="s">
        <v>1122</v>
      </c>
      <c r="P384" s="104" t="e">
        <f aca="false">_xlfn.XLOOKUP('MEDIA TRI'!$E:$E,'MEDIA TRI'!$AA:$AA,"-",0)</f>
        <v>#NAME?</v>
      </c>
      <c r="Q384" s="12" t="e">
        <f aca="false">_xlfn.XLOOKUP($U:$U,$V:$V,0,0)</f>
        <v>#NAME?</v>
      </c>
      <c r="R384" s="12" t="e">
        <f aca="false">_xlfn.XLOOKUP($U:$U,$W:$W,0,0)</f>
        <v>#NAME?</v>
      </c>
      <c r="S384" s="12" t="s">
        <v>61</v>
      </c>
      <c r="T384" s="12" t="s">
        <v>1092</v>
      </c>
      <c r="U384" s="12" t="n">
        <v>88732318000299</v>
      </c>
      <c r="V384" s="12" t="s">
        <v>1093</v>
      </c>
      <c r="W384" s="12" t="s">
        <v>1094</v>
      </c>
    </row>
    <row r="385" customFormat="false" ht="15" hidden="false" customHeight="false" outlineLevel="0" collapsed="false">
      <c r="A385" s="102" t="s">
        <v>1983</v>
      </c>
      <c r="B385" s="103" t="n">
        <v>26366153000140</v>
      </c>
      <c r="C385" s="102" t="n">
        <v>106286</v>
      </c>
      <c r="D385" s="102" t="n">
        <v>1791</v>
      </c>
      <c r="E385" s="102" t="s">
        <v>1984</v>
      </c>
      <c r="F385" s="102" t="n">
        <v>14329</v>
      </c>
      <c r="G385" s="102" t="s">
        <v>1109</v>
      </c>
      <c r="H385" s="102" t="n">
        <v>35996</v>
      </c>
      <c r="I385" s="102" t="n">
        <v>35</v>
      </c>
      <c r="J385" s="102" t="n">
        <v>35996</v>
      </c>
      <c r="K385" s="102" t="n">
        <v>7</v>
      </c>
      <c r="L385" s="102" t="s">
        <v>1983</v>
      </c>
      <c r="M385" s="102" t="s">
        <v>1078</v>
      </c>
      <c r="N385" s="102" t="s">
        <v>1079</v>
      </c>
      <c r="O385" s="102" t="s">
        <v>1086</v>
      </c>
      <c r="P385" s="104" t="e">
        <f aca="false">_xlfn.XLOOKUP('MEDIA TRI'!$E:$E,'MEDIA TRI'!$AA:$AA,"-",0)</f>
        <v>#NAME?</v>
      </c>
      <c r="Q385" s="12" t="e">
        <f aca="false">_xlfn.XLOOKUP($U:$U,$V:$V,0,0)</f>
        <v>#NAME?</v>
      </c>
      <c r="R385" s="12" t="e">
        <f aca="false">_xlfn.XLOOKUP($U:$U,$W:$W,0,0)</f>
        <v>#NAME?</v>
      </c>
      <c r="S385" s="12" t="s">
        <v>61</v>
      </c>
      <c r="T385" s="12" t="s">
        <v>1081</v>
      </c>
      <c r="U385" s="12" t="n">
        <v>88732318000299</v>
      </c>
      <c r="V385" s="12" t="s">
        <v>1093</v>
      </c>
      <c r="W385" s="12" t="s">
        <v>1094</v>
      </c>
    </row>
    <row r="386" customFormat="false" ht="15" hidden="false" customHeight="false" outlineLevel="0" collapsed="false">
      <c r="A386" s="102" t="s">
        <v>1985</v>
      </c>
      <c r="B386" s="103" t="n">
        <v>26369785000168</v>
      </c>
      <c r="C386" s="102" t="n">
        <v>109443</v>
      </c>
      <c r="D386" s="102" t="n">
        <v>509</v>
      </c>
      <c r="E386" s="102" t="s">
        <v>1986</v>
      </c>
      <c r="F386" s="102" t="n">
        <v>10437</v>
      </c>
      <c r="G386" s="102" t="s">
        <v>58</v>
      </c>
      <c r="H386" s="102" t="n">
        <v>34912</v>
      </c>
      <c r="I386" s="102" t="n">
        <v>7</v>
      </c>
      <c r="J386" s="102" t="n">
        <v>34912</v>
      </c>
      <c r="K386" s="102" t="n">
        <v>7</v>
      </c>
      <c r="L386" s="102" t="s">
        <v>1985</v>
      </c>
      <c r="M386" s="102" t="s">
        <v>1078</v>
      </c>
      <c r="N386" s="102" t="s">
        <v>1079</v>
      </c>
      <c r="O386" s="102" t="s">
        <v>1116</v>
      </c>
      <c r="P386" s="104" t="e">
        <f aca="false">_xlfn.XLOOKUP('MEDIA TRI'!$E:$E,'MEDIA TRI'!$AA:$AA,"-",0)</f>
        <v>#NAME?</v>
      </c>
      <c r="Q386" s="12" t="e">
        <f aca="false">_xlfn.XLOOKUP($U:$U,$V:$V,0,0)</f>
        <v>#NAME?</v>
      </c>
      <c r="R386" s="12" t="e">
        <f aca="false">_xlfn.XLOOKUP($U:$U,$W:$W,0,0)</f>
        <v>#NAME?</v>
      </c>
      <c r="S386" s="12" t="s">
        <v>61</v>
      </c>
      <c r="T386" s="12" t="s">
        <v>1081</v>
      </c>
      <c r="U386" s="12" t="n">
        <v>16513178003604</v>
      </c>
      <c r="V386" s="12" t="n">
        <v>29</v>
      </c>
      <c r="W386" s="12" t="s">
        <v>58</v>
      </c>
    </row>
    <row r="387" customFormat="false" ht="15" hidden="false" customHeight="false" outlineLevel="0" collapsed="false">
      <c r="A387" s="102" t="s">
        <v>1987</v>
      </c>
      <c r="B387" s="103" t="n">
        <v>24029308000128</v>
      </c>
      <c r="C387" s="102" t="n">
        <v>112490</v>
      </c>
      <c r="D387" s="102" t="n">
        <v>425</v>
      </c>
      <c r="E387" s="102" t="s">
        <v>1988</v>
      </c>
      <c r="F387" s="102" t="n">
        <v>10437</v>
      </c>
      <c r="G387" s="102" t="s">
        <v>58</v>
      </c>
      <c r="H387" s="102" t="n">
        <v>35992</v>
      </c>
      <c r="I387" s="102" t="n">
        <v>7</v>
      </c>
      <c r="J387" s="102" t="n">
        <v>35992</v>
      </c>
      <c r="K387" s="102" t="n">
        <v>7</v>
      </c>
      <c r="L387" s="102" t="s">
        <v>1987</v>
      </c>
      <c r="M387" s="102" t="s">
        <v>1078</v>
      </c>
      <c r="N387" s="102" t="s">
        <v>1090</v>
      </c>
      <c r="O387" s="102" t="s">
        <v>1122</v>
      </c>
      <c r="P387" s="104" t="e">
        <f aca="false">_xlfn.XLOOKUP('MEDIA TRI'!$E:$E,'MEDIA TRI'!$AA:$AA,"-",0)</f>
        <v>#NAME?</v>
      </c>
      <c r="Q387" s="12" t="e">
        <f aca="false">_xlfn.XLOOKUP($U:$U,$V:$V,0,0)</f>
        <v>#NAME?</v>
      </c>
      <c r="R387" s="12" t="e">
        <f aca="false">_xlfn.XLOOKUP($U:$U,$W:$W,0,0)</f>
        <v>#NAME?</v>
      </c>
      <c r="S387" s="12" t="s">
        <v>61</v>
      </c>
      <c r="T387" s="12" t="s">
        <v>1092</v>
      </c>
      <c r="U387" s="12" t="n">
        <v>16513178003604</v>
      </c>
      <c r="V387" s="12" t="n">
        <v>29</v>
      </c>
      <c r="W387" s="12" t="s">
        <v>58</v>
      </c>
    </row>
    <row r="388" customFormat="false" ht="15" hidden="false" customHeight="false" outlineLevel="0" collapsed="false">
      <c r="A388" s="102" t="s">
        <v>1989</v>
      </c>
      <c r="B388" s="103" t="n">
        <v>25519703000151</v>
      </c>
      <c r="C388" s="102" t="n">
        <v>163087</v>
      </c>
      <c r="D388" s="102" t="n">
        <v>531</v>
      </c>
      <c r="E388" s="102" t="s">
        <v>1990</v>
      </c>
      <c r="F388" s="102" t="n">
        <v>11381</v>
      </c>
      <c r="G388" s="102" t="s">
        <v>1191</v>
      </c>
      <c r="H388" s="102" t="n">
        <v>35996</v>
      </c>
      <c r="I388" s="102" t="n">
        <v>35</v>
      </c>
      <c r="J388" s="102" t="n">
        <v>35996</v>
      </c>
      <c r="K388" s="102" t="n">
        <v>7</v>
      </c>
      <c r="L388" s="102" t="s">
        <v>1991</v>
      </c>
      <c r="M388" s="102" t="s">
        <v>1078</v>
      </c>
      <c r="N388" s="102" t="s">
        <v>1079</v>
      </c>
      <c r="O388" s="102" t="s">
        <v>1155</v>
      </c>
      <c r="P388" s="104" t="e">
        <f aca="false">_xlfn.XLOOKUP('MEDIA TRI'!$E:$E,'MEDIA TRI'!$AA:$AA,"-",0)</f>
        <v>#NAME?</v>
      </c>
      <c r="Q388" s="12" t="e">
        <f aca="false">_xlfn.XLOOKUP($U:$U,$V:$V,0,0)</f>
        <v>#NAME?</v>
      </c>
      <c r="R388" s="12" t="e">
        <f aca="false">_xlfn.XLOOKUP($U:$U,$W:$W,0,0)</f>
        <v>#NAME?</v>
      </c>
      <c r="S388" s="12" t="s">
        <v>61</v>
      </c>
      <c r="T388" s="12" t="s">
        <v>1081</v>
      </c>
      <c r="U388" s="12" t="n">
        <v>17774738000370</v>
      </c>
      <c r="V388" s="12" t="n">
        <v>29</v>
      </c>
      <c r="W388" s="12" t="s">
        <v>58</v>
      </c>
    </row>
    <row r="389" customFormat="false" ht="15" hidden="false" customHeight="false" outlineLevel="0" collapsed="false">
      <c r="A389" s="102" t="s">
        <v>1992</v>
      </c>
      <c r="B389" s="103" t="n">
        <v>22145643000166</v>
      </c>
      <c r="C389" s="102" t="n">
        <v>110627</v>
      </c>
      <c r="D389" s="102" t="n">
        <v>3412</v>
      </c>
      <c r="E389" s="102" t="s">
        <v>1993</v>
      </c>
      <c r="F389" s="102" t="n">
        <v>10437</v>
      </c>
      <c r="G389" s="102" t="s">
        <v>58</v>
      </c>
      <c r="H389" s="102" t="n">
        <v>30015</v>
      </c>
      <c r="I389" s="102" t="n">
        <v>21</v>
      </c>
      <c r="J389" s="102" t="n">
        <v>30015</v>
      </c>
      <c r="K389" s="102" t="n">
        <v>7</v>
      </c>
      <c r="L389" s="102" t="s">
        <v>1992</v>
      </c>
      <c r="M389" s="102" t="s">
        <v>1078</v>
      </c>
      <c r="N389" s="102" t="s">
        <v>1090</v>
      </c>
      <c r="O389" s="102" t="s">
        <v>1126</v>
      </c>
      <c r="P389" s="104" t="e">
        <f aca="false">_xlfn.XLOOKUP('MEDIA TRI'!$E:$E,'MEDIA TRI'!$AA:$AA,"-",0)</f>
        <v>#NAME?</v>
      </c>
      <c r="Q389" s="12" t="e">
        <f aca="false">_xlfn.XLOOKUP($U:$U,$V:$V,0,0)</f>
        <v>#NAME?</v>
      </c>
      <c r="R389" s="12" t="e">
        <f aca="false">_xlfn.XLOOKUP($U:$U,$W:$W,0,0)</f>
        <v>#NAME?</v>
      </c>
      <c r="S389" s="12" t="s">
        <v>61</v>
      </c>
      <c r="T389" s="12" t="s">
        <v>1092</v>
      </c>
      <c r="U389" s="12" t="n">
        <v>17774738000370</v>
      </c>
      <c r="V389" s="12" t="n">
        <v>29</v>
      </c>
      <c r="W389" s="12" t="s">
        <v>58</v>
      </c>
    </row>
    <row r="390" customFormat="false" ht="15" hidden="false" customHeight="false" outlineLevel="0" collapsed="false">
      <c r="A390" s="102" t="s">
        <v>1994</v>
      </c>
      <c r="B390" s="103" t="n">
        <v>3111774000188</v>
      </c>
      <c r="C390" s="102" t="n">
        <v>103794</v>
      </c>
      <c r="D390" s="102" t="n">
        <v>1146</v>
      </c>
      <c r="E390" s="102" t="s">
        <v>1995</v>
      </c>
      <c r="F390" s="102" t="n">
        <v>10437</v>
      </c>
      <c r="G390" s="102" t="s">
        <v>58</v>
      </c>
      <c r="H390" s="102" t="n">
        <v>30015</v>
      </c>
      <c r="I390" s="102" t="n">
        <v>21</v>
      </c>
      <c r="J390" s="102" t="n">
        <v>30015</v>
      </c>
      <c r="K390" s="102" t="n">
        <v>7</v>
      </c>
      <c r="L390" s="102" t="s">
        <v>1994</v>
      </c>
      <c r="M390" s="102" t="s">
        <v>1078</v>
      </c>
      <c r="N390" s="102" t="s">
        <v>1079</v>
      </c>
      <c r="O390" s="102" t="s">
        <v>1097</v>
      </c>
      <c r="P390" s="104" t="e">
        <f aca="false">_xlfn.XLOOKUP('MEDIA TRI'!$E:$E,'MEDIA TRI'!$AA:$AA,"-",0)</f>
        <v>#NAME?</v>
      </c>
      <c r="Q390" s="12" t="e">
        <f aca="false">_xlfn.XLOOKUP($U:$U,$V:$V,0,0)</f>
        <v>#NAME?</v>
      </c>
      <c r="R390" s="12" t="e">
        <f aca="false">_xlfn.XLOOKUP($U:$U,$W:$W,0,0)</f>
        <v>#NAME?</v>
      </c>
      <c r="S390" s="12" t="s">
        <v>61</v>
      </c>
      <c r="T390" s="12" t="s">
        <v>1081</v>
      </c>
      <c r="U390" s="12" t="n">
        <v>81715716000177</v>
      </c>
      <c r="V390" s="12" t="s">
        <v>1093</v>
      </c>
      <c r="W390" s="12" t="s">
        <v>1094</v>
      </c>
    </row>
    <row r="391" customFormat="false" ht="15" hidden="false" customHeight="false" outlineLevel="0" collapsed="false">
      <c r="A391" s="102" t="s">
        <v>1996</v>
      </c>
      <c r="B391" s="103" t="n">
        <v>20291241000144</v>
      </c>
      <c r="C391" s="102" t="n">
        <v>144392</v>
      </c>
      <c r="D391" s="102" t="n">
        <v>328</v>
      </c>
      <c r="E391" s="102" t="s">
        <v>1997</v>
      </c>
      <c r="F391" s="102" t="n">
        <v>14329</v>
      </c>
      <c r="G391" s="102" t="s">
        <v>1109</v>
      </c>
      <c r="H391" s="102" t="n">
        <v>35993</v>
      </c>
      <c r="I391" s="102" t="n">
        <v>34</v>
      </c>
      <c r="J391" s="102" t="n">
        <v>35993</v>
      </c>
      <c r="K391" s="102" t="n">
        <v>7</v>
      </c>
      <c r="L391" s="102" t="s">
        <v>1996</v>
      </c>
      <c r="M391" s="102" t="s">
        <v>1078</v>
      </c>
      <c r="N391" s="102" t="s">
        <v>1079</v>
      </c>
      <c r="O391" s="102" t="s">
        <v>1116</v>
      </c>
      <c r="P391" s="104" t="e">
        <f aca="false">_xlfn.XLOOKUP('MEDIA TRI'!$E:$E,'MEDIA TRI'!$AA:$AA,"-",0)</f>
        <v>#NAME?</v>
      </c>
      <c r="Q391" s="12" t="e">
        <f aca="false">_xlfn.XLOOKUP($U:$U,$V:$V,0,0)</f>
        <v>#NAME?</v>
      </c>
      <c r="R391" s="12" t="e">
        <f aca="false">_xlfn.XLOOKUP($U:$U,$W:$W,0,0)</f>
        <v>#NAME?</v>
      </c>
      <c r="S391" s="12" t="s">
        <v>61</v>
      </c>
      <c r="T391" s="12" t="s">
        <v>1081</v>
      </c>
      <c r="U391" s="12" t="n">
        <v>81715716000177</v>
      </c>
      <c r="V391" s="12" t="s">
        <v>1093</v>
      </c>
      <c r="W391" s="12" t="s">
        <v>1094</v>
      </c>
    </row>
    <row r="392" customFormat="false" ht="15" hidden="false" customHeight="false" outlineLevel="0" collapsed="false">
      <c r="A392" s="102" t="s">
        <v>1998</v>
      </c>
      <c r="B392" s="103" t="n">
        <v>21552567000140</v>
      </c>
      <c r="C392" s="102" t="n">
        <v>140015</v>
      </c>
      <c r="D392" s="102" t="n">
        <v>230</v>
      </c>
      <c r="E392" s="102" t="s">
        <v>1999</v>
      </c>
      <c r="F392" s="102" t="n">
        <v>104</v>
      </c>
      <c r="G392" s="102" t="s">
        <v>1260</v>
      </c>
      <c r="H392" s="102" t="n">
        <v>34925</v>
      </c>
      <c r="I392" s="102" t="n">
        <v>37</v>
      </c>
      <c r="J392" s="102" t="n">
        <v>34925</v>
      </c>
      <c r="K392" s="102" t="n">
        <v>7</v>
      </c>
      <c r="L392" s="102" t="s">
        <v>1998</v>
      </c>
      <c r="M392" s="102" t="s">
        <v>1078</v>
      </c>
      <c r="N392" s="102" t="s">
        <v>1090</v>
      </c>
      <c r="O392" s="102" t="s">
        <v>1091</v>
      </c>
      <c r="P392" s="104" t="e">
        <f aca="false">_xlfn.XLOOKUP('MEDIA TRI'!$E:$E,'MEDIA TRI'!$AA:$AA,"-",0)</f>
        <v>#NAME?</v>
      </c>
      <c r="Q392" s="12" t="e">
        <f aca="false">_xlfn.XLOOKUP($U:$U,$V:$V,0,0)</f>
        <v>#NAME?</v>
      </c>
      <c r="R392" s="12" t="e">
        <f aca="false">_xlfn.XLOOKUP($U:$U,$W:$W,0,0)</f>
        <v>#NAME?</v>
      </c>
      <c r="S392" s="12" t="s">
        <v>61</v>
      </c>
      <c r="T392" s="12" t="s">
        <v>1092</v>
      </c>
      <c r="U392" s="12" t="n">
        <v>80297161000209</v>
      </c>
      <c r="V392" s="12" t="s">
        <v>1093</v>
      </c>
      <c r="W392" s="12" t="s">
        <v>1094</v>
      </c>
    </row>
    <row r="393" customFormat="false" ht="15" hidden="false" customHeight="false" outlineLevel="0" collapsed="false">
      <c r="A393" s="102" t="s">
        <v>2000</v>
      </c>
      <c r="B393" s="103" t="n">
        <v>22146237000118</v>
      </c>
      <c r="C393" s="102" t="n">
        <v>100312</v>
      </c>
      <c r="D393" s="102" t="n">
        <v>1828</v>
      </c>
      <c r="E393" s="102" t="s">
        <v>2001</v>
      </c>
      <c r="F393" s="102" t="n">
        <v>10437</v>
      </c>
      <c r="G393" s="102" t="s">
        <v>58</v>
      </c>
      <c r="H393" s="102" t="n">
        <v>35997</v>
      </c>
      <c r="I393" s="102" t="n">
        <v>35</v>
      </c>
      <c r="J393" s="102" t="n">
        <v>35997</v>
      </c>
      <c r="K393" s="102" t="n">
        <v>7</v>
      </c>
      <c r="L393" s="102" t="s">
        <v>2000</v>
      </c>
      <c r="M393" s="102" t="s">
        <v>1078</v>
      </c>
      <c r="N393" s="102" t="s">
        <v>1090</v>
      </c>
      <c r="O393" s="102" t="s">
        <v>1091</v>
      </c>
      <c r="P393" s="104" t="e">
        <f aca="false">_xlfn.XLOOKUP('MEDIA TRI'!$E:$E,'MEDIA TRI'!$AA:$AA,"-",0)</f>
        <v>#NAME?</v>
      </c>
      <c r="Q393" s="12" t="e">
        <f aca="false">_xlfn.XLOOKUP($U:$U,$V:$V,0,0)</f>
        <v>#NAME?</v>
      </c>
      <c r="R393" s="12" t="e">
        <f aca="false">_xlfn.XLOOKUP($U:$U,$W:$W,0,0)</f>
        <v>#NAME?</v>
      </c>
      <c r="S393" s="12" t="s">
        <v>61</v>
      </c>
      <c r="T393" s="12" t="s">
        <v>1092</v>
      </c>
      <c r="U393" s="12" t="n">
        <v>80297161000209</v>
      </c>
      <c r="V393" s="12" t="s">
        <v>1093</v>
      </c>
      <c r="W393" s="12" t="s">
        <v>1094</v>
      </c>
    </row>
    <row r="394" customFormat="false" ht="15" hidden="false" customHeight="false" outlineLevel="0" collapsed="false">
      <c r="A394" s="102" t="s">
        <v>2002</v>
      </c>
      <c r="B394" s="103" t="n">
        <v>1266517000190</v>
      </c>
      <c r="C394" s="102" t="n">
        <v>109103</v>
      </c>
      <c r="D394" s="102" t="n">
        <v>1829</v>
      </c>
      <c r="E394" s="102" t="s">
        <v>2003</v>
      </c>
      <c r="F394" s="102" t="n">
        <v>9336</v>
      </c>
      <c r="G394" s="102" t="s">
        <v>1133</v>
      </c>
      <c r="H394" s="102" t="n">
        <v>35996</v>
      </c>
      <c r="I394" s="102" t="n">
        <v>8</v>
      </c>
      <c r="J394" s="102" t="n">
        <v>35996</v>
      </c>
      <c r="K394" s="102" t="n">
        <v>7</v>
      </c>
      <c r="L394" s="102" t="s">
        <v>2002</v>
      </c>
      <c r="M394" s="102" t="s">
        <v>1078</v>
      </c>
      <c r="N394" s="102" t="s">
        <v>1090</v>
      </c>
      <c r="O394" s="102" t="s">
        <v>1102</v>
      </c>
      <c r="P394" s="104" t="e">
        <f aca="false">_xlfn.XLOOKUP('MEDIA TRI'!$E:$E,'MEDIA TRI'!$AA:$AA,"-",0)</f>
        <v>#NAME?</v>
      </c>
      <c r="Q394" s="12" t="e">
        <f aca="false">_xlfn.XLOOKUP($U:$U,$V:$V,0,0)</f>
        <v>#NAME?</v>
      </c>
      <c r="R394" s="12" t="e">
        <f aca="false">_xlfn.XLOOKUP($U:$U,$W:$W,0,0)</f>
        <v>#NAME?</v>
      </c>
      <c r="S394" s="12" t="s">
        <v>61</v>
      </c>
      <c r="T394" s="12" t="s">
        <v>1081</v>
      </c>
      <c r="U394" s="12" t="n">
        <v>1371135000126</v>
      </c>
      <c r="V394" s="12" t="n">
        <v>29</v>
      </c>
      <c r="W394" s="12" t="s">
        <v>58</v>
      </c>
    </row>
    <row r="395" customFormat="false" ht="15" hidden="false" customHeight="false" outlineLevel="0" collapsed="false">
      <c r="A395" s="102" t="s">
        <v>2004</v>
      </c>
      <c r="B395" s="103" t="n">
        <v>42911735000117</v>
      </c>
      <c r="C395" s="102" t="n">
        <v>128282</v>
      </c>
      <c r="D395" s="102" t="n">
        <v>915</v>
      </c>
      <c r="E395" s="102" t="s">
        <v>2005</v>
      </c>
      <c r="F395" s="102" t="n">
        <v>10437</v>
      </c>
      <c r="G395" s="102" t="s">
        <v>58</v>
      </c>
      <c r="H395" s="102" t="n">
        <v>35992</v>
      </c>
      <c r="I395" s="102" t="n">
        <v>7</v>
      </c>
      <c r="J395" s="102" t="n">
        <v>35992</v>
      </c>
      <c r="K395" s="102" t="n">
        <v>7</v>
      </c>
      <c r="L395" s="102" t="s">
        <v>1526</v>
      </c>
      <c r="M395" s="102" t="s">
        <v>1078</v>
      </c>
      <c r="N395" s="102" t="s">
        <v>1079</v>
      </c>
      <c r="O395" s="102" t="s">
        <v>1155</v>
      </c>
      <c r="P395" s="104" t="e">
        <f aca="false">_xlfn.XLOOKUP('MEDIA TRI'!$E:$E,'MEDIA TRI'!$AA:$AA,"-",0)</f>
        <v>#NAME?</v>
      </c>
      <c r="Q395" s="12" t="e">
        <f aca="false">_xlfn.XLOOKUP($U:$U,$V:$V,0,0)</f>
        <v>#NAME?</v>
      </c>
      <c r="R395" s="12" t="e">
        <f aca="false">_xlfn.XLOOKUP($U:$U,$W:$W,0,0)</f>
        <v>#NAME?</v>
      </c>
      <c r="S395" s="12" t="s">
        <v>61</v>
      </c>
      <c r="T395" s="12" t="s">
        <v>1081</v>
      </c>
      <c r="U395" s="12" t="n">
        <v>1371135000126</v>
      </c>
      <c r="V395" s="12" t="n">
        <v>29</v>
      </c>
      <c r="W395" s="12" t="s">
        <v>58</v>
      </c>
    </row>
    <row r="396" customFormat="false" ht="15" hidden="false" customHeight="false" outlineLevel="0" collapsed="false">
      <c r="A396" s="102" t="s">
        <v>2006</v>
      </c>
      <c r="B396" s="103" t="n">
        <v>20346359000122</v>
      </c>
      <c r="C396" s="102" t="n">
        <v>132812</v>
      </c>
      <c r="D396" s="102" t="n">
        <v>663</v>
      </c>
      <c r="E396" s="102" t="s">
        <v>2007</v>
      </c>
      <c r="F396" s="102" t="n">
        <v>14175</v>
      </c>
      <c r="G396" s="102" t="s">
        <v>1168</v>
      </c>
      <c r="H396" s="102" t="n">
        <v>35992</v>
      </c>
      <c r="I396" s="102" t="n">
        <v>7</v>
      </c>
      <c r="J396" s="102" t="n">
        <v>35992</v>
      </c>
      <c r="K396" s="102" t="n">
        <v>7</v>
      </c>
      <c r="L396" s="102" t="s">
        <v>2006</v>
      </c>
      <c r="M396" s="102" t="s">
        <v>1078</v>
      </c>
      <c r="N396" s="102" t="s">
        <v>1079</v>
      </c>
      <c r="O396" s="102" t="s">
        <v>1116</v>
      </c>
      <c r="P396" s="104" t="e">
        <f aca="false">_xlfn.XLOOKUP('MEDIA TRI'!$E:$E,'MEDIA TRI'!$AA:$AA,"-",0)</f>
        <v>#NAME?</v>
      </c>
      <c r="Q396" s="12" t="e">
        <f aca="false">_xlfn.XLOOKUP($U:$U,$V:$V,0,0)</f>
        <v>#NAME?</v>
      </c>
      <c r="R396" s="12" t="e">
        <f aca="false">_xlfn.XLOOKUP($U:$U,$W:$W,0,0)</f>
        <v>#NAME?</v>
      </c>
      <c r="S396" s="12" t="s">
        <v>61</v>
      </c>
      <c r="T396" s="12" t="s">
        <v>1081</v>
      </c>
      <c r="U396" s="12" t="n">
        <v>53807475000584</v>
      </c>
      <c r="V396" s="12" t="s">
        <v>1093</v>
      </c>
      <c r="W396" s="12" t="s">
        <v>1094</v>
      </c>
    </row>
    <row r="397" customFormat="false" ht="15" hidden="false" customHeight="false" outlineLevel="0" collapsed="false">
      <c r="A397" s="102" t="s">
        <v>2008</v>
      </c>
      <c r="B397" s="103" t="n">
        <v>22379929000106</v>
      </c>
      <c r="C397" s="102" t="n">
        <v>131911</v>
      </c>
      <c r="D397" s="102" t="n">
        <v>230</v>
      </c>
      <c r="E397" s="102" t="s">
        <v>2009</v>
      </c>
      <c r="F397" s="102" t="n">
        <v>10437</v>
      </c>
      <c r="G397" s="102" t="s">
        <v>58</v>
      </c>
      <c r="H397" s="102" t="n">
        <v>34925</v>
      </c>
      <c r="I397" s="102" t="n">
        <v>44</v>
      </c>
      <c r="J397" s="102" t="n">
        <v>34925</v>
      </c>
      <c r="K397" s="102" t="n">
        <v>7</v>
      </c>
      <c r="L397" s="102" t="s">
        <v>1677</v>
      </c>
      <c r="M397" s="102" t="s">
        <v>1078</v>
      </c>
      <c r="N397" s="102" t="s">
        <v>1090</v>
      </c>
      <c r="O397" s="102" t="s">
        <v>1091</v>
      </c>
      <c r="P397" s="104" t="e">
        <f aca="false">_xlfn.XLOOKUP('MEDIA TRI'!$E:$E,'MEDIA TRI'!$AA:$AA,"-",0)</f>
        <v>#NAME?</v>
      </c>
      <c r="Q397" s="12" t="e">
        <f aca="false">_xlfn.XLOOKUP($U:$U,$V:$V,0,0)</f>
        <v>#NAME?</v>
      </c>
      <c r="R397" s="12" t="e">
        <f aca="false">_xlfn.XLOOKUP($U:$U,$W:$W,0,0)</f>
        <v>#NAME?</v>
      </c>
      <c r="S397" s="12" t="s">
        <v>61</v>
      </c>
      <c r="T397" s="12" t="s">
        <v>1092</v>
      </c>
      <c r="U397" s="12" t="n">
        <v>53807475000584</v>
      </c>
      <c r="V397" s="12" t="s">
        <v>1093</v>
      </c>
      <c r="W397" s="12" t="s">
        <v>1094</v>
      </c>
    </row>
    <row r="398" customFormat="false" ht="15" hidden="false" customHeight="false" outlineLevel="0" collapsed="false">
      <c r="A398" s="102" t="s">
        <v>2010</v>
      </c>
      <c r="B398" s="103" t="n">
        <v>24021818000159</v>
      </c>
      <c r="C398" s="102" t="n">
        <v>102213</v>
      </c>
      <c r="D398" s="102" t="n">
        <v>542</v>
      </c>
      <c r="E398" s="102" t="s">
        <v>2011</v>
      </c>
      <c r="F398" s="102" t="n">
        <v>104</v>
      </c>
      <c r="G398" s="102" t="s">
        <v>1260</v>
      </c>
      <c r="H398" s="102" t="n">
        <v>34925</v>
      </c>
      <c r="I398" s="102" t="n">
        <v>21</v>
      </c>
      <c r="J398" s="102" t="n">
        <v>34925</v>
      </c>
      <c r="K398" s="102" t="n">
        <v>7</v>
      </c>
      <c r="L398" s="102" t="s">
        <v>2010</v>
      </c>
      <c r="M398" s="102" t="s">
        <v>1078</v>
      </c>
      <c r="N398" s="102" t="s">
        <v>1090</v>
      </c>
      <c r="O398" s="102" t="s">
        <v>1091</v>
      </c>
      <c r="P398" s="104" t="e">
        <f aca="false">_xlfn.XLOOKUP('MEDIA TRI'!$E:$E,'MEDIA TRI'!$AA:$AA,"-",0)</f>
        <v>#NAME?</v>
      </c>
      <c r="Q398" s="12" t="e">
        <f aca="false">_xlfn.XLOOKUP($U:$U,$V:$V,0,0)</f>
        <v>#NAME?</v>
      </c>
      <c r="R398" s="12" t="e">
        <f aca="false">_xlfn.XLOOKUP($U:$U,$W:$W,0,0)</f>
        <v>#NAME?</v>
      </c>
      <c r="S398" s="12" t="s">
        <v>61</v>
      </c>
      <c r="T398" s="12" t="s">
        <v>1092</v>
      </c>
      <c r="U398" s="12" t="n">
        <v>66343559000122</v>
      </c>
      <c r="V398" s="12" t="n">
        <v>29</v>
      </c>
      <c r="W398" s="12" t="s">
        <v>58</v>
      </c>
    </row>
    <row r="399" customFormat="false" ht="15" hidden="false" customHeight="false" outlineLevel="0" collapsed="false">
      <c r="A399" s="102" t="s">
        <v>2012</v>
      </c>
      <c r="B399" s="103" t="n">
        <v>21882543000150</v>
      </c>
      <c r="C399" s="102" t="n">
        <v>104109</v>
      </c>
      <c r="D399" s="102" t="n">
        <v>804</v>
      </c>
      <c r="E399" s="102" t="s">
        <v>2013</v>
      </c>
      <c r="F399" s="102" t="n">
        <v>10437</v>
      </c>
      <c r="G399" s="102" t="s">
        <v>58</v>
      </c>
      <c r="H399" s="102" t="n">
        <v>35999</v>
      </c>
      <c r="I399" s="102" t="n">
        <v>52</v>
      </c>
      <c r="J399" s="102" t="n">
        <v>35999</v>
      </c>
      <c r="K399" s="102" t="n">
        <v>7</v>
      </c>
      <c r="L399" s="102" t="s">
        <v>2012</v>
      </c>
      <c r="M399" s="102" t="s">
        <v>1078</v>
      </c>
      <c r="N399" s="102" t="s">
        <v>1079</v>
      </c>
      <c r="O399" s="102" t="s">
        <v>1147</v>
      </c>
      <c r="P399" s="104" t="e">
        <f aca="false">_xlfn.XLOOKUP('MEDIA TRI'!$E:$E,'MEDIA TRI'!$AA:$AA,"-",0)</f>
        <v>#NAME?</v>
      </c>
      <c r="Q399" s="12" t="e">
        <f aca="false">_xlfn.XLOOKUP($U:$U,$V:$V,0,0)</f>
        <v>#NAME?</v>
      </c>
      <c r="R399" s="12" t="e">
        <f aca="false">_xlfn.XLOOKUP($U:$U,$W:$W,0,0)</f>
        <v>#NAME?</v>
      </c>
      <c r="S399" s="12" t="s">
        <v>61</v>
      </c>
      <c r="T399" s="12" t="s">
        <v>1081</v>
      </c>
      <c r="U399" s="12" t="n">
        <v>66343559000122</v>
      </c>
      <c r="V399" s="12" t="n">
        <v>29</v>
      </c>
      <c r="W399" s="12" t="s">
        <v>58</v>
      </c>
    </row>
    <row r="400" customFormat="false" ht="15" hidden="false" customHeight="false" outlineLevel="0" collapsed="false">
      <c r="A400" s="102" t="s">
        <v>2014</v>
      </c>
      <c r="B400" s="103" t="n">
        <v>17976598000151</v>
      </c>
      <c r="C400" s="102" t="n">
        <v>140048</v>
      </c>
      <c r="D400" s="102" t="n">
        <v>302</v>
      </c>
      <c r="E400" s="102" t="s">
        <v>2015</v>
      </c>
      <c r="F400" s="102" t="n">
        <v>95</v>
      </c>
      <c r="G400" s="102" t="s">
        <v>1100</v>
      </c>
      <c r="H400" s="102" t="n">
        <v>34925</v>
      </c>
      <c r="I400" s="102" t="n">
        <v>7</v>
      </c>
      <c r="J400" s="102" t="n">
        <v>34925</v>
      </c>
      <c r="K400" s="102" t="n">
        <v>7</v>
      </c>
      <c r="L400" s="102" t="s">
        <v>2016</v>
      </c>
      <c r="M400" s="102" t="s">
        <v>1078</v>
      </c>
      <c r="N400" s="102" t="s">
        <v>1079</v>
      </c>
      <c r="O400" s="102" t="s">
        <v>1155</v>
      </c>
      <c r="P400" s="104" t="e">
        <f aca="false">_xlfn.XLOOKUP('MEDIA TRI'!$E:$E,'MEDIA TRI'!$AA:$AA,"-",0)</f>
        <v>#NAME?</v>
      </c>
      <c r="Q400" s="12" t="e">
        <f aca="false">_xlfn.XLOOKUP($U:$U,$V:$V,0,0)</f>
        <v>#NAME?</v>
      </c>
      <c r="R400" s="12" t="e">
        <f aca="false">_xlfn.XLOOKUP($U:$U,$W:$W,0,0)</f>
        <v>#NAME?</v>
      </c>
      <c r="S400" s="12" t="s">
        <v>61</v>
      </c>
      <c r="T400" s="12" t="s">
        <v>1081</v>
      </c>
      <c r="U400" s="12" t="n">
        <v>65422339000555</v>
      </c>
      <c r="V400" s="12" t="s">
        <v>1093</v>
      </c>
      <c r="W400" s="12" t="s">
        <v>1094</v>
      </c>
    </row>
    <row r="401" customFormat="false" ht="15" hidden="false" customHeight="false" outlineLevel="0" collapsed="false">
      <c r="A401" s="102" t="s">
        <v>2017</v>
      </c>
      <c r="B401" s="103" t="n">
        <v>66190273000154</v>
      </c>
      <c r="C401" s="102" t="n">
        <v>144656</v>
      </c>
      <c r="D401" s="102" t="n">
        <v>1792</v>
      </c>
      <c r="E401" s="102" t="s">
        <v>2018</v>
      </c>
      <c r="F401" s="102" t="n">
        <v>10437</v>
      </c>
      <c r="G401" s="102" t="s">
        <v>58</v>
      </c>
      <c r="H401" s="102" t="n">
        <v>34925</v>
      </c>
      <c r="I401" s="102" t="n">
        <v>28</v>
      </c>
      <c r="J401" s="102" t="n">
        <v>34925</v>
      </c>
      <c r="K401" s="102" t="n">
        <v>7</v>
      </c>
      <c r="L401" s="102" t="s">
        <v>2017</v>
      </c>
      <c r="M401" s="102" t="s">
        <v>1078</v>
      </c>
      <c r="N401" s="102" t="s">
        <v>1090</v>
      </c>
      <c r="O401" s="102" t="s">
        <v>1091</v>
      </c>
      <c r="P401" s="104" t="e">
        <f aca="false">_xlfn.XLOOKUP('MEDIA TRI'!$E:$E,'MEDIA TRI'!$AA:$AA,"-",0)</f>
        <v>#NAME?</v>
      </c>
      <c r="Q401" s="12" t="e">
        <f aca="false">_xlfn.XLOOKUP($U:$U,$V:$V,0,0)</f>
        <v>#NAME?</v>
      </c>
      <c r="R401" s="12" t="e">
        <f aca="false">_xlfn.XLOOKUP($U:$U,$W:$W,0,0)</f>
        <v>#NAME?</v>
      </c>
      <c r="S401" s="12" t="s">
        <v>61</v>
      </c>
      <c r="T401" s="12" t="s">
        <v>1081</v>
      </c>
      <c r="U401" s="12" t="n">
        <v>65422339000555</v>
      </c>
      <c r="V401" s="12" t="s">
        <v>1093</v>
      </c>
      <c r="W401" s="12" t="s">
        <v>1094</v>
      </c>
    </row>
    <row r="402" customFormat="false" ht="15" hidden="false" customHeight="false" outlineLevel="0" collapsed="false">
      <c r="A402" s="102" t="s">
        <v>2019</v>
      </c>
      <c r="B402" s="103" t="n">
        <v>16832412000128</v>
      </c>
      <c r="C402" s="102" t="n">
        <v>112231</v>
      </c>
      <c r="D402" s="102" t="n">
        <v>230</v>
      </c>
      <c r="E402" s="102" t="s">
        <v>2020</v>
      </c>
      <c r="F402" s="102" t="n">
        <v>10437</v>
      </c>
      <c r="G402" s="102" t="s">
        <v>58</v>
      </c>
      <c r="H402" s="102" t="n">
        <v>35166</v>
      </c>
      <c r="I402" s="102" t="n">
        <v>60</v>
      </c>
      <c r="J402" s="102" t="n">
        <v>35166</v>
      </c>
      <c r="K402" s="102" t="n">
        <v>7</v>
      </c>
      <c r="L402" s="102" t="s">
        <v>2019</v>
      </c>
      <c r="M402" s="102" t="s">
        <v>1078</v>
      </c>
      <c r="N402" s="102" t="s">
        <v>1090</v>
      </c>
      <c r="O402" s="102" t="s">
        <v>1091</v>
      </c>
      <c r="P402" s="104" t="e">
        <f aca="false">_xlfn.XLOOKUP('MEDIA TRI'!$E:$E,'MEDIA TRI'!$AA:$AA,"-",0)</f>
        <v>#NAME?</v>
      </c>
      <c r="Q402" s="12" t="e">
        <f aca="false">_xlfn.XLOOKUP($U:$U,$V:$V,0,0)</f>
        <v>#NAME?</v>
      </c>
      <c r="R402" s="12" t="e">
        <f aca="false">_xlfn.XLOOKUP($U:$U,$W:$W,0,0)</f>
        <v>#NAME?</v>
      </c>
      <c r="S402" s="12" t="s">
        <v>61</v>
      </c>
      <c r="T402" s="12" t="s">
        <v>1092</v>
      </c>
      <c r="U402" s="12" t="n">
        <v>9219138000584</v>
      </c>
      <c r="V402" s="12" t="s">
        <v>1093</v>
      </c>
      <c r="W402" s="12" t="s">
        <v>1094</v>
      </c>
    </row>
    <row r="403" customFormat="false" ht="15" hidden="false" customHeight="false" outlineLevel="0" collapsed="false">
      <c r="A403" s="102" t="s">
        <v>2021</v>
      </c>
      <c r="B403" s="103" t="n">
        <v>1167056000106</v>
      </c>
      <c r="C403" s="102" t="n">
        <v>119797</v>
      </c>
      <c r="D403" s="102" t="n">
        <v>328</v>
      </c>
      <c r="E403" s="102" t="s">
        <v>2022</v>
      </c>
      <c r="F403" s="102" t="n">
        <v>14516</v>
      </c>
      <c r="G403" s="102" t="s">
        <v>1089</v>
      </c>
      <c r="H403" s="102" t="n">
        <v>35999</v>
      </c>
      <c r="I403" s="102" t="n">
        <v>42</v>
      </c>
      <c r="J403" s="102" t="n">
        <v>35999</v>
      </c>
      <c r="K403" s="102" t="n">
        <v>7</v>
      </c>
      <c r="L403" s="102" t="s">
        <v>2021</v>
      </c>
      <c r="M403" s="102" t="s">
        <v>1078</v>
      </c>
      <c r="N403" s="102" t="s">
        <v>1079</v>
      </c>
      <c r="O403" s="102" t="s">
        <v>1116</v>
      </c>
      <c r="P403" s="104" t="e">
        <f aca="false">_xlfn.XLOOKUP('MEDIA TRI'!$E:$E,'MEDIA TRI'!$AA:$AA,"-",0)</f>
        <v>#NAME?</v>
      </c>
      <c r="Q403" s="12" t="e">
        <f aca="false">_xlfn.XLOOKUP($U:$U,$V:$V,0,0)</f>
        <v>#NAME?</v>
      </c>
      <c r="R403" s="12" t="e">
        <f aca="false">_xlfn.XLOOKUP($U:$U,$W:$W,0,0)</f>
        <v>#NAME?</v>
      </c>
      <c r="S403" s="12" t="s">
        <v>61</v>
      </c>
      <c r="T403" s="12" t="s">
        <v>1081</v>
      </c>
      <c r="U403" s="12" t="n">
        <v>78044815000240</v>
      </c>
      <c r="V403" s="12" t="s">
        <v>1093</v>
      </c>
      <c r="W403" s="12" t="s">
        <v>1094</v>
      </c>
    </row>
    <row r="404" customFormat="false" ht="15" hidden="false" customHeight="false" outlineLevel="0" collapsed="false">
      <c r="A404" s="102" t="s">
        <v>2023</v>
      </c>
      <c r="B404" s="103" t="n">
        <v>224308000110</v>
      </c>
      <c r="C404" s="102" t="n">
        <v>112320</v>
      </c>
      <c r="D404" s="102" t="n">
        <v>2129</v>
      </c>
      <c r="E404" s="102" t="s">
        <v>2024</v>
      </c>
      <c r="F404" s="102" t="n">
        <v>10437</v>
      </c>
      <c r="G404" s="102" t="s">
        <v>58</v>
      </c>
      <c r="H404" s="102" t="n">
        <v>30015</v>
      </c>
      <c r="I404" s="102" t="n">
        <v>28</v>
      </c>
      <c r="J404" s="102" t="n">
        <v>30015</v>
      </c>
      <c r="K404" s="102" t="n">
        <v>7</v>
      </c>
      <c r="L404" s="102" t="s">
        <v>2023</v>
      </c>
      <c r="M404" s="102" t="s">
        <v>1078</v>
      </c>
      <c r="N404" s="102" t="s">
        <v>1079</v>
      </c>
      <c r="O404" s="102" t="s">
        <v>1155</v>
      </c>
      <c r="P404" s="104" t="e">
        <f aca="false">_xlfn.XLOOKUP('MEDIA TRI'!$E:$E,'MEDIA TRI'!$AA:$AA,"-",0)</f>
        <v>#NAME?</v>
      </c>
      <c r="Q404" s="12" t="e">
        <f aca="false">_xlfn.XLOOKUP($U:$U,$V:$V,0,0)</f>
        <v>#NAME?</v>
      </c>
      <c r="R404" s="12" t="e">
        <f aca="false">_xlfn.XLOOKUP($U:$U,$W:$W,0,0)</f>
        <v>#NAME?</v>
      </c>
      <c r="S404" s="12" t="s">
        <v>61</v>
      </c>
      <c r="T404" s="12" t="s">
        <v>1081</v>
      </c>
      <c r="U404" s="12" t="n">
        <v>78044815000240</v>
      </c>
      <c r="V404" s="12" t="s">
        <v>1093</v>
      </c>
      <c r="W404" s="12" t="s">
        <v>1094</v>
      </c>
    </row>
    <row r="405" customFormat="false" ht="15" hidden="false" customHeight="false" outlineLevel="0" collapsed="false">
      <c r="A405" s="102" t="s">
        <v>2025</v>
      </c>
      <c r="B405" s="103" t="n">
        <v>204120000100</v>
      </c>
      <c r="C405" s="102" t="n">
        <v>127806</v>
      </c>
      <c r="D405" s="102" t="n">
        <v>388</v>
      </c>
      <c r="E405" s="102" t="s">
        <v>2026</v>
      </c>
      <c r="F405" s="102" t="n">
        <v>10437</v>
      </c>
      <c r="G405" s="102" t="s">
        <v>58</v>
      </c>
      <c r="H405" s="102" t="n">
        <v>35997</v>
      </c>
      <c r="I405" s="102" t="n">
        <v>49</v>
      </c>
      <c r="J405" s="102" t="n">
        <v>35997</v>
      </c>
      <c r="K405" s="102" t="n">
        <v>7</v>
      </c>
      <c r="L405" s="102" t="s">
        <v>2025</v>
      </c>
      <c r="M405" s="102" t="s">
        <v>1078</v>
      </c>
      <c r="N405" s="102" t="s">
        <v>1079</v>
      </c>
      <c r="O405" s="102" t="s">
        <v>1116</v>
      </c>
      <c r="P405" s="104" t="e">
        <f aca="false">_xlfn.XLOOKUP('MEDIA TRI'!$E:$E,'MEDIA TRI'!$AA:$AA,"-",0)</f>
        <v>#NAME?</v>
      </c>
      <c r="Q405" s="12" t="e">
        <f aca="false">_xlfn.XLOOKUP($U:$U,$V:$V,0,0)</f>
        <v>#NAME?</v>
      </c>
      <c r="R405" s="12" t="e">
        <f aca="false">_xlfn.XLOOKUP($U:$U,$W:$W,0,0)</f>
        <v>#NAME?</v>
      </c>
      <c r="S405" s="12" t="s">
        <v>61</v>
      </c>
      <c r="T405" s="12" t="s">
        <v>1081</v>
      </c>
      <c r="U405" s="12" t="n">
        <v>89640452000141</v>
      </c>
      <c r="V405" s="12" t="s">
        <v>1093</v>
      </c>
      <c r="W405" s="12" t="s">
        <v>1094</v>
      </c>
    </row>
    <row r="406" customFormat="false" ht="15" hidden="false" customHeight="false" outlineLevel="0" collapsed="false">
      <c r="A406" s="102" t="s">
        <v>2027</v>
      </c>
      <c r="B406" s="103" t="n">
        <v>65096265000180</v>
      </c>
      <c r="C406" s="102" t="n">
        <v>117515</v>
      </c>
      <c r="D406" s="102" t="n">
        <v>836</v>
      </c>
      <c r="E406" s="102" t="s">
        <v>2028</v>
      </c>
      <c r="F406" s="102" t="n">
        <v>10437</v>
      </c>
      <c r="G406" s="102" t="s">
        <v>58</v>
      </c>
      <c r="H406" s="102" t="n">
        <v>35993</v>
      </c>
      <c r="I406" s="102" t="n">
        <v>8</v>
      </c>
      <c r="J406" s="102" t="n">
        <v>35993</v>
      </c>
      <c r="K406" s="102" t="n">
        <v>7</v>
      </c>
      <c r="L406" s="102" t="s">
        <v>2027</v>
      </c>
      <c r="M406" s="102" t="s">
        <v>1078</v>
      </c>
      <c r="N406" s="102" t="s">
        <v>1079</v>
      </c>
      <c r="O406" s="102" t="s">
        <v>1155</v>
      </c>
      <c r="P406" s="104" t="e">
        <f aca="false">_xlfn.XLOOKUP('MEDIA TRI'!$E:$E,'MEDIA TRI'!$AA:$AA,"-",0)</f>
        <v>#NAME?</v>
      </c>
      <c r="Q406" s="12" t="e">
        <f aca="false">_xlfn.XLOOKUP($U:$U,$V:$V,0,0)</f>
        <v>#NAME?</v>
      </c>
      <c r="R406" s="12" t="e">
        <f aca="false">_xlfn.XLOOKUP($U:$U,$W:$W,0,0)</f>
        <v>#NAME?</v>
      </c>
      <c r="S406" s="12" t="s">
        <v>61</v>
      </c>
      <c r="T406" s="12" t="s">
        <v>1081</v>
      </c>
      <c r="U406" s="12" t="n">
        <v>89640452000141</v>
      </c>
      <c r="V406" s="12" t="s">
        <v>1093</v>
      </c>
      <c r="W406" s="12" t="s">
        <v>1094</v>
      </c>
    </row>
    <row r="407" customFormat="false" ht="15" hidden="false" customHeight="false" outlineLevel="0" collapsed="false">
      <c r="A407" s="102" t="s">
        <v>2029</v>
      </c>
      <c r="B407" s="103" t="n">
        <v>71074504000102</v>
      </c>
      <c r="C407" s="102" t="n">
        <v>116811</v>
      </c>
      <c r="D407" s="102" t="n">
        <v>163</v>
      </c>
      <c r="E407" s="102" t="s">
        <v>2030</v>
      </c>
      <c r="F407" s="102" t="n">
        <v>13874</v>
      </c>
      <c r="G407" s="102" t="s">
        <v>1464</v>
      </c>
      <c r="H407" s="102" t="n">
        <v>34925</v>
      </c>
      <c r="I407" s="102" t="n">
        <v>28</v>
      </c>
      <c r="J407" s="102" t="n">
        <v>34925</v>
      </c>
      <c r="K407" s="102" t="n">
        <v>7</v>
      </c>
      <c r="L407" s="102" t="s">
        <v>2031</v>
      </c>
      <c r="M407" s="102" t="s">
        <v>1078</v>
      </c>
      <c r="N407" s="102" t="s">
        <v>1079</v>
      </c>
      <c r="O407" s="102" t="s">
        <v>1155</v>
      </c>
      <c r="P407" s="104" t="e">
        <f aca="false">_xlfn.XLOOKUP('MEDIA TRI'!$E:$E,'MEDIA TRI'!$AA:$AA,"-",0)</f>
        <v>#NAME?</v>
      </c>
      <c r="Q407" s="12" t="e">
        <f aca="false">_xlfn.XLOOKUP($U:$U,$V:$V,0,0)</f>
        <v>#NAME?</v>
      </c>
      <c r="R407" s="12" t="e">
        <f aca="false">_xlfn.XLOOKUP($U:$U,$W:$W,0,0)</f>
        <v>#NAME?</v>
      </c>
      <c r="S407" s="12" t="s">
        <v>61</v>
      </c>
      <c r="T407" s="12" t="s">
        <v>1081</v>
      </c>
      <c r="U407" s="12" t="n">
        <v>365720000150</v>
      </c>
      <c r="V407" s="12" t="n">
        <v>29</v>
      </c>
      <c r="W407" s="12" t="s">
        <v>58</v>
      </c>
    </row>
    <row r="408" customFormat="false" ht="15" hidden="false" customHeight="false" outlineLevel="0" collapsed="false">
      <c r="A408" s="102" t="s">
        <v>2032</v>
      </c>
      <c r="B408" s="103" t="n">
        <v>19388305000140</v>
      </c>
      <c r="C408" s="102" t="n">
        <v>163240</v>
      </c>
      <c r="D408" s="102" t="n">
        <v>328</v>
      </c>
      <c r="E408" s="102" t="s">
        <v>2033</v>
      </c>
      <c r="F408" s="102" t="n">
        <v>10437</v>
      </c>
      <c r="G408" s="102" t="s">
        <v>58</v>
      </c>
      <c r="H408" s="102" t="n">
        <v>35996</v>
      </c>
      <c r="I408" s="102" t="n">
        <v>28</v>
      </c>
      <c r="J408" s="102" t="n">
        <v>35996</v>
      </c>
      <c r="K408" s="102" t="n">
        <v>7</v>
      </c>
      <c r="L408" s="102" t="s">
        <v>2032</v>
      </c>
      <c r="M408" s="102" t="s">
        <v>1078</v>
      </c>
      <c r="N408" s="102" t="s">
        <v>1079</v>
      </c>
      <c r="O408" s="102" t="s">
        <v>1116</v>
      </c>
      <c r="P408" s="104" t="e">
        <f aca="false">_xlfn.XLOOKUP('MEDIA TRI'!$E:$E,'MEDIA TRI'!$AA:$AA,"-",0)</f>
        <v>#NAME?</v>
      </c>
      <c r="Q408" s="12" t="e">
        <f aca="false">_xlfn.XLOOKUP($U:$U,$V:$V,0,0)</f>
        <v>#NAME?</v>
      </c>
      <c r="R408" s="12" t="e">
        <f aca="false">_xlfn.XLOOKUP($U:$U,$W:$W,0,0)</f>
        <v>#NAME?</v>
      </c>
      <c r="S408" s="12" t="s">
        <v>61</v>
      </c>
      <c r="T408" s="12" t="s">
        <v>1081</v>
      </c>
      <c r="U408" s="12" t="n">
        <v>365720000150</v>
      </c>
      <c r="V408" s="12" t="n">
        <v>29</v>
      </c>
      <c r="W408" s="12" t="s">
        <v>58</v>
      </c>
    </row>
    <row r="409" customFormat="false" ht="15" hidden="false" customHeight="false" outlineLevel="0" collapsed="false">
      <c r="A409" s="102" t="s">
        <v>2034</v>
      </c>
      <c r="B409" s="103" t="n">
        <v>66365941000137</v>
      </c>
      <c r="C409" s="102" t="n">
        <v>139339</v>
      </c>
      <c r="D409" s="102" t="n">
        <v>663</v>
      </c>
      <c r="E409" s="102" t="s">
        <v>2035</v>
      </c>
      <c r="F409" s="102" t="n">
        <v>614</v>
      </c>
      <c r="G409" s="102" t="s">
        <v>1183</v>
      </c>
      <c r="H409" s="102" t="n">
        <v>35181</v>
      </c>
      <c r="I409" s="102" t="n">
        <v>34</v>
      </c>
      <c r="J409" s="102" t="n">
        <v>35181</v>
      </c>
      <c r="K409" s="102" t="n">
        <v>7</v>
      </c>
      <c r="L409" s="102" t="s">
        <v>2034</v>
      </c>
      <c r="M409" s="102" t="s">
        <v>1078</v>
      </c>
      <c r="N409" s="102" t="s">
        <v>1079</v>
      </c>
      <c r="O409" s="102" t="s">
        <v>1116</v>
      </c>
      <c r="P409" s="104" t="e">
        <f aca="false">_xlfn.XLOOKUP('MEDIA TRI'!$E:$E,'MEDIA TRI'!$AA:$AA,"-",0)</f>
        <v>#NAME?</v>
      </c>
      <c r="Q409" s="12" t="e">
        <f aca="false">_xlfn.XLOOKUP($U:$U,$V:$V,0,0)</f>
        <v>#NAME?</v>
      </c>
      <c r="R409" s="12" t="e">
        <f aca="false">_xlfn.XLOOKUP($U:$U,$W:$W,0,0)</f>
        <v>#NAME?</v>
      </c>
      <c r="S409" s="12" t="s">
        <v>61</v>
      </c>
      <c r="T409" s="12" t="s">
        <v>1081</v>
      </c>
      <c r="U409" s="12" t="n">
        <v>45118429000540</v>
      </c>
      <c r="V409" s="12" t="s">
        <v>1093</v>
      </c>
      <c r="W409" s="12" t="s">
        <v>1094</v>
      </c>
    </row>
    <row r="410" customFormat="false" ht="15" hidden="false" customHeight="false" outlineLevel="0" collapsed="false">
      <c r="A410" s="102" t="s">
        <v>2036</v>
      </c>
      <c r="B410" s="103" t="n">
        <v>1565754000151</v>
      </c>
      <c r="C410" s="102" t="n">
        <v>163225</v>
      </c>
      <c r="D410" s="102" t="n">
        <v>530</v>
      </c>
      <c r="E410" s="102" t="s">
        <v>2037</v>
      </c>
      <c r="F410" s="102" t="n">
        <v>10437</v>
      </c>
      <c r="G410" s="102" t="s">
        <v>58</v>
      </c>
      <c r="H410" s="102" t="n">
        <v>34925</v>
      </c>
      <c r="I410" s="102" t="n">
        <v>28</v>
      </c>
      <c r="J410" s="102" t="n">
        <v>34925</v>
      </c>
      <c r="K410" s="102" t="n">
        <v>7</v>
      </c>
      <c r="L410" s="102" t="s">
        <v>2036</v>
      </c>
      <c r="M410" s="102" t="s">
        <v>1078</v>
      </c>
      <c r="N410" s="102" t="s">
        <v>1090</v>
      </c>
      <c r="O410" s="102" t="s">
        <v>1091</v>
      </c>
      <c r="P410" s="104" t="e">
        <f aca="false">_xlfn.XLOOKUP('MEDIA TRI'!$E:$E,'MEDIA TRI'!$AA:$AA,"-",0)</f>
        <v>#NAME?</v>
      </c>
      <c r="Q410" s="12" t="e">
        <f aca="false">_xlfn.XLOOKUP($U:$U,$V:$V,0,0)</f>
        <v>#NAME?</v>
      </c>
      <c r="R410" s="12" t="e">
        <f aca="false">_xlfn.XLOOKUP($U:$U,$W:$W,0,0)</f>
        <v>#NAME?</v>
      </c>
      <c r="S410" s="12" t="s">
        <v>61</v>
      </c>
      <c r="T410" s="12" t="s">
        <v>1092</v>
      </c>
      <c r="U410" s="12" t="n">
        <v>45118429000540</v>
      </c>
      <c r="V410" s="12" t="s">
        <v>1093</v>
      </c>
      <c r="W410" s="12" t="s">
        <v>1094</v>
      </c>
    </row>
    <row r="411" customFormat="false" ht="15" hidden="false" customHeight="false" outlineLevel="0" collapsed="false">
      <c r="A411" s="102" t="s">
        <v>2038</v>
      </c>
      <c r="B411" s="103" t="n">
        <v>1272018000105</v>
      </c>
      <c r="C411" s="102" t="n">
        <v>144511</v>
      </c>
      <c r="D411" s="102" t="n">
        <v>412</v>
      </c>
      <c r="E411" s="102" t="s">
        <v>2039</v>
      </c>
      <c r="F411" s="102" t="n">
        <v>14157</v>
      </c>
      <c r="G411" s="102" t="s">
        <v>1146</v>
      </c>
      <c r="H411" s="102" t="n">
        <v>30015</v>
      </c>
      <c r="I411" s="102" t="n">
        <v>21</v>
      </c>
      <c r="J411" s="102" t="n">
        <v>30015</v>
      </c>
      <c r="K411" s="102" t="n">
        <v>7</v>
      </c>
      <c r="L411" s="102" t="s">
        <v>2040</v>
      </c>
      <c r="M411" s="102" t="s">
        <v>1078</v>
      </c>
      <c r="N411" s="102" t="s">
        <v>1079</v>
      </c>
      <c r="O411" s="102" t="s">
        <v>1147</v>
      </c>
      <c r="P411" s="104" t="e">
        <f aca="false">_xlfn.XLOOKUP('MEDIA TRI'!$E:$E,'MEDIA TRI'!$AA:$AA,"-",0)</f>
        <v>#NAME?</v>
      </c>
      <c r="Q411" s="12" t="e">
        <f aca="false">_xlfn.XLOOKUP($U:$U,$V:$V,0,0)</f>
        <v>#NAME?</v>
      </c>
      <c r="R411" s="12" t="e">
        <f aca="false">_xlfn.XLOOKUP($U:$U,$W:$W,0,0)</f>
        <v>#NAME?</v>
      </c>
      <c r="S411" s="12" t="s">
        <v>61</v>
      </c>
      <c r="T411" s="12" t="s">
        <v>1092</v>
      </c>
      <c r="U411" s="12" t="n">
        <v>87701249000374</v>
      </c>
      <c r="V411" s="12" t="s">
        <v>1093</v>
      </c>
      <c r="W411" s="12" t="s">
        <v>1094</v>
      </c>
    </row>
    <row r="412" customFormat="false" ht="15" hidden="false" customHeight="false" outlineLevel="0" collapsed="false">
      <c r="A412" s="102" t="s">
        <v>2041</v>
      </c>
      <c r="B412" s="103" t="n">
        <v>836967000108</v>
      </c>
      <c r="C412" s="102" t="n">
        <v>141597</v>
      </c>
      <c r="D412" s="102" t="n">
        <v>529</v>
      </c>
      <c r="E412" s="102" t="s">
        <v>2042</v>
      </c>
      <c r="F412" s="102" t="n">
        <v>10437</v>
      </c>
      <c r="G412" s="102" t="s">
        <v>58</v>
      </c>
      <c r="H412" s="102" t="n">
        <v>35166</v>
      </c>
      <c r="I412" s="102" t="n">
        <v>21</v>
      </c>
      <c r="J412" s="102" t="n">
        <v>35166</v>
      </c>
      <c r="K412" s="102" t="n">
        <v>7</v>
      </c>
      <c r="L412" s="102" t="s">
        <v>2041</v>
      </c>
      <c r="M412" s="102" t="s">
        <v>1078</v>
      </c>
      <c r="N412" s="102" t="s">
        <v>1090</v>
      </c>
      <c r="O412" s="102" t="s">
        <v>1106</v>
      </c>
      <c r="P412" s="104" t="e">
        <f aca="false">_xlfn.XLOOKUP('MEDIA TRI'!$E:$E,'MEDIA TRI'!$AA:$AA,"-",0)</f>
        <v>#NAME?</v>
      </c>
      <c r="Q412" s="12" t="e">
        <f aca="false">_xlfn.XLOOKUP($U:$U,$V:$V,0,0)</f>
        <v>#NAME?</v>
      </c>
      <c r="R412" s="12" t="e">
        <f aca="false">_xlfn.XLOOKUP($U:$U,$W:$W,0,0)</f>
        <v>#NAME?</v>
      </c>
      <c r="S412" s="12" t="s">
        <v>61</v>
      </c>
      <c r="T412" s="12" t="s">
        <v>1092</v>
      </c>
      <c r="U412" s="12" t="n">
        <v>87701249000374</v>
      </c>
      <c r="V412" s="12" t="s">
        <v>1093</v>
      </c>
      <c r="W412" s="12" t="s">
        <v>1094</v>
      </c>
    </row>
    <row r="413" customFormat="false" ht="15" hidden="false" customHeight="false" outlineLevel="0" collapsed="false">
      <c r="A413" s="102" t="s">
        <v>2043</v>
      </c>
      <c r="B413" s="103" t="n">
        <v>20247037000126</v>
      </c>
      <c r="C413" s="102" t="n">
        <v>141572</v>
      </c>
      <c r="D413" s="102" t="n">
        <v>302</v>
      </c>
      <c r="E413" s="102" t="s">
        <v>2044</v>
      </c>
      <c r="F413" s="102" t="n">
        <v>11381</v>
      </c>
      <c r="G413" s="102" t="s">
        <v>1191</v>
      </c>
      <c r="H413" s="102" t="n">
        <v>35999</v>
      </c>
      <c r="I413" s="102" t="n">
        <v>20</v>
      </c>
      <c r="J413" s="102" t="n">
        <v>35999</v>
      </c>
      <c r="K413" s="102" t="n">
        <v>7</v>
      </c>
      <c r="L413" s="102" t="s">
        <v>2043</v>
      </c>
      <c r="M413" s="102" t="s">
        <v>1078</v>
      </c>
      <c r="N413" s="102" t="s">
        <v>1079</v>
      </c>
      <c r="O413" s="102" t="s">
        <v>1155</v>
      </c>
      <c r="P413" s="104" t="e">
        <f aca="false">_xlfn.XLOOKUP('MEDIA TRI'!$E:$E,'MEDIA TRI'!$AA:$AA,"-",0)</f>
        <v>#NAME?</v>
      </c>
      <c r="Q413" s="12" t="e">
        <f aca="false">_xlfn.XLOOKUP($U:$U,$V:$V,0,0)</f>
        <v>#NAME?</v>
      </c>
      <c r="R413" s="12" t="e">
        <f aca="false">_xlfn.XLOOKUP($U:$U,$W:$W,0,0)</f>
        <v>#NAME?</v>
      </c>
      <c r="S413" s="12" t="s">
        <v>61</v>
      </c>
      <c r="T413" s="12" t="s">
        <v>1081</v>
      </c>
      <c r="U413" s="12" t="n">
        <v>8680639000410</v>
      </c>
      <c r="V413" s="12"/>
    </row>
    <row r="414" customFormat="false" ht="15" hidden="false" customHeight="false" outlineLevel="0" collapsed="false">
      <c r="A414" s="102" t="s">
        <v>2045</v>
      </c>
      <c r="B414" s="103" t="n">
        <v>19489079000194</v>
      </c>
      <c r="C414" s="102" t="n">
        <v>121797</v>
      </c>
      <c r="D414" s="102" t="n">
        <v>530</v>
      </c>
      <c r="E414" s="102" t="s">
        <v>2046</v>
      </c>
      <c r="F414" s="102" t="n">
        <v>10437</v>
      </c>
      <c r="G414" s="102" t="s">
        <v>58</v>
      </c>
      <c r="H414" s="102" t="n">
        <v>36000</v>
      </c>
      <c r="I414" s="102" t="n">
        <v>7</v>
      </c>
      <c r="J414" s="102" t="n">
        <v>36000</v>
      </c>
      <c r="K414" s="102" t="n">
        <v>7</v>
      </c>
      <c r="L414" s="102" t="s">
        <v>2045</v>
      </c>
      <c r="M414" s="102" t="s">
        <v>1078</v>
      </c>
      <c r="N414" s="102" t="s">
        <v>1090</v>
      </c>
      <c r="O414" s="102" t="s">
        <v>1091</v>
      </c>
      <c r="P414" s="104" t="e">
        <f aca="false">_xlfn.XLOOKUP('MEDIA TRI'!$E:$E,'MEDIA TRI'!$AA:$AA,"-",0)</f>
        <v>#NAME?</v>
      </c>
      <c r="Q414" s="12" t="e">
        <f aca="false">_xlfn.XLOOKUP($U:$U,$V:$V,0,0)</f>
        <v>#NAME?</v>
      </c>
      <c r="R414" s="12" t="e">
        <f aca="false">_xlfn.XLOOKUP($U:$U,$W:$W,0,0)</f>
        <v>#NAME?</v>
      </c>
      <c r="S414" s="12" t="s">
        <v>61</v>
      </c>
      <c r="T414" s="12" t="s">
        <v>1092</v>
      </c>
      <c r="U414" s="12" t="n">
        <v>21490586000947</v>
      </c>
      <c r="V414" s="12" t="n">
        <v>29</v>
      </c>
      <c r="W414" s="12" t="s">
        <v>58</v>
      </c>
    </row>
    <row r="415" customFormat="false" ht="15" hidden="false" customHeight="false" outlineLevel="0" collapsed="false">
      <c r="A415" s="102" t="s">
        <v>2047</v>
      </c>
      <c r="B415" s="103" t="n">
        <v>19411081000140</v>
      </c>
      <c r="C415" s="102" t="n">
        <v>117660</v>
      </c>
      <c r="D415" s="102" t="n">
        <v>530</v>
      </c>
      <c r="E415" s="102" t="s">
        <v>2048</v>
      </c>
      <c r="F415" s="102" t="n">
        <v>13531</v>
      </c>
      <c r="G415" s="102" t="s">
        <v>1381</v>
      </c>
      <c r="H415" s="102" t="n">
        <v>34925</v>
      </c>
      <c r="I415" s="102" t="n">
        <v>40</v>
      </c>
      <c r="J415" s="102" t="n">
        <v>34925</v>
      </c>
      <c r="K415" s="102" t="n">
        <v>7</v>
      </c>
      <c r="L415" s="102" t="s">
        <v>2047</v>
      </c>
      <c r="M415" s="102" t="s">
        <v>1078</v>
      </c>
      <c r="N415" s="102" t="s">
        <v>1090</v>
      </c>
      <c r="O415" s="102" t="s">
        <v>1091</v>
      </c>
      <c r="P415" s="104" t="e">
        <f aca="false">_xlfn.XLOOKUP('MEDIA TRI'!$E:$E,'MEDIA TRI'!$AA:$AA,"-",0)</f>
        <v>#NAME?</v>
      </c>
      <c r="Q415" s="12" t="e">
        <f aca="false">_xlfn.XLOOKUP($U:$U,$V:$V,0,0)</f>
        <v>#NAME?</v>
      </c>
      <c r="R415" s="12" t="e">
        <f aca="false">_xlfn.XLOOKUP($U:$U,$W:$W,0,0)</f>
        <v>#NAME?</v>
      </c>
      <c r="S415" s="12" t="s">
        <v>61</v>
      </c>
      <c r="T415" s="12" t="s">
        <v>1092</v>
      </c>
      <c r="U415" s="12" t="n">
        <v>21490586000947</v>
      </c>
      <c r="V415" s="12" t="n">
        <v>29</v>
      </c>
      <c r="W415" s="12" t="s">
        <v>58</v>
      </c>
    </row>
    <row r="416" customFormat="false" ht="15" hidden="false" customHeight="false" outlineLevel="0" collapsed="false">
      <c r="A416" s="102" t="s">
        <v>2049</v>
      </c>
      <c r="B416" s="103" t="n">
        <v>41752403000255</v>
      </c>
      <c r="C416" s="102" t="n">
        <v>112884</v>
      </c>
      <c r="D416" s="102" t="n">
        <v>3458</v>
      </c>
      <c r="E416" s="102" t="s">
        <v>1840</v>
      </c>
      <c r="F416" s="102" t="n">
        <v>10437</v>
      </c>
      <c r="G416" s="102" t="s">
        <v>58</v>
      </c>
      <c r="H416" s="102" t="n">
        <v>30015</v>
      </c>
      <c r="I416" s="102" t="n">
        <v>21</v>
      </c>
      <c r="J416" s="102" t="n">
        <v>30015</v>
      </c>
      <c r="K416" s="102" t="n">
        <v>7</v>
      </c>
      <c r="L416" s="102" t="s">
        <v>1839</v>
      </c>
      <c r="M416" s="102" t="s">
        <v>1078</v>
      </c>
      <c r="N416" s="102" t="s">
        <v>1079</v>
      </c>
      <c r="O416" s="102" t="s">
        <v>1086</v>
      </c>
      <c r="P416" s="104" t="e">
        <f aca="false">_xlfn.XLOOKUP('MEDIA TRI'!$E:$E,'MEDIA TRI'!$AA:$AA,"-",0)</f>
        <v>#NAME?</v>
      </c>
      <c r="Q416" s="12" t="e">
        <f aca="false">_xlfn.XLOOKUP($U:$U,$V:$V,0,0)</f>
        <v>#NAME?</v>
      </c>
      <c r="R416" s="12" t="e">
        <f aca="false">_xlfn.XLOOKUP($U:$U,$W:$W,0,0)</f>
        <v>#NAME?</v>
      </c>
      <c r="S416" s="12" t="s">
        <v>61</v>
      </c>
      <c r="T416" s="12" t="s">
        <v>1081</v>
      </c>
      <c r="U416" s="12" t="n">
        <v>54991211000162</v>
      </c>
      <c r="V416" s="12" t="s">
        <v>1093</v>
      </c>
      <c r="W416" s="12" t="s">
        <v>1094</v>
      </c>
    </row>
    <row r="417" customFormat="false" ht="15" hidden="false" customHeight="false" outlineLevel="0" collapsed="false">
      <c r="A417" s="102" t="s">
        <v>2050</v>
      </c>
      <c r="B417" s="103" t="n">
        <v>25400235000100</v>
      </c>
      <c r="C417" s="102" t="n">
        <v>116840</v>
      </c>
      <c r="D417" s="102" t="n">
        <v>2064</v>
      </c>
      <c r="E417" s="102" t="s">
        <v>2051</v>
      </c>
      <c r="F417" s="102" t="n">
        <v>10437</v>
      </c>
      <c r="G417" s="102" t="s">
        <v>58</v>
      </c>
      <c r="H417" s="102" t="n">
        <v>34808</v>
      </c>
      <c r="I417" s="102" t="n">
        <v>21</v>
      </c>
      <c r="J417" s="102" t="n">
        <v>34808</v>
      </c>
      <c r="K417" s="102" t="n">
        <v>7</v>
      </c>
      <c r="L417" s="102" t="s">
        <v>2050</v>
      </c>
      <c r="M417" s="102" t="s">
        <v>1078</v>
      </c>
      <c r="N417" s="102" t="s">
        <v>1079</v>
      </c>
      <c r="O417" s="102" t="s">
        <v>1080</v>
      </c>
      <c r="P417" s="104" t="e">
        <f aca="false">_xlfn.XLOOKUP('MEDIA TRI'!$E:$E,'MEDIA TRI'!$AA:$AA,"-",0)</f>
        <v>#NAME?</v>
      </c>
      <c r="Q417" s="12" t="e">
        <f aca="false">_xlfn.XLOOKUP($U:$U,$V:$V,0,0)</f>
        <v>#NAME?</v>
      </c>
      <c r="R417" s="12" t="e">
        <f aca="false">_xlfn.XLOOKUP($U:$U,$W:$W,0,0)</f>
        <v>#NAME?</v>
      </c>
      <c r="S417" s="12" t="s">
        <v>61</v>
      </c>
      <c r="T417" s="12" t="s">
        <v>1081</v>
      </c>
      <c r="U417" s="12" t="n">
        <v>54991211000162</v>
      </c>
      <c r="V417" s="12" t="s">
        <v>1093</v>
      </c>
      <c r="W417" s="12" t="s">
        <v>1094</v>
      </c>
    </row>
    <row r="418" customFormat="false" ht="15" hidden="false" customHeight="false" outlineLevel="0" collapsed="false">
      <c r="A418" s="102" t="s">
        <v>2052</v>
      </c>
      <c r="B418" s="103" t="n">
        <v>16935686000142</v>
      </c>
      <c r="C418" s="102" t="n">
        <v>105875</v>
      </c>
      <c r="D418" s="102" t="n">
        <v>2064</v>
      </c>
      <c r="E418" s="102" t="s">
        <v>1583</v>
      </c>
      <c r="F418" s="102" t="n">
        <v>14175</v>
      </c>
      <c r="G418" s="102" t="s">
        <v>1168</v>
      </c>
      <c r="H418" s="102" t="n">
        <v>35993</v>
      </c>
      <c r="I418" s="102" t="n">
        <v>28</v>
      </c>
      <c r="J418" s="102" t="n">
        <v>35993</v>
      </c>
      <c r="K418" s="102" t="n">
        <v>7</v>
      </c>
      <c r="L418" s="102" t="s">
        <v>2052</v>
      </c>
      <c r="M418" s="102" t="s">
        <v>1078</v>
      </c>
      <c r="N418" s="102" t="s">
        <v>1079</v>
      </c>
      <c r="O418" s="102" t="s">
        <v>1080</v>
      </c>
      <c r="P418" s="104" t="e">
        <f aca="false">_xlfn.XLOOKUP('MEDIA TRI'!$E:$E,'MEDIA TRI'!$AA:$AA,"-",0)</f>
        <v>#NAME?</v>
      </c>
      <c r="Q418" s="12" t="e">
        <f aca="false">_xlfn.XLOOKUP($U:$U,$V:$V,0,0)</f>
        <v>#NAME?</v>
      </c>
      <c r="R418" s="12" t="e">
        <f aca="false">_xlfn.XLOOKUP($U:$U,$W:$W,0,0)</f>
        <v>#NAME?</v>
      </c>
      <c r="S418" s="12" t="s">
        <v>61</v>
      </c>
      <c r="T418" s="12" t="s">
        <v>1081</v>
      </c>
      <c r="U418" s="12" t="n">
        <v>17845504000296</v>
      </c>
      <c r="V418" s="12" t="n">
        <v>28</v>
      </c>
      <c r="W418" s="12" t="s">
        <v>1150</v>
      </c>
    </row>
    <row r="419" customFormat="false" ht="15" hidden="false" customHeight="false" outlineLevel="0" collapsed="false">
      <c r="A419" s="102" t="s">
        <v>2053</v>
      </c>
      <c r="B419" s="103" t="n">
        <v>1223706000185</v>
      </c>
      <c r="C419" s="102" t="n">
        <v>124782</v>
      </c>
      <c r="D419" s="102" t="n">
        <v>492</v>
      </c>
      <c r="E419" s="102" t="s">
        <v>2054</v>
      </c>
      <c r="F419" s="102" t="n">
        <v>14059</v>
      </c>
      <c r="G419" s="102" t="s">
        <v>1246</v>
      </c>
      <c r="H419" s="102" t="n">
        <v>35997</v>
      </c>
      <c r="I419" s="102" t="n">
        <v>28</v>
      </c>
      <c r="J419" s="102" t="n">
        <v>35997</v>
      </c>
      <c r="K419" s="102" t="n">
        <v>7</v>
      </c>
      <c r="L419" s="102" t="s">
        <v>2053</v>
      </c>
      <c r="M419" s="102" t="s">
        <v>1078</v>
      </c>
      <c r="N419" s="102" t="s">
        <v>1079</v>
      </c>
      <c r="O419" s="102" t="s">
        <v>1080</v>
      </c>
      <c r="P419" s="104" t="e">
        <f aca="false">_xlfn.XLOOKUP('MEDIA TRI'!$E:$E,'MEDIA TRI'!$AA:$AA,"-",0)</f>
        <v>#NAME?</v>
      </c>
      <c r="Q419" s="12" t="e">
        <f aca="false">_xlfn.XLOOKUP($U:$U,$V:$V,0,0)</f>
        <v>#NAME?</v>
      </c>
      <c r="R419" s="12" t="e">
        <f aca="false">_xlfn.XLOOKUP($U:$U,$W:$W,0,0)</f>
        <v>#NAME?</v>
      </c>
      <c r="S419" s="12" t="s">
        <v>61</v>
      </c>
      <c r="T419" s="12" t="s">
        <v>1081</v>
      </c>
      <c r="U419" s="12" t="n">
        <v>17845504000296</v>
      </c>
      <c r="V419" s="12" t="n">
        <v>28</v>
      </c>
      <c r="W419" s="12" t="s">
        <v>1150</v>
      </c>
    </row>
    <row r="420" customFormat="false" ht="15" hidden="false" customHeight="false" outlineLevel="0" collapsed="false">
      <c r="A420" s="102" t="s">
        <v>2055</v>
      </c>
      <c r="B420" s="103" t="n">
        <v>1271711000163</v>
      </c>
      <c r="C420" s="102" t="n">
        <v>144668</v>
      </c>
      <c r="D420" s="102" t="n">
        <v>328</v>
      </c>
      <c r="E420" s="102" t="s">
        <v>2056</v>
      </c>
      <c r="F420" s="102" t="n">
        <v>14516</v>
      </c>
      <c r="G420" s="102" t="s">
        <v>1089</v>
      </c>
      <c r="H420" s="102" t="n">
        <v>34917</v>
      </c>
      <c r="I420" s="102" t="n">
        <v>45</v>
      </c>
      <c r="J420" s="102" t="n">
        <v>34917</v>
      </c>
      <c r="K420" s="102" t="n">
        <v>7</v>
      </c>
      <c r="L420" s="102" t="s">
        <v>2057</v>
      </c>
      <c r="M420" s="102" t="s">
        <v>1078</v>
      </c>
      <c r="N420" s="102" t="s">
        <v>1079</v>
      </c>
      <c r="O420" s="102" t="s">
        <v>1116</v>
      </c>
      <c r="P420" s="104" t="e">
        <f aca="false">_xlfn.XLOOKUP('MEDIA TRI'!$E:$E,'MEDIA TRI'!$AA:$AA,"-",0)</f>
        <v>#NAME?</v>
      </c>
      <c r="Q420" s="12" t="e">
        <f aca="false">_xlfn.XLOOKUP($U:$U,$V:$V,0,0)</f>
        <v>#NAME?</v>
      </c>
      <c r="R420" s="12" t="e">
        <f aca="false">_xlfn.XLOOKUP($U:$U,$W:$W,0,0)</f>
        <v>#NAME?</v>
      </c>
      <c r="S420" s="12" t="s">
        <v>61</v>
      </c>
      <c r="T420" s="12" t="s">
        <v>1081</v>
      </c>
      <c r="U420" s="12" t="n">
        <v>68709211000212</v>
      </c>
      <c r="V420" s="12" t="s">
        <v>1093</v>
      </c>
      <c r="W420" s="12" t="s">
        <v>1094</v>
      </c>
    </row>
    <row r="421" customFormat="false" ht="15" hidden="false" customHeight="false" outlineLevel="0" collapsed="false">
      <c r="A421" s="102" t="s">
        <v>2058</v>
      </c>
      <c r="B421" s="103" t="n">
        <v>21754080000140</v>
      </c>
      <c r="C421" s="102" t="n">
        <v>117883</v>
      </c>
      <c r="D421" s="102" t="n">
        <v>1146</v>
      </c>
      <c r="E421" s="102" t="s">
        <v>2059</v>
      </c>
      <c r="F421" s="102" t="n">
        <v>10437</v>
      </c>
      <c r="G421" s="102" t="s">
        <v>58</v>
      </c>
      <c r="H421" s="102" t="n">
        <v>30015</v>
      </c>
      <c r="I421" s="102" t="n">
        <v>21</v>
      </c>
      <c r="J421" s="102" t="n">
        <v>30015</v>
      </c>
      <c r="K421" s="102" t="n">
        <v>7</v>
      </c>
      <c r="L421" s="102" t="s">
        <v>2058</v>
      </c>
      <c r="M421" s="102" t="s">
        <v>1078</v>
      </c>
      <c r="N421" s="102" t="s">
        <v>1079</v>
      </c>
      <c r="O421" s="102" t="s">
        <v>1097</v>
      </c>
      <c r="P421" s="104" t="e">
        <f aca="false">_xlfn.XLOOKUP('MEDIA TRI'!$E:$E,'MEDIA TRI'!$AA:$AA,"-",0)</f>
        <v>#NAME?</v>
      </c>
      <c r="Q421" s="12" t="e">
        <f aca="false">_xlfn.XLOOKUP($U:$U,$V:$V,0,0)</f>
        <v>#NAME?</v>
      </c>
      <c r="R421" s="12" t="e">
        <f aca="false">_xlfn.XLOOKUP($U:$U,$W:$W,0,0)</f>
        <v>#NAME?</v>
      </c>
      <c r="S421" s="12" t="s">
        <v>61</v>
      </c>
      <c r="T421" s="12" t="s">
        <v>1081</v>
      </c>
      <c r="U421" s="12" t="n">
        <v>56762172000157</v>
      </c>
      <c r="V421" s="12" t="s">
        <v>1093</v>
      </c>
      <c r="W421" s="12" t="s">
        <v>1094</v>
      </c>
    </row>
    <row r="422" customFormat="false" ht="15" hidden="false" customHeight="false" outlineLevel="0" collapsed="false">
      <c r="A422" s="102" t="s">
        <v>2060</v>
      </c>
      <c r="B422" s="103" t="n">
        <v>25673492000107</v>
      </c>
      <c r="C422" s="102" t="n">
        <v>143287</v>
      </c>
      <c r="D422" s="102" t="n">
        <v>530</v>
      </c>
      <c r="E422" s="102" t="s">
        <v>2061</v>
      </c>
      <c r="F422" s="102" t="n">
        <v>10437</v>
      </c>
      <c r="G422" s="102" t="s">
        <v>58</v>
      </c>
      <c r="H422" s="102" t="n">
        <v>35184</v>
      </c>
      <c r="I422" s="102" t="n">
        <v>42</v>
      </c>
      <c r="J422" s="102" t="n">
        <v>35184</v>
      </c>
      <c r="K422" s="102" t="n">
        <v>7</v>
      </c>
      <c r="L422" s="102" t="s">
        <v>2060</v>
      </c>
      <c r="M422" s="102" t="s">
        <v>1078</v>
      </c>
      <c r="N422" s="102" t="s">
        <v>1090</v>
      </c>
      <c r="O422" s="102" t="s">
        <v>1091</v>
      </c>
      <c r="P422" s="104" t="e">
        <f aca="false">_xlfn.XLOOKUP('MEDIA TRI'!$E:$E,'MEDIA TRI'!$AA:$AA,"-",0)</f>
        <v>#NAME?</v>
      </c>
      <c r="Q422" s="12" t="e">
        <f aca="false">_xlfn.XLOOKUP($U:$U,$V:$V,0,0)</f>
        <v>#NAME?</v>
      </c>
      <c r="R422" s="12" t="e">
        <f aca="false">_xlfn.XLOOKUP($U:$U,$W:$W,0,0)</f>
        <v>#NAME?</v>
      </c>
      <c r="S422" s="12" t="s">
        <v>61</v>
      </c>
      <c r="T422" s="12" t="s">
        <v>1092</v>
      </c>
      <c r="U422" s="12" t="n">
        <v>56762172000157</v>
      </c>
      <c r="V422" s="12" t="s">
        <v>1093</v>
      </c>
      <c r="W422" s="12" t="s">
        <v>1094</v>
      </c>
    </row>
    <row r="423" customFormat="false" ht="15" hidden="false" customHeight="false" outlineLevel="0" collapsed="false">
      <c r="A423" s="102" t="s">
        <v>2062</v>
      </c>
      <c r="B423" s="103" t="n">
        <v>1593817000183</v>
      </c>
      <c r="C423" s="102" t="n">
        <v>131806</v>
      </c>
      <c r="D423" s="102" t="n">
        <v>2069</v>
      </c>
      <c r="E423" s="102" t="s">
        <v>2063</v>
      </c>
      <c r="F423" s="102" t="n">
        <v>10437</v>
      </c>
      <c r="G423" s="102" t="s">
        <v>58</v>
      </c>
      <c r="H423" s="102" t="n">
        <v>35992</v>
      </c>
      <c r="I423" s="102" t="n">
        <v>7</v>
      </c>
      <c r="J423" s="102" t="n">
        <v>35992</v>
      </c>
      <c r="K423" s="102" t="n">
        <v>7</v>
      </c>
      <c r="L423" s="102" t="s">
        <v>2062</v>
      </c>
      <c r="M423" s="102" t="s">
        <v>1078</v>
      </c>
      <c r="N423" s="102" t="s">
        <v>1079</v>
      </c>
      <c r="O423" s="102" t="s">
        <v>1147</v>
      </c>
      <c r="P423" s="104" t="e">
        <f aca="false">_xlfn.XLOOKUP('MEDIA TRI'!$E:$E,'MEDIA TRI'!$AA:$AA,"-",0)</f>
        <v>#NAME?</v>
      </c>
      <c r="Q423" s="12" t="e">
        <f aca="false">_xlfn.XLOOKUP($U:$U,$V:$V,0,0)</f>
        <v>#NAME?</v>
      </c>
      <c r="R423" s="12" t="e">
        <f aca="false">_xlfn.XLOOKUP($U:$U,$W:$W,0,0)</f>
        <v>#NAME?</v>
      </c>
      <c r="S423" s="12" t="s">
        <v>61</v>
      </c>
      <c r="T423" s="12" t="s">
        <v>1092</v>
      </c>
      <c r="U423" s="12" t="n">
        <v>1029782000154</v>
      </c>
      <c r="V423" s="12" t="s">
        <v>1093</v>
      </c>
      <c r="W423" s="12" t="s">
        <v>1094</v>
      </c>
    </row>
    <row r="424" customFormat="false" ht="15" hidden="false" customHeight="false" outlineLevel="0" collapsed="false">
      <c r="A424" s="102" t="s">
        <v>2064</v>
      </c>
      <c r="B424" s="103" t="n">
        <v>20955381000170</v>
      </c>
      <c r="C424" s="102" t="n">
        <v>106077</v>
      </c>
      <c r="D424" s="102" t="n">
        <v>346</v>
      </c>
      <c r="E424" s="102" t="s">
        <v>2065</v>
      </c>
      <c r="F424" s="102" t="n">
        <v>10437</v>
      </c>
      <c r="G424" s="102" t="s">
        <v>58</v>
      </c>
      <c r="H424" s="102" t="n">
        <v>35999</v>
      </c>
      <c r="I424" s="102" t="n">
        <v>42</v>
      </c>
      <c r="J424" s="102" t="n">
        <v>35999</v>
      </c>
      <c r="K424" s="102" t="n">
        <v>7</v>
      </c>
      <c r="L424" s="102" t="s">
        <v>2064</v>
      </c>
      <c r="M424" s="102" t="s">
        <v>1078</v>
      </c>
      <c r="N424" s="102" t="s">
        <v>1079</v>
      </c>
      <c r="O424" s="102" t="s">
        <v>1086</v>
      </c>
      <c r="P424" s="104" t="e">
        <f aca="false">_xlfn.XLOOKUP('MEDIA TRI'!$E:$E,'MEDIA TRI'!$AA:$AA,"-",0)</f>
        <v>#NAME?</v>
      </c>
      <c r="Q424" s="12" t="e">
        <f aca="false">_xlfn.XLOOKUP($U:$U,$V:$V,0,0)</f>
        <v>#NAME?</v>
      </c>
      <c r="R424" s="12" t="e">
        <f aca="false">_xlfn.XLOOKUP($U:$U,$W:$W,0,0)</f>
        <v>#NAME?</v>
      </c>
      <c r="S424" s="12" t="s">
        <v>61</v>
      </c>
      <c r="T424" s="12" t="s">
        <v>1081</v>
      </c>
      <c r="U424" s="12" t="n">
        <v>1029782000154</v>
      </c>
      <c r="V424" s="12" t="s">
        <v>1093</v>
      </c>
      <c r="W424" s="12" t="s">
        <v>1094</v>
      </c>
    </row>
    <row r="425" customFormat="false" ht="15" hidden="false" customHeight="false" outlineLevel="0" collapsed="false">
      <c r="A425" s="102" t="s">
        <v>2066</v>
      </c>
      <c r="B425" s="103" t="n">
        <v>18461764000140</v>
      </c>
      <c r="C425" s="102" t="n">
        <v>133511</v>
      </c>
      <c r="D425" s="102" t="n">
        <v>804</v>
      </c>
      <c r="E425" s="102" t="s">
        <v>2067</v>
      </c>
      <c r="F425" s="102" t="n">
        <v>13507</v>
      </c>
      <c r="G425" s="102" t="s">
        <v>1457</v>
      </c>
      <c r="H425" s="102" t="n">
        <v>35993</v>
      </c>
      <c r="I425" s="102" t="n">
        <v>34</v>
      </c>
      <c r="J425" s="102" t="n">
        <v>35993</v>
      </c>
      <c r="K425" s="102" t="n">
        <v>7</v>
      </c>
      <c r="L425" s="102" t="s">
        <v>2066</v>
      </c>
      <c r="M425" s="102" t="s">
        <v>1078</v>
      </c>
      <c r="N425" s="102" t="s">
        <v>1079</v>
      </c>
      <c r="O425" s="102" t="s">
        <v>1147</v>
      </c>
      <c r="P425" s="104" t="e">
        <f aca="false">_xlfn.XLOOKUP('MEDIA TRI'!$E:$E,'MEDIA TRI'!$AA:$AA,"-",0)</f>
        <v>#NAME?</v>
      </c>
      <c r="Q425" s="12" t="e">
        <f aca="false">_xlfn.XLOOKUP($U:$U,$V:$V,0,0)</f>
        <v>#NAME?</v>
      </c>
      <c r="R425" s="12" t="e">
        <f aca="false">_xlfn.XLOOKUP($U:$U,$W:$W,0,0)</f>
        <v>#NAME?</v>
      </c>
      <c r="S425" s="12" t="s">
        <v>61</v>
      </c>
      <c r="T425" s="12" t="s">
        <v>1081</v>
      </c>
      <c r="U425" s="12" t="n">
        <v>1029782000154</v>
      </c>
      <c r="V425" s="12" t="s">
        <v>1093</v>
      </c>
      <c r="W425" s="12" t="s">
        <v>1094</v>
      </c>
    </row>
    <row r="426" customFormat="false" ht="15" hidden="false" customHeight="false" outlineLevel="0" collapsed="false">
      <c r="A426" s="102" t="s">
        <v>2068</v>
      </c>
      <c r="B426" s="103" t="n">
        <v>3618937000113</v>
      </c>
      <c r="C426" s="102" t="n">
        <v>148220</v>
      </c>
      <c r="D426" s="102" t="n">
        <v>1146</v>
      </c>
      <c r="E426" s="102" t="s">
        <v>2069</v>
      </c>
      <c r="F426" s="102" t="n">
        <v>10437</v>
      </c>
      <c r="G426" s="102" t="s">
        <v>58</v>
      </c>
      <c r="H426" s="102" t="n">
        <v>30015</v>
      </c>
      <c r="I426" s="102" t="n">
        <v>21</v>
      </c>
      <c r="J426" s="102" t="n">
        <v>30015</v>
      </c>
      <c r="K426" s="102" t="n">
        <v>7</v>
      </c>
      <c r="L426" s="102" t="s">
        <v>2068</v>
      </c>
      <c r="M426" s="102" t="s">
        <v>1078</v>
      </c>
      <c r="N426" s="102" t="s">
        <v>1079</v>
      </c>
      <c r="O426" s="102" t="s">
        <v>1097</v>
      </c>
      <c r="P426" s="104" t="e">
        <f aca="false">_xlfn.XLOOKUP('MEDIA TRI'!$E:$E,'MEDIA TRI'!$AA:$AA,"-",0)</f>
        <v>#NAME?</v>
      </c>
      <c r="Q426" s="12" t="e">
        <f aca="false">_xlfn.XLOOKUP($U:$U,$V:$V,0,0)</f>
        <v>#NAME?</v>
      </c>
      <c r="R426" s="12" t="e">
        <f aca="false">_xlfn.XLOOKUP($U:$U,$W:$W,0,0)</f>
        <v>#NAME?</v>
      </c>
      <c r="S426" s="12" t="s">
        <v>61</v>
      </c>
      <c r="T426" s="12" t="s">
        <v>1081</v>
      </c>
      <c r="U426" s="12" t="n">
        <v>89870547000828</v>
      </c>
      <c r="V426" s="12" t="s">
        <v>1093</v>
      </c>
      <c r="W426" s="12" t="s">
        <v>1094</v>
      </c>
    </row>
    <row r="427" customFormat="false" ht="15" hidden="false" customHeight="false" outlineLevel="0" collapsed="false">
      <c r="A427" s="102" t="s">
        <v>2070</v>
      </c>
      <c r="B427" s="103" t="n">
        <v>1324701000149</v>
      </c>
      <c r="C427" s="102" t="n">
        <v>117965</v>
      </c>
      <c r="D427" s="102" t="n">
        <v>511</v>
      </c>
      <c r="E427" s="102" t="s">
        <v>2071</v>
      </c>
      <c r="F427" s="102" t="n">
        <v>13507</v>
      </c>
      <c r="G427" s="102" t="s">
        <v>1457</v>
      </c>
      <c r="H427" s="102" t="n">
        <v>35939</v>
      </c>
      <c r="I427" s="102" t="n">
        <v>56</v>
      </c>
      <c r="J427" s="102" t="n">
        <v>35939</v>
      </c>
      <c r="K427" s="102" t="n">
        <v>7</v>
      </c>
      <c r="L427" s="102" t="s">
        <v>2070</v>
      </c>
      <c r="M427" s="102" t="s">
        <v>1078</v>
      </c>
      <c r="N427" s="102" t="s">
        <v>1090</v>
      </c>
      <c r="O427" s="102" t="s">
        <v>1102</v>
      </c>
      <c r="P427" s="104" t="e">
        <f aca="false">_xlfn.XLOOKUP('MEDIA TRI'!$E:$E,'MEDIA TRI'!$AA:$AA,"-",0)</f>
        <v>#NAME?</v>
      </c>
      <c r="Q427" s="12" t="e">
        <f aca="false">_xlfn.XLOOKUP($U:$U,$V:$V,0,0)</f>
        <v>#NAME?</v>
      </c>
      <c r="R427" s="12" t="e">
        <f aca="false">_xlfn.XLOOKUP($U:$U,$W:$W,0,0)</f>
        <v>#NAME?</v>
      </c>
      <c r="S427" s="12" t="s">
        <v>61</v>
      </c>
      <c r="T427" s="12" t="s">
        <v>1081</v>
      </c>
      <c r="U427" s="12" t="n">
        <v>89870547000828</v>
      </c>
      <c r="V427" s="12" t="s">
        <v>1093</v>
      </c>
      <c r="W427" s="12" t="s">
        <v>1094</v>
      </c>
    </row>
    <row r="428" customFormat="false" ht="15" hidden="false" customHeight="false" outlineLevel="0" collapsed="false">
      <c r="A428" s="102" t="s">
        <v>2072</v>
      </c>
      <c r="B428" s="103" t="n">
        <v>1380314000120</v>
      </c>
      <c r="C428" s="102" t="n">
        <v>134635</v>
      </c>
      <c r="D428" s="102" t="n">
        <v>227</v>
      </c>
      <c r="E428" s="102" t="s">
        <v>2073</v>
      </c>
      <c r="F428" s="102" t="n">
        <v>14175</v>
      </c>
      <c r="G428" s="102" t="s">
        <v>1168</v>
      </c>
      <c r="H428" s="102" t="n">
        <v>35993</v>
      </c>
      <c r="I428" s="102" t="n">
        <v>45</v>
      </c>
      <c r="J428" s="102" t="n">
        <v>35993</v>
      </c>
      <c r="K428" s="102" t="n">
        <v>7</v>
      </c>
      <c r="L428" s="102" t="s">
        <v>2072</v>
      </c>
      <c r="M428" s="102" t="s">
        <v>1078</v>
      </c>
      <c r="N428" s="102" t="s">
        <v>1090</v>
      </c>
      <c r="O428" s="102" t="s">
        <v>1091</v>
      </c>
      <c r="P428" s="104" t="e">
        <f aca="false">_xlfn.XLOOKUP('MEDIA TRI'!$E:$E,'MEDIA TRI'!$AA:$AA,"-",0)</f>
        <v>#NAME?</v>
      </c>
      <c r="Q428" s="12" t="e">
        <f aca="false">_xlfn.XLOOKUP($U:$U,$V:$V,0,0)</f>
        <v>#NAME?</v>
      </c>
      <c r="R428" s="12" t="e">
        <f aca="false">_xlfn.XLOOKUP($U:$U,$W:$W,0,0)</f>
        <v>#NAME?</v>
      </c>
      <c r="S428" s="12" t="s">
        <v>61</v>
      </c>
      <c r="T428" s="12" t="s">
        <v>1092</v>
      </c>
      <c r="U428" s="12" t="n">
        <v>25910449000118</v>
      </c>
      <c r="V428" s="12" t="n">
        <v>29</v>
      </c>
      <c r="W428" s="12" t="s">
        <v>58</v>
      </c>
    </row>
    <row r="429" customFormat="false" ht="15" hidden="false" customHeight="false" outlineLevel="0" collapsed="false">
      <c r="A429" s="102" t="s">
        <v>2074</v>
      </c>
      <c r="B429" s="103" t="n">
        <v>16555419000140</v>
      </c>
      <c r="C429" s="102" t="n">
        <v>141981</v>
      </c>
      <c r="D429" s="102" t="n">
        <v>282</v>
      </c>
      <c r="E429" s="102" t="s">
        <v>2075</v>
      </c>
      <c r="F429" s="102" t="n">
        <v>13933</v>
      </c>
      <c r="G429" s="102" t="s">
        <v>1821</v>
      </c>
      <c r="H429" s="102" t="n">
        <v>30015</v>
      </c>
      <c r="I429" s="102" t="n">
        <v>21</v>
      </c>
      <c r="J429" s="102" t="n">
        <v>30015</v>
      </c>
      <c r="K429" s="102" t="n">
        <v>7</v>
      </c>
      <c r="L429" s="102" t="s">
        <v>2074</v>
      </c>
      <c r="M429" s="102" t="s">
        <v>1078</v>
      </c>
      <c r="N429" s="102" t="s">
        <v>1079</v>
      </c>
      <c r="O429" s="102" t="s">
        <v>1155</v>
      </c>
      <c r="P429" s="104" t="e">
        <f aca="false">_xlfn.XLOOKUP('MEDIA TRI'!$E:$E,'MEDIA TRI'!$AA:$AA,"-",0)</f>
        <v>#NAME?</v>
      </c>
      <c r="Q429" s="12" t="e">
        <f aca="false">_xlfn.XLOOKUP($U:$U,$V:$V,0,0)</f>
        <v>#NAME?</v>
      </c>
      <c r="R429" s="12" t="e">
        <f aca="false">_xlfn.XLOOKUP($U:$U,$W:$W,0,0)</f>
        <v>#NAME?</v>
      </c>
      <c r="S429" s="12" t="s">
        <v>61</v>
      </c>
      <c r="T429" s="12" t="s">
        <v>1081</v>
      </c>
      <c r="U429" s="12" t="n">
        <v>25910449000118</v>
      </c>
      <c r="V429" s="12" t="n">
        <v>29</v>
      </c>
      <c r="W429" s="12" t="s">
        <v>58</v>
      </c>
    </row>
    <row r="430" customFormat="false" ht="15" hidden="false" customHeight="false" outlineLevel="0" collapsed="false">
      <c r="A430" s="102" t="s">
        <v>2076</v>
      </c>
      <c r="B430" s="103" t="n">
        <v>20620597000184</v>
      </c>
      <c r="C430" s="102" t="n">
        <v>146766</v>
      </c>
      <c r="D430" s="102" t="n">
        <v>346</v>
      </c>
      <c r="E430" s="102" t="s">
        <v>2077</v>
      </c>
      <c r="F430" s="102" t="n">
        <v>14329</v>
      </c>
      <c r="G430" s="102" t="s">
        <v>1109</v>
      </c>
      <c r="H430" s="102" t="n">
        <v>35993</v>
      </c>
      <c r="I430" s="102" t="n">
        <v>32</v>
      </c>
      <c r="J430" s="102" t="n">
        <v>35993</v>
      </c>
      <c r="K430" s="102" t="n">
        <v>7</v>
      </c>
      <c r="L430" s="102" t="s">
        <v>2076</v>
      </c>
      <c r="M430" s="102" t="s">
        <v>1078</v>
      </c>
      <c r="N430" s="102" t="s">
        <v>1079</v>
      </c>
      <c r="O430" s="102" t="s">
        <v>1086</v>
      </c>
      <c r="P430" s="104" t="e">
        <f aca="false">_xlfn.XLOOKUP('MEDIA TRI'!$E:$E,'MEDIA TRI'!$AA:$AA,"-",0)</f>
        <v>#NAME?</v>
      </c>
      <c r="Q430" s="12" t="e">
        <f aca="false">_xlfn.XLOOKUP($U:$U,$V:$V,0,0)</f>
        <v>#NAME?</v>
      </c>
      <c r="R430" s="12" t="e">
        <f aca="false">_xlfn.XLOOKUP($U:$U,$W:$W,0,0)</f>
        <v>#NAME?</v>
      </c>
      <c r="S430" s="12" t="s">
        <v>61</v>
      </c>
      <c r="T430" s="12" t="s">
        <v>1081</v>
      </c>
      <c r="U430" s="12" t="n">
        <v>3393125000117</v>
      </c>
      <c r="V430" s="12" t="s">
        <v>1093</v>
      </c>
      <c r="W430" s="12" t="s">
        <v>1094</v>
      </c>
    </row>
    <row r="431" customFormat="false" ht="15" hidden="false" customHeight="false" outlineLevel="0" collapsed="false">
      <c r="A431" s="102" t="s">
        <v>2078</v>
      </c>
      <c r="B431" s="103" t="n">
        <v>2768043000147</v>
      </c>
      <c r="C431" s="102" t="n">
        <v>142821</v>
      </c>
      <c r="D431" s="102" t="n">
        <v>3412</v>
      </c>
      <c r="E431" s="102" t="s">
        <v>2079</v>
      </c>
      <c r="F431" s="102" t="n">
        <v>10437</v>
      </c>
      <c r="G431" s="102" t="s">
        <v>58</v>
      </c>
      <c r="H431" s="102" t="n">
        <v>30015</v>
      </c>
      <c r="I431" s="102" t="n">
        <v>21</v>
      </c>
      <c r="J431" s="102" t="n">
        <v>30015</v>
      </c>
      <c r="K431" s="102" t="n">
        <v>7</v>
      </c>
      <c r="L431" s="102" t="s">
        <v>2078</v>
      </c>
      <c r="M431" s="102" t="s">
        <v>1078</v>
      </c>
      <c r="N431" s="102" t="s">
        <v>1090</v>
      </c>
      <c r="O431" s="102" t="s">
        <v>1126</v>
      </c>
      <c r="P431" s="104" t="e">
        <f aca="false">_xlfn.XLOOKUP('MEDIA TRI'!$E:$E,'MEDIA TRI'!$AA:$AA,"-",0)</f>
        <v>#NAME?</v>
      </c>
      <c r="Q431" s="12" t="e">
        <f aca="false">_xlfn.XLOOKUP($U:$U,$V:$V,0,0)</f>
        <v>#NAME?</v>
      </c>
      <c r="R431" s="12" t="e">
        <f aca="false">_xlfn.XLOOKUP($U:$U,$W:$W,0,0)</f>
        <v>#NAME?</v>
      </c>
      <c r="S431" s="12" t="s">
        <v>61</v>
      </c>
      <c r="T431" s="12" t="s">
        <v>1081</v>
      </c>
      <c r="U431" s="12" t="n">
        <v>3393125000117</v>
      </c>
      <c r="V431" s="12" t="s">
        <v>1093</v>
      </c>
      <c r="W431" s="12" t="s">
        <v>1094</v>
      </c>
    </row>
    <row r="432" customFormat="false" ht="15" hidden="false" customHeight="false" outlineLevel="0" collapsed="false">
      <c r="A432" s="102" t="s">
        <v>2080</v>
      </c>
      <c r="B432" s="103" t="n">
        <v>20633186000123</v>
      </c>
      <c r="C432" s="102" t="n">
        <v>133564</v>
      </c>
      <c r="D432" s="102" t="n">
        <v>232</v>
      </c>
      <c r="E432" s="102" t="s">
        <v>2081</v>
      </c>
      <c r="F432" s="102" t="n">
        <v>10437</v>
      </c>
      <c r="G432" s="102" t="s">
        <v>58</v>
      </c>
      <c r="H432" s="102" t="n">
        <v>36000</v>
      </c>
      <c r="I432" s="102" t="n">
        <v>8</v>
      </c>
      <c r="J432" s="102" t="n">
        <v>36000</v>
      </c>
      <c r="K432" s="102" t="n">
        <v>7</v>
      </c>
      <c r="L432" s="102" t="s">
        <v>2080</v>
      </c>
      <c r="M432" s="102" t="s">
        <v>1078</v>
      </c>
      <c r="N432" s="102" t="s">
        <v>1090</v>
      </c>
      <c r="O432" s="102" t="s">
        <v>1091</v>
      </c>
      <c r="P432" s="104" t="e">
        <f aca="false">_xlfn.XLOOKUP('MEDIA TRI'!$E:$E,'MEDIA TRI'!$AA:$AA,"-",0)</f>
        <v>#NAME?</v>
      </c>
      <c r="Q432" s="12" t="e">
        <f aca="false">_xlfn.XLOOKUP($U:$U,$V:$V,0,0)</f>
        <v>#NAME?</v>
      </c>
      <c r="R432" s="12" t="e">
        <f aca="false">_xlfn.XLOOKUP($U:$U,$W:$W,0,0)</f>
        <v>#NAME?</v>
      </c>
      <c r="S432" s="12" t="s">
        <v>61</v>
      </c>
      <c r="T432" s="12" t="s">
        <v>1081</v>
      </c>
      <c r="U432" s="12" t="n">
        <v>54991211000405</v>
      </c>
      <c r="V432" s="12" t="s">
        <v>1093</v>
      </c>
      <c r="W432" s="12" t="s">
        <v>1094</v>
      </c>
    </row>
    <row r="433" customFormat="false" ht="15" hidden="false" customHeight="false" outlineLevel="0" collapsed="false">
      <c r="A433" s="102" t="s">
        <v>2082</v>
      </c>
      <c r="B433" s="103" t="n">
        <v>19816420000179</v>
      </c>
      <c r="C433" s="102" t="n">
        <v>120025</v>
      </c>
      <c r="D433" s="102" t="n">
        <v>207</v>
      </c>
      <c r="E433" s="102" t="s">
        <v>2083</v>
      </c>
      <c r="F433" s="102" t="n">
        <v>14608</v>
      </c>
      <c r="G433" s="102" t="s">
        <v>1105</v>
      </c>
      <c r="H433" s="102" t="n">
        <v>35997</v>
      </c>
      <c r="I433" s="102" t="n">
        <v>35</v>
      </c>
      <c r="J433" s="102" t="n">
        <v>35997</v>
      </c>
      <c r="K433" s="102" t="n">
        <v>7</v>
      </c>
      <c r="L433" s="102" t="s">
        <v>2082</v>
      </c>
      <c r="M433" s="102" t="s">
        <v>1078</v>
      </c>
      <c r="N433" s="102" t="s">
        <v>1079</v>
      </c>
      <c r="O433" s="102" t="s">
        <v>1080</v>
      </c>
      <c r="P433" s="104" t="e">
        <f aca="false">_xlfn.XLOOKUP('MEDIA TRI'!$E:$E,'MEDIA TRI'!$AA:$AA,"-",0)</f>
        <v>#NAME?</v>
      </c>
      <c r="Q433" s="12" t="e">
        <f aca="false">_xlfn.XLOOKUP($U:$U,$V:$V,0,0)</f>
        <v>#NAME?</v>
      </c>
      <c r="R433" s="12" t="e">
        <f aca="false">_xlfn.XLOOKUP($U:$U,$W:$W,0,0)</f>
        <v>#NAME?</v>
      </c>
      <c r="S433" s="12" t="s">
        <v>61</v>
      </c>
      <c r="T433" s="12" t="s">
        <v>1081</v>
      </c>
      <c r="U433" s="12" t="n">
        <v>54991211000405</v>
      </c>
      <c r="V433" s="12" t="s">
        <v>1093</v>
      </c>
      <c r="W433" s="12" t="s">
        <v>1094</v>
      </c>
    </row>
    <row r="434" customFormat="false" ht="15" hidden="false" customHeight="false" outlineLevel="0" collapsed="false">
      <c r="A434" s="102" t="s">
        <v>2084</v>
      </c>
      <c r="B434" s="103" t="n">
        <v>26026625000116</v>
      </c>
      <c r="C434" s="102" t="n">
        <v>163088</v>
      </c>
      <c r="D434" s="102" t="n">
        <v>333</v>
      </c>
      <c r="E434" s="102" t="s">
        <v>2085</v>
      </c>
      <c r="F434" s="102" t="n">
        <v>14326</v>
      </c>
      <c r="G434" s="102" t="s">
        <v>1355</v>
      </c>
      <c r="H434" s="102" t="n">
        <v>35993</v>
      </c>
      <c r="I434" s="102" t="n">
        <v>7</v>
      </c>
      <c r="J434" s="102" t="n">
        <v>35993</v>
      </c>
      <c r="K434" s="102" t="n">
        <v>7</v>
      </c>
      <c r="L434" s="102" t="s">
        <v>2086</v>
      </c>
      <c r="M434" s="102" t="s">
        <v>1078</v>
      </c>
      <c r="N434" s="102" t="s">
        <v>1079</v>
      </c>
      <c r="O434" s="102" t="s">
        <v>1155</v>
      </c>
      <c r="P434" s="104" t="e">
        <f aca="false">_xlfn.XLOOKUP('MEDIA TRI'!$E:$E,'MEDIA TRI'!$AA:$AA,"-",0)</f>
        <v>#NAME?</v>
      </c>
      <c r="Q434" s="12" t="e">
        <f aca="false">_xlfn.XLOOKUP($U:$U,$V:$V,0,0)</f>
        <v>#NAME?</v>
      </c>
      <c r="R434" s="12" t="e">
        <f aca="false">_xlfn.XLOOKUP($U:$U,$W:$W,0,0)</f>
        <v>#NAME?</v>
      </c>
      <c r="S434" s="12" t="s">
        <v>61</v>
      </c>
      <c r="T434" s="12" t="s">
        <v>1081</v>
      </c>
      <c r="U434" s="12" t="n">
        <v>40853020000472</v>
      </c>
      <c r="V434" s="12" t="s">
        <v>1093</v>
      </c>
      <c r="W434" s="12" t="s">
        <v>1094</v>
      </c>
    </row>
    <row r="435" customFormat="false" ht="15" hidden="false" customHeight="false" outlineLevel="0" collapsed="false">
      <c r="A435" s="102" t="s">
        <v>2087</v>
      </c>
      <c r="B435" s="103" t="n">
        <v>71007546000112</v>
      </c>
      <c r="C435" s="102" t="n">
        <v>117189</v>
      </c>
      <c r="D435" s="102" t="n">
        <v>1828</v>
      </c>
      <c r="E435" s="102" t="s">
        <v>2088</v>
      </c>
      <c r="F435" s="102" t="n">
        <v>14329</v>
      </c>
      <c r="G435" s="102" t="s">
        <v>1109</v>
      </c>
      <c r="H435" s="102" t="n">
        <v>35993</v>
      </c>
      <c r="I435" s="102" t="n">
        <v>35</v>
      </c>
      <c r="J435" s="102" t="n">
        <v>35993</v>
      </c>
      <c r="K435" s="102" t="n">
        <v>7</v>
      </c>
      <c r="L435" s="102" t="s">
        <v>2087</v>
      </c>
      <c r="M435" s="102" t="s">
        <v>1078</v>
      </c>
      <c r="N435" s="102" t="s">
        <v>1090</v>
      </c>
      <c r="O435" s="102" t="s">
        <v>1091</v>
      </c>
      <c r="P435" s="104" t="e">
        <f aca="false">_xlfn.XLOOKUP('MEDIA TRI'!$E:$E,'MEDIA TRI'!$AA:$AA,"-",0)</f>
        <v>#NAME?</v>
      </c>
      <c r="Q435" s="12" t="e">
        <f aca="false">_xlfn.XLOOKUP($U:$U,$V:$V,0,0)</f>
        <v>#NAME?</v>
      </c>
      <c r="R435" s="12" t="e">
        <f aca="false">_xlfn.XLOOKUP($U:$U,$W:$W,0,0)</f>
        <v>#NAME?</v>
      </c>
      <c r="S435" s="12" t="s">
        <v>61</v>
      </c>
      <c r="T435" s="12" t="s">
        <v>1092</v>
      </c>
      <c r="U435" s="12" t="n">
        <v>68204486000113</v>
      </c>
      <c r="V435" s="12" t="s">
        <v>1093</v>
      </c>
      <c r="W435" s="12" t="s">
        <v>1094</v>
      </c>
    </row>
    <row r="436" customFormat="false" ht="15" hidden="false" customHeight="false" outlineLevel="0" collapsed="false">
      <c r="A436" s="102" t="s">
        <v>2089</v>
      </c>
      <c r="B436" s="103" t="n">
        <v>19043249000102</v>
      </c>
      <c r="C436" s="102" t="n">
        <v>106164</v>
      </c>
      <c r="D436" s="102" t="n">
        <v>1146</v>
      </c>
      <c r="E436" s="102" t="s">
        <v>2090</v>
      </c>
      <c r="F436" s="102" t="n">
        <v>10437</v>
      </c>
      <c r="G436" s="102" t="s">
        <v>58</v>
      </c>
      <c r="H436" s="102" t="n">
        <v>30015</v>
      </c>
      <c r="I436" s="102" t="n">
        <v>8</v>
      </c>
      <c r="J436" s="102" t="n">
        <v>30015</v>
      </c>
      <c r="K436" s="102" t="n">
        <v>3</v>
      </c>
      <c r="L436" s="102" t="s">
        <v>2089</v>
      </c>
      <c r="M436" s="102" t="s">
        <v>1078</v>
      </c>
      <c r="N436" s="102" t="s">
        <v>1079</v>
      </c>
      <c r="O436" s="102" t="s">
        <v>1097</v>
      </c>
      <c r="P436" s="104" t="e">
        <f aca="false">_xlfn.XLOOKUP('MEDIA TRI'!$E:$E,'MEDIA TRI'!$AA:$AA,"-",0)</f>
        <v>#NAME?</v>
      </c>
      <c r="Q436" s="12" t="e">
        <f aca="false">_xlfn.XLOOKUP($U:$U,$V:$V,0,0)</f>
        <v>#NAME?</v>
      </c>
      <c r="R436" s="12" t="e">
        <f aca="false">_xlfn.XLOOKUP($U:$U,$W:$W,0,0)</f>
        <v>#NAME?</v>
      </c>
      <c r="S436" s="12" t="s">
        <v>61</v>
      </c>
      <c r="T436" s="12" t="s">
        <v>1092</v>
      </c>
      <c r="U436" s="12" t="n">
        <v>68204486000113</v>
      </c>
      <c r="V436" s="12" t="s">
        <v>1093</v>
      </c>
      <c r="W436" s="12" t="s">
        <v>1094</v>
      </c>
    </row>
    <row r="437" customFormat="false" ht="15" hidden="false" customHeight="false" outlineLevel="0" collapsed="false">
      <c r="A437" s="102" t="s">
        <v>2091</v>
      </c>
      <c r="B437" s="103" t="n">
        <v>18264713000128</v>
      </c>
      <c r="C437" s="102" t="n">
        <v>117899</v>
      </c>
      <c r="D437" s="102" t="n">
        <v>232</v>
      </c>
      <c r="E437" s="102" t="s">
        <v>2092</v>
      </c>
      <c r="F437" s="102" t="n">
        <v>10437</v>
      </c>
      <c r="G437" s="102" t="s">
        <v>58</v>
      </c>
      <c r="H437" s="102" t="n">
        <v>35154</v>
      </c>
      <c r="I437" s="102" t="n">
        <v>29</v>
      </c>
      <c r="J437" s="102" t="n">
        <v>35154</v>
      </c>
      <c r="K437" s="102" t="n">
        <v>7</v>
      </c>
      <c r="L437" s="102" t="s">
        <v>2091</v>
      </c>
      <c r="M437" s="102" t="s">
        <v>1078</v>
      </c>
      <c r="N437" s="102" t="s">
        <v>1090</v>
      </c>
      <c r="O437" s="102" t="s">
        <v>1091</v>
      </c>
      <c r="P437" s="104" t="e">
        <f aca="false">_xlfn.XLOOKUP('MEDIA TRI'!$E:$E,'MEDIA TRI'!$AA:$AA,"-",0)</f>
        <v>#NAME?</v>
      </c>
      <c r="Q437" s="12" t="e">
        <f aca="false">_xlfn.XLOOKUP($U:$U,$V:$V,0,0)</f>
        <v>#NAME?</v>
      </c>
      <c r="R437" s="12" t="e">
        <f aca="false">_xlfn.XLOOKUP($U:$U,$W:$W,0,0)</f>
        <v>#NAME?</v>
      </c>
      <c r="S437" s="12" t="s">
        <v>61</v>
      </c>
      <c r="T437" s="12" t="s">
        <v>1081</v>
      </c>
      <c r="U437" s="12" t="n">
        <v>53807475000150</v>
      </c>
      <c r="V437" s="12" t="s">
        <v>1093</v>
      </c>
      <c r="W437" s="12" t="s">
        <v>1094</v>
      </c>
    </row>
    <row r="438" customFormat="false" ht="15" hidden="false" customHeight="false" outlineLevel="0" collapsed="false">
      <c r="A438" s="102" t="s">
        <v>2093</v>
      </c>
      <c r="B438" s="103" t="n">
        <v>17633165000101</v>
      </c>
      <c r="C438" s="102" t="n">
        <v>133751</v>
      </c>
      <c r="D438" s="102" t="n">
        <v>703</v>
      </c>
      <c r="E438" s="102" t="s">
        <v>2094</v>
      </c>
      <c r="F438" s="102" t="n">
        <v>10437</v>
      </c>
      <c r="G438" s="102" t="s">
        <v>58</v>
      </c>
      <c r="H438" s="102" t="n">
        <v>34925</v>
      </c>
      <c r="I438" s="102" t="n">
        <v>21</v>
      </c>
      <c r="J438" s="102" t="n">
        <v>34925</v>
      </c>
      <c r="K438" s="102" t="n">
        <v>7</v>
      </c>
      <c r="L438" s="102" t="s">
        <v>2093</v>
      </c>
      <c r="M438" s="102" t="s">
        <v>1078</v>
      </c>
      <c r="N438" s="102" t="s">
        <v>1079</v>
      </c>
      <c r="O438" s="102" t="s">
        <v>1147</v>
      </c>
      <c r="P438" s="104" t="e">
        <f aca="false">_xlfn.XLOOKUP('MEDIA TRI'!$E:$E,'MEDIA TRI'!$AA:$AA,"-",0)</f>
        <v>#NAME?</v>
      </c>
      <c r="Q438" s="12" t="e">
        <f aca="false">_xlfn.XLOOKUP($U:$U,$V:$V,0,0)</f>
        <v>#NAME?</v>
      </c>
      <c r="R438" s="12" t="e">
        <f aca="false">_xlfn.XLOOKUP($U:$U,$W:$W,0,0)</f>
        <v>#NAME?</v>
      </c>
      <c r="S438" s="12" t="s">
        <v>61</v>
      </c>
      <c r="T438" s="12" t="s">
        <v>1092</v>
      </c>
      <c r="U438" s="12" t="n">
        <v>53807475000150</v>
      </c>
      <c r="V438" s="12" t="s">
        <v>1093</v>
      </c>
      <c r="W438" s="12" t="s">
        <v>1094</v>
      </c>
    </row>
    <row r="439" customFormat="false" ht="15" hidden="false" customHeight="false" outlineLevel="0" collapsed="false">
      <c r="A439" s="102" t="s">
        <v>2095</v>
      </c>
      <c r="B439" s="103" t="n">
        <v>1042842000179</v>
      </c>
      <c r="C439" s="102" t="n">
        <v>162819</v>
      </c>
      <c r="D439" s="102" t="n">
        <v>3059</v>
      </c>
      <c r="E439" s="102" t="s">
        <v>2096</v>
      </c>
      <c r="F439" s="102" t="n">
        <v>14059</v>
      </c>
      <c r="G439" s="102" t="s">
        <v>1246</v>
      </c>
      <c r="H439" s="102" t="n">
        <v>35999</v>
      </c>
      <c r="I439" s="102" t="n">
        <v>28</v>
      </c>
      <c r="J439" s="102" t="n">
        <v>35999</v>
      </c>
      <c r="K439" s="102" t="n">
        <v>7</v>
      </c>
      <c r="L439" s="102" t="s">
        <v>2095</v>
      </c>
      <c r="M439" s="102" t="s">
        <v>1078</v>
      </c>
      <c r="N439" s="102" t="s">
        <v>1079</v>
      </c>
      <c r="O439" s="102" t="s">
        <v>1155</v>
      </c>
      <c r="P439" s="104" t="e">
        <f aca="false">_xlfn.XLOOKUP('MEDIA TRI'!$E:$E,'MEDIA TRI'!$AA:$AA,"-",0)</f>
        <v>#NAME?</v>
      </c>
      <c r="Q439" s="12" t="e">
        <f aca="false">_xlfn.XLOOKUP($U:$U,$V:$V,0,0)</f>
        <v>#NAME?</v>
      </c>
      <c r="R439" s="12" t="e">
        <f aca="false">_xlfn.XLOOKUP($U:$U,$W:$W,0,0)</f>
        <v>#NAME?</v>
      </c>
      <c r="S439" s="12" t="s">
        <v>61</v>
      </c>
      <c r="T439" s="12" t="s">
        <v>1081</v>
      </c>
      <c r="U439" s="12" t="n">
        <v>87689527000153</v>
      </c>
      <c r="V439" s="12" t="s">
        <v>1093</v>
      </c>
      <c r="W439" s="12" t="s">
        <v>1094</v>
      </c>
    </row>
    <row r="440" customFormat="false" ht="15" hidden="false" customHeight="false" outlineLevel="0" collapsed="false">
      <c r="A440" s="102" t="s">
        <v>2097</v>
      </c>
      <c r="B440" s="103" t="n">
        <v>1360352000110</v>
      </c>
      <c r="C440" s="102" t="n">
        <v>103234</v>
      </c>
      <c r="D440" s="102" t="n">
        <v>1792</v>
      </c>
      <c r="E440" s="102" t="s">
        <v>2098</v>
      </c>
      <c r="F440" s="102" t="n">
        <v>14305</v>
      </c>
      <c r="G440" s="102" t="s">
        <v>1352</v>
      </c>
      <c r="H440" s="102" t="n">
        <v>34925</v>
      </c>
      <c r="I440" s="102" t="n">
        <v>7</v>
      </c>
      <c r="J440" s="102" t="n">
        <v>34925</v>
      </c>
      <c r="K440" s="102" t="n">
        <v>7</v>
      </c>
      <c r="L440" s="102" t="s">
        <v>2097</v>
      </c>
      <c r="M440" s="102" t="s">
        <v>1078</v>
      </c>
      <c r="N440" s="102" t="s">
        <v>1090</v>
      </c>
      <c r="O440" s="102" t="s">
        <v>1091</v>
      </c>
      <c r="P440" s="104" t="e">
        <f aca="false">_xlfn.XLOOKUP('MEDIA TRI'!$E:$E,'MEDIA TRI'!$AA:$AA,"-",0)</f>
        <v>#NAME?</v>
      </c>
      <c r="Q440" s="12" t="e">
        <f aca="false">_xlfn.XLOOKUP($U:$U,$V:$V,0,0)</f>
        <v>#NAME?</v>
      </c>
      <c r="R440" s="12" t="e">
        <f aca="false">_xlfn.XLOOKUP($U:$U,$W:$W,0,0)</f>
        <v>#NAME?</v>
      </c>
      <c r="S440" s="12" t="s">
        <v>61</v>
      </c>
      <c r="T440" s="12" t="s">
        <v>1081</v>
      </c>
      <c r="U440" s="12" t="n">
        <v>87689527000153</v>
      </c>
      <c r="V440" s="12" t="s">
        <v>1093</v>
      </c>
      <c r="W440" s="12" t="s">
        <v>1094</v>
      </c>
    </row>
    <row r="441" customFormat="false" ht="15" hidden="false" customHeight="false" outlineLevel="0" collapsed="false">
      <c r="A441" s="102" t="s">
        <v>2099</v>
      </c>
      <c r="B441" s="103" t="n">
        <v>790288000145</v>
      </c>
      <c r="C441" s="102" t="n">
        <v>105388</v>
      </c>
      <c r="D441" s="102" t="n">
        <v>995</v>
      </c>
      <c r="E441" s="102" t="s">
        <v>2100</v>
      </c>
      <c r="F441" s="102" t="n">
        <v>14261</v>
      </c>
      <c r="G441" s="102" t="s">
        <v>1121</v>
      </c>
      <c r="H441" s="102" t="n">
        <v>35993</v>
      </c>
      <c r="I441" s="102" t="n">
        <v>35</v>
      </c>
      <c r="J441" s="102" t="n">
        <v>35993</v>
      </c>
      <c r="K441" s="102" t="n">
        <v>7</v>
      </c>
      <c r="L441" s="102" t="s">
        <v>2101</v>
      </c>
      <c r="M441" s="102" t="s">
        <v>1078</v>
      </c>
      <c r="N441" s="102" t="s">
        <v>1079</v>
      </c>
      <c r="O441" s="102" t="s">
        <v>1155</v>
      </c>
      <c r="P441" s="104" t="e">
        <f aca="false">_xlfn.XLOOKUP('MEDIA TRI'!$E:$E,'MEDIA TRI'!$AA:$AA,"-",0)</f>
        <v>#NAME?</v>
      </c>
      <c r="Q441" s="12" t="e">
        <f aca="false">_xlfn.XLOOKUP($U:$U,$V:$V,0,0)</f>
        <v>#NAME?</v>
      </c>
      <c r="R441" s="12" t="e">
        <f aca="false">_xlfn.XLOOKUP($U:$U,$W:$W,0,0)</f>
        <v>#NAME?</v>
      </c>
      <c r="S441" s="12" t="s">
        <v>61</v>
      </c>
      <c r="T441" s="12" t="s">
        <v>1081</v>
      </c>
      <c r="U441" s="12" t="n">
        <v>37313475000229</v>
      </c>
      <c r="V441" s="12" t="s">
        <v>1093</v>
      </c>
      <c r="W441" s="12" t="s">
        <v>1094</v>
      </c>
    </row>
    <row r="442" customFormat="false" ht="15" hidden="false" customHeight="false" outlineLevel="0" collapsed="false">
      <c r="A442" s="102" t="s">
        <v>2102</v>
      </c>
      <c r="B442" s="103" t="n">
        <v>66252867000142</v>
      </c>
      <c r="C442" s="102" t="n">
        <v>135024</v>
      </c>
      <c r="D442" s="102" t="n">
        <v>663</v>
      </c>
      <c r="E442" s="102" t="s">
        <v>2103</v>
      </c>
      <c r="F442" s="102" t="n">
        <v>10437</v>
      </c>
      <c r="G442" s="102" t="s">
        <v>58</v>
      </c>
      <c r="H442" s="102" t="n">
        <v>34925</v>
      </c>
      <c r="I442" s="102" t="n">
        <v>20</v>
      </c>
      <c r="J442" s="102" t="n">
        <v>34925</v>
      </c>
      <c r="K442" s="102" t="n">
        <v>7</v>
      </c>
      <c r="L442" s="102" t="s">
        <v>2104</v>
      </c>
      <c r="M442" s="102" t="s">
        <v>1078</v>
      </c>
      <c r="N442" s="102" t="s">
        <v>1079</v>
      </c>
      <c r="O442" s="102" t="s">
        <v>1116</v>
      </c>
      <c r="P442" s="104" t="e">
        <f aca="false">_xlfn.XLOOKUP('MEDIA TRI'!$E:$E,'MEDIA TRI'!$AA:$AA,"-",0)</f>
        <v>#NAME?</v>
      </c>
      <c r="Q442" s="12" t="e">
        <f aca="false">_xlfn.XLOOKUP($U:$U,$V:$V,0,0)</f>
        <v>#NAME?</v>
      </c>
      <c r="R442" s="12" t="e">
        <f aca="false">_xlfn.XLOOKUP($U:$U,$W:$W,0,0)</f>
        <v>#NAME?</v>
      </c>
      <c r="S442" s="12" t="s">
        <v>61</v>
      </c>
      <c r="T442" s="12" t="s">
        <v>1081</v>
      </c>
      <c r="U442" s="12" t="n">
        <v>37313475000229</v>
      </c>
      <c r="V442" s="12" t="s">
        <v>1093</v>
      </c>
      <c r="W442" s="12" t="s">
        <v>1094</v>
      </c>
    </row>
    <row r="443" customFormat="false" ht="15" hidden="false" customHeight="false" outlineLevel="0" collapsed="false">
      <c r="A443" s="102" t="s">
        <v>2105</v>
      </c>
      <c r="B443" s="103" t="n">
        <v>450006000160</v>
      </c>
      <c r="C443" s="102" t="n">
        <v>138023</v>
      </c>
      <c r="D443" s="102" t="n">
        <v>529</v>
      </c>
      <c r="E443" s="102" t="s">
        <v>2106</v>
      </c>
      <c r="F443" s="102" t="n">
        <v>13510</v>
      </c>
      <c r="G443" s="102" t="s">
        <v>1204</v>
      </c>
      <c r="H443" s="102" t="n">
        <v>34914</v>
      </c>
      <c r="I443" s="102" t="n">
        <v>30</v>
      </c>
      <c r="J443" s="102" t="n">
        <v>34914</v>
      </c>
      <c r="K443" s="102" t="n">
        <v>7</v>
      </c>
      <c r="L443" s="102" t="s">
        <v>2105</v>
      </c>
      <c r="M443" s="102" t="s">
        <v>1078</v>
      </c>
      <c r="N443" s="102" t="s">
        <v>1090</v>
      </c>
      <c r="O443" s="102" t="s">
        <v>1106</v>
      </c>
      <c r="P443" s="104" t="e">
        <f aca="false">_xlfn.XLOOKUP('MEDIA TRI'!$E:$E,'MEDIA TRI'!$AA:$AA,"-",0)</f>
        <v>#NAME?</v>
      </c>
      <c r="Q443" s="12" t="e">
        <f aca="false">_xlfn.XLOOKUP($U:$U,$V:$V,0,0)</f>
        <v>#NAME?</v>
      </c>
      <c r="R443" s="12" t="e">
        <f aca="false">_xlfn.XLOOKUP($U:$U,$W:$W,0,0)</f>
        <v>#NAME?</v>
      </c>
      <c r="S443" s="12" t="s">
        <v>61</v>
      </c>
      <c r="T443" s="12" t="s">
        <v>1092</v>
      </c>
      <c r="U443" s="12" t="n">
        <v>65732836000126</v>
      </c>
      <c r="V443" s="12" t="s">
        <v>1093</v>
      </c>
      <c r="W443" s="12" t="s">
        <v>1094</v>
      </c>
    </row>
    <row r="444" customFormat="false" ht="15" hidden="false" customHeight="false" outlineLevel="0" collapsed="false">
      <c r="A444" s="102" t="s">
        <v>2107</v>
      </c>
      <c r="B444" s="103" t="n">
        <v>71085542000152</v>
      </c>
      <c r="C444" s="102" t="n">
        <v>121115</v>
      </c>
      <c r="D444" s="102" t="n">
        <v>2226</v>
      </c>
      <c r="E444" s="102" t="s">
        <v>2108</v>
      </c>
      <c r="F444" s="102" t="n">
        <v>14059</v>
      </c>
      <c r="G444" s="102" t="s">
        <v>1246</v>
      </c>
      <c r="H444" s="102" t="n">
        <v>34925</v>
      </c>
      <c r="I444" s="102" t="n">
        <v>35</v>
      </c>
      <c r="J444" s="102" t="n">
        <v>34925</v>
      </c>
      <c r="K444" s="102" t="n">
        <v>7</v>
      </c>
      <c r="L444" s="102" t="s">
        <v>2107</v>
      </c>
      <c r="M444" s="102" t="s">
        <v>1078</v>
      </c>
      <c r="N444" s="102" t="s">
        <v>1090</v>
      </c>
      <c r="O444" s="102" t="s">
        <v>1106</v>
      </c>
      <c r="P444" s="104" t="e">
        <f aca="false">_xlfn.XLOOKUP('MEDIA TRI'!$E:$E,'MEDIA TRI'!$AA:$AA,"-",0)</f>
        <v>#NAME?</v>
      </c>
      <c r="Q444" s="12" t="e">
        <f aca="false">_xlfn.XLOOKUP($U:$U,$V:$V,0,0)</f>
        <v>#NAME?</v>
      </c>
      <c r="R444" s="12" t="e">
        <f aca="false">_xlfn.XLOOKUP($U:$U,$W:$W,0,0)</f>
        <v>#NAME?</v>
      </c>
      <c r="S444" s="12" t="s">
        <v>61</v>
      </c>
      <c r="T444" s="12" t="s">
        <v>1092</v>
      </c>
      <c r="U444" s="12" t="n">
        <v>65732836000126</v>
      </c>
      <c r="V444" s="12" t="s">
        <v>1093</v>
      </c>
      <c r="W444" s="12" t="s">
        <v>1094</v>
      </c>
    </row>
    <row r="445" customFormat="false" ht="15" hidden="false" customHeight="false" outlineLevel="0" collapsed="false">
      <c r="A445" s="102" t="s">
        <v>2109</v>
      </c>
      <c r="B445" s="103" t="n">
        <v>20080297000150</v>
      </c>
      <c r="C445" s="102" t="n">
        <v>143433</v>
      </c>
      <c r="D445" s="102" t="n">
        <v>2226</v>
      </c>
      <c r="E445" s="102" t="s">
        <v>2110</v>
      </c>
      <c r="F445" s="102" t="n">
        <v>12837</v>
      </c>
      <c r="G445" s="102" t="s">
        <v>1221</v>
      </c>
      <c r="H445" s="102" t="n">
        <v>35993</v>
      </c>
      <c r="I445" s="102" t="n">
        <v>49</v>
      </c>
      <c r="J445" s="102" t="n">
        <v>35993</v>
      </c>
      <c r="K445" s="102" t="n">
        <v>7</v>
      </c>
      <c r="L445" s="102" t="s">
        <v>2111</v>
      </c>
      <c r="M445" s="102" t="s">
        <v>1078</v>
      </c>
      <c r="N445" s="102" t="s">
        <v>1090</v>
      </c>
      <c r="O445" s="102" t="s">
        <v>1106</v>
      </c>
      <c r="P445" s="104" t="e">
        <f aca="false">_xlfn.XLOOKUP('MEDIA TRI'!$E:$E,'MEDIA TRI'!$AA:$AA,"-",0)</f>
        <v>#NAME?</v>
      </c>
      <c r="Q445" s="12" t="e">
        <f aca="false">_xlfn.XLOOKUP($U:$U,$V:$V,0,0)</f>
        <v>#NAME?</v>
      </c>
      <c r="R445" s="12" t="e">
        <f aca="false">_xlfn.XLOOKUP($U:$U,$W:$W,0,0)</f>
        <v>#NAME?</v>
      </c>
      <c r="S445" s="12" t="s">
        <v>61</v>
      </c>
      <c r="T445" s="12" t="s">
        <v>1092</v>
      </c>
      <c r="U445" s="12" t="n">
        <v>71925531000303</v>
      </c>
      <c r="V445" s="12" t="s">
        <v>1093</v>
      </c>
      <c r="W445" s="12" t="s">
        <v>1094</v>
      </c>
    </row>
    <row r="446" customFormat="false" ht="15" hidden="false" customHeight="false" outlineLevel="0" collapsed="false">
      <c r="A446" s="102" t="s">
        <v>2112</v>
      </c>
      <c r="B446" s="103" t="n">
        <v>16545220000130</v>
      </c>
      <c r="C446" s="102" t="n">
        <v>118010</v>
      </c>
      <c r="D446" s="102" t="n">
        <v>333</v>
      </c>
      <c r="E446" s="102" t="s">
        <v>2113</v>
      </c>
      <c r="F446" s="102" t="n">
        <v>10437</v>
      </c>
      <c r="G446" s="102" t="s">
        <v>58</v>
      </c>
      <c r="H446" s="102" t="n">
        <v>30015</v>
      </c>
      <c r="I446" s="102" t="n">
        <v>21</v>
      </c>
      <c r="J446" s="102" t="n">
        <v>30015</v>
      </c>
      <c r="K446" s="102" t="n">
        <v>7</v>
      </c>
      <c r="L446" s="102" t="s">
        <v>2112</v>
      </c>
      <c r="M446" s="102" t="s">
        <v>1078</v>
      </c>
      <c r="N446" s="102" t="s">
        <v>1079</v>
      </c>
      <c r="O446" s="102" t="s">
        <v>1155</v>
      </c>
      <c r="P446" s="104" t="e">
        <f aca="false">_xlfn.XLOOKUP('MEDIA TRI'!$E:$E,'MEDIA TRI'!$AA:$AA,"-",0)</f>
        <v>#NAME?</v>
      </c>
      <c r="Q446" s="12" t="e">
        <f aca="false">_xlfn.XLOOKUP($U:$U,$V:$V,0,0)</f>
        <v>#NAME?</v>
      </c>
      <c r="R446" s="12" t="e">
        <f aca="false">_xlfn.XLOOKUP($U:$U,$W:$W,0,0)</f>
        <v>#NAME?</v>
      </c>
      <c r="S446" s="12" t="s">
        <v>61</v>
      </c>
      <c r="T446" s="12" t="s">
        <v>1081</v>
      </c>
      <c r="U446" s="12" t="n">
        <v>71925531000303</v>
      </c>
      <c r="V446" s="12" t="s">
        <v>1093</v>
      </c>
      <c r="W446" s="12" t="s">
        <v>1094</v>
      </c>
    </row>
    <row r="447" customFormat="false" ht="15" hidden="false" customHeight="false" outlineLevel="0" collapsed="false">
      <c r="A447" s="102" t="s">
        <v>2114</v>
      </c>
      <c r="B447" s="103" t="n">
        <v>17150475000167</v>
      </c>
      <c r="C447" s="102" t="n">
        <v>146329</v>
      </c>
      <c r="D447" s="102" t="n">
        <v>1792</v>
      </c>
      <c r="E447" s="102" t="s">
        <v>2115</v>
      </c>
      <c r="F447" s="102" t="n">
        <v>10437</v>
      </c>
      <c r="G447" s="102" t="s">
        <v>58</v>
      </c>
      <c r="H447" s="102" t="n">
        <v>34925</v>
      </c>
      <c r="I447" s="102" t="n">
        <v>42</v>
      </c>
      <c r="J447" s="102" t="n">
        <v>34925</v>
      </c>
      <c r="K447" s="102" t="n">
        <v>7</v>
      </c>
      <c r="L447" s="102" t="s">
        <v>2114</v>
      </c>
      <c r="M447" s="102" t="s">
        <v>1078</v>
      </c>
      <c r="N447" s="102" t="s">
        <v>1090</v>
      </c>
      <c r="O447" s="102" t="s">
        <v>1091</v>
      </c>
      <c r="P447" s="104" t="e">
        <f aca="false">_xlfn.XLOOKUP('MEDIA TRI'!$E:$E,'MEDIA TRI'!$AA:$AA,"-",0)</f>
        <v>#NAME?</v>
      </c>
      <c r="Q447" s="12" t="e">
        <f aca="false">_xlfn.XLOOKUP($U:$U,$V:$V,0,0)</f>
        <v>#NAME?</v>
      </c>
      <c r="R447" s="12" t="e">
        <f aca="false">_xlfn.XLOOKUP($U:$U,$W:$W,0,0)</f>
        <v>#NAME?</v>
      </c>
      <c r="S447" s="12" t="s">
        <v>61</v>
      </c>
      <c r="T447" s="12" t="s">
        <v>1081</v>
      </c>
      <c r="U447" s="12" t="n">
        <v>6091170000105</v>
      </c>
      <c r="V447" s="12" t="s">
        <v>1093</v>
      </c>
      <c r="W447" s="12" t="s">
        <v>1094</v>
      </c>
    </row>
    <row r="448" customFormat="false" ht="15" hidden="false" customHeight="false" outlineLevel="0" collapsed="false">
      <c r="A448" s="102" t="s">
        <v>2116</v>
      </c>
      <c r="B448" s="103" t="n">
        <v>20328126000105</v>
      </c>
      <c r="C448" s="102" t="n">
        <v>130486</v>
      </c>
      <c r="D448" s="102" t="n">
        <v>1792</v>
      </c>
      <c r="E448" s="102" t="s">
        <v>2117</v>
      </c>
      <c r="F448" s="102" t="n">
        <v>10437</v>
      </c>
      <c r="G448" s="102" t="s">
        <v>58</v>
      </c>
      <c r="H448" s="102" t="n">
        <v>30015</v>
      </c>
      <c r="I448" s="102" t="n">
        <v>21</v>
      </c>
      <c r="J448" s="102" t="n">
        <v>30015</v>
      </c>
      <c r="K448" s="102" t="n">
        <v>7</v>
      </c>
      <c r="L448" s="102" t="s">
        <v>2118</v>
      </c>
      <c r="M448" s="102" t="s">
        <v>1078</v>
      </c>
      <c r="N448" s="102" t="s">
        <v>1090</v>
      </c>
      <c r="O448" s="102" t="s">
        <v>1091</v>
      </c>
      <c r="P448" s="104" t="e">
        <f aca="false">_xlfn.XLOOKUP('MEDIA TRI'!$E:$E,'MEDIA TRI'!$AA:$AA,"-",0)</f>
        <v>#NAME?</v>
      </c>
      <c r="Q448" s="12" t="e">
        <f aca="false">_xlfn.XLOOKUP($U:$U,$V:$V,0,0)</f>
        <v>#NAME?</v>
      </c>
      <c r="R448" s="12" t="e">
        <f aca="false">_xlfn.XLOOKUP($U:$U,$W:$W,0,0)</f>
        <v>#NAME?</v>
      </c>
      <c r="S448" s="12" t="s">
        <v>61</v>
      </c>
      <c r="T448" s="12" t="s">
        <v>1081</v>
      </c>
      <c r="U448" s="12" t="n">
        <v>6091170000105</v>
      </c>
      <c r="V448" s="12" t="s">
        <v>1093</v>
      </c>
      <c r="W448" s="12" t="s">
        <v>1094</v>
      </c>
    </row>
    <row r="449" customFormat="false" ht="15" hidden="false" customHeight="false" outlineLevel="0" collapsed="false">
      <c r="A449" s="102" t="s">
        <v>2119</v>
      </c>
      <c r="B449" s="103" t="n">
        <v>18535807000194</v>
      </c>
      <c r="C449" s="102" t="n">
        <v>102197</v>
      </c>
      <c r="D449" s="102" t="n">
        <v>163</v>
      </c>
      <c r="E449" s="102" t="s">
        <v>2120</v>
      </c>
      <c r="F449" s="102" t="n">
        <v>13874</v>
      </c>
      <c r="G449" s="102" t="s">
        <v>1464</v>
      </c>
      <c r="H449" s="102" t="n">
        <v>34925</v>
      </c>
      <c r="I449" s="102" t="n">
        <v>28</v>
      </c>
      <c r="J449" s="102" t="n">
        <v>34925</v>
      </c>
      <c r="K449" s="102" t="n">
        <v>7</v>
      </c>
      <c r="L449" s="102" t="s">
        <v>2119</v>
      </c>
      <c r="M449" s="102" t="s">
        <v>1078</v>
      </c>
      <c r="N449" s="102" t="s">
        <v>1079</v>
      </c>
      <c r="O449" s="102" t="s">
        <v>1155</v>
      </c>
      <c r="P449" s="104" t="e">
        <f aca="false">_xlfn.XLOOKUP('MEDIA TRI'!$E:$E,'MEDIA TRI'!$AA:$AA,"-",0)</f>
        <v>#NAME?</v>
      </c>
      <c r="Q449" s="12" t="e">
        <f aca="false">_xlfn.XLOOKUP($U:$U,$V:$V,0,0)</f>
        <v>#NAME?</v>
      </c>
      <c r="R449" s="12" t="e">
        <f aca="false">_xlfn.XLOOKUP($U:$U,$W:$W,0,0)</f>
        <v>#NAME?</v>
      </c>
      <c r="S449" s="12" t="s">
        <v>61</v>
      </c>
      <c r="T449" s="12" t="s">
        <v>1081</v>
      </c>
      <c r="U449" s="12" t="n">
        <v>6091170000105</v>
      </c>
      <c r="V449" s="12" t="s">
        <v>1093</v>
      </c>
      <c r="W449" s="12" t="s">
        <v>1094</v>
      </c>
    </row>
    <row r="450" customFormat="false" ht="15" hidden="false" customHeight="false" outlineLevel="0" collapsed="false">
      <c r="A450" s="102" t="s">
        <v>2121</v>
      </c>
      <c r="B450" s="103" t="n">
        <v>1076682000189</v>
      </c>
      <c r="C450" s="102" t="n">
        <v>145243</v>
      </c>
      <c r="D450" s="102" t="n">
        <v>1437</v>
      </c>
      <c r="E450" s="102" t="s">
        <v>2122</v>
      </c>
      <c r="F450" s="102" t="n">
        <v>10437</v>
      </c>
      <c r="G450" s="102" t="s">
        <v>58</v>
      </c>
      <c r="H450" s="102" t="n">
        <v>35939</v>
      </c>
      <c r="I450" s="102" t="n">
        <v>35</v>
      </c>
      <c r="J450" s="102" t="n">
        <v>35939</v>
      </c>
      <c r="K450" s="102" t="n">
        <v>7</v>
      </c>
      <c r="L450" s="102" t="s">
        <v>2121</v>
      </c>
      <c r="M450" s="102" t="s">
        <v>1078</v>
      </c>
      <c r="N450" s="102" t="s">
        <v>1090</v>
      </c>
      <c r="O450" s="102" t="s">
        <v>1106</v>
      </c>
      <c r="P450" s="104" t="e">
        <f aca="false">_xlfn.XLOOKUP('MEDIA TRI'!$E:$E,'MEDIA TRI'!$AA:$AA,"-",0)</f>
        <v>#NAME?</v>
      </c>
      <c r="Q450" s="12" t="e">
        <f aca="false">_xlfn.XLOOKUP($U:$U,$V:$V,0,0)</f>
        <v>#NAME?</v>
      </c>
      <c r="R450" s="12" t="e">
        <f aca="false">_xlfn.XLOOKUP($U:$U,$W:$W,0,0)</f>
        <v>#NAME?</v>
      </c>
      <c r="S450" s="12" t="s">
        <v>61</v>
      </c>
      <c r="T450" s="12" t="s">
        <v>1092</v>
      </c>
      <c r="U450" s="12" t="n">
        <v>26368613000170</v>
      </c>
      <c r="V450" s="12" t="n">
        <v>29</v>
      </c>
      <c r="W450" s="12" t="s">
        <v>58</v>
      </c>
    </row>
    <row r="451" customFormat="false" ht="15" hidden="false" customHeight="false" outlineLevel="0" collapsed="false">
      <c r="A451" s="102" t="s">
        <v>2123</v>
      </c>
      <c r="B451" s="103" t="n">
        <v>19683739000173</v>
      </c>
      <c r="C451" s="102" t="n">
        <v>142274</v>
      </c>
      <c r="D451" s="102" t="n">
        <v>3412</v>
      </c>
      <c r="E451" s="102" t="s">
        <v>2124</v>
      </c>
      <c r="F451" s="102" t="n">
        <v>10437</v>
      </c>
      <c r="G451" s="102" t="s">
        <v>58</v>
      </c>
      <c r="H451" s="102" t="n">
        <v>30015</v>
      </c>
      <c r="I451" s="102" t="n">
        <v>21</v>
      </c>
      <c r="J451" s="102" t="n">
        <v>30015</v>
      </c>
      <c r="K451" s="102" t="n">
        <v>7</v>
      </c>
      <c r="L451" s="102" t="s">
        <v>2123</v>
      </c>
      <c r="M451" s="102" t="s">
        <v>1078</v>
      </c>
      <c r="N451" s="102" t="s">
        <v>1090</v>
      </c>
      <c r="O451" s="102" t="s">
        <v>1126</v>
      </c>
      <c r="P451" s="104" t="e">
        <f aca="false">_xlfn.XLOOKUP('MEDIA TRI'!$E:$E,'MEDIA TRI'!$AA:$AA,"-",0)</f>
        <v>#NAME?</v>
      </c>
      <c r="Q451" s="12" t="e">
        <f aca="false">_xlfn.XLOOKUP($U:$U,$V:$V,0,0)</f>
        <v>#NAME?</v>
      </c>
      <c r="R451" s="12" t="e">
        <f aca="false">_xlfn.XLOOKUP($U:$U,$W:$W,0,0)</f>
        <v>#NAME?</v>
      </c>
      <c r="S451" s="12" t="s">
        <v>61</v>
      </c>
      <c r="T451" s="12" t="s">
        <v>1092</v>
      </c>
      <c r="U451" s="12" t="n">
        <v>26368613000170</v>
      </c>
      <c r="V451" s="12" t="n">
        <v>29</v>
      </c>
      <c r="W451" s="12" t="s">
        <v>58</v>
      </c>
    </row>
    <row r="452" customFormat="false" ht="15" hidden="false" customHeight="false" outlineLevel="0" collapsed="false">
      <c r="A452" s="102" t="s">
        <v>2125</v>
      </c>
      <c r="B452" s="103" t="n">
        <v>1366325000155</v>
      </c>
      <c r="C452" s="102" t="n">
        <v>147996</v>
      </c>
      <c r="D452" s="102" t="n">
        <v>1438</v>
      </c>
      <c r="E452" s="102" t="s">
        <v>2126</v>
      </c>
      <c r="F452" s="102" t="n">
        <v>10994</v>
      </c>
      <c r="G452" s="102" t="s">
        <v>1207</v>
      </c>
      <c r="H452" s="102" t="n">
        <v>35997</v>
      </c>
      <c r="I452" s="102" t="n">
        <v>7</v>
      </c>
      <c r="J452" s="102" t="n">
        <v>35997</v>
      </c>
      <c r="K452" s="102" t="n">
        <v>7</v>
      </c>
      <c r="L452" s="102" t="s">
        <v>2125</v>
      </c>
      <c r="M452" s="102" t="s">
        <v>1078</v>
      </c>
      <c r="N452" s="102" t="s">
        <v>1090</v>
      </c>
      <c r="O452" s="102" t="s">
        <v>1106</v>
      </c>
      <c r="P452" s="104" t="e">
        <f aca="false">_xlfn.XLOOKUP('MEDIA TRI'!$E:$E,'MEDIA TRI'!$AA:$AA,"-",0)</f>
        <v>#NAME?</v>
      </c>
      <c r="Q452" s="12" t="e">
        <f aca="false">_xlfn.XLOOKUP($U:$U,$V:$V,0,0)</f>
        <v>#NAME?</v>
      </c>
      <c r="R452" s="12" t="e">
        <f aca="false">_xlfn.XLOOKUP($U:$U,$W:$W,0,0)</f>
        <v>#NAME?</v>
      </c>
      <c r="S452" s="12" t="s">
        <v>61</v>
      </c>
      <c r="T452" s="12" t="s">
        <v>1092</v>
      </c>
      <c r="U452" s="12" t="n">
        <v>2018620000183</v>
      </c>
      <c r="V452" s="12" t="n">
        <v>29</v>
      </c>
      <c r="W452" s="12" t="s">
        <v>58</v>
      </c>
    </row>
    <row r="453" customFormat="false" ht="15" hidden="false" customHeight="false" outlineLevel="0" collapsed="false">
      <c r="A453" s="102" t="s">
        <v>2127</v>
      </c>
      <c r="B453" s="103" t="n">
        <v>86443116000110</v>
      </c>
      <c r="C453" s="102" t="n">
        <v>108590</v>
      </c>
      <c r="D453" s="102" t="n">
        <v>1441</v>
      </c>
      <c r="E453" s="102" t="s">
        <v>2128</v>
      </c>
      <c r="F453" s="102" t="n">
        <v>10437</v>
      </c>
      <c r="G453" s="102" t="s">
        <v>58</v>
      </c>
      <c r="H453" s="102" t="n">
        <v>34880</v>
      </c>
      <c r="I453" s="102" t="n">
        <v>35</v>
      </c>
      <c r="J453" s="102" t="n">
        <v>34880</v>
      </c>
      <c r="K453" s="102" t="n">
        <v>7</v>
      </c>
      <c r="L453" s="102" t="s">
        <v>2127</v>
      </c>
      <c r="M453" s="102" t="s">
        <v>1078</v>
      </c>
      <c r="N453" s="102" t="s">
        <v>1090</v>
      </c>
      <c r="O453" s="102" t="s">
        <v>1122</v>
      </c>
      <c r="P453" s="104" t="e">
        <f aca="false">_xlfn.XLOOKUP('MEDIA TRI'!$E:$E,'MEDIA TRI'!$AA:$AA,"-",0)</f>
        <v>#NAME?</v>
      </c>
      <c r="Q453" s="12" t="e">
        <f aca="false">_xlfn.XLOOKUP($U:$U,$V:$V,0,0)</f>
        <v>#NAME?</v>
      </c>
      <c r="R453" s="12" t="e">
        <f aca="false">_xlfn.XLOOKUP($U:$U,$W:$W,0,0)</f>
        <v>#NAME?</v>
      </c>
      <c r="S453" s="12" t="s">
        <v>61</v>
      </c>
      <c r="T453" s="12" t="s">
        <v>1092</v>
      </c>
      <c r="U453" s="12" t="n">
        <v>2018620000183</v>
      </c>
      <c r="V453" s="12" t="n">
        <v>29</v>
      </c>
      <c r="W453" s="12" t="s">
        <v>58</v>
      </c>
    </row>
    <row r="454" customFormat="false" ht="15" hidden="false" customHeight="false" outlineLevel="0" collapsed="false">
      <c r="A454" s="102" t="s">
        <v>2129</v>
      </c>
      <c r="B454" s="103" t="n">
        <v>42833558000106</v>
      </c>
      <c r="C454" s="102" t="n">
        <v>152401</v>
      </c>
      <c r="D454" s="102" t="n">
        <v>1441</v>
      </c>
      <c r="E454" s="102" t="s">
        <v>2130</v>
      </c>
      <c r="F454" s="102" t="n">
        <v>15140</v>
      </c>
      <c r="G454" s="102" t="s">
        <v>1186</v>
      </c>
      <c r="H454" s="102" t="n">
        <v>34925</v>
      </c>
      <c r="I454" s="102" t="n">
        <v>28</v>
      </c>
      <c r="J454" s="102" t="n">
        <v>34925</v>
      </c>
      <c r="K454" s="102" t="n">
        <v>7</v>
      </c>
      <c r="L454" s="102" t="s">
        <v>2129</v>
      </c>
      <c r="M454" s="102" t="s">
        <v>1078</v>
      </c>
      <c r="N454" s="102" t="s">
        <v>1090</v>
      </c>
      <c r="O454" s="102" t="s">
        <v>1122</v>
      </c>
      <c r="P454" s="104" t="e">
        <f aca="false">_xlfn.XLOOKUP('MEDIA TRI'!$E:$E,'MEDIA TRI'!$AA:$AA,"-",0)</f>
        <v>#NAME?</v>
      </c>
      <c r="Q454" s="12" t="e">
        <f aca="false">_xlfn.XLOOKUP($U:$U,$V:$V,0,0)</f>
        <v>#NAME?</v>
      </c>
      <c r="R454" s="12" t="e">
        <f aca="false">_xlfn.XLOOKUP($U:$U,$W:$W,0,0)</f>
        <v>#NAME?</v>
      </c>
      <c r="S454" s="12" t="s">
        <v>61</v>
      </c>
      <c r="T454" s="12" t="s">
        <v>1092</v>
      </c>
      <c r="U454" s="12" t="n">
        <v>63202063000140</v>
      </c>
      <c r="V454" s="12" t="n">
        <v>29</v>
      </c>
      <c r="W454" s="12" t="s">
        <v>58</v>
      </c>
    </row>
    <row r="455" customFormat="false" ht="15" hidden="false" customHeight="false" outlineLevel="0" collapsed="false">
      <c r="A455" s="102" t="s">
        <v>2131</v>
      </c>
      <c r="B455" s="103" t="n">
        <v>86642238000136</v>
      </c>
      <c r="C455" s="102" t="n">
        <v>143461</v>
      </c>
      <c r="D455" s="102" t="n">
        <v>1828</v>
      </c>
      <c r="E455" s="102" t="s">
        <v>2132</v>
      </c>
      <c r="F455" s="102" t="n">
        <v>104</v>
      </c>
      <c r="G455" s="102" t="s">
        <v>1260</v>
      </c>
      <c r="H455" s="102" t="n">
        <v>35994</v>
      </c>
      <c r="I455" s="102" t="n">
        <v>45</v>
      </c>
      <c r="J455" s="102" t="n">
        <v>35994</v>
      </c>
      <c r="K455" s="102" t="n">
        <v>7</v>
      </c>
      <c r="L455" s="102" t="s">
        <v>2131</v>
      </c>
      <c r="M455" s="102" t="s">
        <v>1078</v>
      </c>
      <c r="N455" s="102" t="s">
        <v>1090</v>
      </c>
      <c r="O455" s="102" t="s">
        <v>1091</v>
      </c>
      <c r="P455" s="104" t="e">
        <f aca="false">_xlfn.XLOOKUP('MEDIA TRI'!$E:$E,'MEDIA TRI'!$AA:$AA,"-",0)</f>
        <v>#NAME?</v>
      </c>
      <c r="Q455" s="12" t="e">
        <f aca="false">_xlfn.XLOOKUP($U:$U,$V:$V,0,0)</f>
        <v>#NAME?</v>
      </c>
      <c r="R455" s="12" t="e">
        <f aca="false">_xlfn.XLOOKUP($U:$U,$W:$W,0,0)</f>
        <v>#NAME?</v>
      </c>
      <c r="S455" s="12" t="s">
        <v>61</v>
      </c>
      <c r="T455" s="12" t="s">
        <v>1092</v>
      </c>
      <c r="U455" s="12" t="n">
        <v>96182068000612</v>
      </c>
      <c r="V455" s="12" t="s">
        <v>1093</v>
      </c>
      <c r="W455" s="12" t="s">
        <v>1094</v>
      </c>
    </row>
    <row r="456" customFormat="false" ht="15" hidden="false" customHeight="false" outlineLevel="0" collapsed="false">
      <c r="A456" s="102" t="s">
        <v>2133</v>
      </c>
      <c r="B456" s="103" t="n">
        <v>71439483000173</v>
      </c>
      <c r="C456" s="102" t="n">
        <v>135127</v>
      </c>
      <c r="D456" s="102" t="n">
        <v>509</v>
      </c>
      <c r="E456" s="102" t="s">
        <v>2134</v>
      </c>
      <c r="F456" s="102" t="n">
        <v>10437</v>
      </c>
      <c r="G456" s="102" t="s">
        <v>58</v>
      </c>
      <c r="H456" s="102" t="n">
        <v>35999</v>
      </c>
      <c r="I456" s="102" t="n">
        <v>7</v>
      </c>
      <c r="J456" s="102" t="n">
        <v>35999</v>
      </c>
      <c r="K456" s="102" t="n">
        <v>7</v>
      </c>
      <c r="L456" s="102" t="s">
        <v>2133</v>
      </c>
      <c r="M456" s="102" t="s">
        <v>1078</v>
      </c>
      <c r="N456" s="102" t="s">
        <v>1079</v>
      </c>
      <c r="O456" s="102" t="s">
        <v>1116</v>
      </c>
      <c r="P456" s="104" t="e">
        <f aca="false">_xlfn.XLOOKUP('MEDIA TRI'!$E:$E,'MEDIA TRI'!$AA:$AA,"-",0)</f>
        <v>#NAME?</v>
      </c>
      <c r="Q456" s="12" t="e">
        <f aca="false">_xlfn.XLOOKUP($U:$U,$V:$V,0,0)</f>
        <v>#NAME?</v>
      </c>
      <c r="R456" s="12" t="e">
        <f aca="false">_xlfn.XLOOKUP($U:$U,$W:$W,0,0)</f>
        <v>#NAME?</v>
      </c>
      <c r="S456" s="12" t="s">
        <v>61</v>
      </c>
      <c r="T456" s="12" t="s">
        <v>1081</v>
      </c>
      <c r="U456" s="12" t="n">
        <v>96182068000612</v>
      </c>
      <c r="V456" s="12" t="n">
        <v>29</v>
      </c>
      <c r="W456" s="12" t="s">
        <v>58</v>
      </c>
    </row>
    <row r="457" customFormat="false" ht="15" hidden="false" customHeight="false" outlineLevel="0" collapsed="false">
      <c r="A457" s="102" t="s">
        <v>2135</v>
      </c>
      <c r="B457" s="103" t="n">
        <v>4315972000126</v>
      </c>
      <c r="C457" s="102" t="n">
        <v>135726</v>
      </c>
      <c r="D457" s="102" t="n">
        <v>1650</v>
      </c>
      <c r="E457" s="102" t="s">
        <v>1248</v>
      </c>
      <c r="F457" s="102" t="n">
        <v>14576</v>
      </c>
      <c r="G457" s="102" t="s">
        <v>1249</v>
      </c>
      <c r="H457" s="102" t="n">
        <v>35169</v>
      </c>
      <c r="I457" s="102" t="n">
        <v>56</v>
      </c>
      <c r="J457" s="102" t="n">
        <v>35169</v>
      </c>
      <c r="K457" s="102" t="n">
        <v>7</v>
      </c>
      <c r="L457" s="102" t="s">
        <v>1250</v>
      </c>
      <c r="M457" s="102" t="s">
        <v>1078</v>
      </c>
      <c r="N457" s="102" t="s">
        <v>1251</v>
      </c>
      <c r="O457" s="102" t="s">
        <v>1252</v>
      </c>
      <c r="P457" s="104" t="e">
        <f aca="false">_xlfn.XLOOKUP('MEDIA TRI'!$E:$E,'MEDIA TRI'!$AA:$AA,"-",0)</f>
        <v>#NAME?</v>
      </c>
      <c r="Q457" s="12" t="e">
        <f aca="false">_xlfn.XLOOKUP($U:$U,$V:$V,0,0)</f>
        <v>#NAME?</v>
      </c>
      <c r="R457" s="12" t="e">
        <f aca="false">_xlfn.XLOOKUP($U:$U,$W:$W,0,0)</f>
        <v>#NAME?</v>
      </c>
      <c r="S457" s="12" t="s">
        <v>61</v>
      </c>
      <c r="T457" s="12" t="s">
        <v>1092</v>
      </c>
      <c r="U457" s="12" t="n">
        <v>17790718000555</v>
      </c>
      <c r="V457" s="12" t="n">
        <v>29</v>
      </c>
      <c r="W457" s="12" t="s">
        <v>58</v>
      </c>
    </row>
    <row r="458" customFormat="false" ht="15" hidden="false" customHeight="false" outlineLevel="0" collapsed="false">
      <c r="A458" s="102" t="s">
        <v>2136</v>
      </c>
      <c r="B458" s="103" t="n">
        <v>7225278000106</v>
      </c>
      <c r="C458" s="102" t="n">
        <v>107801</v>
      </c>
      <c r="D458" s="102" t="n">
        <v>1146</v>
      </c>
      <c r="E458" s="102" t="s">
        <v>2137</v>
      </c>
      <c r="F458" s="102" t="n">
        <v>10437</v>
      </c>
      <c r="G458" s="102" t="s">
        <v>58</v>
      </c>
      <c r="H458" s="102" t="n">
        <v>30015</v>
      </c>
      <c r="I458" s="102" t="n">
        <v>21</v>
      </c>
      <c r="J458" s="102" t="n">
        <v>30015</v>
      </c>
      <c r="K458" s="102" t="n">
        <v>7</v>
      </c>
      <c r="L458" s="102" t="s">
        <v>1609</v>
      </c>
      <c r="M458" s="102" t="s">
        <v>1078</v>
      </c>
      <c r="N458" s="102" t="s">
        <v>1079</v>
      </c>
      <c r="O458" s="102" t="s">
        <v>1097</v>
      </c>
      <c r="P458" s="104" t="e">
        <f aca="false">_xlfn.XLOOKUP('MEDIA TRI'!$E:$E,'MEDIA TRI'!$AA:$AA,"-",0)</f>
        <v>#NAME?</v>
      </c>
      <c r="Q458" s="12" t="e">
        <f aca="false">_xlfn.XLOOKUP($U:$U,$V:$V,0,0)</f>
        <v>#NAME?</v>
      </c>
      <c r="R458" s="12" t="e">
        <f aca="false">_xlfn.XLOOKUP($U:$U,$W:$W,0,0)</f>
        <v>#NAME?</v>
      </c>
      <c r="S458" s="12" t="s">
        <v>61</v>
      </c>
      <c r="T458" s="12" t="s">
        <v>1081</v>
      </c>
      <c r="U458" s="12" t="n">
        <v>17790718000555</v>
      </c>
      <c r="V458" s="12" t="n">
        <v>29</v>
      </c>
      <c r="W458" s="12" t="s">
        <v>58</v>
      </c>
    </row>
    <row r="459" customFormat="false" ht="15" hidden="false" customHeight="false" outlineLevel="0" collapsed="false">
      <c r="A459" s="102" t="s">
        <v>2138</v>
      </c>
      <c r="B459" s="103" t="n">
        <v>22531321000155</v>
      </c>
      <c r="C459" s="102" t="n">
        <v>140163</v>
      </c>
      <c r="D459" s="102" t="n">
        <v>232</v>
      </c>
      <c r="E459" s="102" t="s">
        <v>2139</v>
      </c>
      <c r="F459" s="102" t="n">
        <v>10437</v>
      </c>
      <c r="G459" s="102" t="s">
        <v>58</v>
      </c>
      <c r="H459" s="102" t="n">
        <v>35181</v>
      </c>
      <c r="I459" s="102" t="n">
        <v>35</v>
      </c>
      <c r="J459" s="102" t="n">
        <v>35181</v>
      </c>
      <c r="K459" s="102" t="n">
        <v>7</v>
      </c>
      <c r="L459" s="102" t="s">
        <v>2138</v>
      </c>
      <c r="M459" s="102" t="s">
        <v>1078</v>
      </c>
      <c r="N459" s="102" t="s">
        <v>1090</v>
      </c>
      <c r="O459" s="102" t="s">
        <v>1091</v>
      </c>
      <c r="P459" s="104" t="e">
        <f aca="false">_xlfn.XLOOKUP('MEDIA TRI'!$E:$E,'MEDIA TRI'!$AA:$AA,"-",0)</f>
        <v>#NAME?</v>
      </c>
      <c r="Q459" s="12" t="e">
        <f aca="false">_xlfn.XLOOKUP($U:$U,$V:$V,0,0)</f>
        <v>#NAME?</v>
      </c>
      <c r="R459" s="12" t="e">
        <f aca="false">_xlfn.XLOOKUP($U:$U,$W:$W,0,0)</f>
        <v>#NAME?</v>
      </c>
      <c r="S459" s="12" t="s">
        <v>61</v>
      </c>
      <c r="T459" s="12" t="s">
        <v>1081</v>
      </c>
      <c r="U459" s="12" t="n">
        <v>45425899000475</v>
      </c>
      <c r="V459" s="12" t="s">
        <v>1093</v>
      </c>
      <c r="W459" s="12" t="s">
        <v>1094</v>
      </c>
    </row>
    <row r="460" customFormat="false" ht="15" hidden="false" customHeight="false" outlineLevel="0" collapsed="false">
      <c r="A460" s="102" t="s">
        <v>2140</v>
      </c>
      <c r="B460" s="103" t="n">
        <v>1325062000136</v>
      </c>
      <c r="C460" s="102" t="n">
        <v>163052</v>
      </c>
      <c r="D460" s="102" t="n">
        <v>993</v>
      </c>
      <c r="E460" s="102" t="s">
        <v>2141</v>
      </c>
      <c r="F460" s="102" t="n">
        <v>10437</v>
      </c>
      <c r="G460" s="102" t="s">
        <v>58</v>
      </c>
      <c r="H460" s="102" t="n">
        <v>30015</v>
      </c>
      <c r="I460" s="102" t="n">
        <v>20</v>
      </c>
      <c r="J460" s="102" t="n">
        <v>30015</v>
      </c>
      <c r="K460" s="102" t="n">
        <v>7</v>
      </c>
      <c r="L460" s="102" t="s">
        <v>2140</v>
      </c>
      <c r="M460" s="102" t="s">
        <v>1078</v>
      </c>
      <c r="N460" s="102" t="s">
        <v>1079</v>
      </c>
      <c r="O460" s="102" t="s">
        <v>1155</v>
      </c>
      <c r="P460" s="104" t="e">
        <f aca="false">_xlfn.XLOOKUP('MEDIA TRI'!$E:$E,'MEDIA TRI'!$AA:$AA,"-",0)</f>
        <v>#NAME?</v>
      </c>
      <c r="Q460" s="12" t="e">
        <f aca="false">_xlfn.XLOOKUP($U:$U,$V:$V,0,0)</f>
        <v>#NAME?</v>
      </c>
      <c r="R460" s="12" t="e">
        <f aca="false">_xlfn.XLOOKUP($U:$U,$W:$W,0,0)</f>
        <v>#NAME?</v>
      </c>
      <c r="S460" s="12" t="s">
        <v>61</v>
      </c>
      <c r="T460" s="12" t="s">
        <v>1081</v>
      </c>
      <c r="U460" s="12" t="n">
        <v>45425899000475</v>
      </c>
      <c r="V460" s="12" t="s">
        <v>1093</v>
      </c>
      <c r="W460" s="12" t="s">
        <v>1094</v>
      </c>
    </row>
    <row r="461" customFormat="false" ht="15" hidden="false" customHeight="false" outlineLevel="0" collapsed="false">
      <c r="A461" s="102" t="s">
        <v>2142</v>
      </c>
      <c r="B461" s="103" t="n">
        <v>2194726000138</v>
      </c>
      <c r="C461" s="102" t="n">
        <v>116441</v>
      </c>
      <c r="D461" s="102" t="n">
        <v>427</v>
      </c>
      <c r="E461" s="102" t="s">
        <v>2143</v>
      </c>
      <c r="F461" s="102" t="n">
        <v>13531</v>
      </c>
      <c r="G461" s="102" t="s">
        <v>1381</v>
      </c>
      <c r="H461" s="102" t="n">
        <v>35997</v>
      </c>
      <c r="I461" s="102" t="n">
        <v>35</v>
      </c>
      <c r="J461" s="102" t="n">
        <v>35997</v>
      </c>
      <c r="K461" s="102" t="n">
        <v>7</v>
      </c>
      <c r="L461" s="102" t="s">
        <v>2142</v>
      </c>
      <c r="M461" s="102" t="s">
        <v>1078</v>
      </c>
      <c r="N461" s="102" t="s">
        <v>1090</v>
      </c>
      <c r="O461" s="102" t="s">
        <v>1122</v>
      </c>
      <c r="P461" s="104" t="e">
        <f aca="false">_xlfn.XLOOKUP('MEDIA TRI'!$E:$E,'MEDIA TRI'!$AA:$AA,"-",0)</f>
        <v>#NAME?</v>
      </c>
      <c r="Q461" s="12" t="e">
        <f aca="false">_xlfn.XLOOKUP($U:$U,$V:$V,0,0)</f>
        <v>#NAME?</v>
      </c>
      <c r="R461" s="12" t="e">
        <f aca="false">_xlfn.XLOOKUP($U:$U,$W:$W,0,0)</f>
        <v>#NAME?</v>
      </c>
      <c r="S461" s="12" t="s">
        <v>61</v>
      </c>
      <c r="T461" s="12" t="s">
        <v>1092</v>
      </c>
      <c r="U461" s="12" t="n">
        <v>71186886000158</v>
      </c>
      <c r="V461" s="12" t="n">
        <v>29</v>
      </c>
      <c r="W461" s="12" t="s">
        <v>58</v>
      </c>
    </row>
    <row r="462" customFormat="false" ht="15" hidden="false" customHeight="false" outlineLevel="0" collapsed="false">
      <c r="A462" s="102" t="s">
        <v>2144</v>
      </c>
      <c r="B462" s="103" t="n">
        <v>17244559000160</v>
      </c>
      <c r="C462" s="102" t="n">
        <v>151348</v>
      </c>
      <c r="D462" s="102" t="n">
        <v>427</v>
      </c>
      <c r="E462" s="102" t="s">
        <v>2145</v>
      </c>
      <c r="F462" s="102" t="n">
        <v>10437</v>
      </c>
      <c r="G462" s="102" t="s">
        <v>58</v>
      </c>
      <c r="H462" s="102" t="n">
        <v>35993</v>
      </c>
      <c r="I462" s="102" t="n">
        <v>28</v>
      </c>
      <c r="J462" s="102" t="n">
        <v>35993</v>
      </c>
      <c r="K462" s="102" t="n">
        <v>7</v>
      </c>
      <c r="L462" s="102" t="s">
        <v>2144</v>
      </c>
      <c r="M462" s="102" t="s">
        <v>1078</v>
      </c>
      <c r="N462" s="102" t="s">
        <v>1090</v>
      </c>
      <c r="O462" s="102" t="s">
        <v>1122</v>
      </c>
      <c r="P462" s="104" t="e">
        <f aca="false">_xlfn.XLOOKUP('MEDIA TRI'!$E:$E,'MEDIA TRI'!$AA:$AA,"-",0)</f>
        <v>#NAME?</v>
      </c>
      <c r="Q462" s="12" t="e">
        <f aca="false">_xlfn.XLOOKUP($U:$U,$V:$V,0,0)</f>
        <v>#NAME?</v>
      </c>
      <c r="R462" s="12" t="e">
        <f aca="false">_xlfn.XLOOKUP($U:$U,$W:$W,0,0)</f>
        <v>#NAME?</v>
      </c>
      <c r="S462" s="12" t="s">
        <v>61</v>
      </c>
      <c r="T462" s="12" t="s">
        <v>1092</v>
      </c>
      <c r="U462" s="12" t="n">
        <v>71186886000158</v>
      </c>
      <c r="V462" s="12" t="n">
        <v>29</v>
      </c>
      <c r="W462" s="12" t="s">
        <v>58</v>
      </c>
    </row>
    <row r="463" customFormat="false" ht="15" hidden="false" customHeight="false" outlineLevel="0" collapsed="false">
      <c r="A463" s="102" t="s">
        <v>2146</v>
      </c>
      <c r="B463" s="103" t="n">
        <v>2729165000124</v>
      </c>
      <c r="C463" s="102" t="n">
        <v>140801</v>
      </c>
      <c r="D463" s="102" t="n">
        <v>804</v>
      </c>
      <c r="E463" s="102" t="s">
        <v>2147</v>
      </c>
      <c r="F463" s="102" t="n">
        <v>14059</v>
      </c>
      <c r="G463" s="102" t="s">
        <v>1246</v>
      </c>
      <c r="H463" s="102" t="n">
        <v>33591</v>
      </c>
      <c r="I463" s="102" t="n">
        <v>20</v>
      </c>
      <c r="J463" s="102" t="n">
        <v>33591</v>
      </c>
      <c r="K463" s="102" t="n">
        <v>7</v>
      </c>
      <c r="L463" s="102" t="s">
        <v>2146</v>
      </c>
      <c r="M463" s="102" t="s">
        <v>1078</v>
      </c>
      <c r="N463" s="102" t="s">
        <v>1079</v>
      </c>
      <c r="O463" s="102" t="s">
        <v>1147</v>
      </c>
      <c r="P463" s="104" t="e">
        <f aca="false">_xlfn.XLOOKUP('MEDIA TRI'!$E:$E,'MEDIA TRI'!$AA:$AA,"-",0)</f>
        <v>#NAME?</v>
      </c>
      <c r="Q463" s="12" t="e">
        <f aca="false">_xlfn.XLOOKUP($U:$U,$V:$V,0,0)</f>
        <v>#NAME?</v>
      </c>
      <c r="R463" s="12" t="e">
        <f aca="false">_xlfn.XLOOKUP($U:$U,$W:$W,0,0)</f>
        <v>#NAME?</v>
      </c>
      <c r="S463" s="12" t="s">
        <v>61</v>
      </c>
      <c r="T463" s="12" t="s">
        <v>1081</v>
      </c>
      <c r="U463" s="12" t="n">
        <v>9237009000195</v>
      </c>
      <c r="V463" s="12"/>
    </row>
    <row r="464" customFormat="false" ht="15" hidden="false" customHeight="false" outlineLevel="0" collapsed="false">
      <c r="A464" s="102" t="s">
        <v>2148</v>
      </c>
      <c r="B464" s="103" t="n">
        <v>17036849000118</v>
      </c>
      <c r="C464" s="102" t="n">
        <v>163090</v>
      </c>
      <c r="D464" s="102" t="n">
        <v>1828</v>
      </c>
      <c r="E464" s="102" t="s">
        <v>2149</v>
      </c>
      <c r="F464" s="102" t="n">
        <v>10437</v>
      </c>
      <c r="G464" s="102" t="s">
        <v>58</v>
      </c>
      <c r="H464" s="102" t="n">
        <v>30015</v>
      </c>
      <c r="I464" s="102" t="n">
        <v>21</v>
      </c>
      <c r="J464" s="102" t="n">
        <v>30015</v>
      </c>
      <c r="K464" s="102" t="n">
        <v>7</v>
      </c>
      <c r="L464" s="102" t="s">
        <v>2148</v>
      </c>
      <c r="M464" s="102" t="s">
        <v>1078</v>
      </c>
      <c r="N464" s="102" t="s">
        <v>1090</v>
      </c>
      <c r="O464" s="102" t="s">
        <v>1091</v>
      </c>
      <c r="P464" s="104" t="e">
        <f aca="false">_xlfn.XLOOKUP('MEDIA TRI'!$E:$E,'MEDIA TRI'!$AA:$AA,"-",0)</f>
        <v>#NAME?</v>
      </c>
      <c r="Q464" s="12" t="e">
        <f aca="false">_xlfn.XLOOKUP($U:$U,$V:$V,0,0)</f>
        <v>#NAME?</v>
      </c>
      <c r="R464" s="12" t="e">
        <f aca="false">_xlfn.XLOOKUP($U:$U,$W:$W,0,0)</f>
        <v>#NAME?</v>
      </c>
      <c r="S464" s="12" t="s">
        <v>61</v>
      </c>
      <c r="T464" s="12" t="s">
        <v>1092</v>
      </c>
      <c r="U464" s="12" t="n">
        <v>26629238000255</v>
      </c>
      <c r="V464" s="12" t="n">
        <v>29</v>
      </c>
      <c r="W464" s="12" t="s">
        <v>58</v>
      </c>
    </row>
    <row r="465" customFormat="false" ht="15" hidden="false" customHeight="false" outlineLevel="0" collapsed="false">
      <c r="A465" s="102" t="s">
        <v>2150</v>
      </c>
      <c r="B465" s="103" t="n">
        <v>19979988000100</v>
      </c>
      <c r="C465" s="102" t="n">
        <v>140600</v>
      </c>
      <c r="D465" s="102" t="n">
        <v>1790</v>
      </c>
      <c r="E465" s="102" t="s">
        <v>2151</v>
      </c>
      <c r="F465" s="102" t="n">
        <v>14175</v>
      </c>
      <c r="G465" s="102" t="s">
        <v>1168</v>
      </c>
      <c r="H465" s="102" t="n">
        <v>34857</v>
      </c>
      <c r="I465" s="102" t="n">
        <v>35</v>
      </c>
      <c r="J465" s="102" t="n">
        <v>34857</v>
      </c>
      <c r="K465" s="102" t="n">
        <v>7</v>
      </c>
      <c r="L465" s="102" t="s">
        <v>2150</v>
      </c>
      <c r="M465" s="102" t="s">
        <v>1078</v>
      </c>
      <c r="N465" s="102" t="s">
        <v>1090</v>
      </c>
      <c r="O465" s="102" t="s">
        <v>1106</v>
      </c>
      <c r="P465" s="104" t="e">
        <f aca="false">_xlfn.XLOOKUP('MEDIA TRI'!$E:$E,'MEDIA TRI'!$AA:$AA,"-",0)</f>
        <v>#NAME?</v>
      </c>
      <c r="Q465" s="12" t="e">
        <f aca="false">_xlfn.XLOOKUP($U:$U,$V:$V,0,0)</f>
        <v>#NAME?</v>
      </c>
      <c r="R465" s="12" t="e">
        <f aca="false">_xlfn.XLOOKUP($U:$U,$W:$W,0,0)</f>
        <v>#NAME?</v>
      </c>
      <c r="S465" s="12" t="s">
        <v>61</v>
      </c>
      <c r="T465" s="12" t="s">
        <v>1092</v>
      </c>
      <c r="U465" s="12" t="n">
        <v>25810946000144</v>
      </c>
      <c r="V465" s="12" t="n">
        <v>29</v>
      </c>
      <c r="W465" s="12" t="s">
        <v>58</v>
      </c>
    </row>
    <row r="466" customFormat="false" ht="15" hidden="false" customHeight="false" outlineLevel="0" collapsed="false">
      <c r="A466" s="102" t="s">
        <v>2152</v>
      </c>
      <c r="B466" s="103" t="n">
        <v>1458007000114</v>
      </c>
      <c r="C466" s="102" t="n">
        <v>120447</v>
      </c>
      <c r="D466" s="102" t="n">
        <v>388</v>
      </c>
      <c r="E466" s="102" t="s">
        <v>2153</v>
      </c>
      <c r="F466" s="102" t="n">
        <v>9336</v>
      </c>
      <c r="G466" s="102" t="s">
        <v>1133</v>
      </c>
      <c r="H466" s="102" t="n">
        <v>34917</v>
      </c>
      <c r="I466" s="102" t="n">
        <v>35</v>
      </c>
      <c r="J466" s="102" t="n">
        <v>34917</v>
      </c>
      <c r="K466" s="102" t="n">
        <v>7</v>
      </c>
      <c r="L466" s="102" t="s">
        <v>2154</v>
      </c>
      <c r="M466" s="102" t="s">
        <v>1078</v>
      </c>
      <c r="N466" s="102" t="s">
        <v>1079</v>
      </c>
      <c r="O466" s="102" t="s">
        <v>1116</v>
      </c>
      <c r="P466" s="104" t="e">
        <f aca="false">_xlfn.XLOOKUP('MEDIA TRI'!$E:$E,'MEDIA TRI'!$AA:$AA,"-",0)</f>
        <v>#NAME?</v>
      </c>
      <c r="Q466" s="12" t="e">
        <f aca="false">_xlfn.XLOOKUP($U:$U,$V:$V,0,0)</f>
        <v>#NAME?</v>
      </c>
      <c r="R466" s="12" t="e">
        <f aca="false">_xlfn.XLOOKUP($U:$U,$W:$W,0,0)</f>
        <v>#NAME?</v>
      </c>
      <c r="S466" s="12" t="s">
        <v>61</v>
      </c>
      <c r="T466" s="12" t="s">
        <v>1081</v>
      </c>
      <c r="U466" s="12" t="n">
        <v>25810946000144</v>
      </c>
      <c r="V466" s="12" t="n">
        <v>29</v>
      </c>
      <c r="W466" s="12" t="s">
        <v>58</v>
      </c>
    </row>
    <row r="467" customFormat="false" ht="15" hidden="false" customHeight="false" outlineLevel="0" collapsed="false">
      <c r="A467" s="102" t="s">
        <v>2155</v>
      </c>
      <c r="B467" s="103" t="n">
        <v>1438172000104</v>
      </c>
      <c r="C467" s="102" t="n">
        <v>106520</v>
      </c>
      <c r="D467" s="102" t="n">
        <v>543</v>
      </c>
      <c r="E467" s="102" t="s">
        <v>2156</v>
      </c>
      <c r="F467" s="102" t="n">
        <v>10437</v>
      </c>
      <c r="G467" s="102" t="s">
        <v>58</v>
      </c>
      <c r="H467" s="102" t="n">
        <v>34925</v>
      </c>
      <c r="I467" s="102" t="n">
        <v>14</v>
      </c>
      <c r="J467" s="102" t="n">
        <v>34925</v>
      </c>
      <c r="K467" s="102" t="n">
        <v>7</v>
      </c>
      <c r="L467" s="102" t="s">
        <v>2155</v>
      </c>
      <c r="M467" s="102" t="s">
        <v>1078</v>
      </c>
      <c r="N467" s="102" t="s">
        <v>1079</v>
      </c>
      <c r="O467" s="102" t="s">
        <v>1116</v>
      </c>
      <c r="P467" s="104" t="e">
        <f aca="false">_xlfn.XLOOKUP('MEDIA TRI'!$E:$E,'MEDIA TRI'!$AA:$AA,"-",0)</f>
        <v>#NAME?</v>
      </c>
      <c r="Q467" s="12" t="e">
        <f aca="false">_xlfn.XLOOKUP($U:$U,$V:$V,0,0)</f>
        <v>#NAME?</v>
      </c>
      <c r="R467" s="12" t="e">
        <f aca="false">_xlfn.XLOOKUP($U:$U,$W:$W,0,0)</f>
        <v>#NAME?</v>
      </c>
      <c r="S467" s="12" t="s">
        <v>61</v>
      </c>
      <c r="T467" s="12" t="s">
        <v>1081</v>
      </c>
      <c r="U467" s="12" t="n">
        <v>17034086000176</v>
      </c>
      <c r="V467" s="12" t="s">
        <v>1093</v>
      </c>
      <c r="W467" s="12" t="s">
        <v>1094</v>
      </c>
    </row>
    <row r="468" customFormat="false" ht="15" hidden="false" customHeight="false" outlineLevel="0" collapsed="false">
      <c r="A468" s="102" t="s">
        <v>2157</v>
      </c>
      <c r="B468" s="103" t="n">
        <v>4229641000173</v>
      </c>
      <c r="C468" s="102" t="n">
        <v>114442</v>
      </c>
      <c r="D468" s="102" t="n">
        <v>2254</v>
      </c>
      <c r="E468" s="102" t="s">
        <v>2158</v>
      </c>
      <c r="F468" s="102" t="n">
        <v>14329</v>
      </c>
      <c r="G468" s="102" t="s">
        <v>1109</v>
      </c>
      <c r="H468" s="102" t="n">
        <v>34925</v>
      </c>
      <c r="I468" s="102" t="n">
        <v>28</v>
      </c>
      <c r="J468" s="102" t="n">
        <v>34925</v>
      </c>
      <c r="K468" s="102" t="n">
        <v>7</v>
      </c>
      <c r="L468" s="102" t="s">
        <v>2157</v>
      </c>
      <c r="M468" s="102" t="s">
        <v>1078</v>
      </c>
      <c r="N468" s="102" t="s">
        <v>1079</v>
      </c>
      <c r="O468" s="102" t="s">
        <v>1086</v>
      </c>
      <c r="P468" s="104" t="e">
        <f aca="false">_xlfn.XLOOKUP('MEDIA TRI'!$E:$E,'MEDIA TRI'!$AA:$AA,"-",0)</f>
        <v>#NAME?</v>
      </c>
      <c r="Q468" s="12" t="e">
        <f aca="false">_xlfn.XLOOKUP($U:$U,$V:$V,0,0)</f>
        <v>#NAME?</v>
      </c>
      <c r="R468" s="12" t="e">
        <f aca="false">_xlfn.XLOOKUP($U:$U,$W:$W,0,0)</f>
        <v>#NAME?</v>
      </c>
      <c r="S468" s="12" t="s">
        <v>61</v>
      </c>
      <c r="T468" s="12" t="s">
        <v>1081</v>
      </c>
      <c r="U468" s="12" t="n">
        <v>17034086000176</v>
      </c>
      <c r="V468" s="12" t="s">
        <v>1093</v>
      </c>
      <c r="W468" s="12" t="s">
        <v>1094</v>
      </c>
    </row>
    <row r="469" customFormat="false" ht="15" hidden="false" customHeight="false" outlineLevel="0" collapsed="false">
      <c r="A469" s="102" t="s">
        <v>2159</v>
      </c>
      <c r="B469" s="103" t="n">
        <v>4397902000164</v>
      </c>
      <c r="C469" s="102" t="n">
        <v>126365</v>
      </c>
      <c r="D469" s="102" t="n">
        <v>3412</v>
      </c>
      <c r="E469" s="102" t="s">
        <v>2160</v>
      </c>
      <c r="F469" s="102" t="n">
        <v>14187</v>
      </c>
      <c r="G469" s="102" t="s">
        <v>2161</v>
      </c>
      <c r="H469" s="102" t="n">
        <v>30015</v>
      </c>
      <c r="I469" s="102" t="n">
        <v>21</v>
      </c>
      <c r="J469" s="102" t="n">
        <v>30015</v>
      </c>
      <c r="K469" s="102" t="n">
        <v>7</v>
      </c>
      <c r="L469" s="102" t="s">
        <v>2162</v>
      </c>
      <c r="M469" s="102" t="s">
        <v>1078</v>
      </c>
      <c r="N469" s="102" t="s">
        <v>1090</v>
      </c>
      <c r="O469" s="102" t="s">
        <v>1126</v>
      </c>
      <c r="P469" s="104" t="e">
        <f aca="false">_xlfn.XLOOKUP('MEDIA TRI'!$E:$E,'MEDIA TRI'!$AA:$AA,"-",0)</f>
        <v>#NAME?</v>
      </c>
      <c r="Q469" s="12" t="e">
        <f aca="false">_xlfn.XLOOKUP($U:$U,$V:$V,0,0)</f>
        <v>#NAME?</v>
      </c>
      <c r="R469" s="12" t="e">
        <f aca="false">_xlfn.XLOOKUP($U:$U,$W:$W,0,0)</f>
        <v>#NAME?</v>
      </c>
      <c r="S469" s="12" t="s">
        <v>61</v>
      </c>
      <c r="T469" s="12" t="s">
        <v>1092</v>
      </c>
      <c r="U469" s="12" t="n">
        <v>8680639000681</v>
      </c>
      <c r="V469" s="12" t="s">
        <v>1093</v>
      </c>
      <c r="W469" s="12" t="s">
        <v>1094</v>
      </c>
    </row>
    <row r="470" customFormat="false" ht="15" hidden="false" customHeight="false" outlineLevel="0" collapsed="false">
      <c r="A470" s="102" t="s">
        <v>2163</v>
      </c>
      <c r="B470" s="103" t="n">
        <v>20416855000105</v>
      </c>
      <c r="C470" s="102" t="n">
        <v>128210</v>
      </c>
      <c r="D470" s="102" t="n">
        <v>836</v>
      </c>
      <c r="E470" s="102" t="s">
        <v>2164</v>
      </c>
      <c r="F470" s="102" t="n">
        <v>10437</v>
      </c>
      <c r="G470" s="102" t="s">
        <v>58</v>
      </c>
      <c r="H470" s="102" t="n">
        <v>35994</v>
      </c>
      <c r="I470" s="102" t="n">
        <v>37</v>
      </c>
      <c r="J470" s="102" t="n">
        <v>35994</v>
      </c>
      <c r="K470" s="102" t="n">
        <v>7</v>
      </c>
      <c r="L470" s="102" t="s">
        <v>2163</v>
      </c>
      <c r="M470" s="102" t="s">
        <v>1078</v>
      </c>
      <c r="N470" s="102" t="s">
        <v>1079</v>
      </c>
      <c r="O470" s="102" t="s">
        <v>1155</v>
      </c>
      <c r="P470" s="104" t="e">
        <f aca="false">_xlfn.XLOOKUP('MEDIA TRI'!$E:$E,'MEDIA TRI'!$AA:$AA,"-",0)</f>
        <v>#NAME?</v>
      </c>
      <c r="Q470" s="12" t="e">
        <f aca="false">_xlfn.XLOOKUP($U:$U,$V:$V,0,0)</f>
        <v>#NAME?</v>
      </c>
      <c r="R470" s="12" t="e">
        <f aca="false">_xlfn.XLOOKUP($U:$U,$W:$W,0,0)</f>
        <v>#NAME?</v>
      </c>
      <c r="S470" s="12" t="s">
        <v>61</v>
      </c>
      <c r="T470" s="12" t="s">
        <v>1081</v>
      </c>
      <c r="U470" s="12" t="n">
        <v>72783970000545</v>
      </c>
      <c r="V470" s="12" t="s">
        <v>1093</v>
      </c>
      <c r="W470" s="12" t="s">
        <v>1094</v>
      </c>
    </row>
    <row r="471" customFormat="false" ht="15" hidden="false" customHeight="false" outlineLevel="0" collapsed="false">
      <c r="A471" s="102" t="s">
        <v>2165</v>
      </c>
      <c r="B471" s="103" t="n">
        <v>23938392000130</v>
      </c>
      <c r="C471" s="102" t="n">
        <v>116460</v>
      </c>
      <c r="D471" s="102" t="n">
        <v>232</v>
      </c>
      <c r="E471" s="102" t="s">
        <v>2166</v>
      </c>
      <c r="F471" s="102" t="n">
        <v>10994</v>
      </c>
      <c r="G471" s="102" t="s">
        <v>1207</v>
      </c>
      <c r="H471" s="102" t="n">
        <v>35992</v>
      </c>
      <c r="I471" s="102" t="n">
        <v>7</v>
      </c>
      <c r="J471" s="102" t="n">
        <v>35992</v>
      </c>
      <c r="K471" s="102" t="n">
        <v>7</v>
      </c>
      <c r="L471" s="102" t="s">
        <v>2165</v>
      </c>
      <c r="M471" s="102" t="s">
        <v>1078</v>
      </c>
      <c r="N471" s="102" t="s">
        <v>1090</v>
      </c>
      <c r="O471" s="102" t="s">
        <v>1091</v>
      </c>
      <c r="P471" s="104" t="e">
        <f aca="false">_xlfn.XLOOKUP('MEDIA TRI'!$E:$E,'MEDIA TRI'!$AA:$AA,"-",0)</f>
        <v>#NAME?</v>
      </c>
      <c r="Q471" s="12" t="e">
        <f aca="false">_xlfn.XLOOKUP($U:$U,$V:$V,0,0)</f>
        <v>#NAME?</v>
      </c>
      <c r="R471" s="12" t="e">
        <f aca="false">_xlfn.XLOOKUP($U:$U,$W:$W,0,0)</f>
        <v>#NAME?</v>
      </c>
      <c r="S471" s="12" t="s">
        <v>61</v>
      </c>
      <c r="T471" s="12" t="s">
        <v>1081</v>
      </c>
      <c r="U471" s="12" t="n">
        <v>72783970000545</v>
      </c>
      <c r="V471" s="12" t="s">
        <v>1093</v>
      </c>
      <c r="W471" s="12" t="s">
        <v>1094</v>
      </c>
    </row>
    <row r="472" customFormat="false" ht="15" hidden="false" customHeight="false" outlineLevel="0" collapsed="false">
      <c r="A472" s="102" t="s">
        <v>2167</v>
      </c>
      <c r="B472" s="103" t="n">
        <v>16583437000135</v>
      </c>
      <c r="C472" s="102" t="n">
        <v>144952</v>
      </c>
      <c r="D472" s="102" t="n">
        <v>1444</v>
      </c>
      <c r="E472" s="102" t="s">
        <v>2168</v>
      </c>
      <c r="F472" s="102" t="n">
        <v>10437</v>
      </c>
      <c r="G472" s="102" t="s">
        <v>58</v>
      </c>
      <c r="H472" s="102" t="n">
        <v>34912</v>
      </c>
      <c r="I472" s="102" t="n">
        <v>14</v>
      </c>
      <c r="J472" s="102" t="n">
        <v>34912</v>
      </c>
      <c r="K472" s="102" t="n">
        <v>7</v>
      </c>
      <c r="L472" s="102" t="s">
        <v>2167</v>
      </c>
      <c r="M472" s="102" t="s">
        <v>1078</v>
      </c>
      <c r="N472" s="102" t="s">
        <v>1079</v>
      </c>
      <c r="O472" s="102" t="s">
        <v>1155</v>
      </c>
      <c r="P472" s="104" t="e">
        <f aca="false">_xlfn.XLOOKUP('MEDIA TRI'!$E:$E,'MEDIA TRI'!$AA:$AA,"-",0)</f>
        <v>#NAME?</v>
      </c>
      <c r="Q472" s="12" t="e">
        <f aca="false">_xlfn.XLOOKUP($U:$U,$V:$V,0,0)</f>
        <v>#NAME?</v>
      </c>
      <c r="R472" s="12" t="e">
        <f aca="false">_xlfn.XLOOKUP($U:$U,$W:$W,0,0)</f>
        <v>#NAME?</v>
      </c>
      <c r="S472" s="12" t="s">
        <v>61</v>
      </c>
      <c r="T472" s="12" t="s">
        <v>1081</v>
      </c>
      <c r="U472" s="12" t="n">
        <v>2687852000710</v>
      </c>
      <c r="V472" s="12" t="s">
        <v>1093</v>
      </c>
      <c r="W472" s="12" t="s">
        <v>1094</v>
      </c>
    </row>
    <row r="473" customFormat="false" ht="15" hidden="false" customHeight="false" outlineLevel="0" collapsed="false">
      <c r="A473" s="102" t="s">
        <v>2169</v>
      </c>
      <c r="B473" s="103" t="n">
        <v>17227299000114</v>
      </c>
      <c r="C473" s="102" t="n">
        <v>106773</v>
      </c>
      <c r="D473" s="102" t="n">
        <v>3059</v>
      </c>
      <c r="E473" s="102" t="s">
        <v>2170</v>
      </c>
      <c r="F473" s="102" t="n">
        <v>10437</v>
      </c>
      <c r="G473" s="102" t="s">
        <v>58</v>
      </c>
      <c r="H473" s="102" t="n">
        <v>35999</v>
      </c>
      <c r="I473" s="102" t="n">
        <v>28</v>
      </c>
      <c r="J473" s="102" t="n">
        <v>35999</v>
      </c>
      <c r="K473" s="102" t="n">
        <v>7</v>
      </c>
      <c r="L473" s="102" t="s">
        <v>1512</v>
      </c>
      <c r="M473" s="102" t="s">
        <v>1078</v>
      </c>
      <c r="N473" s="102" t="s">
        <v>1079</v>
      </c>
      <c r="O473" s="102" t="s">
        <v>1155</v>
      </c>
      <c r="P473" s="104" t="e">
        <f aca="false">_xlfn.XLOOKUP('MEDIA TRI'!$E:$E,'MEDIA TRI'!$AA:$AA,"-",0)</f>
        <v>#NAME?</v>
      </c>
      <c r="Q473" s="12" t="e">
        <f aca="false">_xlfn.XLOOKUP($U:$U,$V:$V,0,0)</f>
        <v>#NAME?</v>
      </c>
      <c r="R473" s="12" t="e">
        <f aca="false">_xlfn.XLOOKUP($U:$U,$W:$W,0,0)</f>
        <v>#NAME?</v>
      </c>
      <c r="S473" s="12" t="s">
        <v>61</v>
      </c>
      <c r="T473" s="12" t="s">
        <v>1081</v>
      </c>
      <c r="U473" s="12" t="n">
        <v>2687852000710</v>
      </c>
      <c r="V473" s="12" t="s">
        <v>1093</v>
      </c>
      <c r="W473" s="12" t="s">
        <v>1094</v>
      </c>
    </row>
    <row r="474" customFormat="false" ht="15" hidden="false" customHeight="false" outlineLevel="0" collapsed="false">
      <c r="A474" s="102" t="s">
        <v>2171</v>
      </c>
      <c r="B474" s="103" t="n">
        <v>25090382000112</v>
      </c>
      <c r="C474" s="102" t="n">
        <v>116462</v>
      </c>
      <c r="D474" s="102" t="n">
        <v>598</v>
      </c>
      <c r="E474" s="102" t="s">
        <v>2172</v>
      </c>
      <c r="F474" s="102" t="n">
        <v>10437</v>
      </c>
      <c r="G474" s="102" t="s">
        <v>58</v>
      </c>
      <c r="H474" s="102" t="n">
        <v>34907</v>
      </c>
      <c r="I474" s="102" t="n">
        <v>7</v>
      </c>
      <c r="J474" s="102" t="n">
        <v>34907</v>
      </c>
      <c r="K474" s="102" t="n">
        <v>7</v>
      </c>
      <c r="L474" s="102" t="s">
        <v>2171</v>
      </c>
      <c r="M474" s="102" t="s">
        <v>1078</v>
      </c>
      <c r="N474" s="102" t="s">
        <v>1079</v>
      </c>
      <c r="O474" s="102" t="s">
        <v>1116</v>
      </c>
      <c r="P474" s="104" t="e">
        <f aca="false">_xlfn.XLOOKUP('MEDIA TRI'!$E:$E,'MEDIA TRI'!$AA:$AA,"-",0)</f>
        <v>#NAME?</v>
      </c>
      <c r="Q474" s="12" t="e">
        <f aca="false">_xlfn.XLOOKUP($U:$U,$V:$V,0,0)</f>
        <v>#NAME?</v>
      </c>
      <c r="R474" s="12" t="e">
        <f aca="false">_xlfn.XLOOKUP($U:$U,$W:$W,0,0)</f>
        <v>#NAME?</v>
      </c>
      <c r="S474" s="12" t="s">
        <v>61</v>
      </c>
      <c r="T474" s="12" t="s">
        <v>1081</v>
      </c>
      <c r="U474" s="12" t="n">
        <v>21839519000561</v>
      </c>
      <c r="V474" s="12" t="n">
        <v>29</v>
      </c>
      <c r="W474" s="12" t="s">
        <v>58</v>
      </c>
    </row>
    <row r="475" customFormat="false" ht="15" hidden="false" customHeight="false" outlineLevel="0" collapsed="false">
      <c r="A475" s="102" t="s">
        <v>2173</v>
      </c>
      <c r="B475" s="103" t="n">
        <v>41727512000131</v>
      </c>
      <c r="C475" s="102" t="n">
        <v>127961</v>
      </c>
      <c r="D475" s="102" t="n">
        <v>703</v>
      </c>
      <c r="E475" s="102" t="s">
        <v>2174</v>
      </c>
      <c r="F475" s="102" t="n">
        <v>10437</v>
      </c>
      <c r="G475" s="102" t="s">
        <v>58</v>
      </c>
      <c r="H475" s="102" t="n">
        <v>35992</v>
      </c>
      <c r="I475" s="102" t="n">
        <v>7</v>
      </c>
      <c r="J475" s="102" t="n">
        <v>35992</v>
      </c>
      <c r="K475" s="102" t="n">
        <v>7</v>
      </c>
      <c r="L475" s="102" t="s">
        <v>2173</v>
      </c>
      <c r="M475" s="102" t="s">
        <v>1078</v>
      </c>
      <c r="N475" s="102" t="s">
        <v>1079</v>
      </c>
      <c r="O475" s="102" t="s">
        <v>1147</v>
      </c>
      <c r="P475" s="104" t="e">
        <f aca="false">_xlfn.XLOOKUP('MEDIA TRI'!$E:$E,'MEDIA TRI'!$AA:$AA,"-",0)</f>
        <v>#NAME?</v>
      </c>
      <c r="Q475" s="12" t="e">
        <f aca="false">_xlfn.XLOOKUP($U:$U,$V:$V,0,0)</f>
        <v>#NAME?</v>
      </c>
      <c r="R475" s="12" t="e">
        <f aca="false">_xlfn.XLOOKUP($U:$U,$W:$W,0,0)</f>
        <v>#NAME?</v>
      </c>
      <c r="S475" s="12" t="s">
        <v>61</v>
      </c>
      <c r="T475" s="12" t="s">
        <v>1092</v>
      </c>
      <c r="U475" s="12" t="n">
        <v>21839519000561</v>
      </c>
      <c r="V475" s="12" t="n">
        <v>29</v>
      </c>
      <c r="W475" s="12" t="s">
        <v>58</v>
      </c>
    </row>
    <row r="476" customFormat="false" ht="15" hidden="false" customHeight="false" outlineLevel="0" collapsed="false">
      <c r="A476" s="102" t="s">
        <v>2175</v>
      </c>
      <c r="B476" s="103" t="n">
        <v>1427363000170</v>
      </c>
      <c r="C476" s="102" t="n">
        <v>146406</v>
      </c>
      <c r="D476" s="102" t="n">
        <v>813</v>
      </c>
      <c r="E476" s="102" t="s">
        <v>2176</v>
      </c>
      <c r="F476" s="102" t="n">
        <v>10437</v>
      </c>
      <c r="G476" s="102" t="s">
        <v>58</v>
      </c>
      <c r="H476" s="102" t="n">
        <v>34912</v>
      </c>
      <c r="I476" s="102" t="n">
        <v>28</v>
      </c>
      <c r="J476" s="102" t="n">
        <v>34912</v>
      </c>
      <c r="K476" s="102" t="n">
        <v>7</v>
      </c>
      <c r="L476" s="102" t="s">
        <v>2175</v>
      </c>
      <c r="M476" s="102" t="s">
        <v>1078</v>
      </c>
      <c r="N476" s="102" t="s">
        <v>1090</v>
      </c>
      <c r="O476" s="102" t="s">
        <v>1091</v>
      </c>
      <c r="P476" s="104" t="e">
        <f aca="false">_xlfn.XLOOKUP('MEDIA TRI'!$E:$E,'MEDIA TRI'!$AA:$AA,"-",0)</f>
        <v>#NAME?</v>
      </c>
      <c r="Q476" s="12" t="e">
        <f aca="false">_xlfn.XLOOKUP($U:$U,$V:$V,0,0)</f>
        <v>#NAME?</v>
      </c>
      <c r="R476" s="12" t="e">
        <f aca="false">_xlfn.XLOOKUP($U:$U,$W:$W,0,0)</f>
        <v>#NAME?</v>
      </c>
      <c r="S476" s="12" t="s">
        <v>61</v>
      </c>
      <c r="T476" s="12" t="s">
        <v>1081</v>
      </c>
      <c r="U476" s="12" t="n">
        <v>44863959000398</v>
      </c>
      <c r="V476" s="12" t="s">
        <v>1093</v>
      </c>
      <c r="W476" s="12" t="s">
        <v>1094</v>
      </c>
    </row>
    <row r="477" customFormat="false" ht="15" hidden="false" customHeight="false" outlineLevel="0" collapsed="false">
      <c r="A477" s="102" t="s">
        <v>2177</v>
      </c>
      <c r="B477" s="103" t="n">
        <v>1135620000109</v>
      </c>
      <c r="C477" s="102" t="n">
        <v>110569</v>
      </c>
      <c r="D477" s="102" t="n">
        <v>844</v>
      </c>
      <c r="E477" s="102" t="s">
        <v>2178</v>
      </c>
      <c r="F477" s="102" t="n">
        <v>15842</v>
      </c>
      <c r="G477" s="102" t="s">
        <v>2179</v>
      </c>
      <c r="H477" s="102" t="n">
        <v>34925</v>
      </c>
      <c r="I477" s="102" t="n">
        <v>49</v>
      </c>
      <c r="J477" s="102" t="n">
        <v>34925</v>
      </c>
      <c r="K477" s="102" t="n">
        <v>7</v>
      </c>
      <c r="L477" s="102" t="s">
        <v>2177</v>
      </c>
      <c r="M477" s="102" t="s">
        <v>1078</v>
      </c>
      <c r="N477" s="102" t="s">
        <v>1090</v>
      </c>
      <c r="O477" s="102" t="s">
        <v>1106</v>
      </c>
      <c r="P477" s="104" t="e">
        <f aca="false">_xlfn.XLOOKUP('MEDIA TRI'!$E:$E,'MEDIA TRI'!$AA:$AA,"-",0)</f>
        <v>#NAME?</v>
      </c>
      <c r="Q477" s="12" t="e">
        <f aca="false">_xlfn.XLOOKUP($U:$U,$V:$V,0,0)</f>
        <v>#NAME?</v>
      </c>
      <c r="R477" s="12" t="e">
        <f aca="false">_xlfn.XLOOKUP($U:$U,$W:$W,0,0)</f>
        <v>#NAME?</v>
      </c>
      <c r="S477" s="12" t="s">
        <v>61</v>
      </c>
      <c r="T477" s="12" t="s">
        <v>1092</v>
      </c>
      <c r="U477" s="12" t="n">
        <v>44863959000398</v>
      </c>
      <c r="V477" s="12" t="s">
        <v>1093</v>
      </c>
      <c r="W477" s="12" t="s">
        <v>1094</v>
      </c>
    </row>
    <row r="478" customFormat="false" ht="15" hidden="false" customHeight="false" outlineLevel="0" collapsed="false">
      <c r="A478" s="102" t="s">
        <v>2180</v>
      </c>
      <c r="B478" s="103" t="n">
        <v>19543164000193</v>
      </c>
      <c r="C478" s="102" t="n">
        <v>131276</v>
      </c>
      <c r="D478" s="102" t="n">
        <v>3500</v>
      </c>
      <c r="E478" s="102" t="s">
        <v>2181</v>
      </c>
      <c r="F478" s="102" t="n">
        <v>10437</v>
      </c>
      <c r="G478" s="102" t="s">
        <v>58</v>
      </c>
      <c r="H478" s="102" t="n">
        <v>35939</v>
      </c>
      <c r="I478" s="102" t="n">
        <v>21</v>
      </c>
      <c r="J478" s="102" t="n">
        <v>35939</v>
      </c>
      <c r="K478" s="102" t="n">
        <v>7</v>
      </c>
      <c r="L478" s="102" t="s">
        <v>2182</v>
      </c>
      <c r="M478" s="102" t="s">
        <v>1078</v>
      </c>
      <c r="N478" s="102" t="s">
        <v>1090</v>
      </c>
      <c r="O478" s="102" t="s">
        <v>1102</v>
      </c>
      <c r="P478" s="104" t="e">
        <f aca="false">_xlfn.XLOOKUP('MEDIA TRI'!$E:$E,'MEDIA TRI'!$AA:$AA,"-",0)</f>
        <v>#NAME?</v>
      </c>
      <c r="Q478" s="12" t="e">
        <f aca="false">_xlfn.XLOOKUP($U:$U,$V:$V,0,0)</f>
        <v>#NAME?</v>
      </c>
      <c r="R478" s="12" t="e">
        <f aca="false">_xlfn.XLOOKUP($U:$U,$W:$W,0,0)</f>
        <v>#NAME?</v>
      </c>
      <c r="S478" s="12" t="s">
        <v>61</v>
      </c>
      <c r="T478" s="12" t="s">
        <v>1081</v>
      </c>
      <c r="U478" s="12" t="n">
        <v>87535555000205</v>
      </c>
      <c r="V478" s="12" t="s">
        <v>1093</v>
      </c>
      <c r="W478" s="12" t="s">
        <v>1094</v>
      </c>
    </row>
    <row r="479" customFormat="false" ht="15" hidden="false" customHeight="false" outlineLevel="0" collapsed="false">
      <c r="A479" s="102" t="s">
        <v>2183</v>
      </c>
      <c r="B479" s="103" t="n">
        <v>17176306000104</v>
      </c>
      <c r="C479" s="102" t="n">
        <v>159796</v>
      </c>
      <c r="D479" s="102" t="n">
        <v>1146</v>
      </c>
      <c r="E479" s="102" t="s">
        <v>2184</v>
      </c>
      <c r="F479" s="102" t="n">
        <v>10437</v>
      </c>
      <c r="G479" s="102" t="s">
        <v>58</v>
      </c>
      <c r="H479" s="102" t="n">
        <v>30015</v>
      </c>
      <c r="I479" s="102" t="n">
        <v>21</v>
      </c>
      <c r="J479" s="102" t="n">
        <v>30015</v>
      </c>
      <c r="K479" s="102" t="n">
        <v>7</v>
      </c>
      <c r="L479" s="102" t="s">
        <v>2183</v>
      </c>
      <c r="M479" s="102" t="s">
        <v>1078</v>
      </c>
      <c r="N479" s="102" t="s">
        <v>1079</v>
      </c>
      <c r="O479" s="102" t="s">
        <v>1097</v>
      </c>
      <c r="P479" s="104" t="e">
        <f aca="false">_xlfn.XLOOKUP('MEDIA TRI'!$E:$E,'MEDIA TRI'!$AA:$AA,"-",0)</f>
        <v>#NAME?</v>
      </c>
      <c r="Q479" s="12" t="e">
        <f aca="false">_xlfn.XLOOKUP($U:$U,$V:$V,0,0)</f>
        <v>#NAME?</v>
      </c>
      <c r="R479" s="12" t="e">
        <f aca="false">_xlfn.XLOOKUP($U:$U,$W:$W,0,0)</f>
        <v>#NAME?</v>
      </c>
      <c r="S479" s="12" t="s">
        <v>61</v>
      </c>
      <c r="T479" s="12" t="s">
        <v>1081</v>
      </c>
      <c r="U479" s="12" t="n">
        <v>87535555000205</v>
      </c>
      <c r="V479" s="12" t="s">
        <v>1093</v>
      </c>
      <c r="W479" s="12" t="s">
        <v>1094</v>
      </c>
    </row>
    <row r="480" customFormat="false" ht="15" hidden="false" customHeight="false" outlineLevel="0" collapsed="false">
      <c r="A480" s="102" t="s">
        <v>2104</v>
      </c>
      <c r="B480" s="103" t="n">
        <v>23799687000172</v>
      </c>
      <c r="C480" s="102" t="n">
        <v>118944</v>
      </c>
      <c r="D480" s="102" t="n">
        <v>663</v>
      </c>
      <c r="E480" s="102" t="s">
        <v>2185</v>
      </c>
      <c r="F480" s="102" t="n">
        <v>10437</v>
      </c>
      <c r="G480" s="102" t="s">
        <v>58</v>
      </c>
      <c r="H480" s="102" t="n">
        <v>34925</v>
      </c>
      <c r="I480" s="102" t="n">
        <v>20</v>
      </c>
      <c r="J480" s="102" t="n">
        <v>34925</v>
      </c>
      <c r="K480" s="102" t="n">
        <v>7</v>
      </c>
      <c r="L480" s="102" t="s">
        <v>2104</v>
      </c>
      <c r="M480" s="102" t="s">
        <v>1078</v>
      </c>
      <c r="N480" s="102" t="s">
        <v>1079</v>
      </c>
      <c r="O480" s="102" t="s">
        <v>1116</v>
      </c>
      <c r="P480" s="104" t="e">
        <f aca="false">_xlfn.XLOOKUP('MEDIA TRI'!$E:$E,'MEDIA TRI'!$AA:$AA,"-",0)</f>
        <v>#NAME?</v>
      </c>
      <c r="Q480" s="12" t="e">
        <f aca="false">_xlfn.XLOOKUP($U:$U,$V:$V,0,0)</f>
        <v>#NAME?</v>
      </c>
      <c r="R480" s="12" t="e">
        <f aca="false">_xlfn.XLOOKUP($U:$U,$W:$W,0,0)</f>
        <v>#NAME?</v>
      </c>
      <c r="S480" s="12" t="s">
        <v>61</v>
      </c>
      <c r="T480" s="12" t="s">
        <v>1081</v>
      </c>
      <c r="U480" s="12" t="n">
        <v>30325856000106</v>
      </c>
      <c r="V480" s="12" t="s">
        <v>1093</v>
      </c>
      <c r="W480" s="12" t="s">
        <v>1094</v>
      </c>
    </row>
    <row r="481" customFormat="false" ht="15" hidden="false" customHeight="false" outlineLevel="0" collapsed="false">
      <c r="A481" s="102" t="s">
        <v>2186</v>
      </c>
      <c r="B481" s="103" t="n">
        <v>1306566000109</v>
      </c>
      <c r="C481" s="102" t="n">
        <v>116464</v>
      </c>
      <c r="D481" s="102" t="n">
        <v>1792</v>
      </c>
      <c r="E481" s="102" t="s">
        <v>2187</v>
      </c>
      <c r="F481" s="102" t="n">
        <v>10437</v>
      </c>
      <c r="G481" s="102" t="s">
        <v>58</v>
      </c>
      <c r="H481" s="102" t="n">
        <v>30015</v>
      </c>
      <c r="I481" s="102" t="n">
        <v>21</v>
      </c>
      <c r="J481" s="102" t="n">
        <v>30015</v>
      </c>
      <c r="K481" s="102" t="n">
        <v>7</v>
      </c>
      <c r="L481" s="102" t="s">
        <v>2188</v>
      </c>
      <c r="M481" s="102" t="s">
        <v>1078</v>
      </c>
      <c r="N481" s="102" t="s">
        <v>1090</v>
      </c>
      <c r="O481" s="102" t="s">
        <v>1091</v>
      </c>
      <c r="P481" s="104" t="e">
        <f aca="false">_xlfn.XLOOKUP('MEDIA TRI'!$E:$E,'MEDIA TRI'!$AA:$AA,"-",0)</f>
        <v>#NAME?</v>
      </c>
      <c r="Q481" s="12" t="e">
        <f aca="false">_xlfn.XLOOKUP($U:$U,$V:$V,0,0)</f>
        <v>#NAME?</v>
      </c>
      <c r="R481" s="12" t="e">
        <f aca="false">_xlfn.XLOOKUP($U:$U,$W:$W,0,0)</f>
        <v>#NAME?</v>
      </c>
      <c r="S481" s="12" t="s">
        <v>61</v>
      </c>
      <c r="T481" s="12" t="s">
        <v>1081</v>
      </c>
      <c r="U481" s="12" t="n">
        <v>87096616006550</v>
      </c>
      <c r="V481" s="12" t="s">
        <v>1093</v>
      </c>
      <c r="W481" s="12" t="s">
        <v>1094</v>
      </c>
    </row>
    <row r="482" customFormat="false" ht="15" hidden="false" customHeight="false" outlineLevel="0" collapsed="false">
      <c r="A482" s="102" t="s">
        <v>2189</v>
      </c>
      <c r="B482" s="103" t="n">
        <v>26404418000158</v>
      </c>
      <c r="C482" s="102" t="n">
        <v>133146</v>
      </c>
      <c r="D482" s="102" t="n">
        <v>911</v>
      </c>
      <c r="E482" s="102" t="s">
        <v>2190</v>
      </c>
      <c r="F482" s="102" t="n">
        <v>10437</v>
      </c>
      <c r="G482" s="102" t="s">
        <v>58</v>
      </c>
      <c r="H482" s="102" t="n">
        <v>35992</v>
      </c>
      <c r="I482" s="102" t="n">
        <v>7</v>
      </c>
      <c r="J482" s="102" t="n">
        <v>35992</v>
      </c>
      <c r="K482" s="102" t="n">
        <v>7</v>
      </c>
      <c r="L482" s="102" t="s">
        <v>2191</v>
      </c>
      <c r="M482" s="102" t="s">
        <v>1078</v>
      </c>
      <c r="N482" s="102" t="s">
        <v>1079</v>
      </c>
      <c r="O482" s="102" t="s">
        <v>1147</v>
      </c>
      <c r="P482" s="104" t="e">
        <f aca="false">_xlfn.XLOOKUP('MEDIA TRI'!$E:$E,'MEDIA TRI'!$AA:$AA,"-",0)</f>
        <v>#NAME?</v>
      </c>
      <c r="Q482" s="12" t="e">
        <f aca="false">_xlfn.XLOOKUP($U:$U,$V:$V,0,0)</f>
        <v>#NAME?</v>
      </c>
      <c r="R482" s="12" t="e">
        <f aca="false">_xlfn.XLOOKUP($U:$U,$W:$W,0,0)</f>
        <v>#NAME?</v>
      </c>
      <c r="S482" s="12" t="s">
        <v>61</v>
      </c>
      <c r="T482" s="12" t="s">
        <v>1092</v>
      </c>
      <c r="U482" s="12" t="n">
        <v>87096616006550</v>
      </c>
      <c r="V482" s="12" t="s">
        <v>1093</v>
      </c>
      <c r="W482" s="12" t="s">
        <v>1094</v>
      </c>
    </row>
    <row r="483" customFormat="false" ht="15" hidden="false" customHeight="false" outlineLevel="0" collapsed="false">
      <c r="A483" s="102" t="s">
        <v>2192</v>
      </c>
      <c r="B483" s="103" t="n">
        <v>1453102000125</v>
      </c>
      <c r="C483" s="102" t="n">
        <v>148732</v>
      </c>
      <c r="D483" s="102" t="n">
        <v>1440</v>
      </c>
      <c r="E483" s="102" t="s">
        <v>2193</v>
      </c>
      <c r="F483" s="102" t="n">
        <v>10437</v>
      </c>
      <c r="G483" s="102" t="s">
        <v>58</v>
      </c>
      <c r="H483" s="102" t="n">
        <v>34897</v>
      </c>
      <c r="I483" s="102" t="n">
        <v>7</v>
      </c>
      <c r="J483" s="102" t="n">
        <v>34897</v>
      </c>
      <c r="K483" s="102" t="n">
        <v>7</v>
      </c>
      <c r="L483" s="102" t="s">
        <v>2192</v>
      </c>
      <c r="M483" s="102" t="s">
        <v>1078</v>
      </c>
      <c r="N483" s="102" t="s">
        <v>1090</v>
      </c>
      <c r="O483" s="102" t="s">
        <v>1102</v>
      </c>
      <c r="P483" s="104" t="e">
        <f aca="false">_xlfn.XLOOKUP('MEDIA TRI'!$E:$E,'MEDIA TRI'!$AA:$AA,"-",0)</f>
        <v>#NAME?</v>
      </c>
      <c r="Q483" s="12" t="e">
        <f aca="false">_xlfn.XLOOKUP($U:$U,$V:$V,0,0)</f>
        <v>#NAME?</v>
      </c>
      <c r="R483" s="12" t="e">
        <f aca="false">_xlfn.XLOOKUP($U:$U,$W:$W,0,0)</f>
        <v>#NAME?</v>
      </c>
      <c r="S483" s="12" t="s">
        <v>61</v>
      </c>
      <c r="T483" s="12" t="s">
        <v>1081</v>
      </c>
      <c r="U483" s="12" t="n">
        <v>60214517002078</v>
      </c>
      <c r="V483" s="12" t="s">
        <v>1093</v>
      </c>
      <c r="W483" s="12" t="s">
        <v>1094</v>
      </c>
    </row>
    <row r="484" customFormat="false" ht="15" hidden="false" customHeight="false" outlineLevel="0" collapsed="false">
      <c r="A484" s="102" t="s">
        <v>2194</v>
      </c>
      <c r="B484" s="103" t="n">
        <v>286027000192</v>
      </c>
      <c r="C484" s="102" t="n">
        <v>116476</v>
      </c>
      <c r="D484" s="102" t="n">
        <v>1444</v>
      </c>
      <c r="E484" s="102" t="s">
        <v>2195</v>
      </c>
      <c r="F484" s="102" t="n">
        <v>10437</v>
      </c>
      <c r="G484" s="102" t="s">
        <v>58</v>
      </c>
      <c r="H484" s="102" t="n">
        <v>30015</v>
      </c>
      <c r="I484" s="102" t="n">
        <v>21</v>
      </c>
      <c r="J484" s="102" t="n">
        <v>30015</v>
      </c>
      <c r="K484" s="102" t="n">
        <v>7</v>
      </c>
      <c r="L484" s="102" t="s">
        <v>2194</v>
      </c>
      <c r="M484" s="102" t="s">
        <v>1078</v>
      </c>
      <c r="N484" s="102" t="s">
        <v>1079</v>
      </c>
      <c r="O484" s="102" t="s">
        <v>1155</v>
      </c>
      <c r="P484" s="104" t="e">
        <f aca="false">_xlfn.XLOOKUP('MEDIA TRI'!$E:$E,'MEDIA TRI'!$AA:$AA,"-",0)</f>
        <v>#NAME?</v>
      </c>
      <c r="Q484" s="12" t="e">
        <f aca="false">_xlfn.XLOOKUP($U:$U,$V:$V,0,0)</f>
        <v>#NAME?</v>
      </c>
      <c r="R484" s="12" t="e">
        <f aca="false">_xlfn.XLOOKUP($U:$U,$W:$W,0,0)</f>
        <v>#NAME?</v>
      </c>
      <c r="S484" s="12" t="s">
        <v>61</v>
      </c>
      <c r="T484" s="12" t="s">
        <v>1081</v>
      </c>
      <c r="U484" s="12" t="n">
        <v>60214517002078</v>
      </c>
      <c r="V484" s="12" t="s">
        <v>1093</v>
      </c>
      <c r="W484" s="12" t="s">
        <v>1094</v>
      </c>
    </row>
    <row r="485" customFormat="false" ht="15" hidden="false" customHeight="false" outlineLevel="0" collapsed="false">
      <c r="A485" s="102" t="s">
        <v>2196</v>
      </c>
      <c r="B485" s="103" t="n">
        <v>86406600000170</v>
      </c>
      <c r="C485" s="102" t="n">
        <v>135605</v>
      </c>
      <c r="D485" s="102" t="n">
        <v>548</v>
      </c>
      <c r="E485" s="102" t="s">
        <v>2197</v>
      </c>
      <c r="F485" s="102" t="n">
        <v>14175</v>
      </c>
      <c r="G485" s="102" t="s">
        <v>1168</v>
      </c>
      <c r="H485" s="102" t="n">
        <v>35939</v>
      </c>
      <c r="I485" s="102" t="n">
        <v>26</v>
      </c>
      <c r="J485" s="102" t="n">
        <v>35939</v>
      </c>
      <c r="K485" s="102" t="n">
        <v>7</v>
      </c>
      <c r="L485" s="102" t="s">
        <v>2198</v>
      </c>
      <c r="M485" s="102" t="s">
        <v>1078</v>
      </c>
      <c r="N485" s="102" t="s">
        <v>1079</v>
      </c>
      <c r="O485" s="102" t="s">
        <v>1086</v>
      </c>
      <c r="P485" s="104" t="e">
        <f aca="false">_xlfn.XLOOKUP('MEDIA TRI'!$E:$E,'MEDIA TRI'!$AA:$AA,"-",0)</f>
        <v>#NAME?</v>
      </c>
      <c r="Q485" s="12" t="e">
        <f aca="false">_xlfn.XLOOKUP($U:$U,$V:$V,0,0)</f>
        <v>#NAME?</v>
      </c>
      <c r="R485" s="12" t="e">
        <f aca="false">_xlfn.XLOOKUP($U:$U,$W:$W,0,0)</f>
        <v>#NAME?</v>
      </c>
      <c r="S485" s="12" t="s">
        <v>61</v>
      </c>
      <c r="T485" s="12" t="s">
        <v>1081</v>
      </c>
      <c r="U485" s="12" t="n">
        <v>1545849000103</v>
      </c>
      <c r="V485" s="12" t="s">
        <v>1093</v>
      </c>
      <c r="W485" s="12" t="s">
        <v>1094</v>
      </c>
    </row>
    <row r="486" customFormat="false" ht="15" hidden="false" customHeight="false" outlineLevel="0" collapsed="false">
      <c r="A486" s="102" t="s">
        <v>2199</v>
      </c>
      <c r="B486" s="103" t="n">
        <v>1556106000139</v>
      </c>
      <c r="C486" s="102" t="n">
        <v>118745</v>
      </c>
      <c r="D486" s="102" t="n">
        <v>1146</v>
      </c>
      <c r="E486" s="102" t="s">
        <v>2200</v>
      </c>
      <c r="F486" s="102" t="n">
        <v>10437</v>
      </c>
      <c r="G486" s="102" t="s">
        <v>58</v>
      </c>
      <c r="H486" s="102" t="n">
        <v>30015</v>
      </c>
      <c r="I486" s="102" t="n">
        <v>21</v>
      </c>
      <c r="J486" s="102" t="n">
        <v>30015</v>
      </c>
      <c r="K486" s="102" t="n">
        <v>7</v>
      </c>
      <c r="L486" s="102" t="s">
        <v>2201</v>
      </c>
      <c r="M486" s="102" t="s">
        <v>1078</v>
      </c>
      <c r="N486" s="102" t="s">
        <v>1079</v>
      </c>
      <c r="O486" s="102" t="s">
        <v>1097</v>
      </c>
      <c r="P486" s="104" t="e">
        <f aca="false">_xlfn.XLOOKUP('MEDIA TRI'!$E:$E,'MEDIA TRI'!$AA:$AA,"-",0)</f>
        <v>#NAME?</v>
      </c>
      <c r="Q486" s="12" t="e">
        <f aca="false">_xlfn.XLOOKUP($U:$U,$V:$V,0,0)</f>
        <v>#NAME?</v>
      </c>
      <c r="R486" s="12" t="e">
        <f aca="false">_xlfn.XLOOKUP($U:$U,$W:$W,0,0)</f>
        <v>#NAME?</v>
      </c>
      <c r="S486" s="12" t="s">
        <v>61</v>
      </c>
      <c r="T486" s="12" t="s">
        <v>1081</v>
      </c>
      <c r="U486" s="12" t="n">
        <v>1545849000103</v>
      </c>
      <c r="V486" s="12" t="s">
        <v>1093</v>
      </c>
      <c r="W486" s="12" t="s">
        <v>1094</v>
      </c>
    </row>
    <row r="487" customFormat="false" ht="15" hidden="false" customHeight="false" outlineLevel="0" collapsed="false">
      <c r="A487" s="102" t="s">
        <v>2202</v>
      </c>
      <c r="B487" s="103" t="n">
        <v>5825186000131</v>
      </c>
      <c r="C487" s="102" t="n">
        <v>140777</v>
      </c>
      <c r="D487" s="102" t="n">
        <v>673</v>
      </c>
      <c r="E487" s="102" t="s">
        <v>2203</v>
      </c>
      <c r="F487" s="102" t="n">
        <v>12837</v>
      </c>
      <c r="G487" s="102" t="s">
        <v>1221</v>
      </c>
      <c r="H487" s="102" t="n">
        <v>35992</v>
      </c>
      <c r="I487" s="102" t="n">
        <v>8</v>
      </c>
      <c r="J487" s="102" t="n">
        <v>35992</v>
      </c>
      <c r="K487" s="102" t="n">
        <v>7</v>
      </c>
      <c r="L487" s="102" t="s">
        <v>2202</v>
      </c>
      <c r="M487" s="102" t="s">
        <v>1078</v>
      </c>
      <c r="N487" s="102" t="s">
        <v>1090</v>
      </c>
      <c r="O487" s="102" t="s">
        <v>1102</v>
      </c>
      <c r="P487" s="104" t="e">
        <f aca="false">_xlfn.XLOOKUP('MEDIA TRI'!$E:$E,'MEDIA TRI'!$AA:$AA,"-",0)</f>
        <v>#NAME?</v>
      </c>
      <c r="Q487" s="12" t="e">
        <f aca="false">_xlfn.XLOOKUP($U:$U,$V:$V,0,0)</f>
        <v>#NAME?</v>
      </c>
      <c r="R487" s="12" t="e">
        <f aca="false">_xlfn.XLOOKUP($U:$U,$W:$W,0,0)</f>
        <v>#NAME?</v>
      </c>
      <c r="S487" s="12" t="s">
        <v>61</v>
      </c>
      <c r="T487" s="12" t="s">
        <v>1081</v>
      </c>
      <c r="U487" s="12" t="n">
        <v>6037000470</v>
      </c>
      <c r="V487" s="12" t="s">
        <v>1093</v>
      </c>
      <c r="W487" s="12" t="s">
        <v>1094</v>
      </c>
    </row>
    <row r="488" customFormat="false" ht="15" hidden="false" customHeight="false" outlineLevel="0" collapsed="false">
      <c r="A488" s="102" t="s">
        <v>2204</v>
      </c>
      <c r="B488" s="103" t="n">
        <v>17387705000106</v>
      </c>
      <c r="C488" s="102" t="n">
        <v>112239</v>
      </c>
      <c r="D488" s="102" t="n">
        <v>993</v>
      </c>
      <c r="E488" s="102" t="s">
        <v>2205</v>
      </c>
      <c r="F488" s="102" t="n">
        <v>10437</v>
      </c>
      <c r="G488" s="102" t="s">
        <v>58</v>
      </c>
      <c r="H488" s="102" t="n">
        <v>30015</v>
      </c>
      <c r="I488" s="102" t="n">
        <v>21</v>
      </c>
      <c r="J488" s="102" t="n">
        <v>30015</v>
      </c>
      <c r="K488" s="102" t="n">
        <v>7</v>
      </c>
      <c r="L488" s="102" t="s">
        <v>2204</v>
      </c>
      <c r="M488" s="102" t="s">
        <v>1078</v>
      </c>
      <c r="N488" s="102" t="s">
        <v>1079</v>
      </c>
      <c r="O488" s="102" t="s">
        <v>1155</v>
      </c>
      <c r="P488" s="104" t="e">
        <f aca="false">_xlfn.XLOOKUP('MEDIA TRI'!$E:$E,'MEDIA TRI'!$AA:$AA,"-",0)</f>
        <v>#NAME?</v>
      </c>
      <c r="Q488" s="12" t="e">
        <f aca="false">_xlfn.XLOOKUP($U:$U,$V:$V,0,0)</f>
        <v>#NAME?</v>
      </c>
      <c r="R488" s="12" t="e">
        <f aca="false">_xlfn.XLOOKUP($U:$U,$W:$W,0,0)</f>
        <v>#NAME?</v>
      </c>
      <c r="S488" s="12" t="s">
        <v>61</v>
      </c>
      <c r="T488" s="12" t="s">
        <v>1081</v>
      </c>
      <c r="U488" s="12" t="n">
        <v>6037000470</v>
      </c>
      <c r="V488" s="12" t="s">
        <v>1093</v>
      </c>
      <c r="W488" s="12" t="s">
        <v>1094</v>
      </c>
    </row>
    <row r="489" customFormat="false" ht="15" hidden="false" customHeight="false" outlineLevel="0" collapsed="false">
      <c r="A489" s="102" t="s">
        <v>2206</v>
      </c>
      <c r="B489" s="103" t="n">
        <v>21268768000110</v>
      </c>
      <c r="C489" s="102" t="n">
        <v>131366</v>
      </c>
      <c r="D489" s="102" t="n">
        <v>3411</v>
      </c>
      <c r="E489" s="102" t="s">
        <v>2207</v>
      </c>
      <c r="F489" s="102" t="n">
        <v>10437</v>
      </c>
      <c r="G489" s="102" t="s">
        <v>58</v>
      </c>
      <c r="H489" s="102" t="n">
        <v>30015</v>
      </c>
      <c r="I489" s="102" t="n">
        <v>21</v>
      </c>
      <c r="J489" s="102" t="n">
        <v>30015</v>
      </c>
      <c r="K489" s="102" t="n">
        <v>7</v>
      </c>
      <c r="L489" s="102" t="s">
        <v>2206</v>
      </c>
      <c r="M489" s="102" t="s">
        <v>1078</v>
      </c>
      <c r="N489" s="102" t="s">
        <v>1079</v>
      </c>
      <c r="O489" s="102" t="s">
        <v>1097</v>
      </c>
      <c r="P489" s="104" t="e">
        <f aca="false">_xlfn.XLOOKUP('MEDIA TRI'!$E:$E,'MEDIA TRI'!$AA:$AA,"-",0)</f>
        <v>#NAME?</v>
      </c>
      <c r="Q489" s="12" t="e">
        <f aca="false">_xlfn.XLOOKUP($U:$U,$V:$V,0,0)</f>
        <v>#NAME?</v>
      </c>
      <c r="R489" s="12" t="e">
        <f aca="false">_xlfn.XLOOKUP($U:$U,$W:$W,0,0)</f>
        <v>#NAME?</v>
      </c>
      <c r="S489" s="12" t="s">
        <v>61</v>
      </c>
      <c r="T489" s="12" t="s">
        <v>1081</v>
      </c>
      <c r="U489" s="12" t="n">
        <v>67577171000400</v>
      </c>
      <c r="V489" s="12" t="s">
        <v>1093</v>
      </c>
      <c r="W489" s="12" t="s">
        <v>1094</v>
      </c>
    </row>
    <row r="490" customFormat="false" ht="15" hidden="false" customHeight="false" outlineLevel="0" collapsed="false">
      <c r="A490" s="102" t="s">
        <v>2208</v>
      </c>
      <c r="B490" s="103" t="n">
        <v>38653515000163</v>
      </c>
      <c r="C490" s="102" t="n">
        <v>102781</v>
      </c>
      <c r="D490" s="102" t="n">
        <v>1444</v>
      </c>
      <c r="E490" s="102" t="s">
        <v>2209</v>
      </c>
      <c r="F490" s="102" t="n">
        <v>10437</v>
      </c>
      <c r="G490" s="102" t="s">
        <v>58</v>
      </c>
      <c r="H490" s="102" t="n">
        <v>34925</v>
      </c>
      <c r="I490" s="102" t="n">
        <v>42</v>
      </c>
      <c r="J490" s="102" t="n">
        <v>34925</v>
      </c>
      <c r="K490" s="102" t="n">
        <v>7</v>
      </c>
      <c r="L490" s="102" t="s">
        <v>2210</v>
      </c>
      <c r="M490" s="102" t="s">
        <v>1078</v>
      </c>
      <c r="N490" s="102" t="s">
        <v>1079</v>
      </c>
      <c r="O490" s="102" t="s">
        <v>1155</v>
      </c>
      <c r="P490" s="104" t="e">
        <f aca="false">_xlfn.XLOOKUP('MEDIA TRI'!$E:$E,'MEDIA TRI'!$AA:$AA,"-",0)</f>
        <v>#NAME?</v>
      </c>
      <c r="Q490" s="12" t="e">
        <f aca="false">_xlfn.XLOOKUP($U:$U,$V:$V,0,0)</f>
        <v>#NAME?</v>
      </c>
      <c r="R490" s="12" t="e">
        <f aca="false">_xlfn.XLOOKUP($U:$U,$W:$W,0,0)</f>
        <v>#NAME?</v>
      </c>
      <c r="S490" s="12" t="s">
        <v>61</v>
      </c>
      <c r="T490" s="12" t="s">
        <v>1081</v>
      </c>
      <c r="U490" s="12" t="n">
        <v>67577171000400</v>
      </c>
      <c r="V490" s="12" t="s">
        <v>1093</v>
      </c>
      <c r="W490" s="12" t="s">
        <v>1094</v>
      </c>
    </row>
    <row r="491" customFormat="false" ht="15" hidden="false" customHeight="false" outlineLevel="0" collapsed="false">
      <c r="A491" s="102" t="s">
        <v>2211</v>
      </c>
      <c r="B491" s="103" t="n">
        <v>20838595000166</v>
      </c>
      <c r="C491" s="102" t="n">
        <v>143561</v>
      </c>
      <c r="D491" s="102" t="n">
        <v>282</v>
      </c>
      <c r="E491" s="102" t="s">
        <v>2212</v>
      </c>
      <c r="F491" s="102" t="n">
        <v>10437</v>
      </c>
      <c r="G491" s="102" t="s">
        <v>58</v>
      </c>
      <c r="H491" s="102" t="n">
        <v>39999</v>
      </c>
      <c r="I491" s="102" t="n">
        <v>33</v>
      </c>
      <c r="J491" s="102" t="n">
        <v>39999</v>
      </c>
      <c r="K491" s="102" t="n">
        <v>7</v>
      </c>
      <c r="L491" s="102" t="s">
        <v>2213</v>
      </c>
      <c r="M491" s="102" t="s">
        <v>1078</v>
      </c>
      <c r="N491" s="102" t="s">
        <v>1079</v>
      </c>
      <c r="O491" s="102" t="s">
        <v>1155</v>
      </c>
      <c r="P491" s="104" t="e">
        <f aca="false">_xlfn.XLOOKUP('MEDIA TRI'!$E:$E,'MEDIA TRI'!$AA:$AA,"-",0)</f>
        <v>#NAME?</v>
      </c>
      <c r="Q491" s="12" t="e">
        <f aca="false">_xlfn.XLOOKUP($U:$U,$V:$V,0,0)</f>
        <v>#NAME?</v>
      </c>
      <c r="R491" s="12" t="e">
        <f aca="false">_xlfn.XLOOKUP($U:$U,$W:$W,0,0)</f>
        <v>#NAME?</v>
      </c>
      <c r="S491" s="12" t="s">
        <v>61</v>
      </c>
      <c r="T491" s="12" t="s">
        <v>1081</v>
      </c>
      <c r="U491" s="12" t="n">
        <v>58229691001402</v>
      </c>
      <c r="V491" s="12" t="s">
        <v>1093</v>
      </c>
      <c r="W491" s="12" t="s">
        <v>1094</v>
      </c>
    </row>
    <row r="492" customFormat="false" ht="15" hidden="false" customHeight="false" outlineLevel="0" collapsed="false">
      <c r="A492" s="102" t="s">
        <v>2214</v>
      </c>
      <c r="B492" s="103" t="n">
        <v>26118703000102</v>
      </c>
      <c r="C492" s="102" t="n">
        <v>144427</v>
      </c>
      <c r="D492" s="102" t="n">
        <v>1439</v>
      </c>
      <c r="E492" s="102" t="s">
        <v>2215</v>
      </c>
      <c r="F492" s="102" t="n">
        <v>10437</v>
      </c>
      <c r="G492" s="102" t="s">
        <v>58</v>
      </c>
      <c r="H492" s="102" t="n">
        <v>34925</v>
      </c>
      <c r="I492" s="102" t="n">
        <v>48</v>
      </c>
      <c r="J492" s="102" t="n">
        <v>34925</v>
      </c>
      <c r="K492" s="102" t="n">
        <v>7</v>
      </c>
      <c r="L492" s="102" t="s">
        <v>2216</v>
      </c>
      <c r="M492" s="102" t="s">
        <v>1078</v>
      </c>
      <c r="N492" s="102" t="s">
        <v>1090</v>
      </c>
      <c r="O492" s="102" t="s">
        <v>1106</v>
      </c>
      <c r="P492" s="104" t="e">
        <f aca="false">_xlfn.XLOOKUP('MEDIA TRI'!$E:$E,'MEDIA TRI'!$AA:$AA,"-",0)</f>
        <v>#NAME?</v>
      </c>
      <c r="Q492" s="12" t="e">
        <f aca="false">_xlfn.XLOOKUP($U:$U,$V:$V,0,0)</f>
        <v>#NAME?</v>
      </c>
      <c r="R492" s="12" t="e">
        <f aca="false">_xlfn.XLOOKUP($U:$U,$W:$W,0,0)</f>
        <v>#NAME?</v>
      </c>
      <c r="S492" s="12" t="s">
        <v>61</v>
      </c>
      <c r="T492" s="12" t="s">
        <v>1092</v>
      </c>
      <c r="U492" s="12" t="n">
        <v>58229691001402</v>
      </c>
      <c r="V492" s="12" t="s">
        <v>1093</v>
      </c>
      <c r="W492" s="12" t="s">
        <v>1094</v>
      </c>
    </row>
    <row r="493" customFormat="false" ht="15" hidden="false" customHeight="false" outlineLevel="0" collapsed="false">
      <c r="A493" s="102" t="s">
        <v>2217</v>
      </c>
      <c r="B493" s="103" t="n">
        <v>65338402000146</v>
      </c>
      <c r="C493" s="102" t="n">
        <v>125163</v>
      </c>
      <c r="D493" s="102" t="n">
        <v>393</v>
      </c>
      <c r="E493" s="102" t="s">
        <v>2218</v>
      </c>
      <c r="F493" s="102" t="n">
        <v>13531</v>
      </c>
      <c r="G493" s="102" t="s">
        <v>1381</v>
      </c>
      <c r="H493" s="102" t="n">
        <v>35999</v>
      </c>
      <c r="I493" s="102" t="n">
        <v>30</v>
      </c>
      <c r="J493" s="102" t="n">
        <v>35999</v>
      </c>
      <c r="K493" s="102" t="n">
        <v>7</v>
      </c>
      <c r="L493" s="102" t="s">
        <v>2217</v>
      </c>
      <c r="M493" s="102" t="s">
        <v>1078</v>
      </c>
      <c r="N493" s="102" t="s">
        <v>1090</v>
      </c>
      <c r="O493" s="102" t="s">
        <v>1122</v>
      </c>
      <c r="P493" s="104" t="e">
        <f aca="false">_xlfn.XLOOKUP('MEDIA TRI'!$E:$E,'MEDIA TRI'!$AA:$AA,"-",0)</f>
        <v>#NAME?</v>
      </c>
      <c r="Q493" s="12" t="e">
        <f aca="false">_xlfn.XLOOKUP($U:$U,$V:$V,0,0)</f>
        <v>#NAME?</v>
      </c>
      <c r="R493" s="12" t="e">
        <f aca="false">_xlfn.XLOOKUP($U:$U,$W:$W,0,0)</f>
        <v>#NAME?</v>
      </c>
      <c r="S493" s="12" t="s">
        <v>61</v>
      </c>
      <c r="T493" s="12" t="s">
        <v>1092</v>
      </c>
      <c r="U493" s="12" t="n">
        <v>66453168000160</v>
      </c>
      <c r="V493" s="12" t="n">
        <v>29</v>
      </c>
      <c r="W493" s="12" t="s">
        <v>58</v>
      </c>
    </row>
    <row r="494" customFormat="false" ht="15" hidden="false" customHeight="false" outlineLevel="0" collapsed="false">
      <c r="A494" s="102" t="s">
        <v>2219</v>
      </c>
      <c r="B494" s="103" t="n">
        <v>16970006000121</v>
      </c>
      <c r="C494" s="102" t="n">
        <v>145430</v>
      </c>
      <c r="D494" s="102" t="n">
        <v>2256</v>
      </c>
      <c r="E494" s="102" t="s">
        <v>2220</v>
      </c>
      <c r="F494" s="102" t="n">
        <v>14305</v>
      </c>
      <c r="G494" s="102" t="s">
        <v>1352</v>
      </c>
      <c r="H494" s="102" t="n">
        <v>35993</v>
      </c>
      <c r="I494" s="102" t="n">
        <v>28</v>
      </c>
      <c r="J494" s="102" t="n">
        <v>35993</v>
      </c>
      <c r="K494" s="102" t="n">
        <v>7</v>
      </c>
      <c r="L494" s="102" t="s">
        <v>2221</v>
      </c>
      <c r="M494" s="102" t="s">
        <v>1078</v>
      </c>
      <c r="N494" s="102" t="s">
        <v>1090</v>
      </c>
      <c r="O494" s="102" t="s">
        <v>1102</v>
      </c>
      <c r="P494" s="104" t="e">
        <f aca="false">_xlfn.XLOOKUP('MEDIA TRI'!$E:$E,'MEDIA TRI'!$AA:$AA,"-",0)</f>
        <v>#NAME?</v>
      </c>
      <c r="Q494" s="12" t="e">
        <f aca="false">_xlfn.XLOOKUP($U:$U,$V:$V,0,0)</f>
        <v>#NAME?</v>
      </c>
      <c r="R494" s="12" t="e">
        <f aca="false">_xlfn.XLOOKUP($U:$U,$W:$W,0,0)</f>
        <v>#NAME?</v>
      </c>
      <c r="S494" s="12" t="s">
        <v>61</v>
      </c>
      <c r="T494" s="12" t="s">
        <v>1081</v>
      </c>
      <c r="U494" s="12" t="n">
        <v>66453168000160</v>
      </c>
      <c r="V494" s="12" t="n">
        <v>29</v>
      </c>
      <c r="W494" s="12" t="s">
        <v>58</v>
      </c>
    </row>
    <row r="495" customFormat="false" ht="15" hidden="false" customHeight="false" outlineLevel="0" collapsed="false">
      <c r="A495" s="102" t="s">
        <v>2222</v>
      </c>
      <c r="B495" s="103" t="n">
        <v>19824853000176</v>
      </c>
      <c r="C495" s="102" t="n">
        <v>134150</v>
      </c>
      <c r="D495" s="102" t="n">
        <v>804</v>
      </c>
      <c r="E495" s="102" t="s">
        <v>2223</v>
      </c>
      <c r="F495" s="102" t="n">
        <v>10437</v>
      </c>
      <c r="G495" s="102" t="s">
        <v>58</v>
      </c>
      <c r="H495" s="102" t="n">
        <v>34925</v>
      </c>
      <c r="I495" s="102" t="n">
        <v>30</v>
      </c>
      <c r="J495" s="102" t="n">
        <v>34925</v>
      </c>
      <c r="K495" s="102" t="n">
        <v>7</v>
      </c>
      <c r="L495" s="102" t="s">
        <v>2222</v>
      </c>
      <c r="M495" s="102" t="s">
        <v>1078</v>
      </c>
      <c r="N495" s="102" t="s">
        <v>1079</v>
      </c>
      <c r="O495" s="102" t="s">
        <v>1147</v>
      </c>
      <c r="P495" s="104" t="e">
        <f aca="false">_xlfn.XLOOKUP('MEDIA TRI'!$E:$E,'MEDIA TRI'!$AA:$AA,"-",0)</f>
        <v>#NAME?</v>
      </c>
      <c r="Q495" s="12" t="e">
        <f aca="false">_xlfn.XLOOKUP($U:$U,$V:$V,0,0)</f>
        <v>#NAME?</v>
      </c>
      <c r="R495" s="12" t="e">
        <f aca="false">_xlfn.XLOOKUP($U:$U,$W:$W,0,0)</f>
        <v>#NAME?</v>
      </c>
      <c r="S495" s="12" t="s">
        <v>61</v>
      </c>
      <c r="T495" s="12" t="s">
        <v>1081</v>
      </c>
      <c r="U495" s="12" t="n">
        <v>85246916000189</v>
      </c>
      <c r="V495" s="12" t="s">
        <v>1093</v>
      </c>
      <c r="W495" s="12" t="s">
        <v>1094</v>
      </c>
    </row>
    <row r="496" customFormat="false" ht="15" hidden="false" customHeight="false" outlineLevel="0" collapsed="false">
      <c r="A496" s="102" t="s">
        <v>2224</v>
      </c>
      <c r="B496" s="103" t="n">
        <v>25332743000190</v>
      </c>
      <c r="C496" s="102" t="n">
        <v>129382</v>
      </c>
      <c r="D496" s="102" t="n">
        <v>185</v>
      </c>
      <c r="E496" s="102" t="s">
        <v>2225</v>
      </c>
      <c r="F496" s="102" t="n">
        <v>10437</v>
      </c>
      <c r="G496" s="102" t="s">
        <v>58</v>
      </c>
      <c r="H496" s="102" t="n">
        <v>30015</v>
      </c>
      <c r="I496" s="102" t="n">
        <v>21</v>
      </c>
      <c r="J496" s="102" t="n">
        <v>30015</v>
      </c>
      <c r="K496" s="102" t="n">
        <v>7</v>
      </c>
      <c r="L496" s="102" t="s">
        <v>2224</v>
      </c>
      <c r="M496" s="102" t="s">
        <v>1078</v>
      </c>
      <c r="N496" s="102" t="s">
        <v>1090</v>
      </c>
      <c r="O496" s="102" t="s">
        <v>1091</v>
      </c>
      <c r="P496" s="104" t="e">
        <f aca="false">_xlfn.XLOOKUP('MEDIA TRI'!$E:$E,'MEDIA TRI'!$AA:$AA,"-",0)</f>
        <v>#NAME?</v>
      </c>
      <c r="Q496" s="12" t="e">
        <f aca="false">_xlfn.XLOOKUP($U:$U,$V:$V,0,0)</f>
        <v>#NAME?</v>
      </c>
      <c r="R496" s="12" t="e">
        <f aca="false">_xlfn.XLOOKUP($U:$U,$W:$W,0,0)</f>
        <v>#NAME?</v>
      </c>
      <c r="S496" s="12" t="s">
        <v>61</v>
      </c>
      <c r="T496" s="12" t="s">
        <v>1092</v>
      </c>
      <c r="U496" s="12" t="n">
        <v>85246916000189</v>
      </c>
      <c r="V496" s="12" t="s">
        <v>1093</v>
      </c>
      <c r="W496" s="12" t="s">
        <v>1094</v>
      </c>
    </row>
    <row r="497" customFormat="false" ht="15" hidden="false" customHeight="false" outlineLevel="0" collapsed="false">
      <c r="A497" s="102" t="s">
        <v>2226</v>
      </c>
      <c r="B497" s="103" t="n">
        <v>21418652000110</v>
      </c>
      <c r="C497" s="102" t="n">
        <v>114477</v>
      </c>
      <c r="D497" s="102" t="n">
        <v>1437</v>
      </c>
      <c r="E497" s="102" t="s">
        <v>2227</v>
      </c>
      <c r="F497" s="102" t="n">
        <v>14175</v>
      </c>
      <c r="G497" s="102" t="s">
        <v>1168</v>
      </c>
      <c r="H497" s="102" t="n">
        <v>35177</v>
      </c>
      <c r="I497" s="102" t="n">
        <v>7</v>
      </c>
      <c r="J497" s="102" t="n">
        <v>35177</v>
      </c>
      <c r="K497" s="102" t="n">
        <v>7</v>
      </c>
      <c r="L497" s="102" t="s">
        <v>2226</v>
      </c>
      <c r="M497" s="102" t="s">
        <v>1078</v>
      </c>
      <c r="N497" s="102" t="s">
        <v>1090</v>
      </c>
      <c r="O497" s="102" t="s">
        <v>1106</v>
      </c>
      <c r="P497" s="104" t="e">
        <f aca="false">_xlfn.XLOOKUP('MEDIA TRI'!$E:$E,'MEDIA TRI'!$AA:$AA,"-",0)</f>
        <v>#NAME?</v>
      </c>
      <c r="Q497" s="12" t="e">
        <f aca="false">_xlfn.XLOOKUP($U:$U,$V:$V,0,0)</f>
        <v>#NAME?</v>
      </c>
      <c r="R497" s="12" t="e">
        <f aca="false">_xlfn.XLOOKUP($U:$U,$W:$W,0,0)</f>
        <v>#NAME?</v>
      </c>
      <c r="S497" s="12" t="s">
        <v>61</v>
      </c>
      <c r="T497" s="12" t="s">
        <v>1092</v>
      </c>
      <c r="U497" s="12" t="n">
        <v>2476067000394</v>
      </c>
      <c r="V497" s="12" t="s">
        <v>1093</v>
      </c>
      <c r="W497" s="12" t="s">
        <v>1094</v>
      </c>
    </row>
    <row r="498" customFormat="false" ht="15" hidden="false" customHeight="false" outlineLevel="0" collapsed="false">
      <c r="A498" s="102" t="s">
        <v>2228</v>
      </c>
      <c r="B498" s="103" t="n">
        <v>330575000172</v>
      </c>
      <c r="C498" s="102" t="n">
        <v>144702</v>
      </c>
      <c r="D498" s="102" t="n">
        <v>273</v>
      </c>
      <c r="E498" s="102" t="s">
        <v>2229</v>
      </c>
      <c r="F498" s="102" t="n">
        <v>13507</v>
      </c>
      <c r="G498" s="102" t="s">
        <v>1457</v>
      </c>
      <c r="H498" s="102" t="n">
        <v>35487</v>
      </c>
      <c r="I498" s="102" t="n">
        <v>35</v>
      </c>
      <c r="J498" s="102" t="n">
        <v>35487</v>
      </c>
      <c r="K498" s="102" t="n">
        <v>7</v>
      </c>
      <c r="L498" s="102" t="s">
        <v>2228</v>
      </c>
      <c r="M498" s="102" t="s">
        <v>1078</v>
      </c>
      <c r="N498" s="102" t="s">
        <v>1090</v>
      </c>
      <c r="O498" s="102" t="s">
        <v>1122</v>
      </c>
      <c r="P498" s="104" t="e">
        <f aca="false">_xlfn.XLOOKUP('MEDIA TRI'!$E:$E,'MEDIA TRI'!$AA:$AA,"-",0)</f>
        <v>#NAME?</v>
      </c>
      <c r="Q498" s="12" t="e">
        <f aca="false">_xlfn.XLOOKUP($U:$U,$V:$V,0,0)</f>
        <v>#NAME?</v>
      </c>
      <c r="R498" s="12" t="e">
        <f aca="false">_xlfn.XLOOKUP($U:$U,$W:$W,0,0)</f>
        <v>#NAME?</v>
      </c>
      <c r="S498" s="12" t="s">
        <v>61</v>
      </c>
      <c r="T498" s="12" t="s">
        <v>1092</v>
      </c>
      <c r="U498" s="12" t="n">
        <v>86584901000193</v>
      </c>
      <c r="V498" s="12" t="n">
        <v>29</v>
      </c>
      <c r="W498" s="12" t="s">
        <v>58</v>
      </c>
    </row>
    <row r="499" customFormat="false" ht="15" hidden="false" customHeight="false" outlineLevel="0" collapsed="false">
      <c r="A499" s="102" t="s">
        <v>2230</v>
      </c>
      <c r="B499" s="103" t="n">
        <v>21541537000139</v>
      </c>
      <c r="C499" s="102" t="n">
        <v>113980</v>
      </c>
      <c r="D499" s="102" t="n">
        <v>261</v>
      </c>
      <c r="E499" s="102" t="s">
        <v>2231</v>
      </c>
      <c r="F499" s="102" t="n">
        <v>10437</v>
      </c>
      <c r="G499" s="102" t="s">
        <v>58</v>
      </c>
      <c r="H499" s="102" t="n">
        <v>34925</v>
      </c>
      <c r="I499" s="102" t="n">
        <v>32</v>
      </c>
      <c r="J499" s="102" t="n">
        <v>34925</v>
      </c>
      <c r="K499" s="102" t="n">
        <v>7</v>
      </c>
      <c r="L499" s="102" t="s">
        <v>2230</v>
      </c>
      <c r="M499" s="102" t="s">
        <v>1078</v>
      </c>
      <c r="N499" s="102" t="s">
        <v>1079</v>
      </c>
      <c r="O499" s="102" t="s">
        <v>1147</v>
      </c>
      <c r="P499" s="104" t="e">
        <f aca="false">_xlfn.XLOOKUP('MEDIA TRI'!$E:$E,'MEDIA TRI'!$AA:$AA,"-",0)</f>
        <v>#NAME?</v>
      </c>
      <c r="Q499" s="12" t="e">
        <f aca="false">_xlfn.XLOOKUP($U:$U,$V:$V,0,0)</f>
        <v>#NAME?</v>
      </c>
      <c r="R499" s="12" t="e">
        <f aca="false">_xlfn.XLOOKUP($U:$U,$W:$W,0,0)</f>
        <v>#NAME?</v>
      </c>
      <c r="S499" s="12" t="s">
        <v>61</v>
      </c>
      <c r="T499" s="12" t="s">
        <v>1081</v>
      </c>
      <c r="U499" s="12" t="n">
        <v>86584901000193</v>
      </c>
      <c r="V499" s="12" t="n">
        <v>29</v>
      </c>
      <c r="W499" s="12" t="s">
        <v>58</v>
      </c>
    </row>
    <row r="500" customFormat="false" ht="15" hidden="false" customHeight="false" outlineLevel="0" collapsed="false">
      <c r="A500" s="102" t="s">
        <v>2232</v>
      </c>
      <c r="B500" s="103" t="n">
        <v>6148468000104</v>
      </c>
      <c r="C500" s="102" t="n">
        <v>127339</v>
      </c>
      <c r="D500" s="102" t="n">
        <v>1791</v>
      </c>
      <c r="E500" s="102" t="s">
        <v>2233</v>
      </c>
      <c r="F500" s="102" t="n">
        <v>14516</v>
      </c>
      <c r="G500" s="102" t="s">
        <v>1089</v>
      </c>
      <c r="H500" s="102" t="n">
        <v>35993</v>
      </c>
      <c r="I500" s="102" t="n">
        <v>35</v>
      </c>
      <c r="J500" s="102" t="n">
        <v>35993</v>
      </c>
      <c r="K500" s="102" t="n">
        <v>7</v>
      </c>
      <c r="L500" s="102" t="s">
        <v>2232</v>
      </c>
      <c r="M500" s="102" t="s">
        <v>1078</v>
      </c>
      <c r="N500" s="102" t="s">
        <v>1079</v>
      </c>
      <c r="O500" s="102" t="s">
        <v>1086</v>
      </c>
      <c r="P500" s="104" t="e">
        <f aca="false">_xlfn.XLOOKUP('MEDIA TRI'!$E:$E,'MEDIA TRI'!$AA:$AA,"-",0)</f>
        <v>#NAME?</v>
      </c>
      <c r="Q500" s="12" t="e">
        <f aca="false">_xlfn.XLOOKUP($U:$U,$V:$V,0,0)</f>
        <v>#NAME?</v>
      </c>
      <c r="R500" s="12" t="e">
        <f aca="false">_xlfn.XLOOKUP($U:$U,$W:$W,0,0)</f>
        <v>#NAME?</v>
      </c>
      <c r="S500" s="12" t="s">
        <v>61</v>
      </c>
      <c r="T500" s="12" t="s">
        <v>1081</v>
      </c>
      <c r="U500" s="12" t="n">
        <v>45232246000550</v>
      </c>
      <c r="V500" s="12" t="s">
        <v>1093</v>
      </c>
      <c r="W500" s="12" t="s">
        <v>1094</v>
      </c>
    </row>
    <row r="501" customFormat="false" ht="15" hidden="false" customHeight="false" outlineLevel="0" collapsed="false">
      <c r="A501" s="102" t="s">
        <v>2234</v>
      </c>
      <c r="B501" s="103" t="n">
        <v>3511901000136</v>
      </c>
      <c r="C501" s="102" t="n">
        <v>101259</v>
      </c>
      <c r="D501" s="102" t="n">
        <v>232</v>
      </c>
      <c r="E501" s="102" t="s">
        <v>2235</v>
      </c>
      <c r="F501" s="102" t="n">
        <v>14277</v>
      </c>
      <c r="G501" s="102" t="s">
        <v>2236</v>
      </c>
      <c r="H501" s="102" t="n">
        <v>30015</v>
      </c>
      <c r="I501" s="102" t="n">
        <v>34</v>
      </c>
      <c r="J501" s="102" t="n">
        <v>30015</v>
      </c>
      <c r="K501" s="102" t="n">
        <v>7</v>
      </c>
      <c r="L501" s="102" t="s">
        <v>2237</v>
      </c>
      <c r="M501" s="102" t="s">
        <v>1078</v>
      </c>
      <c r="N501" s="102" t="s">
        <v>1090</v>
      </c>
      <c r="O501" s="102" t="s">
        <v>1091</v>
      </c>
      <c r="P501" s="104" t="e">
        <f aca="false">_xlfn.XLOOKUP('MEDIA TRI'!$E:$E,'MEDIA TRI'!$AA:$AA,"-",0)</f>
        <v>#NAME?</v>
      </c>
      <c r="Q501" s="12" t="e">
        <f aca="false">_xlfn.XLOOKUP($U:$U,$V:$V,0,0)</f>
        <v>#NAME?</v>
      </c>
      <c r="R501" s="12" t="e">
        <f aca="false">_xlfn.XLOOKUP($U:$U,$W:$W,0,0)</f>
        <v>#NAME?</v>
      </c>
      <c r="S501" s="12" t="s">
        <v>61</v>
      </c>
      <c r="T501" s="12" t="s">
        <v>1081</v>
      </c>
      <c r="U501" s="12" t="n">
        <v>45232246000550</v>
      </c>
      <c r="V501" s="12" t="s">
        <v>1093</v>
      </c>
      <c r="W501" s="12" t="s">
        <v>1094</v>
      </c>
    </row>
    <row r="502" customFormat="false" ht="15" hidden="false" customHeight="false" outlineLevel="0" collapsed="false">
      <c r="A502" s="102" t="s">
        <v>2238</v>
      </c>
      <c r="B502" s="103" t="n">
        <v>1422569000108</v>
      </c>
      <c r="C502" s="102" t="n">
        <v>109851</v>
      </c>
      <c r="D502" s="102" t="n">
        <v>1440</v>
      </c>
      <c r="E502" s="102" t="s">
        <v>2239</v>
      </c>
      <c r="F502" s="102" t="n">
        <v>13510</v>
      </c>
      <c r="G502" s="102" t="s">
        <v>1204</v>
      </c>
      <c r="H502" s="102" t="n">
        <v>35939</v>
      </c>
      <c r="I502" s="102" t="n">
        <v>30</v>
      </c>
      <c r="J502" s="102" t="n">
        <v>35939</v>
      </c>
      <c r="K502" s="102" t="n">
        <v>7</v>
      </c>
      <c r="L502" s="102" t="s">
        <v>2238</v>
      </c>
      <c r="M502" s="102" t="s">
        <v>1078</v>
      </c>
      <c r="N502" s="102" t="s">
        <v>1090</v>
      </c>
      <c r="O502" s="102" t="s">
        <v>1102</v>
      </c>
      <c r="P502" s="104" t="e">
        <f aca="false">_xlfn.XLOOKUP('MEDIA TRI'!$E:$E,'MEDIA TRI'!$AA:$AA,"-",0)</f>
        <v>#NAME?</v>
      </c>
      <c r="Q502" s="12" t="e">
        <f aca="false">_xlfn.XLOOKUP($U:$U,$V:$V,0,0)</f>
        <v>#NAME?</v>
      </c>
      <c r="R502" s="12" t="e">
        <f aca="false">_xlfn.XLOOKUP($U:$U,$W:$W,0,0)</f>
        <v>#NAME?</v>
      </c>
      <c r="S502" s="12" t="s">
        <v>61</v>
      </c>
      <c r="T502" s="12" t="s">
        <v>1081</v>
      </c>
      <c r="U502" s="12" t="n">
        <v>92128610000355</v>
      </c>
      <c r="V502" s="12"/>
    </row>
    <row r="503" customFormat="false" ht="15" hidden="false" customHeight="false" outlineLevel="0" collapsed="false">
      <c r="A503" s="102" t="s">
        <v>2240</v>
      </c>
      <c r="B503" s="103" t="n">
        <v>4112008000109</v>
      </c>
      <c r="C503" s="102" t="n">
        <v>120710</v>
      </c>
      <c r="D503" s="102" t="n">
        <v>1146</v>
      </c>
      <c r="E503" s="102" t="s">
        <v>2241</v>
      </c>
      <c r="F503" s="102" t="n">
        <v>10437</v>
      </c>
      <c r="G503" s="102" t="s">
        <v>58</v>
      </c>
      <c r="H503" s="102" t="n">
        <v>30015</v>
      </c>
      <c r="I503" s="102" t="n">
        <v>21</v>
      </c>
      <c r="J503" s="102" t="n">
        <v>30015</v>
      </c>
      <c r="K503" s="102" t="n">
        <v>7</v>
      </c>
      <c r="L503" s="102" t="s">
        <v>1590</v>
      </c>
      <c r="M503" s="102" t="s">
        <v>1078</v>
      </c>
      <c r="N503" s="102" t="s">
        <v>1079</v>
      </c>
      <c r="O503" s="102" t="s">
        <v>1097</v>
      </c>
      <c r="P503" s="104" t="e">
        <f aca="false">_xlfn.XLOOKUP('MEDIA TRI'!$E:$E,'MEDIA TRI'!$AA:$AA,"-",0)</f>
        <v>#NAME?</v>
      </c>
      <c r="Q503" s="12" t="e">
        <f aca="false">_xlfn.XLOOKUP($U:$U,$V:$V,0,0)</f>
        <v>#NAME?</v>
      </c>
      <c r="R503" s="12" t="e">
        <f aca="false">_xlfn.XLOOKUP($U:$U,$W:$W,0,0)</f>
        <v>#NAME?</v>
      </c>
      <c r="S503" s="12" t="s">
        <v>61</v>
      </c>
      <c r="T503" s="12" t="s">
        <v>1081</v>
      </c>
      <c r="U503" s="12" t="n">
        <v>92128610000355</v>
      </c>
      <c r="V503" s="12" t="n">
        <v>29</v>
      </c>
      <c r="W503" s="12" t="s">
        <v>58</v>
      </c>
    </row>
    <row r="504" customFormat="false" ht="15" hidden="false" customHeight="false" outlineLevel="0" collapsed="false">
      <c r="A504" s="102" t="s">
        <v>2242</v>
      </c>
      <c r="B504" s="103" t="n">
        <v>26281949000109</v>
      </c>
      <c r="C504" s="102" t="n">
        <v>145410</v>
      </c>
      <c r="D504" s="102" t="n">
        <v>3412</v>
      </c>
      <c r="E504" s="102" t="s">
        <v>2243</v>
      </c>
      <c r="F504" s="102" t="n">
        <v>10437</v>
      </c>
      <c r="G504" s="102" t="s">
        <v>58</v>
      </c>
      <c r="H504" s="102" t="n">
        <v>30015</v>
      </c>
      <c r="I504" s="102" t="n">
        <v>21</v>
      </c>
      <c r="J504" s="102" t="n">
        <v>30015</v>
      </c>
      <c r="K504" s="102" t="n">
        <v>7</v>
      </c>
      <c r="L504" s="102" t="s">
        <v>2242</v>
      </c>
      <c r="M504" s="102" t="s">
        <v>1078</v>
      </c>
      <c r="N504" s="102" t="s">
        <v>1090</v>
      </c>
      <c r="O504" s="102" t="s">
        <v>1126</v>
      </c>
      <c r="P504" s="104" t="e">
        <f aca="false">_xlfn.XLOOKUP('MEDIA TRI'!$E:$E,'MEDIA TRI'!$AA:$AA,"-",0)</f>
        <v>#NAME?</v>
      </c>
      <c r="Q504" s="12" t="e">
        <f aca="false">_xlfn.XLOOKUP($U:$U,$V:$V,0,0)</f>
        <v>#NAME?</v>
      </c>
      <c r="R504" s="12" t="e">
        <f aca="false">_xlfn.XLOOKUP($U:$U,$W:$W,0,0)</f>
        <v>#NAME?</v>
      </c>
      <c r="S504" s="12" t="s">
        <v>61</v>
      </c>
      <c r="T504" s="12" t="s">
        <v>1092</v>
      </c>
      <c r="U504" s="12" t="n">
        <v>1773319000201</v>
      </c>
      <c r="V504" s="12" t="s">
        <v>1093</v>
      </c>
      <c r="W504" s="12" t="s">
        <v>1094</v>
      </c>
    </row>
    <row r="505" customFormat="false" ht="15" hidden="false" customHeight="false" outlineLevel="0" collapsed="false">
      <c r="A505" s="102" t="s">
        <v>2244</v>
      </c>
      <c r="B505" s="103" t="n">
        <v>387664000155</v>
      </c>
      <c r="C505" s="102" t="n">
        <v>103357</v>
      </c>
      <c r="D505" s="102" t="n">
        <v>651</v>
      </c>
      <c r="E505" s="102" t="s">
        <v>2245</v>
      </c>
      <c r="F505" s="102" t="n">
        <v>10437</v>
      </c>
      <c r="G505" s="102" t="s">
        <v>58</v>
      </c>
      <c r="H505" s="102" t="n">
        <v>34925</v>
      </c>
      <c r="I505" s="102" t="n">
        <v>7</v>
      </c>
      <c r="J505" s="102" t="n">
        <v>34925</v>
      </c>
      <c r="K505" s="102" t="n">
        <v>7</v>
      </c>
      <c r="L505" s="102" t="s">
        <v>2244</v>
      </c>
      <c r="M505" s="102" t="s">
        <v>1078</v>
      </c>
      <c r="N505" s="102" t="s">
        <v>1090</v>
      </c>
      <c r="O505" s="102" t="s">
        <v>1106</v>
      </c>
      <c r="P505" s="104" t="e">
        <f aca="false">_xlfn.XLOOKUP('MEDIA TRI'!$E:$E,'MEDIA TRI'!$AA:$AA,"-",0)</f>
        <v>#NAME?</v>
      </c>
      <c r="Q505" s="12" t="e">
        <f aca="false">_xlfn.XLOOKUP($U:$U,$V:$V,0,0)</f>
        <v>#NAME?</v>
      </c>
      <c r="R505" s="12" t="e">
        <f aca="false">_xlfn.XLOOKUP($U:$U,$W:$W,0,0)</f>
        <v>#NAME?</v>
      </c>
      <c r="S505" s="12" t="s">
        <v>61</v>
      </c>
      <c r="T505" s="12" t="s">
        <v>1092</v>
      </c>
      <c r="U505" s="12" t="n">
        <v>1773319000201</v>
      </c>
      <c r="V505" s="12" t="s">
        <v>1093</v>
      </c>
      <c r="W505" s="12" t="s">
        <v>1094</v>
      </c>
    </row>
    <row r="506" customFormat="false" ht="15" hidden="false" customHeight="false" outlineLevel="0" collapsed="false">
      <c r="A506" s="102" t="s">
        <v>2246</v>
      </c>
      <c r="B506" s="103" t="n">
        <v>17312562000173</v>
      </c>
      <c r="C506" s="102" t="n">
        <v>120311</v>
      </c>
      <c r="D506" s="102" t="n">
        <v>531</v>
      </c>
      <c r="E506" s="102" t="s">
        <v>2247</v>
      </c>
      <c r="F506" s="102" t="n">
        <v>14516</v>
      </c>
      <c r="G506" s="102" t="s">
        <v>1089</v>
      </c>
      <c r="H506" s="102" t="n">
        <v>34925</v>
      </c>
      <c r="I506" s="102" t="n">
        <v>27</v>
      </c>
      <c r="J506" s="102" t="n">
        <v>34925</v>
      </c>
      <c r="K506" s="102" t="n">
        <v>7</v>
      </c>
      <c r="L506" s="102" t="s">
        <v>2246</v>
      </c>
      <c r="M506" s="102" t="s">
        <v>1078</v>
      </c>
      <c r="N506" s="102" t="s">
        <v>1079</v>
      </c>
      <c r="O506" s="102" t="s">
        <v>1155</v>
      </c>
      <c r="P506" s="104" t="e">
        <f aca="false">_xlfn.XLOOKUP('MEDIA TRI'!$E:$E,'MEDIA TRI'!$AA:$AA,"-",0)</f>
        <v>#NAME?</v>
      </c>
      <c r="Q506" s="12" t="e">
        <f aca="false">_xlfn.XLOOKUP($U:$U,$V:$V,0,0)</f>
        <v>#NAME?</v>
      </c>
      <c r="R506" s="12" t="e">
        <f aca="false">_xlfn.XLOOKUP($U:$U,$W:$W,0,0)</f>
        <v>#NAME?</v>
      </c>
      <c r="S506" s="12" t="s">
        <v>61</v>
      </c>
      <c r="T506" s="12" t="s">
        <v>1081</v>
      </c>
      <c r="U506" s="12" t="n">
        <v>730439000170</v>
      </c>
      <c r="V506" s="12" t="n">
        <v>29</v>
      </c>
      <c r="W506" s="12" t="s">
        <v>58</v>
      </c>
    </row>
    <row r="507" customFormat="false" ht="15" hidden="false" customHeight="false" outlineLevel="0" collapsed="false">
      <c r="A507" s="102" t="s">
        <v>2248</v>
      </c>
      <c r="B507" s="103" t="n">
        <v>20310827000109</v>
      </c>
      <c r="C507" s="102" t="n">
        <v>125657</v>
      </c>
      <c r="D507" s="102" t="n">
        <v>204</v>
      </c>
      <c r="E507" s="102" t="s">
        <v>2249</v>
      </c>
      <c r="F507" s="102" t="n">
        <v>13531</v>
      </c>
      <c r="G507" s="102" t="s">
        <v>1381</v>
      </c>
      <c r="H507" s="102" t="n">
        <v>35939</v>
      </c>
      <c r="I507" s="102" t="n">
        <v>21</v>
      </c>
      <c r="J507" s="102" t="n">
        <v>35939</v>
      </c>
      <c r="K507" s="102" t="n">
        <v>7</v>
      </c>
      <c r="L507" s="102" t="s">
        <v>2248</v>
      </c>
      <c r="M507" s="102" t="s">
        <v>1078</v>
      </c>
      <c r="N507" s="102" t="s">
        <v>1079</v>
      </c>
      <c r="O507" s="102" t="s">
        <v>1080</v>
      </c>
      <c r="P507" s="104" t="e">
        <f aca="false">_xlfn.XLOOKUP('MEDIA TRI'!$E:$E,'MEDIA TRI'!$AA:$AA,"-",0)</f>
        <v>#NAME?</v>
      </c>
      <c r="Q507" s="12" t="e">
        <f aca="false">_xlfn.XLOOKUP($U:$U,$V:$V,0,0)</f>
        <v>#NAME?</v>
      </c>
      <c r="R507" s="12" t="e">
        <f aca="false">_xlfn.XLOOKUP($U:$U,$W:$W,0,0)</f>
        <v>#NAME?</v>
      </c>
      <c r="S507" s="12" t="s">
        <v>61</v>
      </c>
      <c r="T507" s="12" t="s">
        <v>1081</v>
      </c>
      <c r="U507" s="12" t="n">
        <v>730439000170</v>
      </c>
      <c r="V507" s="12" t="n">
        <v>29</v>
      </c>
      <c r="W507" s="12" t="s">
        <v>58</v>
      </c>
    </row>
    <row r="508" customFormat="false" ht="15" hidden="false" customHeight="false" outlineLevel="0" collapsed="false">
      <c r="A508" s="102" t="s">
        <v>2250</v>
      </c>
      <c r="B508" s="103" t="n">
        <v>7184677000176</v>
      </c>
      <c r="C508" s="102" t="n">
        <v>138660</v>
      </c>
      <c r="D508" s="102" t="n">
        <v>571</v>
      </c>
      <c r="E508" s="102" t="s">
        <v>2251</v>
      </c>
      <c r="F508" s="102" t="n">
        <v>10437</v>
      </c>
      <c r="G508" s="102" t="s">
        <v>58</v>
      </c>
      <c r="H508" s="102" t="n">
        <v>30015</v>
      </c>
      <c r="I508" s="102" t="n">
        <v>8</v>
      </c>
      <c r="J508" s="102" t="n">
        <v>30015</v>
      </c>
      <c r="K508" s="102" t="n">
        <v>7</v>
      </c>
      <c r="L508" s="102" t="s">
        <v>2250</v>
      </c>
      <c r="M508" s="102" t="s">
        <v>1078</v>
      </c>
      <c r="N508" s="102" t="s">
        <v>1079</v>
      </c>
      <c r="O508" s="102" t="s">
        <v>1080</v>
      </c>
      <c r="P508" s="104" t="e">
        <f aca="false">_xlfn.XLOOKUP('MEDIA TRI'!$E:$E,'MEDIA TRI'!$AA:$AA,"-",0)</f>
        <v>#NAME?</v>
      </c>
      <c r="Q508" s="12" t="e">
        <f aca="false">_xlfn.XLOOKUP($U:$U,$V:$V,0,0)</f>
        <v>#NAME?</v>
      </c>
      <c r="R508" s="12" t="e">
        <f aca="false">_xlfn.XLOOKUP($U:$U,$W:$W,0,0)</f>
        <v>#NAME?</v>
      </c>
      <c r="S508" s="12" t="s">
        <v>61</v>
      </c>
      <c r="T508" s="12" t="s">
        <v>1081</v>
      </c>
      <c r="U508" s="12" t="n">
        <v>24993248000320</v>
      </c>
      <c r="V508" s="12" t="n">
        <v>28</v>
      </c>
      <c r="W508" s="12" t="s">
        <v>1150</v>
      </c>
    </row>
    <row r="509" customFormat="false" ht="15" hidden="false" customHeight="false" outlineLevel="0" collapsed="false">
      <c r="A509" s="102" t="s">
        <v>2252</v>
      </c>
      <c r="B509" s="103" t="n">
        <v>25563628000126</v>
      </c>
      <c r="C509" s="102" t="n">
        <v>121429</v>
      </c>
      <c r="D509" s="102" t="n">
        <v>2930</v>
      </c>
      <c r="E509" s="102" t="s">
        <v>2253</v>
      </c>
      <c r="F509" s="102" t="n">
        <v>14059</v>
      </c>
      <c r="G509" s="102" t="s">
        <v>1246</v>
      </c>
      <c r="H509" s="102" t="n">
        <v>34808</v>
      </c>
      <c r="I509" s="102" t="n">
        <v>7</v>
      </c>
      <c r="J509" s="102" t="n">
        <v>34808</v>
      </c>
      <c r="K509" s="102" t="n">
        <v>7</v>
      </c>
      <c r="L509" s="102" t="s">
        <v>2252</v>
      </c>
      <c r="M509" s="102" t="s">
        <v>1078</v>
      </c>
      <c r="N509" s="102" t="s">
        <v>1090</v>
      </c>
      <c r="O509" s="102" t="s">
        <v>1122</v>
      </c>
      <c r="P509" s="104" t="e">
        <f aca="false">_xlfn.XLOOKUP('MEDIA TRI'!$E:$E,'MEDIA TRI'!$AA:$AA,"-",0)</f>
        <v>#NAME?</v>
      </c>
      <c r="Q509" s="12" t="e">
        <f aca="false">_xlfn.XLOOKUP($U:$U,$V:$V,0,0)</f>
        <v>#NAME?</v>
      </c>
      <c r="R509" s="12" t="e">
        <f aca="false">_xlfn.XLOOKUP($U:$U,$W:$W,0,0)</f>
        <v>#NAME?</v>
      </c>
      <c r="S509" s="12" t="s">
        <v>61</v>
      </c>
      <c r="T509" s="12" t="s">
        <v>1092</v>
      </c>
      <c r="U509" s="12" t="n">
        <v>24993248000320</v>
      </c>
      <c r="V509" s="12" t="n">
        <v>28</v>
      </c>
      <c r="W509" s="12" t="s">
        <v>1150</v>
      </c>
    </row>
    <row r="510" customFormat="false" ht="15" hidden="false" customHeight="false" outlineLevel="0" collapsed="false">
      <c r="A510" s="102" t="s">
        <v>2254</v>
      </c>
      <c r="B510" s="103" t="n">
        <v>7678778000101</v>
      </c>
      <c r="C510" s="102" t="n">
        <v>127486</v>
      </c>
      <c r="D510" s="102" t="n">
        <v>678</v>
      </c>
      <c r="E510" s="102" t="s">
        <v>2255</v>
      </c>
      <c r="F510" s="102" t="n">
        <v>14059</v>
      </c>
      <c r="G510" s="102" t="s">
        <v>1246</v>
      </c>
      <c r="H510" s="102" t="n">
        <v>35992</v>
      </c>
      <c r="I510" s="102" t="n">
        <v>7</v>
      </c>
      <c r="J510" s="102" t="n">
        <v>35992</v>
      </c>
      <c r="K510" s="102" t="n">
        <v>7</v>
      </c>
      <c r="L510" s="102" t="s">
        <v>2254</v>
      </c>
      <c r="M510" s="102" t="s">
        <v>1078</v>
      </c>
      <c r="N510" s="102" t="s">
        <v>1079</v>
      </c>
      <c r="O510" s="102" t="s">
        <v>1147</v>
      </c>
      <c r="P510" s="104" t="e">
        <f aca="false">_xlfn.XLOOKUP('MEDIA TRI'!$E:$E,'MEDIA TRI'!$AA:$AA,"-",0)</f>
        <v>#NAME?</v>
      </c>
      <c r="Q510" s="12" t="e">
        <f aca="false">_xlfn.XLOOKUP($U:$U,$V:$V,0,0)</f>
        <v>#NAME?</v>
      </c>
      <c r="R510" s="12" t="e">
        <f aca="false">_xlfn.XLOOKUP($U:$U,$W:$W,0,0)</f>
        <v>#NAME?</v>
      </c>
      <c r="S510" s="12" t="s">
        <v>61</v>
      </c>
      <c r="T510" s="12" t="s">
        <v>1092</v>
      </c>
      <c r="U510" s="12" t="n">
        <v>60633369000678</v>
      </c>
      <c r="V510" s="12" t="s">
        <v>1093</v>
      </c>
      <c r="W510" s="12" t="s">
        <v>1094</v>
      </c>
    </row>
    <row r="511" customFormat="false" ht="15" hidden="false" customHeight="false" outlineLevel="0" collapsed="false">
      <c r="A511" s="102" t="s">
        <v>2256</v>
      </c>
      <c r="B511" s="103" t="n">
        <v>20237574000195</v>
      </c>
      <c r="C511" s="102" t="n">
        <v>103210</v>
      </c>
      <c r="D511" s="102" t="n">
        <v>204</v>
      </c>
      <c r="E511" s="102" t="s">
        <v>2257</v>
      </c>
      <c r="F511" s="102" t="n">
        <v>10437</v>
      </c>
      <c r="G511" s="102" t="s">
        <v>58</v>
      </c>
      <c r="H511" s="102" t="n">
        <v>30015</v>
      </c>
      <c r="I511" s="102" t="n">
        <v>21</v>
      </c>
      <c r="J511" s="102" t="n">
        <v>30015</v>
      </c>
      <c r="K511" s="102" t="n">
        <v>7</v>
      </c>
      <c r="L511" s="102" t="s">
        <v>2256</v>
      </c>
      <c r="M511" s="102" t="s">
        <v>1078</v>
      </c>
      <c r="N511" s="102" t="s">
        <v>1079</v>
      </c>
      <c r="O511" s="102" t="s">
        <v>1080</v>
      </c>
      <c r="P511" s="104" t="e">
        <f aca="false">_xlfn.XLOOKUP('MEDIA TRI'!$E:$E,'MEDIA TRI'!$AA:$AA,"-",0)</f>
        <v>#NAME?</v>
      </c>
      <c r="Q511" s="12" t="e">
        <f aca="false">_xlfn.XLOOKUP($U:$U,$V:$V,0,0)</f>
        <v>#NAME?</v>
      </c>
      <c r="R511" s="12" t="e">
        <f aca="false">_xlfn.XLOOKUP($U:$U,$W:$W,0,0)</f>
        <v>#NAME?</v>
      </c>
      <c r="S511" s="12" t="s">
        <v>61</v>
      </c>
      <c r="T511" s="12" t="s">
        <v>1081</v>
      </c>
      <c r="U511" s="12" t="n">
        <v>60633369000678</v>
      </c>
      <c r="V511" s="12" t="s">
        <v>1093</v>
      </c>
      <c r="W511" s="12" t="s">
        <v>1094</v>
      </c>
    </row>
    <row r="512" customFormat="false" ht="15" hidden="false" customHeight="false" outlineLevel="0" collapsed="false">
      <c r="A512" s="102" t="s">
        <v>2258</v>
      </c>
      <c r="B512" s="103" t="n">
        <v>18130757000165</v>
      </c>
      <c r="C512" s="102" t="n">
        <v>138775</v>
      </c>
      <c r="D512" s="102" t="n">
        <v>204</v>
      </c>
      <c r="E512" s="102" t="s">
        <v>2259</v>
      </c>
      <c r="F512" s="102" t="n">
        <v>14261</v>
      </c>
      <c r="G512" s="102" t="s">
        <v>1121</v>
      </c>
      <c r="H512" s="102" t="n">
        <v>35993</v>
      </c>
      <c r="I512" s="102" t="n">
        <v>42</v>
      </c>
      <c r="J512" s="102" t="n">
        <v>35993</v>
      </c>
      <c r="K512" s="102" t="n">
        <v>7</v>
      </c>
      <c r="L512" s="102" t="s">
        <v>2258</v>
      </c>
      <c r="M512" s="102" t="s">
        <v>1078</v>
      </c>
      <c r="N512" s="102" t="s">
        <v>1079</v>
      </c>
      <c r="O512" s="102" t="s">
        <v>1080</v>
      </c>
      <c r="P512" s="104" t="e">
        <f aca="false">_xlfn.XLOOKUP('MEDIA TRI'!$E:$E,'MEDIA TRI'!$AA:$AA,"-",0)</f>
        <v>#NAME?</v>
      </c>
      <c r="Q512" s="12" t="e">
        <f aca="false">_xlfn.XLOOKUP($U:$U,$V:$V,0,0)</f>
        <v>#NAME?</v>
      </c>
      <c r="R512" s="12" t="e">
        <f aca="false">_xlfn.XLOOKUP($U:$U,$W:$W,0,0)</f>
        <v>#NAME?</v>
      </c>
      <c r="S512" s="12" t="s">
        <v>61</v>
      </c>
      <c r="T512" s="12" t="s">
        <v>1081</v>
      </c>
      <c r="U512" s="12" t="n">
        <v>16991945000829</v>
      </c>
      <c r="V512" s="12" t="n">
        <v>29</v>
      </c>
      <c r="W512" s="12" t="s">
        <v>58</v>
      </c>
    </row>
    <row r="513" customFormat="false" ht="15" hidden="false" customHeight="false" outlineLevel="0" collapsed="false">
      <c r="A513" s="102" t="s">
        <v>2260</v>
      </c>
      <c r="B513" s="103" t="n">
        <v>20237814000151</v>
      </c>
      <c r="C513" s="102" t="n">
        <v>146984</v>
      </c>
      <c r="D513" s="102" t="n">
        <v>204</v>
      </c>
      <c r="E513" s="102" t="s">
        <v>2261</v>
      </c>
      <c r="F513" s="102" t="n">
        <v>10437</v>
      </c>
      <c r="G513" s="102" t="s">
        <v>58</v>
      </c>
      <c r="H513" s="102" t="n">
        <v>35997</v>
      </c>
      <c r="I513" s="102" t="n">
        <v>35</v>
      </c>
      <c r="J513" s="102" t="n">
        <v>35997</v>
      </c>
      <c r="K513" s="102" t="n">
        <v>7</v>
      </c>
      <c r="L513" s="102" t="s">
        <v>2260</v>
      </c>
      <c r="M513" s="102" t="s">
        <v>1078</v>
      </c>
      <c r="N513" s="102" t="s">
        <v>1079</v>
      </c>
      <c r="O513" s="102" t="s">
        <v>1080</v>
      </c>
      <c r="P513" s="104" t="e">
        <f aca="false">_xlfn.XLOOKUP('MEDIA TRI'!$E:$E,'MEDIA TRI'!$AA:$AA,"-",0)</f>
        <v>#NAME?</v>
      </c>
      <c r="Q513" s="12" t="e">
        <f aca="false">_xlfn.XLOOKUP($U:$U,$V:$V,0,0)</f>
        <v>#NAME?</v>
      </c>
      <c r="R513" s="12" t="e">
        <f aca="false">_xlfn.XLOOKUP($U:$U,$W:$W,0,0)</f>
        <v>#NAME?</v>
      </c>
      <c r="S513" s="12" t="s">
        <v>61</v>
      </c>
      <c r="T513" s="12" t="s">
        <v>1081</v>
      </c>
      <c r="U513" s="12" t="n">
        <v>16991945000829</v>
      </c>
      <c r="V513" s="12" t="n">
        <v>29</v>
      </c>
      <c r="W513" s="12" t="s">
        <v>58</v>
      </c>
    </row>
    <row r="514" customFormat="false" ht="15" hidden="false" customHeight="false" outlineLevel="0" collapsed="false">
      <c r="A514" s="102" t="s">
        <v>2262</v>
      </c>
      <c r="B514" s="103" t="n">
        <v>16995813000107</v>
      </c>
      <c r="C514" s="102" t="n">
        <v>106071</v>
      </c>
      <c r="D514" s="102" t="n">
        <v>230</v>
      </c>
      <c r="E514" s="102" t="s">
        <v>2263</v>
      </c>
      <c r="F514" s="102" t="n">
        <v>10437</v>
      </c>
      <c r="G514" s="102" t="s">
        <v>58</v>
      </c>
      <c r="H514" s="102" t="n">
        <v>35166</v>
      </c>
      <c r="I514" s="102" t="n">
        <v>21</v>
      </c>
      <c r="J514" s="102" t="n">
        <v>35166</v>
      </c>
      <c r="K514" s="102" t="n">
        <v>7</v>
      </c>
      <c r="L514" s="102" t="s">
        <v>2262</v>
      </c>
      <c r="M514" s="102" t="s">
        <v>1078</v>
      </c>
      <c r="N514" s="102" t="s">
        <v>1090</v>
      </c>
      <c r="O514" s="102" t="s">
        <v>1091</v>
      </c>
      <c r="P514" s="104" t="e">
        <f aca="false">_xlfn.XLOOKUP('MEDIA TRI'!$E:$E,'MEDIA TRI'!$AA:$AA,"-",0)</f>
        <v>#NAME?</v>
      </c>
      <c r="Q514" s="12" t="e">
        <f aca="false">_xlfn.XLOOKUP($U:$U,$V:$V,0,0)</f>
        <v>#NAME?</v>
      </c>
      <c r="R514" s="12" t="e">
        <f aca="false">_xlfn.XLOOKUP($U:$U,$W:$W,0,0)</f>
        <v>#NAME?</v>
      </c>
      <c r="S514" s="12" t="s">
        <v>61</v>
      </c>
      <c r="T514" s="12" t="s">
        <v>1092</v>
      </c>
      <c r="U514" s="12" t="n">
        <v>840048000370</v>
      </c>
      <c r="V514" s="12" t="s">
        <v>1093</v>
      </c>
      <c r="W514" s="12" t="s">
        <v>1094</v>
      </c>
    </row>
    <row r="515" customFormat="false" ht="15" hidden="false" customHeight="false" outlineLevel="0" collapsed="false">
      <c r="A515" s="102" t="s">
        <v>2264</v>
      </c>
      <c r="B515" s="103" t="n">
        <v>86383023000148</v>
      </c>
      <c r="C515" s="102" t="n">
        <v>128552</v>
      </c>
      <c r="D515" s="102" t="n">
        <v>531</v>
      </c>
      <c r="E515" s="102" t="s">
        <v>2265</v>
      </c>
      <c r="F515" s="102" t="n">
        <v>12837</v>
      </c>
      <c r="G515" s="102" t="s">
        <v>1221</v>
      </c>
      <c r="H515" s="102" t="n">
        <v>35993</v>
      </c>
      <c r="I515" s="102" t="n">
        <v>42</v>
      </c>
      <c r="J515" s="102" t="n">
        <v>35993</v>
      </c>
      <c r="K515" s="102" t="n">
        <v>7</v>
      </c>
      <c r="L515" s="102" t="s">
        <v>2264</v>
      </c>
      <c r="M515" s="102" t="s">
        <v>1078</v>
      </c>
      <c r="N515" s="102" t="s">
        <v>1079</v>
      </c>
      <c r="O515" s="102" t="s">
        <v>1155</v>
      </c>
      <c r="P515" s="104" t="e">
        <f aca="false">_xlfn.XLOOKUP('MEDIA TRI'!$E:$E,'MEDIA TRI'!$AA:$AA,"-",0)</f>
        <v>#NAME?</v>
      </c>
      <c r="Q515" s="12" t="e">
        <f aca="false">_xlfn.XLOOKUP($U:$U,$V:$V,0,0)</f>
        <v>#NAME?</v>
      </c>
      <c r="R515" s="12" t="e">
        <f aca="false">_xlfn.XLOOKUP($U:$U,$W:$W,0,0)</f>
        <v>#NAME?</v>
      </c>
      <c r="S515" s="12" t="s">
        <v>61</v>
      </c>
      <c r="T515" s="12" t="s">
        <v>1081</v>
      </c>
      <c r="U515" s="12" t="n">
        <v>840048000370</v>
      </c>
      <c r="V515" s="12" t="n">
        <v>29</v>
      </c>
      <c r="W515" s="12" t="s">
        <v>58</v>
      </c>
    </row>
    <row r="516" customFormat="false" ht="15" hidden="false" customHeight="false" outlineLevel="0" collapsed="false">
      <c r="A516" s="102" t="s">
        <v>2266</v>
      </c>
      <c r="B516" s="103" t="n">
        <v>2942204000177</v>
      </c>
      <c r="C516" s="102" t="n">
        <v>143835</v>
      </c>
      <c r="D516" s="102" t="n">
        <v>1792</v>
      </c>
      <c r="E516" s="102" t="s">
        <v>2267</v>
      </c>
      <c r="F516" s="102" t="n">
        <v>14594</v>
      </c>
      <c r="G516" s="102" t="s">
        <v>1405</v>
      </c>
      <c r="H516" s="102" t="n">
        <v>34925</v>
      </c>
      <c r="I516" s="102" t="n">
        <v>24</v>
      </c>
      <c r="J516" s="102" t="n">
        <v>34925</v>
      </c>
      <c r="K516" s="102" t="n">
        <v>7</v>
      </c>
      <c r="L516" s="102" t="s">
        <v>2266</v>
      </c>
      <c r="M516" s="102" t="s">
        <v>1078</v>
      </c>
      <c r="N516" s="102" t="s">
        <v>1090</v>
      </c>
      <c r="O516" s="102" t="s">
        <v>1091</v>
      </c>
      <c r="P516" s="104" t="e">
        <f aca="false">_xlfn.XLOOKUP('MEDIA TRI'!$E:$E,'MEDIA TRI'!$AA:$AA,"-",0)</f>
        <v>#NAME?</v>
      </c>
      <c r="Q516" s="12" t="e">
        <f aca="false">_xlfn.XLOOKUP($U:$U,$V:$V,0,0)</f>
        <v>#NAME?</v>
      </c>
      <c r="R516" s="12" t="e">
        <f aca="false">_xlfn.XLOOKUP($U:$U,$W:$W,0,0)</f>
        <v>#NAME?</v>
      </c>
      <c r="S516" s="12" t="s">
        <v>61</v>
      </c>
      <c r="T516" s="12" t="s">
        <v>1081</v>
      </c>
      <c r="U516" s="12" t="n">
        <v>75003525000341</v>
      </c>
      <c r="V516" s="12" t="s">
        <v>1093</v>
      </c>
      <c r="W516" s="12" t="s">
        <v>1094</v>
      </c>
    </row>
    <row r="517" customFormat="false" ht="15" hidden="false" customHeight="false" outlineLevel="0" collapsed="false">
      <c r="A517" s="102" t="s">
        <v>2268</v>
      </c>
      <c r="B517" s="103" t="n">
        <v>86584596000130</v>
      </c>
      <c r="C517" s="102" t="n">
        <v>114479</v>
      </c>
      <c r="D517" s="102" t="n">
        <v>427</v>
      </c>
      <c r="E517" s="102" t="s">
        <v>2269</v>
      </c>
      <c r="F517" s="102" t="n">
        <v>13531</v>
      </c>
      <c r="G517" s="102" t="s">
        <v>1381</v>
      </c>
      <c r="H517" s="102" t="n">
        <v>35992</v>
      </c>
      <c r="I517" s="102" t="n">
        <v>8</v>
      </c>
      <c r="J517" s="102" t="n">
        <v>35992</v>
      </c>
      <c r="K517" s="102" t="n">
        <v>7</v>
      </c>
      <c r="L517" s="102" t="s">
        <v>2268</v>
      </c>
      <c r="M517" s="102" t="s">
        <v>1078</v>
      </c>
      <c r="N517" s="102" t="s">
        <v>1090</v>
      </c>
      <c r="O517" s="102" t="s">
        <v>1122</v>
      </c>
      <c r="P517" s="104" t="e">
        <f aca="false">_xlfn.XLOOKUP('MEDIA TRI'!$E:$E,'MEDIA TRI'!$AA:$AA,"-",0)</f>
        <v>#NAME?</v>
      </c>
      <c r="Q517" s="12" t="e">
        <f aca="false">_xlfn.XLOOKUP($U:$U,$V:$V,0,0)</f>
        <v>#NAME?</v>
      </c>
      <c r="R517" s="12" t="e">
        <f aca="false">_xlfn.XLOOKUP($U:$U,$W:$W,0,0)</f>
        <v>#NAME?</v>
      </c>
      <c r="S517" s="12" t="s">
        <v>61</v>
      </c>
      <c r="T517" s="12" t="s">
        <v>1092</v>
      </c>
      <c r="U517" s="12" t="n">
        <v>75003525000341</v>
      </c>
      <c r="V517" s="12" t="s">
        <v>1093</v>
      </c>
      <c r="W517" s="12" t="s">
        <v>1094</v>
      </c>
    </row>
    <row r="518" customFormat="false" ht="15" hidden="false" customHeight="false" outlineLevel="0" collapsed="false">
      <c r="A518" s="102" t="s">
        <v>2270</v>
      </c>
      <c r="B518" s="103" t="n">
        <v>3294966000177</v>
      </c>
      <c r="C518" s="102" t="n">
        <v>148204</v>
      </c>
      <c r="D518" s="102" t="n">
        <v>673</v>
      </c>
      <c r="E518" s="102" t="s">
        <v>2271</v>
      </c>
      <c r="F518" s="102" t="n">
        <v>7953</v>
      </c>
      <c r="G518" s="102" t="s">
        <v>2272</v>
      </c>
      <c r="H518" s="102" t="n">
        <v>30015</v>
      </c>
      <c r="I518" s="102" t="n">
        <v>21</v>
      </c>
      <c r="J518" s="102" t="n">
        <v>30015</v>
      </c>
      <c r="K518" s="102" t="n">
        <v>7</v>
      </c>
      <c r="L518" s="102" t="s">
        <v>2270</v>
      </c>
      <c r="M518" s="102" t="s">
        <v>1078</v>
      </c>
      <c r="N518" s="102" t="s">
        <v>1090</v>
      </c>
      <c r="O518" s="102" t="s">
        <v>1102</v>
      </c>
      <c r="P518" s="104" t="e">
        <f aca="false">_xlfn.XLOOKUP('MEDIA TRI'!$E:$E,'MEDIA TRI'!$AA:$AA,"-",0)</f>
        <v>#NAME?</v>
      </c>
      <c r="Q518" s="12" t="e">
        <f aca="false">_xlfn.XLOOKUP($U:$U,$V:$V,0,0)</f>
        <v>#NAME?</v>
      </c>
      <c r="R518" s="12" t="e">
        <f aca="false">_xlfn.XLOOKUP($U:$U,$W:$W,0,0)</f>
        <v>#NAME?</v>
      </c>
      <c r="S518" s="12" t="s">
        <v>61</v>
      </c>
      <c r="T518" s="12" t="s">
        <v>1081</v>
      </c>
      <c r="U518" s="12" t="n">
        <v>87096616002482</v>
      </c>
      <c r="V518" s="12" t="s">
        <v>1093</v>
      </c>
      <c r="W518" s="12" t="s">
        <v>1094</v>
      </c>
    </row>
    <row r="519" customFormat="false" ht="15" hidden="false" customHeight="false" outlineLevel="0" collapsed="false">
      <c r="A519" s="102" t="s">
        <v>2273</v>
      </c>
      <c r="B519" s="103" t="n">
        <v>17501453000102</v>
      </c>
      <c r="C519" s="102" t="n">
        <v>132732</v>
      </c>
      <c r="D519" s="102" t="n">
        <v>422</v>
      </c>
      <c r="E519" s="102" t="s">
        <v>2274</v>
      </c>
      <c r="F519" s="102" t="n">
        <v>15140</v>
      </c>
      <c r="G519" s="102" t="s">
        <v>1186</v>
      </c>
      <c r="H519" s="102" t="n">
        <v>34925</v>
      </c>
      <c r="I519" s="102" t="n">
        <v>7</v>
      </c>
      <c r="J519" s="102" t="n">
        <v>34925</v>
      </c>
      <c r="K519" s="102" t="n">
        <v>7</v>
      </c>
      <c r="L519" s="102" t="s">
        <v>2273</v>
      </c>
      <c r="M519" s="102" t="s">
        <v>1078</v>
      </c>
      <c r="N519" s="102" t="s">
        <v>1090</v>
      </c>
      <c r="O519" s="102" t="s">
        <v>1122</v>
      </c>
      <c r="P519" s="104" t="e">
        <f aca="false">_xlfn.XLOOKUP('MEDIA TRI'!$E:$E,'MEDIA TRI'!$AA:$AA,"-",0)</f>
        <v>#NAME?</v>
      </c>
      <c r="Q519" s="12" t="e">
        <f aca="false">_xlfn.XLOOKUP($U:$U,$V:$V,0,0)</f>
        <v>#NAME?</v>
      </c>
      <c r="R519" s="12" t="e">
        <f aca="false">_xlfn.XLOOKUP($U:$U,$W:$W,0,0)</f>
        <v>#NAME?</v>
      </c>
      <c r="S519" s="12" t="s">
        <v>61</v>
      </c>
      <c r="T519" s="12" t="s">
        <v>1092</v>
      </c>
      <c r="U519" s="12" t="n">
        <v>87096616002482</v>
      </c>
      <c r="V519" s="12" t="s">
        <v>1093</v>
      </c>
      <c r="W519" s="12" t="s">
        <v>1094</v>
      </c>
    </row>
    <row r="520" customFormat="false" ht="15" hidden="false" customHeight="false" outlineLevel="0" collapsed="false">
      <c r="A520" s="102" t="s">
        <v>2275</v>
      </c>
      <c r="B520" s="103" t="n">
        <v>17290719000107</v>
      </c>
      <c r="C520" s="102" t="n">
        <v>100110</v>
      </c>
      <c r="D520" s="102" t="n">
        <v>529</v>
      </c>
      <c r="E520" s="102" t="s">
        <v>2276</v>
      </c>
      <c r="F520" s="102" t="n">
        <v>14608</v>
      </c>
      <c r="G520" s="102" t="s">
        <v>1105</v>
      </c>
      <c r="H520" s="102" t="n">
        <v>34925</v>
      </c>
      <c r="I520" s="102" t="n">
        <v>25</v>
      </c>
      <c r="J520" s="102" t="n">
        <v>34925</v>
      </c>
      <c r="K520" s="102" t="n">
        <v>7</v>
      </c>
      <c r="L520" s="102" t="s">
        <v>2275</v>
      </c>
      <c r="M520" s="102" t="s">
        <v>1078</v>
      </c>
      <c r="N520" s="102" t="s">
        <v>1090</v>
      </c>
      <c r="O520" s="102" t="s">
        <v>1106</v>
      </c>
      <c r="P520" s="104" t="e">
        <f aca="false">_xlfn.XLOOKUP('MEDIA TRI'!$E:$E,'MEDIA TRI'!$AA:$AA,"-",0)</f>
        <v>#NAME?</v>
      </c>
      <c r="Q520" s="12" t="e">
        <f aca="false">_xlfn.XLOOKUP($U:$U,$V:$V,0,0)</f>
        <v>#NAME?</v>
      </c>
      <c r="R520" s="12" t="e">
        <f aca="false">_xlfn.XLOOKUP($U:$U,$W:$W,0,0)</f>
        <v>#NAME?</v>
      </c>
      <c r="S520" s="12" t="s">
        <v>61</v>
      </c>
      <c r="T520" s="12" t="s">
        <v>1092</v>
      </c>
      <c r="U520" s="12" t="n">
        <v>80525652000189</v>
      </c>
      <c r="V520" s="12" t="s">
        <v>1093</v>
      </c>
      <c r="W520" s="12" t="s">
        <v>1094</v>
      </c>
    </row>
    <row r="521" customFormat="false" ht="15" hidden="false" customHeight="false" outlineLevel="0" collapsed="false">
      <c r="A521" s="102" t="s">
        <v>2277</v>
      </c>
      <c r="B521" s="103" t="n">
        <v>25949256000170</v>
      </c>
      <c r="C521" s="102" t="n">
        <v>118824</v>
      </c>
      <c r="D521" s="102" t="n">
        <v>185</v>
      </c>
      <c r="E521" s="102" t="s">
        <v>2278</v>
      </c>
      <c r="F521" s="102" t="n">
        <v>10437</v>
      </c>
      <c r="G521" s="102" t="s">
        <v>58</v>
      </c>
      <c r="H521" s="102" t="n">
        <v>34925</v>
      </c>
      <c r="I521" s="102" t="n">
        <v>28</v>
      </c>
      <c r="J521" s="102" t="n">
        <v>34925</v>
      </c>
      <c r="K521" s="102" t="n">
        <v>7</v>
      </c>
      <c r="L521" s="102" t="s">
        <v>2277</v>
      </c>
      <c r="M521" s="102" t="s">
        <v>1078</v>
      </c>
      <c r="N521" s="102" t="s">
        <v>1090</v>
      </c>
      <c r="O521" s="102" t="s">
        <v>1091</v>
      </c>
      <c r="P521" s="104" t="e">
        <f aca="false">_xlfn.XLOOKUP('MEDIA TRI'!$E:$E,'MEDIA TRI'!$AA:$AA,"-",0)</f>
        <v>#NAME?</v>
      </c>
      <c r="Q521" s="12" t="e">
        <f aca="false">_xlfn.XLOOKUP($U:$U,$V:$V,0,0)</f>
        <v>#NAME?</v>
      </c>
      <c r="R521" s="12" t="e">
        <f aca="false">_xlfn.XLOOKUP($U:$U,$W:$W,0,0)</f>
        <v>#NAME?</v>
      </c>
      <c r="S521" s="12" t="s">
        <v>61</v>
      </c>
      <c r="T521" s="12" t="s">
        <v>1092</v>
      </c>
      <c r="U521" s="12" t="n">
        <v>80525652000189</v>
      </c>
      <c r="V521" s="12" t="s">
        <v>1093</v>
      </c>
      <c r="W521" s="12" t="s">
        <v>1094</v>
      </c>
    </row>
    <row r="522" customFormat="false" ht="15" hidden="false" customHeight="false" outlineLevel="0" collapsed="false">
      <c r="A522" s="102" t="s">
        <v>2279</v>
      </c>
      <c r="B522" s="103" t="n">
        <v>7711847000123</v>
      </c>
      <c r="C522" s="102" t="n">
        <v>147794</v>
      </c>
      <c r="D522" s="102" t="n">
        <v>404</v>
      </c>
      <c r="E522" s="102" t="s">
        <v>2280</v>
      </c>
      <c r="F522" s="102" t="n">
        <v>14305</v>
      </c>
      <c r="G522" s="102" t="s">
        <v>1352</v>
      </c>
      <c r="H522" s="102" t="n">
        <v>34925</v>
      </c>
      <c r="I522" s="102" t="n">
        <v>36</v>
      </c>
      <c r="J522" s="102" t="n">
        <v>34925</v>
      </c>
      <c r="K522" s="102" t="n">
        <v>7</v>
      </c>
      <c r="L522" s="102" t="s">
        <v>2279</v>
      </c>
      <c r="M522" s="102" t="s">
        <v>1078</v>
      </c>
      <c r="N522" s="102" t="s">
        <v>1090</v>
      </c>
      <c r="O522" s="102" t="s">
        <v>1106</v>
      </c>
      <c r="P522" s="104" t="e">
        <f aca="false">_xlfn.XLOOKUP('MEDIA TRI'!$E:$E,'MEDIA TRI'!$AA:$AA,"-",0)</f>
        <v>#NAME?</v>
      </c>
      <c r="Q522" s="12" t="e">
        <f aca="false">_xlfn.XLOOKUP($U:$U,$V:$V,0,0)</f>
        <v>#NAME?</v>
      </c>
      <c r="R522" s="12" t="e">
        <f aca="false">_xlfn.XLOOKUP($U:$U,$W:$W,0,0)</f>
        <v>#NAME?</v>
      </c>
      <c r="S522" s="12" t="s">
        <v>61</v>
      </c>
      <c r="T522" s="12" t="s">
        <v>1092</v>
      </c>
      <c r="U522" s="12" t="n">
        <v>15568217000250</v>
      </c>
      <c r="V522" s="12"/>
    </row>
    <row r="523" customFormat="false" ht="15" hidden="false" customHeight="false" outlineLevel="0" collapsed="false">
      <c r="A523" s="102" t="s">
        <v>2281</v>
      </c>
      <c r="B523" s="103" t="n">
        <v>22505044000106</v>
      </c>
      <c r="C523" s="102" t="n">
        <v>125577</v>
      </c>
      <c r="D523" s="102" t="n">
        <v>328</v>
      </c>
      <c r="E523" s="102" t="s">
        <v>2282</v>
      </c>
      <c r="F523" s="102" t="n">
        <v>14329</v>
      </c>
      <c r="G523" s="102" t="s">
        <v>1109</v>
      </c>
      <c r="H523" s="102" t="n">
        <v>35997</v>
      </c>
      <c r="I523" s="102" t="n">
        <v>56</v>
      </c>
      <c r="J523" s="102" t="n">
        <v>35997</v>
      </c>
      <c r="K523" s="102" t="n">
        <v>7</v>
      </c>
      <c r="L523" s="102" t="s">
        <v>2281</v>
      </c>
      <c r="M523" s="102" t="s">
        <v>1078</v>
      </c>
      <c r="N523" s="102" t="s">
        <v>1079</v>
      </c>
      <c r="O523" s="102" t="s">
        <v>1116</v>
      </c>
      <c r="P523" s="104" t="e">
        <f aca="false">_xlfn.XLOOKUP('MEDIA TRI'!$E:$E,'MEDIA TRI'!$AA:$AA,"-",0)</f>
        <v>#NAME?</v>
      </c>
      <c r="Q523" s="12" t="e">
        <f aca="false">_xlfn.XLOOKUP($U:$U,$V:$V,0,0)</f>
        <v>#NAME?</v>
      </c>
      <c r="R523" s="12" t="e">
        <f aca="false">_xlfn.XLOOKUP($U:$U,$W:$W,0,0)</f>
        <v>#NAME?</v>
      </c>
      <c r="S523" s="12" t="s">
        <v>61</v>
      </c>
      <c r="T523" s="12" t="s">
        <v>1081</v>
      </c>
      <c r="U523" s="12" t="n">
        <v>15568217000250</v>
      </c>
      <c r="V523" s="12"/>
    </row>
    <row r="524" customFormat="false" ht="15" hidden="false" customHeight="false" outlineLevel="0" collapsed="false">
      <c r="A524" s="102" t="s">
        <v>2283</v>
      </c>
      <c r="B524" s="103" t="n">
        <v>7482056000179</v>
      </c>
      <c r="C524" s="102" t="n">
        <v>118768</v>
      </c>
      <c r="D524" s="102" t="n">
        <v>412</v>
      </c>
      <c r="E524" s="102" t="s">
        <v>2284</v>
      </c>
      <c r="F524" s="102" t="n">
        <v>10437</v>
      </c>
      <c r="G524" s="102" t="s">
        <v>58</v>
      </c>
      <c r="H524" s="102" t="n">
        <v>30015</v>
      </c>
      <c r="I524" s="102" t="n">
        <v>21</v>
      </c>
      <c r="J524" s="102" t="n">
        <v>30015</v>
      </c>
      <c r="K524" s="102" t="n">
        <v>7</v>
      </c>
      <c r="L524" s="102" t="s">
        <v>2283</v>
      </c>
      <c r="M524" s="102" t="s">
        <v>1078</v>
      </c>
      <c r="N524" s="102" t="s">
        <v>1079</v>
      </c>
      <c r="O524" s="102" t="s">
        <v>1147</v>
      </c>
      <c r="P524" s="104" t="e">
        <f aca="false">_xlfn.XLOOKUP('MEDIA TRI'!$E:$E,'MEDIA TRI'!$AA:$AA,"-",0)</f>
        <v>#NAME?</v>
      </c>
      <c r="Q524" s="12" t="e">
        <f aca="false">_xlfn.XLOOKUP($U:$U,$V:$V,0,0)</f>
        <v>#NAME?</v>
      </c>
      <c r="R524" s="12" t="e">
        <f aca="false">_xlfn.XLOOKUP($U:$U,$W:$W,0,0)</f>
        <v>#NAME?</v>
      </c>
      <c r="S524" s="12" t="s">
        <v>61</v>
      </c>
      <c r="T524" s="12" t="s">
        <v>1092</v>
      </c>
      <c r="U524" s="12" t="n">
        <v>75222224001895</v>
      </c>
      <c r="V524" s="12" t="s">
        <v>1093</v>
      </c>
      <c r="W524" s="12" t="s">
        <v>1094</v>
      </c>
    </row>
    <row r="525" customFormat="false" ht="15" hidden="false" customHeight="false" outlineLevel="0" collapsed="false">
      <c r="A525" s="102" t="s">
        <v>2285</v>
      </c>
      <c r="B525" s="103" t="n">
        <v>25952664000181</v>
      </c>
      <c r="C525" s="102" t="n">
        <v>132324</v>
      </c>
      <c r="D525" s="102" t="n">
        <v>509</v>
      </c>
      <c r="E525" s="102" t="s">
        <v>2286</v>
      </c>
      <c r="F525" s="102" t="n">
        <v>10437</v>
      </c>
      <c r="G525" s="102" t="s">
        <v>58</v>
      </c>
      <c r="H525" s="102" t="n">
        <v>35166</v>
      </c>
      <c r="I525" s="102" t="n">
        <v>21</v>
      </c>
      <c r="J525" s="102" t="n">
        <v>35166</v>
      </c>
      <c r="K525" s="102" t="n">
        <v>7</v>
      </c>
      <c r="L525" s="102" t="s">
        <v>2285</v>
      </c>
      <c r="M525" s="102" t="s">
        <v>1078</v>
      </c>
      <c r="N525" s="102" t="s">
        <v>1079</v>
      </c>
      <c r="O525" s="102" t="s">
        <v>1116</v>
      </c>
      <c r="P525" s="104" t="e">
        <f aca="false">_xlfn.XLOOKUP('MEDIA TRI'!$E:$E,'MEDIA TRI'!$AA:$AA,"-",0)</f>
        <v>#NAME?</v>
      </c>
      <c r="Q525" s="12" t="e">
        <f aca="false">_xlfn.XLOOKUP($U:$U,$V:$V,0,0)</f>
        <v>#NAME?</v>
      </c>
      <c r="R525" s="12" t="e">
        <f aca="false">_xlfn.XLOOKUP($U:$U,$W:$W,0,0)</f>
        <v>#NAME?</v>
      </c>
      <c r="S525" s="12" t="s">
        <v>61</v>
      </c>
      <c r="T525" s="12" t="s">
        <v>1081</v>
      </c>
      <c r="U525" s="12" t="n">
        <v>75222224001895</v>
      </c>
      <c r="V525" s="12" t="s">
        <v>1093</v>
      </c>
      <c r="W525" s="12" t="s">
        <v>1094</v>
      </c>
    </row>
    <row r="526" customFormat="false" ht="15" hidden="false" customHeight="false" outlineLevel="0" collapsed="false">
      <c r="A526" s="102" t="s">
        <v>2287</v>
      </c>
      <c r="B526" s="103" t="n">
        <v>71081327000183</v>
      </c>
      <c r="C526" s="102" t="n">
        <v>112257</v>
      </c>
      <c r="D526" s="102" t="n">
        <v>509</v>
      </c>
      <c r="E526" s="102" t="s">
        <v>2288</v>
      </c>
      <c r="F526" s="102" t="n">
        <v>10437</v>
      </c>
      <c r="G526" s="102" t="s">
        <v>58</v>
      </c>
      <c r="H526" s="102" t="n">
        <v>35993</v>
      </c>
      <c r="I526" s="102" t="n">
        <v>28</v>
      </c>
      <c r="J526" s="102" t="n">
        <v>35993</v>
      </c>
      <c r="K526" s="102" t="n">
        <v>7</v>
      </c>
      <c r="L526" s="102" t="s">
        <v>2287</v>
      </c>
      <c r="M526" s="102" t="s">
        <v>1078</v>
      </c>
      <c r="N526" s="102" t="s">
        <v>1079</v>
      </c>
      <c r="O526" s="102" t="s">
        <v>1116</v>
      </c>
      <c r="P526" s="104" t="e">
        <f aca="false">_xlfn.XLOOKUP('MEDIA TRI'!$E:$E,'MEDIA TRI'!$AA:$AA,"-",0)</f>
        <v>#NAME?</v>
      </c>
      <c r="Q526" s="12" t="e">
        <f aca="false">_xlfn.XLOOKUP($U:$U,$V:$V,0,0)</f>
        <v>#NAME?</v>
      </c>
      <c r="R526" s="12" t="e">
        <f aca="false">_xlfn.XLOOKUP($U:$U,$W:$W,0,0)</f>
        <v>#NAME?</v>
      </c>
      <c r="S526" s="12" t="s">
        <v>61</v>
      </c>
      <c r="T526" s="12" t="s">
        <v>1081</v>
      </c>
      <c r="U526" s="12" t="n">
        <v>81076069000362</v>
      </c>
      <c r="V526" s="12" t="s">
        <v>1093</v>
      </c>
      <c r="W526" s="12" t="s">
        <v>1094</v>
      </c>
    </row>
    <row r="527" customFormat="false" ht="15" hidden="false" customHeight="false" outlineLevel="0" collapsed="false">
      <c r="A527" s="102" t="s">
        <v>2289</v>
      </c>
      <c r="B527" s="103" t="n">
        <v>571664000100</v>
      </c>
      <c r="C527" s="102" t="n">
        <v>146284</v>
      </c>
      <c r="D527" s="102" t="n">
        <v>509</v>
      </c>
      <c r="E527" s="102" t="s">
        <v>2290</v>
      </c>
      <c r="F527" s="102" t="n">
        <v>10437</v>
      </c>
      <c r="G527" s="102" t="s">
        <v>58</v>
      </c>
      <c r="H527" s="102" t="n">
        <v>35993</v>
      </c>
      <c r="I527" s="102" t="n">
        <v>30</v>
      </c>
      <c r="J527" s="102" t="n">
        <v>35993</v>
      </c>
      <c r="K527" s="102" t="n">
        <v>7</v>
      </c>
      <c r="L527" s="102" t="s">
        <v>2289</v>
      </c>
      <c r="M527" s="102" t="s">
        <v>1078</v>
      </c>
      <c r="N527" s="102" t="s">
        <v>1079</v>
      </c>
      <c r="O527" s="102" t="s">
        <v>1116</v>
      </c>
      <c r="P527" s="104" t="e">
        <f aca="false">_xlfn.XLOOKUP('MEDIA TRI'!$E:$E,'MEDIA TRI'!$AA:$AA,"-",0)</f>
        <v>#NAME?</v>
      </c>
      <c r="Q527" s="12" t="e">
        <f aca="false">_xlfn.XLOOKUP($U:$U,$V:$V,0,0)</f>
        <v>#NAME?</v>
      </c>
      <c r="R527" s="12" t="e">
        <f aca="false">_xlfn.XLOOKUP($U:$U,$W:$W,0,0)</f>
        <v>#NAME?</v>
      </c>
      <c r="S527" s="12" t="s">
        <v>61</v>
      </c>
      <c r="T527" s="12" t="s">
        <v>1081</v>
      </c>
      <c r="U527" s="12" t="n">
        <v>81076069000362</v>
      </c>
      <c r="V527" s="12" t="s">
        <v>1093</v>
      </c>
      <c r="W527" s="12" t="s">
        <v>1094</v>
      </c>
    </row>
    <row r="528" customFormat="false" ht="15" hidden="false" customHeight="false" outlineLevel="0" collapsed="false">
      <c r="A528" s="102" t="s">
        <v>2291</v>
      </c>
      <c r="B528" s="103" t="n">
        <v>24377913000190</v>
      </c>
      <c r="C528" s="102" t="n">
        <v>110437</v>
      </c>
      <c r="D528" s="102" t="n">
        <v>509</v>
      </c>
      <c r="E528" s="102" t="s">
        <v>2292</v>
      </c>
      <c r="F528" s="102" t="n">
        <v>10437</v>
      </c>
      <c r="G528" s="102" t="s">
        <v>58</v>
      </c>
      <c r="H528" s="102" t="n">
        <v>35993</v>
      </c>
      <c r="I528" s="102" t="n">
        <v>35</v>
      </c>
      <c r="J528" s="102" t="n">
        <v>35993</v>
      </c>
      <c r="K528" s="102" t="n">
        <v>7</v>
      </c>
      <c r="L528" s="102" t="s">
        <v>2291</v>
      </c>
      <c r="M528" s="102" t="s">
        <v>1078</v>
      </c>
      <c r="N528" s="102" t="s">
        <v>1079</v>
      </c>
      <c r="O528" s="102" t="s">
        <v>1116</v>
      </c>
      <c r="P528" s="104" t="e">
        <f aca="false">_xlfn.XLOOKUP('MEDIA TRI'!$E:$E,'MEDIA TRI'!$AA:$AA,"-",0)</f>
        <v>#NAME?</v>
      </c>
      <c r="Q528" s="12" t="e">
        <f aca="false">_xlfn.XLOOKUP($U:$U,$V:$V,0,0)</f>
        <v>#NAME?</v>
      </c>
      <c r="R528" s="12" t="e">
        <f aca="false">_xlfn.XLOOKUP($U:$U,$W:$W,0,0)</f>
        <v>#NAME?</v>
      </c>
      <c r="S528" s="12" t="s">
        <v>61</v>
      </c>
      <c r="T528" s="12" t="s">
        <v>1081</v>
      </c>
      <c r="U528" s="12" t="n">
        <v>87300448003043</v>
      </c>
      <c r="V528" s="12" t="s">
        <v>1093</v>
      </c>
      <c r="W528" s="12" t="s">
        <v>1094</v>
      </c>
    </row>
    <row r="529" customFormat="false" ht="15" hidden="false" customHeight="false" outlineLevel="0" collapsed="false">
      <c r="A529" s="102" t="s">
        <v>2293</v>
      </c>
      <c r="B529" s="103" t="n">
        <v>23397532000100</v>
      </c>
      <c r="C529" s="102" t="n">
        <v>139761</v>
      </c>
      <c r="D529" s="102" t="n">
        <v>333</v>
      </c>
      <c r="E529" s="102" t="s">
        <v>2294</v>
      </c>
      <c r="F529" s="102" t="n">
        <v>14516</v>
      </c>
      <c r="G529" s="102" t="s">
        <v>1089</v>
      </c>
      <c r="H529" s="102" t="n">
        <v>34925</v>
      </c>
      <c r="I529" s="102" t="n">
        <v>34</v>
      </c>
      <c r="J529" s="102" t="n">
        <v>34925</v>
      </c>
      <c r="K529" s="102" t="n">
        <v>7</v>
      </c>
      <c r="L529" s="102" t="s">
        <v>2293</v>
      </c>
      <c r="M529" s="102" t="s">
        <v>1078</v>
      </c>
      <c r="N529" s="102" t="s">
        <v>1079</v>
      </c>
      <c r="O529" s="102" t="s">
        <v>1155</v>
      </c>
      <c r="P529" s="104" t="e">
        <f aca="false">_xlfn.XLOOKUP('MEDIA TRI'!$E:$E,'MEDIA TRI'!$AA:$AA,"-",0)</f>
        <v>#NAME?</v>
      </c>
      <c r="Q529" s="12" t="e">
        <f aca="false">_xlfn.XLOOKUP($U:$U,$V:$V,0,0)</f>
        <v>#NAME?</v>
      </c>
      <c r="R529" s="12" t="e">
        <f aca="false">_xlfn.XLOOKUP($U:$U,$W:$W,0,0)</f>
        <v>#NAME?</v>
      </c>
      <c r="S529" s="12" t="s">
        <v>61</v>
      </c>
      <c r="T529" s="12" t="s">
        <v>1081</v>
      </c>
      <c r="U529" s="12" t="n">
        <v>87300448003043</v>
      </c>
      <c r="V529" s="12" t="s">
        <v>1093</v>
      </c>
      <c r="W529" s="12" t="s">
        <v>1094</v>
      </c>
    </row>
    <row r="530" customFormat="false" ht="15" hidden="false" customHeight="false" outlineLevel="0" collapsed="false">
      <c r="A530" s="102" t="s">
        <v>2295</v>
      </c>
      <c r="B530" s="103" t="n">
        <v>594254000185</v>
      </c>
      <c r="C530" s="102" t="n">
        <v>125077</v>
      </c>
      <c r="D530" s="102" t="n">
        <v>1437</v>
      </c>
      <c r="E530" s="102" t="s">
        <v>2296</v>
      </c>
      <c r="F530" s="102" t="n">
        <v>14992</v>
      </c>
      <c r="G530" s="102" t="s">
        <v>2297</v>
      </c>
      <c r="H530" s="102" t="n">
        <v>30015</v>
      </c>
      <c r="I530" s="102" t="n">
        <v>21</v>
      </c>
      <c r="J530" s="102" t="n">
        <v>30015</v>
      </c>
      <c r="K530" s="102" t="n">
        <v>7</v>
      </c>
      <c r="L530" s="102" t="s">
        <v>2298</v>
      </c>
      <c r="M530" s="102" t="s">
        <v>1078</v>
      </c>
      <c r="N530" s="102" t="s">
        <v>1090</v>
      </c>
      <c r="O530" s="102" t="s">
        <v>1106</v>
      </c>
      <c r="P530" s="104" t="e">
        <f aca="false">_xlfn.XLOOKUP('MEDIA TRI'!$E:$E,'MEDIA TRI'!$AA:$AA,"-",0)</f>
        <v>#NAME?</v>
      </c>
      <c r="Q530" s="12" t="e">
        <f aca="false">_xlfn.XLOOKUP($U:$U,$V:$V,0,0)</f>
        <v>#NAME?</v>
      </c>
      <c r="R530" s="12" t="e">
        <f aca="false">_xlfn.XLOOKUP($U:$U,$W:$W,0,0)</f>
        <v>#NAME?</v>
      </c>
      <c r="S530" s="12" t="s">
        <v>61</v>
      </c>
      <c r="T530" s="12" t="s">
        <v>1092</v>
      </c>
      <c r="U530" s="12" t="n">
        <v>78420783000230</v>
      </c>
      <c r="V530" s="12" t="n">
        <v>29</v>
      </c>
      <c r="W530" s="12" t="s">
        <v>58</v>
      </c>
    </row>
    <row r="531" customFormat="false" ht="15" hidden="false" customHeight="false" outlineLevel="0" collapsed="false">
      <c r="A531" s="102" t="s">
        <v>2299</v>
      </c>
      <c r="B531" s="103" t="n">
        <v>42836361000112</v>
      </c>
      <c r="C531" s="102" t="n">
        <v>129032</v>
      </c>
      <c r="D531" s="102" t="n">
        <v>443</v>
      </c>
      <c r="E531" s="102" t="s">
        <v>2300</v>
      </c>
      <c r="F531" s="102" t="n">
        <v>10437</v>
      </c>
      <c r="G531" s="102" t="s">
        <v>58</v>
      </c>
      <c r="H531" s="102" t="n">
        <v>35174</v>
      </c>
      <c r="I531" s="102" t="n">
        <v>14</v>
      </c>
      <c r="J531" s="102" t="n">
        <v>35174</v>
      </c>
      <c r="K531" s="102" t="n">
        <v>7</v>
      </c>
      <c r="L531" s="102" t="s">
        <v>2299</v>
      </c>
      <c r="M531" s="102" t="s">
        <v>1078</v>
      </c>
      <c r="N531" s="102" t="s">
        <v>1090</v>
      </c>
      <c r="O531" s="102" t="s">
        <v>1102</v>
      </c>
      <c r="P531" s="104" t="e">
        <f aca="false">_xlfn.XLOOKUP('MEDIA TRI'!$E:$E,'MEDIA TRI'!$AA:$AA,"-",0)</f>
        <v>#NAME?</v>
      </c>
      <c r="Q531" s="12" t="e">
        <f aca="false">_xlfn.XLOOKUP($U:$U,$V:$V,0,0)</f>
        <v>#NAME?</v>
      </c>
      <c r="R531" s="12" t="e">
        <f aca="false">_xlfn.XLOOKUP($U:$U,$W:$W,0,0)</f>
        <v>#NAME?</v>
      </c>
      <c r="S531" s="12" t="s">
        <v>61</v>
      </c>
      <c r="T531" s="12" t="s">
        <v>1092</v>
      </c>
      <c r="U531" s="12" t="n">
        <v>78420783000230</v>
      </c>
      <c r="V531" s="12" t="n">
        <v>29</v>
      </c>
      <c r="W531" s="12" t="s">
        <v>58</v>
      </c>
    </row>
    <row r="532" customFormat="false" ht="15" hidden="false" customHeight="false" outlineLevel="0" collapsed="false">
      <c r="A532" s="102" t="s">
        <v>2301</v>
      </c>
      <c r="B532" s="103" t="n">
        <v>21713748000101</v>
      </c>
      <c r="C532" s="102" t="n">
        <v>145301</v>
      </c>
      <c r="D532" s="102" t="n">
        <v>915</v>
      </c>
      <c r="E532" s="102" t="s">
        <v>2302</v>
      </c>
      <c r="F532" s="102" t="n">
        <v>10437</v>
      </c>
      <c r="G532" s="102" t="s">
        <v>58</v>
      </c>
      <c r="H532" s="102" t="n">
        <v>35996</v>
      </c>
      <c r="I532" s="102" t="n">
        <v>28</v>
      </c>
      <c r="J532" s="102" t="n">
        <v>35996</v>
      </c>
      <c r="K532" s="102" t="n">
        <v>7</v>
      </c>
      <c r="L532" s="102" t="s">
        <v>2301</v>
      </c>
      <c r="M532" s="102" t="s">
        <v>1078</v>
      </c>
      <c r="N532" s="102" t="s">
        <v>1079</v>
      </c>
      <c r="O532" s="102" t="s">
        <v>1155</v>
      </c>
      <c r="P532" s="104" t="e">
        <f aca="false">_xlfn.XLOOKUP('MEDIA TRI'!$E:$E,'MEDIA TRI'!$AA:$AA,"-",0)</f>
        <v>#NAME?</v>
      </c>
      <c r="Q532" s="12" t="e">
        <f aca="false">_xlfn.XLOOKUP($U:$U,$V:$V,0,0)</f>
        <v>#NAME?</v>
      </c>
      <c r="R532" s="12" t="e">
        <f aca="false">_xlfn.XLOOKUP($U:$U,$W:$W,0,0)</f>
        <v>#NAME?</v>
      </c>
      <c r="S532" s="12" t="s">
        <v>61</v>
      </c>
      <c r="T532" s="12" t="s">
        <v>1081</v>
      </c>
      <c r="U532" s="12" t="n">
        <v>87096616006470</v>
      </c>
      <c r="V532" s="12" t="s">
        <v>1093</v>
      </c>
      <c r="W532" s="12" t="s">
        <v>1094</v>
      </c>
    </row>
    <row r="533" customFormat="false" ht="15" hidden="false" customHeight="false" outlineLevel="0" collapsed="false">
      <c r="A533" s="102" t="s">
        <v>2303</v>
      </c>
      <c r="B533" s="103" t="n">
        <v>410859000179</v>
      </c>
      <c r="C533" s="102" t="n">
        <v>111340</v>
      </c>
      <c r="D533" s="102" t="n">
        <v>404</v>
      </c>
      <c r="E533" s="102" t="s">
        <v>2304</v>
      </c>
      <c r="F533" s="102" t="n">
        <v>14059</v>
      </c>
      <c r="G533" s="102" t="s">
        <v>1246</v>
      </c>
      <c r="H533" s="102" t="n">
        <v>33591</v>
      </c>
      <c r="I533" s="102" t="n">
        <v>21</v>
      </c>
      <c r="J533" s="102" t="n">
        <v>33591</v>
      </c>
      <c r="K533" s="102" t="n">
        <v>7</v>
      </c>
      <c r="L533" s="102" t="s">
        <v>2303</v>
      </c>
      <c r="M533" s="102" t="s">
        <v>1078</v>
      </c>
      <c r="N533" s="102" t="s">
        <v>1090</v>
      </c>
      <c r="O533" s="102" t="s">
        <v>1106</v>
      </c>
      <c r="P533" s="104" t="e">
        <f aca="false">_xlfn.XLOOKUP('MEDIA TRI'!$E:$E,'MEDIA TRI'!$AA:$AA,"-",0)</f>
        <v>#NAME?</v>
      </c>
      <c r="Q533" s="12" t="e">
        <f aca="false">_xlfn.XLOOKUP($U:$U,$V:$V,0,0)</f>
        <v>#NAME?</v>
      </c>
      <c r="R533" s="12" t="e">
        <f aca="false">_xlfn.XLOOKUP($U:$U,$W:$W,0,0)</f>
        <v>#NAME?</v>
      </c>
      <c r="S533" s="12" t="s">
        <v>61</v>
      </c>
      <c r="T533" s="12" t="s">
        <v>1092</v>
      </c>
      <c r="U533" s="12" t="n">
        <v>87096616006470</v>
      </c>
      <c r="V533" s="12" t="s">
        <v>1093</v>
      </c>
      <c r="W533" s="12" t="s">
        <v>1094</v>
      </c>
    </row>
    <row r="534" customFormat="false" ht="15" hidden="false" customHeight="false" outlineLevel="0" collapsed="false">
      <c r="A534" s="102" t="s">
        <v>2305</v>
      </c>
      <c r="B534" s="103" t="n">
        <v>20285714000109</v>
      </c>
      <c r="C534" s="102" t="n">
        <v>118780</v>
      </c>
      <c r="D534" s="102" t="n">
        <v>443</v>
      </c>
      <c r="E534" s="102" t="s">
        <v>2306</v>
      </c>
      <c r="F534" s="102" t="n">
        <v>10437</v>
      </c>
      <c r="G534" s="102" t="s">
        <v>58</v>
      </c>
      <c r="H534" s="102" t="n">
        <v>30015</v>
      </c>
      <c r="I534" s="102" t="n">
        <v>21</v>
      </c>
      <c r="J534" s="102" t="n">
        <v>30015</v>
      </c>
      <c r="K534" s="102" t="n">
        <v>7</v>
      </c>
      <c r="L534" s="102" t="s">
        <v>2305</v>
      </c>
      <c r="M534" s="102" t="s">
        <v>1078</v>
      </c>
      <c r="N534" s="102" t="s">
        <v>1090</v>
      </c>
      <c r="O534" s="102" t="s">
        <v>1102</v>
      </c>
      <c r="P534" s="104" t="e">
        <f aca="false">_xlfn.XLOOKUP('MEDIA TRI'!$E:$E,'MEDIA TRI'!$AA:$AA,"-",0)</f>
        <v>#NAME?</v>
      </c>
      <c r="Q534" s="12" t="e">
        <f aca="false">_xlfn.XLOOKUP($U:$U,$V:$V,0,0)</f>
        <v>#NAME?</v>
      </c>
      <c r="R534" s="12" t="e">
        <f aca="false">_xlfn.XLOOKUP($U:$U,$W:$W,0,0)</f>
        <v>#NAME?</v>
      </c>
      <c r="S534" s="12" t="s">
        <v>61</v>
      </c>
      <c r="T534" s="12" t="s">
        <v>1092</v>
      </c>
      <c r="U534" s="12" t="n">
        <v>6555031000276</v>
      </c>
      <c r="V534" s="12" t="s">
        <v>1093</v>
      </c>
      <c r="W534" s="12" t="s">
        <v>1094</v>
      </c>
    </row>
    <row r="535" customFormat="false" ht="15" hidden="false" customHeight="false" outlineLevel="0" collapsed="false">
      <c r="A535" s="102" t="s">
        <v>2307</v>
      </c>
      <c r="B535" s="103" t="n">
        <v>25875857000186</v>
      </c>
      <c r="C535" s="102" t="n">
        <v>115135</v>
      </c>
      <c r="D535" s="102" t="n">
        <v>393</v>
      </c>
      <c r="E535" s="102" t="s">
        <v>2308</v>
      </c>
      <c r="F535" s="102" t="n">
        <v>13531</v>
      </c>
      <c r="G535" s="102" t="s">
        <v>1381</v>
      </c>
      <c r="H535" s="102" t="n">
        <v>35996</v>
      </c>
      <c r="I535" s="102" t="n">
        <v>13</v>
      </c>
      <c r="J535" s="102" t="n">
        <v>35996</v>
      </c>
      <c r="K535" s="102" t="n">
        <v>7</v>
      </c>
      <c r="L535" s="102" t="s">
        <v>2307</v>
      </c>
      <c r="M535" s="102" t="s">
        <v>1078</v>
      </c>
      <c r="N535" s="102" t="s">
        <v>1090</v>
      </c>
      <c r="O535" s="102" t="s">
        <v>1122</v>
      </c>
      <c r="P535" s="104" t="e">
        <f aca="false">_xlfn.XLOOKUP('MEDIA TRI'!$E:$E,'MEDIA TRI'!$AA:$AA,"-",0)</f>
        <v>#NAME?</v>
      </c>
      <c r="Q535" s="12" t="e">
        <f aca="false">_xlfn.XLOOKUP($U:$U,$V:$V,0,0)</f>
        <v>#NAME?</v>
      </c>
      <c r="R535" s="12" t="e">
        <f aca="false">_xlfn.XLOOKUP($U:$U,$W:$W,0,0)</f>
        <v>#NAME?</v>
      </c>
      <c r="S535" s="12" t="s">
        <v>61</v>
      </c>
      <c r="T535" s="12" t="s">
        <v>1092</v>
      </c>
      <c r="U535" s="12" t="n">
        <v>6555031000276</v>
      </c>
      <c r="V535" s="12" t="s">
        <v>1093</v>
      </c>
      <c r="W535" s="12" t="s">
        <v>1094</v>
      </c>
    </row>
    <row r="536" customFormat="false" ht="15" hidden="false" customHeight="false" outlineLevel="0" collapsed="false">
      <c r="A536" s="102" t="s">
        <v>2309</v>
      </c>
      <c r="B536" s="103" t="n">
        <v>66274002000187</v>
      </c>
      <c r="C536" s="102" t="n">
        <v>145281</v>
      </c>
      <c r="D536" s="102" t="n">
        <v>1440</v>
      </c>
      <c r="E536" s="102" t="s">
        <v>2310</v>
      </c>
      <c r="F536" s="102" t="n">
        <v>10437</v>
      </c>
      <c r="G536" s="102" t="s">
        <v>58</v>
      </c>
      <c r="H536" s="102" t="n">
        <v>34925</v>
      </c>
      <c r="I536" s="102" t="n">
        <v>28</v>
      </c>
      <c r="J536" s="102" t="n">
        <v>34925</v>
      </c>
      <c r="K536" s="102" t="n">
        <v>7</v>
      </c>
      <c r="L536" s="102" t="s">
        <v>2309</v>
      </c>
      <c r="M536" s="102" t="s">
        <v>1078</v>
      </c>
      <c r="N536" s="102" t="s">
        <v>1090</v>
      </c>
      <c r="O536" s="102" t="s">
        <v>1102</v>
      </c>
      <c r="P536" s="104" t="e">
        <f aca="false">_xlfn.XLOOKUP('MEDIA TRI'!$E:$E,'MEDIA TRI'!$AA:$AA,"-",0)</f>
        <v>#NAME?</v>
      </c>
      <c r="Q536" s="12" t="e">
        <f aca="false">_xlfn.XLOOKUP($U:$U,$V:$V,0,0)</f>
        <v>#NAME?</v>
      </c>
      <c r="R536" s="12" t="e">
        <f aca="false">_xlfn.XLOOKUP($U:$U,$W:$W,0,0)</f>
        <v>#NAME?</v>
      </c>
      <c r="S536" s="12" t="s">
        <v>61</v>
      </c>
      <c r="T536" s="12" t="s">
        <v>1081</v>
      </c>
      <c r="U536" s="12" t="n">
        <v>6555031000276</v>
      </c>
      <c r="V536" s="12" t="s">
        <v>1093</v>
      </c>
      <c r="W536" s="12" t="s">
        <v>1094</v>
      </c>
    </row>
    <row r="537" customFormat="false" ht="15" hidden="false" customHeight="false" outlineLevel="0" collapsed="false">
      <c r="A537" s="102" t="s">
        <v>2311</v>
      </c>
      <c r="B537" s="103" t="n">
        <v>700418000101</v>
      </c>
      <c r="C537" s="102" t="n">
        <v>141332</v>
      </c>
      <c r="D537" s="102" t="n">
        <v>3412</v>
      </c>
      <c r="E537" s="102" t="s">
        <v>2312</v>
      </c>
      <c r="F537" s="102" t="n">
        <v>10437</v>
      </c>
      <c r="G537" s="102" t="s">
        <v>58</v>
      </c>
      <c r="H537" s="102" t="n">
        <v>30015</v>
      </c>
      <c r="I537" s="102" t="n">
        <v>21</v>
      </c>
      <c r="J537" s="102" t="n">
        <v>30015</v>
      </c>
      <c r="K537" s="102" t="n">
        <v>7</v>
      </c>
      <c r="L537" s="102" t="s">
        <v>2311</v>
      </c>
      <c r="M537" s="102" t="s">
        <v>1078</v>
      </c>
      <c r="N537" s="102" t="s">
        <v>1090</v>
      </c>
      <c r="O537" s="102" t="s">
        <v>1126</v>
      </c>
      <c r="P537" s="104" t="e">
        <f aca="false">_xlfn.XLOOKUP('MEDIA TRI'!$E:$E,'MEDIA TRI'!$AA:$AA,"-",0)</f>
        <v>#NAME?</v>
      </c>
      <c r="Q537" s="12" t="e">
        <f aca="false">_xlfn.XLOOKUP($U:$U,$V:$V,0,0)</f>
        <v>#NAME?</v>
      </c>
      <c r="R537" s="12" t="e">
        <f aca="false">_xlfn.XLOOKUP($U:$U,$W:$W,0,0)</f>
        <v>#NAME?</v>
      </c>
      <c r="S537" s="12" t="s">
        <v>61</v>
      </c>
      <c r="T537" s="12" t="s">
        <v>1092</v>
      </c>
      <c r="U537" s="12" t="n">
        <v>45232246001875</v>
      </c>
      <c r="V537" s="12" t="s">
        <v>1093</v>
      </c>
      <c r="W537" s="12" t="s">
        <v>1094</v>
      </c>
    </row>
    <row r="538" customFormat="false" ht="15" hidden="false" customHeight="false" outlineLevel="0" collapsed="false">
      <c r="A538" s="102" t="s">
        <v>2313</v>
      </c>
      <c r="B538" s="103" t="n">
        <v>1590146000105</v>
      </c>
      <c r="C538" s="102" t="n">
        <v>114874</v>
      </c>
      <c r="D538" s="102" t="n">
        <v>915</v>
      </c>
      <c r="E538" s="102" t="s">
        <v>2314</v>
      </c>
      <c r="F538" s="102" t="n">
        <v>9675</v>
      </c>
      <c r="G538" s="102" t="s">
        <v>1525</v>
      </c>
      <c r="H538" s="102" t="n">
        <v>35992</v>
      </c>
      <c r="I538" s="102" t="n">
        <v>7</v>
      </c>
      <c r="J538" s="102" t="n">
        <v>35992</v>
      </c>
      <c r="K538" s="102" t="n">
        <v>7</v>
      </c>
      <c r="L538" s="102" t="s">
        <v>1526</v>
      </c>
      <c r="M538" s="102" t="s">
        <v>1078</v>
      </c>
      <c r="N538" s="102" t="s">
        <v>1079</v>
      </c>
      <c r="O538" s="102" t="s">
        <v>1155</v>
      </c>
      <c r="P538" s="104" t="e">
        <f aca="false">_xlfn.XLOOKUP('MEDIA TRI'!$E:$E,'MEDIA TRI'!$AA:$AA,"-",0)</f>
        <v>#NAME?</v>
      </c>
      <c r="Q538" s="12" t="e">
        <f aca="false">_xlfn.XLOOKUP($U:$U,$V:$V,0,0)</f>
        <v>#NAME?</v>
      </c>
      <c r="R538" s="12" t="e">
        <f aca="false">_xlfn.XLOOKUP($U:$U,$W:$W,0,0)</f>
        <v>#NAME?</v>
      </c>
      <c r="S538" s="12" t="s">
        <v>61</v>
      </c>
      <c r="T538" s="12" t="s">
        <v>1081</v>
      </c>
      <c r="U538" s="12" t="n">
        <v>45232246001875</v>
      </c>
      <c r="V538" s="12" t="s">
        <v>1093</v>
      </c>
      <c r="W538" s="12" t="s">
        <v>1094</v>
      </c>
    </row>
    <row r="539" customFormat="false" ht="15" hidden="false" customHeight="false" outlineLevel="0" collapsed="false">
      <c r="A539" s="102" t="s">
        <v>2315</v>
      </c>
      <c r="B539" s="103" t="n">
        <v>17424383000128</v>
      </c>
      <c r="C539" s="102" t="n">
        <v>111702</v>
      </c>
      <c r="D539" s="102" t="n">
        <v>388</v>
      </c>
      <c r="E539" s="102" t="s">
        <v>2316</v>
      </c>
      <c r="F539" s="102" t="n">
        <v>10437</v>
      </c>
      <c r="G539" s="102" t="s">
        <v>58</v>
      </c>
      <c r="H539" s="102" t="n">
        <v>30015</v>
      </c>
      <c r="I539" s="102" t="n">
        <v>21</v>
      </c>
      <c r="J539" s="102" t="n">
        <v>30015</v>
      </c>
      <c r="K539" s="102" t="n">
        <v>7</v>
      </c>
      <c r="L539" s="102" t="s">
        <v>2315</v>
      </c>
      <c r="M539" s="102" t="s">
        <v>1078</v>
      </c>
      <c r="N539" s="102" t="s">
        <v>1079</v>
      </c>
      <c r="O539" s="102" t="s">
        <v>1116</v>
      </c>
      <c r="P539" s="104" t="e">
        <f aca="false">_xlfn.XLOOKUP('MEDIA TRI'!$E:$E,'MEDIA TRI'!$AA:$AA,"-",0)</f>
        <v>#NAME?</v>
      </c>
      <c r="Q539" s="12" t="e">
        <f aca="false">_xlfn.XLOOKUP($U:$U,$V:$V,0,0)</f>
        <v>#NAME?</v>
      </c>
      <c r="R539" s="12" t="e">
        <f aca="false">_xlfn.XLOOKUP($U:$U,$W:$W,0,0)</f>
        <v>#NAME?</v>
      </c>
      <c r="S539" s="12" t="s">
        <v>61</v>
      </c>
      <c r="T539" s="12" t="s">
        <v>1081</v>
      </c>
      <c r="U539" s="12" t="n">
        <v>42892281000346</v>
      </c>
      <c r="V539" s="12" t="n">
        <v>28</v>
      </c>
      <c r="W539" s="12" t="s">
        <v>1150</v>
      </c>
    </row>
    <row r="540" customFormat="false" ht="15" hidden="false" customHeight="false" outlineLevel="0" collapsed="false">
      <c r="A540" s="102" t="s">
        <v>2317</v>
      </c>
      <c r="B540" s="103" t="n">
        <v>706098000105</v>
      </c>
      <c r="C540" s="102" t="n">
        <v>105077</v>
      </c>
      <c r="D540" s="102" t="n">
        <v>2226</v>
      </c>
      <c r="E540" s="102" t="s">
        <v>2318</v>
      </c>
      <c r="F540" s="102" t="n">
        <v>13531</v>
      </c>
      <c r="G540" s="102" t="s">
        <v>1381</v>
      </c>
      <c r="H540" s="102" t="n">
        <v>35992</v>
      </c>
      <c r="I540" s="102" t="n">
        <v>7</v>
      </c>
      <c r="J540" s="102" t="n">
        <v>35992</v>
      </c>
      <c r="K540" s="102" t="n">
        <v>7</v>
      </c>
      <c r="L540" s="102" t="s">
        <v>2317</v>
      </c>
      <c r="M540" s="102" t="s">
        <v>1078</v>
      </c>
      <c r="N540" s="102" t="s">
        <v>1090</v>
      </c>
      <c r="O540" s="102" t="s">
        <v>1106</v>
      </c>
      <c r="P540" s="104" t="e">
        <f aca="false">_xlfn.XLOOKUP('MEDIA TRI'!$E:$E,'MEDIA TRI'!$AA:$AA,"-",0)</f>
        <v>#NAME?</v>
      </c>
      <c r="Q540" s="12" t="e">
        <f aca="false">_xlfn.XLOOKUP($U:$U,$V:$V,0,0)</f>
        <v>#NAME?</v>
      </c>
      <c r="R540" s="12" t="e">
        <f aca="false">_xlfn.XLOOKUP($U:$U,$W:$W,0,0)</f>
        <v>#NAME?</v>
      </c>
      <c r="S540" s="12" t="s">
        <v>61</v>
      </c>
      <c r="T540" s="12" t="s">
        <v>1092</v>
      </c>
      <c r="U540" s="12" t="n">
        <v>42892281000346</v>
      </c>
      <c r="V540" s="12" t="n">
        <v>28</v>
      </c>
      <c r="W540" s="12" t="s">
        <v>1150</v>
      </c>
    </row>
    <row r="541" customFormat="false" ht="15" hidden="false" customHeight="false" outlineLevel="0" collapsed="false">
      <c r="A541" s="102" t="s">
        <v>2319</v>
      </c>
      <c r="B541" s="103" t="n">
        <v>268176000129</v>
      </c>
      <c r="C541" s="102" t="n">
        <v>135813</v>
      </c>
      <c r="D541" s="102" t="n">
        <v>328</v>
      </c>
      <c r="E541" s="102" t="s">
        <v>2320</v>
      </c>
      <c r="F541" s="102" t="n">
        <v>10437</v>
      </c>
      <c r="G541" s="102" t="s">
        <v>58</v>
      </c>
      <c r="H541" s="102" t="n">
        <v>35997</v>
      </c>
      <c r="I541" s="102" t="n">
        <v>7</v>
      </c>
      <c r="J541" s="102" t="n">
        <v>35997</v>
      </c>
      <c r="K541" s="102" t="n">
        <v>7</v>
      </c>
      <c r="L541" s="102" t="s">
        <v>2321</v>
      </c>
      <c r="M541" s="102" t="s">
        <v>1078</v>
      </c>
      <c r="N541" s="102" t="s">
        <v>1079</v>
      </c>
      <c r="O541" s="102" t="s">
        <v>1116</v>
      </c>
      <c r="P541" s="104" t="e">
        <f aca="false">_xlfn.XLOOKUP('MEDIA TRI'!$E:$E,'MEDIA TRI'!$AA:$AA,"-",0)</f>
        <v>#NAME?</v>
      </c>
      <c r="Q541" s="12" t="e">
        <f aca="false">_xlfn.XLOOKUP($U:$U,$V:$V,0,0)</f>
        <v>#NAME?</v>
      </c>
      <c r="R541" s="12" t="e">
        <f aca="false">_xlfn.XLOOKUP($U:$U,$W:$W,0,0)</f>
        <v>#NAME?</v>
      </c>
      <c r="S541" s="12" t="s">
        <v>61</v>
      </c>
      <c r="T541" s="12" t="s">
        <v>1081</v>
      </c>
      <c r="U541" s="12" t="n">
        <v>12442737000577</v>
      </c>
      <c r="V541" s="12"/>
    </row>
    <row r="542" customFormat="false" ht="15" hidden="false" customHeight="false" outlineLevel="0" collapsed="false">
      <c r="A542" s="102" t="s">
        <v>2322</v>
      </c>
      <c r="B542" s="103" t="n">
        <v>6960239000190</v>
      </c>
      <c r="C542" s="102" t="n">
        <v>132000</v>
      </c>
      <c r="D542" s="102" t="n">
        <v>2255</v>
      </c>
      <c r="E542" s="102" t="s">
        <v>2323</v>
      </c>
      <c r="F542" s="102" t="n">
        <v>10437</v>
      </c>
      <c r="G542" s="102" t="s">
        <v>58</v>
      </c>
      <c r="H542" s="102" t="n">
        <v>36001</v>
      </c>
      <c r="I542" s="102" t="n">
        <v>8</v>
      </c>
      <c r="J542" s="102" t="n">
        <v>36001</v>
      </c>
      <c r="K542" s="102" t="n">
        <v>7</v>
      </c>
      <c r="L542" s="102" t="s">
        <v>2322</v>
      </c>
      <c r="M542" s="102" t="s">
        <v>1078</v>
      </c>
      <c r="N542" s="102" t="s">
        <v>1079</v>
      </c>
      <c r="O542" s="102" t="s">
        <v>1116</v>
      </c>
      <c r="P542" s="104" t="e">
        <f aca="false">_xlfn.XLOOKUP('MEDIA TRI'!$E:$E,'MEDIA TRI'!$AA:$AA,"-",0)</f>
        <v>#NAME?</v>
      </c>
      <c r="Q542" s="12" t="e">
        <f aca="false">_xlfn.XLOOKUP($U:$U,$V:$V,0,0)</f>
        <v>#NAME?</v>
      </c>
      <c r="R542" s="12" t="e">
        <f aca="false">_xlfn.XLOOKUP($U:$U,$W:$W,0,0)</f>
        <v>#NAME?</v>
      </c>
      <c r="S542" s="12" t="s">
        <v>61</v>
      </c>
      <c r="T542" s="12" t="s">
        <v>1081</v>
      </c>
      <c r="U542" s="12" t="n">
        <v>12442737000577</v>
      </c>
      <c r="V542" s="12" t="n">
        <v>29</v>
      </c>
      <c r="W542" s="12" t="s">
        <v>58</v>
      </c>
    </row>
    <row r="543" customFormat="false" ht="15" hidden="false" customHeight="false" outlineLevel="0" collapsed="false">
      <c r="A543" s="102" t="s">
        <v>2324</v>
      </c>
      <c r="B543" s="103" t="n">
        <v>68547975000178</v>
      </c>
      <c r="C543" s="102" t="n">
        <v>147936</v>
      </c>
      <c r="D543" s="102" t="n">
        <v>509</v>
      </c>
      <c r="E543" s="102" t="s">
        <v>2325</v>
      </c>
      <c r="F543" s="102" t="n">
        <v>14622</v>
      </c>
      <c r="G543" s="102" t="s">
        <v>2326</v>
      </c>
      <c r="H543" s="102" t="n">
        <v>30015</v>
      </c>
      <c r="I543" s="102" t="n">
        <v>21</v>
      </c>
      <c r="J543" s="102" t="n">
        <v>30015</v>
      </c>
      <c r="K543" s="102" t="n">
        <v>7</v>
      </c>
      <c r="L543" s="102" t="s">
        <v>2324</v>
      </c>
      <c r="M543" s="102" t="s">
        <v>1078</v>
      </c>
      <c r="N543" s="102" t="s">
        <v>1079</v>
      </c>
      <c r="O543" s="102" t="s">
        <v>1116</v>
      </c>
      <c r="P543" s="104" t="e">
        <f aca="false">_xlfn.XLOOKUP('MEDIA TRI'!$E:$E,'MEDIA TRI'!$AA:$AA,"-",0)</f>
        <v>#NAME?</v>
      </c>
      <c r="Q543" s="12" t="e">
        <f aca="false">_xlfn.XLOOKUP($U:$U,$V:$V,0,0)</f>
        <v>#NAME?</v>
      </c>
      <c r="R543" s="12" t="e">
        <f aca="false">_xlfn.XLOOKUP($U:$U,$W:$W,0,0)</f>
        <v>#NAME?</v>
      </c>
      <c r="S543" s="12" t="s">
        <v>61</v>
      </c>
      <c r="T543" s="12" t="s">
        <v>1081</v>
      </c>
      <c r="U543" s="12" t="n">
        <v>1356020000324</v>
      </c>
      <c r="V543" s="12" t="s">
        <v>1093</v>
      </c>
      <c r="W543" s="12" t="s">
        <v>1094</v>
      </c>
    </row>
    <row r="544" customFormat="false" ht="15" hidden="false" customHeight="false" outlineLevel="0" collapsed="false">
      <c r="A544" s="102" t="s">
        <v>2327</v>
      </c>
      <c r="B544" s="103" t="n">
        <v>24234775000190</v>
      </c>
      <c r="C544" s="102" t="n">
        <v>146173</v>
      </c>
      <c r="D544" s="102" t="n">
        <v>328</v>
      </c>
      <c r="E544" s="102" t="s">
        <v>2328</v>
      </c>
      <c r="F544" s="102" t="n">
        <v>14516</v>
      </c>
      <c r="G544" s="102" t="s">
        <v>1089</v>
      </c>
      <c r="H544" s="102" t="n">
        <v>35993</v>
      </c>
      <c r="I544" s="102" t="n">
        <v>28</v>
      </c>
      <c r="J544" s="102" t="n">
        <v>35993</v>
      </c>
      <c r="K544" s="102" t="n">
        <v>7</v>
      </c>
      <c r="L544" s="102" t="s">
        <v>2327</v>
      </c>
      <c r="M544" s="102" t="s">
        <v>1078</v>
      </c>
      <c r="N544" s="102" t="s">
        <v>1079</v>
      </c>
      <c r="O544" s="102" t="s">
        <v>1116</v>
      </c>
      <c r="P544" s="104" t="e">
        <f aca="false">_xlfn.XLOOKUP('MEDIA TRI'!$E:$E,'MEDIA TRI'!$AA:$AA,"-",0)</f>
        <v>#NAME?</v>
      </c>
      <c r="Q544" s="12" t="e">
        <f aca="false">_xlfn.XLOOKUP($U:$U,$V:$V,0,0)</f>
        <v>#NAME?</v>
      </c>
      <c r="R544" s="12" t="e">
        <f aca="false">_xlfn.XLOOKUP($U:$U,$W:$W,0,0)</f>
        <v>#NAME?</v>
      </c>
      <c r="S544" s="12" t="s">
        <v>61</v>
      </c>
      <c r="T544" s="12" t="s">
        <v>1081</v>
      </c>
      <c r="U544" s="12" t="n">
        <v>1356020000324</v>
      </c>
      <c r="V544" s="12" t="s">
        <v>1093</v>
      </c>
      <c r="W544" s="12" t="s">
        <v>1094</v>
      </c>
    </row>
    <row r="545" customFormat="false" ht="15" hidden="false" customHeight="false" outlineLevel="0" collapsed="false">
      <c r="A545" s="102" t="s">
        <v>1412</v>
      </c>
      <c r="B545" s="103" t="n">
        <v>41879776000100</v>
      </c>
      <c r="C545" s="102" t="n">
        <v>120510</v>
      </c>
      <c r="D545" s="102" t="n">
        <v>598</v>
      </c>
      <c r="E545" s="102" t="s">
        <v>2329</v>
      </c>
      <c r="F545" s="102" t="n">
        <v>10994</v>
      </c>
      <c r="G545" s="102" t="s">
        <v>1207</v>
      </c>
      <c r="H545" s="102" t="n">
        <v>34925</v>
      </c>
      <c r="I545" s="102" t="n">
        <v>35</v>
      </c>
      <c r="J545" s="102" t="n">
        <v>34925</v>
      </c>
      <c r="K545" s="102" t="n">
        <v>7</v>
      </c>
      <c r="L545" s="102" t="s">
        <v>1412</v>
      </c>
      <c r="M545" s="102" t="s">
        <v>1078</v>
      </c>
      <c r="N545" s="102" t="s">
        <v>1079</v>
      </c>
      <c r="O545" s="102" t="s">
        <v>1116</v>
      </c>
      <c r="P545" s="104" t="e">
        <f aca="false">_xlfn.XLOOKUP('MEDIA TRI'!$E:$E,'MEDIA TRI'!$AA:$AA,"-",0)</f>
        <v>#NAME?</v>
      </c>
      <c r="Q545" s="12" t="e">
        <f aca="false">_xlfn.XLOOKUP($U:$U,$V:$V,0,0)</f>
        <v>#NAME?</v>
      </c>
      <c r="R545" s="12" t="e">
        <f aca="false">_xlfn.XLOOKUP($U:$U,$W:$W,0,0)</f>
        <v>#NAME?</v>
      </c>
      <c r="S545" s="12" t="s">
        <v>61</v>
      </c>
      <c r="T545" s="12" t="s">
        <v>1081</v>
      </c>
      <c r="U545" s="12" t="n">
        <v>47565155000996</v>
      </c>
      <c r="V545" s="12" t="s">
        <v>1093</v>
      </c>
      <c r="W545" s="12" t="s">
        <v>1094</v>
      </c>
    </row>
    <row r="546" customFormat="false" ht="15" hidden="false" customHeight="false" outlineLevel="0" collapsed="false">
      <c r="A546" s="102" t="s">
        <v>2330</v>
      </c>
      <c r="B546" s="103" t="n">
        <v>17012667000107</v>
      </c>
      <c r="C546" s="102" t="n">
        <v>142246</v>
      </c>
      <c r="D546" s="102" t="n">
        <v>651</v>
      </c>
      <c r="E546" s="102" t="s">
        <v>2331</v>
      </c>
      <c r="F546" s="102" t="n">
        <v>13507</v>
      </c>
      <c r="G546" s="102" t="s">
        <v>1457</v>
      </c>
      <c r="H546" s="102" t="n">
        <v>35487</v>
      </c>
      <c r="I546" s="102" t="n">
        <v>26</v>
      </c>
      <c r="J546" s="102" t="n">
        <v>35487</v>
      </c>
      <c r="K546" s="102" t="n">
        <v>7</v>
      </c>
      <c r="L546" s="102" t="s">
        <v>2330</v>
      </c>
      <c r="M546" s="102" t="s">
        <v>1078</v>
      </c>
      <c r="N546" s="102" t="s">
        <v>1090</v>
      </c>
      <c r="O546" s="102" t="s">
        <v>1106</v>
      </c>
      <c r="P546" s="104" t="e">
        <f aca="false">_xlfn.XLOOKUP('MEDIA TRI'!$E:$E,'MEDIA TRI'!$AA:$AA,"-",0)</f>
        <v>#NAME?</v>
      </c>
      <c r="Q546" s="12" t="e">
        <f aca="false">_xlfn.XLOOKUP($U:$U,$V:$V,0,0)</f>
        <v>#NAME?</v>
      </c>
      <c r="R546" s="12" t="e">
        <f aca="false">_xlfn.XLOOKUP($U:$U,$W:$W,0,0)</f>
        <v>#NAME?</v>
      </c>
      <c r="S546" s="12" t="s">
        <v>61</v>
      </c>
      <c r="T546" s="12" t="s">
        <v>1092</v>
      </c>
      <c r="U546" s="12" t="n">
        <v>47565155000996</v>
      </c>
      <c r="V546" s="12" t="s">
        <v>1093</v>
      </c>
      <c r="W546" s="12" t="s">
        <v>1094</v>
      </c>
    </row>
    <row r="547" customFormat="false" ht="15" hidden="false" customHeight="false" outlineLevel="0" collapsed="false">
      <c r="A547" s="102" t="s">
        <v>2332</v>
      </c>
      <c r="B547" s="103" t="n">
        <v>21393079000138</v>
      </c>
      <c r="C547" s="102" t="n">
        <v>130909</v>
      </c>
      <c r="D547" s="102" t="n">
        <v>404</v>
      </c>
      <c r="E547" s="102" t="s">
        <v>2333</v>
      </c>
      <c r="F547" s="102" t="n">
        <v>9336</v>
      </c>
      <c r="G547" s="102" t="s">
        <v>1133</v>
      </c>
      <c r="H547" s="102" t="n">
        <v>35480</v>
      </c>
      <c r="I547" s="102" t="n">
        <v>28</v>
      </c>
      <c r="J547" s="102" t="n">
        <v>35480</v>
      </c>
      <c r="K547" s="102" t="n">
        <v>7</v>
      </c>
      <c r="L547" s="102" t="s">
        <v>2332</v>
      </c>
      <c r="M547" s="102" t="s">
        <v>1078</v>
      </c>
      <c r="N547" s="102" t="s">
        <v>1090</v>
      </c>
      <c r="O547" s="102" t="s">
        <v>1106</v>
      </c>
      <c r="P547" s="104" t="e">
        <f aca="false">_xlfn.XLOOKUP('MEDIA TRI'!$E:$E,'MEDIA TRI'!$AA:$AA,"-",0)</f>
        <v>#NAME?</v>
      </c>
      <c r="Q547" s="12" t="e">
        <f aca="false">_xlfn.XLOOKUP($U:$U,$V:$V,0,0)</f>
        <v>#NAME?</v>
      </c>
      <c r="R547" s="12" t="e">
        <f aca="false">_xlfn.XLOOKUP($U:$U,$W:$W,0,0)</f>
        <v>#NAME?</v>
      </c>
      <c r="S547" s="12" t="s">
        <v>61</v>
      </c>
      <c r="T547" s="12" t="s">
        <v>1092</v>
      </c>
      <c r="U547" s="12" t="n">
        <v>532888000103</v>
      </c>
      <c r="V547" s="12" t="s">
        <v>1093</v>
      </c>
      <c r="W547" s="12" t="s">
        <v>1094</v>
      </c>
    </row>
    <row r="548" customFormat="false" ht="15" hidden="false" customHeight="false" outlineLevel="0" collapsed="false">
      <c r="A548" s="102" t="s">
        <v>2334</v>
      </c>
      <c r="B548" s="103" t="n">
        <v>3682265000105</v>
      </c>
      <c r="C548" s="102" t="n">
        <v>107767</v>
      </c>
      <c r="D548" s="102" t="n">
        <v>993</v>
      </c>
      <c r="E548" s="102" t="s">
        <v>2335</v>
      </c>
      <c r="F548" s="102" t="n">
        <v>14516</v>
      </c>
      <c r="G548" s="102" t="s">
        <v>1089</v>
      </c>
      <c r="H548" s="102" t="n">
        <v>35181</v>
      </c>
      <c r="I548" s="102" t="n">
        <v>34</v>
      </c>
      <c r="J548" s="102" t="n">
        <v>35181</v>
      </c>
      <c r="K548" s="102" t="n">
        <v>7</v>
      </c>
      <c r="L548" s="102" t="s">
        <v>2336</v>
      </c>
      <c r="M548" s="102" t="s">
        <v>1078</v>
      </c>
      <c r="N548" s="102" t="s">
        <v>1079</v>
      </c>
      <c r="O548" s="102" t="s">
        <v>1155</v>
      </c>
      <c r="P548" s="104" t="e">
        <f aca="false">_xlfn.XLOOKUP('MEDIA TRI'!$E:$E,'MEDIA TRI'!$AA:$AA,"-",0)</f>
        <v>#NAME?</v>
      </c>
      <c r="Q548" s="12" t="e">
        <f aca="false">_xlfn.XLOOKUP($U:$U,$V:$V,0,0)</f>
        <v>#NAME?</v>
      </c>
      <c r="R548" s="12" t="e">
        <f aca="false">_xlfn.XLOOKUP($U:$U,$W:$W,0,0)</f>
        <v>#NAME?</v>
      </c>
      <c r="S548" s="12" t="s">
        <v>61</v>
      </c>
      <c r="T548" s="12" t="s">
        <v>1081</v>
      </c>
      <c r="U548" s="12" t="n">
        <v>532888000103</v>
      </c>
      <c r="V548" s="12" t="s">
        <v>1093</v>
      </c>
      <c r="W548" s="12" t="s">
        <v>1094</v>
      </c>
    </row>
    <row r="549" customFormat="false" ht="15" hidden="false" customHeight="false" outlineLevel="0" collapsed="false">
      <c r="A549" s="102" t="s">
        <v>2337</v>
      </c>
      <c r="B549" s="103" t="n">
        <v>17089988000100</v>
      </c>
      <c r="C549" s="102" t="n">
        <v>118592</v>
      </c>
      <c r="D549" s="102" t="n">
        <v>530</v>
      </c>
      <c r="E549" s="102" t="s">
        <v>2338</v>
      </c>
      <c r="F549" s="102" t="n">
        <v>614</v>
      </c>
      <c r="G549" s="102" t="s">
        <v>1183</v>
      </c>
      <c r="H549" s="102" t="n">
        <v>35998</v>
      </c>
      <c r="I549" s="102" t="n">
        <v>35</v>
      </c>
      <c r="J549" s="102" t="n">
        <v>35998</v>
      </c>
      <c r="K549" s="102" t="n">
        <v>7</v>
      </c>
      <c r="L549" s="102" t="s">
        <v>2339</v>
      </c>
      <c r="M549" s="102" t="s">
        <v>1078</v>
      </c>
      <c r="N549" s="102" t="s">
        <v>1090</v>
      </c>
      <c r="O549" s="102" t="s">
        <v>1091</v>
      </c>
      <c r="P549" s="104" t="e">
        <f aca="false">_xlfn.XLOOKUP('MEDIA TRI'!$E:$E,'MEDIA TRI'!$AA:$AA,"-",0)</f>
        <v>#NAME?</v>
      </c>
      <c r="Q549" s="12" t="e">
        <f aca="false">_xlfn.XLOOKUP($U:$U,$V:$V,0,0)</f>
        <v>#NAME?</v>
      </c>
      <c r="R549" s="12" t="e">
        <f aca="false">_xlfn.XLOOKUP($U:$U,$W:$W,0,0)</f>
        <v>#NAME?</v>
      </c>
      <c r="S549" s="12" t="s">
        <v>61</v>
      </c>
      <c r="T549" s="12" t="s">
        <v>1092</v>
      </c>
      <c r="U549" s="12" t="n">
        <v>17689407000170</v>
      </c>
      <c r="V549" s="12" t="n">
        <v>29</v>
      </c>
      <c r="W549" s="12" t="s">
        <v>58</v>
      </c>
    </row>
    <row r="550" customFormat="false" ht="15" hidden="false" customHeight="false" outlineLevel="0" collapsed="false">
      <c r="A550" s="102" t="s">
        <v>2340</v>
      </c>
      <c r="B550" s="103" t="n">
        <v>6069860000168</v>
      </c>
      <c r="C550" s="102" t="n">
        <v>118867</v>
      </c>
      <c r="D550" s="102" t="n">
        <v>1146</v>
      </c>
      <c r="E550" s="102" t="s">
        <v>2341</v>
      </c>
      <c r="F550" s="102" t="n">
        <v>10437</v>
      </c>
      <c r="G550" s="102" t="s">
        <v>58</v>
      </c>
      <c r="H550" s="102" t="n">
        <v>30015</v>
      </c>
      <c r="I550" s="102" t="n">
        <v>21</v>
      </c>
      <c r="J550" s="102" t="n">
        <v>30015</v>
      </c>
      <c r="K550" s="102" t="n">
        <v>7</v>
      </c>
      <c r="L550" s="102" t="s">
        <v>2342</v>
      </c>
      <c r="M550" s="102" t="s">
        <v>1078</v>
      </c>
      <c r="N550" s="102" t="s">
        <v>1079</v>
      </c>
      <c r="O550" s="102" t="s">
        <v>1097</v>
      </c>
      <c r="P550" s="104" t="e">
        <f aca="false">_xlfn.XLOOKUP('MEDIA TRI'!$E:$E,'MEDIA TRI'!$AA:$AA,"-",0)</f>
        <v>#NAME?</v>
      </c>
      <c r="Q550" s="12" t="e">
        <f aca="false">_xlfn.XLOOKUP($U:$U,$V:$V,0,0)</f>
        <v>#NAME?</v>
      </c>
      <c r="R550" s="12" t="e">
        <f aca="false">_xlfn.XLOOKUP($U:$U,$W:$W,0,0)</f>
        <v>#NAME?</v>
      </c>
      <c r="S550" s="12" t="s">
        <v>61</v>
      </c>
      <c r="T550" s="12" t="s">
        <v>1081</v>
      </c>
      <c r="U550" s="12" t="n">
        <v>17689407000170</v>
      </c>
      <c r="V550" s="12" t="n">
        <v>29</v>
      </c>
      <c r="W550" s="12" t="s">
        <v>58</v>
      </c>
    </row>
    <row r="551" customFormat="false" ht="15" hidden="false" customHeight="false" outlineLevel="0" collapsed="false">
      <c r="A551" s="102" t="s">
        <v>2343</v>
      </c>
      <c r="B551" s="103" t="n">
        <v>1615712000188</v>
      </c>
      <c r="C551" s="102" t="n">
        <v>110328</v>
      </c>
      <c r="D551" s="102" t="n">
        <v>3412</v>
      </c>
      <c r="E551" s="102" t="s">
        <v>2344</v>
      </c>
      <c r="F551" s="102" t="n">
        <v>10437</v>
      </c>
      <c r="G551" s="102" t="s">
        <v>58</v>
      </c>
      <c r="H551" s="102" t="n">
        <v>30015</v>
      </c>
      <c r="I551" s="102" t="n">
        <v>21</v>
      </c>
      <c r="J551" s="102" t="n">
        <v>30015</v>
      </c>
      <c r="K551" s="102" t="n">
        <v>7</v>
      </c>
      <c r="L551" s="102" t="s">
        <v>2343</v>
      </c>
      <c r="M551" s="102" t="s">
        <v>1078</v>
      </c>
      <c r="N551" s="102" t="s">
        <v>1090</v>
      </c>
      <c r="O551" s="102" t="s">
        <v>1126</v>
      </c>
      <c r="P551" s="104" t="e">
        <f aca="false">_xlfn.XLOOKUP('MEDIA TRI'!$E:$E,'MEDIA TRI'!$AA:$AA,"-",0)</f>
        <v>#NAME?</v>
      </c>
      <c r="Q551" s="12" t="e">
        <f aca="false">_xlfn.XLOOKUP($U:$U,$V:$V,0,0)</f>
        <v>#NAME?</v>
      </c>
      <c r="R551" s="12" t="e">
        <f aca="false">_xlfn.XLOOKUP($U:$U,$W:$W,0,0)</f>
        <v>#NAME?</v>
      </c>
      <c r="S551" s="12" t="s">
        <v>61</v>
      </c>
      <c r="T551" s="12" t="s">
        <v>1081</v>
      </c>
      <c r="U551" s="12" t="n">
        <v>45425899000122</v>
      </c>
      <c r="V551" s="12" t="s">
        <v>1093</v>
      </c>
      <c r="W551" s="12" t="s">
        <v>1094</v>
      </c>
    </row>
    <row r="552" customFormat="false" ht="15" hidden="false" customHeight="false" outlineLevel="0" collapsed="false">
      <c r="A552" s="102" t="s">
        <v>2345</v>
      </c>
      <c r="B552" s="103" t="n">
        <v>192032000136</v>
      </c>
      <c r="C552" s="102" t="n">
        <v>115139</v>
      </c>
      <c r="D552" s="102" t="n">
        <v>302</v>
      </c>
      <c r="E552" s="102" t="s">
        <v>2346</v>
      </c>
      <c r="F552" s="102" t="n">
        <v>10437</v>
      </c>
      <c r="G552" s="102" t="s">
        <v>58</v>
      </c>
      <c r="H552" s="102" t="n">
        <v>30015</v>
      </c>
      <c r="I552" s="102" t="n">
        <v>21</v>
      </c>
      <c r="J552" s="102" t="n">
        <v>30015</v>
      </c>
      <c r="K552" s="102" t="n">
        <v>7</v>
      </c>
      <c r="L552" s="102" t="s">
        <v>2345</v>
      </c>
      <c r="M552" s="102" t="s">
        <v>1078</v>
      </c>
      <c r="N552" s="102" t="s">
        <v>1079</v>
      </c>
      <c r="O552" s="102" t="s">
        <v>1155</v>
      </c>
      <c r="P552" s="104" t="e">
        <f aca="false">_xlfn.XLOOKUP('MEDIA TRI'!$E:$E,'MEDIA TRI'!$AA:$AA,"-",0)</f>
        <v>#NAME?</v>
      </c>
      <c r="Q552" s="12" t="e">
        <f aca="false">_xlfn.XLOOKUP($U:$U,$V:$V,0,0)</f>
        <v>#NAME?</v>
      </c>
      <c r="R552" s="12" t="e">
        <f aca="false">_xlfn.XLOOKUP($U:$U,$W:$W,0,0)</f>
        <v>#NAME?</v>
      </c>
      <c r="S552" s="12" t="s">
        <v>61</v>
      </c>
      <c r="T552" s="12" t="s">
        <v>1081</v>
      </c>
      <c r="U552" s="12" t="n">
        <v>45425899000122</v>
      </c>
      <c r="V552" s="12" t="s">
        <v>1093</v>
      </c>
      <c r="W552" s="12" t="s">
        <v>1094</v>
      </c>
    </row>
    <row r="553" customFormat="false" ht="15" hidden="false" customHeight="false" outlineLevel="0" collapsed="false">
      <c r="A553" s="102" t="s">
        <v>2347</v>
      </c>
      <c r="B553" s="103" t="n">
        <v>70971163000105</v>
      </c>
      <c r="C553" s="102" t="n">
        <v>106435</v>
      </c>
      <c r="D553" s="102" t="n">
        <v>302</v>
      </c>
      <c r="E553" s="102" t="s">
        <v>2348</v>
      </c>
      <c r="F553" s="102" t="n">
        <v>14326</v>
      </c>
      <c r="G553" s="102" t="s">
        <v>1355</v>
      </c>
      <c r="H553" s="102" t="n">
        <v>34925</v>
      </c>
      <c r="I553" s="102" t="n">
        <v>7</v>
      </c>
      <c r="J553" s="102" t="n">
        <v>34925</v>
      </c>
      <c r="K553" s="102" t="n">
        <v>7</v>
      </c>
      <c r="L553" s="102" t="s">
        <v>2347</v>
      </c>
      <c r="M553" s="102" t="s">
        <v>1078</v>
      </c>
      <c r="N553" s="102" t="s">
        <v>1079</v>
      </c>
      <c r="O553" s="102" t="s">
        <v>1155</v>
      </c>
      <c r="P553" s="104" t="e">
        <f aca="false">_xlfn.XLOOKUP('MEDIA TRI'!$E:$E,'MEDIA TRI'!$AA:$AA,"-",0)</f>
        <v>#NAME?</v>
      </c>
      <c r="Q553" s="12" t="e">
        <f aca="false">_xlfn.XLOOKUP($U:$U,$V:$V,0,0)</f>
        <v>#NAME?</v>
      </c>
      <c r="R553" s="12" t="e">
        <f aca="false">_xlfn.XLOOKUP($U:$U,$W:$W,0,0)</f>
        <v>#NAME?</v>
      </c>
      <c r="S553" s="12" t="s">
        <v>61</v>
      </c>
      <c r="T553" s="12" t="s">
        <v>1081</v>
      </c>
      <c r="U553" s="12" t="n">
        <v>68204486000466</v>
      </c>
      <c r="V553" s="12" t="s">
        <v>1093</v>
      </c>
      <c r="W553" s="12" t="s">
        <v>1094</v>
      </c>
    </row>
    <row r="554" customFormat="false" ht="15" hidden="false" customHeight="false" outlineLevel="0" collapsed="false">
      <c r="A554" s="102" t="s">
        <v>2349</v>
      </c>
      <c r="B554" s="103" t="n">
        <v>22110993000197</v>
      </c>
      <c r="C554" s="102" t="n">
        <v>117077</v>
      </c>
      <c r="D554" s="102" t="n">
        <v>163</v>
      </c>
      <c r="E554" s="102" t="s">
        <v>2350</v>
      </c>
      <c r="F554" s="102" t="n">
        <v>10437</v>
      </c>
      <c r="G554" s="102" t="s">
        <v>58</v>
      </c>
      <c r="H554" s="102" t="n">
        <v>34925</v>
      </c>
      <c r="I554" s="102" t="n">
        <v>35</v>
      </c>
      <c r="J554" s="102" t="n">
        <v>34925</v>
      </c>
      <c r="K554" s="102" t="n">
        <v>7</v>
      </c>
      <c r="L554" s="102" t="s">
        <v>2349</v>
      </c>
      <c r="M554" s="102" t="s">
        <v>1078</v>
      </c>
      <c r="N554" s="102" t="s">
        <v>1079</v>
      </c>
      <c r="O554" s="102" t="s">
        <v>1155</v>
      </c>
      <c r="P554" s="104" t="e">
        <f aca="false">_xlfn.XLOOKUP('MEDIA TRI'!$E:$E,'MEDIA TRI'!$AA:$AA,"-",0)</f>
        <v>#NAME?</v>
      </c>
      <c r="Q554" s="12" t="e">
        <f aca="false">_xlfn.XLOOKUP($U:$U,$V:$V,0,0)</f>
        <v>#NAME?</v>
      </c>
      <c r="R554" s="12" t="e">
        <f aca="false">_xlfn.XLOOKUP($U:$U,$W:$W,0,0)</f>
        <v>#NAME?</v>
      </c>
      <c r="S554" s="12" t="s">
        <v>61</v>
      </c>
      <c r="T554" s="12" t="s">
        <v>1081</v>
      </c>
      <c r="U554" s="12" t="n">
        <v>68204486000466</v>
      </c>
      <c r="V554" s="12" t="s">
        <v>1093</v>
      </c>
      <c r="W554" s="12" t="s">
        <v>1094</v>
      </c>
    </row>
    <row r="555" customFormat="false" ht="15" hidden="false" customHeight="false" outlineLevel="0" collapsed="false">
      <c r="A555" s="102" t="s">
        <v>2351</v>
      </c>
      <c r="B555" s="103" t="n">
        <v>42840462000167</v>
      </c>
      <c r="C555" s="102" t="n">
        <v>128631</v>
      </c>
      <c r="D555" s="102" t="n">
        <v>3449</v>
      </c>
      <c r="E555" s="102" t="s">
        <v>2352</v>
      </c>
      <c r="F555" s="102" t="n">
        <v>13507</v>
      </c>
      <c r="G555" s="102" t="s">
        <v>1457</v>
      </c>
      <c r="H555" s="102" t="n">
        <v>30015</v>
      </c>
      <c r="I555" s="102" t="n">
        <v>21</v>
      </c>
      <c r="J555" s="102" t="n">
        <v>30015</v>
      </c>
      <c r="K555" s="102" t="n">
        <v>7</v>
      </c>
      <c r="L555" s="102" t="s">
        <v>2351</v>
      </c>
      <c r="M555" s="102" t="s">
        <v>1078</v>
      </c>
      <c r="N555" s="102" t="s">
        <v>1079</v>
      </c>
      <c r="O555" s="102" t="s">
        <v>1080</v>
      </c>
      <c r="P555" s="104" t="e">
        <f aca="false">_xlfn.XLOOKUP('MEDIA TRI'!$E:$E,'MEDIA TRI'!$AA:$AA,"-",0)</f>
        <v>#NAME?</v>
      </c>
      <c r="Q555" s="12" t="e">
        <f aca="false">_xlfn.XLOOKUP($U:$U,$V:$V,0,0)</f>
        <v>#NAME?</v>
      </c>
      <c r="R555" s="12" t="e">
        <f aca="false">_xlfn.XLOOKUP($U:$U,$W:$W,0,0)</f>
        <v>#NAME?</v>
      </c>
      <c r="S555" s="12" t="s">
        <v>61</v>
      </c>
      <c r="T555" s="12" t="s">
        <v>1081</v>
      </c>
      <c r="U555" s="12" t="n">
        <v>1554266000149</v>
      </c>
      <c r="V555" s="12" t="s">
        <v>1093</v>
      </c>
      <c r="W555" s="12" t="s">
        <v>1094</v>
      </c>
    </row>
    <row r="556" customFormat="false" ht="15" hidden="false" customHeight="false" outlineLevel="0" collapsed="false">
      <c r="A556" s="102" t="s">
        <v>2353</v>
      </c>
      <c r="B556" s="103" t="n">
        <v>1593969000186</v>
      </c>
      <c r="C556" s="102" t="n">
        <v>119909</v>
      </c>
      <c r="D556" s="102" t="n">
        <v>844</v>
      </c>
      <c r="E556" s="102" t="s">
        <v>2354</v>
      </c>
      <c r="F556" s="102" t="n">
        <v>10437</v>
      </c>
      <c r="G556" s="102" t="s">
        <v>58</v>
      </c>
      <c r="H556" s="102" t="n">
        <v>34925</v>
      </c>
      <c r="I556" s="102" t="n">
        <v>28</v>
      </c>
      <c r="J556" s="102" t="n">
        <v>34925</v>
      </c>
      <c r="K556" s="102" t="n">
        <v>7</v>
      </c>
      <c r="L556" s="102" t="s">
        <v>2353</v>
      </c>
      <c r="M556" s="102" t="s">
        <v>1078</v>
      </c>
      <c r="N556" s="102" t="s">
        <v>1090</v>
      </c>
      <c r="O556" s="102" t="s">
        <v>1106</v>
      </c>
      <c r="P556" s="104" t="e">
        <f aca="false">_xlfn.XLOOKUP('MEDIA TRI'!$E:$E,'MEDIA TRI'!$AA:$AA,"-",0)</f>
        <v>#NAME?</v>
      </c>
      <c r="Q556" s="12" t="e">
        <f aca="false">_xlfn.XLOOKUP($U:$U,$V:$V,0,0)</f>
        <v>#NAME?</v>
      </c>
      <c r="R556" s="12" t="e">
        <f aca="false">_xlfn.XLOOKUP($U:$U,$W:$W,0,0)</f>
        <v>#NAME?</v>
      </c>
      <c r="S556" s="12" t="s">
        <v>61</v>
      </c>
      <c r="T556" s="12" t="s">
        <v>1092</v>
      </c>
      <c r="U556" s="12" t="n">
        <v>1554266000149</v>
      </c>
      <c r="V556" s="12" t="s">
        <v>1093</v>
      </c>
      <c r="W556" s="12" t="s">
        <v>1094</v>
      </c>
    </row>
    <row r="557" customFormat="false" ht="15" hidden="false" customHeight="false" outlineLevel="0" collapsed="false">
      <c r="A557" s="102" t="s">
        <v>2355</v>
      </c>
      <c r="B557" s="103" t="n">
        <v>1493260000109</v>
      </c>
      <c r="C557" s="102" t="n">
        <v>101796</v>
      </c>
      <c r="D557" s="102" t="n">
        <v>220</v>
      </c>
      <c r="E557" s="102" t="s">
        <v>2356</v>
      </c>
      <c r="F557" s="102" t="n">
        <v>14329</v>
      </c>
      <c r="G557" s="102" t="s">
        <v>1109</v>
      </c>
      <c r="H557" s="102" t="n">
        <v>36000</v>
      </c>
      <c r="I557" s="102" t="n">
        <v>28</v>
      </c>
      <c r="J557" s="102" t="n">
        <v>36000</v>
      </c>
      <c r="K557" s="102" t="n">
        <v>7</v>
      </c>
      <c r="L557" s="102" t="s">
        <v>2355</v>
      </c>
      <c r="M557" s="102" t="s">
        <v>1078</v>
      </c>
      <c r="N557" s="102" t="s">
        <v>1090</v>
      </c>
      <c r="O557" s="102" t="s">
        <v>1102</v>
      </c>
      <c r="P557" s="104" t="e">
        <f aca="false">_xlfn.XLOOKUP('MEDIA TRI'!$E:$E,'MEDIA TRI'!$AA:$AA,"-",0)</f>
        <v>#NAME?</v>
      </c>
      <c r="Q557" s="12" t="e">
        <f aca="false">_xlfn.XLOOKUP($U:$U,$V:$V,0,0)</f>
        <v>#NAME?</v>
      </c>
      <c r="R557" s="12" t="e">
        <f aca="false">_xlfn.XLOOKUP($U:$U,$W:$W,0,0)</f>
        <v>#NAME?</v>
      </c>
      <c r="S557" s="12" t="s">
        <v>61</v>
      </c>
      <c r="T557" s="12" t="s">
        <v>1081</v>
      </c>
      <c r="U557" s="12" t="n">
        <v>1409581001073</v>
      </c>
      <c r="V557" s="12" t="s">
        <v>1093</v>
      </c>
      <c r="W557" s="12" t="s">
        <v>1094</v>
      </c>
    </row>
    <row r="558" customFormat="false" ht="15" hidden="false" customHeight="false" outlineLevel="0" collapsed="false">
      <c r="A558" s="102" t="s">
        <v>2357</v>
      </c>
      <c r="B558" s="103" t="n">
        <v>23342728000105</v>
      </c>
      <c r="C558" s="102" t="n">
        <v>141371</v>
      </c>
      <c r="D558" s="102" t="n">
        <v>678</v>
      </c>
      <c r="E558" s="102" t="s">
        <v>2358</v>
      </c>
      <c r="F558" s="102" t="n">
        <v>10437</v>
      </c>
      <c r="G558" s="102" t="s">
        <v>58</v>
      </c>
      <c r="H558" s="102" t="n">
        <v>35993</v>
      </c>
      <c r="I558" s="102" t="n">
        <v>58</v>
      </c>
      <c r="J558" s="102" t="n">
        <v>35993</v>
      </c>
      <c r="K558" s="102" t="n">
        <v>7</v>
      </c>
      <c r="L558" s="102" t="s">
        <v>2357</v>
      </c>
      <c r="M558" s="102" t="s">
        <v>1078</v>
      </c>
      <c r="N558" s="102" t="s">
        <v>1079</v>
      </c>
      <c r="O558" s="102" t="s">
        <v>1147</v>
      </c>
      <c r="P558" s="104" t="e">
        <f aca="false">_xlfn.XLOOKUP('MEDIA TRI'!$E:$E,'MEDIA TRI'!$AA:$AA,"-",0)</f>
        <v>#NAME?</v>
      </c>
      <c r="Q558" s="12" t="e">
        <f aca="false">_xlfn.XLOOKUP($U:$U,$V:$V,0,0)</f>
        <v>#NAME?</v>
      </c>
      <c r="R558" s="12" t="e">
        <f aca="false">_xlfn.XLOOKUP($U:$U,$W:$W,0,0)</f>
        <v>#NAME?</v>
      </c>
      <c r="S558" s="12" t="s">
        <v>61</v>
      </c>
      <c r="T558" s="12" t="s">
        <v>1092</v>
      </c>
      <c r="U558" s="12" t="n">
        <v>3533726001150</v>
      </c>
      <c r="V558" s="12" t="s">
        <v>1093</v>
      </c>
      <c r="W558" s="12" t="s">
        <v>1094</v>
      </c>
    </row>
    <row r="559" customFormat="false" ht="15" hidden="false" customHeight="false" outlineLevel="0" collapsed="false">
      <c r="A559" s="102" t="s">
        <v>2359</v>
      </c>
      <c r="B559" s="103" t="n">
        <v>3604597000171</v>
      </c>
      <c r="C559" s="102" t="n">
        <v>122151</v>
      </c>
      <c r="D559" s="102" t="n">
        <v>571</v>
      </c>
      <c r="E559" s="102" t="s">
        <v>2360</v>
      </c>
      <c r="F559" s="102" t="n">
        <v>10437</v>
      </c>
      <c r="G559" s="102" t="s">
        <v>58</v>
      </c>
      <c r="H559" s="102" t="n">
        <v>35996</v>
      </c>
      <c r="I559" s="102" t="n">
        <v>7</v>
      </c>
      <c r="J559" s="102" t="n">
        <v>35996</v>
      </c>
      <c r="K559" s="102" t="n">
        <v>7</v>
      </c>
      <c r="L559" s="102" t="s">
        <v>2359</v>
      </c>
      <c r="M559" s="102" t="s">
        <v>1078</v>
      </c>
      <c r="N559" s="102" t="s">
        <v>1079</v>
      </c>
      <c r="O559" s="102" t="s">
        <v>1080</v>
      </c>
      <c r="P559" s="104" t="e">
        <f aca="false">_xlfn.XLOOKUP('MEDIA TRI'!$E:$E,'MEDIA TRI'!$AA:$AA,"-",0)</f>
        <v>#NAME?</v>
      </c>
      <c r="Q559" s="12" t="e">
        <f aca="false">_xlfn.XLOOKUP($U:$U,$V:$V,0,0)</f>
        <v>#NAME?</v>
      </c>
      <c r="R559" s="12" t="e">
        <f aca="false">_xlfn.XLOOKUP($U:$U,$W:$W,0,0)</f>
        <v>#NAME?</v>
      </c>
      <c r="S559" s="12" t="s">
        <v>61</v>
      </c>
      <c r="T559" s="12" t="s">
        <v>1081</v>
      </c>
      <c r="U559" s="12" t="n">
        <v>3533726001150</v>
      </c>
      <c r="V559" s="12" t="s">
        <v>1093</v>
      </c>
      <c r="W559" s="12" t="s">
        <v>1094</v>
      </c>
    </row>
    <row r="560" customFormat="false" ht="15" hidden="false" customHeight="false" outlineLevel="0" collapsed="false">
      <c r="A560" s="102" t="s">
        <v>2361</v>
      </c>
      <c r="B560" s="103" t="n">
        <v>20343786000157</v>
      </c>
      <c r="C560" s="102" t="n">
        <v>100208</v>
      </c>
      <c r="D560" s="102" t="n">
        <v>3412</v>
      </c>
      <c r="E560" s="102" t="s">
        <v>2362</v>
      </c>
      <c r="F560" s="102" t="n">
        <v>85</v>
      </c>
      <c r="G560" s="102" t="s">
        <v>2363</v>
      </c>
      <c r="H560" s="102" t="n">
        <v>30015</v>
      </c>
      <c r="I560" s="102" t="n">
        <v>21</v>
      </c>
      <c r="J560" s="102" t="n">
        <v>30015</v>
      </c>
      <c r="K560" s="102" t="n">
        <v>7</v>
      </c>
      <c r="L560" s="102" t="s">
        <v>2361</v>
      </c>
      <c r="M560" s="102" t="s">
        <v>1078</v>
      </c>
      <c r="N560" s="102" t="s">
        <v>1090</v>
      </c>
      <c r="O560" s="102" t="s">
        <v>1126</v>
      </c>
      <c r="P560" s="104" t="e">
        <f aca="false">_xlfn.XLOOKUP('MEDIA TRI'!$E:$E,'MEDIA TRI'!$AA:$AA,"-",0)</f>
        <v>#NAME?</v>
      </c>
      <c r="Q560" s="12" t="e">
        <f aca="false">_xlfn.XLOOKUP($U:$U,$V:$V,0,0)</f>
        <v>#NAME?</v>
      </c>
      <c r="R560" s="12" t="e">
        <f aca="false">_xlfn.XLOOKUP($U:$U,$W:$W,0,0)</f>
        <v>#NAME?</v>
      </c>
      <c r="S560" s="12" t="s">
        <v>61</v>
      </c>
      <c r="T560" s="12" t="s">
        <v>1081</v>
      </c>
      <c r="U560" s="12" t="n">
        <v>3533726001150</v>
      </c>
      <c r="V560" s="12" t="s">
        <v>1093</v>
      </c>
      <c r="W560" s="12" t="s">
        <v>1094</v>
      </c>
    </row>
    <row r="561" customFormat="false" ht="15" hidden="false" customHeight="false" outlineLevel="0" collapsed="false">
      <c r="A561" s="102" t="s">
        <v>2364</v>
      </c>
      <c r="B561" s="103" t="n">
        <v>86384344000167</v>
      </c>
      <c r="C561" s="102" t="n">
        <v>116647</v>
      </c>
      <c r="D561" s="102" t="n">
        <v>425</v>
      </c>
      <c r="E561" s="102" t="s">
        <v>2365</v>
      </c>
      <c r="F561" s="102" t="n">
        <v>13507</v>
      </c>
      <c r="G561" s="102" t="s">
        <v>1457</v>
      </c>
      <c r="H561" s="102" t="n">
        <v>35679</v>
      </c>
      <c r="I561" s="102" t="n">
        <v>42</v>
      </c>
      <c r="J561" s="102" t="n">
        <v>35679</v>
      </c>
      <c r="K561" s="102" t="n">
        <v>7</v>
      </c>
      <c r="L561" s="102" t="s">
        <v>2364</v>
      </c>
      <c r="M561" s="102" t="s">
        <v>1078</v>
      </c>
      <c r="N561" s="102" t="s">
        <v>1090</v>
      </c>
      <c r="O561" s="102" t="s">
        <v>1122</v>
      </c>
      <c r="P561" s="104" t="e">
        <f aca="false">_xlfn.XLOOKUP('MEDIA TRI'!$E:$E,'MEDIA TRI'!$AA:$AA,"-",0)</f>
        <v>#NAME?</v>
      </c>
      <c r="Q561" s="12" t="e">
        <f aca="false">_xlfn.XLOOKUP($U:$U,$V:$V,0,0)</f>
        <v>#NAME?</v>
      </c>
      <c r="R561" s="12" t="e">
        <f aca="false">_xlfn.XLOOKUP($U:$U,$W:$W,0,0)</f>
        <v>#NAME?</v>
      </c>
      <c r="S561" s="12" t="s">
        <v>61</v>
      </c>
      <c r="T561" s="12" t="s">
        <v>1092</v>
      </c>
      <c r="U561" s="12" t="n">
        <v>10395358000114</v>
      </c>
      <c r="V561" s="12" t="s">
        <v>1093</v>
      </c>
      <c r="W561" s="12" t="s">
        <v>1094</v>
      </c>
    </row>
    <row r="562" customFormat="false" ht="15" hidden="false" customHeight="false" outlineLevel="0" collapsed="false">
      <c r="A562" s="102" t="s">
        <v>2366</v>
      </c>
      <c r="B562" s="103" t="n">
        <v>20268231000198</v>
      </c>
      <c r="C562" s="102" t="n">
        <v>111053</v>
      </c>
      <c r="D562" s="102" t="n">
        <v>3433</v>
      </c>
      <c r="E562" s="102" t="s">
        <v>2367</v>
      </c>
      <c r="F562" s="102" t="n">
        <v>8917</v>
      </c>
      <c r="G562" s="102" t="s">
        <v>1286</v>
      </c>
      <c r="H562" s="102" t="n">
        <v>34925</v>
      </c>
      <c r="I562" s="102" t="n">
        <v>35</v>
      </c>
      <c r="J562" s="102" t="n">
        <v>34925</v>
      </c>
      <c r="K562" s="102" t="n">
        <v>7</v>
      </c>
      <c r="L562" s="102" t="s">
        <v>1287</v>
      </c>
      <c r="M562" s="102" t="s">
        <v>1078</v>
      </c>
      <c r="N562" s="102" t="s">
        <v>1079</v>
      </c>
      <c r="O562" s="102" t="s">
        <v>1155</v>
      </c>
      <c r="P562" s="104" t="e">
        <f aca="false">_xlfn.XLOOKUP('MEDIA TRI'!$E:$E,'MEDIA TRI'!$AA:$AA,"-",0)</f>
        <v>#NAME?</v>
      </c>
      <c r="Q562" s="12" t="e">
        <f aca="false">_xlfn.XLOOKUP($U:$U,$V:$V,0,0)</f>
        <v>#NAME?</v>
      </c>
      <c r="R562" s="12" t="e">
        <f aca="false">_xlfn.XLOOKUP($U:$U,$W:$W,0,0)</f>
        <v>#NAME?</v>
      </c>
      <c r="S562" s="12" t="s">
        <v>61</v>
      </c>
      <c r="T562" s="12" t="s">
        <v>1081</v>
      </c>
      <c r="U562" s="12" t="n">
        <v>10395358000114</v>
      </c>
      <c r="V562" s="12" t="s">
        <v>1093</v>
      </c>
      <c r="W562" s="12" t="s">
        <v>1094</v>
      </c>
    </row>
    <row r="563" customFormat="false" ht="15" hidden="false" customHeight="false" outlineLevel="0" collapsed="false">
      <c r="A563" s="102" t="s">
        <v>2368</v>
      </c>
      <c r="B563" s="103" t="n">
        <v>1597433000139</v>
      </c>
      <c r="C563" s="102" t="n">
        <v>115632</v>
      </c>
      <c r="D563" s="102" t="n">
        <v>3412</v>
      </c>
      <c r="E563" s="102" t="s">
        <v>2369</v>
      </c>
      <c r="F563" s="102" t="n">
        <v>10437</v>
      </c>
      <c r="G563" s="102" t="s">
        <v>58</v>
      </c>
      <c r="H563" s="102" t="n">
        <v>30015</v>
      </c>
      <c r="I563" s="102" t="n">
        <v>21</v>
      </c>
      <c r="J563" s="102" t="n">
        <v>30015</v>
      </c>
      <c r="K563" s="102" t="n">
        <v>7</v>
      </c>
      <c r="L563" s="102" t="s">
        <v>2368</v>
      </c>
      <c r="M563" s="102" t="s">
        <v>1078</v>
      </c>
      <c r="N563" s="102" t="s">
        <v>1090</v>
      </c>
      <c r="O563" s="102" t="s">
        <v>1126</v>
      </c>
      <c r="P563" s="104" t="e">
        <f aca="false">_xlfn.XLOOKUP('MEDIA TRI'!$E:$E,'MEDIA TRI'!$AA:$AA,"-",0)</f>
        <v>#NAME?</v>
      </c>
      <c r="Q563" s="12" t="e">
        <f aca="false">_xlfn.XLOOKUP($U:$U,$V:$V,0,0)</f>
        <v>#NAME?</v>
      </c>
      <c r="R563" s="12" t="e">
        <f aca="false">_xlfn.XLOOKUP($U:$U,$W:$W,0,0)</f>
        <v>#NAME?</v>
      </c>
      <c r="S563" s="12" t="s">
        <v>61</v>
      </c>
      <c r="T563" s="12" t="s">
        <v>1092</v>
      </c>
      <c r="U563" s="12" t="n">
        <v>48628366000217</v>
      </c>
      <c r="V563" s="12" t="s">
        <v>1093</v>
      </c>
      <c r="W563" s="12" t="s">
        <v>1094</v>
      </c>
    </row>
    <row r="564" customFormat="false" ht="15" hidden="false" customHeight="false" outlineLevel="0" collapsed="false">
      <c r="A564" s="102" t="s">
        <v>2370</v>
      </c>
      <c r="B564" s="103" t="n">
        <v>38658258000152</v>
      </c>
      <c r="C564" s="102" t="n">
        <v>128581</v>
      </c>
      <c r="D564" s="102" t="n">
        <v>542</v>
      </c>
      <c r="E564" s="102" t="s">
        <v>2371</v>
      </c>
      <c r="F564" s="102" t="n">
        <v>104</v>
      </c>
      <c r="G564" s="102" t="s">
        <v>1260</v>
      </c>
      <c r="H564" s="102" t="n">
        <v>33190</v>
      </c>
      <c r="I564" s="102" t="n">
        <v>28</v>
      </c>
      <c r="J564" s="102" t="n">
        <v>33190</v>
      </c>
      <c r="K564" s="102" t="n">
        <v>7</v>
      </c>
      <c r="L564" s="102" t="s">
        <v>2370</v>
      </c>
      <c r="M564" s="102" t="s">
        <v>1078</v>
      </c>
      <c r="N564" s="102" t="s">
        <v>1090</v>
      </c>
      <c r="O564" s="102" t="s">
        <v>1091</v>
      </c>
      <c r="P564" s="104" t="e">
        <f aca="false">_xlfn.XLOOKUP('MEDIA TRI'!$E:$E,'MEDIA TRI'!$AA:$AA,"-",0)</f>
        <v>#NAME?</v>
      </c>
      <c r="Q564" s="12" t="e">
        <f aca="false">_xlfn.XLOOKUP($U:$U,$V:$V,0,0)</f>
        <v>#NAME?</v>
      </c>
      <c r="R564" s="12" t="e">
        <f aca="false">_xlfn.XLOOKUP($U:$U,$W:$W,0,0)</f>
        <v>#NAME?</v>
      </c>
      <c r="S564" s="12" t="s">
        <v>61</v>
      </c>
      <c r="T564" s="12" t="s">
        <v>1092</v>
      </c>
      <c r="U564" s="12" t="n">
        <v>48628366000217</v>
      </c>
      <c r="V564" s="12" t="s">
        <v>1093</v>
      </c>
      <c r="W564" s="12" t="s">
        <v>1094</v>
      </c>
    </row>
    <row r="565" customFormat="false" ht="15" hidden="false" customHeight="false" outlineLevel="0" collapsed="false">
      <c r="A565" s="102" t="s">
        <v>2372</v>
      </c>
      <c r="B565" s="103" t="n">
        <v>41679267000134</v>
      </c>
      <c r="C565" s="102" t="n">
        <v>115634</v>
      </c>
      <c r="D565" s="102" t="n">
        <v>542</v>
      </c>
      <c r="E565" s="102" t="s">
        <v>2373</v>
      </c>
      <c r="F565" s="102" t="n">
        <v>10437</v>
      </c>
      <c r="G565" s="102" t="s">
        <v>58</v>
      </c>
      <c r="H565" s="102" t="n">
        <v>35999</v>
      </c>
      <c r="I565" s="102" t="n">
        <v>28</v>
      </c>
      <c r="J565" s="102" t="n">
        <v>35999</v>
      </c>
      <c r="K565" s="102" t="n">
        <v>7</v>
      </c>
      <c r="L565" s="102" t="s">
        <v>2372</v>
      </c>
      <c r="M565" s="102" t="s">
        <v>1078</v>
      </c>
      <c r="N565" s="102" t="s">
        <v>1090</v>
      </c>
      <c r="O565" s="102" t="s">
        <v>1091</v>
      </c>
      <c r="P565" s="104" t="e">
        <f aca="false">_xlfn.XLOOKUP('MEDIA TRI'!$E:$E,'MEDIA TRI'!$AA:$AA,"-",0)</f>
        <v>#NAME?</v>
      </c>
      <c r="Q565" s="12" t="e">
        <f aca="false">_xlfn.XLOOKUP($U:$U,$V:$V,0,0)</f>
        <v>#NAME?</v>
      </c>
      <c r="R565" s="12" t="e">
        <f aca="false">_xlfn.XLOOKUP($U:$U,$W:$W,0,0)</f>
        <v>#NAME?</v>
      </c>
      <c r="S565" s="12" t="s">
        <v>61</v>
      </c>
      <c r="T565" s="12" t="s">
        <v>1092</v>
      </c>
      <c r="U565" s="12" t="n">
        <v>97388490000187</v>
      </c>
      <c r="V565" s="12" t="n">
        <v>29</v>
      </c>
      <c r="W565" s="12" t="s">
        <v>58</v>
      </c>
    </row>
    <row r="566" customFormat="false" ht="15" hidden="false" customHeight="false" outlineLevel="0" collapsed="false">
      <c r="A566" s="102" t="s">
        <v>2374</v>
      </c>
      <c r="B566" s="103" t="n">
        <v>42886861000169</v>
      </c>
      <c r="C566" s="102" t="n">
        <v>115646</v>
      </c>
      <c r="D566" s="102" t="n">
        <v>333</v>
      </c>
      <c r="E566" s="102" t="s">
        <v>2375</v>
      </c>
      <c r="F566" s="102" t="n">
        <v>14326</v>
      </c>
      <c r="G566" s="102" t="s">
        <v>1355</v>
      </c>
      <c r="H566" s="102" t="n">
        <v>35992</v>
      </c>
      <c r="I566" s="102" t="n">
        <v>7</v>
      </c>
      <c r="J566" s="102" t="n">
        <v>35992</v>
      </c>
      <c r="K566" s="102" t="n">
        <v>7</v>
      </c>
      <c r="L566" s="102" t="s">
        <v>2376</v>
      </c>
      <c r="M566" s="102" t="s">
        <v>1078</v>
      </c>
      <c r="N566" s="102" t="s">
        <v>1079</v>
      </c>
      <c r="O566" s="102" t="s">
        <v>1155</v>
      </c>
      <c r="P566" s="104" t="e">
        <f aca="false">_xlfn.XLOOKUP('MEDIA TRI'!$E:$E,'MEDIA TRI'!$AA:$AA,"-",0)</f>
        <v>#NAME?</v>
      </c>
      <c r="Q566" s="12" t="e">
        <f aca="false">_xlfn.XLOOKUP($U:$U,$V:$V,0,0)</f>
        <v>#NAME?</v>
      </c>
      <c r="R566" s="12" t="e">
        <f aca="false">_xlfn.XLOOKUP($U:$U,$W:$W,0,0)</f>
        <v>#NAME?</v>
      </c>
      <c r="S566" s="12" t="s">
        <v>61</v>
      </c>
      <c r="T566" s="12" t="s">
        <v>1081</v>
      </c>
      <c r="U566" s="12" t="n">
        <v>71064539000314</v>
      </c>
      <c r="V566" s="12" t="n">
        <v>29</v>
      </c>
      <c r="W566" s="12" t="s">
        <v>58</v>
      </c>
    </row>
    <row r="567" customFormat="false" ht="15" hidden="false" customHeight="false" outlineLevel="0" collapsed="false">
      <c r="A567" s="102" t="s">
        <v>2377</v>
      </c>
      <c r="B567" s="103" t="n">
        <v>21804992000180</v>
      </c>
      <c r="C567" s="102" t="n">
        <v>130227</v>
      </c>
      <c r="D567" s="102" t="n">
        <v>1828</v>
      </c>
      <c r="E567" s="102" t="s">
        <v>2378</v>
      </c>
      <c r="F567" s="102" t="n">
        <v>10994</v>
      </c>
      <c r="G567" s="102" t="s">
        <v>1207</v>
      </c>
      <c r="H567" s="102" t="n">
        <v>36000</v>
      </c>
      <c r="I567" s="102" t="n">
        <v>35</v>
      </c>
      <c r="J567" s="102" t="n">
        <v>36000</v>
      </c>
      <c r="K567" s="102" t="n">
        <v>7</v>
      </c>
      <c r="L567" s="102" t="s">
        <v>2377</v>
      </c>
      <c r="M567" s="102" t="s">
        <v>1078</v>
      </c>
      <c r="N567" s="102" t="s">
        <v>1090</v>
      </c>
      <c r="O567" s="102" t="s">
        <v>1091</v>
      </c>
      <c r="P567" s="104" t="e">
        <f aca="false">_xlfn.XLOOKUP('MEDIA TRI'!$E:$E,'MEDIA TRI'!$AA:$AA,"-",0)</f>
        <v>#NAME?</v>
      </c>
      <c r="Q567" s="12" t="e">
        <f aca="false">_xlfn.XLOOKUP($U:$U,$V:$V,0,0)</f>
        <v>#NAME?</v>
      </c>
      <c r="R567" s="12" t="e">
        <f aca="false">_xlfn.XLOOKUP($U:$U,$W:$W,0,0)</f>
        <v>#NAME?</v>
      </c>
      <c r="S567" s="12" t="s">
        <v>61</v>
      </c>
      <c r="T567" s="12" t="s">
        <v>1092</v>
      </c>
      <c r="U567" s="12" t="n">
        <v>71064539000314</v>
      </c>
      <c r="V567" s="12" t="n">
        <v>29</v>
      </c>
      <c r="W567" s="12" t="s">
        <v>58</v>
      </c>
    </row>
    <row r="568" customFormat="false" ht="15" hidden="false" customHeight="false" outlineLevel="0" collapsed="false">
      <c r="A568" s="102" t="s">
        <v>2379</v>
      </c>
      <c r="B568" s="103" t="n">
        <v>26370023000181</v>
      </c>
      <c r="C568" s="102" t="n">
        <v>117097</v>
      </c>
      <c r="D568" s="102" t="n">
        <v>3412</v>
      </c>
      <c r="E568" s="102" t="s">
        <v>2380</v>
      </c>
      <c r="F568" s="102" t="n">
        <v>10437</v>
      </c>
      <c r="G568" s="102" t="s">
        <v>58</v>
      </c>
      <c r="H568" s="102" t="n">
        <v>30015</v>
      </c>
      <c r="I568" s="102" t="n">
        <v>21</v>
      </c>
      <c r="J568" s="102" t="n">
        <v>30015</v>
      </c>
      <c r="K568" s="102" t="n">
        <v>7</v>
      </c>
      <c r="L568" s="102" t="s">
        <v>2379</v>
      </c>
      <c r="M568" s="102" t="s">
        <v>1078</v>
      </c>
      <c r="N568" s="102" t="s">
        <v>1090</v>
      </c>
      <c r="O568" s="102" t="s">
        <v>1126</v>
      </c>
      <c r="P568" s="104" t="e">
        <f aca="false">_xlfn.XLOOKUP('MEDIA TRI'!$E:$E,'MEDIA TRI'!$AA:$AA,"-",0)</f>
        <v>#NAME?</v>
      </c>
      <c r="Q568" s="12" t="e">
        <f aca="false">_xlfn.XLOOKUP($U:$U,$V:$V,0,0)</f>
        <v>#NAME?</v>
      </c>
      <c r="R568" s="12" t="e">
        <f aca="false">_xlfn.XLOOKUP($U:$U,$W:$W,0,0)</f>
        <v>#NAME?</v>
      </c>
      <c r="S568" s="12" t="s">
        <v>61</v>
      </c>
      <c r="T568" s="12" t="s">
        <v>1081</v>
      </c>
      <c r="U568" s="12" t="n">
        <v>45100138000877</v>
      </c>
      <c r="V568" s="12" t="s">
        <v>1093</v>
      </c>
      <c r="W568" s="12" t="s">
        <v>1094</v>
      </c>
    </row>
    <row r="569" customFormat="false" ht="15" hidden="false" customHeight="false" outlineLevel="0" collapsed="false">
      <c r="A569" s="102" t="s">
        <v>2381</v>
      </c>
      <c r="B569" s="103" t="n">
        <v>25698671000107</v>
      </c>
      <c r="C569" s="102" t="n">
        <v>115648</v>
      </c>
      <c r="D569" s="102" t="n">
        <v>542</v>
      </c>
      <c r="E569" s="102" t="s">
        <v>2382</v>
      </c>
      <c r="F569" s="102" t="n">
        <v>614</v>
      </c>
      <c r="G569" s="102" t="s">
        <v>1183</v>
      </c>
      <c r="H569" s="102" t="n">
        <v>35181</v>
      </c>
      <c r="I569" s="102" t="n">
        <v>28</v>
      </c>
      <c r="J569" s="102" t="n">
        <v>35181</v>
      </c>
      <c r="K569" s="102" t="n">
        <v>7</v>
      </c>
      <c r="L569" s="102" t="s">
        <v>2381</v>
      </c>
      <c r="M569" s="102" t="s">
        <v>1078</v>
      </c>
      <c r="N569" s="102" t="s">
        <v>1090</v>
      </c>
      <c r="O569" s="102" t="s">
        <v>1091</v>
      </c>
      <c r="P569" s="104" t="e">
        <f aca="false">_xlfn.XLOOKUP('MEDIA TRI'!$E:$E,'MEDIA TRI'!$AA:$AA,"-",0)</f>
        <v>#NAME?</v>
      </c>
      <c r="Q569" s="12" t="e">
        <f aca="false">_xlfn.XLOOKUP($U:$U,$V:$V,0,0)</f>
        <v>#NAME?</v>
      </c>
      <c r="R569" s="12" t="e">
        <f aca="false">_xlfn.XLOOKUP($U:$U,$W:$W,0,0)</f>
        <v>#NAME?</v>
      </c>
      <c r="S569" s="12" t="s">
        <v>61</v>
      </c>
      <c r="T569" s="12" t="s">
        <v>1092</v>
      </c>
      <c r="U569" s="12" t="n">
        <v>45100138000877</v>
      </c>
      <c r="V569" s="12" t="s">
        <v>1093</v>
      </c>
      <c r="W569" s="12" t="s">
        <v>1094</v>
      </c>
    </row>
    <row r="570" customFormat="false" ht="15" hidden="false" customHeight="false" outlineLevel="0" collapsed="false">
      <c r="A570" s="102" t="s">
        <v>2383</v>
      </c>
      <c r="B570" s="103" t="n">
        <v>25977646000154</v>
      </c>
      <c r="C570" s="102" t="n">
        <v>137139</v>
      </c>
      <c r="D570" s="102" t="n">
        <v>844</v>
      </c>
      <c r="E570" s="102" t="s">
        <v>2384</v>
      </c>
      <c r="F570" s="102" t="n">
        <v>10437</v>
      </c>
      <c r="G570" s="102" t="s">
        <v>58</v>
      </c>
      <c r="H570" s="102" t="n">
        <v>34887</v>
      </c>
      <c r="I570" s="102" t="n">
        <v>7</v>
      </c>
      <c r="J570" s="102" t="n">
        <v>34887</v>
      </c>
      <c r="K570" s="102" t="n">
        <v>7</v>
      </c>
      <c r="L570" s="102" t="s">
        <v>2383</v>
      </c>
      <c r="M570" s="102" t="s">
        <v>1078</v>
      </c>
      <c r="N570" s="102" t="s">
        <v>1090</v>
      </c>
      <c r="O570" s="102" t="s">
        <v>1106</v>
      </c>
      <c r="P570" s="104" t="e">
        <f aca="false">_xlfn.XLOOKUP('MEDIA TRI'!$E:$E,'MEDIA TRI'!$AA:$AA,"-",0)</f>
        <v>#NAME?</v>
      </c>
      <c r="Q570" s="12" t="e">
        <f aca="false">_xlfn.XLOOKUP($U:$U,$V:$V,0,0)</f>
        <v>#NAME?</v>
      </c>
      <c r="R570" s="12" t="e">
        <f aca="false">_xlfn.XLOOKUP($U:$U,$W:$W,0,0)</f>
        <v>#NAME?</v>
      </c>
      <c r="S570" s="12" t="s">
        <v>61</v>
      </c>
      <c r="T570" s="12" t="s">
        <v>1092</v>
      </c>
      <c r="U570" s="12" t="n">
        <v>44183390002282</v>
      </c>
      <c r="V570" s="12" t="s">
        <v>1093</v>
      </c>
      <c r="W570" s="12" t="s">
        <v>1094</v>
      </c>
    </row>
    <row r="571" customFormat="false" ht="15" hidden="false" customHeight="false" outlineLevel="0" collapsed="false">
      <c r="A571" s="102" t="s">
        <v>2385</v>
      </c>
      <c r="B571" s="103" t="n">
        <v>2557579000113</v>
      </c>
      <c r="C571" s="102" t="n">
        <v>134697</v>
      </c>
      <c r="D571" s="102" t="n">
        <v>425</v>
      </c>
      <c r="E571" s="102" t="s">
        <v>2386</v>
      </c>
      <c r="F571" s="102" t="n">
        <v>10437</v>
      </c>
      <c r="G571" s="102" t="s">
        <v>58</v>
      </c>
      <c r="H571" s="102" t="n">
        <v>34925</v>
      </c>
      <c r="I571" s="102" t="n">
        <v>7</v>
      </c>
      <c r="J571" s="102" t="n">
        <v>34925</v>
      </c>
      <c r="K571" s="102" t="n">
        <v>7</v>
      </c>
      <c r="L571" s="102" t="s">
        <v>2385</v>
      </c>
      <c r="M571" s="102" t="s">
        <v>1078</v>
      </c>
      <c r="N571" s="102" t="s">
        <v>1090</v>
      </c>
      <c r="O571" s="102" t="s">
        <v>1122</v>
      </c>
      <c r="P571" s="104" t="e">
        <f aca="false">_xlfn.XLOOKUP('MEDIA TRI'!$E:$E,'MEDIA TRI'!$AA:$AA,"-",0)</f>
        <v>#NAME?</v>
      </c>
      <c r="Q571" s="12" t="e">
        <f aca="false">_xlfn.XLOOKUP($U:$U,$V:$V,0,0)</f>
        <v>#NAME?</v>
      </c>
      <c r="R571" s="12" t="e">
        <f aca="false">_xlfn.XLOOKUP($U:$U,$W:$W,0,0)</f>
        <v>#NAME?</v>
      </c>
      <c r="S571" s="12" t="s">
        <v>61</v>
      </c>
      <c r="T571" s="12" t="s">
        <v>1092</v>
      </c>
      <c r="U571" s="12" t="n">
        <v>44183390002282</v>
      </c>
      <c r="V571" s="12" t="s">
        <v>1093</v>
      </c>
      <c r="W571" s="12" t="s">
        <v>1094</v>
      </c>
    </row>
    <row r="572" customFormat="false" ht="15" hidden="false" customHeight="false" outlineLevel="0" collapsed="false">
      <c r="A572" s="102" t="s">
        <v>2387</v>
      </c>
      <c r="B572" s="103" t="n">
        <v>66290198000101</v>
      </c>
      <c r="C572" s="102" t="n">
        <v>144745</v>
      </c>
      <c r="D572" s="102" t="n">
        <v>844</v>
      </c>
      <c r="E572" s="102" t="s">
        <v>2388</v>
      </c>
      <c r="F572" s="102" t="n">
        <v>14608</v>
      </c>
      <c r="G572" s="102" t="s">
        <v>1105</v>
      </c>
      <c r="H572" s="102" t="n">
        <v>34918</v>
      </c>
      <c r="I572" s="102" t="n">
        <v>7</v>
      </c>
      <c r="J572" s="102" t="n">
        <v>34918</v>
      </c>
      <c r="K572" s="102" t="n">
        <v>7</v>
      </c>
      <c r="L572" s="102" t="s">
        <v>2387</v>
      </c>
      <c r="M572" s="102" t="s">
        <v>1078</v>
      </c>
      <c r="N572" s="102" t="s">
        <v>1090</v>
      </c>
      <c r="O572" s="102" t="s">
        <v>1106</v>
      </c>
      <c r="P572" s="104" t="e">
        <f aca="false">_xlfn.XLOOKUP('MEDIA TRI'!$E:$E,'MEDIA TRI'!$AA:$AA,"-",0)</f>
        <v>#NAME?</v>
      </c>
      <c r="Q572" s="12" t="e">
        <f aca="false">_xlfn.XLOOKUP($U:$U,$V:$V,0,0)</f>
        <v>#NAME?</v>
      </c>
      <c r="R572" s="12" t="e">
        <f aca="false">_xlfn.XLOOKUP($U:$U,$W:$W,0,0)</f>
        <v>#NAME?</v>
      </c>
      <c r="S572" s="12" t="s">
        <v>61</v>
      </c>
      <c r="T572" s="12" t="s">
        <v>1092</v>
      </c>
      <c r="U572" s="12" t="n">
        <v>87827689002588</v>
      </c>
      <c r="V572" s="12" t="n">
        <v>29</v>
      </c>
      <c r="W572" s="12" t="s">
        <v>58</v>
      </c>
    </row>
    <row r="573" customFormat="false" ht="15" hidden="false" customHeight="false" outlineLevel="0" collapsed="false">
      <c r="A573" s="102" t="s">
        <v>2389</v>
      </c>
      <c r="B573" s="103" t="n">
        <v>86652351000100</v>
      </c>
      <c r="C573" s="102" t="n">
        <v>115017</v>
      </c>
      <c r="D573" s="102" t="n">
        <v>3412</v>
      </c>
      <c r="E573" s="102" t="s">
        <v>2390</v>
      </c>
      <c r="F573" s="102" t="n">
        <v>14059</v>
      </c>
      <c r="G573" s="102" t="s">
        <v>1246</v>
      </c>
      <c r="H573" s="102" t="n">
        <v>30015</v>
      </c>
      <c r="I573" s="102" t="n">
        <v>8</v>
      </c>
      <c r="J573" s="102" t="n">
        <v>30015</v>
      </c>
      <c r="K573" s="102" t="n">
        <v>7</v>
      </c>
      <c r="L573" s="102" t="s">
        <v>2389</v>
      </c>
      <c r="M573" s="102" t="s">
        <v>1078</v>
      </c>
      <c r="N573" s="102" t="s">
        <v>1090</v>
      </c>
      <c r="O573" s="102" t="s">
        <v>1126</v>
      </c>
      <c r="P573" s="104" t="e">
        <f aca="false">_xlfn.XLOOKUP('MEDIA TRI'!$E:$E,'MEDIA TRI'!$AA:$AA,"-",0)</f>
        <v>#NAME?</v>
      </c>
      <c r="Q573" s="12" t="e">
        <f aca="false">_xlfn.XLOOKUP($U:$U,$V:$V,0,0)</f>
        <v>#NAME?</v>
      </c>
      <c r="R573" s="12" t="e">
        <f aca="false">_xlfn.XLOOKUP($U:$U,$W:$W,0,0)</f>
        <v>#NAME?</v>
      </c>
      <c r="S573" s="12" t="s">
        <v>61</v>
      </c>
      <c r="T573" s="12" t="s">
        <v>1092</v>
      </c>
      <c r="U573" s="12" t="n">
        <v>87827689002588</v>
      </c>
      <c r="V573" s="12" t="n">
        <v>29</v>
      </c>
      <c r="W573" s="12" t="s">
        <v>58</v>
      </c>
    </row>
    <row r="574" customFormat="false" ht="15" hidden="false" customHeight="false" outlineLevel="0" collapsed="false">
      <c r="A574" s="102" t="s">
        <v>2391</v>
      </c>
      <c r="B574" s="103" t="n">
        <v>21878590000120</v>
      </c>
      <c r="C574" s="102" t="n">
        <v>143749</v>
      </c>
      <c r="D574" s="102" t="n">
        <v>598</v>
      </c>
      <c r="E574" s="102" t="s">
        <v>2392</v>
      </c>
      <c r="F574" s="102" t="n">
        <v>10437</v>
      </c>
      <c r="G574" s="102" t="s">
        <v>58</v>
      </c>
      <c r="H574" s="102" t="n">
        <v>30015</v>
      </c>
      <c r="I574" s="102" t="n">
        <v>21</v>
      </c>
      <c r="J574" s="102" t="n">
        <v>30015</v>
      </c>
      <c r="K574" s="102" t="n">
        <v>7</v>
      </c>
      <c r="L574" s="102" t="s">
        <v>2391</v>
      </c>
      <c r="M574" s="102" t="s">
        <v>1078</v>
      </c>
      <c r="N574" s="102" t="s">
        <v>1079</v>
      </c>
      <c r="O574" s="102" t="s">
        <v>1116</v>
      </c>
      <c r="P574" s="104" t="e">
        <f aca="false">_xlfn.XLOOKUP('MEDIA TRI'!$E:$E,'MEDIA TRI'!$AA:$AA,"-",0)</f>
        <v>#NAME?</v>
      </c>
      <c r="Q574" s="12" t="e">
        <f aca="false">_xlfn.XLOOKUP($U:$U,$V:$V,0,0)</f>
        <v>#NAME?</v>
      </c>
      <c r="R574" s="12" t="e">
        <f aca="false">_xlfn.XLOOKUP($U:$U,$W:$W,0,0)</f>
        <v>#NAME?</v>
      </c>
      <c r="S574" s="12" t="s">
        <v>61</v>
      </c>
      <c r="T574" s="12" t="s">
        <v>1081</v>
      </c>
      <c r="U574" s="12" t="n">
        <v>87827689000968</v>
      </c>
      <c r="V574" s="12" t="n">
        <v>29</v>
      </c>
      <c r="W574" s="12" t="s">
        <v>58</v>
      </c>
    </row>
    <row r="575" customFormat="false" ht="15" hidden="false" customHeight="false" outlineLevel="0" collapsed="false">
      <c r="A575" s="102" t="s">
        <v>2393</v>
      </c>
      <c r="B575" s="103" t="n">
        <v>7361573000190</v>
      </c>
      <c r="C575" s="102" t="n">
        <v>122936</v>
      </c>
      <c r="D575" s="102" t="n">
        <v>1829</v>
      </c>
      <c r="E575" s="102" t="s">
        <v>2394</v>
      </c>
      <c r="F575" s="102" t="n">
        <v>10437</v>
      </c>
      <c r="G575" s="102" t="s">
        <v>58</v>
      </c>
      <c r="H575" s="102" t="n">
        <v>34924</v>
      </c>
      <c r="I575" s="102" t="n">
        <v>21</v>
      </c>
      <c r="J575" s="102" t="n">
        <v>34924</v>
      </c>
      <c r="K575" s="102" t="n">
        <v>7</v>
      </c>
      <c r="L575" s="102" t="s">
        <v>2393</v>
      </c>
      <c r="M575" s="102" t="s">
        <v>1078</v>
      </c>
      <c r="N575" s="102" t="s">
        <v>1090</v>
      </c>
      <c r="O575" s="102" t="s">
        <v>1102</v>
      </c>
      <c r="P575" s="104" t="e">
        <f aca="false">_xlfn.XLOOKUP('MEDIA TRI'!$E:$E,'MEDIA TRI'!$AA:$AA,"-",0)</f>
        <v>#NAME?</v>
      </c>
      <c r="Q575" s="12" t="e">
        <f aca="false">_xlfn.XLOOKUP($U:$U,$V:$V,0,0)</f>
        <v>#NAME?</v>
      </c>
      <c r="R575" s="12" t="e">
        <f aca="false">_xlfn.XLOOKUP($U:$U,$W:$W,0,0)</f>
        <v>#NAME?</v>
      </c>
      <c r="S575" s="12" t="s">
        <v>61</v>
      </c>
      <c r="T575" s="12" t="s">
        <v>1081</v>
      </c>
      <c r="U575" s="12" t="n">
        <v>87827689000968</v>
      </c>
      <c r="V575" s="12" t="n">
        <v>29</v>
      </c>
      <c r="W575" s="12" t="s">
        <v>58</v>
      </c>
    </row>
    <row r="576" customFormat="false" ht="15" hidden="false" customHeight="false" outlineLevel="0" collapsed="false">
      <c r="A576" s="102" t="s">
        <v>2395</v>
      </c>
      <c r="B576" s="103" t="n">
        <v>17269135000150</v>
      </c>
      <c r="C576" s="102" t="n">
        <v>115784</v>
      </c>
      <c r="D576" s="102" t="n">
        <v>302</v>
      </c>
      <c r="E576" s="102" t="s">
        <v>2396</v>
      </c>
      <c r="F576" s="102" t="n">
        <v>10437</v>
      </c>
      <c r="G576" s="102" t="s">
        <v>58</v>
      </c>
      <c r="H576" s="102" t="n">
        <v>35998</v>
      </c>
      <c r="I576" s="102" t="n">
        <v>42</v>
      </c>
      <c r="J576" s="102" t="n">
        <v>35998</v>
      </c>
      <c r="K576" s="102" t="n">
        <v>7</v>
      </c>
      <c r="L576" s="102" t="s">
        <v>2395</v>
      </c>
      <c r="M576" s="102" t="s">
        <v>1078</v>
      </c>
      <c r="N576" s="102" t="s">
        <v>1079</v>
      </c>
      <c r="O576" s="102" t="s">
        <v>1155</v>
      </c>
      <c r="P576" s="104" t="e">
        <f aca="false">_xlfn.XLOOKUP('MEDIA TRI'!$E:$E,'MEDIA TRI'!$AA:$AA,"-",0)</f>
        <v>#NAME?</v>
      </c>
      <c r="Q576" s="12" t="e">
        <f aca="false">_xlfn.XLOOKUP($U:$U,$V:$V,0,0)</f>
        <v>#NAME?</v>
      </c>
      <c r="R576" s="12" t="e">
        <f aca="false">_xlfn.XLOOKUP($U:$U,$W:$W,0,0)</f>
        <v>#NAME?</v>
      </c>
      <c r="S576" s="12" t="s">
        <v>61</v>
      </c>
      <c r="T576" s="12" t="s">
        <v>1081</v>
      </c>
      <c r="U576" s="12" t="n">
        <v>87300448002829</v>
      </c>
      <c r="V576" s="12" t="s">
        <v>1093</v>
      </c>
      <c r="W576" s="12" t="s">
        <v>1094</v>
      </c>
    </row>
    <row r="577" customFormat="false" ht="15" hidden="false" customHeight="false" outlineLevel="0" collapsed="false">
      <c r="A577" s="102" t="s">
        <v>2397</v>
      </c>
      <c r="B577" s="103" t="n">
        <v>7702503000158</v>
      </c>
      <c r="C577" s="102" t="n">
        <v>119742</v>
      </c>
      <c r="D577" s="102" t="n">
        <v>3511</v>
      </c>
      <c r="E577" s="102" t="s">
        <v>2398</v>
      </c>
      <c r="F577" s="102" t="n">
        <v>10437</v>
      </c>
      <c r="G577" s="102" t="s">
        <v>58</v>
      </c>
      <c r="H577" s="102" t="n">
        <v>30015</v>
      </c>
      <c r="I577" s="102" t="n">
        <v>8</v>
      </c>
      <c r="J577" s="102" t="n">
        <v>30015</v>
      </c>
      <c r="K577" s="102" t="n">
        <v>7</v>
      </c>
      <c r="L577" s="102" t="s">
        <v>2397</v>
      </c>
      <c r="M577" s="102" t="s">
        <v>1078</v>
      </c>
      <c r="N577" s="102" t="s">
        <v>1090</v>
      </c>
      <c r="O577" s="102" t="s">
        <v>1122</v>
      </c>
      <c r="P577" s="104" t="e">
        <f aca="false">_xlfn.XLOOKUP('MEDIA TRI'!$E:$E,'MEDIA TRI'!$AA:$AA,"-",0)</f>
        <v>#NAME?</v>
      </c>
      <c r="Q577" s="12" t="e">
        <f aca="false">_xlfn.XLOOKUP($U:$U,$V:$V,0,0)</f>
        <v>#NAME?</v>
      </c>
      <c r="R577" s="12" t="e">
        <f aca="false">_xlfn.XLOOKUP($U:$U,$W:$W,0,0)</f>
        <v>#NAME?</v>
      </c>
      <c r="S577" s="12" t="s">
        <v>61</v>
      </c>
      <c r="T577" s="12" t="s">
        <v>1092</v>
      </c>
      <c r="U577" s="12" t="n">
        <v>87300448002829</v>
      </c>
      <c r="V577" s="12" t="s">
        <v>1093</v>
      </c>
      <c r="W577" s="12" t="s">
        <v>1094</v>
      </c>
    </row>
    <row r="578" customFormat="false" ht="15" hidden="false" customHeight="false" outlineLevel="0" collapsed="false">
      <c r="A578" s="102" t="s">
        <v>2399</v>
      </c>
      <c r="B578" s="103" t="n">
        <v>22147755000156</v>
      </c>
      <c r="C578" s="102" t="n">
        <v>131444</v>
      </c>
      <c r="D578" s="102" t="n">
        <v>1828</v>
      </c>
      <c r="E578" s="102" t="s">
        <v>2400</v>
      </c>
      <c r="F578" s="102" t="n">
        <v>14175</v>
      </c>
      <c r="G578" s="102" t="s">
        <v>1168</v>
      </c>
      <c r="H578" s="102" t="n">
        <v>35993</v>
      </c>
      <c r="I578" s="102" t="n">
        <v>45</v>
      </c>
      <c r="J578" s="102" t="n">
        <v>35993</v>
      </c>
      <c r="K578" s="102" t="n">
        <v>7</v>
      </c>
      <c r="L578" s="102" t="s">
        <v>1388</v>
      </c>
      <c r="M578" s="102" t="s">
        <v>1078</v>
      </c>
      <c r="N578" s="102" t="s">
        <v>1090</v>
      </c>
      <c r="O578" s="102" t="s">
        <v>1091</v>
      </c>
      <c r="P578" s="104" t="e">
        <f aca="false">_xlfn.XLOOKUP('MEDIA TRI'!$E:$E,'MEDIA TRI'!$AA:$AA,"-",0)</f>
        <v>#NAME?</v>
      </c>
      <c r="Q578" s="12" t="e">
        <f aca="false">_xlfn.XLOOKUP($U:$U,$V:$V,0,0)</f>
        <v>#NAME?</v>
      </c>
      <c r="R578" s="12" t="e">
        <f aca="false">_xlfn.XLOOKUP($U:$U,$W:$W,0,0)</f>
        <v>#NAME?</v>
      </c>
      <c r="S578" s="12" t="s">
        <v>61</v>
      </c>
      <c r="T578" s="12" t="s">
        <v>1092</v>
      </c>
      <c r="U578" s="12" t="n">
        <v>2441289001181</v>
      </c>
      <c r="V578" s="12" t="s">
        <v>1093</v>
      </c>
      <c r="W578" s="12" t="s">
        <v>1094</v>
      </c>
    </row>
    <row r="579" customFormat="false" ht="15" hidden="false" customHeight="false" outlineLevel="0" collapsed="false">
      <c r="A579" s="102" t="s">
        <v>2401</v>
      </c>
      <c r="B579" s="103" t="n">
        <v>20622528000100</v>
      </c>
      <c r="C579" s="102" t="n">
        <v>107935</v>
      </c>
      <c r="D579" s="102" t="n">
        <v>598</v>
      </c>
      <c r="E579" s="102" t="s">
        <v>2402</v>
      </c>
      <c r="F579" s="102" t="n">
        <v>10437</v>
      </c>
      <c r="G579" s="102" t="s">
        <v>58</v>
      </c>
      <c r="H579" s="102" t="n">
        <v>35166</v>
      </c>
      <c r="I579" s="102" t="n">
        <v>38</v>
      </c>
      <c r="J579" s="102" t="n">
        <v>35166</v>
      </c>
      <c r="K579" s="102" t="n">
        <v>7</v>
      </c>
      <c r="L579" s="102" t="s">
        <v>2401</v>
      </c>
      <c r="M579" s="102" t="s">
        <v>1078</v>
      </c>
      <c r="N579" s="102" t="s">
        <v>1079</v>
      </c>
      <c r="O579" s="102" t="s">
        <v>1116</v>
      </c>
      <c r="P579" s="104" t="e">
        <f aca="false">_xlfn.XLOOKUP('MEDIA TRI'!$E:$E,'MEDIA TRI'!$AA:$AA,"-",0)</f>
        <v>#NAME?</v>
      </c>
      <c r="Q579" s="12" t="e">
        <f aca="false">_xlfn.XLOOKUP($U:$U,$V:$V,0,0)</f>
        <v>#NAME?</v>
      </c>
      <c r="R579" s="12" t="e">
        <f aca="false">_xlfn.XLOOKUP($U:$U,$W:$W,0,0)</f>
        <v>#NAME?</v>
      </c>
      <c r="S579" s="12" t="s">
        <v>61</v>
      </c>
      <c r="T579" s="12" t="s">
        <v>1081</v>
      </c>
      <c r="U579" s="12" t="n">
        <v>2441289001181</v>
      </c>
      <c r="V579" s="12" t="s">
        <v>1093</v>
      </c>
      <c r="W579" s="12" t="s">
        <v>1094</v>
      </c>
    </row>
    <row r="580" customFormat="false" ht="15" hidden="false" customHeight="false" outlineLevel="0" collapsed="false">
      <c r="A580" s="102" t="s">
        <v>2403</v>
      </c>
      <c r="B580" s="103" t="n">
        <v>41663634000101</v>
      </c>
      <c r="C580" s="102" t="n">
        <v>106212</v>
      </c>
      <c r="D580" s="102" t="n">
        <v>563</v>
      </c>
      <c r="E580" s="102" t="s">
        <v>2404</v>
      </c>
      <c r="F580" s="102" t="n">
        <v>14698</v>
      </c>
      <c r="G580" s="102" t="s">
        <v>2405</v>
      </c>
      <c r="H580" s="102" t="n">
        <v>35997</v>
      </c>
      <c r="I580" s="102" t="n">
        <v>21</v>
      </c>
      <c r="J580" s="102" t="n">
        <v>35997</v>
      </c>
      <c r="K580" s="102" t="n">
        <v>7</v>
      </c>
      <c r="L580" s="102" t="s">
        <v>2406</v>
      </c>
      <c r="M580" s="102" t="s">
        <v>1078</v>
      </c>
      <c r="N580" s="102" t="s">
        <v>1079</v>
      </c>
      <c r="O580" s="102" t="s">
        <v>1086</v>
      </c>
      <c r="P580" s="104" t="e">
        <f aca="false">_xlfn.XLOOKUP('MEDIA TRI'!$E:$E,'MEDIA TRI'!$AA:$AA,"-",0)</f>
        <v>#NAME?</v>
      </c>
      <c r="Q580" s="12" t="e">
        <f aca="false">_xlfn.XLOOKUP($U:$U,$V:$V,0,0)</f>
        <v>#NAME?</v>
      </c>
      <c r="R580" s="12" t="e">
        <f aca="false">_xlfn.XLOOKUP($U:$U,$W:$W,0,0)</f>
        <v>#NAME?</v>
      </c>
      <c r="S580" s="12" t="s">
        <v>61</v>
      </c>
      <c r="T580" s="12" t="s">
        <v>1081</v>
      </c>
      <c r="U580" s="12" t="n">
        <v>45232246001956</v>
      </c>
      <c r="V580" s="12" t="s">
        <v>1093</v>
      </c>
      <c r="W580" s="12" t="s">
        <v>1094</v>
      </c>
    </row>
    <row r="581" customFormat="false" ht="15" hidden="false" customHeight="false" outlineLevel="0" collapsed="false">
      <c r="A581" s="102" t="s">
        <v>2031</v>
      </c>
      <c r="B581" s="103" t="n">
        <v>3306459000106</v>
      </c>
      <c r="C581" s="102" t="n">
        <v>127179</v>
      </c>
      <c r="D581" s="102" t="n">
        <v>2129</v>
      </c>
      <c r="E581" s="102" t="s">
        <v>2407</v>
      </c>
      <c r="F581" s="102" t="n">
        <v>13874</v>
      </c>
      <c r="G581" s="102" t="s">
        <v>1464</v>
      </c>
      <c r="H581" s="102" t="n">
        <v>35993</v>
      </c>
      <c r="I581" s="102" t="n">
        <v>27</v>
      </c>
      <c r="J581" s="102" t="n">
        <v>35993</v>
      </c>
      <c r="K581" s="102" t="n">
        <v>7</v>
      </c>
      <c r="L581" s="102" t="s">
        <v>2031</v>
      </c>
      <c r="M581" s="102" t="s">
        <v>1078</v>
      </c>
      <c r="N581" s="102" t="s">
        <v>1079</v>
      </c>
      <c r="O581" s="102" t="s">
        <v>1155</v>
      </c>
      <c r="P581" s="104" t="e">
        <f aca="false">_xlfn.XLOOKUP('MEDIA TRI'!$E:$E,'MEDIA TRI'!$AA:$AA,"-",0)</f>
        <v>#NAME?</v>
      </c>
      <c r="Q581" s="12" t="e">
        <f aca="false">_xlfn.XLOOKUP($U:$U,$V:$V,0,0)</f>
        <v>#NAME?</v>
      </c>
      <c r="R581" s="12" t="e">
        <f aca="false">_xlfn.XLOOKUP($U:$U,$W:$W,0,0)</f>
        <v>#NAME?</v>
      </c>
      <c r="S581" s="12" t="s">
        <v>61</v>
      </c>
      <c r="T581" s="12" t="s">
        <v>1081</v>
      </c>
      <c r="U581" s="12" t="n">
        <v>45232246001956</v>
      </c>
      <c r="V581" s="12" t="s">
        <v>1093</v>
      </c>
      <c r="W581" s="12" t="s">
        <v>1094</v>
      </c>
    </row>
    <row r="582" customFormat="false" ht="15" hidden="false" customHeight="false" outlineLevel="0" collapsed="false">
      <c r="A582" s="102" t="s">
        <v>2408</v>
      </c>
      <c r="B582" s="103" t="n">
        <v>24000697000169</v>
      </c>
      <c r="C582" s="102" t="n">
        <v>129250</v>
      </c>
      <c r="D582" s="102" t="n">
        <v>1828</v>
      </c>
      <c r="E582" s="102" t="s">
        <v>2409</v>
      </c>
      <c r="F582" s="102" t="n">
        <v>10437</v>
      </c>
      <c r="G582" s="102" t="s">
        <v>58</v>
      </c>
      <c r="H582" s="102" t="n">
        <v>35999</v>
      </c>
      <c r="I582" s="102" t="n">
        <v>35</v>
      </c>
      <c r="J582" s="102" t="n">
        <v>35999</v>
      </c>
      <c r="K582" s="102" t="n">
        <v>7</v>
      </c>
      <c r="L582" s="102" t="s">
        <v>2408</v>
      </c>
      <c r="M582" s="102" t="s">
        <v>1078</v>
      </c>
      <c r="N582" s="102" t="s">
        <v>1090</v>
      </c>
      <c r="O582" s="102" t="s">
        <v>1091</v>
      </c>
      <c r="P582" s="104" t="e">
        <f aca="false">_xlfn.XLOOKUP('MEDIA TRI'!$E:$E,'MEDIA TRI'!$AA:$AA,"-",0)</f>
        <v>#NAME?</v>
      </c>
      <c r="Q582" s="12" t="e">
        <f aca="false">_xlfn.XLOOKUP($U:$U,$V:$V,0,0)</f>
        <v>#NAME?</v>
      </c>
      <c r="R582" s="12" t="e">
        <f aca="false">_xlfn.XLOOKUP($U:$U,$W:$W,0,0)</f>
        <v>#NAME?</v>
      </c>
      <c r="S582" s="12" t="s">
        <v>61</v>
      </c>
      <c r="T582" s="12" t="s">
        <v>1092</v>
      </c>
      <c r="U582" s="12" t="n">
        <v>16513178005305</v>
      </c>
      <c r="V582" s="12" t="s">
        <v>1093</v>
      </c>
      <c r="W582" s="12" t="s">
        <v>1094</v>
      </c>
    </row>
    <row r="583" customFormat="false" ht="15" hidden="false" customHeight="false" outlineLevel="0" collapsed="false">
      <c r="A583" s="102" t="s">
        <v>2410</v>
      </c>
      <c r="B583" s="103" t="n">
        <v>2054434000108</v>
      </c>
      <c r="C583" s="102" t="n">
        <v>108953</v>
      </c>
      <c r="D583" s="102" t="n">
        <v>1443</v>
      </c>
      <c r="E583" s="102" t="s">
        <v>2411</v>
      </c>
      <c r="F583" s="102" t="n">
        <v>14175</v>
      </c>
      <c r="G583" s="102" t="s">
        <v>1168</v>
      </c>
      <c r="H583" s="102" t="n">
        <v>33581</v>
      </c>
      <c r="I583" s="102" t="n">
        <v>32</v>
      </c>
      <c r="J583" s="102" t="n">
        <v>33581</v>
      </c>
      <c r="K583" s="102" t="n">
        <v>7</v>
      </c>
      <c r="L583" s="102" t="s">
        <v>2410</v>
      </c>
      <c r="M583" s="102" t="s">
        <v>1078</v>
      </c>
      <c r="N583" s="102" t="s">
        <v>1079</v>
      </c>
      <c r="O583" s="102" t="s">
        <v>1116</v>
      </c>
      <c r="P583" s="104" t="e">
        <f aca="false">_xlfn.XLOOKUP('MEDIA TRI'!$E:$E,'MEDIA TRI'!$AA:$AA,"-",0)</f>
        <v>#NAME?</v>
      </c>
      <c r="Q583" s="12" t="e">
        <f aca="false">_xlfn.XLOOKUP($U:$U,$V:$V,0,0)</f>
        <v>#NAME?</v>
      </c>
      <c r="R583" s="12" t="e">
        <f aca="false">_xlfn.XLOOKUP($U:$U,$W:$W,0,0)</f>
        <v>#NAME?</v>
      </c>
      <c r="S583" s="12" t="s">
        <v>61</v>
      </c>
      <c r="T583" s="12" t="s">
        <v>1081</v>
      </c>
      <c r="U583" s="12" t="n">
        <v>16513178005305</v>
      </c>
      <c r="V583" s="12" t="s">
        <v>1093</v>
      </c>
      <c r="W583" s="12" t="s">
        <v>1094</v>
      </c>
    </row>
    <row r="584" customFormat="false" ht="15" hidden="false" customHeight="false" outlineLevel="0" collapsed="false">
      <c r="A584" s="102" t="s">
        <v>2412</v>
      </c>
      <c r="B584" s="103" t="n">
        <v>64416092000178</v>
      </c>
      <c r="C584" s="102" t="n">
        <v>110057</v>
      </c>
      <c r="D584" s="102" t="n">
        <v>393</v>
      </c>
      <c r="E584" s="102" t="s">
        <v>2413</v>
      </c>
      <c r="F584" s="102" t="n">
        <v>10437</v>
      </c>
      <c r="G584" s="102" t="s">
        <v>58</v>
      </c>
      <c r="H584" s="102" t="n">
        <v>35195</v>
      </c>
      <c r="I584" s="102" t="n">
        <v>28</v>
      </c>
      <c r="J584" s="102" t="n">
        <v>35195</v>
      </c>
      <c r="K584" s="102" t="n">
        <v>7</v>
      </c>
      <c r="L584" s="102" t="s">
        <v>2412</v>
      </c>
      <c r="M584" s="102" t="s">
        <v>1078</v>
      </c>
      <c r="N584" s="102" t="s">
        <v>1090</v>
      </c>
      <c r="O584" s="102" t="s">
        <v>1122</v>
      </c>
      <c r="P584" s="104" t="e">
        <f aca="false">_xlfn.XLOOKUP('MEDIA TRI'!$E:$E,'MEDIA TRI'!$AA:$AA,"-",0)</f>
        <v>#NAME?</v>
      </c>
      <c r="Q584" s="12" t="e">
        <f aca="false">_xlfn.XLOOKUP($U:$U,$V:$V,0,0)</f>
        <v>#NAME?</v>
      </c>
      <c r="R584" s="12" t="e">
        <f aca="false">_xlfn.XLOOKUP($U:$U,$W:$W,0,0)</f>
        <v>#NAME?</v>
      </c>
      <c r="S584" s="12" t="s">
        <v>61</v>
      </c>
      <c r="T584" s="12" t="s">
        <v>1092</v>
      </c>
      <c r="U584" s="12" t="n">
        <v>19324819000213</v>
      </c>
      <c r="V584" s="12" t="s">
        <v>1093</v>
      </c>
      <c r="W584" s="12" t="s">
        <v>1094</v>
      </c>
    </row>
    <row r="585" customFormat="false" ht="15" hidden="false" customHeight="false" outlineLevel="0" collapsed="false">
      <c r="A585" s="102" t="s">
        <v>2414</v>
      </c>
      <c r="B585" s="103" t="n">
        <v>3633973000156</v>
      </c>
      <c r="C585" s="102" t="n">
        <v>106983</v>
      </c>
      <c r="D585" s="102" t="n">
        <v>3412</v>
      </c>
      <c r="E585" s="102" t="s">
        <v>2415</v>
      </c>
      <c r="F585" s="102" t="n">
        <v>10437</v>
      </c>
      <c r="G585" s="102" t="s">
        <v>58</v>
      </c>
      <c r="H585" s="102" t="n">
        <v>30015</v>
      </c>
      <c r="I585" s="102" t="n">
        <v>21</v>
      </c>
      <c r="J585" s="102" t="n">
        <v>30015</v>
      </c>
      <c r="K585" s="102" t="n">
        <v>7</v>
      </c>
      <c r="L585" s="102" t="s">
        <v>2414</v>
      </c>
      <c r="M585" s="102" t="s">
        <v>1078</v>
      </c>
      <c r="N585" s="102" t="s">
        <v>1090</v>
      </c>
      <c r="O585" s="102" t="s">
        <v>1126</v>
      </c>
      <c r="P585" s="104" t="e">
        <f aca="false">_xlfn.XLOOKUP('MEDIA TRI'!$E:$E,'MEDIA TRI'!$AA:$AA,"-",0)</f>
        <v>#NAME?</v>
      </c>
      <c r="Q585" s="12" t="e">
        <f aca="false">_xlfn.XLOOKUP($U:$U,$V:$V,0,0)</f>
        <v>#NAME?</v>
      </c>
      <c r="R585" s="12" t="e">
        <f aca="false">_xlfn.XLOOKUP($U:$U,$W:$W,0,0)</f>
        <v>#NAME?</v>
      </c>
      <c r="S585" s="12" t="s">
        <v>61</v>
      </c>
      <c r="T585" s="12" t="s">
        <v>1081</v>
      </c>
      <c r="U585" s="12" t="n">
        <v>19324819000213</v>
      </c>
      <c r="V585" s="12" t="s">
        <v>1093</v>
      </c>
      <c r="W585" s="12" t="s">
        <v>1094</v>
      </c>
    </row>
    <row r="586" customFormat="false" ht="15" hidden="false" customHeight="false" outlineLevel="0" collapsed="false">
      <c r="A586" s="102" t="s">
        <v>2416</v>
      </c>
      <c r="B586" s="103" t="n">
        <v>86576949000230</v>
      </c>
      <c r="C586" s="102" t="n">
        <v>142760</v>
      </c>
      <c r="D586" s="102" t="n">
        <v>3511</v>
      </c>
      <c r="E586" s="102" t="s">
        <v>2417</v>
      </c>
      <c r="F586" s="102" t="n">
        <v>10437</v>
      </c>
      <c r="G586" s="102" t="s">
        <v>58</v>
      </c>
      <c r="H586" s="102" t="n">
        <v>30015</v>
      </c>
      <c r="I586" s="102" t="n">
        <v>7</v>
      </c>
      <c r="J586" s="102" t="n">
        <v>30015</v>
      </c>
      <c r="K586" s="102" t="n">
        <v>7</v>
      </c>
      <c r="L586" s="102" t="s">
        <v>2416</v>
      </c>
      <c r="M586" s="102" t="s">
        <v>1078</v>
      </c>
      <c r="N586" s="102" t="s">
        <v>1090</v>
      </c>
      <c r="O586" s="102" t="s">
        <v>1122</v>
      </c>
      <c r="P586" s="104" t="e">
        <f aca="false">_xlfn.XLOOKUP('MEDIA TRI'!$E:$E,'MEDIA TRI'!$AA:$AA,"-",0)</f>
        <v>#NAME?</v>
      </c>
      <c r="Q586" s="12" t="e">
        <f aca="false">_xlfn.XLOOKUP($U:$U,$V:$V,0,0)</f>
        <v>#NAME?</v>
      </c>
      <c r="R586" s="12" t="e">
        <f aca="false">_xlfn.XLOOKUP($U:$U,$W:$W,0,0)</f>
        <v>#NAME?</v>
      </c>
      <c r="S586" s="12" t="s">
        <v>61</v>
      </c>
      <c r="T586" s="12" t="s">
        <v>1092</v>
      </c>
      <c r="U586" s="12" t="n">
        <v>75055772002254</v>
      </c>
      <c r="V586" s="12" t="s">
        <v>1093</v>
      </c>
      <c r="W586" s="12" t="s">
        <v>1094</v>
      </c>
    </row>
    <row r="587" customFormat="false" ht="15" hidden="false" customHeight="false" outlineLevel="0" collapsed="false">
      <c r="A587" s="102" t="s">
        <v>2418</v>
      </c>
      <c r="B587" s="103" t="n">
        <v>25729088000108</v>
      </c>
      <c r="C587" s="102" t="n">
        <v>116350</v>
      </c>
      <c r="D587" s="102" t="n">
        <v>393</v>
      </c>
      <c r="E587" s="102" t="s">
        <v>2419</v>
      </c>
      <c r="F587" s="102" t="n">
        <v>10437</v>
      </c>
      <c r="G587" s="102" t="s">
        <v>58</v>
      </c>
      <c r="H587" s="102" t="n">
        <v>34808</v>
      </c>
      <c r="I587" s="102" t="n">
        <v>27</v>
      </c>
      <c r="J587" s="102" t="n">
        <v>34808</v>
      </c>
      <c r="K587" s="102" t="n">
        <v>7</v>
      </c>
      <c r="L587" s="102" t="s">
        <v>2418</v>
      </c>
      <c r="M587" s="102" t="s">
        <v>1078</v>
      </c>
      <c r="N587" s="102" t="s">
        <v>1090</v>
      </c>
      <c r="O587" s="102" t="s">
        <v>1122</v>
      </c>
      <c r="P587" s="104" t="e">
        <f aca="false">_xlfn.XLOOKUP('MEDIA TRI'!$E:$E,'MEDIA TRI'!$AA:$AA,"-",0)</f>
        <v>#NAME?</v>
      </c>
      <c r="Q587" s="12" t="e">
        <f aca="false">_xlfn.XLOOKUP($U:$U,$V:$V,0,0)</f>
        <v>#NAME?</v>
      </c>
      <c r="R587" s="12" t="e">
        <f aca="false">_xlfn.XLOOKUP($U:$U,$W:$W,0,0)</f>
        <v>#NAME?</v>
      </c>
      <c r="S587" s="12" t="s">
        <v>61</v>
      </c>
      <c r="T587" s="12" t="s">
        <v>1092</v>
      </c>
      <c r="U587" s="12" t="n">
        <v>75055772002254</v>
      </c>
      <c r="V587" s="12" t="s">
        <v>1093</v>
      </c>
      <c r="W587" s="12" t="s">
        <v>1094</v>
      </c>
    </row>
    <row r="588" customFormat="false" ht="15" hidden="false" customHeight="false" outlineLevel="0" collapsed="false">
      <c r="A588" s="102" t="s">
        <v>2420</v>
      </c>
      <c r="B588" s="103" t="n">
        <v>19699537000110</v>
      </c>
      <c r="C588" s="102" t="n">
        <v>143195</v>
      </c>
      <c r="D588" s="102" t="n">
        <v>425</v>
      </c>
      <c r="E588" s="102" t="s">
        <v>2421</v>
      </c>
      <c r="F588" s="102" t="n">
        <v>13531</v>
      </c>
      <c r="G588" s="102" t="s">
        <v>1381</v>
      </c>
      <c r="H588" s="102" t="n">
        <v>35992</v>
      </c>
      <c r="I588" s="102" t="n">
        <v>8</v>
      </c>
      <c r="J588" s="102" t="n">
        <v>35992</v>
      </c>
      <c r="K588" s="102" t="n">
        <v>7</v>
      </c>
      <c r="L588" s="102" t="s">
        <v>2422</v>
      </c>
      <c r="M588" s="102" t="s">
        <v>1078</v>
      </c>
      <c r="N588" s="102" t="s">
        <v>1090</v>
      </c>
      <c r="O588" s="102" t="s">
        <v>1122</v>
      </c>
      <c r="P588" s="104" t="e">
        <f aca="false">_xlfn.XLOOKUP('MEDIA TRI'!$E:$E,'MEDIA TRI'!$AA:$AA,"-",0)</f>
        <v>#NAME?</v>
      </c>
      <c r="Q588" s="12" t="e">
        <f aca="false">_xlfn.XLOOKUP($U:$U,$V:$V,0,0)</f>
        <v>#NAME?</v>
      </c>
      <c r="R588" s="12" t="e">
        <f aca="false">_xlfn.XLOOKUP($U:$U,$W:$W,0,0)</f>
        <v>#NAME?</v>
      </c>
      <c r="S588" s="12" t="s">
        <v>61</v>
      </c>
      <c r="T588" s="12" t="s">
        <v>1092</v>
      </c>
      <c r="U588" s="12" t="n">
        <v>17774738000613</v>
      </c>
      <c r="V588" s="12" t="n">
        <v>0</v>
      </c>
      <c r="W588" s="12" t="s">
        <v>2423</v>
      </c>
    </row>
    <row r="589" customFormat="false" ht="15" hidden="false" customHeight="false" outlineLevel="0" collapsed="false">
      <c r="A589" s="102" t="s">
        <v>2424</v>
      </c>
      <c r="B589" s="103" t="n">
        <v>22020994000140</v>
      </c>
      <c r="C589" s="102" t="n">
        <v>110036</v>
      </c>
      <c r="D589" s="102" t="n">
        <v>1342</v>
      </c>
      <c r="E589" s="102" t="s">
        <v>2425</v>
      </c>
      <c r="F589" s="102" t="n">
        <v>3463</v>
      </c>
      <c r="G589" s="102" t="s">
        <v>2426</v>
      </c>
      <c r="H589" s="102" t="n">
        <v>35169</v>
      </c>
      <c r="I589" s="102" t="n">
        <v>42</v>
      </c>
      <c r="J589" s="102" t="n">
        <v>35169</v>
      </c>
      <c r="K589" s="102" t="n">
        <v>7</v>
      </c>
      <c r="L589" s="102" t="s">
        <v>2424</v>
      </c>
      <c r="M589" s="102" t="s">
        <v>1078</v>
      </c>
      <c r="N589" s="102" t="s">
        <v>1434</v>
      </c>
      <c r="O589" s="102" t="s">
        <v>1435</v>
      </c>
      <c r="P589" s="104" t="e">
        <f aca="false">_xlfn.XLOOKUP('MEDIA TRI'!$E:$E,'MEDIA TRI'!$AA:$AA,"-",0)</f>
        <v>#NAME?</v>
      </c>
      <c r="Q589" s="12" t="e">
        <f aca="false">_xlfn.XLOOKUP($U:$U,$V:$V,0,0)</f>
        <v>#NAME?</v>
      </c>
      <c r="R589" s="12" t="e">
        <f aca="false">_xlfn.XLOOKUP($U:$U,$W:$W,0,0)</f>
        <v>#NAME?</v>
      </c>
      <c r="S589" s="12" t="s">
        <v>61</v>
      </c>
      <c r="T589" s="12" t="s">
        <v>1081</v>
      </c>
      <c r="U589" s="12" t="n">
        <v>17774738000613</v>
      </c>
      <c r="V589" s="12" t="n">
        <v>29</v>
      </c>
      <c r="W589" s="12" t="s">
        <v>58</v>
      </c>
    </row>
    <row r="590" customFormat="false" ht="15" hidden="false" customHeight="false" outlineLevel="0" collapsed="false">
      <c r="A590" s="102" t="s">
        <v>2427</v>
      </c>
      <c r="B590" s="103" t="n">
        <v>25919440000178</v>
      </c>
      <c r="C590" s="102" t="n">
        <v>130515</v>
      </c>
      <c r="D590" s="102" t="n">
        <v>222</v>
      </c>
      <c r="E590" s="102" t="s">
        <v>2428</v>
      </c>
      <c r="F590" s="102" t="n">
        <v>14175</v>
      </c>
      <c r="G590" s="102" t="s">
        <v>1168</v>
      </c>
      <c r="H590" s="102" t="n">
        <v>35993</v>
      </c>
      <c r="I590" s="102" t="n">
        <v>45</v>
      </c>
      <c r="J590" s="102" t="n">
        <v>35993</v>
      </c>
      <c r="K590" s="102" t="n">
        <v>7</v>
      </c>
      <c r="L590" s="102" t="s">
        <v>1815</v>
      </c>
      <c r="M590" s="102" t="s">
        <v>1078</v>
      </c>
      <c r="N590" s="102" t="s">
        <v>1090</v>
      </c>
      <c r="O590" s="102" t="s">
        <v>1102</v>
      </c>
      <c r="P590" s="104" t="e">
        <f aca="false">_xlfn.XLOOKUP('MEDIA TRI'!$E:$E,'MEDIA TRI'!$AA:$AA,"-",0)</f>
        <v>#NAME?</v>
      </c>
      <c r="Q590" s="12" t="e">
        <f aca="false">_xlfn.XLOOKUP($U:$U,$V:$V,0,0)</f>
        <v>#NAME?</v>
      </c>
      <c r="R590" s="12" t="e">
        <f aca="false">_xlfn.XLOOKUP($U:$U,$W:$W,0,0)</f>
        <v>#NAME?</v>
      </c>
      <c r="S590" s="12" t="s">
        <v>61</v>
      </c>
      <c r="T590" s="12" t="s">
        <v>1081</v>
      </c>
      <c r="U590" s="12" t="n">
        <v>1476619000210</v>
      </c>
      <c r="V590" s="12" t="s">
        <v>1093</v>
      </c>
      <c r="W590" s="12" t="s">
        <v>1094</v>
      </c>
    </row>
    <row r="591" customFormat="false" ht="15" hidden="false" customHeight="false" outlineLevel="0" collapsed="false">
      <c r="A591" s="102" t="s">
        <v>2429</v>
      </c>
      <c r="B591" s="103" t="n">
        <v>71077788000182</v>
      </c>
      <c r="C591" s="102" t="n">
        <v>130977</v>
      </c>
      <c r="D591" s="102" t="n">
        <v>163</v>
      </c>
      <c r="E591" s="102" t="s">
        <v>2430</v>
      </c>
      <c r="F591" s="102" t="n">
        <v>11381</v>
      </c>
      <c r="G591" s="102" t="s">
        <v>1191</v>
      </c>
      <c r="H591" s="102" t="n">
        <v>34925</v>
      </c>
      <c r="I591" s="102" t="n">
        <v>32</v>
      </c>
      <c r="J591" s="102" t="n">
        <v>34925</v>
      </c>
      <c r="K591" s="102" t="n">
        <v>32</v>
      </c>
      <c r="L591" s="102" t="s">
        <v>2429</v>
      </c>
      <c r="M591" s="102" t="s">
        <v>1078</v>
      </c>
      <c r="N591" s="102" t="s">
        <v>1079</v>
      </c>
      <c r="O591" s="102" t="s">
        <v>1155</v>
      </c>
      <c r="P591" s="104" t="e">
        <f aca="false">_xlfn.XLOOKUP('MEDIA TRI'!$E:$E,'MEDIA TRI'!$AA:$AA,"-",0)</f>
        <v>#NAME?</v>
      </c>
      <c r="Q591" s="12" t="e">
        <f aca="false">_xlfn.XLOOKUP($U:$U,$V:$V,0,0)</f>
        <v>#NAME?</v>
      </c>
      <c r="R591" s="12" t="e">
        <f aca="false">_xlfn.XLOOKUP($U:$U,$W:$W,0,0)</f>
        <v>#NAME?</v>
      </c>
      <c r="S591" s="12" t="s">
        <v>61</v>
      </c>
      <c r="T591" s="12" t="s">
        <v>1081</v>
      </c>
      <c r="U591" s="12" t="n">
        <v>1476619000210</v>
      </c>
      <c r="V591" s="12" t="s">
        <v>1093</v>
      </c>
      <c r="W591" s="12" t="s">
        <v>1094</v>
      </c>
    </row>
    <row r="592" customFormat="false" ht="15" hidden="false" customHeight="false" outlineLevel="0" collapsed="false">
      <c r="A592" s="102" t="s">
        <v>2431</v>
      </c>
      <c r="B592" s="103" t="n">
        <v>4740351000190</v>
      </c>
      <c r="C592" s="102" t="n">
        <v>148624</v>
      </c>
      <c r="D592" s="102" t="n">
        <v>1146</v>
      </c>
      <c r="E592" s="102" t="s">
        <v>2432</v>
      </c>
      <c r="F592" s="102" t="n">
        <v>10437</v>
      </c>
      <c r="G592" s="102" t="s">
        <v>58</v>
      </c>
      <c r="H592" s="102" t="n">
        <v>30015</v>
      </c>
      <c r="I592" s="102" t="n">
        <v>21</v>
      </c>
      <c r="J592" s="102" t="n">
        <v>30015</v>
      </c>
      <c r="K592" s="102" t="n">
        <v>7</v>
      </c>
      <c r="L592" s="102" t="s">
        <v>2431</v>
      </c>
      <c r="M592" s="102" t="s">
        <v>1078</v>
      </c>
      <c r="N592" s="102" t="s">
        <v>1079</v>
      </c>
      <c r="O592" s="102" t="s">
        <v>1097</v>
      </c>
      <c r="P592" s="104" t="e">
        <f aca="false">_xlfn.XLOOKUP('MEDIA TRI'!$E:$E,'MEDIA TRI'!$AA:$AA,"-",0)</f>
        <v>#NAME?</v>
      </c>
      <c r="Q592" s="12" t="e">
        <f aca="false">_xlfn.XLOOKUP($U:$U,$V:$V,0,0)</f>
        <v>#NAME?</v>
      </c>
      <c r="R592" s="12" t="e">
        <f aca="false">_xlfn.XLOOKUP($U:$U,$W:$W,0,0)</f>
        <v>#NAME?</v>
      </c>
      <c r="S592" s="12" t="s">
        <v>61</v>
      </c>
      <c r="T592" s="12" t="s">
        <v>1081</v>
      </c>
      <c r="U592" s="12" t="n">
        <v>24014235000109</v>
      </c>
      <c r="V592" s="12" t="n">
        <v>28</v>
      </c>
      <c r="W592" s="12" t="s">
        <v>1150</v>
      </c>
    </row>
    <row r="593" customFormat="false" ht="15" hidden="false" customHeight="false" outlineLevel="0" collapsed="false">
      <c r="A593" s="102" t="s">
        <v>2433</v>
      </c>
      <c r="B593" s="103" t="n">
        <v>474103000193</v>
      </c>
      <c r="C593" s="102" t="n">
        <v>131507</v>
      </c>
      <c r="D593" s="102" t="n">
        <v>2226</v>
      </c>
      <c r="E593" s="102" t="s">
        <v>2434</v>
      </c>
      <c r="F593" s="102" t="n">
        <v>9336</v>
      </c>
      <c r="G593" s="102" t="s">
        <v>1133</v>
      </c>
      <c r="H593" s="102" t="n">
        <v>35480</v>
      </c>
      <c r="I593" s="102" t="n">
        <v>35</v>
      </c>
      <c r="J593" s="102" t="n">
        <v>35480</v>
      </c>
      <c r="K593" s="102" t="n">
        <v>7</v>
      </c>
      <c r="L593" s="102" t="s">
        <v>2433</v>
      </c>
      <c r="M593" s="102" t="s">
        <v>1078</v>
      </c>
      <c r="N593" s="102" t="s">
        <v>1090</v>
      </c>
      <c r="O593" s="102" t="s">
        <v>1106</v>
      </c>
      <c r="P593" s="104" t="e">
        <f aca="false">_xlfn.XLOOKUP('MEDIA TRI'!$E:$E,'MEDIA TRI'!$AA:$AA,"-",0)</f>
        <v>#NAME?</v>
      </c>
      <c r="Q593" s="12" t="e">
        <f aca="false">_xlfn.XLOOKUP($U:$U,$V:$V,0,0)</f>
        <v>#NAME?</v>
      </c>
      <c r="R593" s="12" t="e">
        <f aca="false">_xlfn.XLOOKUP($U:$U,$W:$W,0,0)</f>
        <v>#NAME?</v>
      </c>
      <c r="S593" s="12" t="s">
        <v>61</v>
      </c>
      <c r="T593" s="12" t="s">
        <v>1092</v>
      </c>
      <c r="U593" s="12" t="n">
        <v>24014235000109</v>
      </c>
      <c r="V593" s="12" t="n">
        <v>28</v>
      </c>
      <c r="W593" s="12" t="s">
        <v>1150</v>
      </c>
    </row>
    <row r="594" customFormat="false" ht="15" hidden="false" customHeight="false" outlineLevel="0" collapsed="false">
      <c r="A594" s="102" t="s">
        <v>2435</v>
      </c>
      <c r="B594" s="103" t="n">
        <v>64312473000107</v>
      </c>
      <c r="C594" s="102" t="n">
        <v>140773</v>
      </c>
      <c r="D594" s="102" t="n">
        <v>1437</v>
      </c>
      <c r="E594" s="102" t="s">
        <v>2436</v>
      </c>
      <c r="F594" s="102" t="n">
        <v>14175</v>
      </c>
      <c r="G594" s="102" t="s">
        <v>1168</v>
      </c>
      <c r="H594" s="102" t="n">
        <v>34925</v>
      </c>
      <c r="I594" s="102" t="n">
        <v>42</v>
      </c>
      <c r="J594" s="102" t="n">
        <v>34925</v>
      </c>
      <c r="K594" s="102" t="n">
        <v>7</v>
      </c>
      <c r="L594" s="102" t="s">
        <v>2437</v>
      </c>
      <c r="M594" s="102" t="s">
        <v>1078</v>
      </c>
      <c r="N594" s="102" t="s">
        <v>1090</v>
      </c>
      <c r="O594" s="102" t="s">
        <v>1106</v>
      </c>
      <c r="P594" s="104" t="e">
        <f aca="false">_xlfn.XLOOKUP('MEDIA TRI'!$E:$E,'MEDIA TRI'!$AA:$AA,"-",0)</f>
        <v>#NAME?</v>
      </c>
      <c r="Q594" s="12" t="e">
        <f aca="false">_xlfn.XLOOKUP($U:$U,$V:$V,0,0)</f>
        <v>#NAME?</v>
      </c>
      <c r="R594" s="12" t="e">
        <f aca="false">_xlfn.XLOOKUP($U:$U,$W:$W,0,0)</f>
        <v>#NAME?</v>
      </c>
      <c r="S594" s="12" t="s">
        <v>61</v>
      </c>
      <c r="T594" s="12" t="s">
        <v>1092</v>
      </c>
      <c r="U594" s="12" t="n">
        <v>85283299000434</v>
      </c>
      <c r="V594" s="12" t="s">
        <v>1093</v>
      </c>
      <c r="W594" s="12" t="s">
        <v>1094</v>
      </c>
    </row>
    <row r="595" customFormat="false" ht="15" hidden="false" customHeight="false" outlineLevel="0" collapsed="false">
      <c r="A595" s="102" t="s">
        <v>2438</v>
      </c>
      <c r="B595" s="103" t="n">
        <v>71246334000198</v>
      </c>
      <c r="C595" s="102" t="n">
        <v>163236</v>
      </c>
      <c r="D595" s="102" t="n">
        <v>1828</v>
      </c>
      <c r="E595" s="102" t="s">
        <v>2439</v>
      </c>
      <c r="F595" s="102" t="n">
        <v>10437</v>
      </c>
      <c r="G595" s="102" t="s">
        <v>58</v>
      </c>
      <c r="H595" s="102" t="n">
        <v>35181</v>
      </c>
      <c r="I595" s="102" t="n">
        <v>34</v>
      </c>
      <c r="J595" s="102" t="n">
        <v>35181</v>
      </c>
      <c r="K595" s="102" t="n">
        <v>7</v>
      </c>
      <c r="L595" s="102" t="s">
        <v>2438</v>
      </c>
      <c r="M595" s="102" t="s">
        <v>1078</v>
      </c>
      <c r="N595" s="102" t="s">
        <v>1090</v>
      </c>
      <c r="O595" s="102" t="s">
        <v>1091</v>
      </c>
      <c r="P595" s="104" t="e">
        <f aca="false">_xlfn.XLOOKUP('MEDIA TRI'!$E:$E,'MEDIA TRI'!$AA:$AA,"-",0)</f>
        <v>#NAME?</v>
      </c>
      <c r="Q595" s="12" t="e">
        <f aca="false">_xlfn.XLOOKUP($U:$U,$V:$V,0,0)</f>
        <v>#NAME?</v>
      </c>
      <c r="R595" s="12" t="e">
        <f aca="false">_xlfn.XLOOKUP($U:$U,$W:$W,0,0)</f>
        <v>#NAME?</v>
      </c>
      <c r="S595" s="12" t="s">
        <v>61</v>
      </c>
      <c r="T595" s="12" t="s">
        <v>1092</v>
      </c>
      <c r="U595" s="12" t="n">
        <v>85283299000434</v>
      </c>
      <c r="V595" s="12" t="s">
        <v>1093</v>
      </c>
      <c r="W595" s="12" t="s">
        <v>1094</v>
      </c>
    </row>
    <row r="596" customFormat="false" ht="15" hidden="false" customHeight="false" outlineLevel="0" collapsed="false">
      <c r="A596" s="102" t="s">
        <v>2440</v>
      </c>
      <c r="B596" s="103" t="n">
        <v>23451925000235</v>
      </c>
      <c r="C596" s="102" t="n">
        <v>143920</v>
      </c>
      <c r="D596" s="102" t="n">
        <v>995</v>
      </c>
      <c r="E596" s="102" t="s">
        <v>2441</v>
      </c>
      <c r="F596" s="102" t="n">
        <v>12837</v>
      </c>
      <c r="G596" s="102" t="s">
        <v>1221</v>
      </c>
      <c r="H596" s="102" t="n">
        <v>35993</v>
      </c>
      <c r="I596" s="102" t="n">
        <v>56</v>
      </c>
      <c r="J596" s="102" t="n">
        <v>35993</v>
      </c>
      <c r="K596" s="102" t="n">
        <v>7</v>
      </c>
      <c r="L596" s="102" t="s">
        <v>2442</v>
      </c>
      <c r="M596" s="102" t="s">
        <v>1078</v>
      </c>
      <c r="N596" s="102" t="s">
        <v>1079</v>
      </c>
      <c r="O596" s="102" t="s">
        <v>1155</v>
      </c>
      <c r="P596" s="104" t="e">
        <f aca="false">_xlfn.XLOOKUP('MEDIA TRI'!$E:$E,'MEDIA TRI'!$AA:$AA,"-",0)</f>
        <v>#NAME?</v>
      </c>
      <c r="Q596" s="12" t="e">
        <f aca="false">_xlfn.XLOOKUP($U:$U,$V:$V,0,0)</f>
        <v>#NAME?</v>
      </c>
      <c r="R596" s="12" t="e">
        <f aca="false">_xlfn.XLOOKUP($U:$U,$W:$W,0,0)</f>
        <v>#NAME?</v>
      </c>
      <c r="S596" s="12" t="s">
        <v>61</v>
      </c>
      <c r="T596" s="12" t="s">
        <v>1081</v>
      </c>
      <c r="U596" s="12" t="n">
        <v>48721401000590</v>
      </c>
      <c r="V596" s="12" t="s">
        <v>1093</v>
      </c>
      <c r="W596" s="12" t="s">
        <v>1094</v>
      </c>
    </row>
    <row r="597" customFormat="false" ht="15" hidden="false" customHeight="false" outlineLevel="0" collapsed="false">
      <c r="A597" s="102" t="s">
        <v>2443</v>
      </c>
      <c r="B597" s="103" t="n">
        <v>42901538000117</v>
      </c>
      <c r="C597" s="102" t="n">
        <v>103603</v>
      </c>
      <c r="D597" s="102" t="n">
        <v>1146</v>
      </c>
      <c r="E597" s="102" t="s">
        <v>2444</v>
      </c>
      <c r="F597" s="102" t="n">
        <v>10437</v>
      </c>
      <c r="G597" s="102" t="s">
        <v>58</v>
      </c>
      <c r="H597" s="102" t="n">
        <v>30015</v>
      </c>
      <c r="I597" s="102" t="n">
        <v>21</v>
      </c>
      <c r="J597" s="102" t="n">
        <v>30015</v>
      </c>
      <c r="K597" s="102" t="n">
        <v>7</v>
      </c>
      <c r="L597" s="102" t="s">
        <v>2443</v>
      </c>
      <c r="M597" s="102" t="s">
        <v>1078</v>
      </c>
      <c r="N597" s="102" t="s">
        <v>1079</v>
      </c>
      <c r="O597" s="102" t="s">
        <v>1097</v>
      </c>
      <c r="P597" s="104" t="e">
        <f aca="false">_xlfn.XLOOKUP('MEDIA TRI'!$E:$E,'MEDIA TRI'!$AA:$AA,"-",0)</f>
        <v>#NAME?</v>
      </c>
      <c r="Q597" s="12" t="e">
        <f aca="false">_xlfn.XLOOKUP($U:$U,$V:$V,0,0)</f>
        <v>#NAME?</v>
      </c>
      <c r="R597" s="12" t="e">
        <f aca="false">_xlfn.XLOOKUP($U:$U,$W:$W,0,0)</f>
        <v>#NAME?</v>
      </c>
      <c r="S597" s="12" t="s">
        <v>61</v>
      </c>
      <c r="T597" s="12" t="s">
        <v>1081</v>
      </c>
      <c r="U597" s="12" t="n">
        <v>48721401000590</v>
      </c>
      <c r="V597" s="12" t="s">
        <v>1093</v>
      </c>
      <c r="W597" s="12" t="s">
        <v>1094</v>
      </c>
    </row>
    <row r="598" customFormat="false" ht="15" hidden="false" customHeight="false" outlineLevel="0" collapsed="false">
      <c r="A598" s="102" t="s">
        <v>2445</v>
      </c>
      <c r="B598" s="103" t="n">
        <v>41747221000105</v>
      </c>
      <c r="C598" s="102" t="n">
        <v>116393</v>
      </c>
      <c r="D598" s="102" t="n">
        <v>388</v>
      </c>
      <c r="E598" s="102" t="s">
        <v>2446</v>
      </c>
      <c r="F598" s="102" t="n">
        <v>10437</v>
      </c>
      <c r="G598" s="102" t="s">
        <v>58</v>
      </c>
      <c r="H598" s="102" t="n">
        <v>30015</v>
      </c>
      <c r="I598" s="102" t="n">
        <v>8</v>
      </c>
      <c r="J598" s="102" t="n">
        <v>30015</v>
      </c>
      <c r="K598" s="102" t="n">
        <v>7</v>
      </c>
      <c r="L598" s="102" t="s">
        <v>2445</v>
      </c>
      <c r="M598" s="102" t="s">
        <v>1078</v>
      </c>
      <c r="N598" s="102" t="s">
        <v>1079</v>
      </c>
      <c r="O598" s="102" t="s">
        <v>1116</v>
      </c>
      <c r="P598" s="104" t="e">
        <f aca="false">_xlfn.XLOOKUP('MEDIA TRI'!$E:$E,'MEDIA TRI'!$AA:$AA,"-",0)</f>
        <v>#NAME?</v>
      </c>
      <c r="Q598" s="12" t="e">
        <f aca="false">_xlfn.XLOOKUP($U:$U,$V:$V,0,0)</f>
        <v>#NAME?</v>
      </c>
      <c r="R598" s="12" t="e">
        <f aca="false">_xlfn.XLOOKUP($U:$U,$W:$W,0,0)</f>
        <v>#NAME?</v>
      </c>
      <c r="S598" s="12" t="s">
        <v>61</v>
      </c>
      <c r="T598" s="12" t="s">
        <v>1081</v>
      </c>
      <c r="U598" s="12" t="n">
        <v>28714533000154</v>
      </c>
      <c r="V598" s="12" t="s">
        <v>1093</v>
      </c>
      <c r="W598" s="12" t="s">
        <v>1094</v>
      </c>
    </row>
    <row r="599" customFormat="false" ht="15" hidden="false" customHeight="false" outlineLevel="0" collapsed="false">
      <c r="A599" s="102" t="s">
        <v>2447</v>
      </c>
      <c r="B599" s="103" t="n">
        <v>7220396000121</v>
      </c>
      <c r="C599" s="102" t="n">
        <v>141599</v>
      </c>
      <c r="D599" s="102" t="n">
        <v>3412</v>
      </c>
      <c r="E599" s="102" t="s">
        <v>2448</v>
      </c>
      <c r="F599" s="102" t="n">
        <v>10437</v>
      </c>
      <c r="G599" s="102" t="s">
        <v>58</v>
      </c>
      <c r="H599" s="102" t="n">
        <v>30015</v>
      </c>
      <c r="I599" s="102" t="n">
        <v>21</v>
      </c>
      <c r="J599" s="102" t="n">
        <v>30015</v>
      </c>
      <c r="K599" s="102" t="n">
        <v>7</v>
      </c>
      <c r="L599" s="102" t="s">
        <v>2447</v>
      </c>
      <c r="M599" s="102" t="s">
        <v>1078</v>
      </c>
      <c r="N599" s="102" t="s">
        <v>1090</v>
      </c>
      <c r="O599" s="102" t="s">
        <v>1126</v>
      </c>
      <c r="P599" s="104" t="e">
        <f aca="false">_xlfn.XLOOKUP('MEDIA TRI'!$E:$E,'MEDIA TRI'!$AA:$AA,"-",0)</f>
        <v>#NAME?</v>
      </c>
      <c r="Q599" s="12" t="e">
        <f aca="false">_xlfn.XLOOKUP($U:$U,$V:$V,0,0)</f>
        <v>#NAME?</v>
      </c>
      <c r="R599" s="12" t="e">
        <f aca="false">_xlfn.XLOOKUP($U:$U,$W:$W,0,0)</f>
        <v>#NAME?</v>
      </c>
      <c r="S599" s="12" t="s">
        <v>61</v>
      </c>
      <c r="T599" s="12" t="s">
        <v>1092</v>
      </c>
      <c r="U599" s="12" t="n">
        <v>85241339000809</v>
      </c>
      <c r="V599" s="12" t="s">
        <v>1093</v>
      </c>
      <c r="W599" s="12" t="s">
        <v>1094</v>
      </c>
    </row>
    <row r="600" customFormat="false" ht="15" hidden="false" customHeight="false" outlineLevel="0" collapsed="false">
      <c r="A600" s="102" t="s">
        <v>2449</v>
      </c>
      <c r="B600" s="103" t="n">
        <v>1263506000156</v>
      </c>
      <c r="C600" s="102" t="n">
        <v>109554</v>
      </c>
      <c r="D600" s="102" t="n">
        <v>232</v>
      </c>
      <c r="E600" s="102" t="s">
        <v>2450</v>
      </c>
      <c r="F600" s="102" t="n">
        <v>10437</v>
      </c>
      <c r="G600" s="102" t="s">
        <v>58</v>
      </c>
      <c r="H600" s="102" t="n">
        <v>35191</v>
      </c>
      <c r="I600" s="102" t="n">
        <v>35</v>
      </c>
      <c r="J600" s="102" t="n">
        <v>35191</v>
      </c>
      <c r="K600" s="102" t="n">
        <v>7</v>
      </c>
      <c r="L600" s="102" t="s">
        <v>2449</v>
      </c>
      <c r="M600" s="102" t="s">
        <v>1078</v>
      </c>
      <c r="N600" s="102" t="s">
        <v>1090</v>
      </c>
      <c r="O600" s="102" t="s">
        <v>1091</v>
      </c>
      <c r="P600" s="104" t="e">
        <f aca="false">_xlfn.XLOOKUP('MEDIA TRI'!$E:$E,'MEDIA TRI'!$AA:$AA,"-",0)</f>
        <v>#NAME?</v>
      </c>
      <c r="Q600" s="12" t="e">
        <f aca="false">_xlfn.XLOOKUP($U:$U,$V:$V,0,0)</f>
        <v>#NAME?</v>
      </c>
      <c r="R600" s="12" t="e">
        <f aca="false">_xlfn.XLOOKUP($U:$U,$W:$W,0,0)</f>
        <v>#NAME?</v>
      </c>
      <c r="S600" s="12" t="s">
        <v>61</v>
      </c>
      <c r="T600" s="12" t="s">
        <v>1081</v>
      </c>
      <c r="U600" s="12" t="n">
        <v>85241339000809</v>
      </c>
      <c r="V600" s="12" t="s">
        <v>1093</v>
      </c>
      <c r="W600" s="12" t="s">
        <v>1094</v>
      </c>
    </row>
    <row r="601" customFormat="false" ht="15" hidden="false" customHeight="false" outlineLevel="0" collapsed="false">
      <c r="A601" s="102" t="s">
        <v>2451</v>
      </c>
      <c r="B601" s="103" t="n">
        <v>1431152000101</v>
      </c>
      <c r="C601" s="102" t="n">
        <v>113524</v>
      </c>
      <c r="D601" s="102" t="n">
        <v>836</v>
      </c>
      <c r="E601" s="102" t="s">
        <v>2452</v>
      </c>
      <c r="F601" s="102" t="n">
        <v>13874</v>
      </c>
      <c r="G601" s="102" t="s">
        <v>1464</v>
      </c>
      <c r="H601" s="102" t="n">
        <v>34926</v>
      </c>
      <c r="I601" s="102" t="n">
        <v>28</v>
      </c>
      <c r="J601" s="102" t="n">
        <v>34926</v>
      </c>
      <c r="K601" s="102" t="n">
        <v>7</v>
      </c>
      <c r="L601" s="102" t="s">
        <v>2451</v>
      </c>
      <c r="M601" s="102" t="s">
        <v>1078</v>
      </c>
      <c r="N601" s="102" t="s">
        <v>1079</v>
      </c>
      <c r="O601" s="102" t="s">
        <v>1155</v>
      </c>
      <c r="P601" s="104" t="e">
        <f aca="false">_xlfn.XLOOKUP('MEDIA TRI'!$E:$E,'MEDIA TRI'!$AA:$AA,"-",0)</f>
        <v>#NAME?</v>
      </c>
      <c r="Q601" s="12" t="e">
        <f aca="false">_xlfn.XLOOKUP($U:$U,$V:$V,0,0)</f>
        <v>#NAME?</v>
      </c>
      <c r="R601" s="12" t="e">
        <f aca="false">_xlfn.XLOOKUP($U:$U,$W:$W,0,0)</f>
        <v>#NAME?</v>
      </c>
      <c r="S601" s="12" t="s">
        <v>61</v>
      </c>
      <c r="T601" s="12" t="s">
        <v>1081</v>
      </c>
      <c r="U601" s="12" t="n">
        <v>42855999000362</v>
      </c>
      <c r="V601" s="12" t="s">
        <v>1093</v>
      </c>
      <c r="W601" s="12" t="s">
        <v>1094</v>
      </c>
    </row>
    <row r="602" customFormat="false" ht="15" hidden="false" customHeight="false" outlineLevel="0" collapsed="false">
      <c r="A602" s="102" t="s">
        <v>2453</v>
      </c>
      <c r="B602" s="103" t="n">
        <v>16537409000181</v>
      </c>
      <c r="C602" s="102" t="n">
        <v>125179</v>
      </c>
      <c r="D602" s="102" t="n">
        <v>1438</v>
      </c>
      <c r="E602" s="102" t="s">
        <v>2454</v>
      </c>
      <c r="F602" s="102" t="n">
        <v>10437</v>
      </c>
      <c r="G602" s="102" t="s">
        <v>58</v>
      </c>
      <c r="H602" s="102" t="n">
        <v>30015</v>
      </c>
      <c r="I602" s="102" t="n">
        <v>21</v>
      </c>
      <c r="J602" s="102" t="n">
        <v>30015</v>
      </c>
      <c r="K602" s="102" t="n">
        <v>7</v>
      </c>
      <c r="L602" s="102" t="s">
        <v>2453</v>
      </c>
      <c r="M602" s="102" t="s">
        <v>1078</v>
      </c>
      <c r="N602" s="102" t="s">
        <v>1090</v>
      </c>
      <c r="O602" s="102" t="s">
        <v>1106</v>
      </c>
      <c r="P602" s="104" t="e">
        <f aca="false">_xlfn.XLOOKUP('MEDIA TRI'!$E:$E,'MEDIA TRI'!$AA:$AA,"-",0)</f>
        <v>#NAME?</v>
      </c>
      <c r="Q602" s="12" t="e">
        <f aca="false">_xlfn.XLOOKUP($U:$U,$V:$V,0,0)</f>
        <v>#NAME?</v>
      </c>
      <c r="R602" s="12" t="e">
        <f aca="false">_xlfn.XLOOKUP($U:$U,$W:$W,0,0)</f>
        <v>#NAME?</v>
      </c>
      <c r="S602" s="12" t="s">
        <v>61</v>
      </c>
      <c r="T602" s="12" t="s">
        <v>1092</v>
      </c>
      <c r="U602" s="12" t="n">
        <v>39210844000526</v>
      </c>
      <c r="V602" s="12" t="s">
        <v>1093</v>
      </c>
      <c r="W602" s="12" t="s">
        <v>1094</v>
      </c>
    </row>
    <row r="603" customFormat="false" ht="15" hidden="false" customHeight="false" outlineLevel="0" collapsed="false">
      <c r="A603" s="102" t="s">
        <v>2455</v>
      </c>
      <c r="B603" s="103" t="n">
        <v>21030572000193</v>
      </c>
      <c r="C603" s="102" t="n">
        <v>140672</v>
      </c>
      <c r="D603" s="102" t="n">
        <v>230</v>
      </c>
      <c r="E603" s="102" t="s">
        <v>2456</v>
      </c>
      <c r="F603" s="102" t="n">
        <v>10437</v>
      </c>
      <c r="G603" s="102" t="s">
        <v>58</v>
      </c>
      <c r="H603" s="102" t="n">
        <v>34925</v>
      </c>
      <c r="I603" s="102" t="n">
        <v>34</v>
      </c>
      <c r="J603" s="102" t="n">
        <v>34925</v>
      </c>
      <c r="K603" s="102" t="n">
        <v>7</v>
      </c>
      <c r="L603" s="102" t="s">
        <v>2457</v>
      </c>
      <c r="M603" s="102" t="s">
        <v>1078</v>
      </c>
      <c r="N603" s="102" t="s">
        <v>1090</v>
      </c>
      <c r="O603" s="102" t="s">
        <v>1091</v>
      </c>
      <c r="P603" s="104" t="e">
        <f aca="false">_xlfn.XLOOKUP('MEDIA TRI'!$E:$E,'MEDIA TRI'!$AA:$AA,"-",0)</f>
        <v>#NAME?</v>
      </c>
      <c r="Q603" s="12" t="e">
        <f aca="false">_xlfn.XLOOKUP($U:$U,$V:$V,0,0)</f>
        <v>#NAME?</v>
      </c>
      <c r="R603" s="12" t="e">
        <f aca="false">_xlfn.XLOOKUP($U:$U,$W:$W,0,0)</f>
        <v>#NAME?</v>
      </c>
      <c r="S603" s="12" t="s">
        <v>61</v>
      </c>
      <c r="T603" s="12" t="s">
        <v>1092</v>
      </c>
      <c r="U603" s="12" t="n">
        <v>66872888000594</v>
      </c>
      <c r="V603" s="12" t="s">
        <v>1093</v>
      </c>
      <c r="W603" s="12" t="s">
        <v>1094</v>
      </c>
    </row>
    <row r="604" customFormat="false" ht="15" hidden="false" customHeight="false" outlineLevel="0" collapsed="false">
      <c r="A604" s="102" t="s">
        <v>2458</v>
      </c>
      <c r="B604" s="103" t="n">
        <v>1244196000122</v>
      </c>
      <c r="C604" s="102" t="n">
        <v>142744</v>
      </c>
      <c r="D604" s="102" t="n">
        <v>1444</v>
      </c>
      <c r="E604" s="102" t="s">
        <v>2459</v>
      </c>
      <c r="F604" s="102" t="n">
        <v>14326</v>
      </c>
      <c r="G604" s="102" t="s">
        <v>1355</v>
      </c>
      <c r="H604" s="102" t="n">
        <v>35999</v>
      </c>
      <c r="I604" s="102" t="n">
        <v>53</v>
      </c>
      <c r="J604" s="102" t="n">
        <v>35999</v>
      </c>
      <c r="K604" s="102" t="n">
        <v>7</v>
      </c>
      <c r="L604" s="102" t="s">
        <v>2458</v>
      </c>
      <c r="M604" s="102" t="s">
        <v>1078</v>
      </c>
      <c r="N604" s="102" t="s">
        <v>1079</v>
      </c>
      <c r="O604" s="102" t="s">
        <v>1155</v>
      </c>
      <c r="P604" s="104" t="e">
        <f aca="false">_xlfn.XLOOKUP('MEDIA TRI'!$E:$E,'MEDIA TRI'!$AA:$AA,"-",0)</f>
        <v>#NAME?</v>
      </c>
      <c r="Q604" s="12" t="e">
        <f aca="false">_xlfn.XLOOKUP($U:$U,$V:$V,0,0)</f>
        <v>#NAME?</v>
      </c>
      <c r="R604" s="12" t="e">
        <f aca="false">_xlfn.XLOOKUP($U:$U,$W:$W,0,0)</f>
        <v>#NAME?</v>
      </c>
      <c r="S604" s="12" t="s">
        <v>61</v>
      </c>
      <c r="T604" s="12" t="s">
        <v>1081</v>
      </c>
      <c r="U604" s="12" t="n">
        <v>66872888000594</v>
      </c>
      <c r="V604" s="12" t="s">
        <v>1093</v>
      </c>
      <c r="W604" s="12" t="s">
        <v>1094</v>
      </c>
    </row>
    <row r="605" customFormat="false" ht="15" hidden="false" customHeight="false" outlineLevel="0" collapsed="false">
      <c r="A605" s="102" t="s">
        <v>2460</v>
      </c>
      <c r="B605" s="103" t="n">
        <v>41681214000158</v>
      </c>
      <c r="C605" s="102" t="n">
        <v>147873</v>
      </c>
      <c r="D605" s="102" t="n">
        <v>1443</v>
      </c>
      <c r="E605" s="102" t="s">
        <v>2461</v>
      </c>
      <c r="F605" s="102" t="n">
        <v>10994</v>
      </c>
      <c r="G605" s="102" t="s">
        <v>1207</v>
      </c>
      <c r="H605" s="102" t="n">
        <v>35992</v>
      </c>
      <c r="I605" s="102" t="n">
        <v>28</v>
      </c>
      <c r="J605" s="102" t="n">
        <v>35992</v>
      </c>
      <c r="K605" s="102" t="n">
        <v>7</v>
      </c>
      <c r="L605" s="102" t="s">
        <v>2460</v>
      </c>
      <c r="M605" s="102" t="s">
        <v>1078</v>
      </c>
      <c r="N605" s="102" t="s">
        <v>1079</v>
      </c>
      <c r="O605" s="102" t="s">
        <v>1116</v>
      </c>
      <c r="P605" s="104" t="e">
        <f aca="false">_xlfn.XLOOKUP('MEDIA TRI'!$E:$E,'MEDIA TRI'!$AA:$AA,"-",0)</f>
        <v>#NAME?</v>
      </c>
      <c r="Q605" s="12" t="e">
        <f aca="false">_xlfn.XLOOKUP($U:$U,$V:$V,0,0)</f>
        <v>#NAME?</v>
      </c>
      <c r="R605" s="12" t="e">
        <f aca="false">_xlfn.XLOOKUP($U:$U,$W:$W,0,0)</f>
        <v>#NAME?</v>
      </c>
      <c r="S605" s="12" t="s">
        <v>61</v>
      </c>
      <c r="T605" s="12" t="s">
        <v>1081</v>
      </c>
      <c r="U605" s="12" t="n">
        <v>66916305000580</v>
      </c>
      <c r="V605" s="12" t="s">
        <v>1093</v>
      </c>
      <c r="W605" s="12" t="s">
        <v>1094</v>
      </c>
    </row>
    <row r="606" customFormat="false" ht="15" hidden="false" customHeight="false" outlineLevel="0" collapsed="false">
      <c r="A606" s="102" t="s">
        <v>2462</v>
      </c>
      <c r="B606" s="103" t="n">
        <v>941289000143</v>
      </c>
      <c r="C606" s="102" t="n">
        <v>106875</v>
      </c>
      <c r="D606" s="102" t="n">
        <v>1438</v>
      </c>
      <c r="E606" s="102" t="s">
        <v>2463</v>
      </c>
      <c r="F606" s="102" t="n">
        <v>10437</v>
      </c>
      <c r="G606" s="102" t="s">
        <v>58</v>
      </c>
      <c r="H606" s="102" t="n">
        <v>34912</v>
      </c>
      <c r="I606" s="102" t="n">
        <v>7</v>
      </c>
      <c r="J606" s="102" t="n">
        <v>34912</v>
      </c>
      <c r="K606" s="102" t="n">
        <v>7</v>
      </c>
      <c r="L606" s="102" t="s">
        <v>2462</v>
      </c>
      <c r="M606" s="102" t="s">
        <v>1078</v>
      </c>
      <c r="N606" s="102" t="s">
        <v>1090</v>
      </c>
      <c r="O606" s="102" t="s">
        <v>1106</v>
      </c>
      <c r="P606" s="104" t="e">
        <f aca="false">_xlfn.XLOOKUP('MEDIA TRI'!$E:$E,'MEDIA TRI'!$AA:$AA,"-",0)</f>
        <v>#NAME?</v>
      </c>
      <c r="Q606" s="12" t="e">
        <f aca="false">_xlfn.XLOOKUP($U:$U,$V:$V,0,0)</f>
        <v>#NAME?</v>
      </c>
      <c r="R606" s="12" t="e">
        <f aca="false">_xlfn.XLOOKUP($U:$U,$W:$W,0,0)</f>
        <v>#NAME?</v>
      </c>
      <c r="S606" s="12" t="s">
        <v>61</v>
      </c>
      <c r="T606" s="12" t="s">
        <v>1092</v>
      </c>
      <c r="U606" s="12" t="n">
        <v>66916305000580</v>
      </c>
      <c r="V606" s="12" t="s">
        <v>1093</v>
      </c>
      <c r="W606" s="12" t="s">
        <v>1094</v>
      </c>
    </row>
    <row r="607" customFormat="false" ht="15" hidden="false" customHeight="false" outlineLevel="0" collapsed="false">
      <c r="A607" s="102" t="s">
        <v>2464</v>
      </c>
      <c r="B607" s="103" t="n">
        <v>86513959000146</v>
      </c>
      <c r="C607" s="102" t="n">
        <v>116302</v>
      </c>
      <c r="D607" s="102" t="n">
        <v>404</v>
      </c>
      <c r="E607" s="102" t="s">
        <v>2465</v>
      </c>
      <c r="F607" s="102" t="n">
        <v>14608</v>
      </c>
      <c r="G607" s="102" t="s">
        <v>1105</v>
      </c>
      <c r="H607" s="102" t="n">
        <v>34925</v>
      </c>
      <c r="I607" s="102" t="n">
        <v>28</v>
      </c>
      <c r="J607" s="102" t="n">
        <v>34925</v>
      </c>
      <c r="K607" s="102" t="n">
        <v>7</v>
      </c>
      <c r="L607" s="102" t="s">
        <v>2464</v>
      </c>
      <c r="M607" s="102" t="s">
        <v>1078</v>
      </c>
      <c r="N607" s="102" t="s">
        <v>1090</v>
      </c>
      <c r="O607" s="102" t="s">
        <v>1106</v>
      </c>
      <c r="P607" s="104" t="e">
        <f aca="false">_xlfn.XLOOKUP('MEDIA TRI'!$E:$E,'MEDIA TRI'!$AA:$AA,"-",0)</f>
        <v>#NAME?</v>
      </c>
      <c r="Q607" s="12" t="e">
        <f aca="false">_xlfn.XLOOKUP($U:$U,$V:$V,0,0)</f>
        <v>#NAME?</v>
      </c>
      <c r="R607" s="12" t="e">
        <f aca="false">_xlfn.XLOOKUP($U:$U,$W:$W,0,0)</f>
        <v>#NAME?</v>
      </c>
      <c r="S607" s="12" t="s">
        <v>61</v>
      </c>
      <c r="T607" s="12" t="s">
        <v>1092</v>
      </c>
      <c r="U607" s="12" t="n">
        <v>9219138000312</v>
      </c>
      <c r="V607" s="12" t="s">
        <v>1093</v>
      </c>
      <c r="W607" s="12" t="s">
        <v>1094</v>
      </c>
    </row>
    <row r="608" customFormat="false" ht="15" hidden="false" customHeight="false" outlineLevel="0" collapsed="false">
      <c r="A608" s="102" t="s">
        <v>2466</v>
      </c>
      <c r="B608" s="103" t="n">
        <v>22070437000134</v>
      </c>
      <c r="C608" s="102" t="n">
        <v>144647</v>
      </c>
      <c r="D608" s="102" t="n">
        <v>1437</v>
      </c>
      <c r="E608" s="102" t="s">
        <v>2467</v>
      </c>
      <c r="F608" s="102" t="n">
        <v>10437</v>
      </c>
      <c r="G608" s="102" t="s">
        <v>58</v>
      </c>
      <c r="H608" s="102" t="n">
        <v>34912</v>
      </c>
      <c r="I608" s="102" t="n">
        <v>27</v>
      </c>
      <c r="J608" s="102" t="n">
        <v>34912</v>
      </c>
      <c r="K608" s="102" t="n">
        <v>7</v>
      </c>
      <c r="L608" s="102" t="s">
        <v>2466</v>
      </c>
      <c r="M608" s="102" t="s">
        <v>1078</v>
      </c>
      <c r="N608" s="102" t="s">
        <v>1090</v>
      </c>
      <c r="O608" s="102" t="s">
        <v>1106</v>
      </c>
      <c r="P608" s="104" t="e">
        <f aca="false">_xlfn.XLOOKUP('MEDIA TRI'!$E:$E,'MEDIA TRI'!$AA:$AA,"-",0)</f>
        <v>#NAME?</v>
      </c>
      <c r="Q608" s="12" t="e">
        <f aca="false">_xlfn.XLOOKUP($U:$U,$V:$V,0,0)</f>
        <v>#NAME?</v>
      </c>
      <c r="R608" s="12" t="e">
        <f aca="false">_xlfn.XLOOKUP($U:$U,$W:$W,0,0)</f>
        <v>#NAME?</v>
      </c>
      <c r="S608" s="12" t="s">
        <v>61</v>
      </c>
      <c r="T608" s="12" t="s">
        <v>1092</v>
      </c>
      <c r="U608" s="12" t="n">
        <v>44456036000745</v>
      </c>
      <c r="V608" s="12" t="s">
        <v>1093</v>
      </c>
      <c r="W608" s="12" t="s">
        <v>1094</v>
      </c>
    </row>
    <row r="609" customFormat="false" ht="15" hidden="false" customHeight="false" outlineLevel="0" collapsed="false">
      <c r="A609" s="102" t="s">
        <v>2468</v>
      </c>
      <c r="B609" s="103" t="n">
        <v>24019150000105</v>
      </c>
      <c r="C609" s="102" t="n">
        <v>137578</v>
      </c>
      <c r="D609" s="102" t="n">
        <v>163</v>
      </c>
      <c r="E609" s="102" t="s">
        <v>2469</v>
      </c>
      <c r="F609" s="102" t="n">
        <v>14516</v>
      </c>
      <c r="G609" s="102" t="s">
        <v>1089</v>
      </c>
      <c r="H609" s="102" t="n">
        <v>35993</v>
      </c>
      <c r="I609" s="102" t="n">
        <v>32</v>
      </c>
      <c r="J609" s="102" t="n">
        <v>35993</v>
      </c>
      <c r="K609" s="102" t="n">
        <v>7</v>
      </c>
      <c r="L609" s="102" t="s">
        <v>2468</v>
      </c>
      <c r="M609" s="102" t="s">
        <v>1078</v>
      </c>
      <c r="N609" s="102" t="s">
        <v>1079</v>
      </c>
      <c r="O609" s="102" t="s">
        <v>1155</v>
      </c>
      <c r="P609" s="104" t="e">
        <f aca="false">_xlfn.XLOOKUP('MEDIA TRI'!$E:$E,'MEDIA TRI'!$AA:$AA,"-",0)</f>
        <v>#NAME?</v>
      </c>
      <c r="Q609" s="12" t="e">
        <f aca="false">_xlfn.XLOOKUP($U:$U,$V:$V,0,0)</f>
        <v>#NAME?</v>
      </c>
      <c r="R609" s="12" t="e">
        <f aca="false">_xlfn.XLOOKUP($U:$U,$W:$W,0,0)</f>
        <v>#NAME?</v>
      </c>
      <c r="S609" s="12" t="s">
        <v>61</v>
      </c>
      <c r="T609" s="12" t="s">
        <v>1081</v>
      </c>
      <c r="U609" s="12" t="n">
        <v>44456036000745</v>
      </c>
      <c r="V609" s="12" t="s">
        <v>1093</v>
      </c>
      <c r="W609" s="12" t="s">
        <v>1094</v>
      </c>
    </row>
    <row r="610" customFormat="false" ht="15" hidden="false" customHeight="false" outlineLevel="0" collapsed="false">
      <c r="A610" s="102" t="s">
        <v>2470</v>
      </c>
      <c r="B610" s="103" t="n">
        <v>17793944000166</v>
      </c>
      <c r="C610" s="102" t="n">
        <v>124380</v>
      </c>
      <c r="D610" s="102" t="n">
        <v>1792</v>
      </c>
      <c r="E610" s="102" t="s">
        <v>2471</v>
      </c>
      <c r="F610" s="102" t="n">
        <v>10437</v>
      </c>
      <c r="G610" s="102" t="s">
        <v>58</v>
      </c>
      <c r="H610" s="102" t="n">
        <v>30015</v>
      </c>
      <c r="I610" s="102" t="n">
        <v>26</v>
      </c>
      <c r="J610" s="102" t="n">
        <v>30015</v>
      </c>
      <c r="K610" s="102" t="n">
        <v>7</v>
      </c>
      <c r="L610" s="102" t="s">
        <v>2470</v>
      </c>
      <c r="M610" s="102" t="s">
        <v>1078</v>
      </c>
      <c r="N610" s="102" t="s">
        <v>1090</v>
      </c>
      <c r="O610" s="102" t="s">
        <v>1091</v>
      </c>
      <c r="P610" s="104" t="e">
        <f aca="false">_xlfn.XLOOKUP('MEDIA TRI'!$E:$E,'MEDIA TRI'!$AA:$AA,"-",0)</f>
        <v>#NAME?</v>
      </c>
      <c r="Q610" s="12" t="e">
        <f aca="false">_xlfn.XLOOKUP($U:$U,$V:$V,0,0)</f>
        <v>#NAME?</v>
      </c>
      <c r="R610" s="12" t="e">
        <f aca="false">_xlfn.XLOOKUP($U:$U,$W:$W,0,0)</f>
        <v>#NAME?</v>
      </c>
      <c r="S610" s="12" t="s">
        <v>61</v>
      </c>
      <c r="T610" s="12" t="s">
        <v>1081</v>
      </c>
      <c r="U610" s="12" t="n">
        <v>24241139000195</v>
      </c>
      <c r="V610" s="12" t="s">
        <v>1093</v>
      </c>
      <c r="W610" s="12" t="s">
        <v>1094</v>
      </c>
    </row>
    <row r="611" customFormat="false" ht="15" hidden="false" customHeight="false" outlineLevel="0" collapsed="false">
      <c r="A611" s="102" t="s">
        <v>2472</v>
      </c>
      <c r="B611" s="103" t="n">
        <v>17321993000104</v>
      </c>
      <c r="C611" s="102" t="n">
        <v>107201</v>
      </c>
      <c r="D611" s="102" t="n">
        <v>819</v>
      </c>
      <c r="E611" s="102" t="s">
        <v>2473</v>
      </c>
      <c r="F611" s="102" t="n">
        <v>14037</v>
      </c>
      <c r="G611" s="102" t="s">
        <v>1847</v>
      </c>
      <c r="H611" s="102" t="n">
        <v>35992</v>
      </c>
      <c r="I611" s="102" t="n">
        <v>7</v>
      </c>
      <c r="J611" s="102" t="n">
        <v>35992</v>
      </c>
      <c r="K611" s="102" t="n">
        <v>7</v>
      </c>
      <c r="L611" s="102" t="s">
        <v>2472</v>
      </c>
      <c r="M611" s="102" t="s">
        <v>1078</v>
      </c>
      <c r="N611" s="102" t="s">
        <v>1079</v>
      </c>
      <c r="O611" s="102" t="s">
        <v>1147</v>
      </c>
      <c r="P611" s="104" t="e">
        <f aca="false">_xlfn.XLOOKUP('MEDIA TRI'!$E:$E,'MEDIA TRI'!$AA:$AA,"-",0)</f>
        <v>#NAME?</v>
      </c>
      <c r="Q611" s="12" t="e">
        <f aca="false">_xlfn.XLOOKUP($U:$U,$V:$V,0,0)</f>
        <v>#NAME?</v>
      </c>
      <c r="R611" s="12" t="e">
        <f aca="false">_xlfn.XLOOKUP($U:$U,$W:$W,0,0)</f>
        <v>#NAME?</v>
      </c>
      <c r="S611" s="12" t="s">
        <v>61</v>
      </c>
      <c r="T611" s="12" t="s">
        <v>1081</v>
      </c>
      <c r="U611" s="12" t="n">
        <v>46124624002599</v>
      </c>
      <c r="V611" s="12" t="s">
        <v>1093</v>
      </c>
      <c r="W611" s="12" t="s">
        <v>1094</v>
      </c>
    </row>
    <row r="612" customFormat="false" ht="15" hidden="false" customHeight="false" outlineLevel="0" collapsed="false">
      <c r="A612" s="102" t="s">
        <v>2474</v>
      </c>
      <c r="B612" s="103" t="n">
        <v>21994546000185</v>
      </c>
      <c r="C612" s="102" t="n">
        <v>144595</v>
      </c>
      <c r="D612" s="102" t="n">
        <v>548</v>
      </c>
      <c r="E612" s="102" t="s">
        <v>2475</v>
      </c>
      <c r="F612" s="102" t="n">
        <v>14329</v>
      </c>
      <c r="G612" s="102" t="s">
        <v>1109</v>
      </c>
      <c r="H612" s="102" t="n">
        <v>35993</v>
      </c>
      <c r="I612" s="102" t="n">
        <v>35</v>
      </c>
      <c r="J612" s="102" t="n">
        <v>35993</v>
      </c>
      <c r="K612" s="102" t="n">
        <v>7</v>
      </c>
      <c r="L612" s="102" t="s">
        <v>2476</v>
      </c>
      <c r="M612" s="102" t="s">
        <v>1078</v>
      </c>
      <c r="N612" s="102" t="s">
        <v>1079</v>
      </c>
      <c r="O612" s="102" t="s">
        <v>1086</v>
      </c>
      <c r="P612" s="104" t="e">
        <f aca="false">_xlfn.XLOOKUP('MEDIA TRI'!$E:$E,'MEDIA TRI'!$AA:$AA,"-",0)</f>
        <v>#NAME?</v>
      </c>
      <c r="Q612" s="12" t="e">
        <f aca="false">_xlfn.XLOOKUP($U:$U,$V:$V,0,0)</f>
        <v>#NAME?</v>
      </c>
      <c r="R612" s="12" t="e">
        <f aca="false">_xlfn.XLOOKUP($U:$U,$W:$W,0,0)</f>
        <v>#NAME?</v>
      </c>
      <c r="S612" s="12" t="s">
        <v>61</v>
      </c>
      <c r="T612" s="12" t="s">
        <v>1081</v>
      </c>
      <c r="U612" s="12" t="n">
        <v>46124624002599</v>
      </c>
      <c r="V612" s="12" t="s">
        <v>1093</v>
      </c>
      <c r="W612" s="12" t="s">
        <v>1094</v>
      </c>
    </row>
    <row r="613" customFormat="false" ht="15" hidden="false" customHeight="false" outlineLevel="0" collapsed="false">
      <c r="A613" s="102" t="s">
        <v>2477</v>
      </c>
      <c r="B613" s="103" t="n">
        <v>71191829000167</v>
      </c>
      <c r="C613" s="102" t="n">
        <v>104053</v>
      </c>
      <c r="D613" s="102" t="n">
        <v>543</v>
      </c>
      <c r="E613" s="102" t="s">
        <v>2478</v>
      </c>
      <c r="F613" s="102" t="n">
        <v>10437</v>
      </c>
      <c r="G613" s="102" t="s">
        <v>58</v>
      </c>
      <c r="H613" s="102" t="n">
        <v>35992</v>
      </c>
      <c r="I613" s="102" t="n">
        <v>7</v>
      </c>
      <c r="J613" s="102" t="n">
        <v>35992</v>
      </c>
      <c r="K613" s="102" t="n">
        <v>7</v>
      </c>
      <c r="L613" s="102" t="s">
        <v>2477</v>
      </c>
      <c r="M613" s="102" t="s">
        <v>1078</v>
      </c>
      <c r="N613" s="102" t="s">
        <v>1079</v>
      </c>
      <c r="O613" s="102" t="s">
        <v>1116</v>
      </c>
      <c r="P613" s="104" t="e">
        <f aca="false">_xlfn.XLOOKUP('MEDIA TRI'!$E:$E,'MEDIA TRI'!$AA:$AA,"-",0)</f>
        <v>#NAME?</v>
      </c>
      <c r="Q613" s="12" t="e">
        <f aca="false">_xlfn.XLOOKUP($U:$U,$V:$V,0,0)</f>
        <v>#NAME?</v>
      </c>
      <c r="R613" s="12" t="e">
        <f aca="false">_xlfn.XLOOKUP($U:$U,$W:$W,0,0)</f>
        <v>#NAME?</v>
      </c>
      <c r="S613" s="12" t="s">
        <v>61</v>
      </c>
      <c r="T613" s="12" t="s">
        <v>1081</v>
      </c>
      <c r="U613" s="12" t="n">
        <v>46124624002599</v>
      </c>
      <c r="V613" s="12" t="s">
        <v>1093</v>
      </c>
      <c r="W613" s="12" t="s">
        <v>1094</v>
      </c>
    </row>
    <row r="614" customFormat="false" ht="15" hidden="false" customHeight="false" outlineLevel="0" collapsed="false">
      <c r="A614" s="102" t="s">
        <v>2479</v>
      </c>
      <c r="B614" s="103" t="n">
        <v>1777130000106</v>
      </c>
      <c r="C614" s="102" t="n">
        <v>133307</v>
      </c>
      <c r="D614" s="102" t="n">
        <v>328</v>
      </c>
      <c r="E614" s="102" t="s">
        <v>2480</v>
      </c>
      <c r="F614" s="102" t="n">
        <v>14329</v>
      </c>
      <c r="G614" s="102" t="s">
        <v>1109</v>
      </c>
      <c r="H614" s="102" t="n">
        <v>35993</v>
      </c>
      <c r="I614" s="102" t="n">
        <v>42</v>
      </c>
      <c r="J614" s="102" t="n">
        <v>35993</v>
      </c>
      <c r="K614" s="102" t="n">
        <v>7</v>
      </c>
      <c r="L614" s="102" t="s">
        <v>2479</v>
      </c>
      <c r="M614" s="102" t="s">
        <v>1078</v>
      </c>
      <c r="N614" s="102" t="s">
        <v>1079</v>
      </c>
      <c r="O614" s="102" t="s">
        <v>1116</v>
      </c>
      <c r="P614" s="104" t="e">
        <f aca="false">_xlfn.XLOOKUP('MEDIA TRI'!$E:$E,'MEDIA TRI'!$AA:$AA,"-",0)</f>
        <v>#NAME?</v>
      </c>
      <c r="Q614" s="12" t="e">
        <f aca="false">_xlfn.XLOOKUP($U:$U,$V:$V,0,0)</f>
        <v>#NAME?</v>
      </c>
      <c r="R614" s="12" t="e">
        <f aca="false">_xlfn.XLOOKUP($U:$U,$W:$W,0,0)</f>
        <v>#NAME?</v>
      </c>
      <c r="S614" s="12" t="s">
        <v>61</v>
      </c>
      <c r="T614" s="12" t="s">
        <v>1081</v>
      </c>
      <c r="U614" s="12" t="n">
        <v>25001332000111</v>
      </c>
      <c r="V614" s="12" t="s">
        <v>1093</v>
      </c>
      <c r="W614" s="12" t="s">
        <v>1094</v>
      </c>
    </row>
    <row r="615" customFormat="false" ht="15" hidden="false" customHeight="false" outlineLevel="0" collapsed="false">
      <c r="A615" s="102" t="s">
        <v>2481</v>
      </c>
      <c r="B615" s="103" t="n">
        <v>64481161000127</v>
      </c>
      <c r="C615" s="102" t="n">
        <v>126749</v>
      </c>
      <c r="D615" s="102" t="n">
        <v>1829</v>
      </c>
      <c r="E615" s="102" t="s">
        <v>2482</v>
      </c>
      <c r="F615" s="102" t="n">
        <v>95</v>
      </c>
      <c r="G615" s="102" t="s">
        <v>1100</v>
      </c>
      <c r="H615" s="102" t="n">
        <v>35160</v>
      </c>
      <c r="I615" s="102" t="n">
        <v>28</v>
      </c>
      <c r="J615" s="102" t="n">
        <v>35160</v>
      </c>
      <c r="K615" s="102" t="n">
        <v>7</v>
      </c>
      <c r="L615" s="102" t="s">
        <v>2481</v>
      </c>
      <c r="M615" s="102" t="s">
        <v>1078</v>
      </c>
      <c r="N615" s="102" t="s">
        <v>1090</v>
      </c>
      <c r="O615" s="102" t="s">
        <v>1102</v>
      </c>
      <c r="P615" s="104" t="e">
        <f aca="false">_xlfn.XLOOKUP('MEDIA TRI'!$E:$E,'MEDIA TRI'!$AA:$AA,"-",0)</f>
        <v>#NAME?</v>
      </c>
      <c r="Q615" s="12" t="e">
        <f aca="false">_xlfn.XLOOKUP($U:$U,$V:$V,0,0)</f>
        <v>#NAME?</v>
      </c>
      <c r="R615" s="12" t="e">
        <f aca="false">_xlfn.XLOOKUP($U:$U,$W:$W,0,0)</f>
        <v>#NAME?</v>
      </c>
      <c r="S615" s="12" t="s">
        <v>61</v>
      </c>
      <c r="T615" s="12" t="s">
        <v>1081</v>
      </c>
      <c r="U615" s="12" t="n">
        <v>25001332000111</v>
      </c>
      <c r="V615" s="12" t="s">
        <v>1093</v>
      </c>
      <c r="W615" s="12" t="s">
        <v>1094</v>
      </c>
    </row>
    <row r="616" customFormat="false" ht="15" hidden="false" customHeight="false" outlineLevel="0" collapsed="false">
      <c r="A616" s="102" t="s">
        <v>2483</v>
      </c>
      <c r="B616" s="103" t="n">
        <v>17765827000199</v>
      </c>
      <c r="C616" s="102" t="n">
        <v>139478</v>
      </c>
      <c r="D616" s="102" t="n">
        <v>598</v>
      </c>
      <c r="E616" s="102" t="s">
        <v>2484</v>
      </c>
      <c r="F616" s="102" t="n">
        <v>15894</v>
      </c>
      <c r="G616" s="102" t="s">
        <v>1333</v>
      </c>
      <c r="H616" s="102" t="n">
        <v>35996</v>
      </c>
      <c r="I616" s="102" t="n">
        <v>28</v>
      </c>
      <c r="J616" s="102" t="n">
        <v>35996</v>
      </c>
      <c r="K616" s="102" t="n">
        <v>7</v>
      </c>
      <c r="L616" s="102" t="s">
        <v>2483</v>
      </c>
      <c r="M616" s="102" t="s">
        <v>1078</v>
      </c>
      <c r="N616" s="102" t="s">
        <v>1079</v>
      </c>
      <c r="O616" s="102" t="s">
        <v>1116</v>
      </c>
      <c r="P616" s="104" t="e">
        <f aca="false">_xlfn.XLOOKUP('MEDIA TRI'!$E:$E,'MEDIA TRI'!$AA:$AA,"-",0)</f>
        <v>#NAME?</v>
      </c>
      <c r="Q616" s="12" t="e">
        <f aca="false">_xlfn.XLOOKUP($U:$U,$V:$V,0,0)</f>
        <v>#NAME?</v>
      </c>
      <c r="R616" s="12" t="e">
        <f aca="false">_xlfn.XLOOKUP($U:$U,$W:$W,0,0)</f>
        <v>#NAME?</v>
      </c>
      <c r="S616" s="12" t="s">
        <v>61</v>
      </c>
      <c r="T616" s="12" t="s">
        <v>1081</v>
      </c>
      <c r="U616" s="12" t="n">
        <v>552181000401</v>
      </c>
      <c r="V616" s="12" t="n">
        <v>29</v>
      </c>
      <c r="W616" s="12" t="s">
        <v>58</v>
      </c>
    </row>
    <row r="617" customFormat="false" ht="15" hidden="false" customHeight="false" outlineLevel="0" collapsed="false">
      <c r="A617" s="102" t="s">
        <v>2485</v>
      </c>
      <c r="B617" s="103" t="n">
        <v>23249741000106</v>
      </c>
      <c r="C617" s="102" t="n">
        <v>134714</v>
      </c>
      <c r="D617" s="102" t="n">
        <v>915</v>
      </c>
      <c r="E617" s="102" t="s">
        <v>2486</v>
      </c>
      <c r="F617" s="102" t="n">
        <v>10437</v>
      </c>
      <c r="G617" s="102" t="s">
        <v>58</v>
      </c>
      <c r="H617" s="102" t="n">
        <v>30015</v>
      </c>
      <c r="I617" s="102" t="n">
        <v>26</v>
      </c>
      <c r="J617" s="102" t="n">
        <v>30015</v>
      </c>
      <c r="K617" s="102" t="n">
        <v>7</v>
      </c>
      <c r="L617" s="102" t="s">
        <v>2487</v>
      </c>
      <c r="M617" s="102" t="s">
        <v>1078</v>
      </c>
      <c r="N617" s="102" t="s">
        <v>1079</v>
      </c>
      <c r="O617" s="102" t="s">
        <v>1155</v>
      </c>
      <c r="P617" s="104" t="e">
        <f aca="false">_xlfn.XLOOKUP('MEDIA TRI'!$E:$E,'MEDIA TRI'!$AA:$AA,"-",0)</f>
        <v>#NAME?</v>
      </c>
      <c r="Q617" s="12" t="e">
        <f aca="false">_xlfn.XLOOKUP($U:$U,$V:$V,0,0)</f>
        <v>#NAME?</v>
      </c>
      <c r="R617" s="12" t="e">
        <f aca="false">_xlfn.XLOOKUP($U:$U,$W:$W,0,0)</f>
        <v>#NAME?</v>
      </c>
      <c r="S617" s="12" t="s">
        <v>61</v>
      </c>
      <c r="T617" s="12" t="s">
        <v>1081</v>
      </c>
      <c r="U617" s="12" t="n">
        <v>552181000401</v>
      </c>
      <c r="V617" s="12" t="n">
        <v>29</v>
      </c>
      <c r="W617" s="12" t="s">
        <v>58</v>
      </c>
    </row>
    <row r="618" customFormat="false" ht="15" hidden="false" customHeight="false" outlineLevel="0" collapsed="false">
      <c r="A618" s="102" t="s">
        <v>2488</v>
      </c>
      <c r="B618" s="103" t="n">
        <v>26172312000176</v>
      </c>
      <c r="C618" s="102" t="n">
        <v>121918</v>
      </c>
      <c r="D618" s="102" t="n">
        <v>543</v>
      </c>
      <c r="E618" s="102" t="s">
        <v>2489</v>
      </c>
      <c r="F618" s="102" t="n">
        <v>9336</v>
      </c>
      <c r="G618" s="102" t="s">
        <v>1133</v>
      </c>
      <c r="H618" s="102" t="n">
        <v>35480</v>
      </c>
      <c r="I618" s="102" t="n">
        <v>56</v>
      </c>
      <c r="J618" s="102" t="n">
        <v>35480</v>
      </c>
      <c r="K618" s="102" t="n">
        <v>7</v>
      </c>
      <c r="L618" s="102" t="s">
        <v>2488</v>
      </c>
      <c r="M618" s="102" t="s">
        <v>1078</v>
      </c>
      <c r="N618" s="102" t="s">
        <v>1079</v>
      </c>
      <c r="O618" s="102" t="s">
        <v>1116</v>
      </c>
      <c r="P618" s="104" t="e">
        <f aca="false">_xlfn.XLOOKUP('MEDIA TRI'!$E:$E,'MEDIA TRI'!$AA:$AA,"-",0)</f>
        <v>#NAME?</v>
      </c>
      <c r="Q618" s="12" t="e">
        <f aca="false">_xlfn.XLOOKUP($U:$U,$V:$V,0,0)</f>
        <v>#NAME?</v>
      </c>
      <c r="R618" s="12" t="e">
        <f aca="false">_xlfn.XLOOKUP($U:$U,$W:$W,0,0)</f>
        <v>#NAME?</v>
      </c>
      <c r="S618" s="12" t="s">
        <v>61</v>
      </c>
      <c r="T618" s="12" t="s">
        <v>1081</v>
      </c>
      <c r="U618" s="12" t="n">
        <v>37275625000419</v>
      </c>
      <c r="V618" s="12" t="s">
        <v>1093</v>
      </c>
      <c r="W618" s="12" t="s">
        <v>1094</v>
      </c>
    </row>
    <row r="619" customFormat="false" ht="15" hidden="false" customHeight="false" outlineLevel="0" collapsed="false">
      <c r="A619" s="102" t="s">
        <v>2490</v>
      </c>
      <c r="B619" s="103" t="n">
        <v>7741201000199</v>
      </c>
      <c r="C619" s="102" t="n">
        <v>136502</v>
      </c>
      <c r="D619" s="102" t="n">
        <v>836</v>
      </c>
      <c r="E619" s="102" t="s">
        <v>2491</v>
      </c>
      <c r="F619" s="102" t="n">
        <v>14516</v>
      </c>
      <c r="G619" s="102" t="s">
        <v>1089</v>
      </c>
      <c r="H619" s="102" t="n">
        <v>35993</v>
      </c>
      <c r="I619" s="102" t="n">
        <v>56</v>
      </c>
      <c r="J619" s="102" t="n">
        <v>35993</v>
      </c>
      <c r="K619" s="102" t="n">
        <v>7</v>
      </c>
      <c r="L619" s="102" t="s">
        <v>2490</v>
      </c>
      <c r="M619" s="102" t="s">
        <v>1078</v>
      </c>
      <c r="N619" s="102" t="s">
        <v>1079</v>
      </c>
      <c r="O619" s="102" t="s">
        <v>1155</v>
      </c>
      <c r="P619" s="104" t="e">
        <f aca="false">_xlfn.XLOOKUP('MEDIA TRI'!$E:$E,'MEDIA TRI'!$AA:$AA,"-",0)</f>
        <v>#NAME?</v>
      </c>
      <c r="Q619" s="12" t="e">
        <f aca="false">_xlfn.XLOOKUP($U:$U,$V:$V,0,0)</f>
        <v>#NAME?</v>
      </c>
      <c r="R619" s="12" t="e">
        <f aca="false">_xlfn.XLOOKUP($U:$U,$W:$W,0,0)</f>
        <v>#NAME?</v>
      </c>
      <c r="S619" s="12" t="s">
        <v>61</v>
      </c>
      <c r="T619" s="12" t="s">
        <v>1081</v>
      </c>
      <c r="U619" s="12" t="n">
        <v>50368034000373</v>
      </c>
      <c r="V619" s="12" t="s">
        <v>1093</v>
      </c>
      <c r="W619" s="12" t="s">
        <v>1094</v>
      </c>
    </row>
    <row r="620" customFormat="false" ht="15" hidden="false" customHeight="false" outlineLevel="0" collapsed="false">
      <c r="A620" s="102" t="s">
        <v>2492</v>
      </c>
      <c r="B620" s="103" t="n">
        <v>1609704000129</v>
      </c>
      <c r="C620" s="102" t="n">
        <v>134472</v>
      </c>
      <c r="D620" s="102" t="n">
        <v>1441</v>
      </c>
      <c r="E620" s="102" t="s">
        <v>2493</v>
      </c>
      <c r="F620" s="102" t="n">
        <v>15140</v>
      </c>
      <c r="G620" s="102" t="s">
        <v>1186</v>
      </c>
      <c r="H620" s="102" t="n">
        <v>34925</v>
      </c>
      <c r="I620" s="102" t="n">
        <v>35</v>
      </c>
      <c r="J620" s="102" t="n">
        <v>34925</v>
      </c>
      <c r="K620" s="102" t="n">
        <v>7</v>
      </c>
      <c r="L620" s="102" t="s">
        <v>2492</v>
      </c>
      <c r="M620" s="102" t="s">
        <v>1078</v>
      </c>
      <c r="N620" s="102" t="s">
        <v>1090</v>
      </c>
      <c r="O620" s="102" t="s">
        <v>1122</v>
      </c>
      <c r="P620" s="104" t="e">
        <f aca="false">_xlfn.XLOOKUP('MEDIA TRI'!$E:$E,'MEDIA TRI'!$AA:$AA,"-",0)</f>
        <v>#NAME?</v>
      </c>
      <c r="Q620" s="12" t="e">
        <f aca="false">_xlfn.XLOOKUP($U:$U,$V:$V,0,0)</f>
        <v>#NAME?</v>
      </c>
      <c r="R620" s="12" t="e">
        <f aca="false">_xlfn.XLOOKUP($U:$U,$W:$W,0,0)</f>
        <v>#NAME?</v>
      </c>
      <c r="S620" s="12" t="s">
        <v>61</v>
      </c>
      <c r="T620" s="12" t="s">
        <v>1092</v>
      </c>
      <c r="U620" s="12" t="n">
        <v>50368034000373</v>
      </c>
      <c r="V620" s="12" t="s">
        <v>1093</v>
      </c>
      <c r="W620" s="12" t="s">
        <v>1094</v>
      </c>
    </row>
    <row r="621" customFormat="false" ht="15" hidden="false" customHeight="false" outlineLevel="0" collapsed="false">
      <c r="A621" s="102" t="s">
        <v>2494</v>
      </c>
      <c r="B621" s="103" t="n">
        <v>71047419000147</v>
      </c>
      <c r="C621" s="102" t="n">
        <v>132815</v>
      </c>
      <c r="D621" s="102" t="n">
        <v>393</v>
      </c>
      <c r="E621" s="102" t="s">
        <v>2495</v>
      </c>
      <c r="F621" s="102" t="n">
        <v>14175</v>
      </c>
      <c r="G621" s="102" t="s">
        <v>1168</v>
      </c>
      <c r="H621" s="102" t="n">
        <v>34925</v>
      </c>
      <c r="I621" s="102" t="n">
        <v>19</v>
      </c>
      <c r="J621" s="102" t="n">
        <v>34925</v>
      </c>
      <c r="K621" s="102" t="n">
        <v>7</v>
      </c>
      <c r="L621" s="102" t="s">
        <v>2494</v>
      </c>
      <c r="M621" s="102" t="s">
        <v>1078</v>
      </c>
      <c r="N621" s="102" t="s">
        <v>1090</v>
      </c>
      <c r="O621" s="102" t="s">
        <v>1122</v>
      </c>
      <c r="P621" s="104" t="e">
        <f aca="false">_xlfn.XLOOKUP('MEDIA TRI'!$E:$E,'MEDIA TRI'!$AA:$AA,"-",0)</f>
        <v>#NAME?</v>
      </c>
      <c r="Q621" s="12" t="e">
        <f aca="false">_xlfn.XLOOKUP($U:$U,$V:$V,0,0)</f>
        <v>#NAME?</v>
      </c>
      <c r="R621" s="12" t="e">
        <f aca="false">_xlfn.XLOOKUP($U:$U,$W:$W,0,0)</f>
        <v>#NAME?</v>
      </c>
      <c r="S621" s="12" t="s">
        <v>61</v>
      </c>
      <c r="T621" s="12" t="s">
        <v>1092</v>
      </c>
      <c r="U621" s="12" t="n">
        <v>85241339000728</v>
      </c>
      <c r="V621" s="12" t="s">
        <v>1093</v>
      </c>
      <c r="W621" s="12" t="s">
        <v>1094</v>
      </c>
    </row>
    <row r="622" customFormat="false" ht="15" hidden="false" customHeight="false" outlineLevel="0" collapsed="false">
      <c r="A622" s="102" t="s">
        <v>2496</v>
      </c>
      <c r="B622" s="103" t="n">
        <v>25439324000151</v>
      </c>
      <c r="C622" s="102" t="n">
        <v>107374</v>
      </c>
      <c r="D622" s="102" t="n">
        <v>703</v>
      </c>
      <c r="E622" s="102" t="s">
        <v>2497</v>
      </c>
      <c r="F622" s="102" t="n">
        <v>14953</v>
      </c>
      <c r="G622" s="102" t="s">
        <v>2498</v>
      </c>
      <c r="H622" s="102" t="n">
        <v>34808</v>
      </c>
      <c r="I622" s="102" t="n">
        <v>24</v>
      </c>
      <c r="J622" s="102" t="n">
        <v>34808</v>
      </c>
      <c r="K622" s="102" t="n">
        <v>7</v>
      </c>
      <c r="L622" s="102" t="s">
        <v>2499</v>
      </c>
      <c r="M622" s="102" t="s">
        <v>1078</v>
      </c>
      <c r="N622" s="102" t="s">
        <v>1079</v>
      </c>
      <c r="O622" s="102" t="s">
        <v>1147</v>
      </c>
      <c r="P622" s="104" t="e">
        <f aca="false">_xlfn.XLOOKUP('MEDIA TRI'!$E:$E,'MEDIA TRI'!$AA:$AA,"-",0)</f>
        <v>#NAME?</v>
      </c>
      <c r="Q622" s="12" t="e">
        <f aca="false">_xlfn.XLOOKUP($U:$U,$V:$V,0,0)</f>
        <v>#NAME?</v>
      </c>
      <c r="R622" s="12" t="e">
        <f aca="false">_xlfn.XLOOKUP($U:$U,$W:$W,0,0)</f>
        <v>#NAME?</v>
      </c>
      <c r="S622" s="12" t="s">
        <v>61</v>
      </c>
      <c r="T622" s="12" t="s">
        <v>1092</v>
      </c>
      <c r="U622" s="12" t="n">
        <v>85241339000728</v>
      </c>
      <c r="V622" s="12" t="s">
        <v>1093</v>
      </c>
      <c r="W622" s="12" t="s">
        <v>1094</v>
      </c>
    </row>
    <row r="623" customFormat="false" ht="15" hidden="false" customHeight="false" outlineLevel="0" collapsed="false">
      <c r="A623" s="102" t="s">
        <v>2500</v>
      </c>
      <c r="B623" s="103" t="n">
        <v>1721560000106</v>
      </c>
      <c r="C623" s="102" t="n">
        <v>116495</v>
      </c>
      <c r="D623" s="102" t="n">
        <v>542</v>
      </c>
      <c r="E623" s="102" t="s">
        <v>2501</v>
      </c>
      <c r="F623" s="102" t="n">
        <v>104</v>
      </c>
      <c r="G623" s="102" t="s">
        <v>1260</v>
      </c>
      <c r="H623" s="102" t="n">
        <v>35993</v>
      </c>
      <c r="I623" s="102" t="n">
        <v>28</v>
      </c>
      <c r="J623" s="102" t="n">
        <v>35993</v>
      </c>
      <c r="K623" s="102" t="n">
        <v>7</v>
      </c>
      <c r="L623" s="102" t="s">
        <v>2500</v>
      </c>
      <c r="M623" s="102" t="s">
        <v>1078</v>
      </c>
      <c r="N623" s="102" t="s">
        <v>1090</v>
      </c>
      <c r="O623" s="102" t="s">
        <v>1091</v>
      </c>
      <c r="P623" s="104" t="e">
        <f aca="false">_xlfn.XLOOKUP('MEDIA TRI'!$E:$E,'MEDIA TRI'!$AA:$AA,"-",0)</f>
        <v>#NAME?</v>
      </c>
      <c r="Q623" s="12" t="e">
        <f aca="false">_xlfn.XLOOKUP($U:$U,$V:$V,0,0)</f>
        <v>#NAME?</v>
      </c>
      <c r="R623" s="12" t="e">
        <f aca="false">_xlfn.XLOOKUP($U:$U,$W:$W,0,0)</f>
        <v>#NAME?</v>
      </c>
      <c r="S623" s="12" t="s">
        <v>61</v>
      </c>
      <c r="T623" s="12" t="s">
        <v>1092</v>
      </c>
      <c r="U623" s="12" t="n">
        <v>77858611001414</v>
      </c>
      <c r="V623" s="12" t="s">
        <v>1093</v>
      </c>
      <c r="W623" s="12" t="s">
        <v>1094</v>
      </c>
    </row>
    <row r="624" customFormat="false" ht="15" hidden="false" customHeight="false" outlineLevel="0" collapsed="false">
      <c r="A624" s="102" t="s">
        <v>2502</v>
      </c>
      <c r="B624" s="103" t="n">
        <v>1688707000103</v>
      </c>
      <c r="C624" s="102" t="n">
        <v>145426</v>
      </c>
      <c r="D624" s="102" t="n">
        <v>3412</v>
      </c>
      <c r="E624" s="102" t="s">
        <v>2503</v>
      </c>
      <c r="F624" s="102" t="n">
        <v>9336</v>
      </c>
      <c r="G624" s="102" t="s">
        <v>1133</v>
      </c>
      <c r="H624" s="102" t="n">
        <v>30015</v>
      </c>
      <c r="I624" s="102" t="n">
        <v>21</v>
      </c>
      <c r="J624" s="102" t="n">
        <v>30015</v>
      </c>
      <c r="K624" s="102" t="n">
        <v>7</v>
      </c>
      <c r="L624" s="102" t="s">
        <v>2502</v>
      </c>
      <c r="M624" s="102" t="s">
        <v>1078</v>
      </c>
      <c r="N624" s="102" t="s">
        <v>1090</v>
      </c>
      <c r="O624" s="102" t="s">
        <v>1126</v>
      </c>
      <c r="P624" s="104" t="e">
        <f aca="false">_xlfn.XLOOKUP('MEDIA TRI'!$E:$E,'MEDIA TRI'!$AA:$AA,"-",0)</f>
        <v>#NAME?</v>
      </c>
      <c r="Q624" s="12" t="e">
        <f aca="false">_xlfn.XLOOKUP($U:$U,$V:$V,0,0)</f>
        <v>#NAME?</v>
      </c>
      <c r="R624" s="12" t="e">
        <f aca="false">_xlfn.XLOOKUP($U:$U,$W:$W,0,0)</f>
        <v>#NAME?</v>
      </c>
      <c r="S624" s="12" t="s">
        <v>61</v>
      </c>
      <c r="T624" s="12" t="s">
        <v>1092</v>
      </c>
      <c r="U624" s="12" t="n">
        <v>77858611001414</v>
      </c>
      <c r="V624" s="12" t="s">
        <v>1093</v>
      </c>
      <c r="W624" s="12" t="s">
        <v>1094</v>
      </c>
    </row>
    <row r="625" customFormat="false" ht="15" hidden="false" customHeight="false" outlineLevel="0" collapsed="false">
      <c r="A625" s="102" t="s">
        <v>2504</v>
      </c>
      <c r="B625" s="103" t="n">
        <v>1534310000159</v>
      </c>
      <c r="C625" s="102" t="n">
        <v>119617</v>
      </c>
      <c r="D625" s="102" t="n">
        <v>204</v>
      </c>
      <c r="E625" s="102" t="s">
        <v>2505</v>
      </c>
      <c r="F625" s="102" t="n">
        <v>14516</v>
      </c>
      <c r="G625" s="102" t="s">
        <v>1089</v>
      </c>
      <c r="H625" s="102" t="n">
        <v>35999</v>
      </c>
      <c r="I625" s="102" t="n">
        <v>34</v>
      </c>
      <c r="J625" s="102" t="n">
        <v>35999</v>
      </c>
      <c r="K625" s="102" t="n">
        <v>7</v>
      </c>
      <c r="L625" s="102" t="s">
        <v>2504</v>
      </c>
      <c r="M625" s="102" t="s">
        <v>1078</v>
      </c>
      <c r="N625" s="102" t="s">
        <v>1079</v>
      </c>
      <c r="O625" s="102" t="s">
        <v>1080</v>
      </c>
      <c r="P625" s="104" t="e">
        <f aca="false">_xlfn.XLOOKUP('MEDIA TRI'!$E:$E,'MEDIA TRI'!$AA:$AA,"-",0)</f>
        <v>#NAME?</v>
      </c>
      <c r="Q625" s="12" t="e">
        <f aca="false">_xlfn.XLOOKUP($U:$U,$V:$V,0,0)</f>
        <v>#NAME?</v>
      </c>
      <c r="R625" s="12" t="e">
        <f aca="false">_xlfn.XLOOKUP($U:$U,$W:$W,0,0)</f>
        <v>#NAME?</v>
      </c>
      <c r="S625" s="12" t="s">
        <v>61</v>
      </c>
      <c r="T625" s="12" t="s">
        <v>1081</v>
      </c>
      <c r="U625" s="12" t="n">
        <v>381694000316</v>
      </c>
      <c r="V625" s="12" t="s">
        <v>1093</v>
      </c>
      <c r="W625" s="12" t="s">
        <v>1094</v>
      </c>
    </row>
    <row r="626" customFormat="false" ht="15" hidden="false" customHeight="false" outlineLevel="0" collapsed="false">
      <c r="A626" s="102" t="s">
        <v>2506</v>
      </c>
      <c r="B626" s="103" t="n">
        <v>65233025000180</v>
      </c>
      <c r="C626" s="102" t="n">
        <v>116499</v>
      </c>
      <c r="D626" s="102" t="n">
        <v>511</v>
      </c>
      <c r="E626" s="102" t="s">
        <v>2507</v>
      </c>
      <c r="F626" s="102" t="n">
        <v>10437</v>
      </c>
      <c r="G626" s="102" t="s">
        <v>58</v>
      </c>
      <c r="H626" s="102" t="n">
        <v>36000</v>
      </c>
      <c r="I626" s="102" t="n">
        <v>14</v>
      </c>
      <c r="J626" s="102" t="n">
        <v>36000</v>
      </c>
      <c r="K626" s="102" t="n">
        <v>7</v>
      </c>
      <c r="L626" s="102" t="s">
        <v>2506</v>
      </c>
      <c r="M626" s="102" t="s">
        <v>1078</v>
      </c>
      <c r="N626" s="102" t="s">
        <v>1090</v>
      </c>
      <c r="O626" s="102" t="s">
        <v>1102</v>
      </c>
      <c r="P626" s="104" t="e">
        <f aca="false">_xlfn.XLOOKUP('MEDIA TRI'!$E:$E,'MEDIA TRI'!$AA:$AA,"-",0)</f>
        <v>#NAME?</v>
      </c>
      <c r="Q626" s="12" t="e">
        <f aca="false">_xlfn.XLOOKUP($U:$U,$V:$V,0,0)</f>
        <v>#NAME?</v>
      </c>
      <c r="R626" s="12" t="e">
        <f aca="false">_xlfn.XLOOKUP($U:$U,$W:$W,0,0)</f>
        <v>#NAME?</v>
      </c>
      <c r="S626" s="12" t="s">
        <v>61</v>
      </c>
      <c r="T626" s="12" t="s">
        <v>1081</v>
      </c>
      <c r="U626" s="12" t="n">
        <v>381694000316</v>
      </c>
      <c r="V626" s="12" t="s">
        <v>1093</v>
      </c>
      <c r="W626" s="12" t="s">
        <v>1094</v>
      </c>
    </row>
    <row r="627" customFormat="false" ht="15" hidden="false" customHeight="false" outlineLevel="0" collapsed="false">
      <c r="A627" s="102" t="s">
        <v>2508</v>
      </c>
      <c r="B627" s="103" t="n">
        <v>18852624000100</v>
      </c>
      <c r="C627" s="102" t="n">
        <v>116506</v>
      </c>
      <c r="D627" s="102" t="n">
        <v>915</v>
      </c>
      <c r="E627" s="102" t="s">
        <v>2509</v>
      </c>
      <c r="F627" s="102" t="n">
        <v>14329</v>
      </c>
      <c r="G627" s="102" t="s">
        <v>1109</v>
      </c>
      <c r="H627" s="102" t="n">
        <v>35998</v>
      </c>
      <c r="I627" s="102" t="n">
        <v>28</v>
      </c>
      <c r="J627" s="102" t="n">
        <v>35998</v>
      </c>
      <c r="K627" s="102" t="n">
        <v>7</v>
      </c>
      <c r="L627" s="102" t="s">
        <v>2510</v>
      </c>
      <c r="M627" s="102" t="s">
        <v>1078</v>
      </c>
      <c r="N627" s="102" t="s">
        <v>1079</v>
      </c>
      <c r="O627" s="102" t="s">
        <v>1155</v>
      </c>
      <c r="P627" s="104" t="e">
        <f aca="false">_xlfn.XLOOKUP('MEDIA TRI'!$E:$E,'MEDIA TRI'!$AA:$AA,"-",0)</f>
        <v>#NAME?</v>
      </c>
      <c r="Q627" s="12" t="e">
        <f aca="false">_xlfn.XLOOKUP($U:$U,$V:$V,0,0)</f>
        <v>#NAME?</v>
      </c>
      <c r="R627" s="12" t="e">
        <f aca="false">_xlfn.XLOOKUP($U:$U,$W:$W,0,0)</f>
        <v>#NAME?</v>
      </c>
      <c r="S627" s="12" t="s">
        <v>61</v>
      </c>
      <c r="T627" s="12" t="s">
        <v>1081</v>
      </c>
      <c r="U627" s="12" t="n">
        <v>9219138000231</v>
      </c>
      <c r="V627" s="12" t="s">
        <v>1093</v>
      </c>
      <c r="W627" s="12" t="s">
        <v>1094</v>
      </c>
    </row>
    <row r="628" customFormat="false" ht="15" hidden="false" customHeight="false" outlineLevel="0" collapsed="false">
      <c r="A628" s="102" t="s">
        <v>2511</v>
      </c>
      <c r="B628" s="103" t="n">
        <v>16514713000103</v>
      </c>
      <c r="C628" s="102" t="n">
        <v>144428</v>
      </c>
      <c r="D628" s="102" t="n">
        <v>915</v>
      </c>
      <c r="E628" s="102" t="s">
        <v>2512</v>
      </c>
      <c r="F628" s="102" t="n">
        <v>11381</v>
      </c>
      <c r="G628" s="102" t="s">
        <v>1191</v>
      </c>
      <c r="H628" s="102" t="n">
        <v>34925</v>
      </c>
      <c r="I628" s="102" t="n">
        <v>8</v>
      </c>
      <c r="J628" s="102" t="n">
        <v>34925</v>
      </c>
      <c r="K628" s="102" t="n">
        <v>7</v>
      </c>
      <c r="L628" s="102" t="s">
        <v>2513</v>
      </c>
      <c r="M628" s="102" t="s">
        <v>1078</v>
      </c>
      <c r="N628" s="102" t="s">
        <v>1079</v>
      </c>
      <c r="O628" s="102" t="s">
        <v>1155</v>
      </c>
      <c r="P628" s="104" t="e">
        <f aca="false">_xlfn.XLOOKUP('MEDIA TRI'!$E:$E,'MEDIA TRI'!$AA:$AA,"-",0)</f>
        <v>#NAME?</v>
      </c>
      <c r="Q628" s="12" t="e">
        <f aca="false">_xlfn.XLOOKUP($U:$U,$V:$V,0,0)</f>
        <v>#NAME?</v>
      </c>
      <c r="R628" s="12" t="e">
        <f aca="false">_xlfn.XLOOKUP($U:$U,$W:$W,0,0)</f>
        <v>#NAME?</v>
      </c>
      <c r="S628" s="12" t="s">
        <v>61</v>
      </c>
      <c r="T628" s="12" t="s">
        <v>1081</v>
      </c>
      <c r="U628" s="12" t="n">
        <v>40853020000987</v>
      </c>
      <c r="V628" s="12" t="s">
        <v>1093</v>
      </c>
      <c r="W628" s="12" t="s">
        <v>1094</v>
      </c>
    </row>
    <row r="629" customFormat="false" ht="15" hidden="false" customHeight="false" outlineLevel="0" collapsed="false">
      <c r="A629" s="102" t="s">
        <v>2514</v>
      </c>
      <c r="B629" s="103" t="n">
        <v>71093405000160</v>
      </c>
      <c r="C629" s="102" t="n">
        <v>105625</v>
      </c>
      <c r="D629" s="102" t="n">
        <v>673</v>
      </c>
      <c r="E629" s="102" t="s">
        <v>2515</v>
      </c>
      <c r="F629" s="102" t="n">
        <v>14305</v>
      </c>
      <c r="G629" s="102" t="s">
        <v>1352</v>
      </c>
      <c r="H629" s="102" t="n">
        <v>35997</v>
      </c>
      <c r="I629" s="102" t="n">
        <v>14</v>
      </c>
      <c r="J629" s="102" t="n">
        <v>35997</v>
      </c>
      <c r="K629" s="102" t="n">
        <v>7</v>
      </c>
      <c r="L629" s="102" t="s">
        <v>1219</v>
      </c>
      <c r="M629" s="102" t="s">
        <v>1078</v>
      </c>
      <c r="N629" s="102" t="s">
        <v>1090</v>
      </c>
      <c r="O629" s="102" t="s">
        <v>1102</v>
      </c>
      <c r="P629" s="104" t="e">
        <f aca="false">_xlfn.XLOOKUP('MEDIA TRI'!$E:$E,'MEDIA TRI'!$AA:$AA,"-",0)</f>
        <v>#NAME?</v>
      </c>
      <c r="Q629" s="12" t="e">
        <f aca="false">_xlfn.XLOOKUP($U:$U,$V:$V,0,0)</f>
        <v>#NAME?</v>
      </c>
      <c r="R629" s="12" t="e">
        <f aca="false">_xlfn.XLOOKUP($U:$U,$W:$W,0,0)</f>
        <v>#NAME?</v>
      </c>
      <c r="S629" s="12" t="s">
        <v>61</v>
      </c>
      <c r="T629" s="12" t="s">
        <v>1081</v>
      </c>
      <c r="U629" s="12" t="n">
        <v>2812468000106</v>
      </c>
      <c r="V629" s="12" t="s">
        <v>1093</v>
      </c>
      <c r="W629" s="12" t="s">
        <v>1094</v>
      </c>
    </row>
    <row r="630" customFormat="false" ht="15" hidden="false" customHeight="false" outlineLevel="0" collapsed="false">
      <c r="A630" s="102" t="s">
        <v>2516</v>
      </c>
      <c r="B630" s="103" t="n">
        <v>1771038000120</v>
      </c>
      <c r="C630" s="102" t="n">
        <v>130773</v>
      </c>
      <c r="D630" s="102" t="n">
        <v>3511</v>
      </c>
      <c r="E630" s="102" t="s">
        <v>2517</v>
      </c>
      <c r="F630" s="102" t="n">
        <v>10437</v>
      </c>
      <c r="G630" s="102" t="s">
        <v>58</v>
      </c>
      <c r="H630" s="102" t="n">
        <v>30015</v>
      </c>
      <c r="I630" s="102" t="n">
        <v>7</v>
      </c>
      <c r="J630" s="102" t="n">
        <v>30015</v>
      </c>
      <c r="K630" s="102" t="n">
        <v>7</v>
      </c>
      <c r="L630" s="102" t="s">
        <v>2516</v>
      </c>
      <c r="M630" s="102" t="s">
        <v>1078</v>
      </c>
      <c r="N630" s="102" t="s">
        <v>1090</v>
      </c>
      <c r="O630" s="102" t="s">
        <v>1122</v>
      </c>
      <c r="P630" s="104" t="e">
        <f aca="false">_xlfn.XLOOKUP('MEDIA TRI'!$E:$E,'MEDIA TRI'!$AA:$AA,"-",0)</f>
        <v>#NAME?</v>
      </c>
      <c r="Q630" s="12" t="e">
        <f aca="false">_xlfn.XLOOKUP($U:$U,$V:$V,0,0)</f>
        <v>#NAME?</v>
      </c>
      <c r="R630" s="12" t="e">
        <f aca="false">_xlfn.XLOOKUP($U:$U,$W:$W,0,0)</f>
        <v>#NAME?</v>
      </c>
      <c r="S630" s="12" t="s">
        <v>61</v>
      </c>
      <c r="T630" s="12" t="s">
        <v>1092</v>
      </c>
      <c r="U630" s="12" t="n">
        <v>3230123000107</v>
      </c>
      <c r="V630" s="12" t="s">
        <v>1093</v>
      </c>
      <c r="W630" s="12" t="s">
        <v>1094</v>
      </c>
    </row>
    <row r="631" customFormat="false" ht="15" hidden="false" customHeight="false" outlineLevel="0" collapsed="false">
      <c r="A631" s="102" t="s">
        <v>2518</v>
      </c>
      <c r="B631" s="103" t="n">
        <v>1628530000141</v>
      </c>
      <c r="C631" s="102" t="n">
        <v>133747</v>
      </c>
      <c r="D631" s="102" t="n">
        <v>509</v>
      </c>
      <c r="E631" s="102" t="s">
        <v>2519</v>
      </c>
      <c r="F631" s="102" t="n">
        <v>14329</v>
      </c>
      <c r="G631" s="102" t="s">
        <v>1109</v>
      </c>
      <c r="H631" s="102" t="n">
        <v>34925</v>
      </c>
      <c r="I631" s="102" t="n">
        <v>28</v>
      </c>
      <c r="J631" s="102" t="n">
        <v>34925</v>
      </c>
      <c r="K631" s="102" t="n">
        <v>7</v>
      </c>
      <c r="L631" s="102" t="s">
        <v>2518</v>
      </c>
      <c r="M631" s="102" t="s">
        <v>1078</v>
      </c>
      <c r="N631" s="102" t="s">
        <v>1079</v>
      </c>
      <c r="O631" s="102" t="s">
        <v>1116</v>
      </c>
      <c r="P631" s="104" t="e">
        <f aca="false">_xlfn.XLOOKUP('MEDIA TRI'!$E:$E,'MEDIA TRI'!$AA:$AA,"-",0)</f>
        <v>#NAME?</v>
      </c>
      <c r="Q631" s="12" t="e">
        <f aca="false">_xlfn.XLOOKUP($U:$U,$V:$V,0,0)</f>
        <v>#NAME?</v>
      </c>
      <c r="R631" s="12" t="e">
        <f aca="false">_xlfn.XLOOKUP($U:$U,$W:$W,0,0)</f>
        <v>#NAME?</v>
      </c>
      <c r="S631" s="12" t="s">
        <v>61</v>
      </c>
      <c r="T631" s="12" t="s">
        <v>1081</v>
      </c>
      <c r="U631" s="12" t="n">
        <v>3230123000107</v>
      </c>
      <c r="V631" s="12" t="s">
        <v>1093</v>
      </c>
      <c r="W631" s="12" t="s">
        <v>1094</v>
      </c>
    </row>
    <row r="632" customFormat="false" ht="15" hidden="false" customHeight="false" outlineLevel="0" collapsed="false">
      <c r="A632" s="102" t="s">
        <v>2520</v>
      </c>
      <c r="B632" s="103" t="n">
        <v>23468697000125</v>
      </c>
      <c r="C632" s="102" t="n">
        <v>110026</v>
      </c>
      <c r="D632" s="102" t="n">
        <v>220</v>
      </c>
      <c r="E632" s="102" t="s">
        <v>2521</v>
      </c>
      <c r="F632" s="102" t="n">
        <v>10437</v>
      </c>
      <c r="G632" s="102" t="s">
        <v>58</v>
      </c>
      <c r="H632" s="102" t="n">
        <v>30015</v>
      </c>
      <c r="I632" s="102" t="n">
        <v>13</v>
      </c>
      <c r="J632" s="102" t="n">
        <v>30015</v>
      </c>
      <c r="K632" s="102" t="n">
        <v>7</v>
      </c>
      <c r="L632" s="102" t="s">
        <v>2520</v>
      </c>
      <c r="M632" s="102" t="s">
        <v>1078</v>
      </c>
      <c r="N632" s="102" t="s">
        <v>1090</v>
      </c>
      <c r="O632" s="102" t="s">
        <v>1102</v>
      </c>
      <c r="P632" s="104" t="e">
        <f aca="false">_xlfn.XLOOKUP('MEDIA TRI'!$E:$E,'MEDIA TRI'!$AA:$AA,"-",0)</f>
        <v>#NAME?</v>
      </c>
      <c r="Q632" s="12" t="e">
        <f aca="false">_xlfn.XLOOKUP($U:$U,$V:$V,0,0)</f>
        <v>#NAME?</v>
      </c>
      <c r="R632" s="12" t="e">
        <f aca="false">_xlfn.XLOOKUP($U:$U,$W:$W,0,0)</f>
        <v>#NAME?</v>
      </c>
      <c r="S632" s="12" t="s">
        <v>61</v>
      </c>
      <c r="T632" s="12" t="s">
        <v>1081</v>
      </c>
      <c r="U632" s="12" t="n">
        <v>3533726001583</v>
      </c>
      <c r="V632" s="12" t="s">
        <v>1093</v>
      </c>
      <c r="W632" s="12" t="s">
        <v>1094</v>
      </c>
    </row>
    <row r="633" customFormat="false" ht="15" hidden="false" customHeight="false" outlineLevel="0" collapsed="false">
      <c r="A633" s="102" t="s">
        <v>2522</v>
      </c>
      <c r="B633" s="103" t="n">
        <v>1579758000199</v>
      </c>
      <c r="C633" s="102" t="n">
        <v>163441</v>
      </c>
      <c r="D633" s="102" t="n">
        <v>204</v>
      </c>
      <c r="E633" s="102" t="s">
        <v>2523</v>
      </c>
      <c r="F633" s="102" t="n">
        <v>10437</v>
      </c>
      <c r="G633" s="102" t="s">
        <v>58</v>
      </c>
      <c r="H633" s="102" t="n">
        <v>35999</v>
      </c>
      <c r="I633" s="102" t="n">
        <v>35</v>
      </c>
      <c r="J633" s="102" t="n">
        <v>35999</v>
      </c>
      <c r="K633" s="102" t="n">
        <v>7</v>
      </c>
      <c r="L633" s="102" t="s">
        <v>2522</v>
      </c>
      <c r="M633" s="102" t="s">
        <v>1078</v>
      </c>
      <c r="N633" s="102" t="s">
        <v>1079</v>
      </c>
      <c r="O633" s="102" t="s">
        <v>1080</v>
      </c>
      <c r="P633" s="104" t="e">
        <f aca="false">_xlfn.XLOOKUP('MEDIA TRI'!$E:$E,'MEDIA TRI'!$AA:$AA,"-",0)</f>
        <v>#NAME?</v>
      </c>
      <c r="Q633" s="12" t="e">
        <f aca="false">_xlfn.XLOOKUP($U:$U,$V:$V,0,0)</f>
        <v>#NAME?</v>
      </c>
      <c r="R633" s="12" t="e">
        <f aca="false">_xlfn.XLOOKUP($U:$U,$W:$W,0,0)</f>
        <v>#NAME?</v>
      </c>
      <c r="S633" s="12" t="s">
        <v>61</v>
      </c>
      <c r="T633" s="12" t="s">
        <v>1081</v>
      </c>
      <c r="U633" s="12" t="n">
        <v>3533726001583</v>
      </c>
      <c r="V633" s="12" t="s">
        <v>1093</v>
      </c>
      <c r="W633" s="12" t="s">
        <v>1094</v>
      </c>
    </row>
    <row r="634" customFormat="false" ht="15" hidden="false" customHeight="false" outlineLevel="0" collapsed="false">
      <c r="A634" s="102" t="s">
        <v>2524</v>
      </c>
      <c r="B634" s="103" t="n">
        <v>20883914000155</v>
      </c>
      <c r="C634" s="102" t="n">
        <v>139429</v>
      </c>
      <c r="D634" s="102" t="n">
        <v>836</v>
      </c>
      <c r="E634" s="102" t="s">
        <v>2525</v>
      </c>
      <c r="F634" s="102" t="n">
        <v>10437</v>
      </c>
      <c r="G634" s="102" t="s">
        <v>58</v>
      </c>
      <c r="H634" s="102" t="n">
        <v>35999</v>
      </c>
      <c r="I634" s="102" t="n">
        <v>41</v>
      </c>
      <c r="J634" s="102" t="n">
        <v>35999</v>
      </c>
      <c r="K634" s="102" t="n">
        <v>7</v>
      </c>
      <c r="L634" s="102" t="s">
        <v>2524</v>
      </c>
      <c r="M634" s="102" t="s">
        <v>1078</v>
      </c>
      <c r="N634" s="102" t="s">
        <v>1079</v>
      </c>
      <c r="O634" s="102" t="s">
        <v>1155</v>
      </c>
      <c r="P634" s="104" t="e">
        <f aca="false">_xlfn.XLOOKUP('MEDIA TRI'!$E:$E,'MEDIA TRI'!$AA:$AA,"-",0)</f>
        <v>#NAME?</v>
      </c>
      <c r="Q634" s="12" t="e">
        <f aca="false">_xlfn.XLOOKUP($U:$U,$V:$V,0,0)</f>
        <v>#NAME?</v>
      </c>
      <c r="R634" s="12" t="e">
        <f aca="false">_xlfn.XLOOKUP($U:$U,$W:$W,0,0)</f>
        <v>#NAME?</v>
      </c>
      <c r="S634" s="12" t="s">
        <v>61</v>
      </c>
      <c r="T634" s="12" t="s">
        <v>1081</v>
      </c>
      <c r="U634" s="12" t="n">
        <v>3533726001583</v>
      </c>
      <c r="V634" s="12" t="s">
        <v>1093</v>
      </c>
      <c r="W634" s="12" t="s">
        <v>1094</v>
      </c>
    </row>
    <row r="635" customFormat="false" ht="15" hidden="false" customHeight="false" outlineLevel="0" collapsed="false">
      <c r="A635" s="102" t="s">
        <v>2526</v>
      </c>
      <c r="B635" s="103" t="n">
        <v>2778141000165</v>
      </c>
      <c r="C635" s="102" t="n">
        <v>125528</v>
      </c>
      <c r="D635" s="102" t="n">
        <v>204</v>
      </c>
      <c r="E635" s="102" t="s">
        <v>2527</v>
      </c>
      <c r="F635" s="102" t="n">
        <v>10437</v>
      </c>
      <c r="G635" s="102" t="s">
        <v>58</v>
      </c>
      <c r="H635" s="102" t="n">
        <v>35992</v>
      </c>
      <c r="I635" s="102" t="n">
        <v>8</v>
      </c>
      <c r="J635" s="102" t="n">
        <v>35992</v>
      </c>
      <c r="K635" s="102" t="n">
        <v>7</v>
      </c>
      <c r="L635" s="102" t="s">
        <v>2526</v>
      </c>
      <c r="M635" s="102" t="s">
        <v>1078</v>
      </c>
      <c r="N635" s="102" t="s">
        <v>1079</v>
      </c>
      <c r="O635" s="102" t="s">
        <v>1080</v>
      </c>
      <c r="P635" s="104" t="e">
        <f aca="false">_xlfn.XLOOKUP('MEDIA TRI'!$E:$E,'MEDIA TRI'!$AA:$AA,"-",0)</f>
        <v>#NAME?</v>
      </c>
      <c r="Q635" s="12" t="e">
        <f aca="false">_xlfn.XLOOKUP($U:$U,$V:$V,0,0)</f>
        <v>#NAME?</v>
      </c>
      <c r="R635" s="12" t="e">
        <f aca="false">_xlfn.XLOOKUP($U:$U,$W:$W,0,0)</f>
        <v>#NAME?</v>
      </c>
      <c r="S635" s="12" t="s">
        <v>61</v>
      </c>
      <c r="T635" s="12" t="s">
        <v>1081</v>
      </c>
      <c r="U635" s="12" t="n">
        <v>31889855000149</v>
      </c>
      <c r="V635" s="12" t="n">
        <v>29</v>
      </c>
      <c r="W635" s="12" t="s">
        <v>58</v>
      </c>
    </row>
    <row r="636" customFormat="false" ht="15" hidden="false" customHeight="false" outlineLevel="0" collapsed="false">
      <c r="A636" s="102" t="s">
        <v>2528</v>
      </c>
      <c r="B636" s="103" t="n">
        <v>2637554000120</v>
      </c>
      <c r="C636" s="102" t="n">
        <v>114914</v>
      </c>
      <c r="D636" s="102" t="n">
        <v>663</v>
      </c>
      <c r="E636" s="102" t="s">
        <v>2529</v>
      </c>
      <c r="F636" s="102" t="n">
        <v>104</v>
      </c>
      <c r="G636" s="102" t="s">
        <v>1260</v>
      </c>
      <c r="H636" s="102" t="n">
        <v>35997</v>
      </c>
      <c r="I636" s="102" t="n">
        <v>27</v>
      </c>
      <c r="J636" s="102" t="n">
        <v>35997</v>
      </c>
      <c r="K636" s="102" t="n">
        <v>7</v>
      </c>
      <c r="L636" s="102" t="s">
        <v>2528</v>
      </c>
      <c r="M636" s="102" t="s">
        <v>1078</v>
      </c>
      <c r="N636" s="102" t="s">
        <v>1079</v>
      </c>
      <c r="O636" s="102" t="s">
        <v>1116</v>
      </c>
      <c r="P636" s="104" t="e">
        <f aca="false">_xlfn.XLOOKUP('MEDIA TRI'!$E:$E,'MEDIA TRI'!$AA:$AA,"-",0)</f>
        <v>#NAME?</v>
      </c>
      <c r="Q636" s="12" t="e">
        <f aca="false">_xlfn.XLOOKUP($U:$U,$V:$V,0,0)</f>
        <v>#NAME?</v>
      </c>
      <c r="R636" s="12" t="e">
        <f aca="false">_xlfn.XLOOKUP($U:$U,$W:$W,0,0)</f>
        <v>#NAME?</v>
      </c>
      <c r="S636" s="12" t="s">
        <v>61</v>
      </c>
      <c r="T636" s="12" t="s">
        <v>1081</v>
      </c>
      <c r="U636" s="12" t="n">
        <v>31889855000149</v>
      </c>
      <c r="V636" s="12" t="n">
        <v>29</v>
      </c>
      <c r="W636" s="12" t="s">
        <v>58</v>
      </c>
    </row>
    <row r="637" customFormat="false" ht="15" hidden="false" customHeight="false" outlineLevel="0" collapsed="false">
      <c r="A637" s="102" t="s">
        <v>2530</v>
      </c>
      <c r="B637" s="103" t="n">
        <v>5826134000180</v>
      </c>
      <c r="C637" s="102" t="n">
        <v>118800</v>
      </c>
      <c r="D637" s="102" t="n">
        <v>220</v>
      </c>
      <c r="E637" s="102" t="s">
        <v>2531</v>
      </c>
      <c r="F637" s="102" t="n">
        <v>13507</v>
      </c>
      <c r="G637" s="102" t="s">
        <v>1457</v>
      </c>
      <c r="H637" s="102" t="n">
        <v>35998</v>
      </c>
      <c r="I637" s="102" t="n">
        <v>41</v>
      </c>
      <c r="J637" s="102" t="n">
        <v>35998</v>
      </c>
      <c r="K637" s="102" t="n">
        <v>7</v>
      </c>
      <c r="L637" s="102" t="s">
        <v>2530</v>
      </c>
      <c r="M637" s="102" t="s">
        <v>1078</v>
      </c>
      <c r="N637" s="102" t="s">
        <v>1090</v>
      </c>
      <c r="O637" s="102" t="s">
        <v>1102</v>
      </c>
      <c r="P637" s="104" t="e">
        <f aca="false">_xlfn.XLOOKUP('MEDIA TRI'!$E:$E,'MEDIA TRI'!$AA:$AA,"-",0)</f>
        <v>#NAME?</v>
      </c>
      <c r="Q637" s="12" t="e">
        <f aca="false">_xlfn.XLOOKUP($U:$U,$V:$V,0,0)</f>
        <v>#NAME?</v>
      </c>
      <c r="R637" s="12" t="e">
        <f aca="false">_xlfn.XLOOKUP($U:$U,$W:$W,0,0)</f>
        <v>#NAME?</v>
      </c>
      <c r="S637" s="12" t="s">
        <v>61</v>
      </c>
      <c r="T637" s="12" t="s">
        <v>1081</v>
      </c>
      <c r="U637" s="12" t="n">
        <v>60214517001187</v>
      </c>
      <c r="V637" s="12" t="s">
        <v>1093</v>
      </c>
      <c r="W637" s="12" t="s">
        <v>1094</v>
      </c>
    </row>
    <row r="638" customFormat="false" ht="15" hidden="false" customHeight="false" outlineLevel="0" collapsed="false">
      <c r="A638" s="102" t="s">
        <v>2532</v>
      </c>
      <c r="B638" s="103" t="n">
        <v>1474789000185</v>
      </c>
      <c r="C638" s="102" t="n">
        <v>110220</v>
      </c>
      <c r="D638" s="102" t="n">
        <v>1437</v>
      </c>
      <c r="E638" s="102" t="s">
        <v>2533</v>
      </c>
      <c r="F638" s="102" t="n">
        <v>14175</v>
      </c>
      <c r="G638" s="102" t="s">
        <v>1168</v>
      </c>
      <c r="H638" s="102" t="n">
        <v>35997</v>
      </c>
      <c r="I638" s="102" t="n">
        <v>25</v>
      </c>
      <c r="J638" s="102" t="n">
        <v>35997</v>
      </c>
      <c r="K638" s="102" t="n">
        <v>7</v>
      </c>
      <c r="L638" s="102" t="s">
        <v>2532</v>
      </c>
      <c r="M638" s="102" t="s">
        <v>1078</v>
      </c>
      <c r="N638" s="102" t="s">
        <v>1090</v>
      </c>
      <c r="O638" s="102" t="s">
        <v>1106</v>
      </c>
      <c r="P638" s="104" t="e">
        <f aca="false">_xlfn.XLOOKUP('MEDIA TRI'!$E:$E,'MEDIA TRI'!$AA:$AA,"-",0)</f>
        <v>#NAME?</v>
      </c>
      <c r="Q638" s="12" t="e">
        <f aca="false">_xlfn.XLOOKUP($U:$U,$V:$V,0,0)</f>
        <v>#NAME?</v>
      </c>
      <c r="R638" s="12" t="e">
        <f aca="false">_xlfn.XLOOKUP($U:$U,$W:$W,0,0)</f>
        <v>#NAME?</v>
      </c>
      <c r="S638" s="12" t="s">
        <v>61</v>
      </c>
      <c r="T638" s="12" t="s">
        <v>1092</v>
      </c>
      <c r="U638" s="12" t="n">
        <v>60214517001187</v>
      </c>
      <c r="V638" s="12" t="s">
        <v>1093</v>
      </c>
      <c r="W638" s="12" t="s">
        <v>1094</v>
      </c>
    </row>
    <row r="639" customFormat="false" ht="15" hidden="false" customHeight="false" outlineLevel="0" collapsed="false">
      <c r="A639" s="102" t="s">
        <v>2534</v>
      </c>
      <c r="B639" s="103" t="n">
        <v>26306423000128</v>
      </c>
      <c r="C639" s="102" t="n">
        <v>163530</v>
      </c>
      <c r="D639" s="102" t="n">
        <v>163</v>
      </c>
      <c r="E639" s="102" t="s">
        <v>2535</v>
      </c>
      <c r="F639" s="102" t="n">
        <v>10437</v>
      </c>
      <c r="G639" s="102" t="s">
        <v>58</v>
      </c>
      <c r="H639" s="102" t="n">
        <v>34808</v>
      </c>
      <c r="I639" s="102" t="n">
        <v>20</v>
      </c>
      <c r="J639" s="102" t="n">
        <v>34808</v>
      </c>
      <c r="K639" s="102" t="n">
        <v>7</v>
      </c>
      <c r="L639" s="102" t="s">
        <v>2534</v>
      </c>
      <c r="M639" s="102" t="s">
        <v>1078</v>
      </c>
      <c r="N639" s="102" t="s">
        <v>1079</v>
      </c>
      <c r="O639" s="102" t="s">
        <v>1155</v>
      </c>
      <c r="P639" s="104" t="e">
        <f aca="false">_xlfn.XLOOKUP('MEDIA TRI'!$E:$E,'MEDIA TRI'!$AA:$AA,"-",0)</f>
        <v>#NAME?</v>
      </c>
      <c r="Q639" s="12" t="e">
        <f aca="false">_xlfn.XLOOKUP($U:$U,$V:$V,0,0)</f>
        <v>#NAME?</v>
      </c>
      <c r="R639" s="12" t="e">
        <f aca="false">_xlfn.XLOOKUP($U:$U,$W:$W,0,0)</f>
        <v>#NAME?</v>
      </c>
      <c r="S639" s="12" t="s">
        <v>61</v>
      </c>
      <c r="T639" s="12" t="s">
        <v>1081</v>
      </c>
      <c r="U639" s="12" t="n">
        <v>87497368000357</v>
      </c>
      <c r="V639" s="12" t="n">
        <v>29</v>
      </c>
      <c r="W639" s="12" t="s">
        <v>58</v>
      </c>
    </row>
    <row r="640" customFormat="false" ht="15" hidden="false" customHeight="false" outlineLevel="0" collapsed="false">
      <c r="A640" s="102" t="s">
        <v>2536</v>
      </c>
      <c r="B640" s="103" t="n">
        <v>18764886000105</v>
      </c>
      <c r="C640" s="102" t="n">
        <v>114515</v>
      </c>
      <c r="D640" s="102" t="n">
        <v>1791</v>
      </c>
      <c r="E640" s="102" t="s">
        <v>2537</v>
      </c>
      <c r="F640" s="102" t="n">
        <v>10437</v>
      </c>
      <c r="G640" s="102" t="s">
        <v>58</v>
      </c>
      <c r="H640" s="102" t="n">
        <v>34925</v>
      </c>
      <c r="I640" s="102" t="n">
        <v>42</v>
      </c>
      <c r="J640" s="102" t="n">
        <v>34925</v>
      </c>
      <c r="K640" s="102" t="n">
        <v>7</v>
      </c>
      <c r="L640" s="102" t="s">
        <v>2536</v>
      </c>
      <c r="M640" s="102" t="s">
        <v>1078</v>
      </c>
      <c r="N640" s="102" t="s">
        <v>1079</v>
      </c>
      <c r="O640" s="102" t="s">
        <v>1086</v>
      </c>
      <c r="P640" s="104" t="e">
        <f aca="false">_xlfn.XLOOKUP('MEDIA TRI'!$E:$E,'MEDIA TRI'!$AA:$AA,"-",0)</f>
        <v>#NAME?</v>
      </c>
      <c r="Q640" s="12" t="e">
        <f aca="false">_xlfn.XLOOKUP($U:$U,$V:$V,0,0)</f>
        <v>#NAME?</v>
      </c>
      <c r="R640" s="12" t="e">
        <f aca="false">_xlfn.XLOOKUP($U:$U,$W:$W,0,0)</f>
        <v>#NAME?</v>
      </c>
      <c r="S640" s="12" t="s">
        <v>61</v>
      </c>
      <c r="T640" s="12" t="s">
        <v>1081</v>
      </c>
      <c r="U640" s="12" t="n">
        <v>87497368000357</v>
      </c>
      <c r="V640" s="12" t="n">
        <v>29</v>
      </c>
      <c r="W640" s="12" t="s">
        <v>58</v>
      </c>
    </row>
    <row r="641" customFormat="false" ht="15" hidden="false" customHeight="false" outlineLevel="0" collapsed="false">
      <c r="A641" s="102" t="s">
        <v>2538</v>
      </c>
      <c r="B641" s="103" t="n">
        <v>1662631000139</v>
      </c>
      <c r="C641" s="102" t="n">
        <v>114377</v>
      </c>
      <c r="D641" s="102" t="n">
        <v>1437</v>
      </c>
      <c r="E641" s="102" t="s">
        <v>2539</v>
      </c>
      <c r="F641" s="102" t="n">
        <v>14175</v>
      </c>
      <c r="G641" s="102" t="s">
        <v>1168</v>
      </c>
      <c r="H641" s="102" t="n">
        <v>34808</v>
      </c>
      <c r="I641" s="102" t="n">
        <v>25</v>
      </c>
      <c r="J641" s="102" t="n">
        <v>34808</v>
      </c>
      <c r="K641" s="102" t="n">
        <v>7</v>
      </c>
      <c r="L641" s="102" t="s">
        <v>2538</v>
      </c>
      <c r="M641" s="102" t="s">
        <v>1078</v>
      </c>
      <c r="N641" s="102" t="s">
        <v>1090</v>
      </c>
      <c r="O641" s="102" t="s">
        <v>1106</v>
      </c>
      <c r="P641" s="104" t="e">
        <f aca="false">_xlfn.XLOOKUP('MEDIA TRI'!$E:$E,'MEDIA TRI'!$AA:$AA,"-",0)</f>
        <v>#NAME?</v>
      </c>
      <c r="Q641" s="12" t="e">
        <f aca="false">_xlfn.XLOOKUP($U:$U,$V:$V,0,0)</f>
        <v>#NAME?</v>
      </c>
      <c r="R641" s="12" t="e">
        <f aca="false">_xlfn.XLOOKUP($U:$U,$W:$W,0,0)</f>
        <v>#NAME?</v>
      </c>
      <c r="S641" s="12" t="s">
        <v>61</v>
      </c>
      <c r="T641" s="12" t="s">
        <v>1092</v>
      </c>
      <c r="U641" s="12" t="n">
        <v>17774738000966</v>
      </c>
      <c r="V641" s="12" t="s">
        <v>1269</v>
      </c>
      <c r="W641" s="12" t="s">
        <v>1270</v>
      </c>
    </row>
    <row r="642" customFormat="false" ht="15" hidden="false" customHeight="false" outlineLevel="0" collapsed="false">
      <c r="A642" s="102" t="s">
        <v>2540</v>
      </c>
      <c r="B642" s="103" t="n">
        <v>68512169000164</v>
      </c>
      <c r="C642" s="102" t="n">
        <v>120733</v>
      </c>
      <c r="D642" s="102" t="n">
        <v>2129</v>
      </c>
      <c r="E642" s="102" t="s">
        <v>2541</v>
      </c>
      <c r="F642" s="102" t="n">
        <v>14326</v>
      </c>
      <c r="G642" s="102" t="s">
        <v>1355</v>
      </c>
      <c r="H642" s="102" t="n">
        <v>35993</v>
      </c>
      <c r="I642" s="102" t="n">
        <v>45</v>
      </c>
      <c r="J642" s="102" t="n">
        <v>35993</v>
      </c>
      <c r="K642" s="102" t="n">
        <v>7</v>
      </c>
      <c r="L642" s="102" t="s">
        <v>2540</v>
      </c>
      <c r="M642" s="102" t="s">
        <v>1078</v>
      </c>
      <c r="N642" s="102" t="s">
        <v>1079</v>
      </c>
      <c r="O642" s="102" t="s">
        <v>1155</v>
      </c>
      <c r="P642" s="104" t="e">
        <f aca="false">_xlfn.XLOOKUP('MEDIA TRI'!$E:$E,'MEDIA TRI'!$AA:$AA,"-",0)</f>
        <v>#NAME?</v>
      </c>
      <c r="Q642" s="12" t="e">
        <f aca="false">_xlfn.XLOOKUP($U:$U,$V:$V,0,0)</f>
        <v>#NAME?</v>
      </c>
      <c r="R642" s="12" t="e">
        <f aca="false">_xlfn.XLOOKUP($U:$U,$W:$W,0,0)</f>
        <v>#NAME?</v>
      </c>
      <c r="S642" s="12" t="s">
        <v>61</v>
      </c>
      <c r="T642" s="12" t="s">
        <v>1081</v>
      </c>
      <c r="U642" s="12" t="n">
        <v>17774738000966</v>
      </c>
      <c r="V642" s="12" t="s">
        <v>1269</v>
      </c>
      <c r="W642" s="12" t="s">
        <v>1270</v>
      </c>
    </row>
    <row r="643" customFormat="false" ht="15" hidden="false" customHeight="false" outlineLevel="0" collapsed="false">
      <c r="A643" s="102" t="s">
        <v>2542</v>
      </c>
      <c r="B643" s="103" t="n">
        <v>5772174000196</v>
      </c>
      <c r="C643" s="102" t="n">
        <v>137945</v>
      </c>
      <c r="D643" s="102" t="n">
        <v>1146</v>
      </c>
      <c r="E643" s="102" t="s">
        <v>2543</v>
      </c>
      <c r="F643" s="102" t="n">
        <v>10437</v>
      </c>
      <c r="G643" s="102" t="s">
        <v>58</v>
      </c>
      <c r="H643" s="102" t="n">
        <v>30015</v>
      </c>
      <c r="I643" s="102" t="n">
        <v>21</v>
      </c>
      <c r="J643" s="102" t="n">
        <v>30015</v>
      </c>
      <c r="K643" s="102" t="n">
        <v>7</v>
      </c>
      <c r="L643" s="102" t="s">
        <v>2542</v>
      </c>
      <c r="M643" s="102" t="s">
        <v>1078</v>
      </c>
      <c r="N643" s="102" t="s">
        <v>1079</v>
      </c>
      <c r="O643" s="102" t="s">
        <v>1097</v>
      </c>
      <c r="P643" s="104" t="e">
        <f aca="false">_xlfn.XLOOKUP('MEDIA TRI'!$E:$E,'MEDIA TRI'!$AA:$AA,"-",0)</f>
        <v>#NAME?</v>
      </c>
      <c r="Q643" s="12" t="e">
        <f aca="false">_xlfn.XLOOKUP($U:$U,$V:$V,0,0)</f>
        <v>#NAME?</v>
      </c>
      <c r="R643" s="12" t="e">
        <f aca="false">_xlfn.XLOOKUP($U:$U,$W:$W,0,0)</f>
        <v>#NAME?</v>
      </c>
      <c r="S643" s="12" t="s">
        <v>61</v>
      </c>
      <c r="T643" s="12" t="s">
        <v>1081</v>
      </c>
      <c r="U643" s="12" t="n">
        <v>16513178006611</v>
      </c>
      <c r="V643" s="12" t="n">
        <v>28</v>
      </c>
      <c r="W643" s="12" t="s">
        <v>1150</v>
      </c>
    </row>
    <row r="644" customFormat="false" ht="15" hidden="false" customHeight="false" outlineLevel="0" collapsed="false">
      <c r="A644" s="102" t="s">
        <v>2544</v>
      </c>
      <c r="B644" s="103" t="n">
        <v>17231937000170</v>
      </c>
      <c r="C644" s="102" t="n">
        <v>117326</v>
      </c>
      <c r="D644" s="102" t="n">
        <v>228</v>
      </c>
      <c r="E644" s="102" t="s">
        <v>2545</v>
      </c>
      <c r="F644" s="102" t="n">
        <v>14175</v>
      </c>
      <c r="G644" s="102" t="s">
        <v>1168</v>
      </c>
      <c r="H644" s="102" t="n">
        <v>34925</v>
      </c>
      <c r="I644" s="102" t="n">
        <v>27</v>
      </c>
      <c r="J644" s="102" t="n">
        <v>34925</v>
      </c>
      <c r="K644" s="102" t="n">
        <v>7</v>
      </c>
      <c r="L644" s="102" t="s">
        <v>2544</v>
      </c>
      <c r="M644" s="102" t="s">
        <v>1078</v>
      </c>
      <c r="N644" s="102" t="s">
        <v>1090</v>
      </c>
      <c r="O644" s="102" t="s">
        <v>1091</v>
      </c>
      <c r="P644" s="104" t="e">
        <f aca="false">_xlfn.XLOOKUP('MEDIA TRI'!$E:$E,'MEDIA TRI'!$AA:$AA,"-",0)</f>
        <v>#NAME?</v>
      </c>
      <c r="Q644" s="12" t="e">
        <f aca="false">_xlfn.XLOOKUP($U:$U,$V:$V,0,0)</f>
        <v>#NAME?</v>
      </c>
      <c r="R644" s="12" t="e">
        <f aca="false">_xlfn.XLOOKUP($U:$U,$W:$W,0,0)</f>
        <v>#NAME?</v>
      </c>
      <c r="S644" s="12" t="s">
        <v>61</v>
      </c>
      <c r="T644" s="12" t="s">
        <v>1081</v>
      </c>
      <c r="U644" s="12" t="n">
        <v>16513178006611</v>
      </c>
      <c r="V644" s="12" t="n">
        <v>28</v>
      </c>
      <c r="W644" s="12" t="s">
        <v>1150</v>
      </c>
    </row>
    <row r="645" customFormat="false" ht="15" hidden="false" customHeight="false" outlineLevel="0" collapsed="false">
      <c r="A645" s="102" t="s">
        <v>2546</v>
      </c>
      <c r="B645" s="103" t="n">
        <v>42972984000112</v>
      </c>
      <c r="C645" s="102" t="n">
        <v>163542</v>
      </c>
      <c r="D645" s="102" t="n">
        <v>388</v>
      </c>
      <c r="E645" s="102" t="s">
        <v>2547</v>
      </c>
      <c r="F645" s="102" t="n">
        <v>10437</v>
      </c>
      <c r="G645" s="102" t="s">
        <v>58</v>
      </c>
      <c r="H645" s="102" t="n">
        <v>35996</v>
      </c>
      <c r="I645" s="102" t="n">
        <v>21</v>
      </c>
      <c r="J645" s="102" t="n">
        <v>35996</v>
      </c>
      <c r="K645" s="102" t="n">
        <v>7</v>
      </c>
      <c r="L645" s="102" t="s">
        <v>2546</v>
      </c>
      <c r="M645" s="102" t="s">
        <v>1078</v>
      </c>
      <c r="N645" s="102" t="s">
        <v>1079</v>
      </c>
      <c r="O645" s="102" t="s">
        <v>1116</v>
      </c>
      <c r="P645" s="104" t="e">
        <f aca="false">_xlfn.XLOOKUP('MEDIA TRI'!$E:$E,'MEDIA TRI'!$AA:$AA,"-",0)</f>
        <v>#NAME?</v>
      </c>
      <c r="Q645" s="12" t="e">
        <f aca="false">_xlfn.XLOOKUP($U:$U,$V:$V,0,0)</f>
        <v>#NAME?</v>
      </c>
      <c r="R645" s="12" t="e">
        <f aca="false">_xlfn.XLOOKUP($U:$U,$W:$W,0,0)</f>
        <v>#NAME?</v>
      </c>
      <c r="S645" s="12" t="s">
        <v>61</v>
      </c>
      <c r="T645" s="12" t="s">
        <v>1081</v>
      </c>
      <c r="U645" s="12" t="n">
        <v>81170003000256</v>
      </c>
      <c r="V645" s="12" t="s">
        <v>1093</v>
      </c>
      <c r="W645" s="12" t="s">
        <v>1094</v>
      </c>
    </row>
    <row r="646" customFormat="false" ht="15" hidden="false" customHeight="false" outlineLevel="0" collapsed="false">
      <c r="A646" s="102" t="s">
        <v>2548</v>
      </c>
      <c r="B646" s="103" t="n">
        <v>19749142000184</v>
      </c>
      <c r="C646" s="102" t="n">
        <v>134549</v>
      </c>
      <c r="D646" s="102" t="n">
        <v>836</v>
      </c>
      <c r="E646" s="102" t="s">
        <v>2549</v>
      </c>
      <c r="F646" s="102" t="n">
        <v>14059</v>
      </c>
      <c r="G646" s="102" t="s">
        <v>1246</v>
      </c>
      <c r="H646" s="102" t="n">
        <v>34907</v>
      </c>
      <c r="I646" s="102" t="n">
        <v>45</v>
      </c>
      <c r="J646" s="102" t="n">
        <v>34907</v>
      </c>
      <c r="K646" s="102" t="n">
        <v>7</v>
      </c>
      <c r="L646" s="102" t="s">
        <v>2550</v>
      </c>
      <c r="M646" s="102" t="s">
        <v>1078</v>
      </c>
      <c r="N646" s="102" t="s">
        <v>1079</v>
      </c>
      <c r="O646" s="102" t="s">
        <v>1155</v>
      </c>
      <c r="P646" s="104" t="e">
        <f aca="false">_xlfn.XLOOKUP('MEDIA TRI'!$E:$E,'MEDIA TRI'!$AA:$AA,"-",0)</f>
        <v>#NAME?</v>
      </c>
      <c r="Q646" s="12" t="e">
        <f aca="false">_xlfn.XLOOKUP($U:$U,$V:$V,0,0)</f>
        <v>#NAME?</v>
      </c>
      <c r="R646" s="12" t="e">
        <f aca="false">_xlfn.XLOOKUP($U:$U,$W:$W,0,0)</f>
        <v>#NAME?</v>
      </c>
      <c r="S646" s="12" t="s">
        <v>61</v>
      </c>
      <c r="T646" s="12" t="s">
        <v>1081</v>
      </c>
      <c r="U646" s="12" t="n">
        <v>81170003000256</v>
      </c>
      <c r="V646" s="12" t="s">
        <v>1093</v>
      </c>
      <c r="W646" s="12" t="s">
        <v>1094</v>
      </c>
    </row>
    <row r="647" customFormat="false" ht="15" hidden="false" customHeight="false" outlineLevel="0" collapsed="false">
      <c r="A647" s="102" t="s">
        <v>2551</v>
      </c>
      <c r="B647" s="103" t="n">
        <v>41815879000107</v>
      </c>
      <c r="C647" s="102" t="n">
        <v>142468</v>
      </c>
      <c r="D647" s="102" t="n">
        <v>598</v>
      </c>
      <c r="E647" s="102" t="s">
        <v>2552</v>
      </c>
      <c r="F647" s="102" t="n">
        <v>10994</v>
      </c>
      <c r="G647" s="102" t="s">
        <v>1207</v>
      </c>
      <c r="H647" s="102" t="n">
        <v>35166</v>
      </c>
      <c r="I647" s="102" t="n">
        <v>7</v>
      </c>
      <c r="J647" s="102" t="n">
        <v>35166</v>
      </c>
      <c r="K647" s="102" t="n">
        <v>7</v>
      </c>
      <c r="L647" s="102" t="s">
        <v>2551</v>
      </c>
      <c r="M647" s="102" t="s">
        <v>1078</v>
      </c>
      <c r="N647" s="102" t="s">
        <v>1079</v>
      </c>
      <c r="O647" s="102" t="s">
        <v>1116</v>
      </c>
      <c r="P647" s="104" t="e">
        <f aca="false">_xlfn.XLOOKUP('MEDIA TRI'!$E:$E,'MEDIA TRI'!$AA:$AA,"-",0)</f>
        <v>#NAME?</v>
      </c>
      <c r="Q647" s="12" t="e">
        <f aca="false">_xlfn.XLOOKUP($U:$U,$V:$V,0,0)</f>
        <v>#NAME?</v>
      </c>
      <c r="R647" s="12" t="e">
        <f aca="false">_xlfn.XLOOKUP($U:$U,$W:$W,0,0)</f>
        <v>#NAME?</v>
      </c>
      <c r="S647" s="12" t="s">
        <v>61</v>
      </c>
      <c r="T647" s="12" t="s">
        <v>1081</v>
      </c>
      <c r="U647" s="12" t="n">
        <v>28630531000268</v>
      </c>
      <c r="V647" s="12" t="s">
        <v>1093</v>
      </c>
      <c r="W647" s="12" t="s">
        <v>1094</v>
      </c>
    </row>
    <row r="648" customFormat="false" ht="15" hidden="false" customHeight="false" outlineLevel="0" collapsed="false">
      <c r="A648" s="102" t="s">
        <v>2553</v>
      </c>
      <c r="B648" s="103" t="n">
        <v>23236904000116</v>
      </c>
      <c r="C648" s="102" t="n">
        <v>132367</v>
      </c>
      <c r="D648" s="102" t="n">
        <v>333</v>
      </c>
      <c r="E648" s="102" t="s">
        <v>2554</v>
      </c>
      <c r="F648" s="102" t="n">
        <v>14326</v>
      </c>
      <c r="G648" s="102" t="s">
        <v>1355</v>
      </c>
      <c r="H648" s="102" t="n">
        <v>35996</v>
      </c>
      <c r="I648" s="102" t="n">
        <v>34</v>
      </c>
      <c r="J648" s="102" t="n">
        <v>35996</v>
      </c>
      <c r="K648" s="102" t="n">
        <v>7</v>
      </c>
      <c r="L648" s="102" t="s">
        <v>2553</v>
      </c>
      <c r="M648" s="102" t="s">
        <v>1078</v>
      </c>
      <c r="N648" s="102" t="s">
        <v>1079</v>
      </c>
      <c r="O648" s="102" t="s">
        <v>1155</v>
      </c>
      <c r="P648" s="104" t="e">
        <f aca="false">_xlfn.XLOOKUP('MEDIA TRI'!$E:$E,'MEDIA TRI'!$AA:$AA,"-",0)</f>
        <v>#NAME?</v>
      </c>
      <c r="Q648" s="12" t="e">
        <f aca="false">_xlfn.XLOOKUP($U:$U,$V:$V,0,0)</f>
        <v>#NAME?</v>
      </c>
      <c r="R648" s="12" t="e">
        <f aca="false">_xlfn.XLOOKUP($U:$U,$W:$W,0,0)</f>
        <v>#NAME?</v>
      </c>
      <c r="S648" s="12" t="s">
        <v>61</v>
      </c>
      <c r="T648" s="12" t="s">
        <v>1081</v>
      </c>
      <c r="U648" s="12" t="n">
        <v>46124624002670</v>
      </c>
      <c r="V648" s="12" t="s">
        <v>1093</v>
      </c>
      <c r="W648" s="12" t="s">
        <v>1094</v>
      </c>
    </row>
    <row r="649" customFormat="false" ht="15" hidden="false" customHeight="false" outlineLevel="0" collapsed="false">
      <c r="A649" s="102" t="s">
        <v>2555</v>
      </c>
      <c r="B649" s="103" t="n">
        <v>1662496000121</v>
      </c>
      <c r="C649" s="102" t="n">
        <v>108921</v>
      </c>
      <c r="D649" s="102" t="n">
        <v>422</v>
      </c>
      <c r="E649" s="102" t="s">
        <v>2556</v>
      </c>
      <c r="F649" s="102" t="n">
        <v>14059</v>
      </c>
      <c r="G649" s="102" t="s">
        <v>1246</v>
      </c>
      <c r="H649" s="102" t="n">
        <v>35594</v>
      </c>
      <c r="I649" s="102" t="n">
        <v>21</v>
      </c>
      <c r="J649" s="102" t="n">
        <v>35594</v>
      </c>
      <c r="K649" s="102" t="n">
        <v>7</v>
      </c>
      <c r="L649" s="102" t="s">
        <v>2555</v>
      </c>
      <c r="M649" s="102" t="s">
        <v>1078</v>
      </c>
      <c r="N649" s="102" t="s">
        <v>1090</v>
      </c>
      <c r="O649" s="102" t="s">
        <v>1122</v>
      </c>
      <c r="P649" s="104" t="e">
        <f aca="false">_xlfn.XLOOKUP('MEDIA TRI'!$E:$E,'MEDIA TRI'!$AA:$AA,"-",0)</f>
        <v>#NAME?</v>
      </c>
      <c r="Q649" s="12" t="e">
        <f aca="false">_xlfn.XLOOKUP($U:$U,$V:$V,0,0)</f>
        <v>#NAME?</v>
      </c>
      <c r="R649" s="12" t="e">
        <f aca="false">_xlfn.XLOOKUP($U:$U,$W:$W,0,0)</f>
        <v>#NAME?</v>
      </c>
      <c r="S649" s="12" t="s">
        <v>61</v>
      </c>
      <c r="T649" s="12" t="s">
        <v>1092</v>
      </c>
      <c r="U649" s="12" t="n">
        <v>46124624002670</v>
      </c>
      <c r="V649" s="12" t="s">
        <v>1093</v>
      </c>
      <c r="W649" s="12" t="s">
        <v>1094</v>
      </c>
    </row>
    <row r="650" customFormat="false" ht="15" hidden="false" customHeight="false" outlineLevel="0" collapsed="false">
      <c r="A650" s="102" t="s">
        <v>2557</v>
      </c>
      <c r="B650" s="103" t="n">
        <v>7643014000172</v>
      </c>
      <c r="C650" s="102" t="n">
        <v>112614</v>
      </c>
      <c r="D650" s="102" t="n">
        <v>412</v>
      </c>
      <c r="E650" s="102" t="s">
        <v>2558</v>
      </c>
      <c r="F650" s="102" t="n">
        <v>10437</v>
      </c>
      <c r="G650" s="102" t="s">
        <v>58</v>
      </c>
      <c r="H650" s="102" t="n">
        <v>30015</v>
      </c>
      <c r="I650" s="102" t="n">
        <v>21</v>
      </c>
      <c r="J650" s="102" t="n">
        <v>30015</v>
      </c>
      <c r="K650" s="102" t="n">
        <v>7</v>
      </c>
      <c r="L650" s="102" t="s">
        <v>2557</v>
      </c>
      <c r="M650" s="102" t="s">
        <v>1078</v>
      </c>
      <c r="N650" s="102" t="s">
        <v>1079</v>
      </c>
      <c r="O650" s="102" t="s">
        <v>1147</v>
      </c>
      <c r="P650" s="104" t="e">
        <f aca="false">_xlfn.XLOOKUP('MEDIA TRI'!$E:$E,'MEDIA TRI'!$AA:$AA,"-",0)</f>
        <v>#NAME?</v>
      </c>
      <c r="Q650" s="12" t="e">
        <f aca="false">_xlfn.XLOOKUP($U:$U,$V:$V,0,0)</f>
        <v>#NAME?</v>
      </c>
      <c r="R650" s="12" t="e">
        <f aca="false">_xlfn.XLOOKUP($U:$U,$W:$W,0,0)</f>
        <v>#NAME?</v>
      </c>
      <c r="S650" s="12" t="s">
        <v>61</v>
      </c>
      <c r="T650" s="12" t="s">
        <v>1092</v>
      </c>
      <c r="U650" s="12" t="n">
        <v>46124624002670</v>
      </c>
      <c r="V650" s="12" t="s">
        <v>1093</v>
      </c>
      <c r="W650" s="12" t="s">
        <v>1094</v>
      </c>
    </row>
    <row r="651" customFormat="false" ht="15" hidden="false" customHeight="false" outlineLevel="0" collapsed="false">
      <c r="A651" s="102" t="s">
        <v>2559</v>
      </c>
      <c r="B651" s="103" t="n">
        <v>16584385000111</v>
      </c>
      <c r="C651" s="102" t="n">
        <v>114379</v>
      </c>
      <c r="D651" s="102" t="n">
        <v>915</v>
      </c>
      <c r="E651" s="102" t="s">
        <v>2560</v>
      </c>
      <c r="F651" s="102" t="n">
        <v>10437</v>
      </c>
      <c r="G651" s="102" t="s">
        <v>58</v>
      </c>
      <c r="H651" s="102" t="n">
        <v>30015</v>
      </c>
      <c r="I651" s="102" t="n">
        <v>8</v>
      </c>
      <c r="J651" s="102" t="n">
        <v>30015</v>
      </c>
      <c r="K651" s="102" t="n">
        <v>7</v>
      </c>
      <c r="L651" s="102" t="s">
        <v>2559</v>
      </c>
      <c r="M651" s="102" t="s">
        <v>1078</v>
      </c>
      <c r="N651" s="102" t="s">
        <v>1079</v>
      </c>
      <c r="O651" s="102" t="s">
        <v>1155</v>
      </c>
      <c r="P651" s="104" t="e">
        <f aca="false">_xlfn.XLOOKUP('MEDIA TRI'!$E:$E,'MEDIA TRI'!$AA:$AA,"-",0)</f>
        <v>#NAME?</v>
      </c>
      <c r="Q651" s="12" t="e">
        <f aca="false">_xlfn.XLOOKUP($U:$U,$V:$V,0,0)</f>
        <v>#NAME?</v>
      </c>
      <c r="R651" s="12" t="e">
        <f aca="false">_xlfn.XLOOKUP($U:$U,$W:$W,0,0)</f>
        <v>#NAME?</v>
      </c>
      <c r="S651" s="12" t="s">
        <v>61</v>
      </c>
      <c r="T651" s="12" t="s">
        <v>1081</v>
      </c>
      <c r="U651" s="12" t="n">
        <v>17689407000847</v>
      </c>
      <c r="V651" s="12" t="n">
        <v>28</v>
      </c>
      <c r="W651" s="12" t="s">
        <v>1150</v>
      </c>
    </row>
    <row r="652" customFormat="false" ht="15" hidden="false" customHeight="false" outlineLevel="0" collapsed="false">
      <c r="A652" s="102" t="s">
        <v>2561</v>
      </c>
      <c r="B652" s="103" t="n">
        <v>42904599000138</v>
      </c>
      <c r="C652" s="102" t="n">
        <v>107045</v>
      </c>
      <c r="D652" s="102" t="n">
        <v>328</v>
      </c>
      <c r="E652" s="102" t="s">
        <v>2562</v>
      </c>
      <c r="F652" s="102" t="n">
        <v>10437</v>
      </c>
      <c r="G652" s="102" t="s">
        <v>58</v>
      </c>
      <c r="H652" s="102" t="n">
        <v>35999</v>
      </c>
      <c r="I652" s="102" t="n">
        <v>35</v>
      </c>
      <c r="J652" s="102" t="n">
        <v>35999</v>
      </c>
      <c r="K652" s="102" t="n">
        <v>7</v>
      </c>
      <c r="L652" s="102" t="s">
        <v>2561</v>
      </c>
      <c r="M652" s="102" t="s">
        <v>1078</v>
      </c>
      <c r="N652" s="102" t="s">
        <v>1079</v>
      </c>
      <c r="O652" s="102" t="s">
        <v>1116</v>
      </c>
      <c r="P652" s="104" t="e">
        <f aca="false">_xlfn.XLOOKUP('MEDIA TRI'!$E:$E,'MEDIA TRI'!$AA:$AA,"-",0)</f>
        <v>#NAME?</v>
      </c>
      <c r="Q652" s="12" t="e">
        <f aca="false">_xlfn.XLOOKUP($U:$U,$V:$V,0,0)</f>
        <v>#NAME?</v>
      </c>
      <c r="R652" s="12" t="e">
        <f aca="false">_xlfn.XLOOKUP($U:$U,$W:$W,0,0)</f>
        <v>#NAME?</v>
      </c>
      <c r="S652" s="12" t="s">
        <v>61</v>
      </c>
      <c r="T652" s="12" t="s">
        <v>1081</v>
      </c>
      <c r="U652" s="12" t="n">
        <v>17689407000847</v>
      </c>
      <c r="V652" s="12" t="n">
        <v>28</v>
      </c>
      <c r="W652" s="12" t="s">
        <v>1150</v>
      </c>
    </row>
    <row r="653" customFormat="false" ht="15" hidden="false" customHeight="false" outlineLevel="0" collapsed="false">
      <c r="A653" s="102" t="s">
        <v>2563</v>
      </c>
      <c r="B653" s="103" t="n">
        <v>1820033000140</v>
      </c>
      <c r="C653" s="102" t="n">
        <v>143962</v>
      </c>
      <c r="D653" s="102" t="n">
        <v>3412</v>
      </c>
      <c r="E653" s="102" t="s">
        <v>2564</v>
      </c>
      <c r="F653" s="102" t="n">
        <v>10437</v>
      </c>
      <c r="G653" s="102" t="s">
        <v>58</v>
      </c>
      <c r="H653" s="102" t="n">
        <v>30015</v>
      </c>
      <c r="I653" s="102" t="n">
        <v>21</v>
      </c>
      <c r="J653" s="102" t="n">
        <v>30015</v>
      </c>
      <c r="K653" s="102" t="n">
        <v>7</v>
      </c>
      <c r="L653" s="102" t="s">
        <v>2565</v>
      </c>
      <c r="M653" s="102" t="s">
        <v>1078</v>
      </c>
      <c r="N653" s="102" t="s">
        <v>1090</v>
      </c>
      <c r="O653" s="102" t="s">
        <v>1126</v>
      </c>
      <c r="P653" s="104" t="e">
        <f aca="false">_xlfn.XLOOKUP('MEDIA TRI'!$E:$E,'MEDIA TRI'!$AA:$AA,"-",0)</f>
        <v>#NAME?</v>
      </c>
      <c r="Q653" s="12" t="e">
        <f aca="false">_xlfn.XLOOKUP($U:$U,$V:$V,0,0)</f>
        <v>#NAME?</v>
      </c>
      <c r="R653" s="12" t="e">
        <f aca="false">_xlfn.XLOOKUP($U:$U,$W:$W,0,0)</f>
        <v>#NAME?</v>
      </c>
      <c r="S653" s="12" t="s">
        <v>61</v>
      </c>
      <c r="T653" s="12" t="s">
        <v>1081</v>
      </c>
      <c r="U653" s="12" t="n">
        <v>16513178006450</v>
      </c>
      <c r="V653" s="12" t="n">
        <v>29</v>
      </c>
      <c r="W653" s="12" t="s">
        <v>58</v>
      </c>
    </row>
    <row r="654" customFormat="false" ht="15" hidden="false" customHeight="false" outlineLevel="0" collapsed="false">
      <c r="A654" s="102" t="s">
        <v>2566</v>
      </c>
      <c r="B654" s="103" t="n">
        <v>19682863000114</v>
      </c>
      <c r="C654" s="102" t="n">
        <v>127947</v>
      </c>
      <c r="D654" s="102" t="n">
        <v>1829</v>
      </c>
      <c r="E654" s="102" t="s">
        <v>2567</v>
      </c>
      <c r="F654" s="102" t="n">
        <v>10437</v>
      </c>
      <c r="G654" s="102" t="s">
        <v>58</v>
      </c>
      <c r="H654" s="102" t="n">
        <v>34912</v>
      </c>
      <c r="I654" s="102" t="n">
        <v>10</v>
      </c>
      <c r="J654" s="102" t="n">
        <v>34912</v>
      </c>
      <c r="K654" s="102" t="n">
        <v>7</v>
      </c>
      <c r="L654" s="102" t="s">
        <v>2566</v>
      </c>
      <c r="M654" s="102" t="s">
        <v>1078</v>
      </c>
      <c r="N654" s="102" t="s">
        <v>1090</v>
      </c>
      <c r="O654" s="102" t="s">
        <v>1102</v>
      </c>
      <c r="P654" s="104" t="e">
        <f aca="false">_xlfn.XLOOKUP('MEDIA TRI'!$E:$E,'MEDIA TRI'!$AA:$AA,"-",0)</f>
        <v>#NAME?</v>
      </c>
      <c r="Q654" s="12" t="e">
        <f aca="false">_xlfn.XLOOKUP($U:$U,$V:$V,0,0)</f>
        <v>#NAME?</v>
      </c>
      <c r="R654" s="12" t="e">
        <f aca="false">_xlfn.XLOOKUP($U:$U,$W:$W,0,0)</f>
        <v>#NAME?</v>
      </c>
      <c r="S654" s="12" t="s">
        <v>61</v>
      </c>
      <c r="T654" s="12" t="s">
        <v>1081</v>
      </c>
      <c r="U654" s="12" t="n">
        <v>16513178006450</v>
      </c>
      <c r="V654" s="12" t="s">
        <v>1093</v>
      </c>
      <c r="W654" s="12" t="s">
        <v>1094</v>
      </c>
    </row>
    <row r="655" customFormat="false" ht="15" hidden="false" customHeight="false" outlineLevel="0" collapsed="false">
      <c r="A655" s="102" t="s">
        <v>2568</v>
      </c>
      <c r="B655" s="103" t="n">
        <v>7145654000152</v>
      </c>
      <c r="C655" s="102" t="n">
        <v>128557</v>
      </c>
      <c r="D655" s="102" t="n">
        <v>1828</v>
      </c>
      <c r="E655" s="102" t="s">
        <v>2569</v>
      </c>
      <c r="F655" s="102" t="n">
        <v>10437</v>
      </c>
      <c r="G655" s="102" t="s">
        <v>58</v>
      </c>
      <c r="H655" s="102" t="n">
        <v>36000</v>
      </c>
      <c r="I655" s="102" t="n">
        <v>34</v>
      </c>
      <c r="J655" s="102" t="n">
        <v>36000</v>
      </c>
      <c r="K655" s="102" t="n">
        <v>7</v>
      </c>
      <c r="L655" s="102" t="s">
        <v>2570</v>
      </c>
      <c r="M655" s="102" t="s">
        <v>1078</v>
      </c>
      <c r="N655" s="102" t="s">
        <v>1090</v>
      </c>
      <c r="O655" s="102" t="s">
        <v>1091</v>
      </c>
      <c r="P655" s="104" t="e">
        <f aca="false">_xlfn.XLOOKUP('MEDIA TRI'!$E:$E,'MEDIA TRI'!$AA:$AA,"-",0)</f>
        <v>#NAME?</v>
      </c>
      <c r="Q655" s="12" t="e">
        <f aca="false">_xlfn.XLOOKUP($U:$U,$V:$V,0,0)</f>
        <v>#NAME?</v>
      </c>
      <c r="R655" s="12" t="e">
        <f aca="false">_xlfn.XLOOKUP($U:$U,$W:$W,0,0)</f>
        <v>#NAME?</v>
      </c>
      <c r="S655" s="12" t="s">
        <v>61</v>
      </c>
      <c r="T655" s="12" t="s">
        <v>1092</v>
      </c>
      <c r="U655" s="12" t="n">
        <v>494870000164</v>
      </c>
      <c r="V655" s="12" t="s">
        <v>1138</v>
      </c>
      <c r="W655" s="12" t="s">
        <v>1139</v>
      </c>
    </row>
    <row r="656" customFormat="false" ht="15" hidden="false" customHeight="false" outlineLevel="0" collapsed="false">
      <c r="A656" s="102" t="s">
        <v>2571</v>
      </c>
      <c r="B656" s="103" t="n">
        <v>1648319000190</v>
      </c>
      <c r="C656" s="102" t="n">
        <v>109283</v>
      </c>
      <c r="D656" s="102" t="n">
        <v>529</v>
      </c>
      <c r="E656" s="102" t="s">
        <v>2572</v>
      </c>
      <c r="F656" s="102" t="n">
        <v>15969</v>
      </c>
      <c r="G656" s="102" t="s">
        <v>1136</v>
      </c>
      <c r="H656" s="102" t="n">
        <v>35992</v>
      </c>
      <c r="I656" s="102" t="n">
        <v>8</v>
      </c>
      <c r="J656" s="102" t="n">
        <v>35992</v>
      </c>
      <c r="K656" s="102" t="n">
        <v>7</v>
      </c>
      <c r="L656" s="102" t="s">
        <v>2571</v>
      </c>
      <c r="M656" s="102" t="s">
        <v>1078</v>
      </c>
      <c r="N656" s="102" t="s">
        <v>1090</v>
      </c>
      <c r="O656" s="102" t="s">
        <v>1106</v>
      </c>
      <c r="P656" s="104" t="e">
        <f aca="false">_xlfn.XLOOKUP('MEDIA TRI'!$E:$E,'MEDIA TRI'!$AA:$AA,"-",0)</f>
        <v>#NAME?</v>
      </c>
      <c r="Q656" s="12" t="e">
        <f aca="false">_xlfn.XLOOKUP($U:$U,$V:$V,0,0)</f>
        <v>#NAME?</v>
      </c>
      <c r="R656" s="12" t="e">
        <f aca="false">_xlfn.XLOOKUP($U:$U,$W:$W,0,0)</f>
        <v>#NAME?</v>
      </c>
      <c r="S656" s="12" t="s">
        <v>61</v>
      </c>
      <c r="T656" s="12" t="s">
        <v>1092</v>
      </c>
      <c r="U656" s="12" t="n">
        <v>494870000164</v>
      </c>
      <c r="V656" s="12" t="s">
        <v>1138</v>
      </c>
      <c r="W656" s="12" t="s">
        <v>1139</v>
      </c>
    </row>
    <row r="657" customFormat="false" ht="15" hidden="false" customHeight="false" outlineLevel="0" collapsed="false">
      <c r="A657" s="102" t="s">
        <v>2573</v>
      </c>
      <c r="B657" s="103" t="n">
        <v>5074431000116</v>
      </c>
      <c r="C657" s="102" t="n">
        <v>162931</v>
      </c>
      <c r="D657" s="102" t="n">
        <v>1443</v>
      </c>
      <c r="E657" s="102" t="s">
        <v>2574</v>
      </c>
      <c r="F657" s="102" t="n">
        <v>10437</v>
      </c>
      <c r="G657" s="102" t="s">
        <v>58</v>
      </c>
      <c r="H657" s="102" t="n">
        <v>34808</v>
      </c>
      <c r="I657" s="102" t="n">
        <v>7</v>
      </c>
      <c r="J657" s="102" t="n">
        <v>34808</v>
      </c>
      <c r="K657" s="102" t="n">
        <v>7</v>
      </c>
      <c r="L657" s="102" t="s">
        <v>2573</v>
      </c>
      <c r="M657" s="102" t="s">
        <v>1078</v>
      </c>
      <c r="N657" s="102" t="s">
        <v>1079</v>
      </c>
      <c r="O657" s="102" t="s">
        <v>1116</v>
      </c>
      <c r="P657" s="104" t="e">
        <f aca="false">_xlfn.XLOOKUP('MEDIA TRI'!$E:$E,'MEDIA TRI'!$AA:$AA,"-",0)</f>
        <v>#NAME?</v>
      </c>
      <c r="Q657" s="12" t="e">
        <f aca="false">_xlfn.XLOOKUP($U:$U,$V:$V,0,0)</f>
        <v>#NAME?</v>
      </c>
      <c r="R657" s="12" t="e">
        <f aca="false">_xlfn.XLOOKUP($U:$U,$W:$W,0,0)</f>
        <v>#NAME?</v>
      </c>
      <c r="S657" s="12" t="s">
        <v>61</v>
      </c>
      <c r="T657" s="12" t="s">
        <v>1081</v>
      </c>
      <c r="U657" s="12" t="n">
        <v>24676884000914</v>
      </c>
      <c r="V657" s="12" t="n">
        <v>29</v>
      </c>
      <c r="W657" s="12" t="s">
        <v>58</v>
      </c>
    </row>
    <row r="658" customFormat="false" ht="15" hidden="false" customHeight="false" outlineLevel="0" collapsed="false">
      <c r="A658" s="102" t="s">
        <v>2575</v>
      </c>
      <c r="B658" s="103" t="n">
        <v>1619598000164</v>
      </c>
      <c r="C658" s="102" t="n">
        <v>103682</v>
      </c>
      <c r="D658" s="102" t="n">
        <v>1146</v>
      </c>
      <c r="E658" s="102" t="s">
        <v>2576</v>
      </c>
      <c r="F658" s="102" t="n">
        <v>10437</v>
      </c>
      <c r="G658" s="102" t="s">
        <v>58</v>
      </c>
      <c r="H658" s="102" t="n">
        <v>30015</v>
      </c>
      <c r="I658" s="102" t="n">
        <v>8</v>
      </c>
      <c r="J658" s="102" t="n">
        <v>30015</v>
      </c>
      <c r="K658" s="102" t="n">
        <v>4</v>
      </c>
      <c r="L658" s="102" t="s">
        <v>2575</v>
      </c>
      <c r="M658" s="102" t="s">
        <v>1078</v>
      </c>
      <c r="N658" s="102" t="s">
        <v>1079</v>
      </c>
      <c r="O658" s="102" t="s">
        <v>1097</v>
      </c>
      <c r="P658" s="104" t="e">
        <f aca="false">_xlfn.XLOOKUP('MEDIA TRI'!$E:$E,'MEDIA TRI'!$AA:$AA,"-",0)</f>
        <v>#NAME?</v>
      </c>
      <c r="Q658" s="12" t="e">
        <f aca="false">_xlfn.XLOOKUP($U:$U,$V:$V,0,0)</f>
        <v>#NAME?</v>
      </c>
      <c r="R658" s="12" t="e">
        <f aca="false">_xlfn.XLOOKUP($U:$U,$W:$W,0,0)</f>
        <v>#NAME?</v>
      </c>
      <c r="S658" s="12" t="s">
        <v>61</v>
      </c>
      <c r="T658" s="12" t="s">
        <v>1092</v>
      </c>
      <c r="U658" s="12" t="n">
        <v>24676884000914</v>
      </c>
      <c r="V658" s="12" t="n">
        <v>29</v>
      </c>
      <c r="W658" s="12" t="s">
        <v>58</v>
      </c>
    </row>
    <row r="659" customFormat="false" ht="15" hidden="false" customHeight="false" outlineLevel="0" collapsed="false">
      <c r="A659" s="102" t="s">
        <v>2577</v>
      </c>
      <c r="B659" s="103" t="n">
        <v>18173955000106</v>
      </c>
      <c r="C659" s="102" t="n">
        <v>142613</v>
      </c>
      <c r="D659" s="102" t="n">
        <v>1146</v>
      </c>
      <c r="E659" s="102" t="s">
        <v>2578</v>
      </c>
      <c r="F659" s="102" t="n">
        <v>10437</v>
      </c>
      <c r="G659" s="102" t="s">
        <v>58</v>
      </c>
      <c r="H659" s="102" t="n">
        <v>30015</v>
      </c>
      <c r="I659" s="102" t="n">
        <v>21</v>
      </c>
      <c r="J659" s="102" t="n">
        <v>30015</v>
      </c>
      <c r="K659" s="102" t="n">
        <v>7</v>
      </c>
      <c r="L659" s="102" t="s">
        <v>2577</v>
      </c>
      <c r="M659" s="102" t="s">
        <v>1078</v>
      </c>
      <c r="N659" s="102" t="s">
        <v>1079</v>
      </c>
      <c r="O659" s="102" t="s">
        <v>1097</v>
      </c>
      <c r="P659" s="104" t="e">
        <f aca="false">_xlfn.XLOOKUP('MEDIA TRI'!$E:$E,'MEDIA TRI'!$AA:$AA,"-",0)</f>
        <v>#NAME?</v>
      </c>
      <c r="Q659" s="12" t="e">
        <f aca="false">_xlfn.XLOOKUP($U:$U,$V:$V,0,0)</f>
        <v>#NAME?</v>
      </c>
      <c r="R659" s="12" t="e">
        <f aca="false">_xlfn.XLOOKUP($U:$U,$W:$W,0,0)</f>
        <v>#NAME?</v>
      </c>
      <c r="S659" s="12" t="s">
        <v>61</v>
      </c>
      <c r="T659" s="12" t="s">
        <v>1081</v>
      </c>
      <c r="U659" s="12" t="n">
        <v>24676884000914</v>
      </c>
      <c r="V659" s="12" t="n">
        <v>29</v>
      </c>
      <c r="W659" s="12" t="s">
        <v>58</v>
      </c>
    </row>
    <row r="660" customFormat="false" ht="15" hidden="false" customHeight="false" outlineLevel="0" collapsed="false">
      <c r="A660" s="102" t="s">
        <v>2579</v>
      </c>
      <c r="B660" s="103" t="n">
        <v>70966353000126</v>
      </c>
      <c r="C660" s="102" t="n">
        <v>105430</v>
      </c>
      <c r="D660" s="102" t="n">
        <v>3412</v>
      </c>
      <c r="E660" s="102" t="s">
        <v>2580</v>
      </c>
      <c r="F660" s="102" t="n">
        <v>10437</v>
      </c>
      <c r="G660" s="102" t="s">
        <v>58</v>
      </c>
      <c r="H660" s="102" t="n">
        <v>30015</v>
      </c>
      <c r="I660" s="102" t="n">
        <v>21</v>
      </c>
      <c r="J660" s="102" t="n">
        <v>30015</v>
      </c>
      <c r="K660" s="102" t="n">
        <v>7</v>
      </c>
      <c r="L660" s="102" t="s">
        <v>2579</v>
      </c>
      <c r="M660" s="102" t="s">
        <v>1078</v>
      </c>
      <c r="N660" s="102" t="s">
        <v>1090</v>
      </c>
      <c r="O660" s="102" t="s">
        <v>1126</v>
      </c>
      <c r="P660" s="104" t="e">
        <f aca="false">_xlfn.XLOOKUP('MEDIA TRI'!$E:$E,'MEDIA TRI'!$AA:$AA,"-",0)</f>
        <v>#NAME?</v>
      </c>
      <c r="Q660" s="12" t="e">
        <f aca="false">_xlfn.XLOOKUP($U:$U,$V:$V,0,0)</f>
        <v>#NAME?</v>
      </c>
      <c r="R660" s="12" t="e">
        <f aca="false">_xlfn.XLOOKUP($U:$U,$W:$W,0,0)</f>
        <v>#NAME?</v>
      </c>
      <c r="S660" s="12" t="s">
        <v>61</v>
      </c>
      <c r="T660" s="12" t="s">
        <v>1092</v>
      </c>
      <c r="U660" s="12" t="n">
        <v>1554266000300</v>
      </c>
      <c r="V660" s="12" t="s">
        <v>1093</v>
      </c>
      <c r="W660" s="12" t="s">
        <v>1094</v>
      </c>
    </row>
    <row r="661" customFormat="false" ht="15" hidden="false" customHeight="false" outlineLevel="0" collapsed="false">
      <c r="A661" s="102" t="s">
        <v>2581</v>
      </c>
      <c r="B661" s="103" t="n">
        <v>25480831000139</v>
      </c>
      <c r="C661" s="102" t="n">
        <v>134543</v>
      </c>
      <c r="D661" s="102" t="n">
        <v>598</v>
      </c>
      <c r="E661" s="102" t="s">
        <v>2582</v>
      </c>
      <c r="F661" s="102" t="n">
        <v>10437</v>
      </c>
      <c r="G661" s="102" t="s">
        <v>58</v>
      </c>
      <c r="H661" s="102" t="n">
        <v>34912</v>
      </c>
      <c r="I661" s="102" t="n">
        <v>34</v>
      </c>
      <c r="J661" s="102" t="n">
        <v>34912</v>
      </c>
      <c r="K661" s="102" t="n">
        <v>7</v>
      </c>
      <c r="L661" s="102" t="s">
        <v>2581</v>
      </c>
      <c r="M661" s="102" t="s">
        <v>1078</v>
      </c>
      <c r="N661" s="102" t="s">
        <v>1079</v>
      </c>
      <c r="O661" s="102" t="s">
        <v>1116</v>
      </c>
      <c r="P661" s="104" t="e">
        <f aca="false">_xlfn.XLOOKUP('MEDIA TRI'!$E:$E,'MEDIA TRI'!$AA:$AA,"-",0)</f>
        <v>#NAME?</v>
      </c>
      <c r="Q661" s="12" t="e">
        <f aca="false">_xlfn.XLOOKUP($U:$U,$V:$V,0,0)</f>
        <v>#NAME?</v>
      </c>
      <c r="R661" s="12" t="e">
        <f aca="false">_xlfn.XLOOKUP($U:$U,$W:$W,0,0)</f>
        <v>#NAME?</v>
      </c>
      <c r="S661" s="12" t="s">
        <v>61</v>
      </c>
      <c r="T661" s="12" t="s">
        <v>1081</v>
      </c>
      <c r="U661" s="12" t="n">
        <v>1554266000300</v>
      </c>
      <c r="V661" s="12" t="s">
        <v>1093</v>
      </c>
      <c r="W661" s="12" t="s">
        <v>1094</v>
      </c>
    </row>
    <row r="662" customFormat="false" ht="15" hidden="false" customHeight="false" outlineLevel="0" collapsed="false">
      <c r="A662" s="102" t="s">
        <v>2583</v>
      </c>
      <c r="B662" s="103" t="n">
        <v>7507267000119</v>
      </c>
      <c r="C662" s="102" t="n">
        <v>143124</v>
      </c>
      <c r="D662" s="102" t="n">
        <v>232</v>
      </c>
      <c r="E662" s="102" t="s">
        <v>2584</v>
      </c>
      <c r="F662" s="102" t="n">
        <v>10437</v>
      </c>
      <c r="G662" s="102" t="s">
        <v>58</v>
      </c>
      <c r="H662" s="102" t="n">
        <v>34912</v>
      </c>
      <c r="I662" s="102" t="n">
        <v>27</v>
      </c>
      <c r="J662" s="102" t="n">
        <v>34912</v>
      </c>
      <c r="K662" s="102" t="n">
        <v>7</v>
      </c>
      <c r="L662" s="102" t="s">
        <v>2583</v>
      </c>
      <c r="M662" s="102" t="s">
        <v>1078</v>
      </c>
      <c r="N662" s="102" t="s">
        <v>1090</v>
      </c>
      <c r="O662" s="102" t="s">
        <v>1091</v>
      </c>
      <c r="P662" s="104" t="e">
        <f aca="false">_xlfn.XLOOKUP('MEDIA TRI'!$E:$E,'MEDIA TRI'!$AA:$AA,"-",0)</f>
        <v>#NAME?</v>
      </c>
      <c r="Q662" s="12" t="e">
        <f aca="false">_xlfn.XLOOKUP($U:$U,$V:$V,0,0)</f>
        <v>#NAME?</v>
      </c>
      <c r="R662" s="12" t="e">
        <f aca="false">_xlfn.XLOOKUP($U:$U,$W:$W,0,0)</f>
        <v>#NAME?</v>
      </c>
      <c r="S662" s="12" t="s">
        <v>61</v>
      </c>
      <c r="T662" s="12" t="s">
        <v>1081</v>
      </c>
      <c r="U662" s="12" t="n">
        <v>32440968002098</v>
      </c>
      <c r="V662" s="12" t="s">
        <v>1093</v>
      </c>
      <c r="W662" s="12" t="s">
        <v>1094</v>
      </c>
    </row>
    <row r="663" customFormat="false" ht="15" hidden="false" customHeight="false" outlineLevel="0" collapsed="false">
      <c r="A663" s="102" t="s">
        <v>2585</v>
      </c>
      <c r="B663" s="103" t="n">
        <v>66329467000198</v>
      </c>
      <c r="C663" s="102" t="n">
        <v>122999</v>
      </c>
      <c r="D663" s="102" t="n">
        <v>222</v>
      </c>
      <c r="E663" s="102" t="s">
        <v>2586</v>
      </c>
      <c r="F663" s="102" t="n">
        <v>14608</v>
      </c>
      <c r="G663" s="102" t="s">
        <v>1105</v>
      </c>
      <c r="H663" s="102" t="n">
        <v>34925</v>
      </c>
      <c r="I663" s="102" t="n">
        <v>25</v>
      </c>
      <c r="J663" s="102" t="n">
        <v>34925</v>
      </c>
      <c r="K663" s="102" t="n">
        <v>7</v>
      </c>
      <c r="L663" s="102" t="s">
        <v>2585</v>
      </c>
      <c r="M663" s="102" t="s">
        <v>1078</v>
      </c>
      <c r="N663" s="102" t="s">
        <v>1090</v>
      </c>
      <c r="O663" s="102" t="s">
        <v>1102</v>
      </c>
      <c r="P663" s="104" t="e">
        <f aca="false">_xlfn.XLOOKUP('MEDIA TRI'!$E:$E,'MEDIA TRI'!$AA:$AA,"-",0)</f>
        <v>#NAME?</v>
      </c>
      <c r="Q663" s="12" t="e">
        <f aca="false">_xlfn.XLOOKUP($U:$U,$V:$V,0,0)</f>
        <v>#NAME?</v>
      </c>
      <c r="R663" s="12" t="e">
        <f aca="false">_xlfn.XLOOKUP($U:$U,$W:$W,0,0)</f>
        <v>#NAME?</v>
      </c>
      <c r="S663" s="12" t="s">
        <v>61</v>
      </c>
      <c r="T663" s="12" t="s">
        <v>1081</v>
      </c>
      <c r="U663" s="12" t="n">
        <v>32440968002098</v>
      </c>
      <c r="V663" s="12" t="s">
        <v>1093</v>
      </c>
      <c r="W663" s="12" t="s">
        <v>1094</v>
      </c>
    </row>
    <row r="664" customFormat="false" ht="15" hidden="false" customHeight="false" outlineLevel="0" collapsed="false">
      <c r="A664" s="102" t="s">
        <v>2587</v>
      </c>
      <c r="B664" s="103" t="n">
        <v>1934602000189</v>
      </c>
      <c r="C664" s="102" t="n">
        <v>101425</v>
      </c>
      <c r="D664" s="102" t="n">
        <v>2251</v>
      </c>
      <c r="E664" s="102" t="s">
        <v>2588</v>
      </c>
      <c r="F664" s="102" t="n">
        <v>14329</v>
      </c>
      <c r="G664" s="102" t="s">
        <v>1109</v>
      </c>
      <c r="H664" s="102" t="n">
        <v>36000</v>
      </c>
      <c r="I664" s="102" t="n">
        <v>8</v>
      </c>
      <c r="J664" s="102" t="n">
        <v>36000</v>
      </c>
      <c r="K664" s="102" t="n">
        <v>7</v>
      </c>
      <c r="L664" s="102" t="s">
        <v>2589</v>
      </c>
      <c r="M664" s="102" t="s">
        <v>1078</v>
      </c>
      <c r="N664" s="102" t="s">
        <v>1090</v>
      </c>
      <c r="O664" s="102" t="s">
        <v>1091</v>
      </c>
      <c r="P664" s="104" t="e">
        <f aca="false">_xlfn.XLOOKUP('MEDIA TRI'!$E:$E,'MEDIA TRI'!$AA:$AA,"-",0)</f>
        <v>#NAME?</v>
      </c>
      <c r="Q664" s="12" t="e">
        <f aca="false">_xlfn.XLOOKUP($U:$U,$V:$V,0,0)</f>
        <v>#NAME?</v>
      </c>
      <c r="R664" s="12" t="e">
        <f aca="false">_xlfn.XLOOKUP($U:$U,$W:$W,0,0)</f>
        <v>#NAME?</v>
      </c>
      <c r="S664" s="12" t="s">
        <v>61</v>
      </c>
      <c r="T664" s="12" t="s">
        <v>1092</v>
      </c>
      <c r="U664" s="12" t="n">
        <v>51427540000600</v>
      </c>
      <c r="V664" s="12" t="s">
        <v>1093</v>
      </c>
      <c r="W664" s="12" t="s">
        <v>1094</v>
      </c>
    </row>
    <row r="665" customFormat="false" ht="15" hidden="false" customHeight="false" outlineLevel="0" collapsed="false">
      <c r="A665" s="102" t="s">
        <v>2590</v>
      </c>
      <c r="B665" s="103" t="n">
        <v>17266602000198</v>
      </c>
      <c r="C665" s="102" t="n">
        <v>111370</v>
      </c>
      <c r="D665" s="102" t="n">
        <v>1438</v>
      </c>
      <c r="E665" s="102" t="s">
        <v>2591</v>
      </c>
      <c r="F665" s="102" t="n">
        <v>10437</v>
      </c>
      <c r="G665" s="102" t="s">
        <v>58</v>
      </c>
      <c r="H665" s="102" t="n">
        <v>35166</v>
      </c>
      <c r="I665" s="102" t="n">
        <v>28</v>
      </c>
      <c r="J665" s="102" t="n">
        <v>35166</v>
      </c>
      <c r="K665" s="102" t="n">
        <v>7</v>
      </c>
      <c r="L665" s="102" t="s">
        <v>2590</v>
      </c>
      <c r="M665" s="102" t="s">
        <v>1078</v>
      </c>
      <c r="N665" s="102" t="s">
        <v>1090</v>
      </c>
      <c r="O665" s="102" t="s">
        <v>1106</v>
      </c>
      <c r="P665" s="104" t="e">
        <f aca="false">_xlfn.XLOOKUP('MEDIA TRI'!$E:$E,'MEDIA TRI'!$AA:$AA,"-",0)</f>
        <v>#NAME?</v>
      </c>
      <c r="Q665" s="12" t="e">
        <f aca="false">_xlfn.XLOOKUP($U:$U,$V:$V,0,0)</f>
        <v>#NAME?</v>
      </c>
      <c r="R665" s="12" t="e">
        <f aca="false">_xlfn.XLOOKUP($U:$U,$W:$W,0,0)</f>
        <v>#NAME?</v>
      </c>
      <c r="S665" s="12" t="s">
        <v>61</v>
      </c>
      <c r="T665" s="12" t="s">
        <v>1092</v>
      </c>
      <c r="U665" s="12" t="n">
        <v>51427540000600</v>
      </c>
      <c r="V665" s="12" t="s">
        <v>1093</v>
      </c>
      <c r="W665" s="12" t="s">
        <v>1094</v>
      </c>
    </row>
    <row r="666" customFormat="false" ht="15" hidden="false" customHeight="false" outlineLevel="0" collapsed="false">
      <c r="A666" s="102" t="s">
        <v>2592</v>
      </c>
      <c r="B666" s="103" t="n">
        <v>1922512000178</v>
      </c>
      <c r="C666" s="102" t="n">
        <v>132537</v>
      </c>
      <c r="D666" s="102" t="n">
        <v>3412</v>
      </c>
      <c r="E666" s="102" t="s">
        <v>2593</v>
      </c>
      <c r="F666" s="102" t="n">
        <v>10437</v>
      </c>
      <c r="G666" s="102" t="s">
        <v>58</v>
      </c>
      <c r="H666" s="102" t="n">
        <v>30015</v>
      </c>
      <c r="I666" s="102" t="n">
        <v>21</v>
      </c>
      <c r="J666" s="102" t="n">
        <v>30015</v>
      </c>
      <c r="K666" s="102" t="n">
        <v>7</v>
      </c>
      <c r="L666" s="102" t="s">
        <v>1458</v>
      </c>
      <c r="M666" s="102" t="s">
        <v>1078</v>
      </c>
      <c r="N666" s="102" t="s">
        <v>1090</v>
      </c>
      <c r="O666" s="102" t="s">
        <v>1126</v>
      </c>
      <c r="P666" s="104" t="e">
        <f aca="false">_xlfn.XLOOKUP('MEDIA TRI'!$E:$E,'MEDIA TRI'!$AA:$AA,"-",0)</f>
        <v>#NAME?</v>
      </c>
      <c r="Q666" s="12" t="e">
        <f aca="false">_xlfn.XLOOKUP($U:$U,$V:$V,0,0)</f>
        <v>#NAME?</v>
      </c>
      <c r="R666" s="12" t="e">
        <f aca="false">_xlfn.XLOOKUP($U:$U,$W:$W,0,0)</f>
        <v>#NAME?</v>
      </c>
      <c r="S666" s="12" t="s">
        <v>61</v>
      </c>
      <c r="T666" s="12" t="s">
        <v>1092</v>
      </c>
      <c r="U666" s="12" t="n">
        <v>46124624002408</v>
      </c>
      <c r="V666" s="12" t="s">
        <v>1093</v>
      </c>
      <c r="W666" s="12" t="s">
        <v>1094</v>
      </c>
    </row>
    <row r="667" customFormat="false" ht="15" hidden="false" customHeight="false" outlineLevel="0" collapsed="false">
      <c r="A667" s="102" t="s">
        <v>2594</v>
      </c>
      <c r="B667" s="103" t="n">
        <v>1292672000180</v>
      </c>
      <c r="C667" s="102" t="n">
        <v>110317</v>
      </c>
      <c r="D667" s="102" t="n">
        <v>1438</v>
      </c>
      <c r="E667" s="102" t="s">
        <v>2595</v>
      </c>
      <c r="F667" s="102" t="n">
        <v>15140</v>
      </c>
      <c r="G667" s="102" t="s">
        <v>1186</v>
      </c>
      <c r="H667" s="102" t="n">
        <v>35166</v>
      </c>
      <c r="I667" s="102" t="n">
        <v>35</v>
      </c>
      <c r="J667" s="102" t="n">
        <v>35166</v>
      </c>
      <c r="K667" s="102" t="n">
        <v>7</v>
      </c>
      <c r="L667" s="102" t="s">
        <v>2594</v>
      </c>
      <c r="M667" s="102" t="s">
        <v>1078</v>
      </c>
      <c r="N667" s="102" t="s">
        <v>1090</v>
      </c>
      <c r="O667" s="102" t="s">
        <v>1106</v>
      </c>
      <c r="P667" s="104" t="e">
        <f aca="false">_xlfn.XLOOKUP('MEDIA TRI'!$E:$E,'MEDIA TRI'!$AA:$AA,"-",0)</f>
        <v>#NAME?</v>
      </c>
      <c r="Q667" s="12" t="e">
        <f aca="false">_xlfn.XLOOKUP($U:$U,$V:$V,0,0)</f>
        <v>#NAME?</v>
      </c>
      <c r="R667" s="12" t="e">
        <f aca="false">_xlfn.XLOOKUP($U:$U,$W:$W,0,0)</f>
        <v>#NAME?</v>
      </c>
      <c r="S667" s="12" t="s">
        <v>61</v>
      </c>
      <c r="T667" s="12" t="s">
        <v>1092</v>
      </c>
      <c r="U667" s="12" t="n">
        <v>46124624002408</v>
      </c>
      <c r="V667" s="12" t="s">
        <v>1093</v>
      </c>
      <c r="W667" s="12" t="s">
        <v>1094</v>
      </c>
    </row>
    <row r="668" customFormat="false" ht="15" hidden="false" customHeight="false" outlineLevel="0" collapsed="false">
      <c r="A668" s="102" t="s">
        <v>2596</v>
      </c>
      <c r="B668" s="103" t="n">
        <v>65317372000191</v>
      </c>
      <c r="C668" s="102" t="n">
        <v>112340</v>
      </c>
      <c r="D668" s="102" t="n">
        <v>531</v>
      </c>
      <c r="E668" s="102" t="s">
        <v>2597</v>
      </c>
      <c r="F668" s="102" t="n">
        <v>10437</v>
      </c>
      <c r="G668" s="102" t="s">
        <v>58</v>
      </c>
      <c r="H668" s="102" t="n">
        <v>35997</v>
      </c>
      <c r="I668" s="102" t="n">
        <v>20</v>
      </c>
      <c r="J668" s="102" t="n">
        <v>35997</v>
      </c>
      <c r="K668" s="102" t="n">
        <v>7</v>
      </c>
      <c r="L668" s="102" t="s">
        <v>2596</v>
      </c>
      <c r="M668" s="102" t="s">
        <v>1078</v>
      </c>
      <c r="N668" s="102" t="s">
        <v>1079</v>
      </c>
      <c r="O668" s="102" t="s">
        <v>1155</v>
      </c>
      <c r="P668" s="104" t="e">
        <f aca="false">_xlfn.XLOOKUP('MEDIA TRI'!$E:$E,'MEDIA TRI'!$AA:$AA,"-",0)</f>
        <v>#NAME?</v>
      </c>
      <c r="Q668" s="12" t="e">
        <f aca="false">_xlfn.XLOOKUP($U:$U,$V:$V,0,0)</f>
        <v>#NAME?</v>
      </c>
      <c r="R668" s="12" t="e">
        <f aca="false">_xlfn.XLOOKUP($U:$U,$W:$W,0,0)</f>
        <v>#NAME?</v>
      </c>
      <c r="S668" s="12" t="s">
        <v>61</v>
      </c>
      <c r="T668" s="12" t="s">
        <v>1081</v>
      </c>
      <c r="U668" s="12" t="n">
        <v>46124624002408</v>
      </c>
      <c r="V668" s="12" t="s">
        <v>1093</v>
      </c>
      <c r="W668" s="12" t="s">
        <v>1094</v>
      </c>
    </row>
    <row r="669" customFormat="false" ht="15" hidden="false" customHeight="false" outlineLevel="0" collapsed="false">
      <c r="A669" s="102" t="s">
        <v>2598</v>
      </c>
      <c r="B669" s="103" t="n">
        <v>1664859000168</v>
      </c>
      <c r="C669" s="102" t="n">
        <v>144436</v>
      </c>
      <c r="D669" s="102" t="n">
        <v>425</v>
      </c>
      <c r="E669" s="102" t="s">
        <v>2599</v>
      </c>
      <c r="F669" s="102" t="n">
        <v>14175</v>
      </c>
      <c r="G669" s="102" t="s">
        <v>1168</v>
      </c>
      <c r="H669" s="102" t="n">
        <v>36000</v>
      </c>
      <c r="I669" s="102" t="n">
        <v>36</v>
      </c>
      <c r="J669" s="102" t="n">
        <v>36000</v>
      </c>
      <c r="K669" s="102" t="n">
        <v>7</v>
      </c>
      <c r="L669" s="102" t="s">
        <v>2598</v>
      </c>
      <c r="M669" s="102" t="s">
        <v>1078</v>
      </c>
      <c r="N669" s="102" t="s">
        <v>1090</v>
      </c>
      <c r="O669" s="102" t="s">
        <v>1122</v>
      </c>
      <c r="P669" s="104" t="e">
        <f aca="false">_xlfn.XLOOKUP('MEDIA TRI'!$E:$E,'MEDIA TRI'!$AA:$AA,"-",0)</f>
        <v>#NAME?</v>
      </c>
      <c r="Q669" s="12" t="e">
        <f aca="false">_xlfn.XLOOKUP($U:$U,$V:$V,0,0)</f>
        <v>#NAME?</v>
      </c>
      <c r="R669" s="12" t="e">
        <f aca="false">_xlfn.XLOOKUP($U:$U,$W:$W,0,0)</f>
        <v>#NAME?</v>
      </c>
      <c r="S669" s="12" t="s">
        <v>61</v>
      </c>
      <c r="T669" s="12" t="s">
        <v>1092</v>
      </c>
      <c r="U669" s="12" t="n">
        <v>28974020000182</v>
      </c>
      <c r="V669" s="12" t="s">
        <v>1093</v>
      </c>
      <c r="W669" s="12" t="s">
        <v>1094</v>
      </c>
    </row>
    <row r="670" customFormat="false" ht="15" hidden="false" customHeight="false" outlineLevel="0" collapsed="false">
      <c r="A670" s="102" t="s">
        <v>2600</v>
      </c>
      <c r="B670" s="103" t="n">
        <v>26365213000291</v>
      </c>
      <c r="C670" s="102" t="n">
        <v>148853</v>
      </c>
      <c r="D670" s="102" t="n">
        <v>232</v>
      </c>
      <c r="E670" s="102" t="s">
        <v>2601</v>
      </c>
      <c r="F670" s="102" t="n">
        <v>13531</v>
      </c>
      <c r="G670" s="102" t="s">
        <v>1381</v>
      </c>
      <c r="H670" s="102" t="n">
        <v>35939</v>
      </c>
      <c r="I670" s="102" t="n">
        <v>42</v>
      </c>
      <c r="J670" s="102" t="n">
        <v>35939</v>
      </c>
      <c r="K670" s="102" t="n">
        <v>7</v>
      </c>
      <c r="L670" s="102" t="s">
        <v>2237</v>
      </c>
      <c r="M670" s="102" t="s">
        <v>1078</v>
      </c>
      <c r="N670" s="102" t="s">
        <v>1090</v>
      </c>
      <c r="O670" s="102" t="s">
        <v>1091</v>
      </c>
      <c r="P670" s="104" t="e">
        <f aca="false">_xlfn.XLOOKUP('MEDIA TRI'!$E:$E,'MEDIA TRI'!$AA:$AA,"-",0)</f>
        <v>#NAME?</v>
      </c>
      <c r="Q670" s="12" t="e">
        <f aca="false">_xlfn.XLOOKUP($U:$U,$V:$V,0,0)</f>
        <v>#NAME?</v>
      </c>
      <c r="R670" s="12" t="e">
        <f aca="false">_xlfn.XLOOKUP($U:$U,$W:$W,0,0)</f>
        <v>#NAME?</v>
      </c>
      <c r="S670" s="12" t="s">
        <v>61</v>
      </c>
      <c r="T670" s="12" t="s">
        <v>1092</v>
      </c>
      <c r="U670" s="12" t="n">
        <v>78339439000211</v>
      </c>
      <c r="V670" s="12" t="s">
        <v>1093</v>
      </c>
      <c r="W670" s="12" t="s">
        <v>1094</v>
      </c>
    </row>
    <row r="671" customFormat="false" ht="15" hidden="false" customHeight="false" outlineLevel="0" collapsed="false">
      <c r="A671" s="102" t="s">
        <v>2602</v>
      </c>
      <c r="B671" s="103" t="n">
        <v>1845535000126</v>
      </c>
      <c r="C671" s="102" t="n">
        <v>106357</v>
      </c>
      <c r="D671" s="102" t="n">
        <v>388</v>
      </c>
      <c r="E671" s="102" t="s">
        <v>2603</v>
      </c>
      <c r="F671" s="102" t="n">
        <v>10437</v>
      </c>
      <c r="G671" s="102" t="s">
        <v>58</v>
      </c>
      <c r="H671" s="102" t="n">
        <v>35996</v>
      </c>
      <c r="I671" s="102" t="n">
        <v>7</v>
      </c>
      <c r="J671" s="102" t="n">
        <v>35996</v>
      </c>
      <c r="K671" s="102" t="n">
        <v>7</v>
      </c>
      <c r="L671" s="102" t="s">
        <v>2602</v>
      </c>
      <c r="M671" s="102" t="s">
        <v>1078</v>
      </c>
      <c r="N671" s="102" t="s">
        <v>1079</v>
      </c>
      <c r="O671" s="102" t="s">
        <v>1116</v>
      </c>
      <c r="P671" s="104" t="e">
        <f aca="false">_xlfn.XLOOKUP('MEDIA TRI'!$E:$E,'MEDIA TRI'!$AA:$AA,"-",0)</f>
        <v>#NAME?</v>
      </c>
      <c r="Q671" s="12" t="e">
        <f aca="false">_xlfn.XLOOKUP($U:$U,$V:$V,0,0)</f>
        <v>#NAME?</v>
      </c>
      <c r="R671" s="12" t="e">
        <f aca="false">_xlfn.XLOOKUP($U:$U,$W:$W,0,0)</f>
        <v>#NAME?</v>
      </c>
      <c r="S671" s="12" t="s">
        <v>61</v>
      </c>
      <c r="T671" s="12" t="s">
        <v>1081</v>
      </c>
      <c r="U671" s="12" t="n">
        <v>78339439000211</v>
      </c>
      <c r="V671" s="12" t="s">
        <v>1093</v>
      </c>
      <c r="W671" s="12" t="s">
        <v>1094</v>
      </c>
    </row>
    <row r="672" customFormat="false" ht="15" hidden="false" customHeight="false" outlineLevel="0" collapsed="false">
      <c r="A672" s="102" t="s">
        <v>2604</v>
      </c>
      <c r="B672" s="103" t="n">
        <v>1150477000116</v>
      </c>
      <c r="C672" s="102" t="n">
        <v>109805</v>
      </c>
      <c r="D672" s="102" t="n">
        <v>388</v>
      </c>
      <c r="E672" s="102" t="s">
        <v>2605</v>
      </c>
      <c r="F672" s="102" t="n">
        <v>14175</v>
      </c>
      <c r="G672" s="102" t="s">
        <v>1168</v>
      </c>
      <c r="H672" s="102" t="n">
        <v>35993</v>
      </c>
      <c r="I672" s="102" t="n">
        <v>8</v>
      </c>
      <c r="J672" s="102" t="n">
        <v>35993</v>
      </c>
      <c r="K672" s="102" t="n">
        <v>7</v>
      </c>
      <c r="L672" s="102" t="s">
        <v>2604</v>
      </c>
      <c r="M672" s="102" t="s">
        <v>1078</v>
      </c>
      <c r="N672" s="102" t="s">
        <v>1079</v>
      </c>
      <c r="O672" s="102" t="s">
        <v>1116</v>
      </c>
      <c r="P672" s="104" t="e">
        <f aca="false">_xlfn.XLOOKUP('MEDIA TRI'!$E:$E,'MEDIA TRI'!$AA:$AA,"-",0)</f>
        <v>#NAME?</v>
      </c>
      <c r="Q672" s="12" t="e">
        <f aca="false">_xlfn.XLOOKUP($U:$U,$V:$V,0,0)</f>
        <v>#NAME?</v>
      </c>
      <c r="R672" s="12" t="e">
        <f aca="false">_xlfn.XLOOKUP($U:$U,$W:$W,0,0)</f>
        <v>#NAME?</v>
      </c>
      <c r="S672" s="12" t="s">
        <v>61</v>
      </c>
      <c r="T672" s="12" t="s">
        <v>1081</v>
      </c>
      <c r="U672" s="12" t="n">
        <v>48717516000188</v>
      </c>
      <c r="V672" s="12" t="s">
        <v>1093</v>
      </c>
      <c r="W672" s="12" t="s">
        <v>1094</v>
      </c>
    </row>
    <row r="673" customFormat="false" ht="15" hidden="false" customHeight="false" outlineLevel="0" collapsed="false">
      <c r="A673" s="102" t="s">
        <v>2606</v>
      </c>
      <c r="B673" s="103" t="n">
        <v>18749952000178</v>
      </c>
      <c r="C673" s="102" t="n">
        <v>143007</v>
      </c>
      <c r="D673" s="102" t="n">
        <v>222</v>
      </c>
      <c r="E673" s="102" t="s">
        <v>2607</v>
      </c>
      <c r="F673" s="102" t="n">
        <v>9336</v>
      </c>
      <c r="G673" s="102" t="s">
        <v>1133</v>
      </c>
      <c r="H673" s="102" t="n">
        <v>35677</v>
      </c>
      <c r="I673" s="102" t="n">
        <v>35</v>
      </c>
      <c r="J673" s="102" t="n">
        <v>35677</v>
      </c>
      <c r="K673" s="102" t="n">
        <v>7</v>
      </c>
      <c r="L673" s="102" t="s">
        <v>2606</v>
      </c>
      <c r="M673" s="102" t="s">
        <v>1078</v>
      </c>
      <c r="N673" s="102" t="s">
        <v>1090</v>
      </c>
      <c r="O673" s="102" t="s">
        <v>1102</v>
      </c>
      <c r="P673" s="104" t="e">
        <f aca="false">_xlfn.XLOOKUP('MEDIA TRI'!$E:$E,'MEDIA TRI'!$AA:$AA,"-",0)</f>
        <v>#NAME?</v>
      </c>
      <c r="Q673" s="12" t="e">
        <f aca="false">_xlfn.XLOOKUP($U:$U,$V:$V,0,0)</f>
        <v>#NAME?</v>
      </c>
      <c r="R673" s="12" t="e">
        <f aca="false">_xlfn.XLOOKUP($U:$U,$W:$W,0,0)</f>
        <v>#NAME?</v>
      </c>
      <c r="S673" s="12" t="s">
        <v>61</v>
      </c>
      <c r="T673" s="12" t="s">
        <v>1081</v>
      </c>
      <c r="U673" s="12" t="n">
        <v>48717516000188</v>
      </c>
      <c r="V673" s="12" t="s">
        <v>1093</v>
      </c>
      <c r="W673" s="12" t="s">
        <v>1094</v>
      </c>
    </row>
    <row r="674" customFormat="false" ht="15" hidden="false" customHeight="false" outlineLevel="0" collapsed="false">
      <c r="A674" s="102" t="s">
        <v>2608</v>
      </c>
      <c r="B674" s="103" t="n">
        <v>1503902000103</v>
      </c>
      <c r="C674" s="102" t="n">
        <v>129184</v>
      </c>
      <c r="D674" s="102" t="n">
        <v>1443</v>
      </c>
      <c r="E674" s="102" t="s">
        <v>2609</v>
      </c>
      <c r="F674" s="102" t="n">
        <v>10437</v>
      </c>
      <c r="G674" s="102" t="s">
        <v>58</v>
      </c>
      <c r="H674" s="102" t="n">
        <v>34925</v>
      </c>
      <c r="I674" s="102" t="n">
        <v>35</v>
      </c>
      <c r="J674" s="102" t="n">
        <v>34925</v>
      </c>
      <c r="K674" s="102" t="n">
        <v>7</v>
      </c>
      <c r="L674" s="102" t="s">
        <v>2608</v>
      </c>
      <c r="M674" s="102" t="s">
        <v>1078</v>
      </c>
      <c r="N674" s="102" t="s">
        <v>1079</v>
      </c>
      <c r="O674" s="102" t="s">
        <v>1116</v>
      </c>
      <c r="P674" s="104" t="e">
        <f aca="false">_xlfn.XLOOKUP('MEDIA TRI'!$E:$E,'MEDIA TRI'!$AA:$AA,"-",0)</f>
        <v>#NAME?</v>
      </c>
      <c r="Q674" s="12" t="e">
        <f aca="false">_xlfn.XLOOKUP($U:$U,$V:$V,0,0)</f>
        <v>#NAME?</v>
      </c>
      <c r="R674" s="12" t="e">
        <f aca="false">_xlfn.XLOOKUP($U:$U,$W:$W,0,0)</f>
        <v>#NAME?</v>
      </c>
      <c r="S674" s="12" t="s">
        <v>61</v>
      </c>
      <c r="T674" s="12" t="s">
        <v>1081</v>
      </c>
      <c r="U674" s="12" t="n">
        <v>946953000147</v>
      </c>
      <c r="V674" s="12" t="s">
        <v>1093</v>
      </c>
      <c r="W674" s="12" t="s">
        <v>1094</v>
      </c>
    </row>
    <row r="675" customFormat="false" ht="15" hidden="false" customHeight="false" outlineLevel="0" collapsed="false">
      <c r="A675" s="102" t="s">
        <v>2610</v>
      </c>
      <c r="B675" s="103" t="n">
        <v>22730121000121</v>
      </c>
      <c r="C675" s="102" t="n">
        <v>103536</v>
      </c>
      <c r="D675" s="102" t="n">
        <v>868</v>
      </c>
      <c r="E675" s="102" t="s">
        <v>2611</v>
      </c>
      <c r="F675" s="102" t="n">
        <v>10437</v>
      </c>
      <c r="G675" s="102" t="s">
        <v>58</v>
      </c>
      <c r="H675" s="102" t="n">
        <v>35999</v>
      </c>
      <c r="I675" s="102" t="n">
        <v>35</v>
      </c>
      <c r="J675" s="102" t="n">
        <v>35999</v>
      </c>
      <c r="K675" s="102" t="n">
        <v>7</v>
      </c>
      <c r="L675" s="102" t="s">
        <v>2610</v>
      </c>
      <c r="M675" s="102" t="s">
        <v>1078</v>
      </c>
      <c r="N675" s="102" t="s">
        <v>1079</v>
      </c>
      <c r="O675" s="102" t="s">
        <v>1147</v>
      </c>
      <c r="P675" s="104" t="e">
        <f aca="false">_xlfn.XLOOKUP('MEDIA TRI'!$E:$E,'MEDIA TRI'!$AA:$AA,"-",0)</f>
        <v>#NAME?</v>
      </c>
      <c r="Q675" s="12" t="e">
        <f aca="false">_xlfn.XLOOKUP($U:$U,$V:$V,0,0)</f>
        <v>#NAME?</v>
      </c>
      <c r="R675" s="12" t="e">
        <f aca="false">_xlfn.XLOOKUP($U:$U,$W:$W,0,0)</f>
        <v>#NAME?</v>
      </c>
      <c r="S675" s="12" t="s">
        <v>61</v>
      </c>
      <c r="T675" s="12" t="s">
        <v>1092</v>
      </c>
      <c r="U675" s="12" t="n">
        <v>10395358000548</v>
      </c>
      <c r="V675" s="12" t="s">
        <v>1093</v>
      </c>
      <c r="W675" s="12" t="s">
        <v>1094</v>
      </c>
    </row>
    <row r="676" customFormat="false" ht="15" hidden="false" customHeight="false" outlineLevel="0" collapsed="false">
      <c r="A676" s="102" t="s">
        <v>2612</v>
      </c>
      <c r="B676" s="103" t="n">
        <v>19769272000189</v>
      </c>
      <c r="C676" s="102" t="n">
        <v>106656</v>
      </c>
      <c r="D676" s="102" t="n">
        <v>1791</v>
      </c>
      <c r="E676" s="102" t="s">
        <v>2613</v>
      </c>
      <c r="F676" s="102" t="n">
        <v>15894</v>
      </c>
      <c r="G676" s="102" t="s">
        <v>1333</v>
      </c>
      <c r="H676" s="102" t="n">
        <v>35993</v>
      </c>
      <c r="I676" s="102" t="n">
        <v>14</v>
      </c>
      <c r="J676" s="102" t="n">
        <v>35993</v>
      </c>
      <c r="K676" s="102" t="n">
        <v>7</v>
      </c>
      <c r="L676" s="102" t="s">
        <v>2612</v>
      </c>
      <c r="M676" s="102" t="s">
        <v>1078</v>
      </c>
      <c r="N676" s="102" t="s">
        <v>1079</v>
      </c>
      <c r="O676" s="102" t="s">
        <v>1086</v>
      </c>
      <c r="P676" s="104" t="e">
        <f aca="false">_xlfn.XLOOKUP('MEDIA TRI'!$E:$E,'MEDIA TRI'!$AA:$AA,"-",0)</f>
        <v>#NAME?</v>
      </c>
      <c r="Q676" s="12" t="e">
        <f aca="false">_xlfn.XLOOKUP($U:$U,$V:$V,0,0)</f>
        <v>#NAME?</v>
      </c>
      <c r="R676" s="12" t="e">
        <f aca="false">_xlfn.XLOOKUP($U:$U,$W:$W,0,0)</f>
        <v>#NAME?</v>
      </c>
      <c r="S676" s="12" t="s">
        <v>61</v>
      </c>
      <c r="T676" s="12" t="s">
        <v>1081</v>
      </c>
      <c r="U676" s="12" t="n">
        <v>10395358000548</v>
      </c>
      <c r="V676" s="12" t="s">
        <v>1093</v>
      </c>
      <c r="W676" s="12" t="s">
        <v>1094</v>
      </c>
    </row>
    <row r="677" customFormat="false" ht="15" hidden="false" customHeight="false" outlineLevel="0" collapsed="false">
      <c r="A677" s="102" t="s">
        <v>2614</v>
      </c>
      <c r="B677" s="103" t="n">
        <v>7624582000126</v>
      </c>
      <c r="C677" s="102" t="n">
        <v>144972</v>
      </c>
      <c r="D677" s="102" t="n">
        <v>968</v>
      </c>
      <c r="E677" s="102" t="s">
        <v>2615</v>
      </c>
      <c r="F677" s="102" t="n">
        <v>15894</v>
      </c>
      <c r="G677" s="102" t="s">
        <v>1333</v>
      </c>
      <c r="H677" s="102" t="n">
        <v>35186</v>
      </c>
      <c r="I677" s="102" t="n">
        <v>28</v>
      </c>
      <c r="J677" s="102" t="n">
        <v>35186</v>
      </c>
      <c r="K677" s="102" t="n">
        <v>7</v>
      </c>
      <c r="L677" s="102" t="s">
        <v>2614</v>
      </c>
      <c r="M677" s="102" t="s">
        <v>1078</v>
      </c>
      <c r="N677" s="102" t="s">
        <v>1079</v>
      </c>
      <c r="O677" s="102" t="s">
        <v>1086</v>
      </c>
      <c r="P677" s="104" t="e">
        <f aca="false">_xlfn.XLOOKUP('MEDIA TRI'!$E:$E,'MEDIA TRI'!$AA:$AA,"-",0)</f>
        <v>#NAME?</v>
      </c>
      <c r="Q677" s="12" t="e">
        <f aca="false">_xlfn.XLOOKUP($U:$U,$V:$V,0,0)</f>
        <v>#NAME?</v>
      </c>
      <c r="R677" s="12" t="e">
        <f aca="false">_xlfn.XLOOKUP($U:$U,$W:$W,0,0)</f>
        <v>#NAME?</v>
      </c>
      <c r="S677" s="12" t="s">
        <v>61</v>
      </c>
      <c r="T677" s="12" t="s">
        <v>1081</v>
      </c>
      <c r="U677" s="12" t="n">
        <v>24993248000401</v>
      </c>
      <c r="V677" s="12" t="n">
        <v>28</v>
      </c>
      <c r="W677" s="12" t="s">
        <v>1150</v>
      </c>
    </row>
    <row r="678" customFormat="false" ht="15" hidden="false" customHeight="false" outlineLevel="0" collapsed="false">
      <c r="A678" s="102" t="s">
        <v>2616</v>
      </c>
      <c r="B678" s="103" t="n">
        <v>18904094000199</v>
      </c>
      <c r="C678" s="102" t="n">
        <v>115722</v>
      </c>
      <c r="D678" s="102" t="n">
        <v>1441</v>
      </c>
      <c r="E678" s="102" t="s">
        <v>2617</v>
      </c>
      <c r="F678" s="102" t="n">
        <v>614</v>
      </c>
      <c r="G678" s="102" t="s">
        <v>1183</v>
      </c>
      <c r="H678" s="102" t="n">
        <v>35939</v>
      </c>
      <c r="I678" s="102" t="n">
        <v>7</v>
      </c>
      <c r="J678" s="102" t="n">
        <v>35939</v>
      </c>
      <c r="K678" s="102" t="n">
        <v>7</v>
      </c>
      <c r="L678" s="102" t="s">
        <v>2616</v>
      </c>
      <c r="M678" s="102" t="s">
        <v>1078</v>
      </c>
      <c r="N678" s="102" t="s">
        <v>1090</v>
      </c>
      <c r="O678" s="102" t="s">
        <v>1122</v>
      </c>
      <c r="P678" s="104" t="e">
        <f aca="false">_xlfn.XLOOKUP('MEDIA TRI'!$E:$E,'MEDIA TRI'!$AA:$AA,"-",0)</f>
        <v>#NAME?</v>
      </c>
      <c r="Q678" s="12" t="e">
        <f aca="false">_xlfn.XLOOKUP($U:$U,$V:$V,0,0)</f>
        <v>#NAME?</v>
      </c>
      <c r="R678" s="12" t="e">
        <f aca="false">_xlfn.XLOOKUP($U:$U,$W:$W,0,0)</f>
        <v>#NAME?</v>
      </c>
      <c r="S678" s="12" t="s">
        <v>61</v>
      </c>
      <c r="T678" s="12" t="s">
        <v>1092</v>
      </c>
      <c r="U678" s="12" t="n">
        <v>24993248000401</v>
      </c>
      <c r="V678" s="12" t="n">
        <v>28</v>
      </c>
      <c r="W678" s="12" t="s">
        <v>1150</v>
      </c>
    </row>
    <row r="679" customFormat="false" ht="15" hidden="false" customHeight="false" outlineLevel="0" collapsed="false">
      <c r="A679" s="102" t="s">
        <v>2618</v>
      </c>
      <c r="B679" s="103" t="n">
        <v>1761466000172</v>
      </c>
      <c r="C679" s="102" t="n">
        <v>123377</v>
      </c>
      <c r="D679" s="102" t="n">
        <v>3412</v>
      </c>
      <c r="E679" s="102" t="s">
        <v>2619</v>
      </c>
      <c r="F679" s="102" t="n">
        <v>10437</v>
      </c>
      <c r="G679" s="102" t="s">
        <v>58</v>
      </c>
      <c r="H679" s="102" t="n">
        <v>30015</v>
      </c>
      <c r="I679" s="102" t="n">
        <v>21</v>
      </c>
      <c r="J679" s="102" t="n">
        <v>30015</v>
      </c>
      <c r="K679" s="102" t="n">
        <v>7</v>
      </c>
      <c r="L679" s="102" t="s">
        <v>2618</v>
      </c>
      <c r="M679" s="102" t="s">
        <v>1078</v>
      </c>
      <c r="N679" s="102" t="s">
        <v>1090</v>
      </c>
      <c r="O679" s="102" t="s">
        <v>1126</v>
      </c>
      <c r="P679" s="104" t="e">
        <f aca="false">_xlfn.XLOOKUP('MEDIA TRI'!$E:$E,'MEDIA TRI'!$AA:$AA,"-",0)</f>
        <v>#NAME?</v>
      </c>
      <c r="Q679" s="12" t="e">
        <f aca="false">_xlfn.XLOOKUP($U:$U,$V:$V,0,0)</f>
        <v>#NAME?</v>
      </c>
      <c r="R679" s="12" t="e">
        <f aca="false">_xlfn.XLOOKUP($U:$U,$W:$W,0,0)</f>
        <v>#NAME?</v>
      </c>
      <c r="S679" s="12" t="s">
        <v>61</v>
      </c>
      <c r="T679" s="12" t="s">
        <v>1092</v>
      </c>
      <c r="U679" s="12" t="n">
        <v>37652765000205</v>
      </c>
      <c r="V679" s="12" t="s">
        <v>1093</v>
      </c>
      <c r="W679" s="12" t="s">
        <v>1094</v>
      </c>
    </row>
    <row r="680" customFormat="false" ht="15" hidden="false" customHeight="false" outlineLevel="0" collapsed="false">
      <c r="A680" s="102" t="s">
        <v>2620</v>
      </c>
      <c r="B680" s="103" t="n">
        <v>18615153000109</v>
      </c>
      <c r="C680" s="102" t="n">
        <v>146847</v>
      </c>
      <c r="D680" s="102" t="n">
        <v>1146</v>
      </c>
      <c r="E680" s="102" t="s">
        <v>2621</v>
      </c>
      <c r="F680" s="102" t="n">
        <v>10437</v>
      </c>
      <c r="G680" s="102" t="s">
        <v>58</v>
      </c>
      <c r="H680" s="102" t="n">
        <v>30015</v>
      </c>
      <c r="I680" s="102" t="n">
        <v>21</v>
      </c>
      <c r="J680" s="102" t="n">
        <v>30015</v>
      </c>
      <c r="K680" s="102" t="n">
        <v>7</v>
      </c>
      <c r="L680" s="102" t="s">
        <v>2620</v>
      </c>
      <c r="M680" s="102" t="s">
        <v>1078</v>
      </c>
      <c r="N680" s="102" t="s">
        <v>1079</v>
      </c>
      <c r="O680" s="102" t="s">
        <v>1097</v>
      </c>
      <c r="P680" s="104" t="e">
        <f aca="false">_xlfn.XLOOKUP('MEDIA TRI'!$E:$E,'MEDIA TRI'!$AA:$AA,"-",0)</f>
        <v>#NAME?</v>
      </c>
      <c r="Q680" s="12" t="e">
        <f aca="false">_xlfn.XLOOKUP($U:$U,$V:$V,0,0)</f>
        <v>#NAME?</v>
      </c>
      <c r="R680" s="12" t="e">
        <f aca="false">_xlfn.XLOOKUP($U:$U,$W:$W,0,0)</f>
        <v>#NAME?</v>
      </c>
      <c r="S680" s="12" t="s">
        <v>61</v>
      </c>
      <c r="T680" s="12" t="s">
        <v>1081</v>
      </c>
      <c r="U680" s="12" t="n">
        <v>12698000246</v>
      </c>
      <c r="V680" s="12" t="s">
        <v>1093</v>
      </c>
      <c r="W680" s="12" t="s">
        <v>1094</v>
      </c>
    </row>
    <row r="681" customFormat="false" ht="15" hidden="false" customHeight="false" outlineLevel="0" collapsed="false">
      <c r="A681" s="102" t="s">
        <v>2622</v>
      </c>
      <c r="B681" s="103" t="n">
        <v>17551664000907</v>
      </c>
      <c r="C681" s="102" t="n">
        <v>139528</v>
      </c>
      <c r="D681" s="102" t="n">
        <v>915</v>
      </c>
      <c r="E681" s="102" t="s">
        <v>1477</v>
      </c>
      <c r="F681" s="102" t="n">
        <v>10437</v>
      </c>
      <c r="G681" s="102" t="s">
        <v>58</v>
      </c>
      <c r="H681" s="102" t="n">
        <v>30015</v>
      </c>
      <c r="I681" s="102" t="n">
        <v>26</v>
      </c>
      <c r="J681" s="102" t="n">
        <v>30015</v>
      </c>
      <c r="K681" s="102" t="n">
        <v>7</v>
      </c>
      <c r="L681" s="102" t="s">
        <v>1478</v>
      </c>
      <c r="M681" s="102" t="s">
        <v>1078</v>
      </c>
      <c r="N681" s="102" t="s">
        <v>1079</v>
      </c>
      <c r="O681" s="102" t="s">
        <v>1155</v>
      </c>
      <c r="P681" s="104" t="e">
        <f aca="false">_xlfn.XLOOKUP('MEDIA TRI'!$E:$E,'MEDIA TRI'!$AA:$AA,"-",0)</f>
        <v>#NAME?</v>
      </c>
      <c r="Q681" s="12" t="e">
        <f aca="false">_xlfn.XLOOKUP($U:$U,$V:$V,0,0)</f>
        <v>#NAME?</v>
      </c>
      <c r="R681" s="12" t="e">
        <f aca="false">_xlfn.XLOOKUP($U:$U,$W:$W,0,0)</f>
        <v>#NAME?</v>
      </c>
      <c r="S681" s="12" t="s">
        <v>61</v>
      </c>
      <c r="T681" s="12" t="s">
        <v>1081</v>
      </c>
      <c r="U681" s="12" t="n">
        <v>12698000246</v>
      </c>
      <c r="V681" s="12" t="s">
        <v>1093</v>
      </c>
      <c r="W681" s="12" t="s">
        <v>1094</v>
      </c>
    </row>
    <row r="682" customFormat="false" ht="15" hidden="false" customHeight="false" outlineLevel="0" collapsed="false">
      <c r="A682" s="102" t="s">
        <v>2623</v>
      </c>
      <c r="B682" s="103" t="n">
        <v>708985000104</v>
      </c>
      <c r="C682" s="102" t="n">
        <v>129089</v>
      </c>
      <c r="D682" s="102" t="n">
        <v>1437</v>
      </c>
      <c r="E682" s="102" t="s">
        <v>2624</v>
      </c>
      <c r="F682" s="102" t="n">
        <v>13510</v>
      </c>
      <c r="G682" s="102" t="s">
        <v>1204</v>
      </c>
      <c r="H682" s="102" t="n">
        <v>35939</v>
      </c>
      <c r="I682" s="102" t="n">
        <v>28</v>
      </c>
      <c r="J682" s="102" t="n">
        <v>35939</v>
      </c>
      <c r="K682" s="102" t="n">
        <v>7</v>
      </c>
      <c r="L682" s="102" t="s">
        <v>2623</v>
      </c>
      <c r="M682" s="102" t="s">
        <v>1078</v>
      </c>
      <c r="N682" s="102" t="s">
        <v>1090</v>
      </c>
      <c r="O682" s="102" t="s">
        <v>1106</v>
      </c>
      <c r="P682" s="104" t="e">
        <f aca="false">_xlfn.XLOOKUP('MEDIA TRI'!$E:$E,'MEDIA TRI'!$AA:$AA,"-",0)</f>
        <v>#NAME?</v>
      </c>
      <c r="Q682" s="12" t="e">
        <f aca="false">_xlfn.XLOOKUP($U:$U,$V:$V,0,0)</f>
        <v>#NAME?</v>
      </c>
      <c r="R682" s="12" t="e">
        <f aca="false">_xlfn.XLOOKUP($U:$U,$W:$W,0,0)</f>
        <v>#NAME?</v>
      </c>
      <c r="S682" s="12" t="s">
        <v>61</v>
      </c>
      <c r="T682" s="12" t="s">
        <v>1092</v>
      </c>
      <c r="U682" s="12" t="n">
        <v>25910449000460</v>
      </c>
      <c r="V682" s="12" t="n">
        <v>28</v>
      </c>
      <c r="W682" s="12" t="s">
        <v>1150</v>
      </c>
    </row>
    <row r="683" customFormat="false" ht="15" hidden="false" customHeight="false" outlineLevel="0" collapsed="false">
      <c r="A683" s="102" t="s">
        <v>2625</v>
      </c>
      <c r="B683" s="103" t="n">
        <v>669526000169</v>
      </c>
      <c r="C683" s="102" t="n">
        <v>126839</v>
      </c>
      <c r="D683" s="102" t="n">
        <v>232</v>
      </c>
      <c r="E683" s="102" t="s">
        <v>2626</v>
      </c>
      <c r="F683" s="102" t="n">
        <v>10994</v>
      </c>
      <c r="G683" s="102" t="s">
        <v>1207</v>
      </c>
      <c r="H683" s="102" t="n">
        <v>34808</v>
      </c>
      <c r="I683" s="102" t="n">
        <v>34</v>
      </c>
      <c r="J683" s="102" t="n">
        <v>34808</v>
      </c>
      <c r="K683" s="102" t="n">
        <v>7</v>
      </c>
      <c r="L683" s="102" t="s">
        <v>2625</v>
      </c>
      <c r="M683" s="102" t="s">
        <v>1078</v>
      </c>
      <c r="N683" s="102" t="s">
        <v>1090</v>
      </c>
      <c r="O683" s="102" t="s">
        <v>1091</v>
      </c>
      <c r="P683" s="104" t="e">
        <f aca="false">_xlfn.XLOOKUP('MEDIA TRI'!$E:$E,'MEDIA TRI'!$AA:$AA,"-",0)</f>
        <v>#NAME?</v>
      </c>
      <c r="Q683" s="12" t="e">
        <f aca="false">_xlfn.XLOOKUP($U:$U,$V:$V,0,0)</f>
        <v>#NAME?</v>
      </c>
      <c r="R683" s="12" t="e">
        <f aca="false">_xlfn.XLOOKUP($U:$U,$W:$W,0,0)</f>
        <v>#NAME?</v>
      </c>
      <c r="S683" s="12" t="s">
        <v>61</v>
      </c>
      <c r="T683" s="12" t="s">
        <v>1081</v>
      </c>
      <c r="U683" s="12" t="n">
        <v>25910449000460</v>
      </c>
      <c r="V683" s="12" t="n">
        <v>28</v>
      </c>
      <c r="W683" s="12" t="s">
        <v>1150</v>
      </c>
    </row>
    <row r="684" customFormat="false" ht="15" hidden="false" customHeight="false" outlineLevel="0" collapsed="false">
      <c r="A684" s="102" t="s">
        <v>2627</v>
      </c>
      <c r="B684" s="103" t="n">
        <v>68513357000107</v>
      </c>
      <c r="C684" s="102" t="n">
        <v>120764</v>
      </c>
      <c r="D684" s="102" t="n">
        <v>1146</v>
      </c>
      <c r="E684" s="102" t="s">
        <v>2628</v>
      </c>
      <c r="F684" s="102" t="n">
        <v>10437</v>
      </c>
      <c r="G684" s="102" t="s">
        <v>58</v>
      </c>
      <c r="H684" s="102" t="n">
        <v>30015</v>
      </c>
      <c r="I684" s="102" t="n">
        <v>21</v>
      </c>
      <c r="J684" s="102" t="n">
        <v>30015</v>
      </c>
      <c r="K684" s="102" t="n">
        <v>7</v>
      </c>
      <c r="L684" s="102" t="s">
        <v>2629</v>
      </c>
      <c r="M684" s="102" t="s">
        <v>1078</v>
      </c>
      <c r="N684" s="102" t="s">
        <v>1079</v>
      </c>
      <c r="O684" s="102" t="s">
        <v>1097</v>
      </c>
      <c r="P684" s="104" t="e">
        <f aca="false">_xlfn.XLOOKUP('MEDIA TRI'!$E:$E,'MEDIA TRI'!$AA:$AA,"-",0)</f>
        <v>#NAME?</v>
      </c>
      <c r="Q684" s="12" t="e">
        <f aca="false">_xlfn.XLOOKUP($U:$U,$V:$V,0,0)</f>
        <v>#NAME?</v>
      </c>
      <c r="R684" s="12" t="e">
        <f aca="false">_xlfn.XLOOKUP($U:$U,$W:$W,0,0)</f>
        <v>#NAME?</v>
      </c>
      <c r="S684" s="12" t="s">
        <v>61</v>
      </c>
      <c r="T684" s="12" t="s">
        <v>1081</v>
      </c>
      <c r="U684" s="12" t="n">
        <v>52657079000393</v>
      </c>
      <c r="V684" s="12" t="s">
        <v>1093</v>
      </c>
      <c r="W684" s="12" t="s">
        <v>1094</v>
      </c>
    </row>
    <row r="685" customFormat="false" ht="15" hidden="false" customHeight="false" outlineLevel="0" collapsed="false">
      <c r="A685" s="102" t="s">
        <v>2630</v>
      </c>
      <c r="B685" s="103" t="n">
        <v>2075466000181</v>
      </c>
      <c r="C685" s="102" t="n">
        <v>141243</v>
      </c>
      <c r="D685" s="102" t="n">
        <v>1146</v>
      </c>
      <c r="E685" s="102" t="s">
        <v>2631</v>
      </c>
      <c r="F685" s="102" t="n">
        <v>15716</v>
      </c>
      <c r="G685" s="102" t="s">
        <v>2632</v>
      </c>
      <c r="H685" s="102" t="n">
        <v>30015</v>
      </c>
      <c r="I685" s="102" t="n">
        <v>21</v>
      </c>
      <c r="J685" s="102" t="n">
        <v>30015</v>
      </c>
      <c r="K685" s="102" t="n">
        <v>7</v>
      </c>
      <c r="L685" s="102" t="s">
        <v>2630</v>
      </c>
      <c r="M685" s="102" t="s">
        <v>1078</v>
      </c>
      <c r="N685" s="102" t="s">
        <v>1079</v>
      </c>
      <c r="O685" s="102" t="s">
        <v>1097</v>
      </c>
      <c r="P685" s="104" t="e">
        <f aca="false">_xlfn.XLOOKUP('MEDIA TRI'!$E:$E,'MEDIA TRI'!$AA:$AA,"-",0)</f>
        <v>#NAME?</v>
      </c>
      <c r="Q685" s="12" t="e">
        <f aca="false">_xlfn.XLOOKUP($U:$U,$V:$V,0,0)</f>
        <v>#NAME?</v>
      </c>
      <c r="R685" s="12" t="e">
        <f aca="false">_xlfn.XLOOKUP($U:$U,$W:$W,0,0)</f>
        <v>#NAME?</v>
      </c>
      <c r="S685" s="12" t="s">
        <v>61</v>
      </c>
      <c r="T685" s="12" t="s">
        <v>1081</v>
      </c>
      <c r="U685" s="12" t="n">
        <v>52657079000393</v>
      </c>
      <c r="V685" s="12" t="s">
        <v>1093</v>
      </c>
      <c r="W685" s="12" t="s">
        <v>1094</v>
      </c>
    </row>
    <row r="686" customFormat="false" ht="15" hidden="false" customHeight="false" outlineLevel="0" collapsed="false">
      <c r="A686" s="102" t="s">
        <v>2633</v>
      </c>
      <c r="B686" s="103" t="n">
        <v>22644512000395</v>
      </c>
      <c r="C686" s="102" t="n">
        <v>137810</v>
      </c>
      <c r="D686" s="102" t="n">
        <v>915</v>
      </c>
      <c r="E686" s="102" t="s">
        <v>2634</v>
      </c>
      <c r="F686" s="102" t="n">
        <v>8630</v>
      </c>
      <c r="G686" s="102" t="s">
        <v>2635</v>
      </c>
      <c r="H686" s="102" t="n">
        <v>30015</v>
      </c>
      <c r="I686" s="102" t="n">
        <v>28</v>
      </c>
      <c r="J686" s="102" t="n">
        <v>30015</v>
      </c>
      <c r="K686" s="102" t="n">
        <v>7</v>
      </c>
      <c r="L686" s="102" t="s">
        <v>2636</v>
      </c>
      <c r="M686" s="102" t="s">
        <v>1078</v>
      </c>
      <c r="N686" s="102" t="s">
        <v>1079</v>
      </c>
      <c r="O686" s="102" t="s">
        <v>1155</v>
      </c>
      <c r="P686" s="104" t="e">
        <f aca="false">_xlfn.XLOOKUP('MEDIA TRI'!$E:$E,'MEDIA TRI'!$AA:$AA,"-",0)</f>
        <v>#NAME?</v>
      </c>
      <c r="Q686" s="12" t="e">
        <f aca="false">_xlfn.XLOOKUP($U:$U,$V:$V,0,0)</f>
        <v>#NAME?</v>
      </c>
      <c r="R686" s="12" t="e">
        <f aca="false">_xlfn.XLOOKUP($U:$U,$W:$W,0,0)</f>
        <v>#NAME?</v>
      </c>
      <c r="S686" s="12" t="s">
        <v>61</v>
      </c>
      <c r="T686" s="12" t="s">
        <v>1081</v>
      </c>
      <c r="U686" s="12" t="n">
        <v>74466137001063</v>
      </c>
      <c r="V686" s="12" t="s">
        <v>1093</v>
      </c>
      <c r="W686" s="12" t="s">
        <v>1094</v>
      </c>
    </row>
    <row r="687" customFormat="false" ht="15" hidden="false" customHeight="false" outlineLevel="0" collapsed="false">
      <c r="A687" s="102" t="s">
        <v>2637</v>
      </c>
      <c r="B687" s="103" t="n">
        <v>20328316000114</v>
      </c>
      <c r="C687" s="102" t="n">
        <v>126045</v>
      </c>
      <c r="D687" s="102" t="n">
        <v>222</v>
      </c>
      <c r="E687" s="102" t="s">
        <v>2638</v>
      </c>
      <c r="F687" s="102" t="n">
        <v>10437</v>
      </c>
      <c r="G687" s="102" t="s">
        <v>58</v>
      </c>
      <c r="H687" s="102" t="n">
        <v>34808</v>
      </c>
      <c r="I687" s="102" t="n">
        <v>21</v>
      </c>
      <c r="J687" s="102" t="n">
        <v>34808</v>
      </c>
      <c r="K687" s="102" t="n">
        <v>7</v>
      </c>
      <c r="L687" s="102" t="s">
        <v>2637</v>
      </c>
      <c r="M687" s="102" t="s">
        <v>1078</v>
      </c>
      <c r="N687" s="102" t="s">
        <v>1090</v>
      </c>
      <c r="O687" s="102" t="s">
        <v>1102</v>
      </c>
      <c r="P687" s="104" t="e">
        <f aca="false">_xlfn.XLOOKUP('MEDIA TRI'!$E:$E,'MEDIA TRI'!$AA:$AA,"-",0)</f>
        <v>#NAME?</v>
      </c>
      <c r="Q687" s="12" t="e">
        <f aca="false">_xlfn.XLOOKUP($U:$U,$V:$V,0,0)</f>
        <v>#NAME?</v>
      </c>
      <c r="R687" s="12" t="e">
        <f aca="false">_xlfn.XLOOKUP($U:$U,$W:$W,0,0)</f>
        <v>#NAME?</v>
      </c>
      <c r="S687" s="12" t="s">
        <v>61</v>
      </c>
      <c r="T687" s="12" t="s">
        <v>1081</v>
      </c>
      <c r="U687" s="12" t="n">
        <v>74466137001063</v>
      </c>
      <c r="V687" s="12" t="s">
        <v>1093</v>
      </c>
      <c r="W687" s="12" t="s">
        <v>1094</v>
      </c>
    </row>
    <row r="688" customFormat="false" ht="15" hidden="false" customHeight="false" outlineLevel="0" collapsed="false">
      <c r="A688" s="102" t="s">
        <v>2639</v>
      </c>
      <c r="B688" s="103" t="n">
        <v>16936478000168</v>
      </c>
      <c r="C688" s="102" t="n">
        <v>142161</v>
      </c>
      <c r="D688" s="102" t="n">
        <v>204</v>
      </c>
      <c r="E688" s="102" t="s">
        <v>2640</v>
      </c>
      <c r="F688" s="102" t="n">
        <v>614</v>
      </c>
      <c r="G688" s="102" t="s">
        <v>1183</v>
      </c>
      <c r="H688" s="102" t="n">
        <v>35993</v>
      </c>
      <c r="I688" s="102" t="n">
        <v>25</v>
      </c>
      <c r="J688" s="102" t="n">
        <v>35993</v>
      </c>
      <c r="K688" s="102" t="n">
        <v>7</v>
      </c>
      <c r="L688" s="102" t="s">
        <v>2639</v>
      </c>
      <c r="M688" s="102" t="s">
        <v>1078</v>
      </c>
      <c r="N688" s="102" t="s">
        <v>1079</v>
      </c>
      <c r="O688" s="102" t="s">
        <v>1080</v>
      </c>
      <c r="P688" s="104" t="e">
        <f aca="false">_xlfn.XLOOKUP('MEDIA TRI'!$E:$E,'MEDIA TRI'!$AA:$AA,"-",0)</f>
        <v>#NAME?</v>
      </c>
      <c r="Q688" s="12" t="e">
        <f aca="false">_xlfn.XLOOKUP($U:$U,$V:$V,0,0)</f>
        <v>#NAME?</v>
      </c>
      <c r="R688" s="12" t="e">
        <f aca="false">_xlfn.XLOOKUP($U:$U,$W:$W,0,0)</f>
        <v>#NAME?</v>
      </c>
      <c r="S688" s="12" t="s">
        <v>61</v>
      </c>
      <c r="T688" s="12" t="s">
        <v>1081</v>
      </c>
      <c r="U688" s="12" t="n">
        <v>2812468001420</v>
      </c>
      <c r="V688" s="12" t="s">
        <v>1093</v>
      </c>
      <c r="W688" s="12" t="s">
        <v>1094</v>
      </c>
    </row>
    <row r="689" customFormat="false" ht="15" hidden="false" customHeight="false" outlineLevel="0" collapsed="false">
      <c r="A689" s="102" t="s">
        <v>2641</v>
      </c>
      <c r="B689" s="103" t="n">
        <v>24729691000127</v>
      </c>
      <c r="C689" s="102" t="n">
        <v>147417</v>
      </c>
      <c r="D689" s="102" t="n">
        <v>1439</v>
      </c>
      <c r="E689" s="102" t="s">
        <v>2642</v>
      </c>
      <c r="F689" s="102" t="n">
        <v>10437</v>
      </c>
      <c r="G689" s="102" t="s">
        <v>58</v>
      </c>
      <c r="H689" s="102" t="n">
        <v>36000</v>
      </c>
      <c r="I689" s="102" t="n">
        <v>60</v>
      </c>
      <c r="J689" s="102" t="n">
        <v>36000</v>
      </c>
      <c r="K689" s="102" t="n">
        <v>7</v>
      </c>
      <c r="L689" s="102" t="s">
        <v>2641</v>
      </c>
      <c r="M689" s="102" t="s">
        <v>1078</v>
      </c>
      <c r="N689" s="102" t="s">
        <v>1090</v>
      </c>
      <c r="O689" s="102" t="s">
        <v>1106</v>
      </c>
      <c r="P689" s="104" t="e">
        <f aca="false">_xlfn.XLOOKUP('MEDIA TRI'!$E:$E,'MEDIA TRI'!$AA:$AA,"-",0)</f>
        <v>#NAME?</v>
      </c>
      <c r="Q689" s="12" t="e">
        <f aca="false">_xlfn.XLOOKUP($U:$U,$V:$V,0,0)</f>
        <v>#NAME?</v>
      </c>
      <c r="R689" s="12" t="e">
        <f aca="false">_xlfn.XLOOKUP($U:$U,$W:$W,0,0)</f>
        <v>#NAME?</v>
      </c>
      <c r="S689" s="12" t="s">
        <v>61</v>
      </c>
      <c r="T689" s="12" t="s">
        <v>1092</v>
      </c>
      <c r="U689" s="12" t="n">
        <v>45100138000958</v>
      </c>
      <c r="V689" s="12" t="s">
        <v>1093</v>
      </c>
      <c r="W689" s="12" t="s">
        <v>1094</v>
      </c>
    </row>
    <row r="690" customFormat="false" ht="15" hidden="false" customHeight="false" outlineLevel="0" collapsed="false">
      <c r="A690" s="102" t="s">
        <v>2643</v>
      </c>
      <c r="B690" s="103" t="n">
        <v>20687612000101</v>
      </c>
      <c r="C690" s="102" t="n">
        <v>148821</v>
      </c>
      <c r="D690" s="102" t="n">
        <v>3412</v>
      </c>
      <c r="E690" s="102" t="s">
        <v>2644</v>
      </c>
      <c r="F690" s="102" t="n">
        <v>10437</v>
      </c>
      <c r="G690" s="102" t="s">
        <v>58</v>
      </c>
      <c r="H690" s="102" t="n">
        <v>30015</v>
      </c>
      <c r="I690" s="102" t="n">
        <v>21</v>
      </c>
      <c r="J690" s="102" t="n">
        <v>30015</v>
      </c>
      <c r="K690" s="102" t="n">
        <v>7</v>
      </c>
      <c r="L690" s="102" t="s">
        <v>2643</v>
      </c>
      <c r="M690" s="102" t="s">
        <v>1078</v>
      </c>
      <c r="N690" s="102" t="s">
        <v>1090</v>
      </c>
      <c r="O690" s="102" t="s">
        <v>1126</v>
      </c>
      <c r="P690" s="104" t="e">
        <f aca="false">_xlfn.XLOOKUP('MEDIA TRI'!$E:$E,'MEDIA TRI'!$AA:$AA,"-",0)</f>
        <v>#NAME?</v>
      </c>
      <c r="Q690" s="12" t="e">
        <f aca="false">_xlfn.XLOOKUP($U:$U,$V:$V,0,0)</f>
        <v>#NAME?</v>
      </c>
      <c r="R690" s="12" t="e">
        <f aca="false">_xlfn.XLOOKUP($U:$U,$W:$W,0,0)</f>
        <v>#NAME?</v>
      </c>
      <c r="S690" s="12" t="s">
        <v>61</v>
      </c>
      <c r="T690" s="12" t="s">
        <v>1092</v>
      </c>
      <c r="U690" s="12" t="n">
        <v>45100138000958</v>
      </c>
      <c r="V690" s="12" t="s">
        <v>1093</v>
      </c>
      <c r="W690" s="12" t="s">
        <v>1094</v>
      </c>
    </row>
    <row r="691" customFormat="false" ht="15" hidden="false" customHeight="false" outlineLevel="0" collapsed="false">
      <c r="A691" s="102" t="s">
        <v>2645</v>
      </c>
      <c r="B691" s="103" t="n">
        <v>4471670000147</v>
      </c>
      <c r="C691" s="102" t="n">
        <v>100592</v>
      </c>
      <c r="D691" s="102" t="n">
        <v>207</v>
      </c>
      <c r="E691" s="102" t="s">
        <v>2646</v>
      </c>
      <c r="F691" s="102" t="n">
        <v>14516</v>
      </c>
      <c r="G691" s="102" t="s">
        <v>1089</v>
      </c>
      <c r="H691" s="102" t="n">
        <v>35993</v>
      </c>
      <c r="I691" s="102" t="n">
        <v>45</v>
      </c>
      <c r="J691" s="102" t="n">
        <v>35993</v>
      </c>
      <c r="K691" s="102" t="n">
        <v>7</v>
      </c>
      <c r="L691" s="102" t="s">
        <v>2647</v>
      </c>
      <c r="M691" s="102" t="s">
        <v>1078</v>
      </c>
      <c r="N691" s="102" t="s">
        <v>1079</v>
      </c>
      <c r="O691" s="102" t="s">
        <v>1080</v>
      </c>
      <c r="P691" s="104" t="e">
        <f aca="false">_xlfn.XLOOKUP('MEDIA TRI'!$E:$E,'MEDIA TRI'!$AA:$AA,"-",0)</f>
        <v>#NAME?</v>
      </c>
      <c r="Q691" s="12" t="e">
        <f aca="false">_xlfn.XLOOKUP($U:$U,$V:$V,0,0)</f>
        <v>#NAME?</v>
      </c>
      <c r="R691" s="12" t="e">
        <f aca="false">_xlfn.XLOOKUP($U:$U,$W:$W,0,0)</f>
        <v>#NAME?</v>
      </c>
      <c r="S691" s="12" t="s">
        <v>61</v>
      </c>
      <c r="T691" s="12" t="s">
        <v>1081</v>
      </c>
      <c r="U691" s="12" t="n">
        <v>262338000383</v>
      </c>
      <c r="V691" s="12" t="s">
        <v>1093</v>
      </c>
      <c r="W691" s="12" t="s">
        <v>1094</v>
      </c>
    </row>
    <row r="692" customFormat="false" ht="15" hidden="false" customHeight="false" outlineLevel="0" collapsed="false">
      <c r="A692" s="102" t="s">
        <v>2648</v>
      </c>
      <c r="B692" s="103" t="n">
        <v>18811661000162</v>
      </c>
      <c r="C692" s="102" t="n">
        <v>110778</v>
      </c>
      <c r="D692" s="102" t="n">
        <v>673</v>
      </c>
      <c r="E692" s="102" t="s">
        <v>2649</v>
      </c>
      <c r="F692" s="102" t="n">
        <v>95</v>
      </c>
      <c r="G692" s="102" t="s">
        <v>1100</v>
      </c>
      <c r="H692" s="102" t="n">
        <v>34925</v>
      </c>
      <c r="I692" s="102" t="n">
        <v>28</v>
      </c>
      <c r="J692" s="102" t="n">
        <v>34925</v>
      </c>
      <c r="K692" s="102" t="n">
        <v>7</v>
      </c>
      <c r="L692" s="102" t="s">
        <v>2648</v>
      </c>
      <c r="M692" s="102" t="s">
        <v>1078</v>
      </c>
      <c r="N692" s="102" t="s">
        <v>1090</v>
      </c>
      <c r="O692" s="102" t="s">
        <v>1102</v>
      </c>
      <c r="P692" s="104" t="e">
        <f aca="false">_xlfn.XLOOKUP('MEDIA TRI'!$E:$E,'MEDIA TRI'!$AA:$AA,"-",0)</f>
        <v>#NAME?</v>
      </c>
      <c r="Q692" s="12" t="e">
        <f aca="false">_xlfn.XLOOKUP($U:$U,$V:$V,0,0)</f>
        <v>#NAME?</v>
      </c>
      <c r="R692" s="12" t="e">
        <f aca="false">_xlfn.XLOOKUP($U:$U,$W:$W,0,0)</f>
        <v>#NAME?</v>
      </c>
      <c r="S692" s="12" t="s">
        <v>61</v>
      </c>
      <c r="T692" s="12" t="s">
        <v>1081</v>
      </c>
      <c r="U692" s="12" t="n">
        <v>45399961000906</v>
      </c>
      <c r="V692" s="12" t="s">
        <v>1093</v>
      </c>
      <c r="W692" s="12" t="s">
        <v>1094</v>
      </c>
    </row>
    <row r="693" customFormat="false" ht="15" hidden="false" customHeight="false" outlineLevel="0" collapsed="false">
      <c r="A693" s="102" t="s">
        <v>2650</v>
      </c>
      <c r="B693" s="103" t="n">
        <v>19959402000146</v>
      </c>
      <c r="C693" s="102" t="n">
        <v>116798</v>
      </c>
      <c r="D693" s="102" t="n">
        <v>333</v>
      </c>
      <c r="E693" s="102" t="s">
        <v>2651</v>
      </c>
      <c r="F693" s="102" t="n">
        <v>10437</v>
      </c>
      <c r="G693" s="102" t="s">
        <v>58</v>
      </c>
      <c r="H693" s="102" t="n">
        <v>35187</v>
      </c>
      <c r="I693" s="102" t="n">
        <v>27</v>
      </c>
      <c r="J693" s="102" t="n">
        <v>35187</v>
      </c>
      <c r="K693" s="102" t="n">
        <v>7</v>
      </c>
      <c r="L693" s="102" t="s">
        <v>2650</v>
      </c>
      <c r="M693" s="102" t="s">
        <v>1078</v>
      </c>
      <c r="N693" s="102" t="s">
        <v>1079</v>
      </c>
      <c r="O693" s="102" t="s">
        <v>1155</v>
      </c>
      <c r="P693" s="104" t="e">
        <f aca="false">_xlfn.XLOOKUP('MEDIA TRI'!$E:$E,'MEDIA TRI'!$AA:$AA,"-",0)</f>
        <v>#NAME?</v>
      </c>
      <c r="Q693" s="12" t="e">
        <f aca="false">_xlfn.XLOOKUP($U:$U,$V:$V,0,0)</f>
        <v>#NAME?</v>
      </c>
      <c r="R693" s="12" t="e">
        <f aca="false">_xlfn.XLOOKUP($U:$U,$W:$W,0,0)</f>
        <v>#NAME?</v>
      </c>
      <c r="S693" s="12" t="s">
        <v>61</v>
      </c>
      <c r="T693" s="12" t="s">
        <v>1081</v>
      </c>
      <c r="U693" s="12" t="n">
        <v>66872888000756</v>
      </c>
      <c r="V693" s="12" t="s">
        <v>1093</v>
      </c>
      <c r="W693" s="12" t="s">
        <v>1094</v>
      </c>
    </row>
    <row r="694" customFormat="false" ht="15" hidden="false" customHeight="false" outlineLevel="0" collapsed="false">
      <c r="A694" s="102" t="s">
        <v>2652</v>
      </c>
      <c r="B694" s="103" t="n">
        <v>1855504000156</v>
      </c>
      <c r="C694" s="102" t="n">
        <v>113696</v>
      </c>
      <c r="D694" s="102" t="n">
        <v>1146</v>
      </c>
      <c r="E694" s="102" t="s">
        <v>2653</v>
      </c>
      <c r="F694" s="102" t="n">
        <v>10437</v>
      </c>
      <c r="G694" s="102" t="s">
        <v>58</v>
      </c>
      <c r="H694" s="102" t="n">
        <v>30015</v>
      </c>
      <c r="I694" s="102" t="n">
        <v>21</v>
      </c>
      <c r="J694" s="102" t="n">
        <v>30015</v>
      </c>
      <c r="K694" s="102" t="n">
        <v>7</v>
      </c>
      <c r="L694" s="102" t="s">
        <v>2652</v>
      </c>
      <c r="M694" s="102" t="s">
        <v>1078</v>
      </c>
      <c r="N694" s="102" t="s">
        <v>1079</v>
      </c>
      <c r="O694" s="102" t="s">
        <v>1097</v>
      </c>
      <c r="P694" s="104" t="e">
        <f aca="false">_xlfn.XLOOKUP('MEDIA TRI'!$E:$E,'MEDIA TRI'!$AA:$AA,"-",0)</f>
        <v>#NAME?</v>
      </c>
      <c r="Q694" s="12" t="e">
        <f aca="false">_xlfn.XLOOKUP($U:$U,$V:$V,0,0)</f>
        <v>#NAME?</v>
      </c>
      <c r="R694" s="12" t="e">
        <f aca="false">_xlfn.XLOOKUP($U:$U,$W:$W,0,0)</f>
        <v>#NAME?</v>
      </c>
      <c r="S694" s="12" t="s">
        <v>61</v>
      </c>
      <c r="T694" s="12" t="s">
        <v>1081</v>
      </c>
      <c r="U694" s="12" t="n">
        <v>66872888000756</v>
      </c>
      <c r="V694" s="12" t="s">
        <v>1093</v>
      </c>
      <c r="W694" s="12" t="s">
        <v>1094</v>
      </c>
    </row>
    <row r="695" customFormat="false" ht="15" hidden="false" customHeight="false" outlineLevel="0" collapsed="false">
      <c r="A695" s="102" t="s">
        <v>2654</v>
      </c>
      <c r="B695" s="103" t="n">
        <v>7637538000150</v>
      </c>
      <c r="C695" s="102" t="n">
        <v>113535</v>
      </c>
      <c r="D695" s="102" t="n">
        <v>2129</v>
      </c>
      <c r="E695" s="102" t="s">
        <v>2655</v>
      </c>
      <c r="F695" s="102" t="n">
        <v>10437</v>
      </c>
      <c r="G695" s="102" t="s">
        <v>58</v>
      </c>
      <c r="H695" s="102" t="n">
        <v>30015</v>
      </c>
      <c r="I695" s="102" t="n">
        <v>39</v>
      </c>
      <c r="J695" s="102" t="n">
        <v>30015</v>
      </c>
      <c r="K695" s="102" t="n">
        <v>7</v>
      </c>
      <c r="L695" s="102" t="s">
        <v>2654</v>
      </c>
      <c r="M695" s="102" t="s">
        <v>1078</v>
      </c>
      <c r="N695" s="102" t="s">
        <v>1079</v>
      </c>
      <c r="O695" s="102" t="s">
        <v>1155</v>
      </c>
      <c r="P695" s="104" t="e">
        <f aca="false">_xlfn.XLOOKUP('MEDIA TRI'!$E:$E,'MEDIA TRI'!$AA:$AA,"-",0)</f>
        <v>#NAME?</v>
      </c>
      <c r="Q695" s="12" t="e">
        <f aca="false">_xlfn.XLOOKUP($U:$U,$V:$V,0,0)</f>
        <v>#NAME?</v>
      </c>
      <c r="R695" s="12" t="e">
        <f aca="false">_xlfn.XLOOKUP($U:$U,$W:$W,0,0)</f>
        <v>#NAME?</v>
      </c>
      <c r="S695" s="12" t="s">
        <v>61</v>
      </c>
      <c r="T695" s="12" t="s">
        <v>1081</v>
      </c>
      <c r="U695" s="12" t="n">
        <v>1276917000186</v>
      </c>
      <c r="V695" s="12" t="s">
        <v>1093</v>
      </c>
      <c r="W695" s="12" t="s">
        <v>1094</v>
      </c>
    </row>
    <row r="696" customFormat="false" ht="15" hidden="false" customHeight="false" outlineLevel="0" collapsed="false">
      <c r="A696" s="102" t="s">
        <v>2656</v>
      </c>
      <c r="B696" s="103" t="n">
        <v>2902712000121</v>
      </c>
      <c r="C696" s="102" t="n">
        <v>104138</v>
      </c>
      <c r="D696" s="102" t="n">
        <v>1440</v>
      </c>
      <c r="E696" s="102" t="s">
        <v>2657</v>
      </c>
      <c r="F696" s="102" t="n">
        <v>14608</v>
      </c>
      <c r="G696" s="102" t="s">
        <v>1105</v>
      </c>
      <c r="H696" s="102" t="n">
        <v>35939</v>
      </c>
      <c r="I696" s="102" t="n">
        <v>28</v>
      </c>
      <c r="J696" s="102" t="n">
        <v>35939</v>
      </c>
      <c r="K696" s="102" t="n">
        <v>28</v>
      </c>
      <c r="L696" s="102" t="s">
        <v>2656</v>
      </c>
      <c r="M696" s="102" t="s">
        <v>1078</v>
      </c>
      <c r="N696" s="102" t="s">
        <v>1090</v>
      </c>
      <c r="O696" s="102" t="s">
        <v>1102</v>
      </c>
      <c r="P696" s="104" t="e">
        <f aca="false">_xlfn.XLOOKUP('MEDIA TRI'!$E:$E,'MEDIA TRI'!$AA:$AA,"-",0)</f>
        <v>#NAME?</v>
      </c>
      <c r="Q696" s="12" t="e">
        <f aca="false">_xlfn.XLOOKUP($U:$U,$V:$V,0,0)</f>
        <v>#NAME?</v>
      </c>
      <c r="R696" s="12" t="e">
        <f aca="false">_xlfn.XLOOKUP($U:$U,$W:$W,0,0)</f>
        <v>#NAME?</v>
      </c>
      <c r="S696" s="12" t="s">
        <v>61</v>
      </c>
      <c r="T696" s="12" t="s">
        <v>1081</v>
      </c>
      <c r="U696" s="12" t="n">
        <v>82996703001310</v>
      </c>
      <c r="V696" s="12" t="s">
        <v>1093</v>
      </c>
      <c r="W696" s="12" t="s">
        <v>1094</v>
      </c>
    </row>
    <row r="697" customFormat="false" ht="15" hidden="false" customHeight="false" outlineLevel="0" collapsed="false">
      <c r="A697" s="102" t="s">
        <v>2658</v>
      </c>
      <c r="B697" s="103" t="n">
        <v>64256407000167</v>
      </c>
      <c r="C697" s="102" t="n">
        <v>108071</v>
      </c>
      <c r="D697" s="102" t="n">
        <v>993</v>
      </c>
      <c r="E697" s="102" t="s">
        <v>2659</v>
      </c>
      <c r="F697" s="102" t="n">
        <v>14326</v>
      </c>
      <c r="G697" s="102" t="s">
        <v>1355</v>
      </c>
      <c r="H697" s="102" t="n">
        <v>35993</v>
      </c>
      <c r="I697" s="102" t="n">
        <v>28</v>
      </c>
      <c r="J697" s="102" t="n">
        <v>35993</v>
      </c>
      <c r="K697" s="102" t="n">
        <v>7</v>
      </c>
      <c r="L697" s="102" t="s">
        <v>2658</v>
      </c>
      <c r="M697" s="102" t="s">
        <v>1078</v>
      </c>
      <c r="N697" s="102" t="s">
        <v>1079</v>
      </c>
      <c r="O697" s="102" t="s">
        <v>1155</v>
      </c>
      <c r="P697" s="104" t="e">
        <f aca="false">_xlfn.XLOOKUP('MEDIA TRI'!$E:$E,'MEDIA TRI'!$AA:$AA,"-",0)</f>
        <v>#NAME?</v>
      </c>
      <c r="Q697" s="12" t="e">
        <f aca="false">_xlfn.XLOOKUP($U:$U,$V:$V,0,0)</f>
        <v>#NAME?</v>
      </c>
      <c r="R697" s="12" t="e">
        <f aca="false">_xlfn.XLOOKUP($U:$U,$W:$W,0,0)</f>
        <v>#NAME?</v>
      </c>
      <c r="S697" s="12" t="s">
        <v>61</v>
      </c>
      <c r="T697" s="12" t="s">
        <v>1081</v>
      </c>
      <c r="U697" s="12" t="n">
        <v>82996703001310</v>
      </c>
      <c r="V697" s="12" t="s">
        <v>1093</v>
      </c>
      <c r="W697" s="12" t="s">
        <v>1094</v>
      </c>
    </row>
    <row r="698" customFormat="false" ht="15" hidden="false" customHeight="false" outlineLevel="0" collapsed="false">
      <c r="A698" s="102" t="s">
        <v>2660</v>
      </c>
      <c r="B698" s="103" t="n">
        <v>19543958000157</v>
      </c>
      <c r="C698" s="102" t="n">
        <v>117655</v>
      </c>
      <c r="D698" s="102" t="n">
        <v>1829</v>
      </c>
      <c r="E698" s="102" t="s">
        <v>2661</v>
      </c>
      <c r="F698" s="102" t="n">
        <v>13510</v>
      </c>
      <c r="G698" s="102" t="s">
        <v>1204</v>
      </c>
      <c r="H698" s="102" t="n">
        <v>35939</v>
      </c>
      <c r="I698" s="102" t="n">
        <v>14</v>
      </c>
      <c r="J698" s="102" t="n">
        <v>35939</v>
      </c>
      <c r="K698" s="102" t="n">
        <v>7</v>
      </c>
      <c r="L698" s="102" t="s">
        <v>2660</v>
      </c>
      <c r="M698" s="102" t="s">
        <v>1078</v>
      </c>
      <c r="N698" s="102" t="s">
        <v>1090</v>
      </c>
      <c r="O698" s="102" t="s">
        <v>1102</v>
      </c>
      <c r="P698" s="104" t="e">
        <f aca="false">_xlfn.XLOOKUP('MEDIA TRI'!$E:$E,'MEDIA TRI'!$AA:$AA,"-",0)</f>
        <v>#NAME?</v>
      </c>
      <c r="Q698" s="12" t="e">
        <f aca="false">_xlfn.XLOOKUP($U:$U,$V:$V,0,0)</f>
        <v>#NAME?</v>
      </c>
      <c r="R698" s="12" t="e">
        <f aca="false">_xlfn.XLOOKUP($U:$U,$W:$W,0,0)</f>
        <v>#NAME?</v>
      </c>
      <c r="S698" s="12" t="s">
        <v>61</v>
      </c>
      <c r="T698" s="12" t="s">
        <v>1092</v>
      </c>
      <c r="U698" s="12" t="n">
        <v>2322043000542</v>
      </c>
      <c r="V698" s="12" t="s">
        <v>1138</v>
      </c>
      <c r="W698" s="12" t="s">
        <v>1139</v>
      </c>
    </row>
    <row r="699" customFormat="false" ht="15" hidden="false" customHeight="false" outlineLevel="0" collapsed="false">
      <c r="A699" s="102" t="s">
        <v>2662</v>
      </c>
      <c r="B699" s="103" t="n">
        <v>21451547000183</v>
      </c>
      <c r="C699" s="102" t="n">
        <v>142128</v>
      </c>
      <c r="D699" s="102" t="n">
        <v>1438</v>
      </c>
      <c r="E699" s="102" t="s">
        <v>2663</v>
      </c>
      <c r="F699" s="102" t="n">
        <v>15286</v>
      </c>
      <c r="G699" s="102" t="s">
        <v>2664</v>
      </c>
      <c r="H699" s="102" t="n">
        <v>34925</v>
      </c>
      <c r="I699" s="102" t="n">
        <v>42</v>
      </c>
      <c r="J699" s="102" t="n">
        <v>34925</v>
      </c>
      <c r="K699" s="102" t="n">
        <v>7</v>
      </c>
      <c r="L699" s="102" t="s">
        <v>2662</v>
      </c>
      <c r="M699" s="102" t="s">
        <v>1078</v>
      </c>
      <c r="N699" s="102" t="s">
        <v>1090</v>
      </c>
      <c r="O699" s="102" t="s">
        <v>1106</v>
      </c>
      <c r="P699" s="104" t="e">
        <f aca="false">_xlfn.XLOOKUP('MEDIA TRI'!$E:$E,'MEDIA TRI'!$AA:$AA,"-",0)</f>
        <v>#NAME?</v>
      </c>
      <c r="Q699" s="12" t="e">
        <f aca="false">_xlfn.XLOOKUP($U:$U,$V:$V,0,0)</f>
        <v>#NAME?</v>
      </c>
      <c r="R699" s="12" t="e">
        <f aca="false">_xlfn.XLOOKUP($U:$U,$W:$W,0,0)</f>
        <v>#NAME?</v>
      </c>
      <c r="S699" s="12" t="s">
        <v>61</v>
      </c>
      <c r="T699" s="12" t="s">
        <v>1092</v>
      </c>
      <c r="U699" s="12" t="n">
        <v>2322043000542</v>
      </c>
      <c r="V699" s="12" t="s">
        <v>1138</v>
      </c>
      <c r="W699" s="12" t="s">
        <v>1139</v>
      </c>
    </row>
    <row r="700" customFormat="false" ht="15" hidden="false" customHeight="false" outlineLevel="0" collapsed="false">
      <c r="A700" s="102" t="s">
        <v>2665</v>
      </c>
      <c r="B700" s="103" t="n">
        <v>2110164000105</v>
      </c>
      <c r="C700" s="102" t="n">
        <v>139579</v>
      </c>
      <c r="D700" s="102" t="n">
        <v>3433</v>
      </c>
      <c r="E700" s="102" t="s">
        <v>2666</v>
      </c>
      <c r="F700" s="102" t="n">
        <v>8917</v>
      </c>
      <c r="G700" s="102" t="s">
        <v>1286</v>
      </c>
      <c r="H700" s="102" t="n">
        <v>30015</v>
      </c>
      <c r="I700" s="102" t="n">
        <v>21</v>
      </c>
      <c r="J700" s="102" t="n">
        <v>30015</v>
      </c>
      <c r="K700" s="102" t="n">
        <v>7</v>
      </c>
      <c r="L700" s="102" t="s">
        <v>1287</v>
      </c>
      <c r="M700" s="102" t="s">
        <v>1078</v>
      </c>
      <c r="N700" s="102" t="s">
        <v>1079</v>
      </c>
      <c r="O700" s="102" t="s">
        <v>1155</v>
      </c>
      <c r="P700" s="104" t="e">
        <f aca="false">_xlfn.XLOOKUP('MEDIA TRI'!$E:$E,'MEDIA TRI'!$AA:$AA,"-",0)</f>
        <v>#NAME?</v>
      </c>
      <c r="Q700" s="12" t="e">
        <f aca="false">_xlfn.XLOOKUP($U:$U,$V:$V,0,0)</f>
        <v>#NAME?</v>
      </c>
      <c r="R700" s="12" t="e">
        <f aca="false">_xlfn.XLOOKUP($U:$U,$W:$W,0,0)</f>
        <v>#NAME?</v>
      </c>
      <c r="S700" s="12" t="s">
        <v>61</v>
      </c>
      <c r="T700" s="12" t="s">
        <v>1081</v>
      </c>
      <c r="U700" s="12" t="n">
        <v>25250820000758</v>
      </c>
      <c r="V700" s="12" t="s">
        <v>1110</v>
      </c>
      <c r="W700" s="12" t="s">
        <v>1111</v>
      </c>
    </row>
    <row r="701" customFormat="false" ht="15" hidden="false" customHeight="false" outlineLevel="0" collapsed="false">
      <c r="A701" s="102" t="s">
        <v>2667</v>
      </c>
      <c r="B701" s="103" t="n">
        <v>1977732000107</v>
      </c>
      <c r="C701" s="102" t="n">
        <v>142409</v>
      </c>
      <c r="D701" s="102" t="n">
        <v>2256</v>
      </c>
      <c r="E701" s="102" t="s">
        <v>2668</v>
      </c>
      <c r="F701" s="102" t="n">
        <v>13507</v>
      </c>
      <c r="G701" s="102" t="s">
        <v>1457</v>
      </c>
      <c r="H701" s="102" t="n">
        <v>35939</v>
      </c>
      <c r="I701" s="102" t="n">
        <v>60</v>
      </c>
      <c r="J701" s="102" t="n">
        <v>35939</v>
      </c>
      <c r="K701" s="102" t="n">
        <v>7</v>
      </c>
      <c r="L701" s="102" t="s">
        <v>2667</v>
      </c>
      <c r="M701" s="102" t="s">
        <v>1078</v>
      </c>
      <c r="N701" s="102" t="s">
        <v>1090</v>
      </c>
      <c r="O701" s="102" t="s">
        <v>1102</v>
      </c>
      <c r="P701" s="104" t="e">
        <f aca="false">_xlfn.XLOOKUP('MEDIA TRI'!$E:$E,'MEDIA TRI'!$AA:$AA,"-",0)</f>
        <v>#NAME?</v>
      </c>
      <c r="Q701" s="12" t="e">
        <f aca="false">_xlfn.XLOOKUP($U:$U,$V:$V,0,0)</f>
        <v>#NAME?</v>
      </c>
      <c r="R701" s="12" t="e">
        <f aca="false">_xlfn.XLOOKUP($U:$U,$W:$W,0,0)</f>
        <v>#NAME?</v>
      </c>
      <c r="S701" s="12" t="s">
        <v>61</v>
      </c>
      <c r="T701" s="12" t="s">
        <v>1081</v>
      </c>
      <c r="U701" s="12" t="n">
        <v>25250820000758</v>
      </c>
      <c r="V701" s="12" t="n">
        <v>86</v>
      </c>
      <c r="W701" s="12" t="s">
        <v>2669</v>
      </c>
    </row>
    <row r="702" customFormat="false" ht="15" hidden="false" customHeight="false" outlineLevel="0" collapsed="false">
      <c r="A702" s="102" t="s">
        <v>2670</v>
      </c>
      <c r="B702" s="103" t="n">
        <v>42934570000107</v>
      </c>
      <c r="C702" s="102" t="n">
        <v>117369</v>
      </c>
      <c r="D702" s="102" t="n">
        <v>1146</v>
      </c>
      <c r="E702" s="102" t="s">
        <v>2671</v>
      </c>
      <c r="F702" s="102" t="n">
        <v>10437</v>
      </c>
      <c r="G702" s="102" t="s">
        <v>58</v>
      </c>
      <c r="H702" s="102" t="n">
        <v>30015</v>
      </c>
      <c r="I702" s="102" t="n">
        <v>21</v>
      </c>
      <c r="J702" s="102" t="n">
        <v>30015</v>
      </c>
      <c r="K702" s="102" t="n">
        <v>7</v>
      </c>
      <c r="L702" s="102" t="s">
        <v>2670</v>
      </c>
      <c r="M702" s="102" t="s">
        <v>1078</v>
      </c>
      <c r="N702" s="102" t="s">
        <v>1079</v>
      </c>
      <c r="O702" s="102" t="s">
        <v>1097</v>
      </c>
      <c r="P702" s="104" t="e">
        <f aca="false">_xlfn.XLOOKUP('MEDIA TRI'!$E:$E,'MEDIA TRI'!$AA:$AA,"-",0)</f>
        <v>#NAME?</v>
      </c>
      <c r="Q702" s="12" t="e">
        <f aca="false">_xlfn.XLOOKUP($U:$U,$V:$V,0,0)</f>
        <v>#NAME?</v>
      </c>
      <c r="R702" s="12" t="e">
        <f aca="false">_xlfn.XLOOKUP($U:$U,$W:$W,0,0)</f>
        <v>#NAME?</v>
      </c>
      <c r="S702" s="12" t="s">
        <v>61</v>
      </c>
      <c r="T702" s="12" t="s">
        <v>1081</v>
      </c>
      <c r="U702" s="12" t="n">
        <v>25250820000758</v>
      </c>
      <c r="V702" s="12" t="s">
        <v>1110</v>
      </c>
      <c r="W702" s="12" t="s">
        <v>1111</v>
      </c>
    </row>
    <row r="703" customFormat="false" ht="15" hidden="false" customHeight="false" outlineLevel="0" collapsed="false">
      <c r="A703" s="102" t="s">
        <v>2672</v>
      </c>
      <c r="B703" s="103" t="n">
        <v>22299382000139</v>
      </c>
      <c r="C703" s="102" t="n">
        <v>147478</v>
      </c>
      <c r="D703" s="102" t="n">
        <v>836</v>
      </c>
      <c r="E703" s="102" t="s">
        <v>2673</v>
      </c>
      <c r="F703" s="102" t="n">
        <v>13874</v>
      </c>
      <c r="G703" s="102" t="s">
        <v>1464</v>
      </c>
      <c r="H703" s="102" t="n">
        <v>34926</v>
      </c>
      <c r="I703" s="102" t="n">
        <v>35</v>
      </c>
      <c r="J703" s="102" t="n">
        <v>34926</v>
      </c>
      <c r="K703" s="102" t="n">
        <v>35</v>
      </c>
      <c r="L703" s="102" t="s">
        <v>2672</v>
      </c>
      <c r="M703" s="102" t="s">
        <v>1078</v>
      </c>
      <c r="N703" s="102" t="s">
        <v>1079</v>
      </c>
      <c r="O703" s="102" t="s">
        <v>1155</v>
      </c>
      <c r="P703" s="104" t="e">
        <f aca="false">_xlfn.XLOOKUP('MEDIA TRI'!$E:$E,'MEDIA TRI'!$AA:$AA,"-",0)</f>
        <v>#NAME?</v>
      </c>
      <c r="Q703" s="12" t="e">
        <f aca="false">_xlfn.XLOOKUP($U:$U,$V:$V,0,0)</f>
        <v>#NAME?</v>
      </c>
      <c r="R703" s="12" t="e">
        <f aca="false">_xlfn.XLOOKUP($U:$U,$W:$W,0,0)</f>
        <v>#NAME?</v>
      </c>
      <c r="S703" s="12" t="s">
        <v>61</v>
      </c>
      <c r="T703" s="12" t="s">
        <v>1081</v>
      </c>
      <c r="U703" s="12" t="n">
        <v>88258884002254</v>
      </c>
      <c r="V703" s="12" t="s">
        <v>1093</v>
      </c>
      <c r="W703" s="12" t="s">
        <v>1094</v>
      </c>
    </row>
    <row r="704" customFormat="false" ht="15" hidden="false" customHeight="false" outlineLevel="0" collapsed="false">
      <c r="A704" s="102" t="s">
        <v>2674</v>
      </c>
      <c r="B704" s="103" t="n">
        <v>38681573000109</v>
      </c>
      <c r="C704" s="102" t="n">
        <v>138062</v>
      </c>
      <c r="D704" s="102" t="n">
        <v>1829</v>
      </c>
      <c r="E704" s="102" t="s">
        <v>2675</v>
      </c>
      <c r="F704" s="102" t="n">
        <v>10437</v>
      </c>
      <c r="G704" s="102" t="s">
        <v>58</v>
      </c>
      <c r="H704" s="102" t="n">
        <v>36010</v>
      </c>
      <c r="I704" s="102" t="n">
        <v>35</v>
      </c>
      <c r="J704" s="102" t="n">
        <v>36010</v>
      </c>
      <c r="K704" s="102" t="n">
        <v>7</v>
      </c>
      <c r="L704" s="102" t="s">
        <v>2674</v>
      </c>
      <c r="M704" s="102" t="s">
        <v>1078</v>
      </c>
      <c r="N704" s="102" t="s">
        <v>1090</v>
      </c>
      <c r="O704" s="102" t="s">
        <v>1102</v>
      </c>
      <c r="P704" s="104" t="e">
        <f aca="false">_xlfn.XLOOKUP('MEDIA TRI'!$E:$E,'MEDIA TRI'!$AA:$AA,"-",0)</f>
        <v>#NAME?</v>
      </c>
      <c r="Q704" s="12" t="e">
        <f aca="false">_xlfn.XLOOKUP($U:$U,$V:$V,0,0)</f>
        <v>#NAME?</v>
      </c>
      <c r="R704" s="12" t="e">
        <f aca="false">_xlfn.XLOOKUP($U:$U,$W:$W,0,0)</f>
        <v>#NAME?</v>
      </c>
      <c r="S704" s="12" t="s">
        <v>61</v>
      </c>
      <c r="T704" s="12" t="s">
        <v>1081</v>
      </c>
      <c r="U704" s="12" t="n">
        <v>88258884002254</v>
      </c>
      <c r="V704" s="12" t="s">
        <v>1093</v>
      </c>
      <c r="W704" s="12" t="s">
        <v>1094</v>
      </c>
    </row>
    <row r="705" customFormat="false" ht="15" hidden="false" customHeight="false" outlineLevel="0" collapsed="false">
      <c r="A705" s="102" t="s">
        <v>2676</v>
      </c>
      <c r="B705" s="103" t="n">
        <v>25753773000170</v>
      </c>
      <c r="C705" s="102" t="n">
        <v>118365</v>
      </c>
      <c r="D705" s="102" t="n">
        <v>1829</v>
      </c>
      <c r="E705" s="102" t="s">
        <v>2677</v>
      </c>
      <c r="F705" s="102" t="n">
        <v>10437</v>
      </c>
      <c r="G705" s="102" t="s">
        <v>58</v>
      </c>
      <c r="H705" s="102" t="n">
        <v>35939</v>
      </c>
      <c r="I705" s="102" t="n">
        <v>35</v>
      </c>
      <c r="J705" s="102" t="n">
        <v>35939</v>
      </c>
      <c r="K705" s="102" t="n">
        <v>7</v>
      </c>
      <c r="L705" s="102" t="s">
        <v>2676</v>
      </c>
      <c r="M705" s="102" t="s">
        <v>1078</v>
      </c>
      <c r="N705" s="102" t="s">
        <v>1090</v>
      </c>
      <c r="O705" s="102" t="s">
        <v>1102</v>
      </c>
      <c r="P705" s="104" t="e">
        <f aca="false">_xlfn.XLOOKUP('MEDIA TRI'!$E:$E,'MEDIA TRI'!$AA:$AA,"-",0)</f>
        <v>#NAME?</v>
      </c>
      <c r="Q705" s="12" t="e">
        <f aca="false">_xlfn.XLOOKUP($U:$U,$V:$V,0,0)</f>
        <v>#NAME?</v>
      </c>
      <c r="R705" s="12" t="e">
        <f aca="false">_xlfn.XLOOKUP($U:$U,$W:$W,0,0)</f>
        <v>#NAME?</v>
      </c>
      <c r="S705" s="12" t="s">
        <v>61</v>
      </c>
      <c r="T705" s="12" t="s">
        <v>1081</v>
      </c>
      <c r="U705" s="12" t="n">
        <v>72783970001002</v>
      </c>
      <c r="V705" s="12" t="s">
        <v>1093</v>
      </c>
      <c r="W705" s="12" t="s">
        <v>1094</v>
      </c>
    </row>
    <row r="706" customFormat="false" ht="15" hidden="false" customHeight="false" outlineLevel="0" collapsed="false">
      <c r="A706" s="102" t="s">
        <v>2678</v>
      </c>
      <c r="B706" s="103" t="n">
        <v>20647582000100</v>
      </c>
      <c r="C706" s="102" t="n">
        <v>129472</v>
      </c>
      <c r="D706" s="102" t="n">
        <v>3411</v>
      </c>
      <c r="E706" s="102" t="s">
        <v>2679</v>
      </c>
      <c r="F706" s="102" t="n">
        <v>10437</v>
      </c>
      <c r="G706" s="102" t="s">
        <v>58</v>
      </c>
      <c r="H706" s="102" t="n">
        <v>30015</v>
      </c>
      <c r="I706" s="102" t="n">
        <v>21</v>
      </c>
      <c r="J706" s="102" t="n">
        <v>30015</v>
      </c>
      <c r="K706" s="102" t="n">
        <v>7</v>
      </c>
      <c r="L706" s="102" t="s">
        <v>2678</v>
      </c>
      <c r="M706" s="102" t="s">
        <v>1078</v>
      </c>
      <c r="N706" s="102" t="s">
        <v>1079</v>
      </c>
      <c r="O706" s="102" t="s">
        <v>1097</v>
      </c>
      <c r="P706" s="104" t="e">
        <f aca="false">_xlfn.XLOOKUP('MEDIA TRI'!$E:$E,'MEDIA TRI'!$AA:$AA,"-",0)</f>
        <v>#NAME?</v>
      </c>
      <c r="Q706" s="12" t="e">
        <f aca="false">_xlfn.XLOOKUP($U:$U,$V:$V,0,0)</f>
        <v>#NAME?</v>
      </c>
      <c r="R706" s="12" t="e">
        <f aca="false">_xlfn.XLOOKUP($U:$U,$W:$W,0,0)</f>
        <v>#NAME?</v>
      </c>
      <c r="S706" s="12" t="s">
        <v>61</v>
      </c>
      <c r="T706" s="12" t="s">
        <v>1081</v>
      </c>
      <c r="U706" s="12" t="n">
        <v>72783970001002</v>
      </c>
      <c r="V706" s="12" t="s">
        <v>1093</v>
      </c>
      <c r="W706" s="12" t="s">
        <v>1094</v>
      </c>
    </row>
    <row r="707" customFormat="false" ht="15" hidden="false" customHeight="false" outlineLevel="0" collapsed="false">
      <c r="A707" s="102" t="s">
        <v>2680</v>
      </c>
      <c r="B707" s="103" t="n">
        <v>42874446000195</v>
      </c>
      <c r="C707" s="102" t="n">
        <v>117176</v>
      </c>
      <c r="D707" s="102" t="n">
        <v>388</v>
      </c>
      <c r="E707" s="102" t="s">
        <v>2681</v>
      </c>
      <c r="F707" s="102" t="n">
        <v>614</v>
      </c>
      <c r="G707" s="102" t="s">
        <v>1183</v>
      </c>
      <c r="H707" s="102" t="n">
        <v>35998</v>
      </c>
      <c r="I707" s="102" t="n">
        <v>45</v>
      </c>
      <c r="J707" s="102" t="n">
        <v>35998</v>
      </c>
      <c r="K707" s="102" t="n">
        <v>7</v>
      </c>
      <c r="L707" s="102" t="s">
        <v>2680</v>
      </c>
      <c r="M707" s="102" t="s">
        <v>1078</v>
      </c>
      <c r="N707" s="102" t="s">
        <v>1079</v>
      </c>
      <c r="O707" s="102" t="s">
        <v>1116</v>
      </c>
      <c r="P707" s="104" t="e">
        <f aca="false">_xlfn.XLOOKUP('MEDIA TRI'!$E:$E,'MEDIA TRI'!$AA:$AA,"-",0)</f>
        <v>#NAME?</v>
      </c>
      <c r="Q707" s="12" t="e">
        <f aca="false">_xlfn.XLOOKUP($U:$U,$V:$V,0,0)</f>
        <v>#NAME?</v>
      </c>
      <c r="R707" s="12" t="e">
        <f aca="false">_xlfn.XLOOKUP($U:$U,$W:$W,0,0)</f>
        <v>#NAME?</v>
      </c>
      <c r="S707" s="12" t="s">
        <v>61</v>
      </c>
      <c r="T707" s="12" t="s">
        <v>1081</v>
      </c>
      <c r="U707" s="12" t="n">
        <v>45425899000980</v>
      </c>
      <c r="V707" s="12" t="s">
        <v>1093</v>
      </c>
      <c r="W707" s="12" t="s">
        <v>1094</v>
      </c>
    </row>
    <row r="708" customFormat="false" ht="15" hidden="false" customHeight="false" outlineLevel="0" collapsed="false">
      <c r="A708" s="102" t="s">
        <v>2682</v>
      </c>
      <c r="B708" s="103" t="n">
        <v>21834551000120</v>
      </c>
      <c r="C708" s="102" t="n">
        <v>126382</v>
      </c>
      <c r="D708" s="102" t="n">
        <v>2252</v>
      </c>
      <c r="E708" s="102" t="s">
        <v>2683</v>
      </c>
      <c r="F708" s="102" t="n">
        <v>10437</v>
      </c>
      <c r="G708" s="102" t="s">
        <v>58</v>
      </c>
      <c r="H708" s="102" t="n">
        <v>34912</v>
      </c>
      <c r="I708" s="102" t="n">
        <v>34</v>
      </c>
      <c r="J708" s="102" t="n">
        <v>34912</v>
      </c>
      <c r="K708" s="102" t="n">
        <v>7</v>
      </c>
      <c r="L708" s="102" t="s">
        <v>2682</v>
      </c>
      <c r="M708" s="102" t="s">
        <v>1078</v>
      </c>
      <c r="N708" s="102" t="s">
        <v>1079</v>
      </c>
      <c r="O708" s="102" t="s">
        <v>1086</v>
      </c>
      <c r="P708" s="104" t="e">
        <f aca="false">_xlfn.XLOOKUP('MEDIA TRI'!$E:$E,'MEDIA TRI'!$AA:$AA,"-",0)</f>
        <v>#NAME?</v>
      </c>
      <c r="Q708" s="12" t="e">
        <f aca="false">_xlfn.XLOOKUP($U:$U,$V:$V,0,0)</f>
        <v>#NAME?</v>
      </c>
      <c r="R708" s="12" t="e">
        <f aca="false">_xlfn.XLOOKUP($U:$U,$W:$W,0,0)</f>
        <v>#NAME?</v>
      </c>
      <c r="S708" s="12" t="s">
        <v>61</v>
      </c>
      <c r="T708" s="12" t="s">
        <v>1081</v>
      </c>
      <c r="U708" s="12" t="n">
        <v>45425899000980</v>
      </c>
      <c r="V708" s="12" t="s">
        <v>1093</v>
      </c>
      <c r="W708" s="12" t="s">
        <v>1094</v>
      </c>
    </row>
    <row r="709" customFormat="false" ht="15" hidden="false" customHeight="false" outlineLevel="0" collapsed="false">
      <c r="A709" s="102" t="s">
        <v>2684</v>
      </c>
      <c r="B709" s="103" t="n">
        <v>2098963000103</v>
      </c>
      <c r="C709" s="102" t="n">
        <v>130764</v>
      </c>
      <c r="D709" s="102" t="n">
        <v>1146</v>
      </c>
      <c r="E709" s="102" t="s">
        <v>2685</v>
      </c>
      <c r="F709" s="102" t="n">
        <v>10437</v>
      </c>
      <c r="G709" s="102" t="s">
        <v>58</v>
      </c>
      <c r="H709" s="102" t="n">
        <v>30015</v>
      </c>
      <c r="I709" s="102" t="n">
        <v>21</v>
      </c>
      <c r="J709" s="102" t="n">
        <v>30015</v>
      </c>
      <c r="K709" s="102" t="n">
        <v>7</v>
      </c>
      <c r="L709" s="102" t="s">
        <v>1478</v>
      </c>
      <c r="M709" s="102" t="s">
        <v>1078</v>
      </c>
      <c r="N709" s="102" t="s">
        <v>1079</v>
      </c>
      <c r="O709" s="102" t="s">
        <v>1097</v>
      </c>
      <c r="P709" s="104" t="e">
        <f aca="false">_xlfn.XLOOKUP('MEDIA TRI'!$E:$E,'MEDIA TRI'!$AA:$AA,"-",0)</f>
        <v>#NAME?</v>
      </c>
      <c r="Q709" s="12" t="e">
        <f aca="false">_xlfn.XLOOKUP($U:$U,$V:$V,0,0)</f>
        <v>#NAME?</v>
      </c>
      <c r="R709" s="12" t="e">
        <f aca="false">_xlfn.XLOOKUP($U:$U,$W:$W,0,0)</f>
        <v>#NAME?</v>
      </c>
      <c r="S709" s="12" t="s">
        <v>61</v>
      </c>
      <c r="T709" s="12" t="s">
        <v>1081</v>
      </c>
      <c r="U709" s="12" t="n">
        <v>33546979000319</v>
      </c>
      <c r="V709" s="12" t="s">
        <v>1093</v>
      </c>
      <c r="W709" s="12" t="s">
        <v>1094</v>
      </c>
    </row>
    <row r="710" customFormat="false" ht="15" hidden="false" customHeight="false" outlineLevel="0" collapsed="false">
      <c r="A710" s="102" t="s">
        <v>2686</v>
      </c>
      <c r="B710" s="103" t="n">
        <v>2407942000114</v>
      </c>
      <c r="C710" s="102" t="n">
        <v>104829</v>
      </c>
      <c r="D710" s="102" t="n">
        <v>1792</v>
      </c>
      <c r="E710" s="102" t="s">
        <v>2687</v>
      </c>
      <c r="F710" s="102" t="n">
        <v>10437</v>
      </c>
      <c r="G710" s="102" t="s">
        <v>58</v>
      </c>
      <c r="H710" s="102" t="n">
        <v>34925</v>
      </c>
      <c r="I710" s="102" t="n">
        <v>7</v>
      </c>
      <c r="J710" s="102" t="n">
        <v>34925</v>
      </c>
      <c r="K710" s="102" t="n">
        <v>7</v>
      </c>
      <c r="L710" s="102" t="s">
        <v>2686</v>
      </c>
      <c r="M710" s="102" t="s">
        <v>1078</v>
      </c>
      <c r="N710" s="102" t="s">
        <v>1090</v>
      </c>
      <c r="O710" s="102" t="s">
        <v>1091</v>
      </c>
      <c r="P710" s="104" t="e">
        <f aca="false">_xlfn.XLOOKUP('MEDIA TRI'!$E:$E,'MEDIA TRI'!$AA:$AA,"-",0)</f>
        <v>#NAME?</v>
      </c>
      <c r="Q710" s="12" t="e">
        <f aca="false">_xlfn.XLOOKUP($U:$U,$V:$V,0,0)</f>
        <v>#NAME?</v>
      </c>
      <c r="R710" s="12" t="e">
        <f aca="false">_xlfn.XLOOKUP($U:$U,$W:$W,0,0)</f>
        <v>#NAME?</v>
      </c>
      <c r="S710" s="12" t="s">
        <v>61</v>
      </c>
      <c r="T710" s="12" t="s">
        <v>1081</v>
      </c>
      <c r="U710" s="12" t="n">
        <v>39210844000607</v>
      </c>
      <c r="V710" s="12" t="s">
        <v>1093</v>
      </c>
      <c r="W710" s="12" t="s">
        <v>1094</v>
      </c>
    </row>
    <row r="711" customFormat="false" ht="15" hidden="false" customHeight="false" outlineLevel="0" collapsed="false">
      <c r="A711" s="102" t="s">
        <v>2688</v>
      </c>
      <c r="B711" s="103" t="n">
        <v>22036321000189</v>
      </c>
      <c r="C711" s="102" t="n">
        <v>102204</v>
      </c>
      <c r="D711" s="102" t="n">
        <v>422</v>
      </c>
      <c r="E711" s="102" t="s">
        <v>2689</v>
      </c>
      <c r="F711" s="102" t="n">
        <v>14516</v>
      </c>
      <c r="G711" s="102" t="s">
        <v>1089</v>
      </c>
      <c r="H711" s="102" t="n">
        <v>34867</v>
      </c>
      <c r="I711" s="102" t="n">
        <v>7</v>
      </c>
      <c r="J711" s="102" t="n">
        <v>34867</v>
      </c>
      <c r="K711" s="102" t="n">
        <v>7</v>
      </c>
      <c r="L711" s="102" t="s">
        <v>2688</v>
      </c>
      <c r="M711" s="102" t="s">
        <v>1078</v>
      </c>
      <c r="N711" s="102" t="s">
        <v>1090</v>
      </c>
      <c r="O711" s="102" t="s">
        <v>1122</v>
      </c>
      <c r="P711" s="104" t="e">
        <f aca="false">_xlfn.XLOOKUP('MEDIA TRI'!$E:$E,'MEDIA TRI'!$AA:$AA,"-",0)</f>
        <v>#NAME?</v>
      </c>
      <c r="Q711" s="12" t="e">
        <f aca="false">_xlfn.XLOOKUP($U:$U,$V:$V,0,0)</f>
        <v>#NAME?</v>
      </c>
      <c r="R711" s="12" t="e">
        <f aca="false">_xlfn.XLOOKUP($U:$U,$W:$W,0,0)</f>
        <v>#NAME?</v>
      </c>
      <c r="S711" s="12" t="s">
        <v>61</v>
      </c>
      <c r="T711" s="12" t="s">
        <v>1092</v>
      </c>
      <c r="U711" s="12" t="n">
        <v>66343534000129</v>
      </c>
      <c r="V711" s="12" t="s">
        <v>1110</v>
      </c>
      <c r="W711" s="12" t="s">
        <v>1111</v>
      </c>
    </row>
    <row r="712" customFormat="false" ht="15" hidden="false" customHeight="false" outlineLevel="0" collapsed="false">
      <c r="A712" s="102" t="s">
        <v>2690</v>
      </c>
      <c r="B712" s="103" t="n">
        <v>17003823000173</v>
      </c>
      <c r="C712" s="102" t="n">
        <v>104940</v>
      </c>
      <c r="D712" s="102" t="n">
        <v>1791</v>
      </c>
      <c r="E712" s="102" t="s">
        <v>2691</v>
      </c>
      <c r="F712" s="102" t="n">
        <v>10437</v>
      </c>
      <c r="G712" s="102" t="s">
        <v>58</v>
      </c>
      <c r="H712" s="102" t="n">
        <v>34925</v>
      </c>
      <c r="I712" s="102" t="n">
        <v>35</v>
      </c>
      <c r="J712" s="102" t="n">
        <v>34925</v>
      </c>
      <c r="K712" s="102" t="n">
        <v>7</v>
      </c>
      <c r="L712" s="102" t="s">
        <v>2690</v>
      </c>
      <c r="M712" s="102" t="s">
        <v>1078</v>
      </c>
      <c r="N712" s="102" t="s">
        <v>1079</v>
      </c>
      <c r="O712" s="102" t="s">
        <v>1086</v>
      </c>
      <c r="P712" s="104" t="e">
        <f aca="false">_xlfn.XLOOKUP('MEDIA TRI'!$E:$E,'MEDIA TRI'!$AA:$AA,"-",0)</f>
        <v>#NAME?</v>
      </c>
      <c r="Q712" s="12" t="e">
        <f aca="false">_xlfn.XLOOKUP($U:$U,$V:$V,0,0)</f>
        <v>#NAME?</v>
      </c>
      <c r="R712" s="12" t="e">
        <f aca="false">_xlfn.XLOOKUP($U:$U,$W:$W,0,0)</f>
        <v>#NAME?</v>
      </c>
      <c r="S712" s="12" t="s">
        <v>61</v>
      </c>
      <c r="T712" s="12" t="s">
        <v>1081</v>
      </c>
      <c r="U712" s="12" t="n">
        <v>66343534000129</v>
      </c>
      <c r="V712" s="12" t="s">
        <v>1110</v>
      </c>
      <c r="W712" s="12" t="s">
        <v>1111</v>
      </c>
    </row>
    <row r="713" customFormat="false" ht="15" hidden="false" customHeight="false" outlineLevel="0" collapsed="false">
      <c r="A713" s="102" t="s">
        <v>2692</v>
      </c>
      <c r="B713" s="103" t="n">
        <v>64313166000140</v>
      </c>
      <c r="C713" s="102" t="n">
        <v>102159</v>
      </c>
      <c r="D713" s="102" t="n">
        <v>511</v>
      </c>
      <c r="E713" s="102" t="s">
        <v>2693</v>
      </c>
      <c r="F713" s="102" t="n">
        <v>10437</v>
      </c>
      <c r="G713" s="102" t="s">
        <v>58</v>
      </c>
      <c r="H713" s="102" t="n">
        <v>35993</v>
      </c>
      <c r="I713" s="102" t="n">
        <v>42</v>
      </c>
      <c r="J713" s="102" t="n">
        <v>35993</v>
      </c>
      <c r="K713" s="102" t="n">
        <v>7</v>
      </c>
      <c r="L713" s="102" t="s">
        <v>2692</v>
      </c>
      <c r="M713" s="102" t="s">
        <v>1078</v>
      </c>
      <c r="N713" s="102" t="s">
        <v>1090</v>
      </c>
      <c r="O713" s="102" t="s">
        <v>1102</v>
      </c>
      <c r="P713" s="104" t="e">
        <f aca="false">_xlfn.XLOOKUP('MEDIA TRI'!$E:$E,'MEDIA TRI'!$AA:$AA,"-",0)</f>
        <v>#NAME?</v>
      </c>
      <c r="Q713" s="12" t="e">
        <f aca="false">_xlfn.XLOOKUP($U:$U,$V:$V,0,0)</f>
        <v>#NAME?</v>
      </c>
      <c r="R713" s="12" t="e">
        <f aca="false">_xlfn.XLOOKUP($U:$U,$W:$W,0,0)</f>
        <v>#NAME?</v>
      </c>
      <c r="S713" s="12" t="s">
        <v>61</v>
      </c>
      <c r="T713" s="12" t="s">
        <v>1081</v>
      </c>
      <c r="U713" s="12" t="n">
        <v>7241136000566</v>
      </c>
      <c r="V713" s="12" t="s">
        <v>1093</v>
      </c>
      <c r="W713" s="12" t="s">
        <v>1094</v>
      </c>
    </row>
    <row r="714" customFormat="false" ht="15" hidden="false" customHeight="false" outlineLevel="0" collapsed="false">
      <c r="A714" s="102" t="s">
        <v>2694</v>
      </c>
      <c r="B714" s="103" t="n">
        <v>25713785000170</v>
      </c>
      <c r="C714" s="102" t="n">
        <v>162902</v>
      </c>
      <c r="D714" s="102" t="n">
        <v>819</v>
      </c>
      <c r="E714" s="102" t="s">
        <v>2695</v>
      </c>
      <c r="F714" s="102" t="n">
        <v>14037</v>
      </c>
      <c r="G714" s="102" t="s">
        <v>1847</v>
      </c>
      <c r="H714" s="102" t="n">
        <v>35992</v>
      </c>
      <c r="I714" s="102" t="n">
        <v>8</v>
      </c>
      <c r="J714" s="102" t="n">
        <v>35992</v>
      </c>
      <c r="K714" s="102" t="n">
        <v>7</v>
      </c>
      <c r="L714" s="102" t="s">
        <v>2694</v>
      </c>
      <c r="M714" s="102" t="s">
        <v>1078</v>
      </c>
      <c r="N714" s="102" t="s">
        <v>1079</v>
      </c>
      <c r="O714" s="102" t="s">
        <v>1147</v>
      </c>
      <c r="P714" s="104" t="e">
        <f aca="false">_xlfn.XLOOKUP('MEDIA TRI'!$E:$E,'MEDIA TRI'!$AA:$AA,"-",0)</f>
        <v>#NAME?</v>
      </c>
      <c r="Q714" s="12" t="e">
        <f aca="false">_xlfn.XLOOKUP($U:$U,$V:$V,0,0)</f>
        <v>#NAME?</v>
      </c>
      <c r="R714" s="12" t="e">
        <f aca="false">_xlfn.XLOOKUP($U:$U,$W:$W,0,0)</f>
        <v>#NAME?</v>
      </c>
      <c r="S714" s="12" t="s">
        <v>61</v>
      </c>
      <c r="T714" s="12" t="s">
        <v>1081</v>
      </c>
      <c r="U714" s="12" t="n">
        <v>7241136000566</v>
      </c>
      <c r="V714" s="12" t="s">
        <v>1093</v>
      </c>
      <c r="W714" s="12" t="s">
        <v>1094</v>
      </c>
    </row>
    <row r="715" customFormat="false" ht="15" hidden="false" customHeight="false" outlineLevel="0" collapsed="false">
      <c r="A715" s="102" t="s">
        <v>2696</v>
      </c>
      <c r="B715" s="103" t="n">
        <v>3830834000112</v>
      </c>
      <c r="C715" s="102" t="n">
        <v>120397</v>
      </c>
      <c r="D715" s="102" t="n">
        <v>228</v>
      </c>
      <c r="E715" s="102" t="s">
        <v>2697</v>
      </c>
      <c r="F715" s="102" t="n">
        <v>10437</v>
      </c>
      <c r="G715" s="102" t="s">
        <v>58</v>
      </c>
      <c r="H715" s="102" t="n">
        <v>34912</v>
      </c>
      <c r="I715" s="102" t="n">
        <v>28</v>
      </c>
      <c r="J715" s="102" t="n">
        <v>34912</v>
      </c>
      <c r="K715" s="102" t="n">
        <v>7</v>
      </c>
      <c r="L715" s="102" t="s">
        <v>2696</v>
      </c>
      <c r="M715" s="102" t="s">
        <v>1078</v>
      </c>
      <c r="N715" s="102" t="s">
        <v>1090</v>
      </c>
      <c r="O715" s="102" t="s">
        <v>1091</v>
      </c>
      <c r="P715" s="104" t="e">
        <f aca="false">_xlfn.XLOOKUP('MEDIA TRI'!$E:$E,'MEDIA TRI'!$AA:$AA,"-",0)</f>
        <v>#NAME?</v>
      </c>
      <c r="Q715" s="12" t="e">
        <f aca="false">_xlfn.XLOOKUP($U:$U,$V:$V,0,0)</f>
        <v>#NAME?</v>
      </c>
      <c r="R715" s="12" t="e">
        <f aca="false">_xlfn.XLOOKUP($U:$U,$W:$W,0,0)</f>
        <v>#NAME?</v>
      </c>
      <c r="S715" s="12" t="s">
        <v>61</v>
      </c>
      <c r="T715" s="12" t="s">
        <v>1081</v>
      </c>
      <c r="U715" s="12" t="n">
        <v>7241136000566</v>
      </c>
      <c r="V715" s="12" t="s">
        <v>1093</v>
      </c>
      <c r="W715" s="12" t="s">
        <v>1094</v>
      </c>
    </row>
    <row r="716" customFormat="false" ht="15" hidden="false" customHeight="false" outlineLevel="0" collapsed="false">
      <c r="A716" s="102" t="s">
        <v>2698</v>
      </c>
      <c r="B716" s="103" t="n">
        <v>86660560000198</v>
      </c>
      <c r="C716" s="102" t="n">
        <v>130962</v>
      </c>
      <c r="D716" s="102" t="n">
        <v>529</v>
      </c>
      <c r="E716" s="102" t="s">
        <v>2699</v>
      </c>
      <c r="F716" s="102" t="n">
        <v>14059</v>
      </c>
      <c r="G716" s="102" t="s">
        <v>1246</v>
      </c>
      <c r="H716" s="102" t="n">
        <v>35993</v>
      </c>
      <c r="I716" s="102" t="n">
        <v>52</v>
      </c>
      <c r="J716" s="102" t="n">
        <v>35993</v>
      </c>
      <c r="K716" s="102" t="n">
        <v>7</v>
      </c>
      <c r="L716" s="102" t="s">
        <v>2698</v>
      </c>
      <c r="M716" s="102" t="s">
        <v>1078</v>
      </c>
      <c r="N716" s="102" t="s">
        <v>1090</v>
      </c>
      <c r="O716" s="102" t="s">
        <v>1106</v>
      </c>
      <c r="P716" s="104" t="e">
        <f aca="false">_xlfn.XLOOKUP('MEDIA TRI'!$E:$E,'MEDIA TRI'!$AA:$AA,"-",0)</f>
        <v>#NAME?</v>
      </c>
      <c r="Q716" s="12" t="e">
        <f aca="false">_xlfn.XLOOKUP($U:$U,$V:$V,0,0)</f>
        <v>#NAME?</v>
      </c>
      <c r="R716" s="12" t="e">
        <f aca="false">_xlfn.XLOOKUP($U:$U,$W:$W,0,0)</f>
        <v>#NAME?</v>
      </c>
      <c r="S716" s="12" t="s">
        <v>61</v>
      </c>
      <c r="T716" s="12" t="s">
        <v>1092</v>
      </c>
      <c r="U716" s="12" t="n">
        <v>7057185000381</v>
      </c>
      <c r="V716" s="12" t="s">
        <v>1093</v>
      </c>
      <c r="W716" s="12" t="s">
        <v>1094</v>
      </c>
    </row>
    <row r="717" customFormat="false" ht="15" hidden="false" customHeight="false" outlineLevel="0" collapsed="false">
      <c r="A717" s="102" t="s">
        <v>2700</v>
      </c>
      <c r="B717" s="103" t="n">
        <v>25590597000100</v>
      </c>
      <c r="C717" s="102" t="n">
        <v>148770</v>
      </c>
      <c r="D717" s="102" t="n">
        <v>915</v>
      </c>
      <c r="E717" s="102" t="s">
        <v>2701</v>
      </c>
      <c r="F717" s="102" t="n">
        <v>9675</v>
      </c>
      <c r="G717" s="102" t="s">
        <v>1525</v>
      </c>
      <c r="H717" s="102" t="n">
        <v>35993</v>
      </c>
      <c r="I717" s="102" t="n">
        <v>8</v>
      </c>
      <c r="J717" s="102" t="n">
        <v>35993</v>
      </c>
      <c r="K717" s="102" t="n">
        <v>7</v>
      </c>
      <c r="L717" s="102" t="s">
        <v>1526</v>
      </c>
      <c r="M717" s="102" t="s">
        <v>1078</v>
      </c>
      <c r="N717" s="102" t="s">
        <v>1079</v>
      </c>
      <c r="O717" s="102" t="s">
        <v>1155</v>
      </c>
      <c r="P717" s="104" t="e">
        <f aca="false">_xlfn.XLOOKUP('MEDIA TRI'!$E:$E,'MEDIA TRI'!$AA:$AA,"-",0)</f>
        <v>#NAME?</v>
      </c>
      <c r="Q717" s="12" t="e">
        <f aca="false">_xlfn.XLOOKUP($U:$U,$V:$V,0,0)</f>
        <v>#NAME?</v>
      </c>
      <c r="R717" s="12" t="e">
        <f aca="false">_xlfn.XLOOKUP($U:$U,$W:$W,0,0)</f>
        <v>#NAME?</v>
      </c>
      <c r="S717" s="12" t="s">
        <v>61</v>
      </c>
      <c r="T717" s="12" t="s">
        <v>1081</v>
      </c>
      <c r="U717" s="12" t="n">
        <v>103956000542</v>
      </c>
      <c r="V717" s="12" t="s">
        <v>1093</v>
      </c>
      <c r="W717" s="12" t="s">
        <v>1094</v>
      </c>
    </row>
    <row r="718" customFormat="false" ht="15" hidden="false" customHeight="false" outlineLevel="0" collapsed="false">
      <c r="A718" s="102" t="s">
        <v>2702</v>
      </c>
      <c r="B718" s="103" t="n">
        <v>23779200000190</v>
      </c>
      <c r="C718" s="102" t="n">
        <v>104420</v>
      </c>
      <c r="D718" s="102" t="n">
        <v>222</v>
      </c>
      <c r="E718" s="102" t="s">
        <v>2703</v>
      </c>
      <c r="F718" s="102" t="n">
        <v>12837</v>
      </c>
      <c r="G718" s="102" t="s">
        <v>1221</v>
      </c>
      <c r="H718" s="102" t="n">
        <v>34925</v>
      </c>
      <c r="I718" s="102" t="n">
        <v>37</v>
      </c>
      <c r="J718" s="102" t="n">
        <v>34925</v>
      </c>
      <c r="K718" s="102" t="n">
        <v>7</v>
      </c>
      <c r="L718" s="102" t="s">
        <v>2702</v>
      </c>
      <c r="M718" s="102" t="s">
        <v>1078</v>
      </c>
      <c r="N718" s="102" t="s">
        <v>1090</v>
      </c>
      <c r="O718" s="102" t="s">
        <v>1102</v>
      </c>
      <c r="P718" s="104" t="e">
        <f aca="false">_xlfn.XLOOKUP('MEDIA TRI'!$E:$E,'MEDIA TRI'!$AA:$AA,"-",0)</f>
        <v>#NAME?</v>
      </c>
      <c r="Q718" s="12" t="e">
        <f aca="false">_xlfn.XLOOKUP($U:$U,$V:$V,0,0)</f>
        <v>#NAME?</v>
      </c>
      <c r="R718" s="12" t="e">
        <f aca="false">_xlfn.XLOOKUP($U:$U,$W:$W,0,0)</f>
        <v>#NAME?</v>
      </c>
      <c r="S718" s="12" t="s">
        <v>61</v>
      </c>
      <c r="T718" s="12" t="s">
        <v>1081</v>
      </c>
      <c r="U718" s="12" t="n">
        <v>103956000542</v>
      </c>
      <c r="V718" s="12" t="s">
        <v>1093</v>
      </c>
      <c r="W718" s="12" t="s">
        <v>1094</v>
      </c>
    </row>
    <row r="719" customFormat="false" ht="15" hidden="false" customHeight="false" outlineLevel="0" collapsed="false">
      <c r="A719" s="102" t="s">
        <v>2704</v>
      </c>
      <c r="B719" s="103" t="n">
        <v>71082978000198</v>
      </c>
      <c r="C719" s="102" t="n">
        <v>145560</v>
      </c>
      <c r="D719" s="102" t="n">
        <v>571</v>
      </c>
      <c r="E719" s="102" t="s">
        <v>2705</v>
      </c>
      <c r="F719" s="102" t="n">
        <v>14516</v>
      </c>
      <c r="G719" s="102" t="s">
        <v>1089</v>
      </c>
      <c r="H719" s="102" t="n">
        <v>34925</v>
      </c>
      <c r="I719" s="102" t="n">
        <v>52</v>
      </c>
      <c r="J719" s="102" t="n">
        <v>34925</v>
      </c>
      <c r="K719" s="102" t="n">
        <v>7</v>
      </c>
      <c r="L719" s="102" t="s">
        <v>2704</v>
      </c>
      <c r="M719" s="102" t="s">
        <v>1078</v>
      </c>
      <c r="N719" s="102" t="s">
        <v>1079</v>
      </c>
      <c r="O719" s="102" t="s">
        <v>1080</v>
      </c>
      <c r="P719" s="104" t="e">
        <f aca="false">_xlfn.XLOOKUP('MEDIA TRI'!$E:$E,'MEDIA TRI'!$AA:$AA,"-",0)</f>
        <v>#NAME?</v>
      </c>
      <c r="Q719" s="12" t="e">
        <f aca="false">_xlfn.XLOOKUP($U:$U,$V:$V,0,0)</f>
        <v>#NAME?</v>
      </c>
      <c r="R719" s="12" t="e">
        <f aca="false">_xlfn.XLOOKUP($U:$U,$W:$W,0,0)</f>
        <v>#NAME?</v>
      </c>
      <c r="S719" s="12" t="s">
        <v>61</v>
      </c>
      <c r="T719" s="12" t="s">
        <v>1081</v>
      </c>
      <c r="U719" s="12" t="n">
        <v>45359213001548</v>
      </c>
      <c r="V719" s="12" t="s">
        <v>1093</v>
      </c>
      <c r="W719" s="12" t="s">
        <v>1094</v>
      </c>
    </row>
    <row r="720" customFormat="false" ht="15" hidden="false" customHeight="false" outlineLevel="0" collapsed="false">
      <c r="A720" s="102" t="s">
        <v>2706</v>
      </c>
      <c r="B720" s="103" t="n">
        <v>18909341000140</v>
      </c>
      <c r="C720" s="102" t="n">
        <v>116549</v>
      </c>
      <c r="D720" s="102" t="n">
        <v>1146</v>
      </c>
      <c r="E720" s="102" t="s">
        <v>2707</v>
      </c>
      <c r="F720" s="102" t="n">
        <v>10437</v>
      </c>
      <c r="G720" s="102" t="s">
        <v>58</v>
      </c>
      <c r="H720" s="102" t="n">
        <v>30015</v>
      </c>
      <c r="I720" s="102" t="n">
        <v>21</v>
      </c>
      <c r="J720" s="102" t="n">
        <v>30015</v>
      </c>
      <c r="K720" s="102" t="n">
        <v>7</v>
      </c>
      <c r="L720" s="102" t="s">
        <v>2706</v>
      </c>
      <c r="M720" s="102" t="s">
        <v>1078</v>
      </c>
      <c r="N720" s="102" t="s">
        <v>1079</v>
      </c>
      <c r="O720" s="102" t="s">
        <v>1097</v>
      </c>
      <c r="P720" s="104" t="e">
        <f aca="false">_xlfn.XLOOKUP('MEDIA TRI'!$E:$E,'MEDIA TRI'!$AA:$AA,"-",0)</f>
        <v>#NAME?</v>
      </c>
      <c r="Q720" s="12" t="e">
        <f aca="false">_xlfn.XLOOKUP($U:$U,$V:$V,0,0)</f>
        <v>#NAME?</v>
      </c>
      <c r="R720" s="12" t="e">
        <f aca="false">_xlfn.XLOOKUP($U:$U,$W:$W,0,0)</f>
        <v>#NAME?</v>
      </c>
      <c r="S720" s="12" t="s">
        <v>61</v>
      </c>
      <c r="T720" s="12" t="s">
        <v>1081</v>
      </c>
      <c r="U720" s="12" t="n">
        <v>45359213001548</v>
      </c>
      <c r="V720" s="12" t="s">
        <v>1093</v>
      </c>
      <c r="W720" s="12" t="s">
        <v>1094</v>
      </c>
    </row>
    <row r="721" customFormat="false" ht="15" hidden="false" customHeight="false" outlineLevel="0" collapsed="false">
      <c r="A721" s="102" t="s">
        <v>2708</v>
      </c>
      <c r="B721" s="103" t="n">
        <v>1392290000129</v>
      </c>
      <c r="C721" s="102" t="n">
        <v>163273</v>
      </c>
      <c r="D721" s="102" t="n">
        <v>651</v>
      </c>
      <c r="E721" s="102" t="s">
        <v>2709</v>
      </c>
      <c r="F721" s="102" t="n">
        <v>10437</v>
      </c>
      <c r="G721" s="102" t="s">
        <v>58</v>
      </c>
      <c r="H721" s="102" t="n">
        <v>35176</v>
      </c>
      <c r="I721" s="102" t="n">
        <v>7</v>
      </c>
      <c r="J721" s="102" t="n">
        <v>35176</v>
      </c>
      <c r="K721" s="102" t="n">
        <v>7</v>
      </c>
      <c r="L721" s="102" t="s">
        <v>2708</v>
      </c>
      <c r="M721" s="102" t="s">
        <v>1078</v>
      </c>
      <c r="N721" s="102" t="s">
        <v>1090</v>
      </c>
      <c r="O721" s="102" t="s">
        <v>1106</v>
      </c>
      <c r="P721" s="104" t="e">
        <f aca="false">_xlfn.XLOOKUP('MEDIA TRI'!$E:$E,'MEDIA TRI'!$AA:$AA,"-",0)</f>
        <v>#NAME?</v>
      </c>
      <c r="Q721" s="12" t="e">
        <f aca="false">_xlfn.XLOOKUP($U:$U,$V:$V,0,0)</f>
        <v>#NAME?</v>
      </c>
      <c r="R721" s="12" t="e">
        <f aca="false">_xlfn.XLOOKUP($U:$U,$W:$W,0,0)</f>
        <v>#NAME?</v>
      </c>
      <c r="S721" s="12" t="s">
        <v>61</v>
      </c>
      <c r="T721" s="12" t="s">
        <v>1092</v>
      </c>
      <c r="U721" s="12" t="n">
        <v>96182068000701</v>
      </c>
      <c r="V721" s="12" t="s">
        <v>1093</v>
      </c>
      <c r="W721" s="12" t="s">
        <v>1094</v>
      </c>
    </row>
    <row r="722" customFormat="false" ht="15" hidden="false" customHeight="false" outlineLevel="0" collapsed="false">
      <c r="A722" s="102" t="s">
        <v>2710</v>
      </c>
      <c r="B722" s="103" t="n">
        <v>65272601000107</v>
      </c>
      <c r="C722" s="102" t="n">
        <v>120917</v>
      </c>
      <c r="D722" s="102" t="n">
        <v>3059</v>
      </c>
      <c r="E722" s="102" t="s">
        <v>2711</v>
      </c>
      <c r="F722" s="102" t="n">
        <v>10437</v>
      </c>
      <c r="G722" s="102" t="s">
        <v>58</v>
      </c>
      <c r="H722" s="102" t="n">
        <v>35999</v>
      </c>
      <c r="I722" s="102" t="n">
        <v>21</v>
      </c>
      <c r="J722" s="102" t="n">
        <v>35999</v>
      </c>
      <c r="K722" s="102" t="n">
        <v>7</v>
      </c>
      <c r="L722" s="102" t="s">
        <v>2710</v>
      </c>
      <c r="M722" s="102" t="s">
        <v>1078</v>
      </c>
      <c r="N722" s="102" t="s">
        <v>1079</v>
      </c>
      <c r="O722" s="102" t="s">
        <v>1155</v>
      </c>
      <c r="P722" s="104" t="e">
        <f aca="false">_xlfn.XLOOKUP('MEDIA TRI'!$E:$E,'MEDIA TRI'!$AA:$AA,"-",0)</f>
        <v>#NAME?</v>
      </c>
      <c r="Q722" s="12" t="e">
        <f aca="false">_xlfn.XLOOKUP($U:$U,$V:$V,0,0)</f>
        <v>#NAME?</v>
      </c>
      <c r="R722" s="12" t="e">
        <f aca="false">_xlfn.XLOOKUP($U:$U,$W:$W,0,0)</f>
        <v>#NAME?</v>
      </c>
      <c r="S722" s="12" t="s">
        <v>61</v>
      </c>
      <c r="T722" s="12" t="s">
        <v>1081</v>
      </c>
      <c r="U722" s="12" t="n">
        <v>17790718000717</v>
      </c>
      <c r="V722" s="12" t="s">
        <v>1093</v>
      </c>
      <c r="W722" s="12" t="s">
        <v>1094</v>
      </c>
    </row>
    <row r="723" customFormat="false" ht="15" hidden="false" customHeight="false" outlineLevel="0" collapsed="false">
      <c r="A723" s="102" t="s">
        <v>2712</v>
      </c>
      <c r="B723" s="103" t="n">
        <v>2107138000110</v>
      </c>
      <c r="C723" s="102" t="n">
        <v>148469</v>
      </c>
      <c r="D723" s="102" t="n">
        <v>3412</v>
      </c>
      <c r="E723" s="102" t="s">
        <v>2713</v>
      </c>
      <c r="F723" s="102" t="n">
        <v>14441</v>
      </c>
      <c r="G723" s="102" t="s">
        <v>2714</v>
      </c>
      <c r="H723" s="102" t="n">
        <v>30015</v>
      </c>
      <c r="I723" s="102" t="n">
        <v>21</v>
      </c>
      <c r="J723" s="102" t="n">
        <v>30015</v>
      </c>
      <c r="K723" s="102" t="n">
        <v>7</v>
      </c>
      <c r="L723" s="102" t="s">
        <v>2712</v>
      </c>
      <c r="M723" s="102" t="s">
        <v>1078</v>
      </c>
      <c r="N723" s="102" t="s">
        <v>1090</v>
      </c>
      <c r="O723" s="102" t="s">
        <v>1126</v>
      </c>
      <c r="P723" s="104" t="e">
        <f aca="false">_xlfn.XLOOKUP('MEDIA TRI'!$E:$E,'MEDIA TRI'!$AA:$AA,"-",0)</f>
        <v>#NAME?</v>
      </c>
      <c r="Q723" s="12" t="e">
        <f aca="false">_xlfn.XLOOKUP($U:$U,$V:$V,0,0)</f>
        <v>#NAME?</v>
      </c>
      <c r="R723" s="12" t="e">
        <f aca="false">_xlfn.XLOOKUP($U:$U,$W:$W,0,0)</f>
        <v>#NAME?</v>
      </c>
      <c r="S723" s="12" t="s">
        <v>61</v>
      </c>
      <c r="T723" s="12" t="s">
        <v>1092</v>
      </c>
      <c r="U723" s="12" t="n">
        <v>89870547001204</v>
      </c>
      <c r="V723" s="12" t="s">
        <v>1093</v>
      </c>
      <c r="W723" s="12" t="s">
        <v>1094</v>
      </c>
    </row>
    <row r="724" customFormat="false" ht="15" hidden="false" customHeight="false" outlineLevel="0" collapsed="false">
      <c r="A724" s="102" t="s">
        <v>2715</v>
      </c>
      <c r="B724" s="103" t="n">
        <v>22473102000167</v>
      </c>
      <c r="C724" s="102" t="n">
        <v>139990</v>
      </c>
      <c r="D724" s="102" t="n">
        <v>333</v>
      </c>
      <c r="E724" s="102" t="s">
        <v>2716</v>
      </c>
      <c r="F724" s="102" t="n">
        <v>614</v>
      </c>
      <c r="G724" s="102" t="s">
        <v>1183</v>
      </c>
      <c r="H724" s="102" t="n">
        <v>34837</v>
      </c>
      <c r="I724" s="102" t="n">
        <v>42</v>
      </c>
      <c r="J724" s="102" t="n">
        <v>34837</v>
      </c>
      <c r="K724" s="102" t="n">
        <v>7</v>
      </c>
      <c r="L724" s="102" t="s">
        <v>2715</v>
      </c>
      <c r="M724" s="102" t="s">
        <v>1078</v>
      </c>
      <c r="N724" s="102" t="s">
        <v>1079</v>
      </c>
      <c r="O724" s="102" t="s">
        <v>1155</v>
      </c>
      <c r="P724" s="104" t="e">
        <f aca="false">_xlfn.XLOOKUP('MEDIA TRI'!$E:$E,'MEDIA TRI'!$AA:$AA,"-",0)</f>
        <v>#NAME?</v>
      </c>
      <c r="Q724" s="12" t="e">
        <f aca="false">_xlfn.XLOOKUP($U:$U,$V:$V,0,0)</f>
        <v>#NAME?</v>
      </c>
      <c r="R724" s="12" t="e">
        <f aca="false">_xlfn.XLOOKUP($U:$U,$W:$W,0,0)</f>
        <v>#NAME?</v>
      </c>
      <c r="S724" s="12" t="s">
        <v>61</v>
      </c>
      <c r="T724" s="12" t="s">
        <v>1081</v>
      </c>
      <c r="U724" s="12" t="n">
        <v>89640452000303</v>
      </c>
      <c r="V724" s="12" t="s">
        <v>1093</v>
      </c>
      <c r="W724" s="12" t="s">
        <v>1094</v>
      </c>
    </row>
    <row r="725" customFormat="false" ht="15" hidden="false" customHeight="false" outlineLevel="0" collapsed="false">
      <c r="A725" s="102" t="s">
        <v>2717</v>
      </c>
      <c r="B725" s="103" t="n">
        <v>20743779000142</v>
      </c>
      <c r="C725" s="102" t="n">
        <v>106866</v>
      </c>
      <c r="D725" s="102" t="n">
        <v>412</v>
      </c>
      <c r="E725" s="102" t="s">
        <v>2718</v>
      </c>
      <c r="F725" s="102" t="n">
        <v>14516</v>
      </c>
      <c r="G725" s="102" t="s">
        <v>1089</v>
      </c>
      <c r="H725" s="102" t="n">
        <v>34925</v>
      </c>
      <c r="I725" s="102" t="n">
        <v>35</v>
      </c>
      <c r="J725" s="102" t="n">
        <v>34925</v>
      </c>
      <c r="K725" s="102" t="n">
        <v>7</v>
      </c>
      <c r="L725" s="102" t="s">
        <v>2717</v>
      </c>
      <c r="M725" s="102" t="s">
        <v>1078</v>
      </c>
      <c r="N725" s="102" t="s">
        <v>1079</v>
      </c>
      <c r="O725" s="102" t="s">
        <v>1147</v>
      </c>
      <c r="P725" s="104" t="e">
        <f aca="false">_xlfn.XLOOKUP('MEDIA TRI'!$E:$E,'MEDIA TRI'!$AA:$AA,"-",0)</f>
        <v>#NAME?</v>
      </c>
      <c r="Q725" s="12" t="e">
        <f aca="false">_xlfn.XLOOKUP($U:$U,$V:$V,0,0)</f>
        <v>#NAME?</v>
      </c>
      <c r="R725" s="12" t="e">
        <f aca="false">_xlfn.XLOOKUP($U:$U,$W:$W,0,0)</f>
        <v>#NAME?</v>
      </c>
      <c r="S725" s="12" t="s">
        <v>61</v>
      </c>
      <c r="T725" s="12" t="s">
        <v>1092</v>
      </c>
      <c r="U725" s="12" t="n">
        <v>89640452000303</v>
      </c>
      <c r="V725" s="12" t="s">
        <v>1093</v>
      </c>
      <c r="W725" s="12" t="s">
        <v>1094</v>
      </c>
    </row>
    <row r="726" customFormat="false" ht="15" hidden="false" customHeight="false" outlineLevel="0" collapsed="false">
      <c r="A726" s="102" t="s">
        <v>2719</v>
      </c>
      <c r="B726" s="103" t="n">
        <v>18038679000173</v>
      </c>
      <c r="C726" s="102" t="n">
        <v>103246</v>
      </c>
      <c r="D726" s="102" t="n">
        <v>3412</v>
      </c>
      <c r="E726" s="102" t="s">
        <v>2720</v>
      </c>
      <c r="F726" s="102" t="n">
        <v>10437</v>
      </c>
      <c r="G726" s="102" t="s">
        <v>58</v>
      </c>
      <c r="H726" s="102" t="n">
        <v>30015</v>
      </c>
      <c r="I726" s="102" t="n">
        <v>21</v>
      </c>
      <c r="J726" s="102" t="n">
        <v>30015</v>
      </c>
      <c r="K726" s="102" t="n">
        <v>7</v>
      </c>
      <c r="L726" s="102" t="s">
        <v>2719</v>
      </c>
      <c r="M726" s="102" t="s">
        <v>1078</v>
      </c>
      <c r="N726" s="102" t="s">
        <v>1090</v>
      </c>
      <c r="O726" s="102" t="s">
        <v>1126</v>
      </c>
      <c r="P726" s="104" t="e">
        <f aca="false">_xlfn.XLOOKUP('MEDIA TRI'!$E:$E,'MEDIA TRI'!$AA:$AA,"-",0)</f>
        <v>#NAME?</v>
      </c>
      <c r="Q726" s="12" t="e">
        <f aca="false">_xlfn.XLOOKUP($U:$U,$V:$V,0,0)</f>
        <v>#NAME?</v>
      </c>
      <c r="R726" s="12" t="e">
        <f aca="false">_xlfn.XLOOKUP($U:$U,$W:$W,0,0)</f>
        <v>#NAME?</v>
      </c>
      <c r="S726" s="12" t="s">
        <v>61</v>
      </c>
      <c r="T726" s="12" t="s">
        <v>1092</v>
      </c>
      <c r="U726" s="12" t="n">
        <v>58837188001189</v>
      </c>
      <c r="V726" s="12" t="s">
        <v>1093</v>
      </c>
      <c r="W726" s="12" t="s">
        <v>1094</v>
      </c>
    </row>
    <row r="727" customFormat="false" ht="15" hidden="false" customHeight="false" outlineLevel="0" collapsed="false">
      <c r="A727" s="102" t="s">
        <v>2721</v>
      </c>
      <c r="B727" s="103" t="n">
        <v>16847592000464</v>
      </c>
      <c r="C727" s="102" t="n">
        <v>117985</v>
      </c>
      <c r="D727" s="102" t="n">
        <v>836</v>
      </c>
      <c r="E727" s="102" t="s">
        <v>2722</v>
      </c>
      <c r="F727" s="102" t="n">
        <v>10437</v>
      </c>
      <c r="G727" s="102" t="s">
        <v>58</v>
      </c>
      <c r="H727" s="102" t="n">
        <v>39999</v>
      </c>
      <c r="I727" s="102" t="n">
        <v>10</v>
      </c>
      <c r="J727" s="102" t="n">
        <v>39999</v>
      </c>
      <c r="K727" s="102" t="n">
        <v>7</v>
      </c>
      <c r="L727" s="102" t="s">
        <v>2721</v>
      </c>
      <c r="M727" s="102" t="s">
        <v>1078</v>
      </c>
      <c r="N727" s="102" t="s">
        <v>1079</v>
      </c>
      <c r="O727" s="102" t="s">
        <v>1155</v>
      </c>
      <c r="P727" s="104" t="e">
        <f aca="false">_xlfn.XLOOKUP('MEDIA TRI'!$E:$E,'MEDIA TRI'!$AA:$AA,"-",0)</f>
        <v>#NAME?</v>
      </c>
      <c r="Q727" s="12" t="e">
        <f aca="false">_xlfn.XLOOKUP($U:$U,$V:$V,0,0)</f>
        <v>#NAME?</v>
      </c>
      <c r="R727" s="12" t="e">
        <f aca="false">_xlfn.XLOOKUP($U:$U,$W:$W,0,0)</f>
        <v>#NAME?</v>
      </c>
      <c r="S727" s="12" t="s">
        <v>61</v>
      </c>
      <c r="T727" s="12" t="s">
        <v>1081</v>
      </c>
      <c r="U727" s="12" t="n">
        <v>58837188001189</v>
      </c>
      <c r="V727" s="12" t="s">
        <v>1093</v>
      </c>
      <c r="W727" s="12" t="s">
        <v>1094</v>
      </c>
    </row>
    <row r="728" customFormat="false" ht="15" hidden="false" customHeight="false" outlineLevel="0" collapsed="false">
      <c r="A728" s="102" t="s">
        <v>2723</v>
      </c>
      <c r="B728" s="103" t="n">
        <v>20892360000152</v>
      </c>
      <c r="C728" s="102" t="n">
        <v>117987</v>
      </c>
      <c r="D728" s="102" t="n">
        <v>393</v>
      </c>
      <c r="E728" s="102" t="s">
        <v>2724</v>
      </c>
      <c r="F728" s="102" t="n">
        <v>13531</v>
      </c>
      <c r="G728" s="102" t="s">
        <v>1381</v>
      </c>
      <c r="H728" s="102" t="n">
        <v>35992</v>
      </c>
      <c r="I728" s="102" t="n">
        <v>8</v>
      </c>
      <c r="J728" s="102" t="n">
        <v>35992</v>
      </c>
      <c r="K728" s="102" t="n">
        <v>7</v>
      </c>
      <c r="L728" s="102" t="s">
        <v>2422</v>
      </c>
      <c r="M728" s="102" t="s">
        <v>1078</v>
      </c>
      <c r="N728" s="102" t="s">
        <v>1090</v>
      </c>
      <c r="O728" s="102" t="s">
        <v>1122</v>
      </c>
      <c r="P728" s="104" t="e">
        <f aca="false">_xlfn.XLOOKUP('MEDIA TRI'!$E:$E,'MEDIA TRI'!$AA:$AA,"-",0)</f>
        <v>#NAME?</v>
      </c>
      <c r="Q728" s="12" t="e">
        <f aca="false">_xlfn.XLOOKUP($U:$U,$V:$V,0,0)</f>
        <v>#NAME?</v>
      </c>
      <c r="R728" s="12" t="e">
        <f aca="false">_xlfn.XLOOKUP($U:$U,$W:$W,0,0)</f>
        <v>#NAME?</v>
      </c>
      <c r="S728" s="12" t="s">
        <v>61</v>
      </c>
      <c r="T728" s="12" t="s">
        <v>1092</v>
      </c>
      <c r="U728" s="12" t="n">
        <v>17774738001504</v>
      </c>
      <c r="V728" s="12" t="n">
        <v>29</v>
      </c>
      <c r="W728" s="12" t="s">
        <v>58</v>
      </c>
    </row>
    <row r="729" customFormat="false" ht="15" hidden="false" customHeight="false" outlineLevel="0" collapsed="false">
      <c r="A729" s="102" t="s">
        <v>2725</v>
      </c>
      <c r="B729" s="103" t="n">
        <v>2019575000181</v>
      </c>
      <c r="C729" s="102" t="n">
        <v>101098</v>
      </c>
      <c r="D729" s="102" t="n">
        <v>302</v>
      </c>
      <c r="E729" s="102" t="s">
        <v>2726</v>
      </c>
      <c r="F729" s="102" t="n">
        <v>95</v>
      </c>
      <c r="G729" s="102" t="s">
        <v>1100</v>
      </c>
      <c r="H729" s="102" t="n">
        <v>34925</v>
      </c>
      <c r="I729" s="102" t="n">
        <v>35</v>
      </c>
      <c r="J729" s="102" t="n">
        <v>34925</v>
      </c>
      <c r="K729" s="102" t="n">
        <v>7</v>
      </c>
      <c r="L729" s="102" t="s">
        <v>2725</v>
      </c>
      <c r="M729" s="102" t="s">
        <v>1078</v>
      </c>
      <c r="N729" s="102" t="s">
        <v>1079</v>
      </c>
      <c r="O729" s="102" t="s">
        <v>1155</v>
      </c>
      <c r="P729" s="104" t="e">
        <f aca="false">_xlfn.XLOOKUP('MEDIA TRI'!$E:$E,'MEDIA TRI'!$AA:$AA,"-",0)</f>
        <v>#NAME?</v>
      </c>
      <c r="Q729" s="12" t="e">
        <f aca="false">_xlfn.XLOOKUP($U:$U,$V:$V,0,0)</f>
        <v>#NAME?</v>
      </c>
      <c r="R729" s="12" t="e">
        <f aca="false">_xlfn.XLOOKUP($U:$U,$W:$W,0,0)</f>
        <v>#NAME?</v>
      </c>
      <c r="S729" s="12" t="s">
        <v>61</v>
      </c>
      <c r="T729" s="12" t="s">
        <v>1081</v>
      </c>
      <c r="U729" s="12" t="n">
        <v>17774738001504</v>
      </c>
      <c r="V729" s="12" t="n">
        <v>0</v>
      </c>
      <c r="W729" s="12" t="s">
        <v>2423</v>
      </c>
    </row>
    <row r="730" customFormat="false" ht="15" hidden="false" customHeight="false" outlineLevel="0" collapsed="false">
      <c r="A730" s="102" t="s">
        <v>2727</v>
      </c>
      <c r="B730" s="103" t="n">
        <v>21883152000150</v>
      </c>
      <c r="C730" s="102" t="n">
        <v>112102</v>
      </c>
      <c r="D730" s="102" t="n">
        <v>222</v>
      </c>
      <c r="E730" s="102" t="s">
        <v>2728</v>
      </c>
      <c r="F730" s="102" t="n">
        <v>95</v>
      </c>
      <c r="G730" s="102" t="s">
        <v>1100</v>
      </c>
      <c r="H730" s="102" t="n">
        <v>34925</v>
      </c>
      <c r="I730" s="102" t="n">
        <v>35</v>
      </c>
      <c r="J730" s="102" t="n">
        <v>34925</v>
      </c>
      <c r="K730" s="102" t="n">
        <v>7</v>
      </c>
      <c r="L730" s="102" t="s">
        <v>2727</v>
      </c>
      <c r="M730" s="102" t="s">
        <v>1078</v>
      </c>
      <c r="N730" s="102" t="s">
        <v>1090</v>
      </c>
      <c r="O730" s="102" t="s">
        <v>1102</v>
      </c>
      <c r="P730" s="104" t="e">
        <f aca="false">_xlfn.XLOOKUP('MEDIA TRI'!$E:$E,'MEDIA TRI'!$AA:$AA,"-",0)</f>
        <v>#NAME?</v>
      </c>
      <c r="Q730" s="12" t="e">
        <f aca="false">_xlfn.XLOOKUP($U:$U,$V:$V,0,0)</f>
        <v>#NAME?</v>
      </c>
      <c r="R730" s="12" t="e">
        <f aca="false">_xlfn.XLOOKUP($U:$U,$W:$W,0,0)</f>
        <v>#NAME?</v>
      </c>
      <c r="S730" s="12" t="s">
        <v>61</v>
      </c>
      <c r="T730" s="12" t="s">
        <v>1081</v>
      </c>
      <c r="U730" s="12" t="n">
        <v>16513178006107</v>
      </c>
      <c r="V730" s="12" t="s">
        <v>1093</v>
      </c>
      <c r="W730" s="12" t="s">
        <v>1094</v>
      </c>
    </row>
    <row r="731" customFormat="false" ht="15" hidden="false" customHeight="false" outlineLevel="0" collapsed="false">
      <c r="A731" s="102" t="s">
        <v>2729</v>
      </c>
      <c r="B731" s="103" t="n">
        <v>2092546000145</v>
      </c>
      <c r="C731" s="102" t="n">
        <v>105837</v>
      </c>
      <c r="D731" s="102" t="n">
        <v>3504</v>
      </c>
      <c r="E731" s="102" t="s">
        <v>2730</v>
      </c>
      <c r="F731" s="102" t="n">
        <v>14329</v>
      </c>
      <c r="G731" s="102" t="s">
        <v>1109</v>
      </c>
      <c r="H731" s="102" t="n">
        <v>34808</v>
      </c>
      <c r="I731" s="102" t="n">
        <v>56</v>
      </c>
      <c r="J731" s="102" t="n">
        <v>34808</v>
      </c>
      <c r="K731" s="102" t="n">
        <v>7</v>
      </c>
      <c r="L731" s="102" t="s">
        <v>2731</v>
      </c>
      <c r="M731" s="102" t="s">
        <v>1078</v>
      </c>
      <c r="N731" s="102" t="s">
        <v>1090</v>
      </c>
      <c r="O731" s="102" t="s">
        <v>1122</v>
      </c>
      <c r="P731" s="104" t="e">
        <f aca="false">_xlfn.XLOOKUP('MEDIA TRI'!$E:$E,'MEDIA TRI'!$AA:$AA,"-",0)</f>
        <v>#NAME?</v>
      </c>
      <c r="Q731" s="12" t="e">
        <f aca="false">_xlfn.XLOOKUP($U:$U,$V:$V,0,0)</f>
        <v>#NAME?</v>
      </c>
      <c r="R731" s="12" t="e">
        <f aca="false">_xlfn.XLOOKUP($U:$U,$W:$W,0,0)</f>
        <v>#NAME?</v>
      </c>
      <c r="S731" s="12" t="s">
        <v>61</v>
      </c>
      <c r="T731" s="12" t="s">
        <v>1092</v>
      </c>
      <c r="U731" s="12" t="n">
        <v>5868278004196</v>
      </c>
      <c r="V731" s="12" t="s">
        <v>1093</v>
      </c>
      <c r="W731" s="12" t="s">
        <v>1094</v>
      </c>
    </row>
    <row r="732" customFormat="false" ht="15" hidden="false" customHeight="false" outlineLevel="0" collapsed="false">
      <c r="A732" s="102" t="s">
        <v>1257</v>
      </c>
      <c r="B732" s="103" t="n">
        <v>64296155000108</v>
      </c>
      <c r="C732" s="102" t="n">
        <v>118139</v>
      </c>
      <c r="D732" s="102" t="n">
        <v>509</v>
      </c>
      <c r="E732" s="102" t="s">
        <v>1256</v>
      </c>
      <c r="F732" s="102" t="n">
        <v>10437</v>
      </c>
      <c r="G732" s="102" t="s">
        <v>58</v>
      </c>
      <c r="H732" s="102" t="n">
        <v>30015</v>
      </c>
      <c r="I732" s="102" t="n">
        <v>8</v>
      </c>
      <c r="J732" s="102" t="n">
        <v>30015</v>
      </c>
      <c r="K732" s="102" t="n">
        <v>7</v>
      </c>
      <c r="L732" s="102" t="s">
        <v>1257</v>
      </c>
      <c r="M732" s="102" t="s">
        <v>1078</v>
      </c>
      <c r="N732" s="102" t="s">
        <v>1079</v>
      </c>
      <c r="O732" s="102" t="s">
        <v>1116</v>
      </c>
      <c r="P732" s="104" t="e">
        <f aca="false">_xlfn.XLOOKUP('MEDIA TRI'!$E:$E,'MEDIA TRI'!$AA:$AA,"-",0)</f>
        <v>#NAME?</v>
      </c>
      <c r="Q732" s="12" t="e">
        <f aca="false">_xlfn.XLOOKUP($U:$U,$V:$V,0,0)</f>
        <v>#NAME?</v>
      </c>
      <c r="R732" s="12" t="e">
        <f aca="false">_xlfn.XLOOKUP($U:$U,$W:$W,0,0)</f>
        <v>#NAME?</v>
      </c>
      <c r="S732" s="12" t="s">
        <v>61</v>
      </c>
      <c r="T732" s="12" t="s">
        <v>1081</v>
      </c>
      <c r="U732" s="12" t="n">
        <v>5868278004196</v>
      </c>
      <c r="V732" s="12" t="s">
        <v>1093</v>
      </c>
      <c r="W732" s="12" t="s">
        <v>1094</v>
      </c>
    </row>
    <row r="733" customFormat="false" ht="15" hidden="false" customHeight="false" outlineLevel="0" collapsed="false">
      <c r="A733" s="102" t="s">
        <v>2732</v>
      </c>
      <c r="B733" s="103" t="n">
        <v>2486036000152</v>
      </c>
      <c r="C733" s="102" t="n">
        <v>112688</v>
      </c>
      <c r="D733" s="102" t="n">
        <v>673</v>
      </c>
      <c r="E733" s="102" t="s">
        <v>2733</v>
      </c>
      <c r="F733" s="102" t="n">
        <v>12837</v>
      </c>
      <c r="G733" s="102" t="s">
        <v>1221</v>
      </c>
      <c r="H733" s="102" t="n">
        <v>35993</v>
      </c>
      <c r="I733" s="102" t="n">
        <v>14</v>
      </c>
      <c r="J733" s="102" t="n">
        <v>35993</v>
      </c>
      <c r="K733" s="102" t="n">
        <v>7</v>
      </c>
      <c r="L733" s="102" t="s">
        <v>1219</v>
      </c>
      <c r="M733" s="102" t="s">
        <v>1078</v>
      </c>
      <c r="N733" s="102" t="s">
        <v>1090</v>
      </c>
      <c r="O733" s="102" t="s">
        <v>1102</v>
      </c>
      <c r="P733" s="104" t="e">
        <f aca="false">_xlfn.XLOOKUP('MEDIA TRI'!$E:$E,'MEDIA TRI'!$AA:$AA,"-",0)</f>
        <v>#NAME?</v>
      </c>
      <c r="Q733" s="12" t="e">
        <f aca="false">_xlfn.XLOOKUP($U:$U,$V:$V,0,0)</f>
        <v>#NAME?</v>
      </c>
      <c r="R733" s="12" t="e">
        <f aca="false">_xlfn.XLOOKUP($U:$U,$W:$W,0,0)</f>
        <v>#NAME?</v>
      </c>
      <c r="S733" s="12" t="s">
        <v>61</v>
      </c>
      <c r="T733" s="12" t="s">
        <v>1081</v>
      </c>
      <c r="U733" s="12" t="n">
        <v>552181000673</v>
      </c>
      <c r="V733" s="12" t="s">
        <v>1093</v>
      </c>
      <c r="W733" s="12" t="s">
        <v>1094</v>
      </c>
    </row>
    <row r="734" customFormat="false" ht="15" hidden="false" customHeight="false" outlineLevel="0" collapsed="false">
      <c r="A734" s="102" t="s">
        <v>2734</v>
      </c>
      <c r="B734" s="103" t="n">
        <v>71066575000155</v>
      </c>
      <c r="C734" s="102" t="n">
        <v>143264</v>
      </c>
      <c r="D734" s="102" t="n">
        <v>663</v>
      </c>
      <c r="E734" s="102" t="s">
        <v>2735</v>
      </c>
      <c r="F734" s="102" t="n">
        <v>15894</v>
      </c>
      <c r="G734" s="102" t="s">
        <v>1333</v>
      </c>
      <c r="H734" s="102" t="n">
        <v>34925</v>
      </c>
      <c r="I734" s="102" t="n">
        <v>35</v>
      </c>
      <c r="J734" s="102" t="n">
        <v>34925</v>
      </c>
      <c r="K734" s="102" t="n">
        <v>7</v>
      </c>
      <c r="L734" s="102" t="s">
        <v>2734</v>
      </c>
      <c r="M734" s="102" t="s">
        <v>1078</v>
      </c>
      <c r="N734" s="102" t="s">
        <v>1079</v>
      </c>
      <c r="O734" s="102" t="s">
        <v>1116</v>
      </c>
      <c r="P734" s="104" t="e">
        <f aca="false">_xlfn.XLOOKUP('MEDIA TRI'!$E:$E,'MEDIA TRI'!$AA:$AA,"-",0)</f>
        <v>#NAME?</v>
      </c>
      <c r="Q734" s="12" t="e">
        <f aca="false">_xlfn.XLOOKUP($U:$U,$V:$V,0,0)</f>
        <v>#NAME?</v>
      </c>
      <c r="R734" s="12" t="e">
        <f aca="false">_xlfn.XLOOKUP($U:$U,$W:$W,0,0)</f>
        <v>#NAME?</v>
      </c>
      <c r="S734" s="12" t="s">
        <v>61</v>
      </c>
      <c r="T734" s="12" t="s">
        <v>1081</v>
      </c>
      <c r="U734" s="12" t="n">
        <v>552181000673</v>
      </c>
      <c r="V734" s="12" t="s">
        <v>1093</v>
      </c>
      <c r="W734" s="12" t="s">
        <v>1094</v>
      </c>
    </row>
    <row r="735" customFormat="false" ht="15" hidden="false" customHeight="false" outlineLevel="0" collapsed="false">
      <c r="A735" s="102" t="s">
        <v>2736</v>
      </c>
      <c r="B735" s="103" t="n">
        <v>23266695000153</v>
      </c>
      <c r="C735" s="102" t="n">
        <v>163174</v>
      </c>
      <c r="D735" s="102" t="n">
        <v>333</v>
      </c>
      <c r="E735" s="102" t="s">
        <v>2737</v>
      </c>
      <c r="F735" s="102" t="n">
        <v>10437</v>
      </c>
      <c r="G735" s="102" t="s">
        <v>58</v>
      </c>
      <c r="H735" s="102" t="n">
        <v>35187</v>
      </c>
      <c r="I735" s="102" t="n">
        <v>20</v>
      </c>
      <c r="J735" s="102" t="n">
        <v>35187</v>
      </c>
      <c r="K735" s="102" t="n">
        <v>7</v>
      </c>
      <c r="L735" s="102" t="s">
        <v>2736</v>
      </c>
      <c r="M735" s="102" t="s">
        <v>1078</v>
      </c>
      <c r="N735" s="102" t="s">
        <v>1079</v>
      </c>
      <c r="O735" s="102" t="s">
        <v>1155</v>
      </c>
      <c r="P735" s="104" t="e">
        <f aca="false">_xlfn.XLOOKUP('MEDIA TRI'!$E:$E,'MEDIA TRI'!$AA:$AA,"-",0)</f>
        <v>#NAME?</v>
      </c>
      <c r="Q735" s="12" t="e">
        <f aca="false">_xlfn.XLOOKUP($U:$U,$V:$V,0,0)</f>
        <v>#NAME?</v>
      </c>
      <c r="R735" s="12" t="e">
        <f aca="false">_xlfn.XLOOKUP($U:$U,$W:$W,0,0)</f>
        <v>#NAME?</v>
      </c>
      <c r="S735" s="12" t="s">
        <v>61</v>
      </c>
      <c r="T735" s="12" t="s">
        <v>1081</v>
      </c>
      <c r="U735" s="12" t="n">
        <v>2812468002230</v>
      </c>
      <c r="V735" s="12" t="s">
        <v>1093</v>
      </c>
      <c r="W735" s="12" t="s">
        <v>1094</v>
      </c>
    </row>
    <row r="736" customFormat="false" ht="15" hidden="false" customHeight="false" outlineLevel="0" collapsed="false">
      <c r="A736" s="102" t="s">
        <v>2738</v>
      </c>
      <c r="B736" s="103" t="n">
        <v>21091582000139</v>
      </c>
      <c r="C736" s="102" t="n">
        <v>118151</v>
      </c>
      <c r="D736" s="102" t="n">
        <v>836</v>
      </c>
      <c r="E736" s="102" t="s">
        <v>2739</v>
      </c>
      <c r="F736" s="102" t="n">
        <v>14326</v>
      </c>
      <c r="G736" s="102" t="s">
        <v>1355</v>
      </c>
      <c r="H736" s="102" t="n">
        <v>35181</v>
      </c>
      <c r="I736" s="102" t="n">
        <v>21</v>
      </c>
      <c r="J736" s="102" t="n">
        <v>35181</v>
      </c>
      <c r="K736" s="102" t="n">
        <v>7</v>
      </c>
      <c r="L736" s="102" t="s">
        <v>2738</v>
      </c>
      <c r="M736" s="102" t="s">
        <v>1078</v>
      </c>
      <c r="N736" s="102" t="s">
        <v>1079</v>
      </c>
      <c r="O736" s="102" t="s">
        <v>1155</v>
      </c>
      <c r="P736" s="104" t="e">
        <f aca="false">_xlfn.XLOOKUP('MEDIA TRI'!$E:$E,'MEDIA TRI'!$AA:$AA,"-",0)</f>
        <v>#NAME?</v>
      </c>
      <c r="Q736" s="12" t="e">
        <f aca="false">_xlfn.XLOOKUP($U:$U,$V:$V,0,0)</f>
        <v>#NAME?</v>
      </c>
      <c r="R736" s="12" t="e">
        <f aca="false">_xlfn.XLOOKUP($U:$U,$W:$W,0,0)</f>
        <v>#NAME?</v>
      </c>
      <c r="S736" s="12" t="s">
        <v>61</v>
      </c>
      <c r="T736" s="12" t="s">
        <v>1081</v>
      </c>
      <c r="U736" s="12" t="n">
        <v>17790718000636</v>
      </c>
      <c r="V736" s="12" t="s">
        <v>1093</v>
      </c>
      <c r="W736" s="12" t="s">
        <v>1094</v>
      </c>
    </row>
    <row r="737" customFormat="false" ht="15" hidden="false" customHeight="false" outlineLevel="0" collapsed="false">
      <c r="A737" s="102" t="s">
        <v>2740</v>
      </c>
      <c r="B737" s="103" t="n">
        <v>25316209000190</v>
      </c>
      <c r="C737" s="102" t="n">
        <v>126766</v>
      </c>
      <c r="D737" s="102" t="n">
        <v>384</v>
      </c>
      <c r="E737" s="102" t="s">
        <v>2741</v>
      </c>
      <c r="F737" s="102" t="n">
        <v>14261</v>
      </c>
      <c r="G737" s="102" t="s">
        <v>1121</v>
      </c>
      <c r="H737" s="102" t="n">
        <v>35993</v>
      </c>
      <c r="I737" s="102" t="n">
        <v>60</v>
      </c>
      <c r="J737" s="102" t="n">
        <v>35993</v>
      </c>
      <c r="K737" s="102" t="n">
        <v>7</v>
      </c>
      <c r="L737" s="102" t="s">
        <v>2742</v>
      </c>
      <c r="M737" s="102" t="s">
        <v>1078</v>
      </c>
      <c r="N737" s="102" t="s">
        <v>1079</v>
      </c>
      <c r="O737" s="102" t="s">
        <v>1080</v>
      </c>
      <c r="P737" s="104" t="e">
        <f aca="false">_xlfn.XLOOKUP('MEDIA TRI'!$E:$E,'MEDIA TRI'!$AA:$AA,"-",0)</f>
        <v>#NAME?</v>
      </c>
      <c r="Q737" s="12" t="e">
        <f aca="false">_xlfn.XLOOKUP($U:$U,$V:$V,0,0)</f>
        <v>#NAME?</v>
      </c>
      <c r="R737" s="12" t="e">
        <f aca="false">_xlfn.XLOOKUP($U:$U,$W:$W,0,0)</f>
        <v>#NAME?</v>
      </c>
      <c r="S737" s="12" t="s">
        <v>61</v>
      </c>
      <c r="T737" s="12" t="s">
        <v>1081</v>
      </c>
      <c r="U737" s="12" t="n">
        <v>25471574001906</v>
      </c>
      <c r="V737" s="12" t="s">
        <v>1093</v>
      </c>
      <c r="W737" s="12" t="s">
        <v>1094</v>
      </c>
    </row>
    <row r="738" customFormat="false" ht="15" hidden="false" customHeight="false" outlineLevel="0" collapsed="false">
      <c r="A738" s="102" t="s">
        <v>2743</v>
      </c>
      <c r="B738" s="103" t="n">
        <v>1527002000104</v>
      </c>
      <c r="C738" s="102" t="n">
        <v>151539</v>
      </c>
      <c r="D738" s="102" t="n">
        <v>427</v>
      </c>
      <c r="E738" s="102" t="s">
        <v>2744</v>
      </c>
      <c r="F738" s="102" t="n">
        <v>15140</v>
      </c>
      <c r="G738" s="102" t="s">
        <v>1186</v>
      </c>
      <c r="H738" s="102" t="n">
        <v>36000</v>
      </c>
      <c r="I738" s="102" t="n">
        <v>28</v>
      </c>
      <c r="J738" s="102" t="n">
        <v>36000</v>
      </c>
      <c r="K738" s="102" t="n">
        <v>7</v>
      </c>
      <c r="L738" s="102" t="s">
        <v>2743</v>
      </c>
      <c r="M738" s="102" t="s">
        <v>1078</v>
      </c>
      <c r="N738" s="102" t="s">
        <v>1090</v>
      </c>
      <c r="O738" s="102" t="s">
        <v>1122</v>
      </c>
      <c r="P738" s="104" t="e">
        <f aca="false">_xlfn.XLOOKUP('MEDIA TRI'!$E:$E,'MEDIA TRI'!$AA:$AA,"-",0)</f>
        <v>#NAME?</v>
      </c>
      <c r="Q738" s="12" t="e">
        <f aca="false">_xlfn.XLOOKUP($U:$U,$V:$V,0,0)</f>
        <v>#NAME?</v>
      </c>
      <c r="R738" s="12" t="e">
        <f aca="false">_xlfn.XLOOKUP($U:$U,$W:$W,0,0)</f>
        <v>#NAME?</v>
      </c>
      <c r="S738" s="12" t="s">
        <v>61</v>
      </c>
      <c r="T738" s="12" t="s">
        <v>1092</v>
      </c>
      <c r="U738" s="12" t="n">
        <v>25471574001906</v>
      </c>
      <c r="V738" s="12" t="s">
        <v>1093</v>
      </c>
      <c r="W738" s="12" t="s">
        <v>1094</v>
      </c>
    </row>
    <row r="739" customFormat="false" ht="15" hidden="false" customHeight="false" outlineLevel="0" collapsed="false">
      <c r="A739" s="102" t="s">
        <v>2745</v>
      </c>
      <c r="B739" s="103" t="n">
        <v>24013419000146</v>
      </c>
      <c r="C739" s="102" t="n">
        <v>151239</v>
      </c>
      <c r="D739" s="102" t="n">
        <v>346</v>
      </c>
      <c r="E739" s="102" t="s">
        <v>2746</v>
      </c>
      <c r="F739" s="102" t="n">
        <v>10437</v>
      </c>
      <c r="G739" s="102" t="s">
        <v>58</v>
      </c>
      <c r="H739" s="102" t="n">
        <v>35997</v>
      </c>
      <c r="I739" s="102" t="n">
        <v>21</v>
      </c>
      <c r="J739" s="102" t="n">
        <v>35997</v>
      </c>
      <c r="K739" s="102" t="n">
        <v>7</v>
      </c>
      <c r="L739" s="102" t="s">
        <v>2745</v>
      </c>
      <c r="M739" s="102" t="s">
        <v>1078</v>
      </c>
      <c r="N739" s="102" t="s">
        <v>1079</v>
      </c>
      <c r="O739" s="102" t="s">
        <v>1086</v>
      </c>
      <c r="P739" s="104" t="e">
        <f aca="false">_xlfn.XLOOKUP('MEDIA TRI'!$E:$E,'MEDIA TRI'!$AA:$AA,"-",0)</f>
        <v>#NAME?</v>
      </c>
      <c r="Q739" s="12" t="e">
        <f aca="false">_xlfn.XLOOKUP($U:$U,$V:$V,0,0)</f>
        <v>#NAME?</v>
      </c>
      <c r="R739" s="12" t="e">
        <f aca="false">_xlfn.XLOOKUP($U:$U,$W:$W,0,0)</f>
        <v>#NAME?</v>
      </c>
      <c r="S739" s="12" t="s">
        <v>61</v>
      </c>
      <c r="T739" s="12" t="s">
        <v>1081</v>
      </c>
      <c r="U739" s="12" t="n">
        <v>17790718001527</v>
      </c>
      <c r="V739" s="12" t="s">
        <v>1093</v>
      </c>
      <c r="W739" s="12" t="s">
        <v>1094</v>
      </c>
    </row>
    <row r="740" customFormat="false" ht="15" hidden="false" customHeight="false" outlineLevel="0" collapsed="false">
      <c r="A740" s="102" t="s">
        <v>2747</v>
      </c>
      <c r="B740" s="103" t="n">
        <v>2222550000180</v>
      </c>
      <c r="C740" s="102" t="n">
        <v>145742</v>
      </c>
      <c r="D740" s="102" t="n">
        <v>693</v>
      </c>
      <c r="E740" s="102" t="s">
        <v>2748</v>
      </c>
      <c r="F740" s="102" t="n">
        <v>614</v>
      </c>
      <c r="G740" s="102" t="s">
        <v>1183</v>
      </c>
      <c r="H740" s="102" t="n">
        <v>35939</v>
      </c>
      <c r="I740" s="102" t="n">
        <v>49</v>
      </c>
      <c r="J740" s="102" t="n">
        <v>35939</v>
      </c>
      <c r="K740" s="102" t="n">
        <v>7</v>
      </c>
      <c r="L740" s="102" t="s">
        <v>2747</v>
      </c>
      <c r="M740" s="102" t="s">
        <v>1078</v>
      </c>
      <c r="N740" s="102" t="s">
        <v>1090</v>
      </c>
      <c r="O740" s="102" t="s">
        <v>1122</v>
      </c>
      <c r="P740" s="104" t="e">
        <f aca="false">_xlfn.XLOOKUP('MEDIA TRI'!$E:$E,'MEDIA TRI'!$AA:$AA,"-",0)</f>
        <v>#NAME?</v>
      </c>
      <c r="Q740" s="12" t="e">
        <f aca="false">_xlfn.XLOOKUP($U:$U,$V:$V,0,0)</f>
        <v>#NAME?</v>
      </c>
      <c r="R740" s="12" t="e">
        <f aca="false">_xlfn.XLOOKUP($U:$U,$W:$W,0,0)</f>
        <v>#NAME?</v>
      </c>
      <c r="S740" s="12" t="s">
        <v>61</v>
      </c>
      <c r="T740" s="12" t="s">
        <v>1092</v>
      </c>
      <c r="U740" s="12" t="n">
        <v>17790718000806</v>
      </c>
      <c r="V740" s="12" t="s">
        <v>1093</v>
      </c>
      <c r="W740" s="12" t="s">
        <v>1094</v>
      </c>
    </row>
    <row r="741" customFormat="false" ht="15" hidden="false" customHeight="false" outlineLevel="0" collapsed="false">
      <c r="A741" s="102" t="s">
        <v>2749</v>
      </c>
      <c r="B741" s="103" t="n">
        <v>68505296000217</v>
      </c>
      <c r="C741" s="102" t="n">
        <v>102075</v>
      </c>
      <c r="D741" s="102" t="n">
        <v>1146</v>
      </c>
      <c r="E741" s="102" t="s">
        <v>2750</v>
      </c>
      <c r="F741" s="102" t="n">
        <v>10437</v>
      </c>
      <c r="G741" s="102" t="s">
        <v>58</v>
      </c>
      <c r="H741" s="102" t="n">
        <v>30015</v>
      </c>
      <c r="I741" s="102" t="n">
        <v>21</v>
      </c>
      <c r="J741" s="102" t="n">
        <v>30015</v>
      </c>
      <c r="K741" s="102" t="n">
        <v>7</v>
      </c>
      <c r="L741" s="102" t="s">
        <v>2749</v>
      </c>
      <c r="M741" s="102" t="s">
        <v>1078</v>
      </c>
      <c r="N741" s="102" t="s">
        <v>1079</v>
      </c>
      <c r="O741" s="102" t="s">
        <v>1097</v>
      </c>
      <c r="P741" s="104" t="e">
        <f aca="false">_xlfn.XLOOKUP('MEDIA TRI'!$E:$E,'MEDIA TRI'!$AA:$AA,"-",0)</f>
        <v>#NAME?</v>
      </c>
      <c r="Q741" s="12" t="e">
        <f aca="false">_xlfn.XLOOKUP($U:$U,$V:$V,0,0)</f>
        <v>#NAME?</v>
      </c>
      <c r="R741" s="12" t="e">
        <f aca="false">_xlfn.XLOOKUP($U:$U,$W:$W,0,0)</f>
        <v>#NAME?</v>
      </c>
      <c r="S741" s="12" t="s">
        <v>61</v>
      </c>
      <c r="T741" s="12" t="s">
        <v>1081</v>
      </c>
      <c r="U741" s="12" t="n">
        <v>27626696000384</v>
      </c>
      <c r="V741" s="12" t="s">
        <v>1093</v>
      </c>
      <c r="W741" s="12" t="s">
        <v>1094</v>
      </c>
    </row>
    <row r="742" customFormat="false" ht="15" hidden="false" customHeight="false" outlineLevel="0" collapsed="false">
      <c r="A742" s="102" t="s">
        <v>2751</v>
      </c>
      <c r="B742" s="103" t="n">
        <v>1457452000160</v>
      </c>
      <c r="C742" s="102" t="n">
        <v>106677</v>
      </c>
      <c r="D742" s="102" t="n">
        <v>2930</v>
      </c>
      <c r="E742" s="102" t="s">
        <v>2752</v>
      </c>
      <c r="F742" s="102" t="n">
        <v>14608</v>
      </c>
      <c r="G742" s="102" t="s">
        <v>1105</v>
      </c>
      <c r="H742" s="102" t="n">
        <v>35993</v>
      </c>
      <c r="I742" s="102" t="n">
        <v>34</v>
      </c>
      <c r="J742" s="102" t="n">
        <v>35993</v>
      </c>
      <c r="K742" s="102" t="n">
        <v>7</v>
      </c>
      <c r="L742" s="102" t="s">
        <v>2751</v>
      </c>
      <c r="M742" s="102" t="s">
        <v>1078</v>
      </c>
      <c r="N742" s="102" t="s">
        <v>1090</v>
      </c>
      <c r="O742" s="102" t="s">
        <v>1122</v>
      </c>
      <c r="P742" s="104" t="e">
        <f aca="false">_xlfn.XLOOKUP('MEDIA TRI'!$E:$E,'MEDIA TRI'!$AA:$AA,"-",0)</f>
        <v>#NAME?</v>
      </c>
      <c r="Q742" s="12" t="e">
        <f aca="false">_xlfn.XLOOKUP($U:$U,$V:$V,0,0)</f>
        <v>#NAME?</v>
      </c>
      <c r="R742" s="12" t="e">
        <f aca="false">_xlfn.XLOOKUP($U:$U,$W:$W,0,0)</f>
        <v>#NAME?</v>
      </c>
      <c r="S742" s="12" t="s">
        <v>61</v>
      </c>
      <c r="T742" s="12" t="s">
        <v>1092</v>
      </c>
      <c r="U742" s="12" t="n">
        <v>35830868001418</v>
      </c>
      <c r="V742" s="12" t="s">
        <v>1093</v>
      </c>
      <c r="W742" s="12" t="s">
        <v>1094</v>
      </c>
    </row>
    <row r="743" customFormat="false" ht="15" hidden="false" customHeight="false" outlineLevel="0" collapsed="false">
      <c r="A743" s="102" t="s">
        <v>2753</v>
      </c>
      <c r="B743" s="103" t="n">
        <v>4286678000133</v>
      </c>
      <c r="C743" s="102" t="n">
        <v>139989</v>
      </c>
      <c r="D743" s="102" t="n">
        <v>511</v>
      </c>
      <c r="E743" s="102" t="s">
        <v>2754</v>
      </c>
      <c r="F743" s="102" t="n">
        <v>14326</v>
      </c>
      <c r="G743" s="102" t="s">
        <v>1355</v>
      </c>
      <c r="H743" s="102" t="n">
        <v>34939</v>
      </c>
      <c r="I743" s="102" t="n">
        <v>21</v>
      </c>
      <c r="J743" s="102" t="n">
        <v>34939</v>
      </c>
      <c r="K743" s="102" t="n">
        <v>7</v>
      </c>
      <c r="L743" s="102" t="s">
        <v>2753</v>
      </c>
      <c r="M743" s="102" t="s">
        <v>1078</v>
      </c>
      <c r="N743" s="102" t="s">
        <v>1090</v>
      </c>
      <c r="O743" s="102" t="s">
        <v>1102</v>
      </c>
      <c r="P743" s="104" t="e">
        <f aca="false">_xlfn.XLOOKUP('MEDIA TRI'!$E:$E,'MEDIA TRI'!$AA:$AA,"-",0)</f>
        <v>#NAME?</v>
      </c>
      <c r="Q743" s="12" t="e">
        <f aca="false">_xlfn.XLOOKUP($U:$U,$V:$V,0,0)</f>
        <v>#NAME?</v>
      </c>
      <c r="R743" s="12" t="e">
        <f aca="false">_xlfn.XLOOKUP($U:$U,$W:$W,0,0)</f>
        <v>#NAME?</v>
      </c>
      <c r="S743" s="12" t="s">
        <v>61</v>
      </c>
      <c r="T743" s="12" t="s">
        <v>1081</v>
      </c>
      <c r="U743" s="12" t="n">
        <v>45309606000303</v>
      </c>
      <c r="V743" s="12" t="s">
        <v>1093</v>
      </c>
      <c r="W743" s="12" t="s">
        <v>1094</v>
      </c>
    </row>
    <row r="744" customFormat="false" ht="15" hidden="false" customHeight="false" outlineLevel="0" collapsed="false">
      <c r="A744" s="102" t="s">
        <v>2755</v>
      </c>
      <c r="B744" s="103" t="n">
        <v>20659900000152</v>
      </c>
      <c r="C744" s="102" t="n">
        <v>143710</v>
      </c>
      <c r="D744" s="102" t="n">
        <v>425</v>
      </c>
      <c r="E744" s="102" t="s">
        <v>2756</v>
      </c>
      <c r="F744" s="102" t="n">
        <v>10437</v>
      </c>
      <c r="G744" s="102" t="s">
        <v>58</v>
      </c>
      <c r="H744" s="102" t="n">
        <v>34925</v>
      </c>
      <c r="I744" s="102" t="n">
        <v>35</v>
      </c>
      <c r="J744" s="102" t="n">
        <v>34925</v>
      </c>
      <c r="K744" s="102" t="n">
        <v>7</v>
      </c>
      <c r="L744" s="102" t="s">
        <v>2755</v>
      </c>
      <c r="M744" s="102" t="s">
        <v>1078</v>
      </c>
      <c r="N744" s="102" t="s">
        <v>1090</v>
      </c>
      <c r="O744" s="102" t="s">
        <v>1122</v>
      </c>
      <c r="P744" s="104" t="e">
        <f aca="false">_xlfn.XLOOKUP('MEDIA TRI'!$E:$E,'MEDIA TRI'!$AA:$AA,"-",0)</f>
        <v>#NAME?</v>
      </c>
      <c r="Q744" s="12" t="e">
        <f aca="false">_xlfn.XLOOKUP($U:$U,$V:$V,0,0)</f>
        <v>#NAME?</v>
      </c>
      <c r="R744" s="12" t="e">
        <f aca="false">_xlfn.XLOOKUP($U:$U,$W:$W,0,0)</f>
        <v>#NAME?</v>
      </c>
      <c r="S744" s="12" t="s">
        <v>61</v>
      </c>
      <c r="T744" s="12" t="s">
        <v>1092</v>
      </c>
      <c r="U744" s="12" t="n">
        <v>76767219001235</v>
      </c>
      <c r="V744" s="12" t="s">
        <v>1093</v>
      </c>
      <c r="W744" s="12" t="s">
        <v>1094</v>
      </c>
    </row>
    <row r="745" customFormat="false" ht="15" hidden="false" customHeight="false" outlineLevel="0" collapsed="false">
      <c r="A745" s="102" t="s">
        <v>2757</v>
      </c>
      <c r="B745" s="103" t="n">
        <v>1667776000122</v>
      </c>
      <c r="C745" s="102" t="n">
        <v>112811</v>
      </c>
      <c r="D745" s="102" t="n">
        <v>404</v>
      </c>
      <c r="E745" s="102" t="s">
        <v>2758</v>
      </c>
      <c r="F745" s="102" t="n">
        <v>14305</v>
      </c>
      <c r="G745" s="102" t="s">
        <v>1352</v>
      </c>
      <c r="H745" s="102" t="n">
        <v>35993</v>
      </c>
      <c r="I745" s="102" t="n">
        <v>43</v>
      </c>
      <c r="J745" s="102" t="n">
        <v>35993</v>
      </c>
      <c r="K745" s="102" t="n">
        <v>7</v>
      </c>
      <c r="L745" s="102" t="s">
        <v>2757</v>
      </c>
      <c r="M745" s="102" t="s">
        <v>1078</v>
      </c>
      <c r="N745" s="102" t="s">
        <v>1090</v>
      </c>
      <c r="O745" s="102" t="s">
        <v>1106</v>
      </c>
      <c r="P745" s="104" t="e">
        <f aca="false">_xlfn.XLOOKUP('MEDIA TRI'!$E:$E,'MEDIA TRI'!$AA:$AA,"-",0)</f>
        <v>#NAME?</v>
      </c>
      <c r="Q745" s="12" t="e">
        <f aca="false">_xlfn.XLOOKUP($U:$U,$V:$V,0,0)</f>
        <v>#NAME?</v>
      </c>
      <c r="R745" s="12" t="e">
        <f aca="false">_xlfn.XLOOKUP($U:$U,$W:$W,0,0)</f>
        <v>#NAME?</v>
      </c>
      <c r="S745" s="12" t="s">
        <v>61</v>
      </c>
      <c r="T745" s="12" t="s">
        <v>1092</v>
      </c>
      <c r="U745" s="12" t="n">
        <v>76767219001235</v>
      </c>
      <c r="V745" s="12" t="s">
        <v>1093</v>
      </c>
      <c r="W745" s="12" t="s">
        <v>1094</v>
      </c>
    </row>
    <row r="746" customFormat="false" ht="15" hidden="false" customHeight="false" outlineLevel="0" collapsed="false">
      <c r="A746" s="102" t="s">
        <v>2759</v>
      </c>
      <c r="B746" s="103" t="n">
        <v>1752279000122</v>
      </c>
      <c r="C746" s="102" t="n">
        <v>115659</v>
      </c>
      <c r="D746" s="102" t="n">
        <v>693</v>
      </c>
      <c r="E746" s="102" t="s">
        <v>2760</v>
      </c>
      <c r="F746" s="102" t="n">
        <v>14059</v>
      </c>
      <c r="G746" s="102" t="s">
        <v>1246</v>
      </c>
      <c r="H746" s="102" t="n">
        <v>35992</v>
      </c>
      <c r="I746" s="102" t="n">
        <v>8</v>
      </c>
      <c r="J746" s="102" t="n">
        <v>35992</v>
      </c>
      <c r="K746" s="102" t="n">
        <v>7</v>
      </c>
      <c r="L746" s="102" t="s">
        <v>2759</v>
      </c>
      <c r="M746" s="102" t="s">
        <v>1078</v>
      </c>
      <c r="N746" s="102" t="s">
        <v>1090</v>
      </c>
      <c r="O746" s="102" t="s">
        <v>1122</v>
      </c>
      <c r="P746" s="104" t="e">
        <f aca="false">_xlfn.XLOOKUP('MEDIA TRI'!$E:$E,'MEDIA TRI'!$AA:$AA,"-",0)</f>
        <v>#NAME?</v>
      </c>
      <c r="Q746" s="12" t="e">
        <f aca="false">_xlfn.XLOOKUP($U:$U,$V:$V,0,0)</f>
        <v>#NAME?</v>
      </c>
      <c r="R746" s="12" t="e">
        <f aca="false">_xlfn.XLOOKUP($U:$U,$W:$W,0,0)</f>
        <v>#NAME?</v>
      </c>
      <c r="S746" s="12" t="s">
        <v>61</v>
      </c>
      <c r="T746" s="12" t="s">
        <v>1092</v>
      </c>
      <c r="U746" s="12" t="n">
        <v>46124624003137</v>
      </c>
      <c r="V746" s="12" t="s">
        <v>1093</v>
      </c>
      <c r="W746" s="12" t="s">
        <v>1094</v>
      </c>
    </row>
    <row r="747" customFormat="false" ht="15" hidden="false" customHeight="false" outlineLevel="0" collapsed="false">
      <c r="A747" s="102" t="s">
        <v>2761</v>
      </c>
      <c r="B747" s="103" t="n">
        <v>19087642000106</v>
      </c>
      <c r="C747" s="102" t="n">
        <v>127480</v>
      </c>
      <c r="D747" s="102" t="n">
        <v>3412</v>
      </c>
      <c r="E747" s="102" t="s">
        <v>2762</v>
      </c>
      <c r="F747" s="102" t="n">
        <v>10437</v>
      </c>
      <c r="G747" s="102" t="s">
        <v>58</v>
      </c>
      <c r="H747" s="102" t="n">
        <v>30015</v>
      </c>
      <c r="I747" s="102" t="n">
        <v>21</v>
      </c>
      <c r="J747" s="102" t="n">
        <v>30015</v>
      </c>
      <c r="K747" s="102" t="n">
        <v>7</v>
      </c>
      <c r="L747" s="102" t="s">
        <v>1940</v>
      </c>
      <c r="M747" s="102" t="s">
        <v>1078</v>
      </c>
      <c r="N747" s="102" t="s">
        <v>1090</v>
      </c>
      <c r="O747" s="102" t="s">
        <v>1126</v>
      </c>
      <c r="P747" s="104" t="e">
        <f aca="false">_xlfn.XLOOKUP('MEDIA TRI'!$E:$E,'MEDIA TRI'!$AA:$AA,"-",0)</f>
        <v>#NAME?</v>
      </c>
      <c r="Q747" s="12" t="e">
        <f aca="false">_xlfn.XLOOKUP($U:$U,$V:$V,0,0)</f>
        <v>#NAME?</v>
      </c>
      <c r="R747" s="12" t="e">
        <f aca="false">_xlfn.XLOOKUP($U:$U,$W:$W,0,0)</f>
        <v>#NAME?</v>
      </c>
      <c r="S747" s="12" t="s">
        <v>61</v>
      </c>
      <c r="T747" s="12" t="s">
        <v>1081</v>
      </c>
      <c r="U747" s="12" t="n">
        <v>46124624003137</v>
      </c>
      <c r="V747" s="12" t="s">
        <v>1093</v>
      </c>
      <c r="W747" s="12" t="s">
        <v>1094</v>
      </c>
    </row>
    <row r="748" customFormat="false" ht="15" hidden="false" customHeight="false" outlineLevel="0" collapsed="false">
      <c r="A748" s="102" t="s">
        <v>2763</v>
      </c>
      <c r="B748" s="103" t="n">
        <v>1425893000180</v>
      </c>
      <c r="C748" s="102" t="n">
        <v>143526</v>
      </c>
      <c r="D748" s="102" t="n">
        <v>273</v>
      </c>
      <c r="E748" s="102" t="s">
        <v>2764</v>
      </c>
      <c r="F748" s="102" t="n">
        <v>13510</v>
      </c>
      <c r="G748" s="102" t="s">
        <v>1204</v>
      </c>
      <c r="H748" s="102" t="n">
        <v>34925</v>
      </c>
      <c r="I748" s="102" t="n">
        <v>36</v>
      </c>
      <c r="J748" s="102" t="n">
        <v>34925</v>
      </c>
      <c r="K748" s="102" t="n">
        <v>7</v>
      </c>
      <c r="L748" s="102" t="s">
        <v>2763</v>
      </c>
      <c r="M748" s="102" t="s">
        <v>1078</v>
      </c>
      <c r="N748" s="102" t="s">
        <v>1090</v>
      </c>
      <c r="O748" s="102" t="s">
        <v>1122</v>
      </c>
      <c r="P748" s="104" t="e">
        <f aca="false">_xlfn.XLOOKUP('MEDIA TRI'!$E:$E,'MEDIA TRI'!$AA:$AA,"-",0)</f>
        <v>#NAME?</v>
      </c>
      <c r="Q748" s="12" t="e">
        <f aca="false">_xlfn.XLOOKUP($U:$U,$V:$V,0,0)</f>
        <v>#NAME?</v>
      </c>
      <c r="R748" s="12" t="e">
        <f aca="false">_xlfn.XLOOKUP($U:$U,$W:$W,0,0)</f>
        <v>#NAME?</v>
      </c>
      <c r="S748" s="12" t="s">
        <v>61</v>
      </c>
      <c r="T748" s="12" t="s">
        <v>1092</v>
      </c>
      <c r="U748" s="12" t="n">
        <v>2812468002311</v>
      </c>
      <c r="V748" s="12" t="s">
        <v>1093</v>
      </c>
      <c r="W748" s="12" t="s">
        <v>1094</v>
      </c>
    </row>
    <row r="749" customFormat="false" ht="15" hidden="false" customHeight="false" outlineLevel="0" collapsed="false">
      <c r="A749" s="102" t="s">
        <v>2765</v>
      </c>
      <c r="B749" s="103" t="n">
        <v>42968206000150</v>
      </c>
      <c r="C749" s="102" t="n">
        <v>140935</v>
      </c>
      <c r="D749" s="102" t="n">
        <v>222</v>
      </c>
      <c r="E749" s="102" t="s">
        <v>2766</v>
      </c>
      <c r="F749" s="102" t="n">
        <v>14175</v>
      </c>
      <c r="G749" s="102" t="s">
        <v>1168</v>
      </c>
      <c r="H749" s="102" t="n">
        <v>35999</v>
      </c>
      <c r="I749" s="102" t="n">
        <v>28</v>
      </c>
      <c r="J749" s="102" t="n">
        <v>35999</v>
      </c>
      <c r="K749" s="102" t="n">
        <v>7</v>
      </c>
      <c r="L749" s="102" t="s">
        <v>2765</v>
      </c>
      <c r="M749" s="102" t="s">
        <v>1078</v>
      </c>
      <c r="N749" s="102" t="s">
        <v>1090</v>
      </c>
      <c r="O749" s="102" t="s">
        <v>1102</v>
      </c>
      <c r="P749" s="104" t="e">
        <f aca="false">_xlfn.XLOOKUP('MEDIA TRI'!$E:$E,'MEDIA TRI'!$AA:$AA,"-",0)</f>
        <v>#NAME?</v>
      </c>
      <c r="Q749" s="12" t="e">
        <f aca="false">_xlfn.XLOOKUP($U:$U,$V:$V,0,0)</f>
        <v>#NAME?</v>
      </c>
      <c r="R749" s="12" t="e">
        <f aca="false">_xlfn.XLOOKUP($U:$U,$W:$W,0,0)</f>
        <v>#NAME?</v>
      </c>
      <c r="S749" s="12" t="s">
        <v>61</v>
      </c>
      <c r="T749" s="12" t="s">
        <v>1081</v>
      </c>
      <c r="U749" s="12" t="n">
        <v>85241339001023</v>
      </c>
      <c r="V749" s="12" t="s">
        <v>1093</v>
      </c>
      <c r="W749" s="12" t="s">
        <v>1094</v>
      </c>
    </row>
    <row r="750" customFormat="false" ht="15" hidden="false" customHeight="false" outlineLevel="0" collapsed="false">
      <c r="A750" s="102" t="s">
        <v>2742</v>
      </c>
      <c r="B750" s="103" t="n">
        <v>38705786000115</v>
      </c>
      <c r="C750" s="102" t="n">
        <v>138198</v>
      </c>
      <c r="D750" s="102" t="n">
        <v>384</v>
      </c>
      <c r="E750" s="102" t="s">
        <v>2767</v>
      </c>
      <c r="F750" s="102" t="n">
        <v>614</v>
      </c>
      <c r="G750" s="102" t="s">
        <v>1183</v>
      </c>
      <c r="H750" s="102" t="n">
        <v>35939</v>
      </c>
      <c r="I750" s="102" t="n">
        <v>29</v>
      </c>
      <c r="J750" s="102" t="n">
        <v>35939</v>
      </c>
      <c r="K750" s="102" t="n">
        <v>7</v>
      </c>
      <c r="L750" s="102" t="s">
        <v>2742</v>
      </c>
      <c r="M750" s="102" t="s">
        <v>1078</v>
      </c>
      <c r="N750" s="102" t="s">
        <v>1079</v>
      </c>
      <c r="O750" s="102" t="s">
        <v>1080</v>
      </c>
      <c r="P750" s="104" t="e">
        <f aca="false">_xlfn.XLOOKUP('MEDIA TRI'!$E:$E,'MEDIA TRI'!$AA:$AA,"-",0)</f>
        <v>#NAME?</v>
      </c>
      <c r="Q750" s="12" t="e">
        <f aca="false">_xlfn.XLOOKUP($U:$U,$V:$V,0,0)</f>
        <v>#NAME?</v>
      </c>
      <c r="R750" s="12" t="e">
        <f aca="false">_xlfn.XLOOKUP($U:$U,$W:$W,0,0)</f>
        <v>#NAME?</v>
      </c>
      <c r="S750" s="12" t="s">
        <v>61</v>
      </c>
      <c r="T750" s="12" t="s">
        <v>1081</v>
      </c>
      <c r="U750" s="12" t="n">
        <v>85241339001023</v>
      </c>
      <c r="V750" s="12" t="s">
        <v>1093</v>
      </c>
      <c r="W750" s="12" t="s">
        <v>1094</v>
      </c>
    </row>
    <row r="751" customFormat="false" ht="15" hidden="false" customHeight="false" outlineLevel="0" collapsed="false">
      <c r="A751" s="102" t="s">
        <v>2768</v>
      </c>
      <c r="B751" s="103" t="n">
        <v>64405954000167</v>
      </c>
      <c r="C751" s="102" t="n">
        <v>131292</v>
      </c>
      <c r="D751" s="102" t="n">
        <v>819</v>
      </c>
      <c r="E751" s="102" t="s">
        <v>2769</v>
      </c>
      <c r="F751" s="102" t="n">
        <v>14175</v>
      </c>
      <c r="G751" s="102" t="s">
        <v>1168</v>
      </c>
      <c r="H751" s="102" t="n">
        <v>35939</v>
      </c>
      <c r="I751" s="102" t="n">
        <v>27</v>
      </c>
      <c r="J751" s="102" t="n">
        <v>35939</v>
      </c>
      <c r="K751" s="102" t="n">
        <v>7</v>
      </c>
      <c r="L751" s="102" t="s">
        <v>2768</v>
      </c>
      <c r="M751" s="102" t="s">
        <v>1078</v>
      </c>
      <c r="N751" s="102" t="s">
        <v>1079</v>
      </c>
      <c r="O751" s="102" t="s">
        <v>1147</v>
      </c>
      <c r="P751" s="104" t="e">
        <f aca="false">_xlfn.XLOOKUP('MEDIA TRI'!$E:$E,'MEDIA TRI'!$AA:$AA,"-",0)</f>
        <v>#NAME?</v>
      </c>
      <c r="Q751" s="12" t="e">
        <f aca="false">_xlfn.XLOOKUP($U:$U,$V:$V,0,0)</f>
        <v>#NAME?</v>
      </c>
      <c r="R751" s="12" t="e">
        <f aca="false">_xlfn.XLOOKUP($U:$U,$W:$W,0,0)</f>
        <v>#NAME?</v>
      </c>
      <c r="S751" s="12" t="s">
        <v>61</v>
      </c>
      <c r="T751" s="12" t="s">
        <v>1081</v>
      </c>
      <c r="U751" s="12" t="n">
        <v>85377174001950</v>
      </c>
      <c r="V751" s="12" t="s">
        <v>1093</v>
      </c>
      <c r="W751" s="12" t="s">
        <v>1094</v>
      </c>
    </row>
    <row r="752" customFormat="false" ht="15" hidden="false" customHeight="false" outlineLevel="0" collapsed="false">
      <c r="A752" s="102" t="s">
        <v>2770</v>
      </c>
      <c r="B752" s="103" t="n">
        <v>23856818000106</v>
      </c>
      <c r="C752" s="102" t="n">
        <v>117837</v>
      </c>
      <c r="D752" s="102" t="n">
        <v>993</v>
      </c>
      <c r="E752" s="102" t="s">
        <v>2771</v>
      </c>
      <c r="F752" s="102" t="n">
        <v>13874</v>
      </c>
      <c r="G752" s="102" t="s">
        <v>1464</v>
      </c>
      <c r="H752" s="102" t="n">
        <v>35993</v>
      </c>
      <c r="I752" s="102" t="n">
        <v>28</v>
      </c>
      <c r="J752" s="102" t="n">
        <v>35993</v>
      </c>
      <c r="K752" s="102" t="n">
        <v>7</v>
      </c>
      <c r="L752" s="102" t="s">
        <v>1465</v>
      </c>
      <c r="M752" s="102" t="s">
        <v>1078</v>
      </c>
      <c r="N752" s="102" t="s">
        <v>1079</v>
      </c>
      <c r="O752" s="102" t="s">
        <v>1155</v>
      </c>
      <c r="P752" s="104" t="e">
        <f aca="false">_xlfn.XLOOKUP('MEDIA TRI'!$E:$E,'MEDIA TRI'!$AA:$AA,"-",0)</f>
        <v>#NAME?</v>
      </c>
      <c r="Q752" s="12" t="e">
        <f aca="false">_xlfn.XLOOKUP($U:$U,$V:$V,0,0)</f>
        <v>#NAME?</v>
      </c>
      <c r="R752" s="12" t="e">
        <f aca="false">_xlfn.XLOOKUP($U:$U,$W:$W,0,0)</f>
        <v>#NAME?</v>
      </c>
      <c r="S752" s="12" t="s">
        <v>61</v>
      </c>
      <c r="T752" s="12" t="s">
        <v>1081</v>
      </c>
      <c r="U752" s="12" t="n">
        <v>85377174001950</v>
      </c>
      <c r="V752" s="12" t="s">
        <v>1093</v>
      </c>
      <c r="W752" s="12" t="s">
        <v>1094</v>
      </c>
    </row>
    <row r="753" customFormat="false" ht="15" hidden="false" customHeight="false" outlineLevel="0" collapsed="false">
      <c r="A753" s="102" t="s">
        <v>2772</v>
      </c>
      <c r="B753" s="103" t="n">
        <v>2489195000100</v>
      </c>
      <c r="C753" s="102" t="n">
        <v>127809</v>
      </c>
      <c r="D753" s="102" t="n">
        <v>261</v>
      </c>
      <c r="E753" s="102" t="s">
        <v>2773</v>
      </c>
      <c r="F753" s="102" t="n">
        <v>10437</v>
      </c>
      <c r="G753" s="102" t="s">
        <v>58</v>
      </c>
      <c r="H753" s="102" t="n">
        <v>35996</v>
      </c>
      <c r="I753" s="102" t="n">
        <v>35</v>
      </c>
      <c r="J753" s="102" t="n">
        <v>35996</v>
      </c>
      <c r="K753" s="102" t="n">
        <v>7</v>
      </c>
      <c r="L753" s="102" t="s">
        <v>2772</v>
      </c>
      <c r="M753" s="102" t="s">
        <v>1078</v>
      </c>
      <c r="N753" s="102" t="s">
        <v>1079</v>
      </c>
      <c r="O753" s="102" t="s">
        <v>1147</v>
      </c>
      <c r="P753" s="104" t="e">
        <f aca="false">_xlfn.XLOOKUP('MEDIA TRI'!$E:$E,'MEDIA TRI'!$AA:$AA,"-",0)</f>
        <v>#NAME?</v>
      </c>
      <c r="Q753" s="12" t="e">
        <f aca="false">_xlfn.XLOOKUP($U:$U,$V:$V,0,0)</f>
        <v>#NAME?</v>
      </c>
      <c r="R753" s="12" t="e">
        <f aca="false">_xlfn.XLOOKUP($U:$U,$W:$W,0,0)</f>
        <v>#NAME?</v>
      </c>
      <c r="S753" s="12" t="s">
        <v>61</v>
      </c>
      <c r="T753" s="12" t="s">
        <v>1081</v>
      </c>
      <c r="U753" s="12" t="n">
        <v>82624776001623</v>
      </c>
      <c r="V753" s="12" t="s">
        <v>1093</v>
      </c>
      <c r="W753" s="12" t="s">
        <v>1094</v>
      </c>
    </row>
    <row r="754" customFormat="false" ht="15" hidden="false" customHeight="false" outlineLevel="0" collapsed="false">
      <c r="A754" s="102" t="s">
        <v>2774</v>
      </c>
      <c r="B754" s="103" t="n">
        <v>68505296000136</v>
      </c>
      <c r="C754" s="102" t="n">
        <v>106323</v>
      </c>
      <c r="D754" s="102" t="n">
        <v>1146</v>
      </c>
      <c r="E754" s="102" t="s">
        <v>2750</v>
      </c>
      <c r="F754" s="102" t="n">
        <v>10437</v>
      </c>
      <c r="G754" s="102" t="s">
        <v>58</v>
      </c>
      <c r="H754" s="102" t="n">
        <v>30015</v>
      </c>
      <c r="I754" s="102" t="n">
        <v>21</v>
      </c>
      <c r="J754" s="102" t="n">
        <v>30015</v>
      </c>
      <c r="K754" s="102" t="n">
        <v>7</v>
      </c>
      <c r="L754" s="102" t="s">
        <v>2749</v>
      </c>
      <c r="M754" s="102" t="s">
        <v>1078</v>
      </c>
      <c r="N754" s="102" t="s">
        <v>1079</v>
      </c>
      <c r="O754" s="102" t="s">
        <v>1097</v>
      </c>
      <c r="P754" s="104" t="e">
        <f aca="false">_xlfn.XLOOKUP('MEDIA TRI'!$E:$E,'MEDIA TRI'!$AA:$AA,"-",0)</f>
        <v>#NAME?</v>
      </c>
      <c r="Q754" s="12" t="e">
        <f aca="false">_xlfn.XLOOKUP($U:$U,$V:$V,0,0)</f>
        <v>#NAME?</v>
      </c>
      <c r="R754" s="12" t="e">
        <f aca="false">_xlfn.XLOOKUP($U:$U,$W:$W,0,0)</f>
        <v>#NAME?</v>
      </c>
      <c r="S754" s="12" t="s">
        <v>61</v>
      </c>
      <c r="T754" s="12" t="s">
        <v>1081</v>
      </c>
      <c r="U754" s="12" t="n">
        <v>82624776001623</v>
      </c>
      <c r="V754" s="12" t="s">
        <v>1093</v>
      </c>
      <c r="W754" s="12" t="s">
        <v>1094</v>
      </c>
    </row>
    <row r="755" customFormat="false" ht="15" hidden="false" customHeight="false" outlineLevel="0" collapsed="false">
      <c r="A755" s="102" t="s">
        <v>2775</v>
      </c>
      <c r="B755" s="103" t="n">
        <v>24134884000135</v>
      </c>
      <c r="C755" s="102" t="n">
        <v>126391</v>
      </c>
      <c r="D755" s="102" t="n">
        <v>1791</v>
      </c>
      <c r="E755" s="102" t="s">
        <v>2776</v>
      </c>
      <c r="F755" s="102" t="n">
        <v>10437</v>
      </c>
      <c r="G755" s="102" t="s">
        <v>58</v>
      </c>
      <c r="H755" s="102" t="n">
        <v>35181</v>
      </c>
      <c r="I755" s="102" t="n">
        <v>42</v>
      </c>
      <c r="J755" s="102" t="n">
        <v>35181</v>
      </c>
      <c r="K755" s="102" t="n">
        <v>7</v>
      </c>
      <c r="L755" s="102" t="s">
        <v>2775</v>
      </c>
      <c r="M755" s="102" t="s">
        <v>1078</v>
      </c>
      <c r="N755" s="102" t="s">
        <v>1079</v>
      </c>
      <c r="O755" s="102" t="s">
        <v>1086</v>
      </c>
      <c r="P755" s="104" t="e">
        <f aca="false">_xlfn.XLOOKUP('MEDIA TRI'!$E:$E,'MEDIA TRI'!$AA:$AA,"-",0)</f>
        <v>#NAME?</v>
      </c>
      <c r="Q755" s="12" t="e">
        <f aca="false">_xlfn.XLOOKUP($U:$U,$V:$V,0,0)</f>
        <v>#NAME?</v>
      </c>
      <c r="R755" s="12" t="e">
        <f aca="false">_xlfn.XLOOKUP($U:$U,$W:$W,0,0)</f>
        <v>#NAME?</v>
      </c>
      <c r="S755" s="12" t="s">
        <v>61</v>
      </c>
      <c r="T755" s="12" t="s">
        <v>1081</v>
      </c>
      <c r="U755" s="12" t="n">
        <v>17774738001938</v>
      </c>
      <c r="V755" s="12" t="n">
        <v>29</v>
      </c>
      <c r="W755" s="12" t="s">
        <v>58</v>
      </c>
    </row>
    <row r="756" customFormat="false" ht="15" hidden="false" customHeight="false" outlineLevel="0" collapsed="false">
      <c r="A756" s="102" t="s">
        <v>2777</v>
      </c>
      <c r="B756" s="103" t="n">
        <v>17721358000106</v>
      </c>
      <c r="C756" s="102" t="n">
        <v>116881</v>
      </c>
      <c r="D756" s="102" t="n">
        <v>227</v>
      </c>
      <c r="E756" s="102" t="s">
        <v>2778</v>
      </c>
      <c r="F756" s="102" t="n">
        <v>10437</v>
      </c>
      <c r="G756" s="102" t="s">
        <v>58</v>
      </c>
      <c r="H756" s="102" t="n">
        <v>34808</v>
      </c>
      <c r="I756" s="102" t="n">
        <v>56</v>
      </c>
      <c r="J756" s="102" t="n">
        <v>34808</v>
      </c>
      <c r="K756" s="102" t="n">
        <v>7</v>
      </c>
      <c r="L756" s="102" t="s">
        <v>2777</v>
      </c>
      <c r="M756" s="102" t="s">
        <v>1078</v>
      </c>
      <c r="N756" s="102" t="s">
        <v>1090</v>
      </c>
      <c r="O756" s="102" t="s">
        <v>1091</v>
      </c>
      <c r="P756" s="104" t="e">
        <f aca="false">_xlfn.XLOOKUP('MEDIA TRI'!$E:$E,'MEDIA TRI'!$AA:$AA,"-",0)</f>
        <v>#NAME?</v>
      </c>
      <c r="Q756" s="12" t="e">
        <f aca="false">_xlfn.XLOOKUP($U:$U,$V:$V,0,0)</f>
        <v>#NAME?</v>
      </c>
      <c r="R756" s="12" t="e">
        <f aca="false">_xlfn.XLOOKUP($U:$U,$W:$W,0,0)</f>
        <v>#NAME?</v>
      </c>
      <c r="S756" s="12" t="s">
        <v>61</v>
      </c>
      <c r="T756" s="12" t="s">
        <v>1092</v>
      </c>
      <c r="U756" s="12" t="n">
        <v>17790718001608</v>
      </c>
      <c r="V756" s="12" t="s">
        <v>1093</v>
      </c>
      <c r="W756" s="12" t="s">
        <v>1094</v>
      </c>
    </row>
    <row r="757" customFormat="false" ht="15" hidden="false" customHeight="false" outlineLevel="0" collapsed="false">
      <c r="A757" s="102" t="s">
        <v>2779</v>
      </c>
      <c r="B757" s="103" t="n">
        <v>19930536000134</v>
      </c>
      <c r="C757" s="102" t="n">
        <v>133630</v>
      </c>
      <c r="D757" s="102" t="n">
        <v>282</v>
      </c>
      <c r="E757" s="102" t="s">
        <v>2780</v>
      </c>
      <c r="F757" s="102" t="n">
        <v>10437</v>
      </c>
      <c r="G757" s="102" t="s">
        <v>58</v>
      </c>
      <c r="H757" s="102" t="n">
        <v>35999</v>
      </c>
      <c r="I757" s="102" t="n">
        <v>27</v>
      </c>
      <c r="J757" s="102" t="n">
        <v>35999</v>
      </c>
      <c r="K757" s="102" t="n">
        <v>7</v>
      </c>
      <c r="L757" s="102" t="s">
        <v>2779</v>
      </c>
      <c r="M757" s="102" t="s">
        <v>1078</v>
      </c>
      <c r="N757" s="102" t="s">
        <v>1079</v>
      </c>
      <c r="O757" s="102" t="s">
        <v>1155</v>
      </c>
      <c r="P757" s="104" t="e">
        <f aca="false">_xlfn.XLOOKUP('MEDIA TRI'!$E:$E,'MEDIA TRI'!$AA:$AA,"-",0)</f>
        <v>#NAME?</v>
      </c>
      <c r="Q757" s="12" t="e">
        <f aca="false">_xlfn.XLOOKUP($U:$U,$V:$V,0,0)</f>
        <v>#NAME?</v>
      </c>
      <c r="R757" s="12" t="e">
        <f aca="false">_xlfn.XLOOKUP($U:$U,$W:$W,0,0)</f>
        <v>#NAME?</v>
      </c>
      <c r="S757" s="12" t="s">
        <v>61</v>
      </c>
      <c r="T757" s="12" t="s">
        <v>1081</v>
      </c>
      <c r="U757" s="12" t="n">
        <v>17790718001608</v>
      </c>
      <c r="V757" s="12" t="s">
        <v>1093</v>
      </c>
      <c r="W757" s="12" t="s">
        <v>1094</v>
      </c>
    </row>
    <row r="758" customFormat="false" ht="15" hidden="false" customHeight="false" outlineLevel="0" collapsed="false">
      <c r="A758" s="102" t="s">
        <v>2781</v>
      </c>
      <c r="B758" s="103" t="n">
        <v>66195827000106</v>
      </c>
      <c r="C758" s="102" t="n">
        <v>125446</v>
      </c>
      <c r="D758" s="102" t="n">
        <v>836</v>
      </c>
      <c r="E758" s="102" t="s">
        <v>2782</v>
      </c>
      <c r="F758" s="102" t="n">
        <v>10437</v>
      </c>
      <c r="G758" s="102" t="s">
        <v>58</v>
      </c>
      <c r="H758" s="102" t="n">
        <v>34880</v>
      </c>
      <c r="I758" s="102" t="n">
        <v>7</v>
      </c>
      <c r="J758" s="102" t="n">
        <v>34880</v>
      </c>
      <c r="K758" s="102" t="n">
        <v>7</v>
      </c>
      <c r="L758" s="102" t="s">
        <v>2781</v>
      </c>
      <c r="M758" s="102" t="s">
        <v>1078</v>
      </c>
      <c r="N758" s="102" t="s">
        <v>1079</v>
      </c>
      <c r="O758" s="102" t="s">
        <v>1155</v>
      </c>
      <c r="P758" s="104" t="e">
        <f aca="false">_xlfn.XLOOKUP('MEDIA TRI'!$E:$E,'MEDIA TRI'!$AA:$AA,"-",0)</f>
        <v>#NAME?</v>
      </c>
      <c r="Q758" s="12" t="e">
        <f aca="false">_xlfn.XLOOKUP($U:$U,$V:$V,0,0)</f>
        <v>#NAME?</v>
      </c>
      <c r="R758" s="12" t="e">
        <f aca="false">_xlfn.XLOOKUP($U:$U,$W:$W,0,0)</f>
        <v>#NAME?</v>
      </c>
      <c r="S758" s="12" t="s">
        <v>61</v>
      </c>
      <c r="T758" s="12" t="s">
        <v>1081</v>
      </c>
      <c r="U758" s="12" t="n">
        <v>6288135002124</v>
      </c>
      <c r="V758" s="12" t="s">
        <v>1093</v>
      </c>
      <c r="W758" s="12" t="s">
        <v>1094</v>
      </c>
    </row>
    <row r="759" customFormat="false" ht="15" hidden="false" customHeight="false" outlineLevel="0" collapsed="false">
      <c r="A759" s="102" t="s">
        <v>2783</v>
      </c>
      <c r="B759" s="103" t="n">
        <v>1724034000191</v>
      </c>
      <c r="C759" s="102" t="n">
        <v>127196</v>
      </c>
      <c r="D759" s="102" t="n">
        <v>427</v>
      </c>
      <c r="E759" s="102" t="s">
        <v>2784</v>
      </c>
      <c r="F759" s="102" t="n">
        <v>10437</v>
      </c>
      <c r="G759" s="102" t="s">
        <v>58</v>
      </c>
      <c r="H759" s="102" t="n">
        <v>34917</v>
      </c>
      <c r="I759" s="102" t="n">
        <v>7</v>
      </c>
      <c r="J759" s="102" t="n">
        <v>34917</v>
      </c>
      <c r="K759" s="102" t="n">
        <v>7</v>
      </c>
      <c r="L759" s="102" t="s">
        <v>2783</v>
      </c>
      <c r="M759" s="102" t="s">
        <v>1078</v>
      </c>
      <c r="N759" s="102" t="s">
        <v>1090</v>
      </c>
      <c r="O759" s="102" t="s">
        <v>1122</v>
      </c>
      <c r="P759" s="104" t="e">
        <f aca="false">_xlfn.XLOOKUP('MEDIA TRI'!$E:$E,'MEDIA TRI'!$AA:$AA,"-",0)</f>
        <v>#NAME?</v>
      </c>
      <c r="Q759" s="12" t="e">
        <f aca="false">_xlfn.XLOOKUP($U:$U,$V:$V,0,0)</f>
        <v>#NAME?</v>
      </c>
      <c r="R759" s="12" t="e">
        <f aca="false">_xlfn.XLOOKUP($U:$U,$W:$W,0,0)</f>
        <v>#NAME?</v>
      </c>
      <c r="S759" s="12" t="s">
        <v>61</v>
      </c>
      <c r="T759" s="12" t="s">
        <v>1092</v>
      </c>
      <c r="U759" s="12" t="n">
        <v>17790718001870</v>
      </c>
      <c r="V759" s="12" t="s">
        <v>1093</v>
      </c>
      <c r="W759" s="12" t="s">
        <v>1094</v>
      </c>
    </row>
    <row r="760" customFormat="false" ht="15" hidden="false" customHeight="false" outlineLevel="0" collapsed="false">
      <c r="A760" s="102" t="s">
        <v>2785</v>
      </c>
      <c r="B760" s="103" t="n">
        <v>2229062000103</v>
      </c>
      <c r="C760" s="102" t="n">
        <v>150331</v>
      </c>
      <c r="D760" s="102" t="n">
        <v>1438</v>
      </c>
      <c r="E760" s="102" t="s">
        <v>2786</v>
      </c>
      <c r="F760" s="102" t="n">
        <v>12837</v>
      </c>
      <c r="G760" s="102" t="s">
        <v>1221</v>
      </c>
      <c r="H760" s="102" t="n">
        <v>34925</v>
      </c>
      <c r="I760" s="102" t="n">
        <v>35</v>
      </c>
      <c r="J760" s="102" t="n">
        <v>34925</v>
      </c>
      <c r="K760" s="102" t="n">
        <v>7</v>
      </c>
      <c r="L760" s="102" t="s">
        <v>2787</v>
      </c>
      <c r="M760" s="102" t="s">
        <v>1078</v>
      </c>
      <c r="N760" s="102" t="s">
        <v>1090</v>
      </c>
      <c r="O760" s="102" t="s">
        <v>1106</v>
      </c>
      <c r="P760" s="104" t="e">
        <f aca="false">_xlfn.XLOOKUP('MEDIA TRI'!$E:$E,'MEDIA TRI'!$AA:$AA,"-",0)</f>
        <v>#NAME?</v>
      </c>
      <c r="Q760" s="12" t="e">
        <f aca="false">_xlfn.XLOOKUP($U:$U,$V:$V,0,0)</f>
        <v>#NAME?</v>
      </c>
      <c r="R760" s="12" t="e">
        <f aca="false">_xlfn.XLOOKUP($U:$U,$W:$W,0,0)</f>
        <v>#NAME?</v>
      </c>
      <c r="S760" s="12" t="s">
        <v>61</v>
      </c>
      <c r="T760" s="12" t="s">
        <v>1092</v>
      </c>
      <c r="U760" s="12" t="n">
        <v>10395358000203</v>
      </c>
      <c r="V760" s="12" t="s">
        <v>1093</v>
      </c>
      <c r="W760" s="12" t="s">
        <v>1094</v>
      </c>
    </row>
    <row r="761" customFormat="false" ht="15" hidden="false" customHeight="false" outlineLevel="0" collapsed="false">
      <c r="A761" s="102" t="s">
        <v>2788</v>
      </c>
      <c r="B761" s="103" t="n">
        <v>21794870000150</v>
      </c>
      <c r="C761" s="102" t="n">
        <v>105640</v>
      </c>
      <c r="D761" s="102" t="n">
        <v>819</v>
      </c>
      <c r="E761" s="102" t="s">
        <v>2789</v>
      </c>
      <c r="F761" s="102" t="n">
        <v>10437</v>
      </c>
      <c r="G761" s="102" t="s">
        <v>58</v>
      </c>
      <c r="H761" s="102" t="n">
        <v>35997</v>
      </c>
      <c r="I761" s="102" t="n">
        <v>7</v>
      </c>
      <c r="J761" s="102" t="n">
        <v>35997</v>
      </c>
      <c r="K761" s="102" t="n">
        <v>7</v>
      </c>
      <c r="L761" s="102" t="s">
        <v>2788</v>
      </c>
      <c r="M761" s="102" t="s">
        <v>1078</v>
      </c>
      <c r="N761" s="102" t="s">
        <v>1079</v>
      </c>
      <c r="O761" s="102" t="s">
        <v>1147</v>
      </c>
      <c r="P761" s="104" t="e">
        <f aca="false">_xlfn.XLOOKUP('MEDIA TRI'!$E:$E,'MEDIA TRI'!$AA:$AA,"-",0)</f>
        <v>#NAME?</v>
      </c>
      <c r="Q761" s="12" t="e">
        <f aca="false">_xlfn.XLOOKUP($U:$U,$V:$V,0,0)</f>
        <v>#NAME?</v>
      </c>
      <c r="R761" s="12" t="e">
        <f aca="false">_xlfn.XLOOKUP($U:$U,$W:$W,0,0)</f>
        <v>#NAME?</v>
      </c>
      <c r="S761" s="12" t="s">
        <v>61</v>
      </c>
      <c r="T761" s="12" t="s">
        <v>1092</v>
      </c>
      <c r="U761" s="12" t="n">
        <v>42892281000508</v>
      </c>
      <c r="V761" s="12" t="s">
        <v>1093</v>
      </c>
      <c r="W761" s="12" t="s">
        <v>1094</v>
      </c>
    </row>
    <row r="762" customFormat="false" ht="15" hidden="false" customHeight="false" outlineLevel="0" collapsed="false">
      <c r="A762" s="102" t="s">
        <v>2790</v>
      </c>
      <c r="B762" s="103" t="n">
        <v>2324438000150</v>
      </c>
      <c r="C762" s="102" t="n">
        <v>117103</v>
      </c>
      <c r="D762" s="102" t="n">
        <v>530</v>
      </c>
      <c r="E762" s="102" t="s">
        <v>2791</v>
      </c>
      <c r="F762" s="102" t="n">
        <v>14175</v>
      </c>
      <c r="G762" s="102" t="s">
        <v>1168</v>
      </c>
      <c r="H762" s="102" t="n">
        <v>34925</v>
      </c>
      <c r="I762" s="102" t="n">
        <v>14</v>
      </c>
      <c r="J762" s="102" t="n">
        <v>34925</v>
      </c>
      <c r="K762" s="102" t="n">
        <v>7</v>
      </c>
      <c r="L762" s="102" t="s">
        <v>2790</v>
      </c>
      <c r="M762" s="102" t="s">
        <v>1078</v>
      </c>
      <c r="N762" s="102" t="s">
        <v>1090</v>
      </c>
      <c r="O762" s="102" t="s">
        <v>1091</v>
      </c>
      <c r="P762" s="104" t="e">
        <f aca="false">_xlfn.XLOOKUP('MEDIA TRI'!$E:$E,'MEDIA TRI'!$AA:$AA,"-",0)</f>
        <v>#NAME?</v>
      </c>
      <c r="Q762" s="12" t="e">
        <f aca="false">_xlfn.XLOOKUP($U:$U,$V:$V,0,0)</f>
        <v>#NAME?</v>
      </c>
      <c r="R762" s="12" t="e">
        <f aca="false">_xlfn.XLOOKUP($U:$U,$W:$W,0,0)</f>
        <v>#NAME?</v>
      </c>
      <c r="S762" s="12" t="s">
        <v>61</v>
      </c>
      <c r="T762" s="12" t="s">
        <v>1092</v>
      </c>
      <c r="U762" s="12" t="n">
        <v>16415598000209</v>
      </c>
      <c r="V762" s="12" t="s">
        <v>1093</v>
      </c>
      <c r="W762" s="12" t="s">
        <v>1094</v>
      </c>
    </row>
    <row r="763" customFormat="false" ht="15" hidden="false" customHeight="false" outlineLevel="0" collapsed="false">
      <c r="A763" s="102" t="s">
        <v>2792</v>
      </c>
      <c r="B763" s="103" t="n">
        <v>1801111000160</v>
      </c>
      <c r="C763" s="102" t="n">
        <v>128247</v>
      </c>
      <c r="D763" s="102" t="n">
        <v>422</v>
      </c>
      <c r="E763" s="102" t="s">
        <v>2793</v>
      </c>
      <c r="F763" s="102" t="n">
        <v>14059</v>
      </c>
      <c r="G763" s="102" t="s">
        <v>1246</v>
      </c>
      <c r="H763" s="102" t="n">
        <v>35909</v>
      </c>
      <c r="I763" s="102" t="n">
        <v>35</v>
      </c>
      <c r="J763" s="102" t="n">
        <v>35909</v>
      </c>
      <c r="K763" s="102" t="n">
        <v>7</v>
      </c>
      <c r="L763" s="102" t="s">
        <v>2794</v>
      </c>
      <c r="M763" s="102" t="s">
        <v>1078</v>
      </c>
      <c r="N763" s="102" t="s">
        <v>1090</v>
      </c>
      <c r="O763" s="102" t="s">
        <v>1122</v>
      </c>
      <c r="P763" s="104" t="e">
        <f aca="false">_xlfn.XLOOKUP('MEDIA TRI'!$E:$E,'MEDIA TRI'!$AA:$AA,"-",0)</f>
        <v>#NAME?</v>
      </c>
      <c r="Q763" s="12" t="e">
        <f aca="false">_xlfn.XLOOKUP($U:$U,$V:$V,0,0)</f>
        <v>#NAME?</v>
      </c>
      <c r="R763" s="12" t="e">
        <f aca="false">_xlfn.XLOOKUP($U:$U,$W:$W,0,0)</f>
        <v>#NAME?</v>
      </c>
      <c r="S763" s="12" t="s">
        <v>61</v>
      </c>
      <c r="T763" s="12" t="s">
        <v>1092</v>
      </c>
      <c r="U763" s="12" t="n">
        <v>15395999001083</v>
      </c>
      <c r="V763" s="12" t="s">
        <v>1093</v>
      </c>
      <c r="W763" s="12" t="s">
        <v>1094</v>
      </c>
    </row>
    <row r="764" customFormat="false" ht="15" hidden="false" customHeight="false" outlineLevel="0" collapsed="false">
      <c r="A764" s="102" t="s">
        <v>2795</v>
      </c>
      <c r="B764" s="103" t="n">
        <v>38471744000167</v>
      </c>
      <c r="C764" s="102" t="n">
        <v>117120</v>
      </c>
      <c r="D764" s="102" t="n">
        <v>2254</v>
      </c>
      <c r="E764" s="102" t="s">
        <v>2796</v>
      </c>
      <c r="F764" s="102" t="n">
        <v>14329</v>
      </c>
      <c r="G764" s="102" t="s">
        <v>1109</v>
      </c>
      <c r="H764" s="102" t="n">
        <v>34925</v>
      </c>
      <c r="I764" s="102" t="n">
        <v>28</v>
      </c>
      <c r="J764" s="102" t="n">
        <v>34925</v>
      </c>
      <c r="K764" s="102" t="n">
        <v>7</v>
      </c>
      <c r="L764" s="102" t="s">
        <v>2795</v>
      </c>
      <c r="M764" s="102" t="s">
        <v>1078</v>
      </c>
      <c r="N764" s="102" t="s">
        <v>1079</v>
      </c>
      <c r="O764" s="102" t="s">
        <v>1086</v>
      </c>
      <c r="P764" s="104" t="e">
        <f aca="false">_xlfn.XLOOKUP('MEDIA TRI'!$E:$E,'MEDIA TRI'!$AA:$AA,"-",0)</f>
        <v>#NAME?</v>
      </c>
      <c r="Q764" s="12" t="e">
        <f aca="false">_xlfn.XLOOKUP($U:$U,$V:$V,0,0)</f>
        <v>#NAME?</v>
      </c>
      <c r="R764" s="12" t="e">
        <f aca="false">_xlfn.XLOOKUP($U:$U,$W:$W,0,0)</f>
        <v>#NAME?</v>
      </c>
      <c r="S764" s="12" t="s">
        <v>61</v>
      </c>
      <c r="T764" s="12" t="s">
        <v>1081</v>
      </c>
      <c r="U764" s="12" t="n">
        <v>21001431000142</v>
      </c>
      <c r="V764" s="12" t="s">
        <v>2797</v>
      </c>
      <c r="W764" s="12" t="s">
        <v>1381</v>
      </c>
    </row>
    <row r="765" customFormat="false" ht="15" hidden="false" customHeight="false" outlineLevel="0" collapsed="false">
      <c r="A765" s="102" t="s">
        <v>2798</v>
      </c>
      <c r="B765" s="103" t="n">
        <v>16904815000135</v>
      </c>
      <c r="C765" s="102" t="n">
        <v>121576</v>
      </c>
      <c r="D765" s="102" t="n">
        <v>393</v>
      </c>
      <c r="E765" s="102" t="s">
        <v>2799</v>
      </c>
      <c r="F765" s="102" t="n">
        <v>12837</v>
      </c>
      <c r="G765" s="102" t="s">
        <v>1221</v>
      </c>
      <c r="H765" s="102" t="n">
        <v>35993</v>
      </c>
      <c r="I765" s="102" t="n">
        <v>42</v>
      </c>
      <c r="J765" s="102" t="n">
        <v>35993</v>
      </c>
      <c r="K765" s="102" t="n">
        <v>7</v>
      </c>
      <c r="L765" s="102" t="s">
        <v>2800</v>
      </c>
      <c r="M765" s="102" t="s">
        <v>1078</v>
      </c>
      <c r="N765" s="102" t="s">
        <v>1090</v>
      </c>
      <c r="O765" s="102" t="s">
        <v>1122</v>
      </c>
      <c r="P765" s="104" t="e">
        <f aca="false">_xlfn.XLOOKUP('MEDIA TRI'!$E:$E,'MEDIA TRI'!$AA:$AA,"-",0)</f>
        <v>#NAME?</v>
      </c>
      <c r="Q765" s="12" t="e">
        <f aca="false">_xlfn.XLOOKUP($U:$U,$V:$V,0,0)</f>
        <v>#NAME?</v>
      </c>
      <c r="R765" s="12" t="e">
        <f aca="false">_xlfn.XLOOKUP($U:$U,$W:$W,0,0)</f>
        <v>#NAME?</v>
      </c>
      <c r="S765" s="12" t="s">
        <v>61</v>
      </c>
      <c r="T765" s="12" t="s">
        <v>1092</v>
      </c>
      <c r="U765" s="12" t="n">
        <v>34531686000169</v>
      </c>
      <c r="V765" s="12" t="n">
        <v>29</v>
      </c>
      <c r="W765" s="12" t="s">
        <v>58</v>
      </c>
    </row>
    <row r="766" customFormat="false" ht="15" hidden="false" customHeight="false" outlineLevel="0" collapsed="false">
      <c r="A766" s="102" t="s">
        <v>2801</v>
      </c>
      <c r="B766" s="103" t="n">
        <v>2354071000118</v>
      </c>
      <c r="C766" s="102" t="n">
        <v>142718</v>
      </c>
      <c r="D766" s="102" t="n">
        <v>512</v>
      </c>
      <c r="E766" s="102" t="s">
        <v>2802</v>
      </c>
      <c r="F766" s="102" t="n">
        <v>95</v>
      </c>
      <c r="G766" s="102" t="s">
        <v>1100</v>
      </c>
      <c r="H766" s="102" t="n">
        <v>35992</v>
      </c>
      <c r="I766" s="102" t="n">
        <v>7</v>
      </c>
      <c r="J766" s="102" t="n">
        <v>35992</v>
      </c>
      <c r="K766" s="102" t="n">
        <v>7</v>
      </c>
      <c r="L766" s="102" t="s">
        <v>2801</v>
      </c>
      <c r="M766" s="102" t="s">
        <v>1078</v>
      </c>
      <c r="N766" s="102" t="s">
        <v>1090</v>
      </c>
      <c r="O766" s="102" t="s">
        <v>1122</v>
      </c>
      <c r="P766" s="104" t="e">
        <f aca="false">_xlfn.XLOOKUP('MEDIA TRI'!$E:$E,'MEDIA TRI'!$AA:$AA,"-",0)</f>
        <v>#NAME?</v>
      </c>
      <c r="Q766" s="12" t="e">
        <f aca="false">_xlfn.XLOOKUP($U:$U,$V:$V,0,0)</f>
        <v>#NAME?</v>
      </c>
      <c r="R766" s="12" t="e">
        <f aca="false">_xlfn.XLOOKUP($U:$U,$W:$W,0,0)</f>
        <v>#NAME?</v>
      </c>
      <c r="S766" s="12" t="s">
        <v>61</v>
      </c>
      <c r="T766" s="12" t="s">
        <v>1081</v>
      </c>
      <c r="U766" s="12" t="n">
        <v>15858673000154</v>
      </c>
      <c r="V766" s="12" t="s">
        <v>2803</v>
      </c>
      <c r="W766" s="12" t="s">
        <v>2804</v>
      </c>
    </row>
    <row r="767" customFormat="false" ht="15" hidden="false" customHeight="false" outlineLevel="0" collapsed="false">
      <c r="A767" s="102" t="s">
        <v>2805</v>
      </c>
      <c r="B767" s="103" t="n">
        <v>19962422000176</v>
      </c>
      <c r="C767" s="102" t="n">
        <v>141797</v>
      </c>
      <c r="D767" s="102" t="n">
        <v>1438</v>
      </c>
      <c r="E767" s="102" t="s">
        <v>2806</v>
      </c>
      <c r="F767" s="102" t="n">
        <v>10437</v>
      </c>
      <c r="G767" s="102" t="s">
        <v>58</v>
      </c>
      <c r="H767" s="102" t="n">
        <v>34912</v>
      </c>
      <c r="I767" s="102" t="n">
        <v>28</v>
      </c>
      <c r="J767" s="102" t="n">
        <v>34912</v>
      </c>
      <c r="K767" s="102" t="n">
        <v>7</v>
      </c>
      <c r="L767" s="102" t="s">
        <v>2805</v>
      </c>
      <c r="M767" s="102" t="s">
        <v>1078</v>
      </c>
      <c r="N767" s="102" t="s">
        <v>1090</v>
      </c>
      <c r="O767" s="102" t="s">
        <v>1106</v>
      </c>
      <c r="P767" s="104" t="e">
        <f aca="false">_xlfn.XLOOKUP('MEDIA TRI'!$E:$E,'MEDIA TRI'!$AA:$AA,"-",0)</f>
        <v>#NAME?</v>
      </c>
      <c r="Q767" s="12" t="e">
        <f aca="false">_xlfn.XLOOKUP($U:$U,$V:$V,0,0)</f>
        <v>#NAME?</v>
      </c>
      <c r="R767" s="12" t="e">
        <f aca="false">_xlfn.XLOOKUP($U:$U,$W:$W,0,0)</f>
        <v>#NAME?</v>
      </c>
      <c r="S767" s="12" t="s">
        <v>61</v>
      </c>
      <c r="T767" s="12" t="s">
        <v>1092</v>
      </c>
      <c r="U767" s="12" t="n">
        <v>15858673000154</v>
      </c>
      <c r="V767" s="12" t="s">
        <v>2803</v>
      </c>
      <c r="W767" s="12" t="s">
        <v>2804</v>
      </c>
    </row>
    <row r="768" customFormat="false" ht="15" hidden="false" customHeight="false" outlineLevel="0" collapsed="false">
      <c r="A768" s="102" t="s">
        <v>2807</v>
      </c>
      <c r="B768" s="103" t="n">
        <v>41870049000182</v>
      </c>
      <c r="C768" s="102" t="n">
        <v>145326</v>
      </c>
      <c r="D768" s="102" t="n">
        <v>3510</v>
      </c>
      <c r="E768" s="102" t="s">
        <v>2808</v>
      </c>
      <c r="F768" s="102" t="n">
        <v>14172</v>
      </c>
      <c r="G768" s="102" t="s">
        <v>2809</v>
      </c>
      <c r="H768" s="102" t="n">
        <v>35166</v>
      </c>
      <c r="I768" s="102" t="n">
        <v>20</v>
      </c>
      <c r="J768" s="102" t="n">
        <v>35166</v>
      </c>
      <c r="K768" s="102" t="n">
        <v>7</v>
      </c>
      <c r="L768" s="102" t="s">
        <v>2807</v>
      </c>
      <c r="M768" s="102" t="s">
        <v>1078</v>
      </c>
      <c r="N768" s="102" t="s">
        <v>1090</v>
      </c>
      <c r="O768" s="102" t="s">
        <v>1106</v>
      </c>
      <c r="P768" s="104" t="e">
        <f aca="false">_xlfn.XLOOKUP('MEDIA TRI'!$E:$E,'MEDIA TRI'!$AA:$AA,"-",0)</f>
        <v>#NAME?</v>
      </c>
      <c r="Q768" s="12" t="e">
        <f aca="false">_xlfn.XLOOKUP($U:$U,$V:$V,0,0)</f>
        <v>#NAME?</v>
      </c>
      <c r="R768" s="12" t="e">
        <f aca="false">_xlfn.XLOOKUP($U:$U,$W:$W,0,0)</f>
        <v>#NAME?</v>
      </c>
      <c r="S768" s="12" t="s">
        <v>61</v>
      </c>
      <c r="T768" s="12" t="s">
        <v>1092</v>
      </c>
      <c r="U768" s="12" t="n">
        <v>15858673000154</v>
      </c>
      <c r="V768" s="12" t="s">
        <v>2803</v>
      </c>
      <c r="W768" s="12" t="s">
        <v>2804</v>
      </c>
    </row>
    <row r="769" customFormat="false" ht="15" hidden="false" customHeight="false" outlineLevel="0" collapsed="false">
      <c r="A769" s="102" t="s">
        <v>2810</v>
      </c>
      <c r="B769" s="103" t="n">
        <v>23324270000153</v>
      </c>
      <c r="C769" s="102" t="n">
        <v>104334</v>
      </c>
      <c r="D769" s="102" t="n">
        <v>1791</v>
      </c>
      <c r="E769" s="102" t="s">
        <v>2811</v>
      </c>
      <c r="F769" s="102" t="n">
        <v>10437</v>
      </c>
      <c r="G769" s="102" t="s">
        <v>58</v>
      </c>
      <c r="H769" s="102" t="n">
        <v>34925</v>
      </c>
      <c r="I769" s="102" t="n">
        <v>28</v>
      </c>
      <c r="J769" s="102" t="n">
        <v>34925</v>
      </c>
      <c r="K769" s="102" t="n">
        <v>7</v>
      </c>
      <c r="L769" s="102" t="s">
        <v>2810</v>
      </c>
      <c r="M769" s="102" t="s">
        <v>1078</v>
      </c>
      <c r="N769" s="102" t="s">
        <v>1079</v>
      </c>
      <c r="O769" s="102" t="s">
        <v>1086</v>
      </c>
      <c r="P769" s="104" t="e">
        <f aca="false">_xlfn.XLOOKUP('MEDIA TRI'!$E:$E,'MEDIA TRI'!$AA:$AA,"-",0)</f>
        <v>#NAME?</v>
      </c>
      <c r="Q769" s="12" t="e">
        <f aca="false">_xlfn.XLOOKUP($U:$U,$V:$V,0,0)</f>
        <v>#NAME?</v>
      </c>
      <c r="R769" s="12" t="e">
        <f aca="false">_xlfn.XLOOKUP($U:$U,$W:$W,0,0)</f>
        <v>#NAME?</v>
      </c>
      <c r="S769" s="12" t="s">
        <v>61</v>
      </c>
      <c r="T769" s="12" t="s">
        <v>1081</v>
      </c>
      <c r="U769" s="12" t="n">
        <v>18767986000195</v>
      </c>
      <c r="V769" s="12" t="s">
        <v>2797</v>
      </c>
      <c r="W769" s="12" t="s">
        <v>1381</v>
      </c>
    </row>
    <row r="770" customFormat="false" ht="15" hidden="false" customHeight="false" outlineLevel="0" collapsed="false">
      <c r="A770" s="102" t="s">
        <v>2812</v>
      </c>
      <c r="B770" s="103" t="n">
        <v>21530134000194</v>
      </c>
      <c r="C770" s="102" t="n">
        <v>127251</v>
      </c>
      <c r="D770" s="102" t="n">
        <v>227</v>
      </c>
      <c r="E770" s="102" t="s">
        <v>2813</v>
      </c>
      <c r="F770" s="102" t="n">
        <v>10437</v>
      </c>
      <c r="G770" s="102" t="s">
        <v>58</v>
      </c>
      <c r="H770" s="102" t="n">
        <v>34808</v>
      </c>
      <c r="I770" s="102" t="n">
        <v>56</v>
      </c>
      <c r="J770" s="102" t="n">
        <v>34808</v>
      </c>
      <c r="K770" s="102" t="n">
        <v>7</v>
      </c>
      <c r="L770" s="102" t="s">
        <v>2777</v>
      </c>
      <c r="M770" s="102" t="s">
        <v>1078</v>
      </c>
      <c r="N770" s="102" t="s">
        <v>1090</v>
      </c>
      <c r="O770" s="102" t="s">
        <v>1091</v>
      </c>
      <c r="P770" s="104" t="e">
        <f aca="false">_xlfn.XLOOKUP('MEDIA TRI'!$E:$E,'MEDIA TRI'!$AA:$AA,"-",0)</f>
        <v>#NAME?</v>
      </c>
      <c r="Q770" s="12" t="e">
        <f aca="false">_xlfn.XLOOKUP($U:$U,$V:$V,0,0)</f>
        <v>#NAME?</v>
      </c>
      <c r="R770" s="12" t="e">
        <f aca="false">_xlfn.XLOOKUP($U:$U,$W:$W,0,0)</f>
        <v>#NAME?</v>
      </c>
      <c r="S770" s="12" t="s">
        <v>61</v>
      </c>
      <c r="T770" s="12" t="s">
        <v>1092</v>
      </c>
      <c r="U770" s="12" t="n">
        <v>4565289000570</v>
      </c>
      <c r="V770" s="12" t="n">
        <v>29</v>
      </c>
      <c r="W770" s="12" t="s">
        <v>58</v>
      </c>
    </row>
    <row r="771" customFormat="false" ht="15" hidden="false" customHeight="false" outlineLevel="0" collapsed="false">
      <c r="A771" s="102" t="s">
        <v>2814</v>
      </c>
      <c r="B771" s="103" t="n">
        <v>4096100000114</v>
      </c>
      <c r="C771" s="102" t="n">
        <v>136770</v>
      </c>
      <c r="D771" s="102" t="n">
        <v>2226</v>
      </c>
      <c r="E771" s="102" t="s">
        <v>2815</v>
      </c>
      <c r="F771" s="102" t="n">
        <v>10994</v>
      </c>
      <c r="G771" s="102" t="s">
        <v>1207</v>
      </c>
      <c r="H771" s="102" t="n">
        <v>34808</v>
      </c>
      <c r="I771" s="102" t="n">
        <v>14</v>
      </c>
      <c r="J771" s="102" t="n">
        <v>34808</v>
      </c>
      <c r="K771" s="102" t="n">
        <v>7</v>
      </c>
      <c r="L771" s="102" t="s">
        <v>2814</v>
      </c>
      <c r="M771" s="102" t="s">
        <v>1078</v>
      </c>
      <c r="N771" s="102" t="s">
        <v>1090</v>
      </c>
      <c r="O771" s="102" t="s">
        <v>1106</v>
      </c>
      <c r="P771" s="104" t="e">
        <f aca="false">_xlfn.XLOOKUP('MEDIA TRI'!$E:$E,'MEDIA TRI'!$AA:$AA,"-",0)</f>
        <v>#NAME?</v>
      </c>
      <c r="Q771" s="12" t="e">
        <f aca="false">_xlfn.XLOOKUP($U:$U,$V:$V,0,0)</f>
        <v>#NAME?</v>
      </c>
      <c r="R771" s="12" t="e">
        <f aca="false">_xlfn.XLOOKUP($U:$U,$W:$W,0,0)</f>
        <v>#NAME?</v>
      </c>
      <c r="S771" s="12" t="s">
        <v>61</v>
      </c>
      <c r="T771" s="12" t="s">
        <v>1092</v>
      </c>
      <c r="U771" s="12" t="n">
        <v>8806754000145</v>
      </c>
      <c r="V771" s="12"/>
    </row>
    <row r="772" customFormat="false" ht="15" hidden="false" customHeight="false" outlineLevel="0" collapsed="false">
      <c r="A772" s="102" t="s">
        <v>2816</v>
      </c>
      <c r="B772" s="103" t="n">
        <v>22181515000178</v>
      </c>
      <c r="C772" s="102" t="n">
        <v>108810</v>
      </c>
      <c r="D772" s="102" t="n">
        <v>1146</v>
      </c>
      <c r="E772" s="102" t="s">
        <v>2817</v>
      </c>
      <c r="F772" s="102" t="n">
        <v>10437</v>
      </c>
      <c r="G772" s="102" t="s">
        <v>58</v>
      </c>
      <c r="H772" s="102" t="n">
        <v>30015</v>
      </c>
      <c r="I772" s="102" t="n">
        <v>21</v>
      </c>
      <c r="J772" s="102" t="n">
        <v>30015</v>
      </c>
      <c r="K772" s="102" t="n">
        <v>7</v>
      </c>
      <c r="L772" s="102" t="s">
        <v>2816</v>
      </c>
      <c r="M772" s="102" t="s">
        <v>1078</v>
      </c>
      <c r="N772" s="102" t="s">
        <v>1079</v>
      </c>
      <c r="O772" s="102" t="s">
        <v>1097</v>
      </c>
      <c r="P772" s="104" t="e">
        <f aca="false">_xlfn.XLOOKUP('MEDIA TRI'!$E:$E,'MEDIA TRI'!$AA:$AA,"-",0)</f>
        <v>#NAME?</v>
      </c>
      <c r="Q772" s="12" t="e">
        <f aca="false">_xlfn.XLOOKUP($U:$U,$V:$V,0,0)</f>
        <v>#NAME?</v>
      </c>
      <c r="R772" s="12" t="e">
        <f aca="false">_xlfn.XLOOKUP($U:$U,$W:$W,0,0)</f>
        <v>#NAME?</v>
      </c>
      <c r="S772" s="12" t="s">
        <v>61</v>
      </c>
      <c r="T772" s="12" t="s">
        <v>1081</v>
      </c>
      <c r="U772" s="12" t="n">
        <v>14009808000144</v>
      </c>
      <c r="V772" s="12" t="n">
        <v>29</v>
      </c>
      <c r="W772" s="12" t="s">
        <v>58</v>
      </c>
    </row>
    <row r="773" customFormat="false" ht="15" hidden="false" customHeight="false" outlineLevel="0" collapsed="false">
      <c r="A773" s="102" t="s">
        <v>2818</v>
      </c>
      <c r="B773" s="103" t="n">
        <v>66480302000112</v>
      </c>
      <c r="C773" s="102" t="n">
        <v>136286</v>
      </c>
      <c r="D773" s="102" t="n">
        <v>232</v>
      </c>
      <c r="E773" s="102" t="s">
        <v>2819</v>
      </c>
      <c r="F773" s="102" t="n">
        <v>614</v>
      </c>
      <c r="G773" s="102" t="s">
        <v>1183</v>
      </c>
      <c r="H773" s="102" t="n">
        <v>35939</v>
      </c>
      <c r="I773" s="102" t="n">
        <v>28</v>
      </c>
      <c r="J773" s="102" t="n">
        <v>35939</v>
      </c>
      <c r="K773" s="102" t="n">
        <v>7</v>
      </c>
      <c r="L773" s="102" t="s">
        <v>2818</v>
      </c>
      <c r="M773" s="102" t="s">
        <v>1078</v>
      </c>
      <c r="N773" s="102" t="s">
        <v>1090</v>
      </c>
      <c r="O773" s="102" t="s">
        <v>1091</v>
      </c>
      <c r="P773" s="104" t="e">
        <f aca="false">_xlfn.XLOOKUP('MEDIA TRI'!$E:$E,'MEDIA TRI'!$AA:$AA,"-",0)</f>
        <v>#NAME?</v>
      </c>
      <c r="Q773" s="12" t="e">
        <f aca="false">_xlfn.XLOOKUP($U:$U,$V:$V,0,0)</f>
        <v>#NAME?</v>
      </c>
      <c r="R773" s="12" t="e">
        <f aca="false">_xlfn.XLOOKUP($U:$U,$W:$W,0,0)</f>
        <v>#NAME?</v>
      </c>
      <c r="S773" s="12" t="s">
        <v>61</v>
      </c>
      <c r="T773" s="12" t="s">
        <v>1081</v>
      </c>
      <c r="U773" s="12" t="n">
        <v>14009808000144</v>
      </c>
      <c r="V773" s="12" t="n">
        <v>29</v>
      </c>
      <c r="W773" s="12" t="s">
        <v>58</v>
      </c>
    </row>
    <row r="774" customFormat="false" ht="15" hidden="false" customHeight="false" outlineLevel="0" collapsed="false">
      <c r="A774" s="102" t="s">
        <v>2820</v>
      </c>
      <c r="B774" s="103" t="n">
        <v>21106547000146</v>
      </c>
      <c r="C774" s="102" t="n">
        <v>147693</v>
      </c>
      <c r="D774" s="102" t="n">
        <v>1146</v>
      </c>
      <c r="E774" s="102" t="s">
        <v>2821</v>
      </c>
      <c r="F774" s="102" t="n">
        <v>10437</v>
      </c>
      <c r="G774" s="102" t="s">
        <v>58</v>
      </c>
      <c r="H774" s="102" t="n">
        <v>30015</v>
      </c>
      <c r="I774" s="102" t="n">
        <v>21</v>
      </c>
      <c r="J774" s="102" t="n">
        <v>30015</v>
      </c>
      <c r="K774" s="102" t="n">
        <v>7</v>
      </c>
      <c r="L774" s="102" t="s">
        <v>2820</v>
      </c>
      <c r="M774" s="102" t="s">
        <v>1078</v>
      </c>
      <c r="N774" s="102" t="s">
        <v>1079</v>
      </c>
      <c r="O774" s="102" t="s">
        <v>1097</v>
      </c>
      <c r="P774" s="104" t="e">
        <f aca="false">_xlfn.XLOOKUP('MEDIA TRI'!$E:$E,'MEDIA TRI'!$AA:$AA,"-",0)</f>
        <v>#NAME?</v>
      </c>
      <c r="Q774" s="12" t="e">
        <f aca="false">_xlfn.XLOOKUP($U:$U,$V:$V,0,0)</f>
        <v>#NAME?</v>
      </c>
      <c r="R774" s="12" t="e">
        <f aca="false">_xlfn.XLOOKUP($U:$U,$W:$W,0,0)</f>
        <v>#NAME?</v>
      </c>
      <c r="S774" s="12" t="s">
        <v>61</v>
      </c>
      <c r="T774" s="12" t="s">
        <v>1081</v>
      </c>
      <c r="U774" s="12" t="n">
        <v>13911925000136</v>
      </c>
      <c r="V774" s="12" t="n">
        <v>29</v>
      </c>
      <c r="W774" s="12" t="s">
        <v>58</v>
      </c>
    </row>
    <row r="775" customFormat="false" ht="15" hidden="false" customHeight="false" outlineLevel="0" collapsed="false">
      <c r="A775" s="102" t="s">
        <v>2822</v>
      </c>
      <c r="B775" s="103" t="n">
        <v>65279416000136</v>
      </c>
      <c r="C775" s="102" t="n">
        <v>121986</v>
      </c>
      <c r="D775" s="102" t="n">
        <v>598</v>
      </c>
      <c r="E775" s="102" t="s">
        <v>2823</v>
      </c>
      <c r="F775" s="102" t="n">
        <v>10437</v>
      </c>
      <c r="G775" s="102" t="s">
        <v>58</v>
      </c>
      <c r="H775" s="102" t="n">
        <v>30015</v>
      </c>
      <c r="I775" s="102" t="n">
        <v>8</v>
      </c>
      <c r="J775" s="102" t="n">
        <v>30015</v>
      </c>
      <c r="K775" s="102" t="n">
        <v>7</v>
      </c>
      <c r="L775" s="102" t="s">
        <v>2822</v>
      </c>
      <c r="M775" s="102" t="s">
        <v>1078</v>
      </c>
      <c r="N775" s="102" t="s">
        <v>1079</v>
      </c>
      <c r="O775" s="102" t="s">
        <v>1116</v>
      </c>
      <c r="P775" s="104" t="e">
        <f aca="false">_xlfn.XLOOKUP('MEDIA TRI'!$E:$E,'MEDIA TRI'!$AA:$AA,"-",0)</f>
        <v>#NAME?</v>
      </c>
      <c r="Q775" s="12" t="e">
        <f aca="false">_xlfn.XLOOKUP($U:$U,$V:$V,0,0)</f>
        <v>#NAME?</v>
      </c>
      <c r="R775" s="12" t="e">
        <f aca="false">_xlfn.XLOOKUP($U:$U,$W:$W,0,0)</f>
        <v>#NAME?</v>
      </c>
      <c r="S775" s="12" t="s">
        <v>61</v>
      </c>
      <c r="T775" s="12" t="s">
        <v>1081</v>
      </c>
      <c r="U775" s="12" t="n">
        <v>13911925000136</v>
      </c>
      <c r="V775" s="12" t="n">
        <v>29</v>
      </c>
      <c r="W775" s="12" t="s">
        <v>58</v>
      </c>
    </row>
    <row r="776" customFormat="false" ht="15" hidden="false" customHeight="false" outlineLevel="0" collapsed="false">
      <c r="A776" s="102" t="s">
        <v>2824</v>
      </c>
      <c r="B776" s="103" t="n">
        <v>71382964000190</v>
      </c>
      <c r="C776" s="102" t="n">
        <v>122538</v>
      </c>
      <c r="D776" s="102" t="n">
        <v>819</v>
      </c>
      <c r="E776" s="102" t="s">
        <v>2825</v>
      </c>
      <c r="F776" s="102" t="n">
        <v>14059</v>
      </c>
      <c r="G776" s="102" t="s">
        <v>1246</v>
      </c>
      <c r="H776" s="102" t="n">
        <v>34925</v>
      </c>
      <c r="I776" s="102" t="n">
        <v>60</v>
      </c>
      <c r="J776" s="102" t="n">
        <v>34925</v>
      </c>
      <c r="K776" s="102" t="n">
        <v>7</v>
      </c>
      <c r="L776" s="102" t="s">
        <v>2826</v>
      </c>
      <c r="M776" s="102" t="s">
        <v>1078</v>
      </c>
      <c r="N776" s="102" t="s">
        <v>1079</v>
      </c>
      <c r="O776" s="102" t="s">
        <v>1147</v>
      </c>
      <c r="P776" s="104" t="e">
        <f aca="false">_xlfn.XLOOKUP('MEDIA TRI'!$E:$E,'MEDIA TRI'!$AA:$AA,"-",0)</f>
        <v>#NAME?</v>
      </c>
      <c r="Q776" s="12" t="e">
        <f aca="false">_xlfn.XLOOKUP($U:$U,$V:$V,0,0)</f>
        <v>#NAME?</v>
      </c>
      <c r="R776" s="12" t="e">
        <f aca="false">_xlfn.XLOOKUP($U:$U,$W:$W,0,0)</f>
        <v>#NAME?</v>
      </c>
      <c r="S776" s="12" t="s">
        <v>61</v>
      </c>
      <c r="T776" s="12" t="s">
        <v>1081</v>
      </c>
      <c r="U776" s="12" t="n">
        <v>10377912000130</v>
      </c>
      <c r="V776" s="12" t="n">
        <v>29</v>
      </c>
      <c r="W776" s="12" t="s">
        <v>58</v>
      </c>
    </row>
    <row r="777" customFormat="false" ht="15" hidden="false" customHeight="false" outlineLevel="0" collapsed="false">
      <c r="A777" s="102" t="s">
        <v>2827</v>
      </c>
      <c r="B777" s="103" t="n">
        <v>65114183000111</v>
      </c>
      <c r="C777" s="102" t="n">
        <v>112861</v>
      </c>
      <c r="D777" s="102" t="n">
        <v>328</v>
      </c>
      <c r="E777" s="102" t="s">
        <v>2828</v>
      </c>
      <c r="F777" s="102" t="n">
        <v>10437</v>
      </c>
      <c r="G777" s="102" t="s">
        <v>58</v>
      </c>
      <c r="H777" s="102" t="n">
        <v>35166</v>
      </c>
      <c r="I777" s="102" t="n">
        <v>28</v>
      </c>
      <c r="J777" s="102" t="n">
        <v>35166</v>
      </c>
      <c r="K777" s="102" t="n">
        <v>7</v>
      </c>
      <c r="L777" s="102" t="s">
        <v>2827</v>
      </c>
      <c r="M777" s="102" t="s">
        <v>1078</v>
      </c>
      <c r="N777" s="102" t="s">
        <v>1079</v>
      </c>
      <c r="O777" s="102" t="s">
        <v>1116</v>
      </c>
      <c r="P777" s="104" t="e">
        <f aca="false">_xlfn.XLOOKUP('MEDIA TRI'!$E:$E,'MEDIA TRI'!$AA:$AA,"-",0)</f>
        <v>#NAME?</v>
      </c>
      <c r="Q777" s="12" t="e">
        <f aca="false">_xlfn.XLOOKUP($U:$U,$V:$V,0,0)</f>
        <v>#NAME?</v>
      </c>
      <c r="R777" s="12" t="e">
        <f aca="false">_xlfn.XLOOKUP($U:$U,$W:$W,0,0)</f>
        <v>#NAME?</v>
      </c>
      <c r="S777" s="12" t="s">
        <v>61</v>
      </c>
      <c r="T777" s="12" t="s">
        <v>1081</v>
      </c>
      <c r="U777" s="12" t="n">
        <v>10377912000130</v>
      </c>
      <c r="V777" s="12" t="n">
        <v>29</v>
      </c>
      <c r="W777" s="12" t="s">
        <v>58</v>
      </c>
    </row>
    <row r="778" customFormat="false" ht="15" hidden="false" customHeight="false" outlineLevel="0" collapsed="false">
      <c r="A778" s="102" t="s">
        <v>2829</v>
      </c>
      <c r="B778" s="103" t="n">
        <v>1758885000155</v>
      </c>
      <c r="C778" s="102" t="n">
        <v>105641</v>
      </c>
      <c r="D778" s="102" t="n">
        <v>412</v>
      </c>
      <c r="E778" s="102" t="s">
        <v>2830</v>
      </c>
      <c r="F778" s="102" t="n">
        <v>14059</v>
      </c>
      <c r="G778" s="102" t="s">
        <v>1246</v>
      </c>
      <c r="H778" s="102" t="n">
        <v>34925</v>
      </c>
      <c r="I778" s="102" t="n">
        <v>29</v>
      </c>
      <c r="J778" s="102" t="n">
        <v>34925</v>
      </c>
      <c r="K778" s="102" t="n">
        <v>7</v>
      </c>
      <c r="L778" s="102" t="s">
        <v>2829</v>
      </c>
      <c r="M778" s="102" t="s">
        <v>1078</v>
      </c>
      <c r="N778" s="102" t="s">
        <v>1079</v>
      </c>
      <c r="O778" s="102" t="s">
        <v>1147</v>
      </c>
      <c r="P778" s="104" t="e">
        <f aca="false">_xlfn.XLOOKUP('MEDIA TRI'!$E:$E,'MEDIA TRI'!$AA:$AA,"-",0)</f>
        <v>#NAME?</v>
      </c>
      <c r="Q778" s="12" t="e">
        <f aca="false">_xlfn.XLOOKUP($U:$U,$V:$V,0,0)</f>
        <v>#NAME?</v>
      </c>
      <c r="R778" s="12" t="e">
        <f aca="false">_xlfn.XLOOKUP($U:$U,$W:$W,0,0)</f>
        <v>#NAME?</v>
      </c>
      <c r="S778" s="12" t="s">
        <v>61</v>
      </c>
      <c r="T778" s="12" t="s">
        <v>1092</v>
      </c>
      <c r="U778" s="12" t="n">
        <v>10377912000130</v>
      </c>
      <c r="V778" s="12" t="n">
        <v>29</v>
      </c>
      <c r="W778" s="12" t="s">
        <v>58</v>
      </c>
    </row>
    <row r="779" customFormat="false" ht="15" hidden="false" customHeight="false" outlineLevel="0" collapsed="false">
      <c r="A779" s="102" t="s">
        <v>2831</v>
      </c>
      <c r="B779" s="103" t="n">
        <v>19721554000106</v>
      </c>
      <c r="C779" s="102" t="n">
        <v>132645</v>
      </c>
      <c r="D779" s="102" t="n">
        <v>663</v>
      </c>
      <c r="E779" s="102" t="s">
        <v>2832</v>
      </c>
      <c r="F779" s="102" t="n">
        <v>14329</v>
      </c>
      <c r="G779" s="102" t="s">
        <v>1109</v>
      </c>
      <c r="H779" s="102" t="n">
        <v>35996</v>
      </c>
      <c r="I779" s="102" t="n">
        <v>34</v>
      </c>
      <c r="J779" s="102" t="n">
        <v>35996</v>
      </c>
      <c r="K779" s="102" t="n">
        <v>7</v>
      </c>
      <c r="L779" s="102" t="s">
        <v>2831</v>
      </c>
      <c r="M779" s="102" t="s">
        <v>1078</v>
      </c>
      <c r="N779" s="102" t="s">
        <v>1079</v>
      </c>
      <c r="O779" s="102" t="s">
        <v>1116</v>
      </c>
      <c r="P779" s="104" t="e">
        <f aca="false">_xlfn.XLOOKUP('MEDIA TRI'!$E:$E,'MEDIA TRI'!$AA:$AA,"-",0)</f>
        <v>#NAME?</v>
      </c>
      <c r="Q779" s="12" t="e">
        <f aca="false">_xlfn.XLOOKUP($U:$U,$V:$V,0,0)</f>
        <v>#NAME?</v>
      </c>
      <c r="R779" s="12" t="e">
        <f aca="false">_xlfn.XLOOKUP($U:$U,$W:$W,0,0)</f>
        <v>#NAME?</v>
      </c>
      <c r="S779" s="12" t="s">
        <v>61</v>
      </c>
      <c r="T779" s="12" t="s">
        <v>1081</v>
      </c>
      <c r="U779" s="12" t="n">
        <v>11308894000106</v>
      </c>
      <c r="V779" s="12" t="n">
        <v>29</v>
      </c>
      <c r="W779" s="12" t="s">
        <v>58</v>
      </c>
    </row>
    <row r="780" customFormat="false" ht="15" hidden="false" customHeight="false" outlineLevel="0" collapsed="false">
      <c r="A780" s="102" t="s">
        <v>2833</v>
      </c>
      <c r="B780" s="103" t="n">
        <v>20774105000105</v>
      </c>
      <c r="C780" s="102" t="n">
        <v>119031</v>
      </c>
      <c r="D780" s="102" t="n">
        <v>328</v>
      </c>
      <c r="E780" s="102" t="s">
        <v>2834</v>
      </c>
      <c r="F780" s="102" t="n">
        <v>14329</v>
      </c>
      <c r="G780" s="102" t="s">
        <v>1109</v>
      </c>
      <c r="H780" s="102" t="n">
        <v>35999</v>
      </c>
      <c r="I780" s="102" t="n">
        <v>28</v>
      </c>
      <c r="J780" s="102" t="n">
        <v>35999</v>
      </c>
      <c r="K780" s="102" t="n">
        <v>7</v>
      </c>
      <c r="L780" s="102" t="s">
        <v>2833</v>
      </c>
      <c r="M780" s="102" t="s">
        <v>1078</v>
      </c>
      <c r="N780" s="102" t="s">
        <v>1079</v>
      </c>
      <c r="O780" s="102" t="s">
        <v>1116</v>
      </c>
      <c r="P780" s="104" t="e">
        <f aca="false">_xlfn.XLOOKUP('MEDIA TRI'!$E:$E,'MEDIA TRI'!$AA:$AA,"-",0)</f>
        <v>#NAME?</v>
      </c>
      <c r="Q780" s="12" t="e">
        <f aca="false">_xlfn.XLOOKUP($U:$U,$V:$V,0,0)</f>
        <v>#NAME?</v>
      </c>
      <c r="R780" s="12" t="e">
        <f aca="false">_xlfn.XLOOKUP($U:$U,$W:$W,0,0)</f>
        <v>#NAME?</v>
      </c>
      <c r="S780" s="12" t="s">
        <v>61</v>
      </c>
      <c r="T780" s="12" t="s">
        <v>1081</v>
      </c>
      <c r="U780" s="12" t="n">
        <v>13064113000100</v>
      </c>
      <c r="V780" s="12" t="n">
        <v>29</v>
      </c>
      <c r="W780" s="12" t="s">
        <v>58</v>
      </c>
    </row>
    <row r="781" customFormat="false" ht="15" hidden="false" customHeight="false" outlineLevel="0" collapsed="false">
      <c r="A781" s="102" t="s">
        <v>2835</v>
      </c>
      <c r="B781" s="103" t="n">
        <v>25269291000149</v>
      </c>
      <c r="C781" s="102" t="n">
        <v>125767</v>
      </c>
      <c r="D781" s="102" t="n">
        <v>3412</v>
      </c>
      <c r="E781" s="102" t="s">
        <v>2836</v>
      </c>
      <c r="F781" s="102" t="n">
        <v>10437</v>
      </c>
      <c r="G781" s="102" t="s">
        <v>58</v>
      </c>
      <c r="H781" s="102" t="n">
        <v>30015</v>
      </c>
      <c r="I781" s="102" t="n">
        <v>21</v>
      </c>
      <c r="J781" s="102" t="n">
        <v>30015</v>
      </c>
      <c r="K781" s="102" t="n">
        <v>7</v>
      </c>
      <c r="L781" s="102" t="s">
        <v>2835</v>
      </c>
      <c r="M781" s="102" t="s">
        <v>1078</v>
      </c>
      <c r="N781" s="102" t="s">
        <v>1090</v>
      </c>
      <c r="O781" s="102" t="s">
        <v>1126</v>
      </c>
      <c r="P781" s="104" t="e">
        <f aca="false">_xlfn.XLOOKUP('MEDIA TRI'!$E:$E,'MEDIA TRI'!$AA:$AA,"-",0)</f>
        <v>#NAME?</v>
      </c>
      <c r="Q781" s="12" t="e">
        <f aca="false">_xlfn.XLOOKUP($U:$U,$V:$V,0,0)</f>
        <v>#NAME?</v>
      </c>
      <c r="R781" s="12" t="e">
        <f aca="false">_xlfn.XLOOKUP($U:$U,$W:$W,0,0)</f>
        <v>#NAME?</v>
      </c>
      <c r="S781" s="12" t="s">
        <v>61</v>
      </c>
      <c r="T781" s="12" t="s">
        <v>1092</v>
      </c>
      <c r="U781" s="12" t="n">
        <v>13064113000100</v>
      </c>
      <c r="V781" s="12" t="n">
        <v>29</v>
      </c>
      <c r="W781" s="12" t="s">
        <v>58</v>
      </c>
    </row>
    <row r="782" customFormat="false" ht="15" hidden="false" customHeight="false" outlineLevel="0" collapsed="false">
      <c r="A782" s="102" t="s">
        <v>1710</v>
      </c>
      <c r="B782" s="103" t="n">
        <v>339537000423</v>
      </c>
      <c r="C782" s="102" t="n">
        <v>108642</v>
      </c>
      <c r="D782" s="102" t="n">
        <v>1146</v>
      </c>
      <c r="E782" s="102" t="s">
        <v>1709</v>
      </c>
      <c r="F782" s="102" t="n">
        <v>10437</v>
      </c>
      <c r="G782" s="102" t="s">
        <v>58</v>
      </c>
      <c r="H782" s="102" t="n">
        <v>30015</v>
      </c>
      <c r="I782" s="102" t="n">
        <v>21</v>
      </c>
      <c r="J782" s="102" t="n">
        <v>30015</v>
      </c>
      <c r="K782" s="102" t="n">
        <v>7</v>
      </c>
      <c r="L782" s="102" t="s">
        <v>1710</v>
      </c>
      <c r="M782" s="102" t="s">
        <v>1078</v>
      </c>
      <c r="N782" s="102" t="s">
        <v>1079</v>
      </c>
      <c r="O782" s="102" t="s">
        <v>1097</v>
      </c>
      <c r="P782" s="104" t="e">
        <f aca="false">_xlfn.XLOOKUP('MEDIA TRI'!$E:$E,'MEDIA TRI'!$AA:$AA,"-",0)</f>
        <v>#NAME?</v>
      </c>
      <c r="Q782" s="12" t="e">
        <f aca="false">_xlfn.XLOOKUP($U:$U,$V:$V,0,0)</f>
        <v>#NAME?</v>
      </c>
      <c r="R782" s="12" t="e">
        <f aca="false">_xlfn.XLOOKUP($U:$U,$W:$W,0,0)</f>
        <v>#NAME?</v>
      </c>
      <c r="S782" s="12" t="s">
        <v>61</v>
      </c>
      <c r="T782" s="12" t="s">
        <v>1081</v>
      </c>
      <c r="U782" s="12" t="n">
        <v>4543783000100</v>
      </c>
      <c r="V782" s="12" t="n">
        <v>29</v>
      </c>
      <c r="W782" s="12" t="s">
        <v>58</v>
      </c>
    </row>
    <row r="783" customFormat="false" ht="15" hidden="false" customHeight="false" outlineLevel="0" collapsed="false">
      <c r="A783" s="102" t="s">
        <v>2837</v>
      </c>
      <c r="B783" s="103" t="n">
        <v>20468583000197</v>
      </c>
      <c r="C783" s="102" t="n">
        <v>101614</v>
      </c>
      <c r="D783" s="102" t="n">
        <v>333</v>
      </c>
      <c r="E783" s="102" t="s">
        <v>2838</v>
      </c>
      <c r="F783" s="102" t="n">
        <v>10437</v>
      </c>
      <c r="G783" s="102" t="s">
        <v>58</v>
      </c>
      <c r="H783" s="102" t="n">
        <v>35997</v>
      </c>
      <c r="I783" s="102" t="n">
        <v>45</v>
      </c>
      <c r="J783" s="102" t="n">
        <v>35997</v>
      </c>
      <c r="K783" s="102" t="n">
        <v>7</v>
      </c>
      <c r="L783" s="102" t="s">
        <v>2837</v>
      </c>
      <c r="M783" s="102" t="s">
        <v>1078</v>
      </c>
      <c r="N783" s="102" t="s">
        <v>1079</v>
      </c>
      <c r="O783" s="102" t="s">
        <v>1155</v>
      </c>
      <c r="P783" s="104" t="e">
        <f aca="false">_xlfn.XLOOKUP('MEDIA TRI'!$E:$E,'MEDIA TRI'!$AA:$AA,"-",0)</f>
        <v>#NAME?</v>
      </c>
      <c r="Q783" s="12" t="e">
        <f aca="false">_xlfn.XLOOKUP($U:$U,$V:$V,0,0)</f>
        <v>#NAME?</v>
      </c>
      <c r="R783" s="12" t="e">
        <f aca="false">_xlfn.XLOOKUP($U:$U,$W:$W,0,0)</f>
        <v>#NAME?</v>
      </c>
      <c r="S783" s="12" t="s">
        <v>61</v>
      </c>
      <c r="T783" s="12" t="s">
        <v>1081</v>
      </c>
      <c r="U783" s="12" t="n">
        <v>46392148005774</v>
      </c>
      <c r="V783" s="12" t="n">
        <v>29</v>
      </c>
      <c r="W783" s="12" t="s">
        <v>58</v>
      </c>
    </row>
    <row r="784" customFormat="false" ht="15" hidden="false" customHeight="false" outlineLevel="0" collapsed="false">
      <c r="A784" s="102" t="s">
        <v>2839</v>
      </c>
      <c r="B784" s="103" t="n">
        <v>25829631000149</v>
      </c>
      <c r="C784" s="102" t="n">
        <v>139688</v>
      </c>
      <c r="D784" s="102" t="n">
        <v>844</v>
      </c>
      <c r="E784" s="102" t="s">
        <v>2840</v>
      </c>
      <c r="F784" s="102" t="n">
        <v>12837</v>
      </c>
      <c r="G784" s="102" t="s">
        <v>1221</v>
      </c>
      <c r="H784" s="102" t="n">
        <v>34925</v>
      </c>
      <c r="I784" s="102" t="n">
        <v>21</v>
      </c>
      <c r="J784" s="102" t="n">
        <v>34925</v>
      </c>
      <c r="K784" s="102" t="n">
        <v>7</v>
      </c>
      <c r="L784" s="102" t="s">
        <v>2839</v>
      </c>
      <c r="M784" s="102" t="s">
        <v>1078</v>
      </c>
      <c r="N784" s="102" t="s">
        <v>1090</v>
      </c>
      <c r="O784" s="102" t="s">
        <v>1106</v>
      </c>
      <c r="P784" s="104" t="e">
        <f aca="false">_xlfn.XLOOKUP('MEDIA TRI'!$E:$E,'MEDIA TRI'!$AA:$AA,"-",0)</f>
        <v>#NAME?</v>
      </c>
      <c r="Q784" s="12" t="e">
        <f aca="false">_xlfn.XLOOKUP($U:$U,$V:$V,0,0)</f>
        <v>#NAME?</v>
      </c>
      <c r="R784" s="12" t="e">
        <f aca="false">_xlfn.XLOOKUP($U:$U,$W:$W,0,0)</f>
        <v>#NAME?</v>
      </c>
      <c r="S784" s="12" t="s">
        <v>61</v>
      </c>
      <c r="T784" s="12" t="s">
        <v>1092</v>
      </c>
      <c r="U784" s="12" t="n">
        <v>46392148005774</v>
      </c>
      <c r="V784" s="12" t="n">
        <v>29</v>
      </c>
      <c r="W784" s="12" t="s">
        <v>58</v>
      </c>
    </row>
    <row r="785" customFormat="false" ht="15" hidden="false" customHeight="false" outlineLevel="0" collapsed="false">
      <c r="A785" s="102" t="s">
        <v>2841</v>
      </c>
      <c r="B785" s="103" t="n">
        <v>65356867000120</v>
      </c>
      <c r="C785" s="102" t="n">
        <v>147550</v>
      </c>
      <c r="D785" s="102" t="n">
        <v>1438</v>
      </c>
      <c r="E785" s="102" t="s">
        <v>2842</v>
      </c>
      <c r="F785" s="102" t="n">
        <v>14059</v>
      </c>
      <c r="G785" s="102" t="s">
        <v>1246</v>
      </c>
      <c r="H785" s="102" t="n">
        <v>36000</v>
      </c>
      <c r="I785" s="102" t="n">
        <v>54</v>
      </c>
      <c r="J785" s="102" t="n">
        <v>36000</v>
      </c>
      <c r="K785" s="102" t="n">
        <v>7</v>
      </c>
      <c r="L785" s="102" t="s">
        <v>2843</v>
      </c>
      <c r="M785" s="102" t="s">
        <v>1078</v>
      </c>
      <c r="N785" s="102" t="s">
        <v>1090</v>
      </c>
      <c r="O785" s="102" t="s">
        <v>1106</v>
      </c>
      <c r="P785" s="104" t="e">
        <f aca="false">_xlfn.XLOOKUP('MEDIA TRI'!$E:$E,'MEDIA TRI'!$AA:$AA,"-",0)</f>
        <v>#NAME?</v>
      </c>
      <c r="Q785" s="12" t="e">
        <f aca="false">_xlfn.XLOOKUP($U:$U,$V:$V,0,0)</f>
        <v>#NAME?</v>
      </c>
      <c r="R785" s="12" t="e">
        <f aca="false">_xlfn.XLOOKUP($U:$U,$W:$W,0,0)</f>
        <v>#NAME?</v>
      </c>
      <c r="S785" s="12" t="s">
        <v>61</v>
      </c>
      <c r="T785" s="12" t="s">
        <v>1092</v>
      </c>
      <c r="U785" s="12" t="n">
        <v>28176998000441</v>
      </c>
      <c r="V785" s="12" t="n">
        <v>29</v>
      </c>
      <c r="W785" s="12" t="s">
        <v>58</v>
      </c>
    </row>
    <row r="786" customFormat="false" ht="15" hidden="false" customHeight="false" outlineLevel="0" collapsed="false">
      <c r="A786" s="102" t="s">
        <v>2844</v>
      </c>
      <c r="B786" s="103" t="n">
        <v>3870724000184</v>
      </c>
      <c r="C786" s="102" t="n">
        <v>146979</v>
      </c>
      <c r="D786" s="102" t="n">
        <v>2226</v>
      </c>
      <c r="E786" s="102" t="s">
        <v>2845</v>
      </c>
      <c r="F786" s="102" t="n">
        <v>9336</v>
      </c>
      <c r="G786" s="102" t="s">
        <v>1133</v>
      </c>
      <c r="H786" s="102" t="n">
        <v>35480</v>
      </c>
      <c r="I786" s="102" t="n">
        <v>35</v>
      </c>
      <c r="J786" s="102" t="n">
        <v>35480</v>
      </c>
      <c r="K786" s="102" t="n">
        <v>7</v>
      </c>
      <c r="L786" s="102" t="s">
        <v>2844</v>
      </c>
      <c r="M786" s="102" t="s">
        <v>1078</v>
      </c>
      <c r="N786" s="102" t="s">
        <v>1090</v>
      </c>
      <c r="O786" s="102" t="s">
        <v>1106</v>
      </c>
      <c r="P786" s="104" t="e">
        <f aca="false">_xlfn.XLOOKUP('MEDIA TRI'!$E:$E,'MEDIA TRI'!$AA:$AA,"-",0)</f>
        <v>#NAME?</v>
      </c>
      <c r="Q786" s="12" t="e">
        <f aca="false">_xlfn.XLOOKUP($U:$U,$V:$V,0,0)</f>
        <v>#NAME?</v>
      </c>
      <c r="R786" s="12" t="e">
        <f aca="false">_xlfn.XLOOKUP($U:$U,$W:$W,0,0)</f>
        <v>#NAME?</v>
      </c>
      <c r="S786" s="12" t="s">
        <v>61</v>
      </c>
      <c r="T786" s="12" t="s">
        <v>1092</v>
      </c>
      <c r="U786" s="12" t="n">
        <v>46374500011552</v>
      </c>
      <c r="V786" s="12" t="s">
        <v>1093</v>
      </c>
      <c r="W786" s="12" t="s">
        <v>1094</v>
      </c>
    </row>
    <row r="787" customFormat="false" ht="15" hidden="false" customHeight="false" outlineLevel="0" collapsed="false">
      <c r="A787" s="102" t="s">
        <v>2846</v>
      </c>
      <c r="B787" s="103" t="n">
        <v>64457021000113</v>
      </c>
      <c r="C787" s="102" t="n">
        <v>125254</v>
      </c>
      <c r="D787" s="102" t="n">
        <v>3433</v>
      </c>
      <c r="E787" s="102" t="s">
        <v>2847</v>
      </c>
      <c r="F787" s="102" t="n">
        <v>10437</v>
      </c>
      <c r="G787" s="102" t="s">
        <v>58</v>
      </c>
      <c r="H787" s="102" t="n">
        <v>35186</v>
      </c>
      <c r="I787" s="102" t="n">
        <v>20</v>
      </c>
      <c r="J787" s="102" t="n">
        <v>35186</v>
      </c>
      <c r="K787" s="102" t="n">
        <v>7</v>
      </c>
      <c r="L787" s="102" t="s">
        <v>2846</v>
      </c>
      <c r="M787" s="102" t="s">
        <v>1078</v>
      </c>
      <c r="N787" s="102" t="s">
        <v>1079</v>
      </c>
      <c r="O787" s="102" t="s">
        <v>1155</v>
      </c>
      <c r="P787" s="104" t="e">
        <f aca="false">_xlfn.XLOOKUP('MEDIA TRI'!$E:$E,'MEDIA TRI'!$AA:$AA,"-",0)</f>
        <v>#NAME?</v>
      </c>
      <c r="Q787" s="12" t="e">
        <f aca="false">_xlfn.XLOOKUP($U:$U,$V:$V,0,0)</f>
        <v>#NAME?</v>
      </c>
      <c r="R787" s="12" t="e">
        <f aca="false">_xlfn.XLOOKUP($U:$U,$W:$W,0,0)</f>
        <v>#NAME?</v>
      </c>
      <c r="S787" s="12" t="s">
        <v>61</v>
      </c>
      <c r="T787" s="12" t="s">
        <v>1081</v>
      </c>
      <c r="U787" s="12" t="n">
        <v>46374500011552</v>
      </c>
      <c r="V787" s="12" t="s">
        <v>1093</v>
      </c>
      <c r="W787" s="12" t="s">
        <v>1094</v>
      </c>
    </row>
    <row r="788" customFormat="false" ht="15" hidden="false" customHeight="false" outlineLevel="0" collapsed="false">
      <c r="A788" s="102" t="s">
        <v>2848</v>
      </c>
      <c r="B788" s="103" t="n">
        <v>1753162000163</v>
      </c>
      <c r="C788" s="102" t="n">
        <v>163300</v>
      </c>
      <c r="D788" s="102" t="n">
        <v>2064</v>
      </c>
      <c r="E788" s="102" t="s">
        <v>2849</v>
      </c>
      <c r="F788" s="102" t="n">
        <v>10437</v>
      </c>
      <c r="G788" s="102" t="s">
        <v>58</v>
      </c>
      <c r="H788" s="102" t="n">
        <v>35999</v>
      </c>
      <c r="I788" s="102" t="n">
        <v>20</v>
      </c>
      <c r="J788" s="102" t="n">
        <v>35999</v>
      </c>
      <c r="K788" s="102" t="n">
        <v>7</v>
      </c>
      <c r="L788" s="102" t="s">
        <v>2848</v>
      </c>
      <c r="M788" s="102" t="s">
        <v>1078</v>
      </c>
      <c r="N788" s="102" t="s">
        <v>1079</v>
      </c>
      <c r="O788" s="102" t="s">
        <v>1080</v>
      </c>
      <c r="P788" s="104" t="e">
        <f aca="false">_xlfn.XLOOKUP('MEDIA TRI'!$E:$E,'MEDIA TRI'!$AA:$AA,"-",0)</f>
        <v>#NAME?</v>
      </c>
      <c r="Q788" s="12" t="e">
        <f aca="false">_xlfn.XLOOKUP($U:$U,$V:$V,0,0)</f>
        <v>#NAME?</v>
      </c>
      <c r="R788" s="12" t="e">
        <f aca="false">_xlfn.XLOOKUP($U:$U,$W:$W,0,0)</f>
        <v>#NAME?</v>
      </c>
      <c r="S788" s="12" t="s">
        <v>61</v>
      </c>
      <c r="T788" s="12" t="s">
        <v>1081</v>
      </c>
      <c r="U788" s="12" t="n">
        <v>46374500001409</v>
      </c>
      <c r="V788" s="12" t="s">
        <v>1093</v>
      </c>
      <c r="W788" s="12" t="s">
        <v>1094</v>
      </c>
    </row>
    <row r="789" customFormat="false" ht="15" hidden="false" customHeight="false" outlineLevel="0" collapsed="false">
      <c r="A789" s="102" t="s">
        <v>2850</v>
      </c>
      <c r="B789" s="103" t="n">
        <v>26157966000120</v>
      </c>
      <c r="C789" s="102" t="n">
        <v>117122</v>
      </c>
      <c r="D789" s="102" t="n">
        <v>308</v>
      </c>
      <c r="E789" s="102" t="s">
        <v>2851</v>
      </c>
      <c r="F789" s="102" t="n">
        <v>14175</v>
      </c>
      <c r="G789" s="102" t="s">
        <v>1168</v>
      </c>
      <c r="H789" s="102" t="n">
        <v>33581</v>
      </c>
      <c r="I789" s="102" t="n">
        <v>60</v>
      </c>
      <c r="J789" s="102" t="n">
        <v>33581</v>
      </c>
      <c r="K789" s="102" t="n">
        <v>7</v>
      </c>
      <c r="L789" s="102" t="s">
        <v>2850</v>
      </c>
      <c r="M789" s="102" t="s">
        <v>1078</v>
      </c>
      <c r="N789" s="102" t="s">
        <v>1079</v>
      </c>
      <c r="O789" s="102" t="s">
        <v>1080</v>
      </c>
      <c r="P789" s="104" t="e">
        <f aca="false">_xlfn.XLOOKUP('MEDIA TRI'!$E:$E,'MEDIA TRI'!$AA:$AA,"-",0)</f>
        <v>#NAME?</v>
      </c>
      <c r="Q789" s="12" t="e">
        <f aca="false">_xlfn.XLOOKUP($U:$U,$V:$V,0,0)</f>
        <v>#NAME?</v>
      </c>
      <c r="R789" s="12" t="e">
        <f aca="false">_xlfn.XLOOKUP($U:$U,$W:$W,0,0)</f>
        <v>#NAME?</v>
      </c>
      <c r="S789" s="12" t="s">
        <v>61</v>
      </c>
      <c r="T789" s="12" t="s">
        <v>1081</v>
      </c>
      <c r="U789" s="12" t="n">
        <v>46374500001409</v>
      </c>
      <c r="V789" s="12" t="s">
        <v>1093</v>
      </c>
      <c r="W789" s="12" t="s">
        <v>1094</v>
      </c>
    </row>
    <row r="790" customFormat="false" ht="15" hidden="false" customHeight="false" outlineLevel="0" collapsed="false">
      <c r="A790" s="102" t="s">
        <v>2852</v>
      </c>
      <c r="B790" s="103" t="n">
        <v>17684358000183</v>
      </c>
      <c r="C790" s="102" t="n">
        <v>110327</v>
      </c>
      <c r="D790" s="102" t="n">
        <v>308</v>
      </c>
      <c r="E790" s="102" t="s">
        <v>2853</v>
      </c>
      <c r="F790" s="102" t="n">
        <v>10437</v>
      </c>
      <c r="G790" s="102" t="s">
        <v>58</v>
      </c>
      <c r="H790" s="102" t="n">
        <v>35166</v>
      </c>
      <c r="I790" s="102" t="n">
        <v>53</v>
      </c>
      <c r="J790" s="102" t="n">
        <v>35166</v>
      </c>
      <c r="K790" s="102" t="n">
        <v>7</v>
      </c>
      <c r="L790" s="102" t="s">
        <v>2852</v>
      </c>
      <c r="M790" s="102" t="s">
        <v>1078</v>
      </c>
      <c r="N790" s="102" t="s">
        <v>1079</v>
      </c>
      <c r="O790" s="102" t="s">
        <v>1080</v>
      </c>
      <c r="P790" s="104" t="e">
        <f aca="false">_xlfn.XLOOKUP('MEDIA TRI'!$E:$E,'MEDIA TRI'!$AA:$AA,"-",0)</f>
        <v>#NAME?</v>
      </c>
      <c r="Q790" s="12" t="e">
        <f aca="false">_xlfn.XLOOKUP($U:$U,$V:$V,0,0)</f>
        <v>#NAME?</v>
      </c>
      <c r="R790" s="12" t="e">
        <f aca="false">_xlfn.XLOOKUP($U:$U,$W:$W,0,0)</f>
        <v>#NAME?</v>
      </c>
      <c r="S790" s="12" t="s">
        <v>61</v>
      </c>
      <c r="T790" s="12" t="s">
        <v>1081</v>
      </c>
      <c r="U790" s="12" t="n">
        <v>46374500003100</v>
      </c>
      <c r="V790" s="12" t="n">
        <v>29</v>
      </c>
      <c r="W790" s="12" t="s">
        <v>58</v>
      </c>
    </row>
    <row r="791" customFormat="false" ht="15" hidden="false" customHeight="false" outlineLevel="0" collapsed="false">
      <c r="A791" s="102" t="s">
        <v>2854</v>
      </c>
      <c r="B791" s="103" t="n">
        <v>41685884000142</v>
      </c>
      <c r="C791" s="102" t="n">
        <v>122018</v>
      </c>
      <c r="D791" s="102" t="n">
        <v>163</v>
      </c>
      <c r="E791" s="102" t="s">
        <v>2855</v>
      </c>
      <c r="F791" s="102" t="n">
        <v>13874</v>
      </c>
      <c r="G791" s="102" t="s">
        <v>1464</v>
      </c>
      <c r="H791" s="102" t="n">
        <v>34925</v>
      </c>
      <c r="I791" s="102" t="n">
        <v>31</v>
      </c>
      <c r="J791" s="102" t="n">
        <v>34925</v>
      </c>
      <c r="K791" s="102" t="n">
        <v>7</v>
      </c>
      <c r="L791" s="102" t="s">
        <v>2854</v>
      </c>
      <c r="M791" s="102" t="s">
        <v>1078</v>
      </c>
      <c r="N791" s="102" t="s">
        <v>1079</v>
      </c>
      <c r="O791" s="102" t="s">
        <v>1155</v>
      </c>
      <c r="P791" s="104" t="e">
        <f aca="false">_xlfn.XLOOKUP('MEDIA TRI'!$E:$E,'MEDIA TRI'!$AA:$AA,"-",0)</f>
        <v>#NAME?</v>
      </c>
      <c r="Q791" s="12" t="e">
        <f aca="false">_xlfn.XLOOKUP($U:$U,$V:$V,0,0)</f>
        <v>#NAME?</v>
      </c>
      <c r="R791" s="12" t="e">
        <f aca="false">_xlfn.XLOOKUP($U:$U,$W:$W,0,0)</f>
        <v>#NAME?</v>
      </c>
      <c r="S791" s="12" t="s">
        <v>61</v>
      </c>
      <c r="T791" s="12" t="s">
        <v>1081</v>
      </c>
      <c r="U791" s="12" t="n">
        <v>46374500003100</v>
      </c>
      <c r="V791" s="12" t="n">
        <v>29</v>
      </c>
      <c r="W791" s="12" t="s">
        <v>58</v>
      </c>
    </row>
    <row r="792" customFormat="false" ht="15" hidden="false" customHeight="false" outlineLevel="0" collapsed="false">
      <c r="A792" s="102" t="s">
        <v>2856</v>
      </c>
      <c r="B792" s="103" t="n">
        <v>42976399000190</v>
      </c>
      <c r="C792" s="102" t="n">
        <v>130622</v>
      </c>
      <c r="D792" s="102" t="n">
        <v>3500</v>
      </c>
      <c r="E792" s="102" t="s">
        <v>2857</v>
      </c>
      <c r="F792" s="102" t="n">
        <v>10437</v>
      </c>
      <c r="G792" s="102" t="s">
        <v>58</v>
      </c>
      <c r="H792" s="102" t="n">
        <v>35184</v>
      </c>
      <c r="I792" s="102" t="n">
        <v>7</v>
      </c>
      <c r="J792" s="102" t="n">
        <v>35184</v>
      </c>
      <c r="K792" s="102" t="n">
        <v>7</v>
      </c>
      <c r="L792" s="102" t="s">
        <v>2753</v>
      </c>
      <c r="M792" s="102" t="s">
        <v>1078</v>
      </c>
      <c r="N792" s="102" t="s">
        <v>1090</v>
      </c>
      <c r="O792" s="102" t="s">
        <v>1102</v>
      </c>
      <c r="P792" s="104" t="e">
        <f aca="false">_xlfn.XLOOKUP('MEDIA TRI'!$E:$E,'MEDIA TRI'!$AA:$AA,"-",0)</f>
        <v>#NAME?</v>
      </c>
      <c r="Q792" s="12" t="e">
        <f aca="false">_xlfn.XLOOKUP($U:$U,$V:$V,0,0)</f>
        <v>#NAME?</v>
      </c>
      <c r="R792" s="12" t="e">
        <f aca="false">_xlfn.XLOOKUP($U:$U,$W:$W,0,0)</f>
        <v>#NAME?</v>
      </c>
      <c r="S792" s="12" t="s">
        <v>61</v>
      </c>
      <c r="T792" s="12" t="s">
        <v>1081</v>
      </c>
      <c r="U792" s="12" t="n">
        <v>46374500003614</v>
      </c>
      <c r="V792" s="12" t="n">
        <v>29</v>
      </c>
      <c r="W792" s="12" t="s">
        <v>58</v>
      </c>
    </row>
    <row r="793" customFormat="false" ht="15" hidden="false" customHeight="false" outlineLevel="0" collapsed="false">
      <c r="A793" s="102" t="s">
        <v>2858</v>
      </c>
      <c r="B793" s="103" t="n">
        <v>21922943000141</v>
      </c>
      <c r="C793" s="102" t="n">
        <v>125431</v>
      </c>
      <c r="D793" s="102" t="n">
        <v>3412</v>
      </c>
      <c r="E793" s="102" t="s">
        <v>2859</v>
      </c>
      <c r="F793" s="102" t="n">
        <v>10437</v>
      </c>
      <c r="G793" s="102" t="s">
        <v>58</v>
      </c>
      <c r="H793" s="102" t="n">
        <v>30015</v>
      </c>
      <c r="I793" s="102" t="n">
        <v>21</v>
      </c>
      <c r="J793" s="102" t="n">
        <v>30015</v>
      </c>
      <c r="K793" s="102" t="n">
        <v>7</v>
      </c>
      <c r="L793" s="102" t="s">
        <v>2858</v>
      </c>
      <c r="M793" s="102" t="s">
        <v>1078</v>
      </c>
      <c r="N793" s="102" t="s">
        <v>1090</v>
      </c>
      <c r="O793" s="102" t="s">
        <v>1126</v>
      </c>
      <c r="P793" s="104" t="e">
        <f aca="false">_xlfn.XLOOKUP('MEDIA TRI'!$E:$E,'MEDIA TRI'!$AA:$AA,"-",0)</f>
        <v>#NAME?</v>
      </c>
      <c r="Q793" s="12" t="e">
        <f aca="false">_xlfn.XLOOKUP($U:$U,$V:$V,0,0)</f>
        <v>#NAME?</v>
      </c>
      <c r="R793" s="12" t="e">
        <f aca="false">_xlfn.XLOOKUP($U:$U,$W:$W,0,0)</f>
        <v>#NAME?</v>
      </c>
      <c r="S793" s="12" t="s">
        <v>61</v>
      </c>
      <c r="T793" s="12" t="s">
        <v>1092</v>
      </c>
      <c r="U793" s="12" t="n">
        <v>46374500003614</v>
      </c>
      <c r="V793" s="12" t="n">
        <v>29</v>
      </c>
      <c r="W793" s="12" t="s">
        <v>58</v>
      </c>
    </row>
    <row r="794" customFormat="false" ht="15" hidden="false" customHeight="false" outlineLevel="0" collapsed="false">
      <c r="A794" s="102" t="s">
        <v>2860</v>
      </c>
      <c r="B794" s="103" t="n">
        <v>42961763000149</v>
      </c>
      <c r="C794" s="102" t="n">
        <v>113852</v>
      </c>
      <c r="D794" s="102" t="n">
        <v>911</v>
      </c>
      <c r="E794" s="102" t="s">
        <v>2861</v>
      </c>
      <c r="F794" s="102" t="n">
        <v>10437</v>
      </c>
      <c r="G794" s="102" t="s">
        <v>58</v>
      </c>
      <c r="H794" s="102" t="n">
        <v>35992</v>
      </c>
      <c r="I794" s="102" t="n">
        <v>7</v>
      </c>
      <c r="J794" s="102" t="n">
        <v>35992</v>
      </c>
      <c r="K794" s="102" t="n">
        <v>7</v>
      </c>
      <c r="L794" s="102" t="s">
        <v>2860</v>
      </c>
      <c r="M794" s="102" t="s">
        <v>1078</v>
      </c>
      <c r="N794" s="102" t="s">
        <v>1079</v>
      </c>
      <c r="O794" s="102" t="s">
        <v>1147</v>
      </c>
      <c r="P794" s="104" t="e">
        <f aca="false">_xlfn.XLOOKUP('MEDIA TRI'!$E:$E,'MEDIA TRI'!$AA:$AA,"-",0)</f>
        <v>#NAME?</v>
      </c>
      <c r="Q794" s="12" t="e">
        <f aca="false">_xlfn.XLOOKUP($U:$U,$V:$V,0,0)</f>
        <v>#NAME?</v>
      </c>
      <c r="R794" s="12" t="e">
        <f aca="false">_xlfn.XLOOKUP($U:$U,$W:$W,0,0)</f>
        <v>#NAME?</v>
      </c>
      <c r="S794" s="12" t="s">
        <v>61</v>
      </c>
      <c r="T794" s="12" t="s">
        <v>1092</v>
      </c>
      <c r="U794" s="12" t="n">
        <v>46374500006800</v>
      </c>
      <c r="V794" s="12" t="n">
        <v>29</v>
      </c>
      <c r="W794" s="12" t="s">
        <v>58</v>
      </c>
    </row>
    <row r="795" customFormat="false" ht="15" hidden="false" customHeight="false" outlineLevel="0" collapsed="false">
      <c r="A795" s="102" t="s">
        <v>2862</v>
      </c>
      <c r="B795" s="103" t="n">
        <v>23879331000815</v>
      </c>
      <c r="C795" s="102" t="n">
        <v>139803</v>
      </c>
      <c r="D795" s="102" t="n">
        <v>1124</v>
      </c>
      <c r="E795" s="102" t="s">
        <v>2863</v>
      </c>
      <c r="F795" s="102" t="n">
        <v>11435</v>
      </c>
      <c r="G795" s="102" t="s">
        <v>1627</v>
      </c>
      <c r="H795" s="102" t="n">
        <v>30459</v>
      </c>
      <c r="I795" s="102" t="n">
        <v>60</v>
      </c>
      <c r="J795" s="102" t="n">
        <v>30459</v>
      </c>
      <c r="K795" s="102" t="n">
        <v>7</v>
      </c>
      <c r="L795" s="102" t="s">
        <v>1628</v>
      </c>
      <c r="M795" s="102" t="s">
        <v>1078</v>
      </c>
      <c r="N795" s="102" t="s">
        <v>1434</v>
      </c>
      <c r="O795" s="102" t="s">
        <v>1435</v>
      </c>
      <c r="P795" s="104" t="e">
        <f aca="false">_xlfn.XLOOKUP('MEDIA TRI'!$E:$E,'MEDIA TRI'!$AA:$AA,"-",0)</f>
        <v>#NAME?</v>
      </c>
      <c r="Q795" s="12" t="e">
        <f aca="false">_xlfn.XLOOKUP($U:$U,$V:$V,0,0)</f>
        <v>#NAME?</v>
      </c>
      <c r="R795" s="12" t="e">
        <f aca="false">_xlfn.XLOOKUP($U:$U,$W:$W,0,0)</f>
        <v>#NAME?</v>
      </c>
      <c r="S795" s="12" t="s">
        <v>61</v>
      </c>
      <c r="T795" s="12" t="s">
        <v>1092</v>
      </c>
      <c r="U795" s="12" t="n">
        <v>46374500006800</v>
      </c>
      <c r="V795" s="12" t="n">
        <v>29</v>
      </c>
      <c r="W795" s="12" t="s">
        <v>58</v>
      </c>
    </row>
    <row r="796" customFormat="false" ht="15" hidden="false" customHeight="false" outlineLevel="0" collapsed="false">
      <c r="A796" s="102" t="s">
        <v>2864</v>
      </c>
      <c r="B796" s="103" t="n">
        <v>1789951000154</v>
      </c>
      <c r="C796" s="102" t="n">
        <v>122648</v>
      </c>
      <c r="D796" s="102" t="n">
        <v>384</v>
      </c>
      <c r="E796" s="102" t="s">
        <v>2865</v>
      </c>
      <c r="F796" s="102" t="n">
        <v>9336</v>
      </c>
      <c r="G796" s="102" t="s">
        <v>1133</v>
      </c>
      <c r="H796" s="102" t="n">
        <v>35993</v>
      </c>
      <c r="I796" s="102" t="n">
        <v>49</v>
      </c>
      <c r="J796" s="102" t="n">
        <v>35993</v>
      </c>
      <c r="K796" s="102" t="n">
        <v>7</v>
      </c>
      <c r="L796" s="102" t="s">
        <v>2864</v>
      </c>
      <c r="M796" s="102" t="s">
        <v>1078</v>
      </c>
      <c r="N796" s="102" t="s">
        <v>1079</v>
      </c>
      <c r="O796" s="102" t="s">
        <v>1080</v>
      </c>
      <c r="P796" s="104" t="e">
        <f aca="false">_xlfn.XLOOKUP('MEDIA TRI'!$E:$E,'MEDIA TRI'!$AA:$AA,"-",0)</f>
        <v>#NAME?</v>
      </c>
      <c r="Q796" s="12" t="e">
        <f aca="false">_xlfn.XLOOKUP($U:$U,$V:$V,0,0)</f>
        <v>#NAME?</v>
      </c>
      <c r="R796" s="12" t="e">
        <f aca="false">_xlfn.XLOOKUP($U:$U,$W:$W,0,0)</f>
        <v>#NAME?</v>
      </c>
      <c r="S796" s="12" t="s">
        <v>61</v>
      </c>
      <c r="T796" s="12" t="s">
        <v>1081</v>
      </c>
      <c r="U796" s="12" t="n">
        <v>46374500003452</v>
      </c>
      <c r="V796" s="12" t="n">
        <v>29</v>
      </c>
      <c r="W796" s="12" t="s">
        <v>58</v>
      </c>
    </row>
    <row r="797" customFormat="false" ht="15" hidden="false" customHeight="false" outlineLevel="0" collapsed="false">
      <c r="A797" s="102" t="s">
        <v>2866</v>
      </c>
      <c r="B797" s="103" t="n">
        <v>16772089000144</v>
      </c>
      <c r="C797" s="102" t="n">
        <v>121768</v>
      </c>
      <c r="D797" s="102" t="n">
        <v>819</v>
      </c>
      <c r="E797" s="102" t="s">
        <v>2867</v>
      </c>
      <c r="F797" s="102" t="n">
        <v>9336</v>
      </c>
      <c r="G797" s="102" t="s">
        <v>1133</v>
      </c>
      <c r="H797" s="102" t="n">
        <v>35480</v>
      </c>
      <c r="I797" s="102" t="n">
        <v>32</v>
      </c>
      <c r="J797" s="102" t="n">
        <v>35480</v>
      </c>
      <c r="K797" s="102" t="n">
        <v>7</v>
      </c>
      <c r="L797" s="102" t="s">
        <v>2866</v>
      </c>
      <c r="M797" s="102" t="s">
        <v>1078</v>
      </c>
      <c r="N797" s="102" t="s">
        <v>1079</v>
      </c>
      <c r="O797" s="102" t="s">
        <v>1147</v>
      </c>
      <c r="P797" s="104" t="e">
        <f aca="false">_xlfn.XLOOKUP('MEDIA TRI'!$E:$E,'MEDIA TRI'!$AA:$AA,"-",0)</f>
        <v>#NAME?</v>
      </c>
      <c r="Q797" s="12" t="e">
        <f aca="false">_xlfn.XLOOKUP($U:$U,$V:$V,0,0)</f>
        <v>#NAME?</v>
      </c>
      <c r="R797" s="12" t="e">
        <f aca="false">_xlfn.XLOOKUP($U:$U,$W:$W,0,0)</f>
        <v>#NAME?</v>
      </c>
      <c r="S797" s="12" t="s">
        <v>61</v>
      </c>
      <c r="T797" s="12" t="s">
        <v>1081</v>
      </c>
      <c r="U797" s="12" t="n">
        <v>46374500003452</v>
      </c>
      <c r="V797" s="12" t="n">
        <v>29</v>
      </c>
      <c r="W797" s="12" t="s">
        <v>58</v>
      </c>
    </row>
    <row r="798" customFormat="false" ht="15" hidden="false" customHeight="false" outlineLevel="0" collapsed="false">
      <c r="A798" s="102" t="s">
        <v>2868</v>
      </c>
      <c r="B798" s="103" t="n">
        <v>68514868000143</v>
      </c>
      <c r="C798" s="102" t="n">
        <v>118950</v>
      </c>
      <c r="D798" s="102" t="n">
        <v>1146</v>
      </c>
      <c r="E798" s="102" t="s">
        <v>2869</v>
      </c>
      <c r="F798" s="102" t="n">
        <v>10437</v>
      </c>
      <c r="G798" s="102" t="s">
        <v>58</v>
      </c>
      <c r="H798" s="102" t="n">
        <v>30015</v>
      </c>
      <c r="I798" s="102" t="n">
        <v>21</v>
      </c>
      <c r="J798" s="102" t="n">
        <v>30015</v>
      </c>
      <c r="K798" s="102" t="n">
        <v>7</v>
      </c>
      <c r="L798" s="102" t="s">
        <v>2868</v>
      </c>
      <c r="M798" s="102" t="s">
        <v>1078</v>
      </c>
      <c r="N798" s="102" t="s">
        <v>1079</v>
      </c>
      <c r="O798" s="102" t="s">
        <v>1097</v>
      </c>
      <c r="P798" s="104" t="e">
        <f aca="false">_xlfn.XLOOKUP('MEDIA TRI'!$E:$E,'MEDIA TRI'!$AA:$AA,"-",0)</f>
        <v>#NAME?</v>
      </c>
      <c r="Q798" s="12" t="e">
        <f aca="false">_xlfn.XLOOKUP($U:$U,$V:$V,0,0)</f>
        <v>#NAME?</v>
      </c>
      <c r="R798" s="12" t="e">
        <f aca="false">_xlfn.XLOOKUP($U:$U,$W:$W,0,0)</f>
        <v>#NAME?</v>
      </c>
      <c r="S798" s="12" t="s">
        <v>61</v>
      </c>
      <c r="T798" s="12" t="s">
        <v>1081</v>
      </c>
      <c r="U798" s="12" t="n">
        <v>46374500003452</v>
      </c>
      <c r="V798" s="12" t="n">
        <v>29</v>
      </c>
      <c r="W798" s="12" t="s">
        <v>58</v>
      </c>
    </row>
    <row r="799" customFormat="false" ht="15" hidden="false" customHeight="false" outlineLevel="0" collapsed="false">
      <c r="A799" s="102" t="s">
        <v>2870</v>
      </c>
      <c r="B799" s="103" t="n">
        <v>1970451000114</v>
      </c>
      <c r="C799" s="102" t="n">
        <v>148077</v>
      </c>
      <c r="D799" s="102" t="n">
        <v>2930</v>
      </c>
      <c r="E799" s="102" t="s">
        <v>2871</v>
      </c>
      <c r="F799" s="102" t="n">
        <v>13531</v>
      </c>
      <c r="G799" s="102" t="s">
        <v>1381</v>
      </c>
      <c r="H799" s="102" t="n">
        <v>36000</v>
      </c>
      <c r="I799" s="102" t="n">
        <v>20</v>
      </c>
      <c r="J799" s="102" t="n">
        <v>36000</v>
      </c>
      <c r="K799" s="102" t="n">
        <v>7</v>
      </c>
      <c r="L799" s="102" t="s">
        <v>2870</v>
      </c>
      <c r="M799" s="102" t="s">
        <v>1078</v>
      </c>
      <c r="N799" s="102" t="s">
        <v>1090</v>
      </c>
      <c r="O799" s="102" t="s">
        <v>1122</v>
      </c>
      <c r="P799" s="104" t="e">
        <f aca="false">_xlfn.XLOOKUP('MEDIA TRI'!$E:$E,'MEDIA TRI'!$AA:$AA,"-",0)</f>
        <v>#NAME?</v>
      </c>
      <c r="Q799" s="12" t="e">
        <f aca="false">_xlfn.XLOOKUP($U:$U,$V:$V,0,0)</f>
        <v>#NAME?</v>
      </c>
      <c r="R799" s="12" t="e">
        <f aca="false">_xlfn.XLOOKUP($U:$U,$W:$W,0,0)</f>
        <v>#NAME?</v>
      </c>
      <c r="S799" s="12" t="s">
        <v>61</v>
      </c>
      <c r="T799" s="12" t="s">
        <v>1092</v>
      </c>
      <c r="U799" s="12" t="n">
        <v>46374500002642</v>
      </c>
      <c r="V799" s="12" t="s">
        <v>1093</v>
      </c>
      <c r="W799" s="12" t="s">
        <v>1094</v>
      </c>
    </row>
    <row r="800" customFormat="false" ht="15" hidden="false" customHeight="false" outlineLevel="0" collapsed="false">
      <c r="A800" s="102" t="s">
        <v>2872</v>
      </c>
      <c r="B800" s="103" t="n">
        <v>23897812000187</v>
      </c>
      <c r="C800" s="102" t="n">
        <v>128143</v>
      </c>
      <c r="D800" s="102" t="n">
        <v>1146</v>
      </c>
      <c r="E800" s="102" t="s">
        <v>2873</v>
      </c>
      <c r="F800" s="102" t="n">
        <v>10437</v>
      </c>
      <c r="G800" s="102" t="s">
        <v>58</v>
      </c>
      <c r="H800" s="102" t="n">
        <v>30015</v>
      </c>
      <c r="I800" s="102" t="n">
        <v>21</v>
      </c>
      <c r="J800" s="102" t="n">
        <v>30015</v>
      </c>
      <c r="K800" s="102" t="n">
        <v>7</v>
      </c>
      <c r="L800" s="102" t="s">
        <v>2872</v>
      </c>
      <c r="M800" s="102" t="s">
        <v>1078</v>
      </c>
      <c r="N800" s="102" t="s">
        <v>1079</v>
      </c>
      <c r="O800" s="102" t="s">
        <v>1097</v>
      </c>
      <c r="P800" s="104" t="e">
        <f aca="false">_xlfn.XLOOKUP('MEDIA TRI'!$E:$E,'MEDIA TRI'!$AA:$AA,"-",0)</f>
        <v>#NAME?</v>
      </c>
      <c r="Q800" s="12" t="e">
        <f aca="false">_xlfn.XLOOKUP($U:$U,$V:$V,0,0)</f>
        <v>#NAME?</v>
      </c>
      <c r="R800" s="12" t="e">
        <f aca="false">_xlfn.XLOOKUP($U:$U,$W:$W,0,0)</f>
        <v>#NAME?</v>
      </c>
      <c r="S800" s="12" t="s">
        <v>61</v>
      </c>
      <c r="T800" s="12" t="s">
        <v>1081</v>
      </c>
      <c r="U800" s="12" t="n">
        <v>46374500002642</v>
      </c>
      <c r="V800" s="12" t="s">
        <v>1093</v>
      </c>
      <c r="W800" s="12" t="s">
        <v>1094</v>
      </c>
    </row>
    <row r="801" customFormat="false" ht="15" hidden="false" customHeight="false" outlineLevel="0" collapsed="false">
      <c r="A801" s="102" t="s">
        <v>2874</v>
      </c>
      <c r="B801" s="103" t="n">
        <v>18135517000153</v>
      </c>
      <c r="C801" s="102" t="n">
        <v>108264</v>
      </c>
      <c r="D801" s="102" t="n">
        <v>308</v>
      </c>
      <c r="E801" s="102" t="s">
        <v>2875</v>
      </c>
      <c r="F801" s="102" t="n">
        <v>14059</v>
      </c>
      <c r="G801" s="102" t="s">
        <v>1246</v>
      </c>
      <c r="H801" s="102" t="n">
        <v>34925</v>
      </c>
      <c r="I801" s="102" t="n">
        <v>45</v>
      </c>
      <c r="J801" s="102" t="n">
        <v>34925</v>
      </c>
      <c r="K801" s="102" t="n">
        <v>7</v>
      </c>
      <c r="L801" s="102" t="s">
        <v>2874</v>
      </c>
      <c r="M801" s="102" t="s">
        <v>1078</v>
      </c>
      <c r="N801" s="102" t="s">
        <v>1079</v>
      </c>
      <c r="O801" s="102" t="s">
        <v>1080</v>
      </c>
      <c r="P801" s="104" t="e">
        <f aca="false">_xlfn.XLOOKUP('MEDIA TRI'!$E:$E,'MEDIA TRI'!$AA:$AA,"-",0)</f>
        <v>#NAME?</v>
      </c>
      <c r="Q801" s="12" t="e">
        <f aca="false">_xlfn.XLOOKUP($U:$U,$V:$V,0,0)</f>
        <v>#NAME?</v>
      </c>
      <c r="R801" s="12" t="e">
        <f aca="false">_xlfn.XLOOKUP($U:$U,$W:$W,0,0)</f>
        <v>#NAME?</v>
      </c>
      <c r="S801" s="12" t="s">
        <v>61</v>
      </c>
      <c r="T801" s="12" t="s">
        <v>1081</v>
      </c>
      <c r="U801" s="12" t="n">
        <v>46374500001751</v>
      </c>
      <c r="V801" s="12" t="n">
        <v>29</v>
      </c>
      <c r="W801" s="12" t="s">
        <v>58</v>
      </c>
    </row>
    <row r="802" customFormat="false" ht="15" hidden="false" customHeight="false" outlineLevel="0" collapsed="false">
      <c r="A802" s="102" t="s">
        <v>2876</v>
      </c>
      <c r="B802" s="103" t="n">
        <v>22369201000101</v>
      </c>
      <c r="C802" s="102" t="n">
        <v>108546</v>
      </c>
      <c r="D802" s="102" t="n">
        <v>492</v>
      </c>
      <c r="E802" s="102" t="s">
        <v>2877</v>
      </c>
      <c r="F802" s="102" t="n">
        <v>10437</v>
      </c>
      <c r="G802" s="102" t="s">
        <v>58</v>
      </c>
      <c r="H802" s="102" t="n">
        <v>35999</v>
      </c>
      <c r="I802" s="102" t="n">
        <v>27</v>
      </c>
      <c r="J802" s="102" t="n">
        <v>35999</v>
      </c>
      <c r="K802" s="102" t="n">
        <v>7</v>
      </c>
      <c r="L802" s="102" t="s">
        <v>2876</v>
      </c>
      <c r="M802" s="102" t="s">
        <v>1078</v>
      </c>
      <c r="N802" s="102" t="s">
        <v>1079</v>
      </c>
      <c r="O802" s="102" t="s">
        <v>1080</v>
      </c>
      <c r="P802" s="104" t="e">
        <f aca="false">_xlfn.XLOOKUP('MEDIA TRI'!$E:$E,'MEDIA TRI'!$AA:$AA,"-",0)</f>
        <v>#NAME?</v>
      </c>
      <c r="Q802" s="12" t="e">
        <f aca="false">_xlfn.XLOOKUP($U:$U,$V:$V,0,0)</f>
        <v>#NAME?</v>
      </c>
      <c r="R802" s="12" t="e">
        <f aca="false">_xlfn.XLOOKUP($U:$U,$W:$W,0,0)</f>
        <v>#NAME?</v>
      </c>
      <c r="S802" s="12" t="s">
        <v>61</v>
      </c>
      <c r="T802" s="12" t="s">
        <v>1081</v>
      </c>
      <c r="U802" s="12" t="n">
        <v>46374500001751</v>
      </c>
      <c r="V802" s="12" t="n">
        <v>29</v>
      </c>
      <c r="W802" s="12" t="s">
        <v>58</v>
      </c>
    </row>
    <row r="803" customFormat="false" ht="15" hidden="false" customHeight="false" outlineLevel="0" collapsed="false">
      <c r="A803" s="102" t="s">
        <v>2878</v>
      </c>
      <c r="B803" s="103" t="n">
        <v>20238606000177</v>
      </c>
      <c r="C803" s="102" t="n">
        <v>147700</v>
      </c>
      <c r="D803" s="102" t="n">
        <v>204</v>
      </c>
      <c r="E803" s="102" t="s">
        <v>2879</v>
      </c>
      <c r="F803" s="102" t="n">
        <v>10437</v>
      </c>
      <c r="G803" s="102" t="s">
        <v>58</v>
      </c>
      <c r="H803" s="102" t="n">
        <v>30015</v>
      </c>
      <c r="I803" s="102" t="n">
        <v>21</v>
      </c>
      <c r="J803" s="102" t="n">
        <v>30015</v>
      </c>
      <c r="K803" s="102" t="n">
        <v>7</v>
      </c>
      <c r="L803" s="102" t="s">
        <v>2878</v>
      </c>
      <c r="M803" s="102" t="s">
        <v>1078</v>
      </c>
      <c r="N803" s="102" t="s">
        <v>1079</v>
      </c>
      <c r="O803" s="102" t="s">
        <v>1080</v>
      </c>
      <c r="P803" s="104" t="e">
        <f aca="false">_xlfn.XLOOKUP('MEDIA TRI'!$E:$E,'MEDIA TRI'!$AA:$AA,"-",0)</f>
        <v>#NAME?</v>
      </c>
      <c r="Q803" s="12" t="e">
        <f aca="false">_xlfn.XLOOKUP($U:$U,$V:$V,0,0)</f>
        <v>#NAME?</v>
      </c>
      <c r="R803" s="12" t="e">
        <f aca="false">_xlfn.XLOOKUP($U:$U,$W:$W,0,0)</f>
        <v>#NAME?</v>
      </c>
      <c r="S803" s="12" t="s">
        <v>61</v>
      </c>
      <c r="T803" s="12" t="s">
        <v>1081</v>
      </c>
      <c r="U803" s="12" t="n">
        <v>46374500003886</v>
      </c>
      <c r="V803" s="12" t="n">
        <v>29</v>
      </c>
      <c r="W803" s="12" t="s">
        <v>58</v>
      </c>
    </row>
    <row r="804" customFormat="false" ht="15" hidden="false" customHeight="false" outlineLevel="0" collapsed="false">
      <c r="A804" s="102" t="s">
        <v>2880</v>
      </c>
      <c r="B804" s="103" t="n">
        <v>42799163000126</v>
      </c>
      <c r="C804" s="102" t="n">
        <v>163564</v>
      </c>
      <c r="D804" s="102" t="n">
        <v>531</v>
      </c>
      <c r="E804" s="102" t="s">
        <v>2881</v>
      </c>
      <c r="F804" s="102" t="n">
        <v>10437</v>
      </c>
      <c r="G804" s="102" t="s">
        <v>58</v>
      </c>
      <c r="H804" s="102" t="n">
        <v>30015</v>
      </c>
      <c r="I804" s="102" t="n">
        <v>21</v>
      </c>
      <c r="J804" s="102" t="n">
        <v>30015</v>
      </c>
      <c r="K804" s="102" t="n">
        <v>7</v>
      </c>
      <c r="L804" s="102" t="s">
        <v>2880</v>
      </c>
      <c r="M804" s="102" t="s">
        <v>1078</v>
      </c>
      <c r="N804" s="102" t="s">
        <v>1079</v>
      </c>
      <c r="O804" s="102" t="s">
        <v>1155</v>
      </c>
      <c r="P804" s="104" t="e">
        <f aca="false">_xlfn.XLOOKUP('MEDIA TRI'!$E:$E,'MEDIA TRI'!$AA:$AA,"-",0)</f>
        <v>#NAME?</v>
      </c>
      <c r="Q804" s="12" t="e">
        <f aca="false">_xlfn.XLOOKUP($U:$U,$V:$V,0,0)</f>
        <v>#NAME?</v>
      </c>
      <c r="R804" s="12" t="e">
        <f aca="false">_xlfn.XLOOKUP($U:$U,$W:$W,0,0)</f>
        <v>#NAME?</v>
      </c>
      <c r="S804" s="12" t="s">
        <v>61</v>
      </c>
      <c r="T804" s="12" t="s">
        <v>1081</v>
      </c>
      <c r="U804" s="12" t="n">
        <v>46374500003886</v>
      </c>
      <c r="V804" s="12" t="n">
        <v>29</v>
      </c>
      <c r="W804" s="12" t="s">
        <v>58</v>
      </c>
    </row>
    <row r="805" customFormat="false" ht="15" hidden="false" customHeight="false" outlineLevel="0" collapsed="false">
      <c r="A805" s="102" t="s">
        <v>2882</v>
      </c>
      <c r="B805" s="103" t="n">
        <v>2186515000153</v>
      </c>
      <c r="C805" s="102" t="n">
        <v>117597</v>
      </c>
      <c r="D805" s="102" t="n">
        <v>1438</v>
      </c>
      <c r="E805" s="102" t="s">
        <v>2883</v>
      </c>
      <c r="F805" s="102" t="n">
        <v>10437</v>
      </c>
      <c r="G805" s="102" t="s">
        <v>58</v>
      </c>
      <c r="H805" s="102" t="n">
        <v>34808</v>
      </c>
      <c r="I805" s="102" t="n">
        <v>28</v>
      </c>
      <c r="J805" s="102" t="n">
        <v>34808</v>
      </c>
      <c r="K805" s="102" t="n">
        <v>7</v>
      </c>
      <c r="L805" s="102" t="s">
        <v>2884</v>
      </c>
      <c r="M805" s="102" t="s">
        <v>1078</v>
      </c>
      <c r="N805" s="102" t="s">
        <v>1090</v>
      </c>
      <c r="O805" s="102" t="s">
        <v>1106</v>
      </c>
      <c r="P805" s="104" t="e">
        <f aca="false">_xlfn.XLOOKUP('MEDIA TRI'!$E:$E,'MEDIA TRI'!$AA:$AA,"-",0)</f>
        <v>#NAME?</v>
      </c>
      <c r="Q805" s="12" t="e">
        <f aca="false">_xlfn.XLOOKUP($U:$U,$V:$V,0,0)</f>
        <v>#NAME?</v>
      </c>
      <c r="R805" s="12" t="e">
        <f aca="false">_xlfn.XLOOKUP($U:$U,$W:$W,0,0)</f>
        <v>#NAME?</v>
      </c>
      <c r="S805" s="12" t="s">
        <v>61</v>
      </c>
      <c r="T805" s="12" t="s">
        <v>1092</v>
      </c>
      <c r="U805" s="12" t="n">
        <v>46374500009221</v>
      </c>
      <c r="V805" s="12" t="n">
        <v>29</v>
      </c>
      <c r="W805" s="12" t="s">
        <v>58</v>
      </c>
    </row>
    <row r="806" customFormat="false" ht="15" hidden="false" customHeight="false" outlineLevel="0" collapsed="false">
      <c r="A806" s="102" t="s">
        <v>2885</v>
      </c>
      <c r="B806" s="103" t="n">
        <v>2273854000177</v>
      </c>
      <c r="C806" s="102" t="n">
        <v>144085</v>
      </c>
      <c r="D806" s="102" t="n">
        <v>204</v>
      </c>
      <c r="E806" s="102" t="s">
        <v>2886</v>
      </c>
      <c r="F806" s="102" t="n">
        <v>9336</v>
      </c>
      <c r="G806" s="102" t="s">
        <v>1133</v>
      </c>
      <c r="H806" s="102" t="n">
        <v>35993</v>
      </c>
      <c r="I806" s="102" t="n">
        <v>45</v>
      </c>
      <c r="J806" s="102" t="n">
        <v>35993</v>
      </c>
      <c r="K806" s="102" t="n">
        <v>7</v>
      </c>
      <c r="L806" s="102" t="s">
        <v>2885</v>
      </c>
      <c r="M806" s="102" t="s">
        <v>1078</v>
      </c>
      <c r="N806" s="102" t="s">
        <v>1079</v>
      </c>
      <c r="O806" s="102" t="s">
        <v>1080</v>
      </c>
      <c r="P806" s="104" t="e">
        <f aca="false">_xlfn.XLOOKUP('MEDIA TRI'!$E:$E,'MEDIA TRI'!$AA:$AA,"-",0)</f>
        <v>#NAME?</v>
      </c>
      <c r="Q806" s="12" t="e">
        <f aca="false">_xlfn.XLOOKUP($U:$U,$V:$V,0,0)</f>
        <v>#NAME?</v>
      </c>
      <c r="R806" s="12" t="e">
        <f aca="false">_xlfn.XLOOKUP($U:$U,$W:$W,0,0)</f>
        <v>#NAME?</v>
      </c>
      <c r="S806" s="12" t="s">
        <v>61</v>
      </c>
      <c r="T806" s="12" t="s">
        <v>1081</v>
      </c>
      <c r="U806" s="12" t="n">
        <v>46374500009221</v>
      </c>
      <c r="V806" s="12" t="n">
        <v>29</v>
      </c>
      <c r="W806" s="12" t="s">
        <v>58</v>
      </c>
    </row>
    <row r="807" customFormat="false" ht="15" hidden="false" customHeight="false" outlineLevel="0" collapsed="false">
      <c r="A807" s="102" t="s">
        <v>2887</v>
      </c>
      <c r="B807" s="103" t="n">
        <v>22212831000160</v>
      </c>
      <c r="C807" s="102" t="n">
        <v>117026</v>
      </c>
      <c r="D807" s="102" t="n">
        <v>3051</v>
      </c>
      <c r="E807" s="102" t="s">
        <v>2888</v>
      </c>
      <c r="F807" s="102" t="n">
        <v>13507</v>
      </c>
      <c r="G807" s="102" t="s">
        <v>1457</v>
      </c>
      <c r="H807" s="102" t="n">
        <v>35939</v>
      </c>
      <c r="I807" s="102" t="n">
        <v>28</v>
      </c>
      <c r="J807" s="102" t="n">
        <v>35939</v>
      </c>
      <c r="K807" s="102" t="n">
        <v>7</v>
      </c>
      <c r="L807" s="102" t="s">
        <v>2887</v>
      </c>
      <c r="M807" s="102" t="s">
        <v>1078</v>
      </c>
      <c r="N807" s="102" t="s">
        <v>1090</v>
      </c>
      <c r="O807" s="102" t="s">
        <v>1102</v>
      </c>
      <c r="P807" s="104" t="e">
        <f aca="false">_xlfn.XLOOKUP('MEDIA TRI'!$E:$E,'MEDIA TRI'!$AA:$AA,"-",0)</f>
        <v>#NAME?</v>
      </c>
      <c r="Q807" s="12" t="e">
        <f aca="false">_xlfn.XLOOKUP($U:$U,$V:$V,0,0)</f>
        <v>#NAME?</v>
      </c>
      <c r="R807" s="12" t="e">
        <f aca="false">_xlfn.XLOOKUP($U:$U,$W:$W,0,0)</f>
        <v>#NAME?</v>
      </c>
      <c r="S807" s="12" t="s">
        <v>61</v>
      </c>
      <c r="T807" s="12" t="s">
        <v>1081</v>
      </c>
      <c r="U807" s="12" t="n">
        <v>46374500003533</v>
      </c>
      <c r="V807" s="12" t="n">
        <v>29</v>
      </c>
      <c r="W807" s="12" t="s">
        <v>58</v>
      </c>
    </row>
    <row r="808" customFormat="false" ht="15" hidden="false" customHeight="false" outlineLevel="0" collapsed="false">
      <c r="A808" s="102" t="s">
        <v>2889</v>
      </c>
      <c r="B808" s="103" t="n">
        <v>86478427000115</v>
      </c>
      <c r="C808" s="102" t="n">
        <v>140984</v>
      </c>
      <c r="D808" s="102" t="n">
        <v>2255</v>
      </c>
      <c r="E808" s="102" t="s">
        <v>2890</v>
      </c>
      <c r="F808" s="102" t="n">
        <v>10994</v>
      </c>
      <c r="G808" s="102" t="s">
        <v>1207</v>
      </c>
      <c r="H808" s="102" t="n">
        <v>34907</v>
      </c>
      <c r="I808" s="102" t="n">
        <v>21</v>
      </c>
      <c r="J808" s="102" t="n">
        <v>34907</v>
      </c>
      <c r="K808" s="102" t="n">
        <v>7</v>
      </c>
      <c r="L808" s="102" t="s">
        <v>2889</v>
      </c>
      <c r="M808" s="102" t="s">
        <v>1078</v>
      </c>
      <c r="N808" s="102" t="s">
        <v>1079</v>
      </c>
      <c r="O808" s="102" t="s">
        <v>1116</v>
      </c>
      <c r="P808" s="104" t="e">
        <f aca="false">_xlfn.XLOOKUP('MEDIA TRI'!$E:$E,'MEDIA TRI'!$AA:$AA,"-",0)</f>
        <v>#NAME?</v>
      </c>
      <c r="Q808" s="12" t="e">
        <f aca="false">_xlfn.XLOOKUP($U:$U,$V:$V,0,0)</f>
        <v>#NAME?</v>
      </c>
      <c r="R808" s="12" t="e">
        <f aca="false">_xlfn.XLOOKUP($U:$U,$W:$W,0,0)</f>
        <v>#NAME?</v>
      </c>
      <c r="S808" s="12" t="s">
        <v>61</v>
      </c>
      <c r="T808" s="12" t="s">
        <v>1081</v>
      </c>
      <c r="U808" s="12" t="n">
        <v>46374500003533</v>
      </c>
      <c r="V808" s="12" t="n">
        <v>29</v>
      </c>
      <c r="W808" s="12" t="s">
        <v>58</v>
      </c>
    </row>
    <row r="809" customFormat="false" ht="15" hidden="false" customHeight="false" outlineLevel="0" collapsed="false">
      <c r="A809" s="102" t="s">
        <v>2891</v>
      </c>
      <c r="B809" s="103" t="n">
        <v>810604000101</v>
      </c>
      <c r="C809" s="102" t="n">
        <v>106564</v>
      </c>
      <c r="D809" s="102" t="n">
        <v>1146</v>
      </c>
      <c r="E809" s="102" t="s">
        <v>2892</v>
      </c>
      <c r="F809" s="102" t="n">
        <v>8917</v>
      </c>
      <c r="G809" s="102" t="s">
        <v>1286</v>
      </c>
      <c r="H809" s="102" t="n">
        <v>30015</v>
      </c>
      <c r="I809" s="102" t="n">
        <v>21</v>
      </c>
      <c r="J809" s="102" t="n">
        <v>30015</v>
      </c>
      <c r="K809" s="102" t="n">
        <v>7</v>
      </c>
      <c r="L809" s="102" t="s">
        <v>1287</v>
      </c>
      <c r="M809" s="102" t="s">
        <v>1078</v>
      </c>
      <c r="N809" s="102" t="s">
        <v>1079</v>
      </c>
      <c r="O809" s="102" t="s">
        <v>1097</v>
      </c>
      <c r="P809" s="104" t="e">
        <f aca="false">_xlfn.XLOOKUP('MEDIA TRI'!$E:$E,'MEDIA TRI'!$AA:$AA,"-",0)</f>
        <v>#NAME?</v>
      </c>
      <c r="Q809" s="12" t="e">
        <f aca="false">_xlfn.XLOOKUP($U:$U,$V:$V,0,0)</f>
        <v>#NAME?</v>
      </c>
      <c r="R809" s="12" t="e">
        <f aca="false">_xlfn.XLOOKUP($U:$U,$W:$W,0,0)</f>
        <v>#NAME?</v>
      </c>
      <c r="S809" s="12" t="s">
        <v>61</v>
      </c>
      <c r="T809" s="12" t="s">
        <v>1081</v>
      </c>
      <c r="U809" s="12" t="n">
        <v>46374500007792</v>
      </c>
      <c r="V809" s="12" t="n">
        <v>29</v>
      </c>
      <c r="W809" s="12" t="s">
        <v>58</v>
      </c>
    </row>
    <row r="810" customFormat="false" ht="15" hidden="false" customHeight="false" outlineLevel="0" collapsed="false">
      <c r="A810" s="102" t="s">
        <v>2893</v>
      </c>
      <c r="B810" s="103" t="n">
        <v>16719502000107</v>
      </c>
      <c r="C810" s="102" t="n">
        <v>130361</v>
      </c>
      <c r="D810" s="102" t="n">
        <v>328</v>
      </c>
      <c r="E810" s="102" t="s">
        <v>2894</v>
      </c>
      <c r="F810" s="102" t="n">
        <v>10437</v>
      </c>
      <c r="G810" s="102" t="s">
        <v>58</v>
      </c>
      <c r="H810" s="102" t="n">
        <v>35992</v>
      </c>
      <c r="I810" s="102" t="n">
        <v>7</v>
      </c>
      <c r="J810" s="102" t="n">
        <v>35992</v>
      </c>
      <c r="K810" s="102" t="n">
        <v>7</v>
      </c>
      <c r="L810" s="102" t="s">
        <v>2893</v>
      </c>
      <c r="M810" s="102" t="s">
        <v>1078</v>
      </c>
      <c r="N810" s="102" t="s">
        <v>1079</v>
      </c>
      <c r="O810" s="102" t="s">
        <v>1116</v>
      </c>
      <c r="P810" s="104" t="e">
        <f aca="false">_xlfn.XLOOKUP('MEDIA TRI'!$E:$E,'MEDIA TRI'!$AA:$AA,"-",0)</f>
        <v>#NAME?</v>
      </c>
      <c r="Q810" s="12" t="e">
        <f aca="false">_xlfn.XLOOKUP($U:$U,$V:$V,0,0)</f>
        <v>#NAME?</v>
      </c>
      <c r="R810" s="12" t="e">
        <f aca="false">_xlfn.XLOOKUP($U:$U,$W:$W,0,0)</f>
        <v>#NAME?</v>
      </c>
      <c r="S810" s="12" t="s">
        <v>61</v>
      </c>
      <c r="T810" s="12" t="s">
        <v>1081</v>
      </c>
      <c r="U810" s="12" t="n">
        <v>46374500007792</v>
      </c>
      <c r="V810" s="12" t="n">
        <v>29</v>
      </c>
      <c r="W810" s="12" t="s">
        <v>58</v>
      </c>
    </row>
    <row r="811" customFormat="false" ht="15" hidden="false" customHeight="false" outlineLevel="0" collapsed="false">
      <c r="A811" s="102" t="s">
        <v>2895</v>
      </c>
      <c r="B811" s="103" t="n">
        <v>3514821000134</v>
      </c>
      <c r="C811" s="102" t="n">
        <v>163476</v>
      </c>
      <c r="D811" s="102" t="n">
        <v>663</v>
      </c>
      <c r="E811" s="102" t="s">
        <v>2896</v>
      </c>
      <c r="F811" s="102" t="n">
        <v>10437</v>
      </c>
      <c r="G811" s="102" t="s">
        <v>58</v>
      </c>
      <c r="H811" s="102" t="n">
        <v>30015</v>
      </c>
      <c r="I811" s="102" t="n">
        <v>20</v>
      </c>
      <c r="J811" s="102" t="n">
        <v>30015</v>
      </c>
      <c r="K811" s="102" t="n">
        <v>7</v>
      </c>
      <c r="L811" s="102" t="s">
        <v>2895</v>
      </c>
      <c r="M811" s="102" t="s">
        <v>1078</v>
      </c>
      <c r="N811" s="102" t="s">
        <v>1079</v>
      </c>
      <c r="O811" s="102" t="s">
        <v>1116</v>
      </c>
      <c r="P811" s="104" t="e">
        <f aca="false">_xlfn.XLOOKUP('MEDIA TRI'!$E:$E,'MEDIA TRI'!$AA:$AA,"-",0)</f>
        <v>#NAME?</v>
      </c>
      <c r="Q811" s="12" t="e">
        <f aca="false">_xlfn.XLOOKUP($U:$U,$V:$V,0,0)</f>
        <v>#NAME?</v>
      </c>
      <c r="R811" s="12" t="e">
        <f aca="false">_xlfn.XLOOKUP($U:$U,$W:$W,0,0)</f>
        <v>#NAME?</v>
      </c>
      <c r="S811" s="12" t="s">
        <v>61</v>
      </c>
      <c r="T811" s="12" t="s">
        <v>1081</v>
      </c>
      <c r="U811" s="12" t="n">
        <v>46374500009060</v>
      </c>
      <c r="V811" s="12" t="n">
        <v>29</v>
      </c>
      <c r="W811" s="12" t="s">
        <v>58</v>
      </c>
    </row>
    <row r="812" customFormat="false" ht="15" hidden="false" customHeight="false" outlineLevel="0" collapsed="false">
      <c r="A812" s="102" t="s">
        <v>2897</v>
      </c>
      <c r="B812" s="103" t="n">
        <v>86670098000100</v>
      </c>
      <c r="C812" s="102" t="n">
        <v>110403</v>
      </c>
      <c r="D812" s="102" t="n">
        <v>693</v>
      </c>
      <c r="E812" s="102" t="s">
        <v>2898</v>
      </c>
      <c r="F812" s="102" t="n">
        <v>9336</v>
      </c>
      <c r="G812" s="102" t="s">
        <v>1133</v>
      </c>
      <c r="H812" s="102" t="n">
        <v>35993</v>
      </c>
      <c r="I812" s="102" t="n">
        <v>42</v>
      </c>
      <c r="J812" s="102" t="n">
        <v>35993</v>
      </c>
      <c r="K812" s="102" t="n">
        <v>7</v>
      </c>
      <c r="L812" s="102" t="s">
        <v>2897</v>
      </c>
      <c r="M812" s="102" t="s">
        <v>1078</v>
      </c>
      <c r="N812" s="102" t="s">
        <v>1090</v>
      </c>
      <c r="O812" s="102" t="s">
        <v>1122</v>
      </c>
      <c r="P812" s="104" t="e">
        <f aca="false">_xlfn.XLOOKUP('MEDIA TRI'!$E:$E,'MEDIA TRI'!$AA:$AA,"-",0)</f>
        <v>#NAME?</v>
      </c>
      <c r="Q812" s="12" t="e">
        <f aca="false">_xlfn.XLOOKUP($U:$U,$V:$V,0,0)</f>
        <v>#NAME?</v>
      </c>
      <c r="R812" s="12" t="e">
        <f aca="false">_xlfn.XLOOKUP($U:$U,$W:$W,0,0)</f>
        <v>#NAME?</v>
      </c>
      <c r="S812" s="12" t="s">
        <v>61</v>
      </c>
      <c r="T812" s="12" t="s">
        <v>1092</v>
      </c>
      <c r="U812" s="12" t="n">
        <v>46374500009060</v>
      </c>
      <c r="V812" s="12" t="n">
        <v>29</v>
      </c>
      <c r="W812" s="12" t="s">
        <v>58</v>
      </c>
    </row>
    <row r="813" customFormat="false" ht="15" hidden="false" customHeight="false" outlineLevel="0" collapsed="false">
      <c r="A813" s="102" t="s">
        <v>2899</v>
      </c>
      <c r="B813" s="103" t="n">
        <v>21666920000113</v>
      </c>
      <c r="C813" s="102" t="n">
        <v>105362</v>
      </c>
      <c r="D813" s="102" t="n">
        <v>693</v>
      </c>
      <c r="E813" s="102" t="s">
        <v>2900</v>
      </c>
      <c r="F813" s="102" t="n">
        <v>10437</v>
      </c>
      <c r="G813" s="102" t="s">
        <v>58</v>
      </c>
      <c r="H813" s="102" t="n">
        <v>35166</v>
      </c>
      <c r="I813" s="102" t="n">
        <v>11</v>
      </c>
      <c r="J813" s="102" t="n">
        <v>35166</v>
      </c>
      <c r="K813" s="102" t="n">
        <v>7</v>
      </c>
      <c r="L813" s="102" t="s">
        <v>2899</v>
      </c>
      <c r="M813" s="102" t="s">
        <v>1078</v>
      </c>
      <c r="N813" s="102" t="s">
        <v>1090</v>
      </c>
      <c r="O813" s="102" t="s">
        <v>1122</v>
      </c>
      <c r="P813" s="104" t="e">
        <f aca="false">_xlfn.XLOOKUP('MEDIA TRI'!$E:$E,'MEDIA TRI'!$AA:$AA,"-",0)</f>
        <v>#NAME?</v>
      </c>
      <c r="Q813" s="12" t="e">
        <f aca="false">_xlfn.XLOOKUP($U:$U,$V:$V,0,0)</f>
        <v>#NAME?</v>
      </c>
      <c r="R813" s="12" t="e">
        <f aca="false">_xlfn.XLOOKUP($U:$U,$W:$W,0,0)</f>
        <v>#NAME?</v>
      </c>
      <c r="S813" s="12" t="s">
        <v>61</v>
      </c>
      <c r="T813" s="12" t="s">
        <v>1092</v>
      </c>
      <c r="U813" s="12" t="n">
        <v>46374500008250</v>
      </c>
      <c r="V813" s="12" t="n">
        <v>29</v>
      </c>
      <c r="W813" s="12" t="s">
        <v>58</v>
      </c>
    </row>
    <row r="814" customFormat="false" ht="15" hidden="false" customHeight="false" outlineLevel="0" collapsed="false">
      <c r="A814" s="102" t="s">
        <v>2901</v>
      </c>
      <c r="B814" s="103" t="n">
        <v>19218882000194</v>
      </c>
      <c r="C814" s="102" t="n">
        <v>117599</v>
      </c>
      <c r="D814" s="102" t="n">
        <v>693</v>
      </c>
      <c r="E814" s="102" t="s">
        <v>2902</v>
      </c>
      <c r="F814" s="102" t="n">
        <v>13510</v>
      </c>
      <c r="G814" s="102" t="s">
        <v>1204</v>
      </c>
      <c r="H814" s="102" t="n">
        <v>35992</v>
      </c>
      <c r="I814" s="102" t="n">
        <v>8</v>
      </c>
      <c r="J814" s="102" t="n">
        <v>35992</v>
      </c>
      <c r="K814" s="102" t="n">
        <v>7</v>
      </c>
      <c r="L814" s="102" t="s">
        <v>2901</v>
      </c>
      <c r="M814" s="102" t="s">
        <v>1078</v>
      </c>
      <c r="N814" s="102" t="s">
        <v>1090</v>
      </c>
      <c r="O814" s="102" t="s">
        <v>1122</v>
      </c>
      <c r="P814" s="104" t="e">
        <f aca="false">_xlfn.XLOOKUP('MEDIA TRI'!$E:$E,'MEDIA TRI'!$AA:$AA,"-",0)</f>
        <v>#NAME?</v>
      </c>
      <c r="Q814" s="12" t="e">
        <f aca="false">_xlfn.XLOOKUP($U:$U,$V:$V,0,0)</f>
        <v>#NAME?</v>
      </c>
      <c r="R814" s="12" t="e">
        <f aca="false">_xlfn.XLOOKUP($U:$U,$W:$W,0,0)</f>
        <v>#NAME?</v>
      </c>
      <c r="S814" s="12" t="s">
        <v>61</v>
      </c>
      <c r="T814" s="12" t="s">
        <v>1092</v>
      </c>
      <c r="U814" s="12" t="n">
        <v>46374500008250</v>
      </c>
      <c r="V814" s="12" t="n">
        <v>29</v>
      </c>
      <c r="W814" s="12" t="s">
        <v>58</v>
      </c>
    </row>
    <row r="815" customFormat="false" ht="15" hidden="false" customHeight="false" outlineLevel="0" collapsed="false">
      <c r="A815" s="102" t="s">
        <v>2903</v>
      </c>
      <c r="B815" s="103" t="n">
        <v>20386595000172</v>
      </c>
      <c r="C815" s="102" t="n">
        <v>138182</v>
      </c>
      <c r="D815" s="102" t="n">
        <v>1437</v>
      </c>
      <c r="E815" s="102" t="s">
        <v>2904</v>
      </c>
      <c r="F815" s="102" t="n">
        <v>14992</v>
      </c>
      <c r="G815" s="102" t="s">
        <v>2297</v>
      </c>
      <c r="H815" s="102" t="n">
        <v>34925</v>
      </c>
      <c r="I815" s="102" t="n">
        <v>21</v>
      </c>
      <c r="J815" s="102" t="n">
        <v>34925</v>
      </c>
      <c r="K815" s="102" t="n">
        <v>7</v>
      </c>
      <c r="L815" s="102" t="s">
        <v>2903</v>
      </c>
      <c r="M815" s="102" t="s">
        <v>1078</v>
      </c>
      <c r="N815" s="102" t="s">
        <v>1090</v>
      </c>
      <c r="O815" s="102" t="s">
        <v>1106</v>
      </c>
      <c r="P815" s="104" t="e">
        <f aca="false">_xlfn.XLOOKUP('MEDIA TRI'!$E:$E,'MEDIA TRI'!$AA:$AA,"-",0)</f>
        <v>#NAME?</v>
      </c>
      <c r="Q815" s="12" t="e">
        <f aca="false">_xlfn.XLOOKUP($U:$U,$V:$V,0,0)</f>
        <v>#NAME?</v>
      </c>
      <c r="R815" s="12" t="e">
        <f aca="false">_xlfn.XLOOKUP($U:$U,$W:$W,0,0)</f>
        <v>#NAME?</v>
      </c>
      <c r="S815" s="12" t="s">
        <v>61</v>
      </c>
      <c r="T815" s="12" t="s">
        <v>1092</v>
      </c>
      <c r="U815" s="12" t="n">
        <v>46374500000194</v>
      </c>
      <c r="V815" s="12" t="s">
        <v>1093</v>
      </c>
      <c r="W815" s="12" t="s">
        <v>1094</v>
      </c>
    </row>
    <row r="816" customFormat="false" ht="15" hidden="false" customHeight="false" outlineLevel="0" collapsed="false">
      <c r="A816" s="102" t="s">
        <v>2905</v>
      </c>
      <c r="B816" s="103" t="n">
        <v>16626707000148</v>
      </c>
      <c r="C816" s="102" t="n">
        <v>117611</v>
      </c>
      <c r="D816" s="102" t="n">
        <v>693</v>
      </c>
      <c r="E816" s="102" t="s">
        <v>2906</v>
      </c>
      <c r="F816" s="102" t="n">
        <v>12837</v>
      </c>
      <c r="G816" s="102" t="s">
        <v>1221</v>
      </c>
      <c r="H816" s="102" t="n">
        <v>35992</v>
      </c>
      <c r="I816" s="102" t="n">
        <v>8</v>
      </c>
      <c r="J816" s="102" t="n">
        <v>35992</v>
      </c>
      <c r="K816" s="102" t="n">
        <v>7</v>
      </c>
      <c r="L816" s="102" t="s">
        <v>2905</v>
      </c>
      <c r="M816" s="102" t="s">
        <v>1078</v>
      </c>
      <c r="N816" s="102" t="s">
        <v>1090</v>
      </c>
      <c r="O816" s="102" t="s">
        <v>1122</v>
      </c>
      <c r="P816" s="104" t="e">
        <f aca="false">_xlfn.XLOOKUP('MEDIA TRI'!$E:$E,'MEDIA TRI'!$AA:$AA,"-",0)</f>
        <v>#NAME?</v>
      </c>
      <c r="Q816" s="12" t="e">
        <f aca="false">_xlfn.XLOOKUP($U:$U,$V:$V,0,0)</f>
        <v>#NAME?</v>
      </c>
      <c r="R816" s="12" t="e">
        <f aca="false">_xlfn.XLOOKUP($U:$U,$W:$W,0,0)</f>
        <v>#NAME?</v>
      </c>
      <c r="S816" s="12" t="s">
        <v>61</v>
      </c>
      <c r="T816" s="12" t="s">
        <v>1092</v>
      </c>
      <c r="U816" s="12" t="n">
        <v>46374500000194</v>
      </c>
      <c r="V816" s="12" t="s">
        <v>1093</v>
      </c>
      <c r="W816" s="12" t="s">
        <v>1094</v>
      </c>
    </row>
    <row r="817" customFormat="false" ht="15" hidden="false" customHeight="false" outlineLevel="0" collapsed="false">
      <c r="A817" s="102" t="s">
        <v>2907</v>
      </c>
      <c r="B817" s="103" t="n">
        <v>24045197000143</v>
      </c>
      <c r="C817" s="102" t="n">
        <v>137229</v>
      </c>
      <c r="D817" s="102" t="n">
        <v>512</v>
      </c>
      <c r="E817" s="102" t="s">
        <v>2908</v>
      </c>
      <c r="F817" s="102" t="n">
        <v>12837</v>
      </c>
      <c r="G817" s="102" t="s">
        <v>1221</v>
      </c>
      <c r="H817" s="102" t="n">
        <v>35993</v>
      </c>
      <c r="I817" s="102" t="n">
        <v>40</v>
      </c>
      <c r="J817" s="102" t="n">
        <v>35993</v>
      </c>
      <c r="K817" s="102" t="n">
        <v>7</v>
      </c>
      <c r="L817" s="102" t="s">
        <v>2909</v>
      </c>
      <c r="M817" s="102" t="s">
        <v>1078</v>
      </c>
      <c r="N817" s="102" t="s">
        <v>1090</v>
      </c>
      <c r="O817" s="102" t="s">
        <v>1122</v>
      </c>
      <c r="P817" s="104" t="e">
        <f aca="false">_xlfn.XLOOKUP('MEDIA TRI'!$E:$E,'MEDIA TRI'!$AA:$AA,"-",0)</f>
        <v>#NAME?</v>
      </c>
      <c r="Q817" s="12" t="e">
        <f aca="false">_xlfn.XLOOKUP($U:$U,$V:$V,0,0)</f>
        <v>#NAME?</v>
      </c>
      <c r="R817" s="12" t="e">
        <f aca="false">_xlfn.XLOOKUP($U:$U,$W:$W,0,0)</f>
        <v>#NAME?</v>
      </c>
      <c r="S817" s="12" t="s">
        <v>61</v>
      </c>
      <c r="T817" s="12" t="s">
        <v>1092</v>
      </c>
      <c r="U817" s="12" t="n">
        <v>46374500003371</v>
      </c>
      <c r="V817" s="12" t="n">
        <v>29</v>
      </c>
      <c r="W817" s="12" t="s">
        <v>58</v>
      </c>
    </row>
    <row r="818" customFormat="false" ht="15" hidden="false" customHeight="false" outlineLevel="0" collapsed="false">
      <c r="A818" s="102" t="s">
        <v>2910</v>
      </c>
      <c r="B818" s="103" t="n">
        <v>499241000127</v>
      </c>
      <c r="C818" s="102" t="n">
        <v>104545</v>
      </c>
      <c r="D818" s="102" t="n">
        <v>2930</v>
      </c>
      <c r="E818" s="102" t="s">
        <v>2911</v>
      </c>
      <c r="F818" s="102" t="n">
        <v>14261</v>
      </c>
      <c r="G818" s="102" t="s">
        <v>1121</v>
      </c>
      <c r="H818" s="102" t="n">
        <v>35994</v>
      </c>
      <c r="I818" s="102" t="n">
        <v>42</v>
      </c>
      <c r="J818" s="102" t="n">
        <v>35994</v>
      </c>
      <c r="K818" s="102" t="n">
        <v>7</v>
      </c>
      <c r="L818" s="102" t="s">
        <v>2910</v>
      </c>
      <c r="M818" s="102" t="s">
        <v>1078</v>
      </c>
      <c r="N818" s="102" t="s">
        <v>1090</v>
      </c>
      <c r="O818" s="102" t="s">
        <v>1122</v>
      </c>
      <c r="P818" s="104" t="e">
        <f aca="false">_xlfn.XLOOKUP('MEDIA TRI'!$E:$E,'MEDIA TRI'!$AA:$AA,"-",0)</f>
        <v>#NAME?</v>
      </c>
      <c r="Q818" s="12" t="e">
        <f aca="false">_xlfn.XLOOKUP($U:$U,$V:$V,0,0)</f>
        <v>#NAME?</v>
      </c>
      <c r="R818" s="12" t="e">
        <f aca="false">_xlfn.XLOOKUP($U:$U,$W:$W,0,0)</f>
        <v>#NAME?</v>
      </c>
      <c r="S818" s="12" t="s">
        <v>61</v>
      </c>
      <c r="T818" s="12" t="s">
        <v>1092</v>
      </c>
      <c r="U818" s="12" t="n">
        <v>46374500003371</v>
      </c>
      <c r="V818" s="12" t="n">
        <v>29</v>
      </c>
      <c r="W818" s="12" t="s">
        <v>58</v>
      </c>
    </row>
    <row r="819" customFormat="false" ht="15" hidden="false" customHeight="false" outlineLevel="0" collapsed="false">
      <c r="A819" s="102" t="s">
        <v>2912</v>
      </c>
      <c r="B819" s="103" t="n">
        <v>71388110000110</v>
      </c>
      <c r="C819" s="102" t="n">
        <v>119503</v>
      </c>
      <c r="D819" s="102" t="n">
        <v>3412</v>
      </c>
      <c r="E819" s="102" t="s">
        <v>2913</v>
      </c>
      <c r="F819" s="102" t="n">
        <v>10437</v>
      </c>
      <c r="G819" s="102" t="s">
        <v>58</v>
      </c>
      <c r="H819" s="102" t="n">
        <v>30015</v>
      </c>
      <c r="I819" s="102" t="n">
        <v>21</v>
      </c>
      <c r="J819" s="102" t="n">
        <v>30015</v>
      </c>
      <c r="K819" s="102" t="n">
        <v>7</v>
      </c>
      <c r="L819" s="102" t="s">
        <v>2912</v>
      </c>
      <c r="M819" s="102" t="s">
        <v>1078</v>
      </c>
      <c r="N819" s="102" t="s">
        <v>1090</v>
      </c>
      <c r="O819" s="102" t="s">
        <v>1126</v>
      </c>
      <c r="P819" s="104" t="e">
        <f aca="false">_xlfn.XLOOKUP('MEDIA TRI'!$E:$E,'MEDIA TRI'!$AA:$AA,"-",0)</f>
        <v>#NAME?</v>
      </c>
      <c r="Q819" s="12" t="e">
        <f aca="false">_xlfn.XLOOKUP($U:$U,$V:$V,0,0)</f>
        <v>#NAME?</v>
      </c>
      <c r="R819" s="12" t="e">
        <f aca="false">_xlfn.XLOOKUP($U:$U,$W:$W,0,0)</f>
        <v>#NAME?</v>
      </c>
      <c r="S819" s="12" t="s">
        <v>61</v>
      </c>
      <c r="T819" s="12" t="s">
        <v>1081</v>
      </c>
      <c r="U819" s="12" t="n">
        <v>46374500009655</v>
      </c>
      <c r="V819" s="12" t="s">
        <v>1093</v>
      </c>
      <c r="W819" s="12" t="s">
        <v>1094</v>
      </c>
    </row>
    <row r="820" customFormat="false" ht="15" hidden="false" customHeight="false" outlineLevel="0" collapsed="false">
      <c r="A820" s="102" t="s">
        <v>2914</v>
      </c>
      <c r="B820" s="103" t="n">
        <v>4114801000139</v>
      </c>
      <c r="C820" s="102" t="n">
        <v>128960</v>
      </c>
      <c r="D820" s="102" t="n">
        <v>1438</v>
      </c>
      <c r="E820" s="102" t="s">
        <v>2915</v>
      </c>
      <c r="F820" s="102" t="n">
        <v>10437</v>
      </c>
      <c r="G820" s="102" t="s">
        <v>58</v>
      </c>
      <c r="H820" s="102" t="n">
        <v>34927</v>
      </c>
      <c r="I820" s="102" t="n">
        <v>7</v>
      </c>
      <c r="J820" s="102" t="n">
        <v>34927</v>
      </c>
      <c r="K820" s="102" t="n">
        <v>7</v>
      </c>
      <c r="L820" s="102" t="s">
        <v>2916</v>
      </c>
      <c r="M820" s="102" t="s">
        <v>1078</v>
      </c>
      <c r="N820" s="102" t="s">
        <v>1090</v>
      </c>
      <c r="O820" s="102" t="s">
        <v>1106</v>
      </c>
      <c r="P820" s="104" t="e">
        <f aca="false">_xlfn.XLOOKUP('MEDIA TRI'!$E:$E,'MEDIA TRI'!$AA:$AA,"-",0)</f>
        <v>#NAME?</v>
      </c>
      <c r="Q820" s="12" t="e">
        <f aca="false">_xlfn.XLOOKUP($U:$U,$V:$V,0,0)</f>
        <v>#NAME?</v>
      </c>
      <c r="R820" s="12" t="e">
        <f aca="false">_xlfn.XLOOKUP($U:$U,$W:$W,0,0)</f>
        <v>#NAME?</v>
      </c>
      <c r="S820" s="12" t="s">
        <v>61</v>
      </c>
      <c r="T820" s="12" t="s">
        <v>1092</v>
      </c>
      <c r="U820" s="12" t="n">
        <v>46374500009655</v>
      </c>
      <c r="V820" s="12" t="n">
        <v>29</v>
      </c>
      <c r="W820" s="12" t="s">
        <v>58</v>
      </c>
    </row>
    <row r="821" customFormat="false" ht="15" hidden="false" customHeight="false" outlineLevel="0" collapsed="false">
      <c r="A821" s="102" t="s">
        <v>2917</v>
      </c>
      <c r="B821" s="103" t="n">
        <v>5660518000175</v>
      </c>
      <c r="C821" s="102" t="n">
        <v>118663</v>
      </c>
      <c r="D821" s="102" t="n">
        <v>232</v>
      </c>
      <c r="E821" s="102" t="s">
        <v>2918</v>
      </c>
      <c r="F821" s="102" t="n">
        <v>14608</v>
      </c>
      <c r="G821" s="102" t="s">
        <v>1105</v>
      </c>
      <c r="H821" s="102" t="n">
        <v>35939</v>
      </c>
      <c r="I821" s="102" t="n">
        <v>27</v>
      </c>
      <c r="J821" s="102" t="n">
        <v>35939</v>
      </c>
      <c r="K821" s="102" t="n">
        <v>7</v>
      </c>
      <c r="L821" s="102" t="s">
        <v>2917</v>
      </c>
      <c r="M821" s="102" t="s">
        <v>1078</v>
      </c>
      <c r="N821" s="102" t="s">
        <v>1090</v>
      </c>
      <c r="O821" s="102" t="s">
        <v>1091</v>
      </c>
      <c r="P821" s="104" t="e">
        <f aca="false">_xlfn.XLOOKUP('MEDIA TRI'!$E:$E,'MEDIA TRI'!$AA:$AA,"-",0)</f>
        <v>#NAME?</v>
      </c>
      <c r="Q821" s="12" t="e">
        <f aca="false">_xlfn.XLOOKUP($U:$U,$V:$V,0,0)</f>
        <v>#NAME?</v>
      </c>
      <c r="R821" s="12" t="e">
        <f aca="false">_xlfn.XLOOKUP($U:$U,$W:$W,0,0)</f>
        <v>#NAME?</v>
      </c>
      <c r="S821" s="12" t="s">
        <v>61</v>
      </c>
      <c r="T821" s="12" t="s">
        <v>1081</v>
      </c>
      <c r="U821" s="12" t="n">
        <v>46374500015469</v>
      </c>
      <c r="V821" s="12" t="s">
        <v>1093</v>
      </c>
      <c r="W821" s="12" t="s">
        <v>1094</v>
      </c>
    </row>
    <row r="822" customFormat="false" ht="15" hidden="false" customHeight="false" outlineLevel="0" collapsed="false">
      <c r="A822" s="102" t="s">
        <v>2919</v>
      </c>
      <c r="B822" s="103" t="n">
        <v>23210677000150</v>
      </c>
      <c r="C822" s="102" t="n">
        <v>101355</v>
      </c>
      <c r="D822" s="102" t="n">
        <v>388</v>
      </c>
      <c r="E822" s="102" t="s">
        <v>2920</v>
      </c>
      <c r="F822" s="102" t="n">
        <v>10437</v>
      </c>
      <c r="G822" s="102" t="s">
        <v>58</v>
      </c>
      <c r="H822" s="102" t="n">
        <v>35996</v>
      </c>
      <c r="I822" s="102" t="n">
        <v>7</v>
      </c>
      <c r="J822" s="102" t="n">
        <v>35996</v>
      </c>
      <c r="K822" s="102" t="n">
        <v>7</v>
      </c>
      <c r="L822" s="102" t="s">
        <v>2919</v>
      </c>
      <c r="M822" s="102" t="s">
        <v>1078</v>
      </c>
      <c r="N822" s="102" t="s">
        <v>1079</v>
      </c>
      <c r="O822" s="102" t="s">
        <v>1116</v>
      </c>
      <c r="P822" s="104" t="e">
        <f aca="false">_xlfn.XLOOKUP('MEDIA TRI'!$E:$E,'MEDIA TRI'!$AA:$AA,"-",0)</f>
        <v>#NAME?</v>
      </c>
      <c r="Q822" s="12" t="e">
        <f aca="false">_xlfn.XLOOKUP($U:$U,$V:$V,0,0)</f>
        <v>#NAME?</v>
      </c>
      <c r="R822" s="12" t="e">
        <f aca="false">_xlfn.XLOOKUP($U:$U,$W:$W,0,0)</f>
        <v>#NAME?</v>
      </c>
      <c r="S822" s="12" t="s">
        <v>61</v>
      </c>
      <c r="T822" s="12" t="s">
        <v>1081</v>
      </c>
      <c r="U822" s="12" t="n">
        <v>46374500015469</v>
      </c>
      <c r="V822" s="12" t="s">
        <v>1093</v>
      </c>
      <c r="W822" s="12" t="s">
        <v>1094</v>
      </c>
    </row>
    <row r="823" customFormat="false" ht="15" hidden="false" customHeight="false" outlineLevel="0" collapsed="false">
      <c r="A823" s="102" t="s">
        <v>2921</v>
      </c>
      <c r="B823" s="103" t="n">
        <v>16829178000180</v>
      </c>
      <c r="C823" s="102" t="n">
        <v>129466</v>
      </c>
      <c r="D823" s="102" t="n">
        <v>1146</v>
      </c>
      <c r="E823" s="102" t="s">
        <v>2922</v>
      </c>
      <c r="F823" s="102" t="n">
        <v>10437</v>
      </c>
      <c r="G823" s="102" t="s">
        <v>58</v>
      </c>
      <c r="H823" s="102" t="n">
        <v>30015</v>
      </c>
      <c r="I823" s="102" t="n">
        <v>21</v>
      </c>
      <c r="J823" s="102" t="n">
        <v>30015</v>
      </c>
      <c r="K823" s="102" t="n">
        <v>7</v>
      </c>
      <c r="L823" s="102" t="s">
        <v>2921</v>
      </c>
      <c r="M823" s="102" t="s">
        <v>1078</v>
      </c>
      <c r="N823" s="102" t="s">
        <v>1079</v>
      </c>
      <c r="O823" s="102" t="s">
        <v>1097</v>
      </c>
      <c r="P823" s="104" t="e">
        <f aca="false">_xlfn.XLOOKUP('MEDIA TRI'!$E:$E,'MEDIA TRI'!$AA:$AA,"-",0)</f>
        <v>#NAME?</v>
      </c>
      <c r="Q823" s="12" t="e">
        <f aca="false">_xlfn.XLOOKUP($U:$U,$V:$V,0,0)</f>
        <v>#NAME?</v>
      </c>
      <c r="R823" s="12" t="e">
        <f aca="false">_xlfn.XLOOKUP($U:$U,$W:$W,0,0)</f>
        <v>#NAME?</v>
      </c>
      <c r="S823" s="12" t="s">
        <v>61</v>
      </c>
      <c r="T823" s="12" t="s">
        <v>1081</v>
      </c>
      <c r="U823" s="12" t="n">
        <v>9794975027060</v>
      </c>
      <c r="V823" s="12" t="n">
        <v>29</v>
      </c>
      <c r="W823" s="12" t="s">
        <v>58</v>
      </c>
    </row>
    <row r="824" customFormat="false" ht="15" hidden="false" customHeight="false" outlineLevel="0" collapsed="false">
      <c r="A824" s="102" t="s">
        <v>2923</v>
      </c>
      <c r="B824" s="103" t="n">
        <v>17873498000108</v>
      </c>
      <c r="C824" s="102" t="n">
        <v>122873</v>
      </c>
      <c r="D824" s="102" t="n">
        <v>422</v>
      </c>
      <c r="E824" s="102" t="s">
        <v>2924</v>
      </c>
      <c r="F824" s="102" t="n">
        <v>10437</v>
      </c>
      <c r="G824" s="102" t="s">
        <v>58</v>
      </c>
      <c r="H824" s="102" t="n">
        <v>35181</v>
      </c>
      <c r="I824" s="102" t="n">
        <v>41</v>
      </c>
      <c r="J824" s="102" t="n">
        <v>35181</v>
      </c>
      <c r="K824" s="102" t="n">
        <v>7</v>
      </c>
      <c r="L824" s="102" t="s">
        <v>1564</v>
      </c>
      <c r="M824" s="102" t="s">
        <v>1078</v>
      </c>
      <c r="N824" s="102" t="s">
        <v>1090</v>
      </c>
      <c r="O824" s="102" t="s">
        <v>1122</v>
      </c>
      <c r="P824" s="104" t="e">
        <f aca="false">_xlfn.XLOOKUP('MEDIA TRI'!$E:$E,'MEDIA TRI'!$AA:$AA,"-",0)</f>
        <v>#NAME?</v>
      </c>
      <c r="Q824" s="12" t="e">
        <f aca="false">_xlfn.XLOOKUP($U:$U,$V:$V,0,0)</f>
        <v>#NAME?</v>
      </c>
      <c r="R824" s="12" t="e">
        <f aca="false">_xlfn.XLOOKUP($U:$U,$W:$W,0,0)</f>
        <v>#NAME?</v>
      </c>
      <c r="S824" s="12" t="s">
        <v>61</v>
      </c>
      <c r="T824" s="12" t="s">
        <v>1092</v>
      </c>
      <c r="U824" s="12" t="n">
        <v>18715516000188</v>
      </c>
      <c r="V824" s="12" t="n">
        <v>29</v>
      </c>
      <c r="W824" s="12" t="s">
        <v>58</v>
      </c>
    </row>
    <row r="825" customFormat="false" ht="15" hidden="false" customHeight="false" outlineLevel="0" collapsed="false">
      <c r="A825" s="102" t="s">
        <v>2925</v>
      </c>
      <c r="B825" s="103" t="n">
        <v>21411293000170</v>
      </c>
      <c r="C825" s="102" t="n">
        <v>133775</v>
      </c>
      <c r="D825" s="102" t="n">
        <v>529</v>
      </c>
      <c r="E825" s="102" t="s">
        <v>2926</v>
      </c>
      <c r="F825" s="102" t="n">
        <v>9336</v>
      </c>
      <c r="G825" s="102" t="s">
        <v>1133</v>
      </c>
      <c r="H825" s="102" t="n">
        <v>35880</v>
      </c>
      <c r="I825" s="102" t="n">
        <v>28</v>
      </c>
      <c r="J825" s="102" t="n">
        <v>35880</v>
      </c>
      <c r="K825" s="102" t="n">
        <v>7</v>
      </c>
      <c r="L825" s="102" t="s">
        <v>2925</v>
      </c>
      <c r="M825" s="102" t="s">
        <v>1078</v>
      </c>
      <c r="N825" s="102" t="s">
        <v>1090</v>
      </c>
      <c r="O825" s="102" t="s">
        <v>1106</v>
      </c>
      <c r="P825" s="104" t="e">
        <f aca="false">_xlfn.XLOOKUP('MEDIA TRI'!$E:$E,'MEDIA TRI'!$AA:$AA,"-",0)</f>
        <v>#NAME?</v>
      </c>
      <c r="Q825" s="12" t="e">
        <f aca="false">_xlfn.XLOOKUP($U:$U,$V:$V,0,0)</f>
        <v>#NAME?</v>
      </c>
      <c r="R825" s="12" t="e">
        <f aca="false">_xlfn.XLOOKUP($U:$U,$W:$W,0,0)</f>
        <v>#NAME?</v>
      </c>
      <c r="S825" s="12" t="s">
        <v>61</v>
      </c>
      <c r="T825" s="12" t="s">
        <v>1092</v>
      </c>
      <c r="U825" s="12" t="n">
        <v>18715516000188</v>
      </c>
      <c r="V825" s="12" t="n">
        <v>29</v>
      </c>
      <c r="W825" s="12" t="s">
        <v>58</v>
      </c>
    </row>
    <row r="826" customFormat="false" ht="15" hidden="false" customHeight="false" outlineLevel="0" collapsed="false">
      <c r="A826" s="102" t="s">
        <v>2927</v>
      </c>
      <c r="B826" s="103" t="n">
        <v>17668195000145</v>
      </c>
      <c r="C826" s="102" t="n">
        <v>109268</v>
      </c>
      <c r="D826" s="102" t="n">
        <v>207</v>
      </c>
      <c r="E826" s="102" t="s">
        <v>2928</v>
      </c>
      <c r="F826" s="102" t="n">
        <v>12837</v>
      </c>
      <c r="G826" s="102" t="s">
        <v>1221</v>
      </c>
      <c r="H826" s="102" t="n">
        <v>35993</v>
      </c>
      <c r="I826" s="102" t="n">
        <v>26</v>
      </c>
      <c r="J826" s="102" t="n">
        <v>35993</v>
      </c>
      <c r="K826" s="102" t="n">
        <v>7</v>
      </c>
      <c r="L826" s="102" t="s">
        <v>2929</v>
      </c>
      <c r="M826" s="102" t="s">
        <v>1078</v>
      </c>
      <c r="N826" s="102" t="s">
        <v>1079</v>
      </c>
      <c r="O826" s="102" t="s">
        <v>1080</v>
      </c>
      <c r="P826" s="104" t="e">
        <f aca="false">_xlfn.XLOOKUP('MEDIA TRI'!$E:$E,'MEDIA TRI'!$AA:$AA,"-",0)</f>
        <v>#NAME?</v>
      </c>
      <c r="Q826" s="12" t="e">
        <f aca="false">_xlfn.XLOOKUP($U:$U,$V:$V,0,0)</f>
        <v>#NAME?</v>
      </c>
      <c r="R826" s="12" t="e">
        <f aca="false">_xlfn.XLOOKUP($U:$U,$W:$W,0,0)</f>
        <v>#NAME?</v>
      </c>
      <c r="S826" s="12" t="s">
        <v>61</v>
      </c>
      <c r="T826" s="12" t="s">
        <v>1081</v>
      </c>
      <c r="U826" s="12" t="n">
        <v>8778268000160</v>
      </c>
      <c r="V826" s="12"/>
    </row>
    <row r="827" customFormat="false" ht="15" hidden="false" customHeight="false" outlineLevel="0" collapsed="false">
      <c r="A827" s="102" t="s">
        <v>2930</v>
      </c>
      <c r="B827" s="103" t="n">
        <v>4203413000124</v>
      </c>
      <c r="C827" s="102" t="n">
        <v>110796</v>
      </c>
      <c r="D827" s="102" t="n">
        <v>1146</v>
      </c>
      <c r="E827" s="102" t="s">
        <v>2931</v>
      </c>
      <c r="F827" s="102" t="n">
        <v>10437</v>
      </c>
      <c r="G827" s="102" t="s">
        <v>58</v>
      </c>
      <c r="H827" s="102" t="n">
        <v>30015</v>
      </c>
      <c r="I827" s="102" t="n">
        <v>21</v>
      </c>
      <c r="J827" s="102" t="n">
        <v>30015</v>
      </c>
      <c r="K827" s="102" t="n">
        <v>7</v>
      </c>
      <c r="L827" s="102" t="s">
        <v>2930</v>
      </c>
      <c r="M827" s="102" t="s">
        <v>1078</v>
      </c>
      <c r="N827" s="102" t="s">
        <v>1079</v>
      </c>
      <c r="O827" s="102" t="s">
        <v>1097</v>
      </c>
      <c r="P827" s="104" t="e">
        <f aca="false">_xlfn.XLOOKUP('MEDIA TRI'!$E:$E,'MEDIA TRI'!$AA:$AA,"-",0)</f>
        <v>#NAME?</v>
      </c>
      <c r="Q827" s="12" t="e">
        <f aca="false">_xlfn.XLOOKUP($U:$U,$V:$V,0,0)</f>
        <v>#NAME?</v>
      </c>
      <c r="R827" s="12" t="e">
        <f aca="false">_xlfn.XLOOKUP($U:$U,$W:$W,0,0)</f>
        <v>#NAME?</v>
      </c>
      <c r="S827" s="12" t="s">
        <v>61</v>
      </c>
      <c r="T827" s="12" t="s">
        <v>1081</v>
      </c>
      <c r="U827" s="12" t="n">
        <v>25053117000164</v>
      </c>
      <c r="V827" s="12" t="s">
        <v>1093</v>
      </c>
      <c r="W827" s="12" t="s">
        <v>1094</v>
      </c>
    </row>
    <row r="828" customFormat="false" ht="15" hidden="false" customHeight="false" outlineLevel="0" collapsed="false">
      <c r="A828" s="102" t="s">
        <v>2932</v>
      </c>
      <c r="B828" s="103" t="n">
        <v>26172494000185</v>
      </c>
      <c r="C828" s="102" t="n">
        <v>135143</v>
      </c>
      <c r="D828" s="102" t="n">
        <v>388</v>
      </c>
      <c r="E828" s="102" t="s">
        <v>2933</v>
      </c>
      <c r="F828" s="102" t="n">
        <v>10437</v>
      </c>
      <c r="G828" s="102" t="s">
        <v>58</v>
      </c>
      <c r="H828" s="102" t="n">
        <v>35195</v>
      </c>
      <c r="I828" s="102" t="n">
        <v>28</v>
      </c>
      <c r="J828" s="102" t="n">
        <v>35195</v>
      </c>
      <c r="K828" s="102" t="n">
        <v>7</v>
      </c>
      <c r="L828" s="102" t="s">
        <v>2932</v>
      </c>
      <c r="M828" s="102" t="s">
        <v>1078</v>
      </c>
      <c r="N828" s="102" t="s">
        <v>1079</v>
      </c>
      <c r="O828" s="102" t="s">
        <v>1116</v>
      </c>
      <c r="P828" s="104" t="e">
        <f aca="false">_xlfn.XLOOKUP('MEDIA TRI'!$E:$E,'MEDIA TRI'!$AA:$AA,"-",0)</f>
        <v>#NAME?</v>
      </c>
      <c r="Q828" s="12" t="e">
        <f aca="false">_xlfn.XLOOKUP($U:$U,$V:$V,0,0)</f>
        <v>#NAME?</v>
      </c>
      <c r="R828" s="12" t="e">
        <f aca="false">_xlfn.XLOOKUP($U:$U,$W:$W,0,0)</f>
        <v>#NAME?</v>
      </c>
      <c r="S828" s="12" t="s">
        <v>61</v>
      </c>
      <c r="T828" s="12" t="s">
        <v>1081</v>
      </c>
      <c r="U828" s="12" t="n">
        <v>25053117000164</v>
      </c>
      <c r="V828" s="12" t="s">
        <v>1093</v>
      </c>
      <c r="W828" s="12" t="s">
        <v>1094</v>
      </c>
    </row>
    <row r="829" customFormat="false" ht="15" hidden="false" customHeight="false" outlineLevel="0" collapsed="false">
      <c r="A829" s="102" t="s">
        <v>2934</v>
      </c>
      <c r="B829" s="103" t="n">
        <v>19593466000338</v>
      </c>
      <c r="C829" s="102" t="n">
        <v>105438</v>
      </c>
      <c r="D829" s="102" t="n">
        <v>813</v>
      </c>
      <c r="E829" s="102" t="s">
        <v>2935</v>
      </c>
      <c r="F829" s="102" t="n">
        <v>14326</v>
      </c>
      <c r="G829" s="102" t="s">
        <v>1355</v>
      </c>
      <c r="H829" s="102" t="n">
        <v>34925</v>
      </c>
      <c r="I829" s="102" t="n">
        <v>28</v>
      </c>
      <c r="J829" s="102" t="n">
        <v>34925</v>
      </c>
      <c r="K829" s="102" t="n">
        <v>7</v>
      </c>
      <c r="L829" s="102" t="s">
        <v>2936</v>
      </c>
      <c r="M829" s="102" t="s">
        <v>1078</v>
      </c>
      <c r="N829" s="102" t="s">
        <v>1090</v>
      </c>
      <c r="O829" s="102" t="s">
        <v>1091</v>
      </c>
      <c r="P829" s="104" t="e">
        <f aca="false">_xlfn.XLOOKUP('MEDIA TRI'!$E:$E,'MEDIA TRI'!$AA:$AA,"-",0)</f>
        <v>#NAME?</v>
      </c>
      <c r="Q829" s="12" t="e">
        <f aca="false">_xlfn.XLOOKUP($U:$U,$V:$V,0,0)</f>
        <v>#NAME?</v>
      </c>
      <c r="R829" s="12" t="e">
        <f aca="false">_xlfn.XLOOKUP($U:$U,$W:$W,0,0)</f>
        <v>#NAME?</v>
      </c>
      <c r="S829" s="12" t="s">
        <v>61</v>
      </c>
      <c r="T829" s="12" t="s">
        <v>1081</v>
      </c>
      <c r="U829" s="12" t="n">
        <v>2529964000157</v>
      </c>
      <c r="V829" s="12" t="n">
        <v>29</v>
      </c>
      <c r="W829" s="12" t="s">
        <v>58</v>
      </c>
    </row>
    <row r="830" customFormat="false" ht="15" hidden="false" customHeight="false" outlineLevel="0" collapsed="false">
      <c r="A830" s="102" t="s">
        <v>2937</v>
      </c>
      <c r="B830" s="103" t="n">
        <v>25790874000110</v>
      </c>
      <c r="C830" s="102" t="n">
        <v>108623</v>
      </c>
      <c r="D830" s="102" t="n">
        <v>1146</v>
      </c>
      <c r="E830" s="102" t="s">
        <v>2938</v>
      </c>
      <c r="F830" s="102" t="n">
        <v>11381</v>
      </c>
      <c r="G830" s="102" t="s">
        <v>1191</v>
      </c>
      <c r="H830" s="102" t="n">
        <v>35185</v>
      </c>
      <c r="I830" s="102" t="n">
        <v>34</v>
      </c>
      <c r="J830" s="102" t="n">
        <v>35185</v>
      </c>
      <c r="K830" s="102" t="n">
        <v>7</v>
      </c>
      <c r="L830" s="102" t="s">
        <v>2937</v>
      </c>
      <c r="M830" s="102" t="s">
        <v>1078</v>
      </c>
      <c r="N830" s="102" t="s">
        <v>1079</v>
      </c>
      <c r="O830" s="102" t="s">
        <v>1097</v>
      </c>
      <c r="P830" s="104" t="e">
        <f aca="false">_xlfn.XLOOKUP('MEDIA TRI'!$E:$E,'MEDIA TRI'!$AA:$AA,"-",0)</f>
        <v>#NAME?</v>
      </c>
      <c r="Q830" s="12" t="e">
        <f aca="false">_xlfn.XLOOKUP($U:$U,$V:$V,0,0)</f>
        <v>#NAME?</v>
      </c>
      <c r="R830" s="12" t="e">
        <f aca="false">_xlfn.XLOOKUP($U:$U,$W:$W,0,0)</f>
        <v>#NAME?</v>
      </c>
      <c r="S830" s="12" t="s">
        <v>61</v>
      </c>
      <c r="T830" s="12" t="s">
        <v>1081</v>
      </c>
      <c r="U830" s="12" t="n">
        <v>27080605002059</v>
      </c>
      <c r="V830" s="12" t="n">
        <v>29</v>
      </c>
      <c r="W830" s="12" t="s">
        <v>58</v>
      </c>
    </row>
    <row r="831" customFormat="false" ht="15" hidden="false" customHeight="false" outlineLevel="0" collapsed="false">
      <c r="A831" s="102" t="s">
        <v>2939</v>
      </c>
      <c r="B831" s="103" t="n">
        <v>2172172000178</v>
      </c>
      <c r="C831" s="102" t="n">
        <v>103868</v>
      </c>
      <c r="D831" s="102" t="n">
        <v>3412</v>
      </c>
      <c r="E831" s="102" t="s">
        <v>2940</v>
      </c>
      <c r="F831" s="102" t="n">
        <v>10437</v>
      </c>
      <c r="G831" s="102" t="s">
        <v>58</v>
      </c>
      <c r="H831" s="102" t="n">
        <v>30015</v>
      </c>
      <c r="I831" s="102" t="n">
        <v>21</v>
      </c>
      <c r="J831" s="102" t="n">
        <v>30015</v>
      </c>
      <c r="K831" s="102" t="n">
        <v>7</v>
      </c>
      <c r="L831" s="102" t="s">
        <v>2941</v>
      </c>
      <c r="M831" s="102" t="s">
        <v>1078</v>
      </c>
      <c r="N831" s="102" t="s">
        <v>1090</v>
      </c>
      <c r="O831" s="102" t="s">
        <v>1126</v>
      </c>
      <c r="P831" s="104" t="e">
        <f aca="false">_xlfn.XLOOKUP('MEDIA TRI'!$E:$E,'MEDIA TRI'!$AA:$AA,"-",0)</f>
        <v>#NAME?</v>
      </c>
      <c r="Q831" s="12" t="e">
        <f aca="false">_xlfn.XLOOKUP($U:$U,$V:$V,0,0)</f>
        <v>#NAME?</v>
      </c>
      <c r="R831" s="12" t="e">
        <f aca="false">_xlfn.XLOOKUP($U:$U,$W:$W,0,0)</f>
        <v>#NAME?</v>
      </c>
      <c r="S831" s="12" t="s">
        <v>61</v>
      </c>
      <c r="T831" s="12" t="s">
        <v>1092</v>
      </c>
      <c r="U831" s="12" t="n">
        <v>27080605002059</v>
      </c>
      <c r="V831" s="12" t="n">
        <v>29</v>
      </c>
      <c r="W831" s="12" t="s">
        <v>58</v>
      </c>
    </row>
    <row r="832" customFormat="false" ht="15" hidden="false" customHeight="false" outlineLevel="0" collapsed="false">
      <c r="A832" s="102" t="s">
        <v>2942</v>
      </c>
      <c r="B832" s="103" t="n">
        <v>18562991000161</v>
      </c>
      <c r="C832" s="102" t="n">
        <v>137447</v>
      </c>
      <c r="D832" s="102" t="n">
        <v>548</v>
      </c>
      <c r="E832" s="102" t="s">
        <v>2943</v>
      </c>
      <c r="F832" s="102" t="n">
        <v>14175</v>
      </c>
      <c r="G832" s="102" t="s">
        <v>1168</v>
      </c>
      <c r="H832" s="102" t="n">
        <v>34857</v>
      </c>
      <c r="I832" s="102" t="n">
        <v>34</v>
      </c>
      <c r="J832" s="102" t="n">
        <v>34857</v>
      </c>
      <c r="K832" s="102" t="n">
        <v>7</v>
      </c>
      <c r="L832" s="102" t="s">
        <v>2942</v>
      </c>
      <c r="M832" s="102" t="s">
        <v>1078</v>
      </c>
      <c r="N832" s="102" t="s">
        <v>1079</v>
      </c>
      <c r="O832" s="102" t="s">
        <v>1086</v>
      </c>
      <c r="P832" s="104" t="e">
        <f aca="false">_xlfn.XLOOKUP('MEDIA TRI'!$E:$E,'MEDIA TRI'!$AA:$AA,"-",0)</f>
        <v>#NAME?</v>
      </c>
      <c r="Q832" s="12" t="e">
        <f aca="false">_xlfn.XLOOKUP($U:$U,$V:$V,0,0)</f>
        <v>#NAME?</v>
      </c>
      <c r="R832" s="12" t="e">
        <f aca="false">_xlfn.XLOOKUP($U:$U,$W:$W,0,0)</f>
        <v>#NAME?</v>
      </c>
      <c r="S832" s="12" t="s">
        <v>61</v>
      </c>
      <c r="T832" s="12" t="s">
        <v>1081</v>
      </c>
      <c r="U832" s="12" t="n">
        <v>394700002151</v>
      </c>
      <c r="V832" s="12" t="n">
        <v>29</v>
      </c>
      <c r="W832" s="12" t="s">
        <v>58</v>
      </c>
    </row>
    <row r="833" customFormat="false" ht="15" hidden="false" customHeight="false" outlineLevel="0" collapsed="false">
      <c r="A833" s="102" t="s">
        <v>2944</v>
      </c>
      <c r="B833" s="103" t="n">
        <v>19227206000187</v>
      </c>
      <c r="C833" s="102" t="n">
        <v>146813</v>
      </c>
      <c r="D833" s="102" t="n">
        <v>207</v>
      </c>
      <c r="E833" s="102" t="s">
        <v>2945</v>
      </c>
      <c r="F833" s="102" t="n">
        <v>13507</v>
      </c>
      <c r="G833" s="102" t="s">
        <v>1457</v>
      </c>
      <c r="H833" s="102" t="n">
        <v>35993</v>
      </c>
      <c r="I833" s="102" t="n">
        <v>56</v>
      </c>
      <c r="J833" s="102" t="n">
        <v>35993</v>
      </c>
      <c r="K833" s="102" t="n">
        <v>7</v>
      </c>
      <c r="L833" s="102" t="s">
        <v>2944</v>
      </c>
      <c r="M833" s="102" t="s">
        <v>1078</v>
      </c>
      <c r="N833" s="102" t="s">
        <v>1079</v>
      </c>
      <c r="O833" s="102" t="s">
        <v>1080</v>
      </c>
      <c r="P833" s="104" t="e">
        <f aca="false">_xlfn.XLOOKUP('MEDIA TRI'!$E:$E,'MEDIA TRI'!$AA:$AA,"-",0)</f>
        <v>#NAME?</v>
      </c>
      <c r="Q833" s="12" t="e">
        <f aca="false">_xlfn.XLOOKUP($U:$U,$V:$V,0,0)</f>
        <v>#NAME?</v>
      </c>
      <c r="R833" s="12" t="e">
        <f aca="false">_xlfn.XLOOKUP($U:$U,$W:$W,0,0)</f>
        <v>#NAME?</v>
      </c>
      <c r="S833" s="12" t="s">
        <v>61</v>
      </c>
      <c r="T833" s="12" t="s">
        <v>1081</v>
      </c>
      <c r="U833" s="12" t="n">
        <v>27080605000943</v>
      </c>
      <c r="V833" s="12" t="n">
        <v>29</v>
      </c>
      <c r="W833" s="12" t="s">
        <v>58</v>
      </c>
    </row>
    <row r="834" customFormat="false" ht="15" hidden="false" customHeight="false" outlineLevel="0" collapsed="false">
      <c r="A834" s="102" t="s">
        <v>2946</v>
      </c>
      <c r="B834" s="103" t="n">
        <v>21316740000101</v>
      </c>
      <c r="C834" s="102" t="n">
        <v>146152</v>
      </c>
      <c r="D834" s="102" t="n">
        <v>1828</v>
      </c>
      <c r="E834" s="102" t="s">
        <v>2947</v>
      </c>
      <c r="F834" s="102" t="n">
        <v>10437</v>
      </c>
      <c r="G834" s="102" t="s">
        <v>58</v>
      </c>
      <c r="H834" s="102" t="n">
        <v>34808</v>
      </c>
      <c r="I834" s="102" t="n">
        <v>53</v>
      </c>
      <c r="J834" s="102" t="n">
        <v>34808</v>
      </c>
      <c r="K834" s="102" t="n">
        <v>7</v>
      </c>
      <c r="L834" s="102" t="s">
        <v>2946</v>
      </c>
      <c r="M834" s="102" t="s">
        <v>1078</v>
      </c>
      <c r="N834" s="102" t="s">
        <v>1090</v>
      </c>
      <c r="O834" s="102" t="s">
        <v>1091</v>
      </c>
      <c r="P834" s="104" t="e">
        <f aca="false">_xlfn.XLOOKUP('MEDIA TRI'!$E:$E,'MEDIA TRI'!$AA:$AA,"-",0)</f>
        <v>#NAME?</v>
      </c>
      <c r="Q834" s="12" t="e">
        <f aca="false">_xlfn.XLOOKUP($U:$U,$V:$V,0,0)</f>
        <v>#NAME?</v>
      </c>
      <c r="R834" s="12" t="e">
        <f aca="false">_xlfn.XLOOKUP($U:$U,$W:$W,0,0)</f>
        <v>#NAME?</v>
      </c>
      <c r="S834" s="12" t="s">
        <v>61</v>
      </c>
      <c r="T834" s="12" t="s">
        <v>1092</v>
      </c>
      <c r="U834" s="12" t="n">
        <v>27080605000943</v>
      </c>
      <c r="V834" s="12" t="n">
        <v>29</v>
      </c>
      <c r="W834" s="12" t="s">
        <v>58</v>
      </c>
    </row>
    <row r="835" customFormat="false" ht="15" hidden="false" customHeight="false" outlineLevel="0" collapsed="false">
      <c r="A835" s="102" t="s">
        <v>2948</v>
      </c>
      <c r="B835" s="103" t="n">
        <v>2896899000106</v>
      </c>
      <c r="C835" s="102" t="n">
        <v>118105</v>
      </c>
      <c r="D835" s="102" t="n">
        <v>1790</v>
      </c>
      <c r="E835" s="102" t="s">
        <v>2949</v>
      </c>
      <c r="F835" s="102" t="n">
        <v>13507</v>
      </c>
      <c r="G835" s="102" t="s">
        <v>1457</v>
      </c>
      <c r="H835" s="102" t="n">
        <v>35903</v>
      </c>
      <c r="I835" s="102" t="n">
        <v>35</v>
      </c>
      <c r="J835" s="102" t="n">
        <v>35903</v>
      </c>
      <c r="K835" s="102" t="n">
        <v>7</v>
      </c>
      <c r="L835" s="102" t="s">
        <v>2948</v>
      </c>
      <c r="M835" s="102" t="s">
        <v>1078</v>
      </c>
      <c r="N835" s="102" t="s">
        <v>1090</v>
      </c>
      <c r="O835" s="102" t="s">
        <v>1106</v>
      </c>
      <c r="P835" s="104" t="e">
        <f aca="false">_xlfn.XLOOKUP('MEDIA TRI'!$E:$E,'MEDIA TRI'!$AA:$AA,"-",0)</f>
        <v>#NAME?</v>
      </c>
      <c r="Q835" s="12" t="e">
        <f aca="false">_xlfn.XLOOKUP($U:$U,$V:$V,0,0)</f>
        <v>#NAME?</v>
      </c>
      <c r="R835" s="12" t="e">
        <f aca="false">_xlfn.XLOOKUP($U:$U,$W:$W,0,0)</f>
        <v>#NAME?</v>
      </c>
      <c r="S835" s="12" t="s">
        <v>61</v>
      </c>
      <c r="T835" s="12" t="s">
        <v>1092</v>
      </c>
      <c r="U835" s="12" t="n">
        <v>13937032000160</v>
      </c>
      <c r="V835" s="12" t="n">
        <v>29</v>
      </c>
      <c r="W835" s="12" t="s">
        <v>58</v>
      </c>
    </row>
    <row r="836" customFormat="false" ht="15" hidden="false" customHeight="false" outlineLevel="0" collapsed="false">
      <c r="A836" s="102" t="s">
        <v>2950</v>
      </c>
      <c r="B836" s="103" t="n">
        <v>68490283000130</v>
      </c>
      <c r="C836" s="102" t="n">
        <v>115587</v>
      </c>
      <c r="D836" s="102" t="n">
        <v>1146</v>
      </c>
      <c r="E836" s="102" t="s">
        <v>2951</v>
      </c>
      <c r="F836" s="102" t="n">
        <v>10437</v>
      </c>
      <c r="G836" s="102" t="s">
        <v>58</v>
      </c>
      <c r="H836" s="102" t="n">
        <v>30015</v>
      </c>
      <c r="I836" s="102" t="n">
        <v>21</v>
      </c>
      <c r="J836" s="102" t="n">
        <v>30015</v>
      </c>
      <c r="K836" s="102" t="n">
        <v>7</v>
      </c>
      <c r="L836" s="102" t="s">
        <v>2950</v>
      </c>
      <c r="M836" s="102" t="s">
        <v>1078</v>
      </c>
      <c r="N836" s="102" t="s">
        <v>1079</v>
      </c>
      <c r="O836" s="102" t="s">
        <v>1097</v>
      </c>
      <c r="P836" s="104" t="e">
        <f aca="false">_xlfn.XLOOKUP('MEDIA TRI'!$E:$E,'MEDIA TRI'!$AA:$AA,"-",0)</f>
        <v>#NAME?</v>
      </c>
      <c r="Q836" s="12" t="e">
        <f aca="false">_xlfn.XLOOKUP($U:$U,$V:$V,0,0)</f>
        <v>#NAME?</v>
      </c>
      <c r="R836" s="12" t="e">
        <f aca="false">_xlfn.XLOOKUP($U:$U,$W:$W,0,0)</f>
        <v>#NAME?</v>
      </c>
      <c r="S836" s="12" t="s">
        <v>61</v>
      </c>
      <c r="T836" s="12" t="s">
        <v>1081</v>
      </c>
      <c r="U836" s="12" t="n">
        <v>46374500002057</v>
      </c>
      <c r="V836" s="12" t="n">
        <v>29</v>
      </c>
      <c r="W836" s="12" t="s">
        <v>58</v>
      </c>
    </row>
    <row r="837" customFormat="false" ht="15" hidden="false" customHeight="false" outlineLevel="0" collapsed="false">
      <c r="A837" s="102" t="s">
        <v>2952</v>
      </c>
      <c r="B837" s="103" t="n">
        <v>19317742000173</v>
      </c>
      <c r="C837" s="102" t="n">
        <v>130784</v>
      </c>
      <c r="D837" s="102" t="n">
        <v>673</v>
      </c>
      <c r="E837" s="102" t="s">
        <v>2953</v>
      </c>
      <c r="F837" s="102" t="n">
        <v>10437</v>
      </c>
      <c r="G837" s="102" t="s">
        <v>58</v>
      </c>
      <c r="H837" s="102" t="n">
        <v>35178</v>
      </c>
      <c r="I837" s="102" t="n">
        <v>28</v>
      </c>
      <c r="J837" s="102" t="n">
        <v>35178</v>
      </c>
      <c r="K837" s="102" t="n">
        <v>7</v>
      </c>
      <c r="L837" s="102" t="s">
        <v>2952</v>
      </c>
      <c r="M837" s="102" t="s">
        <v>1078</v>
      </c>
      <c r="N837" s="102" t="s">
        <v>1090</v>
      </c>
      <c r="O837" s="102" t="s">
        <v>1102</v>
      </c>
      <c r="P837" s="104" t="e">
        <f aca="false">_xlfn.XLOOKUP('MEDIA TRI'!$E:$E,'MEDIA TRI'!$AA:$AA,"-",0)</f>
        <v>#NAME?</v>
      </c>
      <c r="Q837" s="12" t="e">
        <f aca="false">_xlfn.XLOOKUP($U:$U,$V:$V,0,0)</f>
        <v>#NAME?</v>
      </c>
      <c r="R837" s="12" t="e">
        <f aca="false">_xlfn.XLOOKUP($U:$U,$W:$W,0,0)</f>
        <v>#NAME?</v>
      </c>
      <c r="S837" s="12" t="s">
        <v>61</v>
      </c>
      <c r="T837" s="12" t="s">
        <v>1081</v>
      </c>
      <c r="U837" s="12" t="n">
        <v>46374500002057</v>
      </c>
      <c r="V837" s="12" t="n">
        <v>29</v>
      </c>
      <c r="W837" s="12" t="s">
        <v>58</v>
      </c>
    </row>
    <row r="838" customFormat="false" ht="15" hidden="false" customHeight="false" outlineLevel="0" collapsed="false">
      <c r="A838" s="102" t="s">
        <v>2954</v>
      </c>
      <c r="B838" s="103" t="n">
        <v>23265408000190</v>
      </c>
      <c r="C838" s="102" t="n">
        <v>148852</v>
      </c>
      <c r="D838" s="102" t="n">
        <v>1146</v>
      </c>
      <c r="E838" s="102" t="s">
        <v>2955</v>
      </c>
      <c r="F838" s="102" t="n">
        <v>10437</v>
      </c>
      <c r="G838" s="102" t="s">
        <v>58</v>
      </c>
      <c r="H838" s="102" t="n">
        <v>30015</v>
      </c>
      <c r="I838" s="102" t="n">
        <v>21</v>
      </c>
      <c r="J838" s="102" t="n">
        <v>30015</v>
      </c>
      <c r="K838" s="102" t="n">
        <v>7</v>
      </c>
      <c r="L838" s="102" t="s">
        <v>2954</v>
      </c>
      <c r="M838" s="102" t="s">
        <v>1078</v>
      </c>
      <c r="N838" s="102" t="s">
        <v>1079</v>
      </c>
      <c r="O838" s="102" t="s">
        <v>1097</v>
      </c>
      <c r="P838" s="104" t="e">
        <f aca="false">_xlfn.XLOOKUP('MEDIA TRI'!$E:$E,'MEDIA TRI'!$AA:$AA,"-",0)</f>
        <v>#NAME?</v>
      </c>
      <c r="Q838" s="12" t="e">
        <f aca="false">_xlfn.XLOOKUP($U:$U,$V:$V,0,0)</f>
        <v>#NAME?</v>
      </c>
      <c r="R838" s="12" t="e">
        <f aca="false">_xlfn.XLOOKUP($U:$U,$W:$W,0,0)</f>
        <v>#NAME?</v>
      </c>
      <c r="S838" s="12" t="s">
        <v>61</v>
      </c>
      <c r="T838" s="12" t="s">
        <v>1081</v>
      </c>
      <c r="U838" s="12" t="n">
        <v>10572048000128</v>
      </c>
      <c r="V838" s="12" t="n">
        <v>29</v>
      </c>
      <c r="W838" s="12" t="s">
        <v>58</v>
      </c>
    </row>
    <row r="839" customFormat="false" ht="15" hidden="false" customHeight="false" outlineLevel="0" collapsed="false">
      <c r="A839" s="102" t="s">
        <v>2956</v>
      </c>
      <c r="B839" s="103" t="n">
        <v>20715496000278</v>
      </c>
      <c r="C839" s="102" t="n">
        <v>163538</v>
      </c>
      <c r="D839" s="102" t="n">
        <v>2256</v>
      </c>
      <c r="E839" s="102" t="s">
        <v>2957</v>
      </c>
      <c r="F839" s="102" t="n">
        <v>12837</v>
      </c>
      <c r="G839" s="102" t="s">
        <v>1221</v>
      </c>
      <c r="H839" s="102" t="n">
        <v>35992</v>
      </c>
      <c r="I839" s="102" t="n">
        <v>7</v>
      </c>
      <c r="J839" s="102" t="n">
        <v>35992</v>
      </c>
      <c r="K839" s="102" t="n">
        <v>7</v>
      </c>
      <c r="L839" s="102" t="s">
        <v>2958</v>
      </c>
      <c r="M839" s="102" t="s">
        <v>1078</v>
      </c>
      <c r="N839" s="102" t="s">
        <v>1090</v>
      </c>
      <c r="O839" s="102" t="s">
        <v>1102</v>
      </c>
      <c r="P839" s="104" t="e">
        <f aca="false">_xlfn.XLOOKUP('MEDIA TRI'!$E:$E,'MEDIA TRI'!$AA:$AA,"-",0)</f>
        <v>#NAME?</v>
      </c>
      <c r="Q839" s="12" t="e">
        <f aca="false">_xlfn.XLOOKUP($U:$U,$V:$V,0,0)</f>
        <v>#NAME?</v>
      </c>
      <c r="R839" s="12" t="e">
        <f aca="false">_xlfn.XLOOKUP($U:$U,$W:$W,0,0)</f>
        <v>#NAME?</v>
      </c>
      <c r="S839" s="12" t="s">
        <v>61</v>
      </c>
      <c r="T839" s="12" t="s">
        <v>1081</v>
      </c>
      <c r="U839" s="12" t="n">
        <v>46374500013253</v>
      </c>
      <c r="V839" s="12" t="n">
        <v>29</v>
      </c>
      <c r="W839" s="12" t="s">
        <v>58</v>
      </c>
    </row>
    <row r="840" customFormat="false" ht="15" hidden="false" customHeight="false" outlineLevel="0" collapsed="false">
      <c r="A840" s="102" t="s">
        <v>2959</v>
      </c>
      <c r="B840" s="103" t="n">
        <v>64366602000140</v>
      </c>
      <c r="C840" s="102" t="n">
        <v>114193</v>
      </c>
      <c r="D840" s="102" t="n">
        <v>3503</v>
      </c>
      <c r="E840" s="102" t="s">
        <v>2960</v>
      </c>
      <c r="F840" s="102" t="n">
        <v>14157</v>
      </c>
      <c r="G840" s="102" t="s">
        <v>1146</v>
      </c>
      <c r="H840" s="102" t="n">
        <v>35166</v>
      </c>
      <c r="I840" s="102" t="n">
        <v>7</v>
      </c>
      <c r="J840" s="102" t="n">
        <v>35166</v>
      </c>
      <c r="K840" s="102" t="n">
        <v>7</v>
      </c>
      <c r="L840" s="102" t="s">
        <v>2959</v>
      </c>
      <c r="M840" s="102" t="s">
        <v>1078</v>
      </c>
      <c r="N840" s="102" t="s">
        <v>1079</v>
      </c>
      <c r="O840" s="102" t="s">
        <v>1147</v>
      </c>
      <c r="P840" s="104" t="e">
        <f aca="false">_xlfn.XLOOKUP('MEDIA TRI'!$E:$E,'MEDIA TRI'!$AA:$AA,"-",0)</f>
        <v>#NAME?</v>
      </c>
      <c r="Q840" s="12" t="e">
        <f aca="false">_xlfn.XLOOKUP($U:$U,$V:$V,0,0)</f>
        <v>#NAME?</v>
      </c>
      <c r="R840" s="12" t="e">
        <f aca="false">_xlfn.XLOOKUP($U:$U,$W:$W,0,0)</f>
        <v>#NAME?</v>
      </c>
      <c r="S840" s="12" t="s">
        <v>61</v>
      </c>
      <c r="T840" s="12" t="s">
        <v>1081</v>
      </c>
      <c r="U840" s="12" t="n">
        <v>46374500013253</v>
      </c>
      <c r="V840" s="12" t="n">
        <v>29</v>
      </c>
      <c r="W840" s="12" t="s">
        <v>58</v>
      </c>
    </row>
    <row r="841" customFormat="false" ht="15" hidden="false" customHeight="false" outlineLevel="0" collapsed="false">
      <c r="A841" s="102" t="s">
        <v>2961</v>
      </c>
      <c r="B841" s="103" t="n">
        <v>17636432000196</v>
      </c>
      <c r="C841" s="102" t="n">
        <v>115475</v>
      </c>
      <c r="D841" s="102" t="n">
        <v>1791</v>
      </c>
      <c r="E841" s="102" t="s">
        <v>2962</v>
      </c>
      <c r="F841" s="102" t="n">
        <v>10437</v>
      </c>
      <c r="G841" s="102" t="s">
        <v>58</v>
      </c>
      <c r="H841" s="102" t="n">
        <v>30015</v>
      </c>
      <c r="I841" s="102" t="n">
        <v>21</v>
      </c>
      <c r="J841" s="102" t="n">
        <v>30015</v>
      </c>
      <c r="K841" s="102" t="n">
        <v>7</v>
      </c>
      <c r="L841" s="102" t="s">
        <v>2961</v>
      </c>
      <c r="M841" s="102" t="s">
        <v>1078</v>
      </c>
      <c r="N841" s="102" t="s">
        <v>1079</v>
      </c>
      <c r="O841" s="102" t="s">
        <v>1086</v>
      </c>
      <c r="P841" s="104" t="e">
        <f aca="false">_xlfn.XLOOKUP('MEDIA TRI'!$E:$E,'MEDIA TRI'!$AA:$AA,"-",0)</f>
        <v>#NAME?</v>
      </c>
      <c r="Q841" s="12" t="e">
        <f aca="false">_xlfn.XLOOKUP($U:$U,$V:$V,0,0)</f>
        <v>#NAME?</v>
      </c>
      <c r="R841" s="12" t="e">
        <f aca="false">_xlfn.XLOOKUP($U:$U,$W:$W,0,0)</f>
        <v>#NAME?</v>
      </c>
      <c r="S841" s="12" t="s">
        <v>61</v>
      </c>
      <c r="T841" s="12" t="s">
        <v>1081</v>
      </c>
      <c r="U841" s="12" t="n">
        <v>82951245000169</v>
      </c>
      <c r="V841" s="12" t="n">
        <v>29</v>
      </c>
      <c r="W841" s="12" t="s">
        <v>58</v>
      </c>
    </row>
    <row r="842" customFormat="false" ht="15" hidden="false" customHeight="false" outlineLevel="0" collapsed="false">
      <c r="A842" s="102" t="s">
        <v>2963</v>
      </c>
      <c r="B842" s="103" t="n">
        <v>1541503000137</v>
      </c>
      <c r="C842" s="102" t="n">
        <v>118107</v>
      </c>
      <c r="D842" s="102" t="n">
        <v>427</v>
      </c>
      <c r="E842" s="102" t="s">
        <v>2964</v>
      </c>
      <c r="F842" s="102" t="n">
        <v>10437</v>
      </c>
      <c r="G842" s="102" t="s">
        <v>58</v>
      </c>
      <c r="H842" s="102" t="n">
        <v>34808</v>
      </c>
      <c r="I842" s="102" t="n">
        <v>12</v>
      </c>
      <c r="J842" s="102" t="n">
        <v>34808</v>
      </c>
      <c r="K842" s="102" t="n">
        <v>7</v>
      </c>
      <c r="L842" s="102" t="s">
        <v>2963</v>
      </c>
      <c r="M842" s="102" t="s">
        <v>1078</v>
      </c>
      <c r="N842" s="102" t="s">
        <v>1090</v>
      </c>
      <c r="O842" s="102" t="s">
        <v>1122</v>
      </c>
      <c r="P842" s="104" t="e">
        <f aca="false">_xlfn.XLOOKUP('MEDIA TRI'!$E:$E,'MEDIA TRI'!$AA:$AA,"-",0)</f>
        <v>#NAME?</v>
      </c>
      <c r="Q842" s="12" t="e">
        <f aca="false">_xlfn.XLOOKUP($U:$U,$V:$V,0,0)</f>
        <v>#NAME?</v>
      </c>
      <c r="R842" s="12" t="e">
        <f aca="false">_xlfn.XLOOKUP($U:$U,$W:$W,0,0)</f>
        <v>#NAME?</v>
      </c>
      <c r="S842" s="12" t="s">
        <v>61</v>
      </c>
      <c r="T842" s="12" t="s">
        <v>1092</v>
      </c>
      <c r="U842" s="12" t="n">
        <v>82951245000169</v>
      </c>
      <c r="V842" s="12" t="n">
        <v>29</v>
      </c>
      <c r="W842" s="12" t="s">
        <v>58</v>
      </c>
    </row>
    <row r="843" customFormat="false" ht="15" hidden="false" customHeight="false" outlineLevel="0" collapsed="false">
      <c r="A843" s="102" t="s">
        <v>2965</v>
      </c>
      <c r="B843" s="103" t="n">
        <v>19860683000690</v>
      </c>
      <c r="C843" s="102" t="n">
        <v>131510</v>
      </c>
      <c r="D843" s="102" t="n">
        <v>968</v>
      </c>
      <c r="E843" s="102" t="s">
        <v>2966</v>
      </c>
      <c r="F843" s="102" t="n">
        <v>10437</v>
      </c>
      <c r="G843" s="102" t="s">
        <v>58</v>
      </c>
      <c r="H843" s="102" t="n">
        <v>34925</v>
      </c>
      <c r="I843" s="102" t="n">
        <v>42</v>
      </c>
      <c r="J843" s="102" t="n">
        <v>34925</v>
      </c>
      <c r="K843" s="102" t="n">
        <v>7</v>
      </c>
      <c r="L843" s="102" t="s">
        <v>2967</v>
      </c>
      <c r="M843" s="102" t="s">
        <v>1078</v>
      </c>
      <c r="N843" s="102" t="s">
        <v>1079</v>
      </c>
      <c r="O843" s="102" t="s">
        <v>1086</v>
      </c>
      <c r="P843" s="104" t="e">
        <f aca="false">_xlfn.XLOOKUP('MEDIA TRI'!$E:$E,'MEDIA TRI'!$AA:$AA,"-",0)</f>
        <v>#NAME?</v>
      </c>
      <c r="Q843" s="12" t="e">
        <f aca="false">_xlfn.XLOOKUP($U:$U,$V:$V,0,0)</f>
        <v>#NAME?</v>
      </c>
      <c r="R843" s="12" t="e">
        <f aca="false">_xlfn.XLOOKUP($U:$U,$W:$W,0,0)</f>
        <v>#NAME?</v>
      </c>
      <c r="S843" s="12" t="s">
        <v>61</v>
      </c>
      <c r="T843" s="12" t="s">
        <v>1081</v>
      </c>
      <c r="U843" s="12" t="n">
        <v>87958625000149</v>
      </c>
      <c r="V843" s="12" t="n">
        <v>29</v>
      </c>
      <c r="W843" s="12" t="s">
        <v>58</v>
      </c>
    </row>
    <row r="844" customFormat="false" ht="15" hidden="false" customHeight="false" outlineLevel="0" collapsed="false">
      <c r="A844" s="102" t="s">
        <v>2968</v>
      </c>
      <c r="B844" s="103" t="n">
        <v>20832978000127</v>
      </c>
      <c r="C844" s="102" t="n">
        <v>129704</v>
      </c>
      <c r="D844" s="102" t="n">
        <v>346</v>
      </c>
      <c r="E844" s="102" t="s">
        <v>2969</v>
      </c>
      <c r="F844" s="102" t="n">
        <v>10437</v>
      </c>
      <c r="G844" s="102" t="s">
        <v>58</v>
      </c>
      <c r="H844" s="102" t="n">
        <v>35997</v>
      </c>
      <c r="I844" s="102" t="n">
        <v>28</v>
      </c>
      <c r="J844" s="102" t="n">
        <v>35997</v>
      </c>
      <c r="K844" s="102" t="n">
        <v>7</v>
      </c>
      <c r="L844" s="102" t="s">
        <v>2968</v>
      </c>
      <c r="M844" s="102" t="s">
        <v>1078</v>
      </c>
      <c r="N844" s="102" t="s">
        <v>1079</v>
      </c>
      <c r="O844" s="102" t="s">
        <v>1086</v>
      </c>
      <c r="P844" s="104" t="e">
        <f aca="false">_xlfn.XLOOKUP('MEDIA TRI'!$E:$E,'MEDIA TRI'!$AA:$AA,"-",0)</f>
        <v>#NAME?</v>
      </c>
      <c r="Q844" s="12" t="e">
        <f aca="false">_xlfn.XLOOKUP($U:$U,$V:$V,0,0)</f>
        <v>#NAME?</v>
      </c>
      <c r="R844" s="12" t="e">
        <f aca="false">_xlfn.XLOOKUP($U:$U,$W:$W,0,0)</f>
        <v>#NAME?</v>
      </c>
      <c r="S844" s="12" t="s">
        <v>61</v>
      </c>
      <c r="T844" s="12" t="s">
        <v>1081</v>
      </c>
      <c r="U844" s="12" t="n">
        <v>87958625000149</v>
      </c>
      <c r="V844" s="12" t="n">
        <v>29</v>
      </c>
      <c r="W844" s="12" t="s">
        <v>58</v>
      </c>
    </row>
    <row r="845" customFormat="false" ht="15" hidden="false" customHeight="false" outlineLevel="0" collapsed="false">
      <c r="A845" s="102" t="s">
        <v>2970</v>
      </c>
      <c r="B845" s="103" t="n">
        <v>19870476000101</v>
      </c>
      <c r="C845" s="102" t="n">
        <v>118121</v>
      </c>
      <c r="D845" s="102" t="n">
        <v>3458</v>
      </c>
      <c r="E845" s="102" t="s">
        <v>2971</v>
      </c>
      <c r="F845" s="102" t="n">
        <v>10437</v>
      </c>
      <c r="G845" s="102" t="s">
        <v>58</v>
      </c>
      <c r="H845" s="102" t="n">
        <v>30015</v>
      </c>
      <c r="I845" s="102" t="n">
        <v>21</v>
      </c>
      <c r="J845" s="102" t="n">
        <v>30015</v>
      </c>
      <c r="K845" s="102" t="n">
        <v>7</v>
      </c>
      <c r="L845" s="102" t="s">
        <v>2970</v>
      </c>
      <c r="M845" s="102" t="s">
        <v>1078</v>
      </c>
      <c r="N845" s="102" t="s">
        <v>1079</v>
      </c>
      <c r="O845" s="102" t="s">
        <v>1086</v>
      </c>
      <c r="P845" s="104" t="e">
        <f aca="false">_xlfn.XLOOKUP('MEDIA TRI'!$E:$E,'MEDIA TRI'!$AA:$AA,"-",0)</f>
        <v>#NAME?</v>
      </c>
      <c r="Q845" s="12" t="e">
        <f aca="false">_xlfn.XLOOKUP($U:$U,$V:$V,0,0)</f>
        <v>#NAME?</v>
      </c>
      <c r="R845" s="12" t="e">
        <f aca="false">_xlfn.XLOOKUP($U:$U,$W:$W,0,0)</f>
        <v>#NAME?</v>
      </c>
      <c r="S845" s="12" t="s">
        <v>61</v>
      </c>
      <c r="T845" s="12" t="s">
        <v>1081</v>
      </c>
      <c r="U845" s="12" t="n">
        <v>42498717000155</v>
      </c>
      <c r="V845" s="12" t="n">
        <v>29</v>
      </c>
      <c r="W845" s="12" t="s">
        <v>58</v>
      </c>
    </row>
    <row r="846" customFormat="false" ht="15" hidden="false" customHeight="false" outlineLevel="0" collapsed="false">
      <c r="A846" s="102" t="s">
        <v>2972</v>
      </c>
      <c r="B846" s="103" t="n">
        <v>17268830000105</v>
      </c>
      <c r="C846" s="102" t="n">
        <v>127356</v>
      </c>
      <c r="D846" s="102" t="n">
        <v>1437</v>
      </c>
      <c r="E846" s="102" t="s">
        <v>2973</v>
      </c>
      <c r="F846" s="102" t="n">
        <v>14175</v>
      </c>
      <c r="G846" s="102" t="s">
        <v>1168</v>
      </c>
      <c r="H846" s="102" t="n">
        <v>34925</v>
      </c>
      <c r="I846" s="102" t="n">
        <v>35</v>
      </c>
      <c r="J846" s="102" t="n">
        <v>34925</v>
      </c>
      <c r="K846" s="102" t="n">
        <v>7</v>
      </c>
      <c r="L846" s="102" t="s">
        <v>2972</v>
      </c>
      <c r="M846" s="102" t="s">
        <v>1078</v>
      </c>
      <c r="N846" s="102" t="s">
        <v>1090</v>
      </c>
      <c r="O846" s="102" t="s">
        <v>1106</v>
      </c>
      <c r="P846" s="104" t="e">
        <f aca="false">_xlfn.XLOOKUP('MEDIA TRI'!$E:$E,'MEDIA TRI'!$AA:$AA,"-",0)</f>
        <v>#NAME?</v>
      </c>
      <c r="Q846" s="12" t="e">
        <f aca="false">_xlfn.XLOOKUP($U:$U,$V:$V,0,0)</f>
        <v>#NAME?</v>
      </c>
      <c r="R846" s="12" t="e">
        <f aca="false">_xlfn.XLOOKUP($U:$U,$W:$W,0,0)</f>
        <v>#NAME?</v>
      </c>
      <c r="S846" s="12" t="s">
        <v>61</v>
      </c>
      <c r="T846" s="12" t="s">
        <v>1092</v>
      </c>
      <c r="U846" s="12" t="n">
        <v>394700000108</v>
      </c>
      <c r="V846" s="12" t="n">
        <v>29</v>
      </c>
      <c r="W846" s="12" t="s">
        <v>58</v>
      </c>
    </row>
    <row r="847" customFormat="false" ht="15" hidden="false" customHeight="false" outlineLevel="0" collapsed="false">
      <c r="A847" s="102" t="s">
        <v>2974</v>
      </c>
      <c r="B847" s="103" t="n">
        <v>778919000100</v>
      </c>
      <c r="C847" s="102" t="n">
        <v>127545</v>
      </c>
      <c r="D847" s="102" t="n">
        <v>3051</v>
      </c>
      <c r="E847" s="102" t="s">
        <v>2975</v>
      </c>
      <c r="F847" s="102" t="n">
        <v>14329</v>
      </c>
      <c r="G847" s="102" t="s">
        <v>1109</v>
      </c>
      <c r="H847" s="102" t="n">
        <v>35997</v>
      </c>
      <c r="I847" s="102" t="n">
        <v>35</v>
      </c>
      <c r="J847" s="102" t="n">
        <v>35997</v>
      </c>
      <c r="K847" s="102" t="n">
        <v>7</v>
      </c>
      <c r="L847" s="102" t="s">
        <v>2974</v>
      </c>
      <c r="M847" s="102" t="s">
        <v>1078</v>
      </c>
      <c r="N847" s="102" t="s">
        <v>1090</v>
      </c>
      <c r="O847" s="102" t="s">
        <v>1102</v>
      </c>
      <c r="P847" s="104" t="e">
        <f aca="false">_xlfn.XLOOKUP('MEDIA TRI'!$E:$E,'MEDIA TRI'!$AA:$AA,"-",0)</f>
        <v>#NAME?</v>
      </c>
      <c r="Q847" s="12" t="e">
        <f aca="false">_xlfn.XLOOKUP($U:$U,$V:$V,0,0)</f>
        <v>#NAME?</v>
      </c>
      <c r="R847" s="12" t="e">
        <f aca="false">_xlfn.XLOOKUP($U:$U,$W:$W,0,0)</f>
        <v>#NAME?</v>
      </c>
      <c r="S847" s="12" t="s">
        <v>61</v>
      </c>
      <c r="T847" s="12" t="s">
        <v>1081</v>
      </c>
      <c r="U847" s="12" t="n">
        <v>1611213000112</v>
      </c>
      <c r="V847" s="12" t="n">
        <v>29</v>
      </c>
      <c r="W847" s="12" t="s">
        <v>58</v>
      </c>
    </row>
    <row r="848" customFormat="false" ht="15" hidden="false" customHeight="false" outlineLevel="0" collapsed="false">
      <c r="A848" s="102" t="s">
        <v>2976</v>
      </c>
      <c r="B848" s="103" t="n">
        <v>617765000175</v>
      </c>
      <c r="C848" s="102" t="n">
        <v>124697</v>
      </c>
      <c r="D848" s="102" t="n">
        <v>1438</v>
      </c>
      <c r="E848" s="102" t="s">
        <v>2977</v>
      </c>
      <c r="F848" s="102" t="n">
        <v>14608</v>
      </c>
      <c r="G848" s="102" t="s">
        <v>1105</v>
      </c>
      <c r="H848" s="102" t="n">
        <v>34925</v>
      </c>
      <c r="I848" s="102" t="n">
        <v>35</v>
      </c>
      <c r="J848" s="102" t="n">
        <v>34925</v>
      </c>
      <c r="K848" s="102" t="n">
        <v>7</v>
      </c>
      <c r="L848" s="102" t="s">
        <v>2976</v>
      </c>
      <c r="M848" s="102" t="s">
        <v>1078</v>
      </c>
      <c r="N848" s="102" t="s">
        <v>1090</v>
      </c>
      <c r="O848" s="102" t="s">
        <v>1106</v>
      </c>
      <c r="P848" s="104" t="e">
        <f aca="false">_xlfn.XLOOKUP('MEDIA TRI'!$E:$E,'MEDIA TRI'!$AA:$AA,"-",0)</f>
        <v>#NAME?</v>
      </c>
      <c r="Q848" s="12" t="e">
        <f aca="false">_xlfn.XLOOKUP($U:$U,$V:$V,0,0)</f>
        <v>#NAME?</v>
      </c>
      <c r="R848" s="12" t="e">
        <f aca="false">_xlfn.XLOOKUP($U:$U,$W:$W,0,0)</f>
        <v>#NAME?</v>
      </c>
      <c r="S848" s="12" t="s">
        <v>61</v>
      </c>
      <c r="T848" s="12" t="s">
        <v>1092</v>
      </c>
      <c r="U848" s="12" t="n">
        <v>1611213000112</v>
      </c>
      <c r="V848" s="12" t="n">
        <v>29</v>
      </c>
      <c r="W848" s="12" t="s">
        <v>58</v>
      </c>
    </row>
    <row r="849" customFormat="false" ht="15" hidden="false" customHeight="false" outlineLevel="0" collapsed="false">
      <c r="A849" s="102" t="s">
        <v>2978</v>
      </c>
      <c r="B849" s="103" t="n">
        <v>767106000115</v>
      </c>
      <c r="C849" s="102" t="n">
        <v>120161</v>
      </c>
      <c r="D849" s="102" t="n">
        <v>1444</v>
      </c>
      <c r="E849" s="102" t="s">
        <v>2979</v>
      </c>
      <c r="F849" s="102" t="n">
        <v>10437</v>
      </c>
      <c r="G849" s="102" t="s">
        <v>58</v>
      </c>
      <c r="H849" s="102" t="n">
        <v>30015</v>
      </c>
      <c r="I849" s="102" t="n">
        <v>12</v>
      </c>
      <c r="J849" s="102" t="n">
        <v>30015</v>
      </c>
      <c r="K849" s="102" t="n">
        <v>7</v>
      </c>
      <c r="L849" s="102" t="s">
        <v>1854</v>
      </c>
      <c r="M849" s="102" t="s">
        <v>1078</v>
      </c>
      <c r="N849" s="102" t="s">
        <v>1079</v>
      </c>
      <c r="O849" s="102" t="s">
        <v>1155</v>
      </c>
      <c r="P849" s="104" t="e">
        <f aca="false">_xlfn.XLOOKUP('MEDIA TRI'!$E:$E,'MEDIA TRI'!$AA:$AA,"-",0)</f>
        <v>#NAME?</v>
      </c>
      <c r="Q849" s="12" t="e">
        <f aca="false">_xlfn.XLOOKUP($U:$U,$V:$V,0,0)</f>
        <v>#NAME?</v>
      </c>
      <c r="R849" s="12" t="e">
        <f aca="false">_xlfn.XLOOKUP($U:$U,$W:$W,0,0)</f>
        <v>#NAME?</v>
      </c>
      <c r="S849" s="12" t="s">
        <v>61</v>
      </c>
      <c r="T849" s="12" t="s">
        <v>1081</v>
      </c>
      <c r="U849" s="12" t="n">
        <v>44723740000121</v>
      </c>
      <c r="V849" s="12" t="n">
        <v>29</v>
      </c>
      <c r="W849" s="12" t="s">
        <v>58</v>
      </c>
    </row>
    <row r="850" customFormat="false" ht="15" hidden="false" customHeight="false" outlineLevel="0" collapsed="false">
      <c r="A850" s="102" t="s">
        <v>2936</v>
      </c>
      <c r="B850" s="103" t="n">
        <v>19593466000176</v>
      </c>
      <c r="C850" s="102" t="n">
        <v>145121</v>
      </c>
      <c r="D850" s="102" t="n">
        <v>813</v>
      </c>
      <c r="E850" s="102" t="s">
        <v>2935</v>
      </c>
      <c r="F850" s="102" t="n">
        <v>14326</v>
      </c>
      <c r="G850" s="102" t="s">
        <v>1355</v>
      </c>
      <c r="H850" s="102" t="n">
        <v>34925</v>
      </c>
      <c r="I850" s="102" t="n">
        <v>28</v>
      </c>
      <c r="J850" s="102" t="n">
        <v>34925</v>
      </c>
      <c r="K850" s="102" t="n">
        <v>7</v>
      </c>
      <c r="L850" s="102" t="s">
        <v>2936</v>
      </c>
      <c r="M850" s="102" t="s">
        <v>1078</v>
      </c>
      <c r="N850" s="102" t="s">
        <v>1090</v>
      </c>
      <c r="O850" s="102" t="s">
        <v>1091</v>
      </c>
      <c r="P850" s="104" t="e">
        <f aca="false">_xlfn.XLOOKUP('MEDIA TRI'!$E:$E,'MEDIA TRI'!$AA:$AA,"-",0)</f>
        <v>#NAME?</v>
      </c>
      <c r="Q850" s="12" t="e">
        <f aca="false">_xlfn.XLOOKUP($U:$U,$V:$V,0,0)</f>
        <v>#NAME?</v>
      </c>
      <c r="R850" s="12" t="e">
        <f aca="false">_xlfn.XLOOKUP($U:$U,$W:$W,0,0)</f>
        <v>#NAME?</v>
      </c>
      <c r="S850" s="12" t="s">
        <v>61</v>
      </c>
      <c r="T850" s="12" t="s">
        <v>1081</v>
      </c>
      <c r="U850" s="12" t="n">
        <v>44723740000121</v>
      </c>
      <c r="V850" s="12" t="n">
        <v>29</v>
      </c>
      <c r="W850" s="12" t="s">
        <v>58</v>
      </c>
    </row>
    <row r="851" customFormat="false" ht="15" hidden="false" customHeight="false" outlineLevel="0" collapsed="false">
      <c r="A851" s="102" t="s">
        <v>2980</v>
      </c>
      <c r="B851" s="103" t="n">
        <v>3677017000176</v>
      </c>
      <c r="C851" s="102" t="n">
        <v>125828</v>
      </c>
      <c r="D851" s="102" t="n">
        <v>302</v>
      </c>
      <c r="E851" s="102" t="s">
        <v>2981</v>
      </c>
      <c r="F851" s="102" t="n">
        <v>10437</v>
      </c>
      <c r="G851" s="102" t="s">
        <v>58</v>
      </c>
      <c r="H851" s="102" t="n">
        <v>30015</v>
      </c>
      <c r="I851" s="102" t="n">
        <v>21</v>
      </c>
      <c r="J851" s="102" t="n">
        <v>30015</v>
      </c>
      <c r="K851" s="102" t="n">
        <v>7</v>
      </c>
      <c r="L851" s="102" t="s">
        <v>2980</v>
      </c>
      <c r="M851" s="102" t="s">
        <v>1078</v>
      </c>
      <c r="N851" s="102" t="s">
        <v>1079</v>
      </c>
      <c r="O851" s="102" t="s">
        <v>1155</v>
      </c>
      <c r="P851" s="104" t="e">
        <f aca="false">_xlfn.XLOOKUP('MEDIA TRI'!$E:$E,'MEDIA TRI'!$AA:$AA,"-",0)</f>
        <v>#NAME?</v>
      </c>
      <c r="Q851" s="12" t="e">
        <f aca="false">_xlfn.XLOOKUP($U:$U,$V:$V,0,0)</f>
        <v>#NAME?</v>
      </c>
      <c r="R851" s="12" t="e">
        <f aca="false">_xlfn.XLOOKUP($U:$U,$W:$W,0,0)</f>
        <v>#NAME?</v>
      </c>
      <c r="S851" s="12" t="s">
        <v>61</v>
      </c>
      <c r="T851" s="12" t="s">
        <v>1081</v>
      </c>
      <c r="U851" s="12" t="n">
        <v>46634614000126</v>
      </c>
      <c r="V851" s="12" t="n">
        <v>29</v>
      </c>
      <c r="W851" s="12" t="s">
        <v>58</v>
      </c>
    </row>
    <row r="852" customFormat="false" ht="15" hidden="false" customHeight="false" outlineLevel="0" collapsed="false">
      <c r="A852" s="102" t="s">
        <v>2982</v>
      </c>
      <c r="B852" s="103" t="n">
        <v>2136028000186</v>
      </c>
      <c r="C852" s="102" t="n">
        <v>131967</v>
      </c>
      <c r="D852" s="102" t="n">
        <v>185</v>
      </c>
      <c r="E852" s="102" t="s">
        <v>2983</v>
      </c>
      <c r="F852" s="102" t="n">
        <v>10437</v>
      </c>
      <c r="G852" s="102" t="s">
        <v>58</v>
      </c>
      <c r="H852" s="102" t="n">
        <v>30015</v>
      </c>
      <c r="I852" s="102" t="n">
        <v>7</v>
      </c>
      <c r="J852" s="102" t="n">
        <v>30015</v>
      </c>
      <c r="K852" s="102" t="n">
        <v>7</v>
      </c>
      <c r="L852" s="102" t="s">
        <v>2982</v>
      </c>
      <c r="M852" s="102" t="s">
        <v>1078</v>
      </c>
      <c r="N852" s="102" t="s">
        <v>1090</v>
      </c>
      <c r="O852" s="102" t="s">
        <v>1091</v>
      </c>
      <c r="P852" s="104" t="e">
        <f aca="false">_xlfn.XLOOKUP('MEDIA TRI'!$E:$E,'MEDIA TRI'!$AA:$AA,"-",0)</f>
        <v>#NAME?</v>
      </c>
      <c r="Q852" s="12" t="e">
        <f aca="false">_xlfn.XLOOKUP($U:$U,$V:$V,0,0)</f>
        <v>#NAME?</v>
      </c>
      <c r="R852" s="12" t="e">
        <f aca="false">_xlfn.XLOOKUP($U:$U,$W:$W,0,0)</f>
        <v>#NAME?</v>
      </c>
      <c r="S852" s="12" t="s">
        <v>61</v>
      </c>
      <c r="T852" s="12" t="s">
        <v>1092</v>
      </c>
      <c r="U852" s="12" t="n">
        <v>46634614000126</v>
      </c>
      <c r="V852" s="12" t="n">
        <v>29</v>
      </c>
      <c r="W852" s="12" t="s">
        <v>58</v>
      </c>
    </row>
    <row r="853" customFormat="false" ht="15" hidden="false" customHeight="false" outlineLevel="0" collapsed="false">
      <c r="A853" s="102" t="s">
        <v>2984</v>
      </c>
      <c r="B853" s="103" t="n">
        <v>683282000179</v>
      </c>
      <c r="C853" s="102" t="n">
        <v>142951</v>
      </c>
      <c r="D853" s="102" t="n">
        <v>3051</v>
      </c>
      <c r="E853" s="102" t="s">
        <v>2985</v>
      </c>
      <c r="F853" s="102" t="n">
        <v>10437</v>
      </c>
      <c r="G853" s="102" t="s">
        <v>58</v>
      </c>
      <c r="H853" s="102" t="n">
        <v>34912</v>
      </c>
      <c r="I853" s="102" t="n">
        <v>7</v>
      </c>
      <c r="J853" s="102" t="n">
        <v>34912</v>
      </c>
      <c r="K853" s="102" t="n">
        <v>7</v>
      </c>
      <c r="L853" s="102" t="s">
        <v>2984</v>
      </c>
      <c r="M853" s="102" t="s">
        <v>1078</v>
      </c>
      <c r="N853" s="102" t="s">
        <v>1090</v>
      </c>
      <c r="O853" s="102" t="s">
        <v>1102</v>
      </c>
      <c r="P853" s="104" t="e">
        <f aca="false">_xlfn.XLOOKUP('MEDIA TRI'!$E:$E,'MEDIA TRI'!$AA:$AA,"-",0)</f>
        <v>#NAME?</v>
      </c>
      <c r="Q853" s="12" t="e">
        <f aca="false">_xlfn.XLOOKUP($U:$U,$V:$V,0,0)</f>
        <v>#NAME?</v>
      </c>
      <c r="R853" s="12" t="e">
        <f aca="false">_xlfn.XLOOKUP($U:$U,$W:$W,0,0)</f>
        <v>#NAME?</v>
      </c>
      <c r="S853" s="12" t="s">
        <v>61</v>
      </c>
      <c r="T853" s="12" t="s">
        <v>1081</v>
      </c>
      <c r="U853" s="12" t="n">
        <v>75442756000190</v>
      </c>
      <c r="V853" s="12" t="n">
        <v>29</v>
      </c>
      <c r="W853" s="12" t="s">
        <v>58</v>
      </c>
    </row>
    <row r="854" customFormat="false" ht="15" hidden="false" customHeight="false" outlineLevel="0" collapsed="false">
      <c r="A854" s="102" t="s">
        <v>2986</v>
      </c>
      <c r="B854" s="103" t="n">
        <v>86407913000142</v>
      </c>
      <c r="C854" s="102" t="n">
        <v>140389</v>
      </c>
      <c r="D854" s="102" t="n">
        <v>3051</v>
      </c>
      <c r="E854" s="102" t="s">
        <v>2987</v>
      </c>
      <c r="F854" s="102" t="n">
        <v>614</v>
      </c>
      <c r="G854" s="102" t="s">
        <v>1183</v>
      </c>
      <c r="H854" s="102" t="n">
        <v>35996</v>
      </c>
      <c r="I854" s="102" t="n">
        <v>35</v>
      </c>
      <c r="J854" s="102" t="n">
        <v>35996</v>
      </c>
      <c r="K854" s="102" t="n">
        <v>7</v>
      </c>
      <c r="L854" s="102" t="s">
        <v>2986</v>
      </c>
      <c r="M854" s="102" t="s">
        <v>1078</v>
      </c>
      <c r="N854" s="102" t="s">
        <v>1090</v>
      </c>
      <c r="O854" s="102" t="s">
        <v>1102</v>
      </c>
      <c r="P854" s="104" t="e">
        <f aca="false">_xlfn.XLOOKUP('MEDIA TRI'!$E:$E,'MEDIA TRI'!$AA:$AA,"-",0)</f>
        <v>#NAME?</v>
      </c>
      <c r="Q854" s="12" t="e">
        <f aca="false">_xlfn.XLOOKUP($U:$U,$V:$V,0,0)</f>
        <v>#NAME?</v>
      </c>
      <c r="R854" s="12" t="e">
        <f aca="false">_xlfn.XLOOKUP($U:$U,$W:$W,0,0)</f>
        <v>#NAME?</v>
      </c>
      <c r="S854" s="12" t="s">
        <v>61</v>
      </c>
      <c r="T854" s="12" t="s">
        <v>1081</v>
      </c>
      <c r="U854" s="12" t="n">
        <v>75442756000190</v>
      </c>
      <c r="V854" s="12" t="n">
        <v>29</v>
      </c>
      <c r="W854" s="12" t="s">
        <v>58</v>
      </c>
    </row>
    <row r="855" customFormat="false" ht="15" hidden="false" customHeight="false" outlineLevel="0" collapsed="false">
      <c r="A855" s="102" t="s">
        <v>2988</v>
      </c>
      <c r="B855" s="103" t="n">
        <v>23872815000166</v>
      </c>
      <c r="C855" s="102" t="n">
        <v>108557</v>
      </c>
      <c r="D855" s="102" t="n">
        <v>2255</v>
      </c>
      <c r="E855" s="102" t="s">
        <v>2989</v>
      </c>
      <c r="F855" s="102" t="n">
        <v>14516</v>
      </c>
      <c r="G855" s="102" t="s">
        <v>1089</v>
      </c>
      <c r="H855" s="102" t="n">
        <v>35166</v>
      </c>
      <c r="I855" s="102" t="n">
        <v>34</v>
      </c>
      <c r="J855" s="102" t="n">
        <v>35166</v>
      </c>
      <c r="K855" s="102" t="n">
        <v>7</v>
      </c>
      <c r="L855" s="102" t="s">
        <v>2988</v>
      </c>
      <c r="M855" s="102" t="s">
        <v>1078</v>
      </c>
      <c r="N855" s="102" t="s">
        <v>1079</v>
      </c>
      <c r="O855" s="102" t="s">
        <v>1116</v>
      </c>
      <c r="P855" s="104" t="e">
        <f aca="false">_xlfn.XLOOKUP('MEDIA TRI'!$E:$E,'MEDIA TRI'!$AA:$AA,"-",0)</f>
        <v>#NAME?</v>
      </c>
      <c r="Q855" s="12" t="e">
        <f aca="false">_xlfn.XLOOKUP($U:$U,$V:$V,0,0)</f>
        <v>#NAME?</v>
      </c>
      <c r="R855" s="12" t="e">
        <f aca="false">_xlfn.XLOOKUP($U:$U,$W:$W,0,0)</f>
        <v>#NAME?</v>
      </c>
      <c r="S855" s="12" t="s">
        <v>61</v>
      </c>
      <c r="T855" s="12" t="s">
        <v>1081</v>
      </c>
      <c r="U855" s="12" t="n">
        <v>46223707000168</v>
      </c>
      <c r="V855" s="12" t="n">
        <v>29</v>
      </c>
      <c r="W855" s="12" t="s">
        <v>58</v>
      </c>
    </row>
    <row r="856" customFormat="false" ht="15" hidden="false" customHeight="false" outlineLevel="0" collapsed="false">
      <c r="A856" s="102" t="s">
        <v>2990</v>
      </c>
      <c r="B856" s="103" t="n">
        <v>25476151000141</v>
      </c>
      <c r="C856" s="102" t="n">
        <v>143661</v>
      </c>
      <c r="D856" s="102" t="n">
        <v>3411</v>
      </c>
      <c r="E856" s="102" t="s">
        <v>2991</v>
      </c>
      <c r="F856" s="102" t="n">
        <v>10437</v>
      </c>
      <c r="G856" s="102" t="s">
        <v>58</v>
      </c>
      <c r="H856" s="102" t="n">
        <v>30015</v>
      </c>
      <c r="I856" s="102" t="n">
        <v>21</v>
      </c>
      <c r="J856" s="102" t="n">
        <v>30015</v>
      </c>
      <c r="K856" s="102" t="n">
        <v>7</v>
      </c>
      <c r="L856" s="102" t="s">
        <v>2990</v>
      </c>
      <c r="M856" s="102" t="s">
        <v>1078</v>
      </c>
      <c r="N856" s="102" t="s">
        <v>1079</v>
      </c>
      <c r="O856" s="102" t="s">
        <v>1097</v>
      </c>
      <c r="P856" s="104" t="e">
        <f aca="false">_xlfn.XLOOKUP('MEDIA TRI'!$E:$E,'MEDIA TRI'!$AA:$AA,"-",0)</f>
        <v>#NAME?</v>
      </c>
      <c r="Q856" s="12" t="e">
        <f aca="false">_xlfn.XLOOKUP($U:$U,$V:$V,0,0)</f>
        <v>#NAME?</v>
      </c>
      <c r="R856" s="12" t="e">
        <f aca="false">_xlfn.XLOOKUP($U:$U,$W:$W,0,0)</f>
        <v>#NAME?</v>
      </c>
      <c r="S856" s="12" t="s">
        <v>61</v>
      </c>
      <c r="T856" s="12" t="s">
        <v>1081</v>
      </c>
      <c r="U856" s="12" t="n">
        <v>46223707000168</v>
      </c>
      <c r="V856" s="12" t="n">
        <v>29</v>
      </c>
      <c r="W856" s="12" t="s">
        <v>58</v>
      </c>
    </row>
    <row r="857" customFormat="false" ht="15" hidden="false" customHeight="false" outlineLevel="0" collapsed="false">
      <c r="A857" s="102" t="s">
        <v>2992</v>
      </c>
      <c r="B857" s="103" t="n">
        <v>4378876000127</v>
      </c>
      <c r="C857" s="102" t="n">
        <v>107189</v>
      </c>
      <c r="D857" s="102" t="n">
        <v>693</v>
      </c>
      <c r="E857" s="102" t="s">
        <v>2993</v>
      </c>
      <c r="F857" s="102" t="n">
        <v>13510</v>
      </c>
      <c r="G857" s="102" t="s">
        <v>1204</v>
      </c>
      <c r="H857" s="102" t="n">
        <v>35992</v>
      </c>
      <c r="I857" s="102" t="n">
        <v>8</v>
      </c>
      <c r="J857" s="102" t="n">
        <v>35992</v>
      </c>
      <c r="K857" s="102" t="n">
        <v>7</v>
      </c>
      <c r="L857" s="102" t="s">
        <v>2901</v>
      </c>
      <c r="M857" s="102" t="s">
        <v>1078</v>
      </c>
      <c r="N857" s="102" t="s">
        <v>1090</v>
      </c>
      <c r="O857" s="102" t="s">
        <v>1122</v>
      </c>
      <c r="P857" s="104" t="e">
        <f aca="false">_xlfn.XLOOKUP('MEDIA TRI'!$E:$E,'MEDIA TRI'!$AA:$AA,"-",0)</f>
        <v>#NAME?</v>
      </c>
      <c r="Q857" s="12" t="e">
        <f aca="false">_xlfn.XLOOKUP($U:$U,$V:$V,0,0)</f>
        <v>#NAME?</v>
      </c>
      <c r="R857" s="12" t="e">
        <f aca="false">_xlfn.XLOOKUP($U:$U,$W:$W,0,0)</f>
        <v>#NAME?</v>
      </c>
      <c r="S857" s="12" t="s">
        <v>61</v>
      </c>
      <c r="T857" s="12" t="s">
        <v>1092</v>
      </c>
      <c r="U857" s="12" t="n">
        <v>44881449000181</v>
      </c>
      <c r="V857" s="12" t="n">
        <v>29</v>
      </c>
      <c r="W857" s="12" t="s">
        <v>58</v>
      </c>
    </row>
    <row r="858" customFormat="false" ht="15" hidden="false" customHeight="false" outlineLevel="0" collapsed="false">
      <c r="A858" s="102" t="s">
        <v>2994</v>
      </c>
      <c r="B858" s="103" t="n">
        <v>68539329000169</v>
      </c>
      <c r="C858" s="102" t="n">
        <v>118441</v>
      </c>
      <c r="D858" s="102" t="n">
        <v>2254</v>
      </c>
      <c r="E858" s="102" t="s">
        <v>2995</v>
      </c>
      <c r="F858" s="102" t="n">
        <v>15894</v>
      </c>
      <c r="G858" s="102" t="s">
        <v>1333</v>
      </c>
      <c r="H858" s="102" t="n">
        <v>34925</v>
      </c>
      <c r="I858" s="102" t="n">
        <v>28</v>
      </c>
      <c r="J858" s="102" t="n">
        <v>34925</v>
      </c>
      <c r="K858" s="102" t="n">
        <v>7</v>
      </c>
      <c r="L858" s="102" t="s">
        <v>2994</v>
      </c>
      <c r="M858" s="102" t="s">
        <v>1078</v>
      </c>
      <c r="N858" s="102" t="s">
        <v>1079</v>
      </c>
      <c r="O858" s="102" t="s">
        <v>1086</v>
      </c>
      <c r="P858" s="104" t="e">
        <f aca="false">_xlfn.XLOOKUP('MEDIA TRI'!$E:$E,'MEDIA TRI'!$AA:$AA,"-",0)</f>
        <v>#NAME?</v>
      </c>
      <c r="Q858" s="12" t="e">
        <f aca="false">_xlfn.XLOOKUP($U:$U,$V:$V,0,0)</f>
        <v>#NAME?</v>
      </c>
      <c r="R858" s="12" t="e">
        <f aca="false">_xlfn.XLOOKUP($U:$U,$W:$W,0,0)</f>
        <v>#NAME?</v>
      </c>
      <c r="S858" s="12" t="s">
        <v>61</v>
      </c>
      <c r="T858" s="12" t="s">
        <v>1081</v>
      </c>
      <c r="U858" s="12" t="n">
        <v>44881449000181</v>
      </c>
      <c r="V858" s="12" t="n">
        <v>29</v>
      </c>
      <c r="W858" s="12" t="s">
        <v>58</v>
      </c>
    </row>
    <row r="859" customFormat="false" ht="15" hidden="false" customHeight="false" outlineLevel="0" collapsed="false">
      <c r="A859" s="102" t="s">
        <v>2996</v>
      </c>
      <c r="B859" s="103" t="n">
        <v>1648944000132</v>
      </c>
      <c r="C859" s="102" t="n">
        <v>140593</v>
      </c>
      <c r="D859" s="102" t="n">
        <v>2254</v>
      </c>
      <c r="E859" s="102" t="s">
        <v>2997</v>
      </c>
      <c r="F859" s="102" t="n">
        <v>14175</v>
      </c>
      <c r="G859" s="102" t="s">
        <v>1168</v>
      </c>
      <c r="H859" s="102" t="n">
        <v>35997</v>
      </c>
      <c r="I859" s="102" t="n">
        <v>35</v>
      </c>
      <c r="J859" s="102" t="n">
        <v>35997</v>
      </c>
      <c r="K859" s="102" t="n">
        <v>7</v>
      </c>
      <c r="L859" s="102" t="s">
        <v>2996</v>
      </c>
      <c r="M859" s="102" t="s">
        <v>1078</v>
      </c>
      <c r="N859" s="102" t="s">
        <v>1079</v>
      </c>
      <c r="O859" s="102" t="s">
        <v>1086</v>
      </c>
      <c r="P859" s="104" t="e">
        <f aca="false">_xlfn.XLOOKUP('MEDIA TRI'!$E:$E,'MEDIA TRI'!$AA:$AA,"-",0)</f>
        <v>#NAME?</v>
      </c>
      <c r="Q859" s="12" t="e">
        <f aca="false">_xlfn.XLOOKUP($U:$U,$V:$V,0,0)</f>
        <v>#NAME?</v>
      </c>
      <c r="R859" s="12" t="e">
        <f aca="false">_xlfn.XLOOKUP($U:$U,$W:$W,0,0)</f>
        <v>#NAME?</v>
      </c>
      <c r="S859" s="12" t="s">
        <v>61</v>
      </c>
      <c r="T859" s="12" t="s">
        <v>1081</v>
      </c>
      <c r="U859" s="12" t="n">
        <v>46694139000183</v>
      </c>
      <c r="V859" s="12" t="n">
        <v>29</v>
      </c>
      <c r="W859" s="12" t="s">
        <v>58</v>
      </c>
    </row>
    <row r="860" customFormat="false" ht="15" hidden="false" customHeight="false" outlineLevel="0" collapsed="false">
      <c r="A860" s="102" t="s">
        <v>2998</v>
      </c>
      <c r="B860" s="103" t="n">
        <v>19396910000163</v>
      </c>
      <c r="C860" s="102" t="n">
        <v>144900</v>
      </c>
      <c r="D860" s="102" t="n">
        <v>346</v>
      </c>
      <c r="E860" s="102" t="s">
        <v>2999</v>
      </c>
      <c r="F860" s="102" t="n">
        <v>10437</v>
      </c>
      <c r="G860" s="102" t="s">
        <v>58</v>
      </c>
      <c r="H860" s="102" t="n">
        <v>35993</v>
      </c>
      <c r="I860" s="102" t="n">
        <v>28</v>
      </c>
      <c r="J860" s="102" t="n">
        <v>35993</v>
      </c>
      <c r="K860" s="102" t="n">
        <v>7</v>
      </c>
      <c r="L860" s="102" t="s">
        <v>2998</v>
      </c>
      <c r="M860" s="102" t="s">
        <v>1078</v>
      </c>
      <c r="N860" s="102" t="s">
        <v>1079</v>
      </c>
      <c r="O860" s="102" t="s">
        <v>1086</v>
      </c>
      <c r="P860" s="104" t="e">
        <f aca="false">_xlfn.XLOOKUP('MEDIA TRI'!$E:$E,'MEDIA TRI'!$AA:$AA,"-",0)</f>
        <v>#NAME?</v>
      </c>
      <c r="Q860" s="12" t="e">
        <f aca="false">_xlfn.XLOOKUP($U:$U,$V:$V,0,0)</f>
        <v>#NAME?</v>
      </c>
      <c r="R860" s="12" t="e">
        <f aca="false">_xlfn.XLOOKUP($U:$U,$W:$W,0,0)</f>
        <v>#NAME?</v>
      </c>
      <c r="S860" s="12" t="s">
        <v>61</v>
      </c>
      <c r="T860" s="12" t="s">
        <v>1081</v>
      </c>
      <c r="U860" s="12" t="n">
        <v>46694139000183</v>
      </c>
      <c r="V860" s="12" t="n">
        <v>29</v>
      </c>
      <c r="W860" s="12" t="s">
        <v>58</v>
      </c>
    </row>
    <row r="861" customFormat="false" ht="15" hidden="false" customHeight="false" outlineLevel="0" collapsed="false">
      <c r="A861" s="102" t="s">
        <v>3000</v>
      </c>
      <c r="B861" s="103" t="n">
        <v>38480844000150</v>
      </c>
      <c r="C861" s="102" t="n">
        <v>100338</v>
      </c>
      <c r="D861" s="102" t="n">
        <v>1791</v>
      </c>
      <c r="E861" s="102" t="s">
        <v>3001</v>
      </c>
      <c r="F861" s="102" t="n">
        <v>10437</v>
      </c>
      <c r="G861" s="102" t="s">
        <v>58</v>
      </c>
      <c r="H861" s="102" t="n">
        <v>35186</v>
      </c>
      <c r="I861" s="102" t="n">
        <v>28</v>
      </c>
      <c r="J861" s="102" t="n">
        <v>35186</v>
      </c>
      <c r="K861" s="102" t="n">
        <v>7</v>
      </c>
      <c r="L861" s="102" t="s">
        <v>3000</v>
      </c>
      <c r="M861" s="102" t="s">
        <v>1078</v>
      </c>
      <c r="N861" s="102" t="s">
        <v>1079</v>
      </c>
      <c r="O861" s="102" t="s">
        <v>1086</v>
      </c>
      <c r="P861" s="104" t="e">
        <f aca="false">_xlfn.XLOOKUP('MEDIA TRI'!$E:$E,'MEDIA TRI'!$AA:$AA,"-",0)</f>
        <v>#NAME?</v>
      </c>
      <c r="Q861" s="12" t="e">
        <f aca="false">_xlfn.XLOOKUP($U:$U,$V:$V,0,0)</f>
        <v>#NAME?</v>
      </c>
      <c r="R861" s="12" t="e">
        <f aca="false">_xlfn.XLOOKUP($U:$U,$W:$W,0,0)</f>
        <v>#NAME?</v>
      </c>
      <c r="S861" s="12" t="s">
        <v>61</v>
      </c>
      <c r="T861" s="12" t="s">
        <v>1081</v>
      </c>
      <c r="U861" s="12" t="n">
        <v>46341038000129</v>
      </c>
      <c r="V861" s="12" t="n">
        <v>29</v>
      </c>
      <c r="W861" s="12" t="s">
        <v>58</v>
      </c>
    </row>
    <row r="862" customFormat="false" ht="15" hidden="false" customHeight="false" outlineLevel="0" collapsed="false">
      <c r="A862" s="102" t="s">
        <v>3002</v>
      </c>
      <c r="B862" s="103" t="n">
        <v>26324202000182</v>
      </c>
      <c r="C862" s="102" t="n">
        <v>136779</v>
      </c>
      <c r="D862" s="102" t="n">
        <v>346</v>
      </c>
      <c r="E862" s="102" t="s">
        <v>3003</v>
      </c>
      <c r="F862" s="102" t="n">
        <v>10437</v>
      </c>
      <c r="G862" s="102" t="s">
        <v>58</v>
      </c>
      <c r="H862" s="102" t="n">
        <v>30015</v>
      </c>
      <c r="I862" s="102" t="n">
        <v>21</v>
      </c>
      <c r="J862" s="102" t="n">
        <v>30015</v>
      </c>
      <c r="K862" s="102" t="n">
        <v>7</v>
      </c>
      <c r="L862" s="102" t="s">
        <v>3004</v>
      </c>
      <c r="M862" s="102" t="s">
        <v>1078</v>
      </c>
      <c r="N862" s="102" t="s">
        <v>1079</v>
      </c>
      <c r="O862" s="102" t="s">
        <v>1086</v>
      </c>
      <c r="P862" s="104" t="e">
        <f aca="false">_xlfn.XLOOKUP('MEDIA TRI'!$E:$E,'MEDIA TRI'!$AA:$AA,"-",0)</f>
        <v>#NAME?</v>
      </c>
      <c r="Q862" s="12" t="e">
        <f aca="false">_xlfn.XLOOKUP($U:$U,$V:$V,0,0)</f>
        <v>#NAME?</v>
      </c>
      <c r="R862" s="12" t="e">
        <f aca="false">_xlfn.XLOOKUP($U:$U,$W:$W,0,0)</f>
        <v>#NAME?</v>
      </c>
      <c r="S862" s="12" t="s">
        <v>61</v>
      </c>
      <c r="T862" s="12" t="s">
        <v>1081</v>
      </c>
      <c r="U862" s="12" t="n">
        <v>46341038000129</v>
      </c>
      <c r="V862" s="12" t="n">
        <v>29</v>
      </c>
      <c r="W862" s="12" t="s">
        <v>58</v>
      </c>
    </row>
    <row r="863" customFormat="false" ht="15" hidden="false" customHeight="false" outlineLevel="0" collapsed="false">
      <c r="A863" s="102" t="s">
        <v>3005</v>
      </c>
      <c r="B863" s="103" t="n">
        <v>18333138000178</v>
      </c>
      <c r="C863" s="102" t="n">
        <v>126124</v>
      </c>
      <c r="D863" s="102" t="n">
        <v>346</v>
      </c>
      <c r="E863" s="102" t="s">
        <v>3006</v>
      </c>
      <c r="F863" s="102" t="n">
        <v>10437</v>
      </c>
      <c r="G863" s="102" t="s">
        <v>58</v>
      </c>
      <c r="H863" s="102" t="n">
        <v>34808</v>
      </c>
      <c r="I863" s="102" t="n">
        <v>35</v>
      </c>
      <c r="J863" s="102" t="n">
        <v>34808</v>
      </c>
      <c r="K863" s="102" t="n">
        <v>7</v>
      </c>
      <c r="L863" s="102" t="s">
        <v>3005</v>
      </c>
      <c r="M863" s="102" t="s">
        <v>1078</v>
      </c>
      <c r="N863" s="102" t="s">
        <v>1079</v>
      </c>
      <c r="O863" s="102" t="s">
        <v>1086</v>
      </c>
      <c r="P863" s="104" t="e">
        <f aca="false">_xlfn.XLOOKUP('MEDIA TRI'!$E:$E,'MEDIA TRI'!$AA:$AA,"-",0)</f>
        <v>#NAME?</v>
      </c>
      <c r="Q863" s="12" t="e">
        <f aca="false">_xlfn.XLOOKUP($U:$U,$V:$V,0,0)</f>
        <v>#NAME?</v>
      </c>
      <c r="R863" s="12" t="e">
        <f aca="false">_xlfn.XLOOKUP($U:$U,$W:$W,0,0)</f>
        <v>#NAME?</v>
      </c>
      <c r="S863" s="12" t="s">
        <v>61</v>
      </c>
      <c r="T863" s="12" t="s">
        <v>1081</v>
      </c>
      <c r="U863" s="12" t="n">
        <v>45780095000141</v>
      </c>
      <c r="V863" s="12" t="n">
        <v>29</v>
      </c>
      <c r="W863" s="12" t="s">
        <v>58</v>
      </c>
    </row>
    <row r="864" customFormat="false" ht="15" hidden="false" customHeight="false" outlineLevel="0" collapsed="false">
      <c r="A864" s="102" t="s">
        <v>3007</v>
      </c>
      <c r="B864" s="103" t="n">
        <v>18118372000182</v>
      </c>
      <c r="C864" s="102" t="n">
        <v>116656</v>
      </c>
      <c r="D864" s="102" t="n">
        <v>302</v>
      </c>
      <c r="E864" s="102" t="s">
        <v>3008</v>
      </c>
      <c r="F864" s="102" t="n">
        <v>14326</v>
      </c>
      <c r="G864" s="102" t="s">
        <v>1355</v>
      </c>
      <c r="H864" s="102" t="n">
        <v>34925</v>
      </c>
      <c r="I864" s="102" t="n">
        <v>25</v>
      </c>
      <c r="J864" s="102" t="n">
        <v>34925</v>
      </c>
      <c r="K864" s="102" t="n">
        <v>7</v>
      </c>
      <c r="L864" s="102" t="s">
        <v>3007</v>
      </c>
      <c r="M864" s="102" t="s">
        <v>1078</v>
      </c>
      <c r="N864" s="102" t="s">
        <v>1079</v>
      </c>
      <c r="O864" s="102" t="s">
        <v>1155</v>
      </c>
      <c r="P864" s="104" t="e">
        <f aca="false">_xlfn.XLOOKUP('MEDIA TRI'!$E:$E,'MEDIA TRI'!$AA:$AA,"-",0)</f>
        <v>#NAME?</v>
      </c>
      <c r="Q864" s="12" t="e">
        <f aca="false">_xlfn.XLOOKUP($U:$U,$V:$V,0,0)</f>
        <v>#NAME?</v>
      </c>
      <c r="R864" s="12" t="e">
        <f aca="false">_xlfn.XLOOKUP($U:$U,$W:$W,0,0)</f>
        <v>#NAME?</v>
      </c>
      <c r="S864" s="12" t="s">
        <v>61</v>
      </c>
      <c r="T864" s="12" t="s">
        <v>1081</v>
      </c>
      <c r="U864" s="12" t="n">
        <v>45780095000141</v>
      </c>
      <c r="V864" s="12" t="n">
        <v>29</v>
      </c>
      <c r="W864" s="12" t="s">
        <v>58</v>
      </c>
    </row>
    <row r="865" customFormat="false" ht="15" hidden="false" customHeight="false" outlineLevel="0" collapsed="false">
      <c r="A865" s="102" t="s">
        <v>3009</v>
      </c>
      <c r="B865" s="103" t="n">
        <v>22564256000164</v>
      </c>
      <c r="C865" s="102" t="n">
        <v>111614</v>
      </c>
      <c r="D865" s="102" t="n">
        <v>678</v>
      </c>
      <c r="E865" s="102" t="s">
        <v>3010</v>
      </c>
      <c r="F865" s="102" t="n">
        <v>14305</v>
      </c>
      <c r="G865" s="102" t="s">
        <v>1352</v>
      </c>
      <c r="H865" s="102" t="n">
        <v>35993</v>
      </c>
      <c r="I865" s="102" t="n">
        <v>60</v>
      </c>
      <c r="J865" s="102" t="n">
        <v>35993</v>
      </c>
      <c r="K865" s="102" t="n">
        <v>7</v>
      </c>
      <c r="L865" s="102" t="s">
        <v>3009</v>
      </c>
      <c r="M865" s="102" t="s">
        <v>1078</v>
      </c>
      <c r="N865" s="102" t="s">
        <v>1079</v>
      </c>
      <c r="O865" s="102" t="s">
        <v>1147</v>
      </c>
      <c r="P865" s="104" t="e">
        <f aca="false">_xlfn.XLOOKUP('MEDIA TRI'!$E:$E,'MEDIA TRI'!$AA:$AA,"-",0)</f>
        <v>#NAME?</v>
      </c>
      <c r="Q865" s="12" t="e">
        <f aca="false">_xlfn.XLOOKUP($U:$U,$V:$V,0,0)</f>
        <v>#NAME?</v>
      </c>
      <c r="R865" s="12" t="e">
        <f aca="false">_xlfn.XLOOKUP($U:$U,$W:$W,0,0)</f>
        <v>#NAME?</v>
      </c>
      <c r="S865" s="12" t="s">
        <v>61</v>
      </c>
      <c r="T865" s="12" t="s">
        <v>1092</v>
      </c>
      <c r="U865" s="12" t="n">
        <v>45176005000108</v>
      </c>
      <c r="V865" s="12" t="n">
        <v>29</v>
      </c>
      <c r="W865" s="12" t="s">
        <v>58</v>
      </c>
    </row>
    <row r="866" customFormat="false" ht="15" hidden="false" customHeight="false" outlineLevel="0" collapsed="false">
      <c r="A866" s="102" t="s">
        <v>3011</v>
      </c>
      <c r="B866" s="103" t="n">
        <v>492367000170</v>
      </c>
      <c r="C866" s="102" t="n">
        <v>106400</v>
      </c>
      <c r="D866" s="102" t="n">
        <v>563</v>
      </c>
      <c r="E866" s="102" t="s">
        <v>3012</v>
      </c>
      <c r="F866" s="102" t="n">
        <v>14329</v>
      </c>
      <c r="G866" s="102" t="s">
        <v>1109</v>
      </c>
      <c r="H866" s="102" t="n">
        <v>35999</v>
      </c>
      <c r="I866" s="102" t="n">
        <v>35</v>
      </c>
      <c r="J866" s="102" t="n">
        <v>35999</v>
      </c>
      <c r="K866" s="102" t="n">
        <v>7</v>
      </c>
      <c r="L866" s="102" t="s">
        <v>3011</v>
      </c>
      <c r="M866" s="102" t="s">
        <v>1078</v>
      </c>
      <c r="N866" s="102" t="s">
        <v>1079</v>
      </c>
      <c r="O866" s="102" t="s">
        <v>1086</v>
      </c>
      <c r="P866" s="104" t="e">
        <f aca="false">_xlfn.XLOOKUP('MEDIA TRI'!$E:$E,'MEDIA TRI'!$AA:$AA,"-",0)</f>
        <v>#NAME?</v>
      </c>
      <c r="Q866" s="12" t="e">
        <f aca="false">_xlfn.XLOOKUP($U:$U,$V:$V,0,0)</f>
        <v>#NAME?</v>
      </c>
      <c r="R866" s="12" t="e">
        <f aca="false">_xlfn.XLOOKUP($U:$U,$W:$W,0,0)</f>
        <v>#NAME?</v>
      </c>
      <c r="S866" s="12" t="s">
        <v>61</v>
      </c>
      <c r="T866" s="12" t="s">
        <v>1081</v>
      </c>
      <c r="U866" s="12" t="n">
        <v>45176005000108</v>
      </c>
      <c r="V866" s="12" t="n">
        <v>29</v>
      </c>
      <c r="W866" s="12" t="s">
        <v>58</v>
      </c>
    </row>
    <row r="867" customFormat="false" ht="15" hidden="false" customHeight="false" outlineLevel="0" collapsed="false">
      <c r="A867" s="102" t="s">
        <v>3013</v>
      </c>
      <c r="B867" s="103" t="n">
        <v>17163924000101</v>
      </c>
      <c r="C867" s="102" t="n">
        <v>133407</v>
      </c>
      <c r="D867" s="102" t="n">
        <v>346</v>
      </c>
      <c r="E867" s="102" t="s">
        <v>3014</v>
      </c>
      <c r="F867" s="102" t="n">
        <v>14059</v>
      </c>
      <c r="G867" s="102" t="s">
        <v>1246</v>
      </c>
      <c r="H867" s="102" t="n">
        <v>35997</v>
      </c>
      <c r="I867" s="102" t="n">
        <v>35</v>
      </c>
      <c r="J867" s="102" t="n">
        <v>35997</v>
      </c>
      <c r="K867" s="102" t="n">
        <v>7</v>
      </c>
      <c r="L867" s="102" t="s">
        <v>3013</v>
      </c>
      <c r="M867" s="102" t="s">
        <v>1078</v>
      </c>
      <c r="N867" s="102" t="s">
        <v>1079</v>
      </c>
      <c r="O867" s="102" t="s">
        <v>1086</v>
      </c>
      <c r="P867" s="104" t="e">
        <f aca="false">_xlfn.XLOOKUP('MEDIA TRI'!$E:$E,'MEDIA TRI'!$AA:$AA,"-",0)</f>
        <v>#NAME?</v>
      </c>
      <c r="Q867" s="12" t="e">
        <f aca="false">_xlfn.XLOOKUP($U:$U,$V:$V,0,0)</f>
        <v>#NAME?</v>
      </c>
      <c r="R867" s="12" t="e">
        <f aca="false">_xlfn.XLOOKUP($U:$U,$W:$W,0,0)</f>
        <v>#NAME?</v>
      </c>
      <c r="S867" s="12" t="s">
        <v>61</v>
      </c>
      <c r="T867" s="12" t="s">
        <v>1081</v>
      </c>
      <c r="U867" s="12" t="n">
        <v>46634440000100</v>
      </c>
      <c r="V867" s="12" t="n">
        <v>29</v>
      </c>
      <c r="W867" s="12" t="s">
        <v>58</v>
      </c>
    </row>
    <row r="868" customFormat="false" ht="15" hidden="false" customHeight="false" outlineLevel="0" collapsed="false">
      <c r="A868" s="102" t="s">
        <v>3015</v>
      </c>
      <c r="B868" s="103" t="n">
        <v>26365213000100</v>
      </c>
      <c r="C868" s="102" t="n">
        <v>148408</v>
      </c>
      <c r="D868" s="102" t="n">
        <v>232</v>
      </c>
      <c r="E868" s="102" t="s">
        <v>2601</v>
      </c>
      <c r="F868" s="102" t="n">
        <v>13531</v>
      </c>
      <c r="G868" s="102" t="s">
        <v>1381</v>
      </c>
      <c r="H868" s="102" t="n">
        <v>34925</v>
      </c>
      <c r="I868" s="102" t="n">
        <v>42</v>
      </c>
      <c r="J868" s="102" t="n">
        <v>34925</v>
      </c>
      <c r="K868" s="102" t="n">
        <v>7</v>
      </c>
      <c r="L868" s="102" t="s">
        <v>2237</v>
      </c>
      <c r="M868" s="102" t="s">
        <v>1078</v>
      </c>
      <c r="N868" s="102" t="s">
        <v>1090</v>
      </c>
      <c r="O868" s="102" t="s">
        <v>1091</v>
      </c>
      <c r="P868" s="104" t="e">
        <f aca="false">_xlfn.XLOOKUP('MEDIA TRI'!$E:$E,'MEDIA TRI'!$AA:$AA,"-",0)</f>
        <v>#NAME?</v>
      </c>
      <c r="Q868" s="12" t="e">
        <f aca="false">_xlfn.XLOOKUP($U:$U,$V:$V,0,0)</f>
        <v>#NAME?</v>
      </c>
      <c r="R868" s="12" t="e">
        <f aca="false">_xlfn.XLOOKUP($U:$U,$W:$W,0,0)</f>
        <v>#NAME?</v>
      </c>
      <c r="S868" s="12" t="s">
        <v>61</v>
      </c>
      <c r="T868" s="12" t="s">
        <v>1092</v>
      </c>
      <c r="U868" s="12" t="n">
        <v>46634440000100</v>
      </c>
      <c r="V868" s="12" t="n">
        <v>29</v>
      </c>
      <c r="W868" s="12" t="s">
        <v>58</v>
      </c>
    </row>
    <row r="869" customFormat="false" ht="15" hidden="false" customHeight="false" outlineLevel="0" collapsed="false">
      <c r="A869" s="102" t="s">
        <v>3016</v>
      </c>
      <c r="B869" s="103" t="n">
        <v>26102715000149</v>
      </c>
      <c r="C869" s="102" t="n">
        <v>136383</v>
      </c>
      <c r="D869" s="102" t="n">
        <v>1791</v>
      </c>
      <c r="E869" s="102" t="s">
        <v>3017</v>
      </c>
      <c r="F869" s="102" t="n">
        <v>14059</v>
      </c>
      <c r="G869" s="102" t="s">
        <v>1246</v>
      </c>
      <c r="H869" s="102" t="n">
        <v>34808</v>
      </c>
      <c r="I869" s="102" t="n">
        <v>37</v>
      </c>
      <c r="J869" s="102" t="n">
        <v>34808</v>
      </c>
      <c r="K869" s="102" t="n">
        <v>7</v>
      </c>
      <c r="L869" s="102" t="s">
        <v>3018</v>
      </c>
      <c r="M869" s="102" t="s">
        <v>1078</v>
      </c>
      <c r="N869" s="102" t="s">
        <v>1079</v>
      </c>
      <c r="O869" s="102" t="s">
        <v>1086</v>
      </c>
      <c r="P869" s="104" t="e">
        <f aca="false">_xlfn.XLOOKUP('MEDIA TRI'!$E:$E,'MEDIA TRI'!$AA:$AA,"-",0)</f>
        <v>#NAME?</v>
      </c>
      <c r="Q869" s="12" t="e">
        <f aca="false">_xlfn.XLOOKUP($U:$U,$V:$V,0,0)</f>
        <v>#NAME?</v>
      </c>
      <c r="R869" s="12" t="e">
        <f aca="false">_xlfn.XLOOKUP($U:$U,$W:$W,0,0)</f>
        <v>#NAME?</v>
      </c>
      <c r="S869" s="12" t="s">
        <v>61</v>
      </c>
      <c r="T869" s="12" t="s">
        <v>1081</v>
      </c>
      <c r="U869" s="12" t="n">
        <v>46523056000121</v>
      </c>
      <c r="V869" s="12" t="n">
        <v>29</v>
      </c>
      <c r="W869" s="12" t="s">
        <v>58</v>
      </c>
    </row>
    <row r="870" customFormat="false" ht="15" hidden="false" customHeight="false" outlineLevel="0" collapsed="false">
      <c r="A870" s="102" t="s">
        <v>3019</v>
      </c>
      <c r="B870" s="103" t="n">
        <v>68504109000108</v>
      </c>
      <c r="C870" s="102" t="n">
        <v>107193</v>
      </c>
      <c r="D870" s="102" t="n">
        <v>3412</v>
      </c>
      <c r="E870" s="102" t="s">
        <v>3020</v>
      </c>
      <c r="F870" s="102" t="n">
        <v>10437</v>
      </c>
      <c r="G870" s="102" t="s">
        <v>58</v>
      </c>
      <c r="H870" s="102" t="n">
        <v>30015</v>
      </c>
      <c r="I870" s="102" t="n">
        <v>21</v>
      </c>
      <c r="J870" s="102" t="n">
        <v>30015</v>
      </c>
      <c r="K870" s="102" t="n">
        <v>7</v>
      </c>
      <c r="L870" s="102" t="s">
        <v>3021</v>
      </c>
      <c r="M870" s="102" t="s">
        <v>1078</v>
      </c>
      <c r="N870" s="102" t="s">
        <v>1090</v>
      </c>
      <c r="O870" s="102" t="s">
        <v>1126</v>
      </c>
      <c r="P870" s="104" t="e">
        <f aca="false">_xlfn.XLOOKUP('MEDIA TRI'!$E:$E,'MEDIA TRI'!$AA:$AA,"-",0)</f>
        <v>#NAME?</v>
      </c>
      <c r="Q870" s="12" t="e">
        <f aca="false">_xlfn.XLOOKUP($U:$U,$V:$V,0,0)</f>
        <v>#NAME?</v>
      </c>
      <c r="R870" s="12" t="e">
        <f aca="false">_xlfn.XLOOKUP($U:$U,$W:$W,0,0)</f>
        <v>#NAME?</v>
      </c>
      <c r="S870" s="12" t="s">
        <v>61</v>
      </c>
      <c r="T870" s="12" t="s">
        <v>1092</v>
      </c>
      <c r="U870" s="12" t="n">
        <v>46523056000121</v>
      </c>
      <c r="V870" s="12" t="n">
        <v>29</v>
      </c>
      <c r="W870" s="12" t="s">
        <v>58</v>
      </c>
    </row>
    <row r="871" customFormat="false" ht="15" hidden="false" customHeight="false" outlineLevel="0" collapsed="false">
      <c r="A871" s="102" t="s">
        <v>3022</v>
      </c>
      <c r="B871" s="103" t="n">
        <v>1007406000169</v>
      </c>
      <c r="C871" s="102" t="n">
        <v>116658</v>
      </c>
      <c r="D871" s="102" t="n">
        <v>1791</v>
      </c>
      <c r="E871" s="102" t="s">
        <v>3023</v>
      </c>
      <c r="F871" s="102" t="n">
        <v>14175</v>
      </c>
      <c r="G871" s="102" t="s">
        <v>1168</v>
      </c>
      <c r="H871" s="102" t="n">
        <v>33581</v>
      </c>
      <c r="I871" s="102" t="n">
        <v>33</v>
      </c>
      <c r="J871" s="102" t="n">
        <v>33581</v>
      </c>
      <c r="K871" s="102" t="n">
        <v>7</v>
      </c>
      <c r="L871" s="102" t="s">
        <v>3022</v>
      </c>
      <c r="M871" s="102" t="s">
        <v>1078</v>
      </c>
      <c r="N871" s="102" t="s">
        <v>1079</v>
      </c>
      <c r="O871" s="102" t="s">
        <v>1086</v>
      </c>
      <c r="P871" s="104" t="e">
        <f aca="false">_xlfn.XLOOKUP('MEDIA TRI'!$E:$E,'MEDIA TRI'!$AA:$AA,"-",0)</f>
        <v>#NAME?</v>
      </c>
      <c r="Q871" s="12" t="e">
        <f aca="false">_xlfn.XLOOKUP($U:$U,$V:$V,0,0)</f>
        <v>#NAME?</v>
      </c>
      <c r="R871" s="12" t="e">
        <f aca="false">_xlfn.XLOOKUP($U:$U,$W:$W,0,0)</f>
        <v>#NAME?</v>
      </c>
      <c r="S871" s="12" t="s">
        <v>61</v>
      </c>
      <c r="T871" s="12" t="s">
        <v>1081</v>
      </c>
      <c r="U871" s="12" t="n">
        <v>47970769000104</v>
      </c>
      <c r="V871" s="12" t="n">
        <v>29</v>
      </c>
      <c r="W871" s="12" t="s">
        <v>58</v>
      </c>
    </row>
    <row r="872" customFormat="false" ht="15" hidden="false" customHeight="false" outlineLevel="0" collapsed="false">
      <c r="A872" s="102" t="s">
        <v>3024</v>
      </c>
      <c r="B872" s="103" t="n">
        <v>1017859000176</v>
      </c>
      <c r="C872" s="102" t="n">
        <v>107704</v>
      </c>
      <c r="D872" s="102" t="n">
        <v>1791</v>
      </c>
      <c r="E872" s="102" t="s">
        <v>3025</v>
      </c>
      <c r="F872" s="102" t="n">
        <v>13531</v>
      </c>
      <c r="G872" s="102" t="s">
        <v>1381</v>
      </c>
      <c r="H872" s="102" t="n">
        <v>34925</v>
      </c>
      <c r="I872" s="102" t="n">
        <v>35</v>
      </c>
      <c r="J872" s="102" t="n">
        <v>34925</v>
      </c>
      <c r="K872" s="102" t="n">
        <v>7</v>
      </c>
      <c r="L872" s="102" t="s">
        <v>3024</v>
      </c>
      <c r="M872" s="102" t="s">
        <v>1078</v>
      </c>
      <c r="N872" s="102" t="s">
        <v>1079</v>
      </c>
      <c r="O872" s="102" t="s">
        <v>1086</v>
      </c>
      <c r="P872" s="104" t="e">
        <f aca="false">_xlfn.XLOOKUP('MEDIA TRI'!$E:$E,'MEDIA TRI'!$AA:$AA,"-",0)</f>
        <v>#NAME?</v>
      </c>
      <c r="Q872" s="12" t="e">
        <f aca="false">_xlfn.XLOOKUP($U:$U,$V:$V,0,0)</f>
        <v>#NAME?</v>
      </c>
      <c r="R872" s="12" t="e">
        <f aca="false">_xlfn.XLOOKUP($U:$U,$W:$W,0,0)</f>
        <v>#NAME?</v>
      </c>
      <c r="S872" s="12" t="s">
        <v>61</v>
      </c>
      <c r="T872" s="12" t="s">
        <v>1081</v>
      </c>
      <c r="U872" s="12" t="n">
        <v>47970769000104</v>
      </c>
      <c r="V872" s="12" t="n">
        <v>29</v>
      </c>
      <c r="W872" s="12" t="s">
        <v>58</v>
      </c>
    </row>
    <row r="873" customFormat="false" ht="15" hidden="false" customHeight="false" outlineLevel="0" collapsed="false">
      <c r="A873" s="102" t="s">
        <v>3026</v>
      </c>
      <c r="B873" s="103" t="n">
        <v>38555587000178</v>
      </c>
      <c r="C873" s="102" t="n">
        <v>131268</v>
      </c>
      <c r="D873" s="102" t="n">
        <v>346</v>
      </c>
      <c r="E873" s="102" t="s">
        <v>3027</v>
      </c>
      <c r="F873" s="102" t="n">
        <v>10437</v>
      </c>
      <c r="G873" s="102" t="s">
        <v>58</v>
      </c>
      <c r="H873" s="102" t="n">
        <v>35186</v>
      </c>
      <c r="I873" s="102" t="n">
        <v>28</v>
      </c>
      <c r="J873" s="102" t="n">
        <v>35186</v>
      </c>
      <c r="K873" s="102" t="n">
        <v>7</v>
      </c>
      <c r="L873" s="102" t="s">
        <v>3026</v>
      </c>
      <c r="M873" s="102" t="s">
        <v>1078</v>
      </c>
      <c r="N873" s="102" t="s">
        <v>1079</v>
      </c>
      <c r="O873" s="102" t="s">
        <v>1086</v>
      </c>
      <c r="P873" s="104" t="e">
        <f aca="false">_xlfn.XLOOKUP('MEDIA TRI'!$E:$E,'MEDIA TRI'!$AA:$AA,"-",0)</f>
        <v>#NAME?</v>
      </c>
      <c r="Q873" s="12" t="e">
        <f aca="false">_xlfn.XLOOKUP($U:$U,$V:$V,0,0)</f>
        <v>#NAME?</v>
      </c>
      <c r="R873" s="12" t="e">
        <f aca="false">_xlfn.XLOOKUP($U:$U,$W:$W,0,0)</f>
        <v>#NAME?</v>
      </c>
      <c r="S873" s="12" t="s">
        <v>61</v>
      </c>
      <c r="T873" s="12" t="s">
        <v>1081</v>
      </c>
      <c r="U873" s="12" t="n">
        <v>88185020000125</v>
      </c>
      <c r="V873" s="12" t="n">
        <v>29</v>
      </c>
      <c r="W873" s="12" t="s">
        <v>58</v>
      </c>
    </row>
    <row r="874" customFormat="false" ht="15" hidden="false" customHeight="false" outlineLevel="0" collapsed="false">
      <c r="A874" s="102" t="s">
        <v>3028</v>
      </c>
      <c r="B874" s="103" t="n">
        <v>20622981000116</v>
      </c>
      <c r="C874" s="102" t="n">
        <v>139407</v>
      </c>
      <c r="D874" s="102" t="n">
        <v>346</v>
      </c>
      <c r="E874" s="102" t="s">
        <v>3029</v>
      </c>
      <c r="F874" s="102" t="n">
        <v>14329</v>
      </c>
      <c r="G874" s="102" t="s">
        <v>1109</v>
      </c>
      <c r="H874" s="102" t="n">
        <v>34925</v>
      </c>
      <c r="I874" s="102" t="n">
        <v>45</v>
      </c>
      <c r="J874" s="102" t="n">
        <v>34925</v>
      </c>
      <c r="K874" s="102" t="n">
        <v>7</v>
      </c>
      <c r="L874" s="102" t="s">
        <v>3028</v>
      </c>
      <c r="M874" s="102" t="s">
        <v>1078</v>
      </c>
      <c r="N874" s="102" t="s">
        <v>1079</v>
      </c>
      <c r="O874" s="102" t="s">
        <v>1086</v>
      </c>
      <c r="P874" s="104" t="e">
        <f aca="false">_xlfn.XLOOKUP('MEDIA TRI'!$E:$E,'MEDIA TRI'!$AA:$AA,"-",0)</f>
        <v>#NAME?</v>
      </c>
      <c r="Q874" s="12" t="e">
        <f aca="false">_xlfn.XLOOKUP($U:$U,$V:$V,0,0)</f>
        <v>#NAME?</v>
      </c>
      <c r="R874" s="12" t="e">
        <f aca="false">_xlfn.XLOOKUP($U:$U,$W:$W,0,0)</f>
        <v>#NAME?</v>
      </c>
      <c r="S874" s="12" t="s">
        <v>61</v>
      </c>
      <c r="T874" s="12" t="s">
        <v>1081</v>
      </c>
      <c r="U874" s="12" t="n">
        <v>88185020000125</v>
      </c>
      <c r="V874" s="12" t="n">
        <v>29</v>
      </c>
      <c r="W874" s="12" t="s">
        <v>58</v>
      </c>
    </row>
    <row r="875" customFormat="false" ht="15" hidden="false" customHeight="false" outlineLevel="0" collapsed="false">
      <c r="A875" s="102" t="s">
        <v>3030</v>
      </c>
      <c r="B875" s="103" t="n">
        <v>23995863000141</v>
      </c>
      <c r="C875" s="102" t="n">
        <v>124188</v>
      </c>
      <c r="D875" s="102" t="n">
        <v>968</v>
      </c>
      <c r="E875" s="102" t="s">
        <v>3031</v>
      </c>
      <c r="F875" s="102" t="n">
        <v>14175</v>
      </c>
      <c r="G875" s="102" t="s">
        <v>1168</v>
      </c>
      <c r="H875" s="102" t="n">
        <v>34925</v>
      </c>
      <c r="I875" s="102" t="n">
        <v>26</v>
      </c>
      <c r="J875" s="102" t="n">
        <v>34925</v>
      </c>
      <c r="K875" s="102" t="n">
        <v>7</v>
      </c>
      <c r="L875" s="102" t="s">
        <v>3030</v>
      </c>
      <c r="M875" s="102" t="s">
        <v>1078</v>
      </c>
      <c r="N875" s="102" t="s">
        <v>1079</v>
      </c>
      <c r="O875" s="102" t="s">
        <v>1086</v>
      </c>
      <c r="P875" s="104" t="e">
        <f aca="false">_xlfn.XLOOKUP('MEDIA TRI'!$E:$E,'MEDIA TRI'!$AA:$AA,"-",0)</f>
        <v>#NAME?</v>
      </c>
      <c r="Q875" s="12" t="e">
        <f aca="false">_xlfn.XLOOKUP($U:$U,$V:$V,0,0)</f>
        <v>#NAME?</v>
      </c>
      <c r="R875" s="12" t="e">
        <f aca="false">_xlfn.XLOOKUP($U:$U,$W:$W,0,0)</f>
        <v>#NAME?</v>
      </c>
      <c r="S875" s="12" t="s">
        <v>61</v>
      </c>
      <c r="T875" s="12" t="s">
        <v>1081</v>
      </c>
      <c r="U875" s="12" t="n">
        <v>46137410000180</v>
      </c>
      <c r="V875" s="12" t="n">
        <v>29</v>
      </c>
      <c r="W875" s="12" t="s">
        <v>58</v>
      </c>
    </row>
    <row r="876" customFormat="false" ht="15" hidden="false" customHeight="false" outlineLevel="0" collapsed="false">
      <c r="A876" s="102" t="s">
        <v>3032</v>
      </c>
      <c r="B876" s="103" t="n">
        <v>18126094000105</v>
      </c>
      <c r="C876" s="102" t="n">
        <v>129895</v>
      </c>
      <c r="D876" s="102" t="n">
        <v>302</v>
      </c>
      <c r="E876" s="102" t="s">
        <v>3033</v>
      </c>
      <c r="F876" s="102" t="n">
        <v>95</v>
      </c>
      <c r="G876" s="102" t="s">
        <v>1100</v>
      </c>
      <c r="H876" s="102" t="n">
        <v>35939</v>
      </c>
      <c r="I876" s="102" t="n">
        <v>21</v>
      </c>
      <c r="J876" s="102" t="n">
        <v>35939</v>
      </c>
      <c r="K876" s="102" t="n">
        <v>7</v>
      </c>
      <c r="L876" s="102" t="s">
        <v>3032</v>
      </c>
      <c r="M876" s="102" t="s">
        <v>1078</v>
      </c>
      <c r="N876" s="102" t="s">
        <v>1079</v>
      </c>
      <c r="O876" s="102" t="s">
        <v>1155</v>
      </c>
      <c r="P876" s="104" t="e">
        <f aca="false">_xlfn.XLOOKUP('MEDIA TRI'!$E:$E,'MEDIA TRI'!$AA:$AA,"-",0)</f>
        <v>#NAME?</v>
      </c>
      <c r="Q876" s="12" t="e">
        <f aca="false">_xlfn.XLOOKUP($U:$U,$V:$V,0,0)</f>
        <v>#NAME?</v>
      </c>
      <c r="R876" s="12" t="e">
        <f aca="false">_xlfn.XLOOKUP($U:$U,$W:$W,0,0)</f>
        <v>#NAME?</v>
      </c>
      <c r="S876" s="12" t="s">
        <v>61</v>
      </c>
      <c r="T876" s="12" t="s">
        <v>1081</v>
      </c>
      <c r="U876" s="12" t="n">
        <v>46137410000180</v>
      </c>
      <c r="V876" s="12" t="n">
        <v>29</v>
      </c>
      <c r="W876" s="12" t="s">
        <v>58</v>
      </c>
    </row>
    <row r="877" customFormat="false" ht="15" hidden="false" customHeight="false" outlineLevel="0" collapsed="false">
      <c r="A877" s="102" t="s">
        <v>3034</v>
      </c>
      <c r="B877" s="103" t="n">
        <v>65233926000172</v>
      </c>
      <c r="C877" s="102" t="n">
        <v>120490</v>
      </c>
      <c r="D877" s="102" t="n">
        <v>163</v>
      </c>
      <c r="E877" s="102" t="s">
        <v>3035</v>
      </c>
      <c r="F877" s="102" t="n">
        <v>14326</v>
      </c>
      <c r="G877" s="102" t="s">
        <v>1355</v>
      </c>
      <c r="H877" s="102" t="n">
        <v>35992</v>
      </c>
      <c r="I877" s="102" t="n">
        <v>7</v>
      </c>
      <c r="J877" s="102" t="n">
        <v>35992</v>
      </c>
      <c r="K877" s="102" t="n">
        <v>7</v>
      </c>
      <c r="L877" s="102" t="s">
        <v>3034</v>
      </c>
      <c r="M877" s="102" t="s">
        <v>1078</v>
      </c>
      <c r="N877" s="102" t="s">
        <v>1079</v>
      </c>
      <c r="O877" s="102" t="s">
        <v>1155</v>
      </c>
      <c r="P877" s="104" t="e">
        <f aca="false">_xlfn.XLOOKUP('MEDIA TRI'!$E:$E,'MEDIA TRI'!$AA:$AA,"-",0)</f>
        <v>#NAME?</v>
      </c>
      <c r="Q877" s="12" t="e">
        <f aca="false">_xlfn.XLOOKUP($U:$U,$V:$V,0,0)</f>
        <v>#NAME?</v>
      </c>
      <c r="R877" s="12" t="e">
        <f aca="false">_xlfn.XLOOKUP($U:$U,$W:$W,0,0)</f>
        <v>#NAME?</v>
      </c>
      <c r="S877" s="12" t="s">
        <v>61</v>
      </c>
      <c r="T877" s="12" t="s">
        <v>1081</v>
      </c>
      <c r="U877" s="12" t="n">
        <v>46151718000180</v>
      </c>
      <c r="V877" s="12" t="n">
        <v>29</v>
      </c>
      <c r="W877" s="12" t="s">
        <v>58</v>
      </c>
    </row>
    <row r="878" customFormat="false" ht="15" hidden="false" customHeight="false" outlineLevel="0" collapsed="false">
      <c r="A878" s="102" t="s">
        <v>3018</v>
      </c>
      <c r="B878" s="103" t="n">
        <v>71239370000124</v>
      </c>
      <c r="C878" s="102" t="n">
        <v>116670</v>
      </c>
      <c r="D878" s="102" t="n">
        <v>1791</v>
      </c>
      <c r="E878" s="102" t="s">
        <v>3036</v>
      </c>
      <c r="F878" s="102" t="n">
        <v>14059</v>
      </c>
      <c r="G878" s="102" t="s">
        <v>1246</v>
      </c>
      <c r="H878" s="102" t="n">
        <v>35996</v>
      </c>
      <c r="I878" s="102" t="n">
        <v>37</v>
      </c>
      <c r="J878" s="102" t="n">
        <v>35996</v>
      </c>
      <c r="K878" s="102" t="n">
        <v>7</v>
      </c>
      <c r="L878" s="102" t="s">
        <v>3018</v>
      </c>
      <c r="M878" s="102" t="s">
        <v>1078</v>
      </c>
      <c r="N878" s="102" t="s">
        <v>1079</v>
      </c>
      <c r="O878" s="102" t="s">
        <v>1086</v>
      </c>
      <c r="P878" s="104" t="e">
        <f aca="false">_xlfn.XLOOKUP('MEDIA TRI'!$E:$E,'MEDIA TRI'!$AA:$AA,"-",0)</f>
        <v>#NAME?</v>
      </c>
      <c r="Q878" s="12" t="e">
        <f aca="false">_xlfn.XLOOKUP($U:$U,$V:$V,0,0)</f>
        <v>#NAME?</v>
      </c>
      <c r="R878" s="12" t="e">
        <f aca="false">_xlfn.XLOOKUP($U:$U,$W:$W,0,0)</f>
        <v>#NAME?</v>
      </c>
      <c r="S878" s="12" t="s">
        <v>61</v>
      </c>
      <c r="T878" s="12" t="s">
        <v>1081</v>
      </c>
      <c r="U878" s="12" t="n">
        <v>46151718000180</v>
      </c>
      <c r="V878" s="12" t="n">
        <v>29</v>
      </c>
      <c r="W878" s="12" t="s">
        <v>58</v>
      </c>
    </row>
    <row r="879" customFormat="false" ht="15" hidden="false" customHeight="false" outlineLevel="0" collapsed="false">
      <c r="A879" s="102" t="s">
        <v>3037</v>
      </c>
      <c r="B879" s="103" t="n">
        <v>86666591000156</v>
      </c>
      <c r="C879" s="102" t="n">
        <v>125397</v>
      </c>
      <c r="D879" s="102" t="n">
        <v>968</v>
      </c>
      <c r="E879" s="102" t="s">
        <v>3038</v>
      </c>
      <c r="F879" s="102" t="n">
        <v>14305</v>
      </c>
      <c r="G879" s="102" t="s">
        <v>1352</v>
      </c>
      <c r="H879" s="102" t="n">
        <v>34808</v>
      </c>
      <c r="I879" s="102" t="n">
        <v>42</v>
      </c>
      <c r="J879" s="102" t="n">
        <v>34808</v>
      </c>
      <c r="K879" s="102" t="n">
        <v>7</v>
      </c>
      <c r="L879" s="102" t="s">
        <v>3039</v>
      </c>
      <c r="M879" s="102" t="s">
        <v>1078</v>
      </c>
      <c r="N879" s="102" t="s">
        <v>1079</v>
      </c>
      <c r="O879" s="102" t="s">
        <v>1086</v>
      </c>
      <c r="P879" s="104" t="e">
        <f aca="false">_xlfn.XLOOKUP('MEDIA TRI'!$E:$E,'MEDIA TRI'!$AA:$AA,"-",0)</f>
        <v>#NAME?</v>
      </c>
      <c r="Q879" s="12" t="e">
        <f aca="false">_xlfn.XLOOKUP($U:$U,$V:$V,0,0)</f>
        <v>#NAME?</v>
      </c>
      <c r="R879" s="12" t="e">
        <f aca="false">_xlfn.XLOOKUP($U:$U,$W:$W,0,0)</f>
        <v>#NAME?</v>
      </c>
      <c r="S879" s="12" t="s">
        <v>61</v>
      </c>
      <c r="T879" s="12" t="s">
        <v>1081</v>
      </c>
      <c r="U879" s="12" t="n">
        <v>27167402000131</v>
      </c>
      <c r="V879" s="12" t="n">
        <v>29</v>
      </c>
      <c r="W879" s="12" t="s">
        <v>58</v>
      </c>
    </row>
    <row r="880" customFormat="false" ht="15" hidden="false" customHeight="false" outlineLevel="0" collapsed="false">
      <c r="A880" s="102" t="s">
        <v>3040</v>
      </c>
      <c r="B880" s="103" t="n">
        <v>66298860000161</v>
      </c>
      <c r="C880" s="102" t="n">
        <v>112501</v>
      </c>
      <c r="D880" s="102" t="n">
        <v>968</v>
      </c>
      <c r="E880" s="102" t="s">
        <v>3041</v>
      </c>
      <c r="F880" s="102" t="n">
        <v>14329</v>
      </c>
      <c r="G880" s="102" t="s">
        <v>1109</v>
      </c>
      <c r="H880" s="102" t="n">
        <v>34925</v>
      </c>
      <c r="I880" s="102" t="n">
        <v>26</v>
      </c>
      <c r="J880" s="102" t="n">
        <v>34925</v>
      </c>
      <c r="K880" s="102" t="n">
        <v>7</v>
      </c>
      <c r="L880" s="102" t="s">
        <v>3040</v>
      </c>
      <c r="M880" s="102" t="s">
        <v>1078</v>
      </c>
      <c r="N880" s="102" t="s">
        <v>1079</v>
      </c>
      <c r="O880" s="102" t="s">
        <v>1086</v>
      </c>
      <c r="P880" s="104" t="e">
        <f aca="false">_xlfn.XLOOKUP('MEDIA TRI'!$E:$E,'MEDIA TRI'!$AA:$AA,"-",0)</f>
        <v>#NAME?</v>
      </c>
      <c r="Q880" s="12" t="e">
        <f aca="false">_xlfn.XLOOKUP($U:$U,$V:$V,0,0)</f>
        <v>#NAME?</v>
      </c>
      <c r="R880" s="12" t="e">
        <f aca="false">_xlfn.XLOOKUP($U:$U,$W:$W,0,0)</f>
        <v>#NAME?</v>
      </c>
      <c r="S880" s="12" t="s">
        <v>61</v>
      </c>
      <c r="T880" s="12" t="s">
        <v>1081</v>
      </c>
      <c r="U880" s="12" t="n">
        <v>27167402000131</v>
      </c>
      <c r="V880" s="12" t="n">
        <v>29</v>
      </c>
      <c r="W880" s="12" t="s">
        <v>58</v>
      </c>
    </row>
    <row r="881" customFormat="false" ht="15" hidden="false" customHeight="false" outlineLevel="0" collapsed="false">
      <c r="A881" s="102" t="s">
        <v>3042</v>
      </c>
      <c r="B881" s="103" t="n">
        <v>1991040000105</v>
      </c>
      <c r="C881" s="102" t="n">
        <v>122771</v>
      </c>
      <c r="D881" s="102" t="n">
        <v>968</v>
      </c>
      <c r="E881" s="102" t="s">
        <v>3043</v>
      </c>
      <c r="F881" s="102" t="n">
        <v>10437</v>
      </c>
      <c r="G881" s="102" t="s">
        <v>58</v>
      </c>
      <c r="H881" s="102" t="n">
        <v>35996</v>
      </c>
      <c r="I881" s="102" t="n">
        <v>28</v>
      </c>
      <c r="J881" s="102" t="n">
        <v>35996</v>
      </c>
      <c r="K881" s="102" t="n">
        <v>7</v>
      </c>
      <c r="L881" s="102" t="s">
        <v>3042</v>
      </c>
      <c r="M881" s="102" t="s">
        <v>1078</v>
      </c>
      <c r="N881" s="102" t="s">
        <v>1079</v>
      </c>
      <c r="O881" s="102" t="s">
        <v>1086</v>
      </c>
      <c r="P881" s="104" t="e">
        <f aca="false">_xlfn.XLOOKUP('MEDIA TRI'!$E:$E,'MEDIA TRI'!$AA:$AA,"-",0)</f>
        <v>#NAME?</v>
      </c>
      <c r="Q881" s="12" t="e">
        <f aca="false">_xlfn.XLOOKUP($U:$U,$V:$V,0,0)</f>
        <v>#NAME?</v>
      </c>
      <c r="R881" s="12" t="e">
        <f aca="false">_xlfn.XLOOKUP($U:$U,$W:$W,0,0)</f>
        <v>#NAME?</v>
      </c>
      <c r="S881" s="12" t="s">
        <v>61</v>
      </c>
      <c r="T881" s="12" t="s">
        <v>1081</v>
      </c>
      <c r="U881" s="12" t="n">
        <v>72130818000130</v>
      </c>
      <c r="V881" s="12" t="n">
        <v>29</v>
      </c>
      <c r="W881" s="12" t="s">
        <v>58</v>
      </c>
    </row>
    <row r="882" customFormat="false" ht="15" hidden="false" customHeight="false" outlineLevel="0" collapsed="false">
      <c r="A882" s="102" t="s">
        <v>3044</v>
      </c>
      <c r="B882" s="103" t="n">
        <v>16940041000106</v>
      </c>
      <c r="C882" s="102" t="n">
        <v>101488</v>
      </c>
      <c r="D882" s="102" t="n">
        <v>388</v>
      </c>
      <c r="E882" s="102" t="s">
        <v>3045</v>
      </c>
      <c r="F882" s="102" t="n">
        <v>10437</v>
      </c>
      <c r="G882" s="102" t="s">
        <v>58</v>
      </c>
      <c r="H882" s="102" t="n">
        <v>35166</v>
      </c>
      <c r="I882" s="102" t="n">
        <v>30</v>
      </c>
      <c r="J882" s="102" t="n">
        <v>35166</v>
      </c>
      <c r="K882" s="102" t="n">
        <v>7</v>
      </c>
      <c r="L882" s="102" t="s">
        <v>3046</v>
      </c>
      <c r="M882" s="102" t="s">
        <v>1078</v>
      </c>
      <c r="N882" s="102" t="s">
        <v>1079</v>
      </c>
      <c r="O882" s="102" t="s">
        <v>1116</v>
      </c>
      <c r="P882" s="104" t="e">
        <f aca="false">_xlfn.XLOOKUP('MEDIA TRI'!$E:$E,'MEDIA TRI'!$AA:$AA,"-",0)</f>
        <v>#NAME?</v>
      </c>
      <c r="Q882" s="12" t="e">
        <f aca="false">_xlfn.XLOOKUP($U:$U,$V:$V,0,0)</f>
        <v>#NAME?</v>
      </c>
      <c r="R882" s="12" t="e">
        <f aca="false">_xlfn.XLOOKUP($U:$U,$W:$W,0,0)</f>
        <v>#NAME?</v>
      </c>
      <c r="S882" s="12" t="s">
        <v>61</v>
      </c>
      <c r="T882" s="12" t="s">
        <v>1081</v>
      </c>
      <c r="U882" s="12" t="n">
        <v>72130818000130</v>
      </c>
      <c r="V882" s="12" t="n">
        <v>29</v>
      </c>
      <c r="W882" s="12" t="s">
        <v>58</v>
      </c>
    </row>
    <row r="883" customFormat="false" ht="15" hidden="false" customHeight="false" outlineLevel="0" collapsed="false">
      <c r="A883" s="102" t="s">
        <v>3047</v>
      </c>
      <c r="B883" s="103" t="n">
        <v>22604771000120</v>
      </c>
      <c r="C883" s="102" t="n">
        <v>138972</v>
      </c>
      <c r="D883" s="102" t="n">
        <v>819</v>
      </c>
      <c r="E883" s="102" t="s">
        <v>3048</v>
      </c>
      <c r="F883" s="102" t="n">
        <v>13507</v>
      </c>
      <c r="G883" s="102" t="s">
        <v>1457</v>
      </c>
      <c r="H883" s="102" t="n">
        <v>35992</v>
      </c>
      <c r="I883" s="102" t="n">
        <v>7</v>
      </c>
      <c r="J883" s="102" t="n">
        <v>35992</v>
      </c>
      <c r="K883" s="102" t="n">
        <v>7</v>
      </c>
      <c r="L883" s="102" t="s">
        <v>3047</v>
      </c>
      <c r="M883" s="102" t="s">
        <v>1078</v>
      </c>
      <c r="N883" s="102" t="s">
        <v>1079</v>
      </c>
      <c r="O883" s="102" t="s">
        <v>1147</v>
      </c>
      <c r="P883" s="104" t="e">
        <f aca="false">_xlfn.XLOOKUP('MEDIA TRI'!$E:$E,'MEDIA TRI'!$AA:$AA,"-",0)</f>
        <v>#NAME?</v>
      </c>
      <c r="Q883" s="12" t="e">
        <f aca="false">_xlfn.XLOOKUP($U:$U,$V:$V,0,0)</f>
        <v>#NAME?</v>
      </c>
      <c r="R883" s="12" t="e">
        <f aca="false">_xlfn.XLOOKUP($U:$U,$W:$W,0,0)</f>
        <v>#NAME?</v>
      </c>
      <c r="S883" s="12" t="s">
        <v>61</v>
      </c>
      <c r="T883" s="12" t="s">
        <v>1092</v>
      </c>
      <c r="U883" s="12" t="n">
        <v>27165687000252</v>
      </c>
      <c r="V883" s="12" t="n">
        <v>29</v>
      </c>
      <c r="W883" s="12" t="s">
        <v>58</v>
      </c>
    </row>
    <row r="884" customFormat="false" ht="15" hidden="false" customHeight="false" outlineLevel="0" collapsed="false">
      <c r="A884" s="102" t="s">
        <v>3049</v>
      </c>
      <c r="B884" s="103" t="n">
        <v>4292121000105</v>
      </c>
      <c r="C884" s="102" t="n">
        <v>140413</v>
      </c>
      <c r="D884" s="102" t="n">
        <v>915</v>
      </c>
      <c r="E884" s="102" t="s">
        <v>3050</v>
      </c>
      <c r="F884" s="102" t="n">
        <v>10437</v>
      </c>
      <c r="G884" s="102" t="s">
        <v>58</v>
      </c>
      <c r="H884" s="102" t="n">
        <v>34912</v>
      </c>
      <c r="I884" s="102" t="n">
        <v>19</v>
      </c>
      <c r="J884" s="102" t="n">
        <v>34912</v>
      </c>
      <c r="K884" s="102" t="n">
        <v>7</v>
      </c>
      <c r="L884" s="102" t="s">
        <v>3049</v>
      </c>
      <c r="M884" s="102" t="s">
        <v>1078</v>
      </c>
      <c r="N884" s="102" t="s">
        <v>1079</v>
      </c>
      <c r="O884" s="102" t="s">
        <v>1155</v>
      </c>
      <c r="P884" s="104" t="e">
        <f aca="false">_xlfn.XLOOKUP('MEDIA TRI'!$E:$E,'MEDIA TRI'!$AA:$AA,"-",0)</f>
        <v>#NAME?</v>
      </c>
      <c r="Q884" s="12" t="e">
        <f aca="false">_xlfn.XLOOKUP($U:$U,$V:$V,0,0)</f>
        <v>#NAME?</v>
      </c>
      <c r="R884" s="12" t="e">
        <f aca="false">_xlfn.XLOOKUP($U:$U,$W:$W,0,0)</f>
        <v>#NAME?</v>
      </c>
      <c r="S884" s="12" t="s">
        <v>61</v>
      </c>
      <c r="T884" s="12" t="s">
        <v>1081</v>
      </c>
      <c r="U884" s="12" t="n">
        <v>27165687000252</v>
      </c>
      <c r="V884" s="12" t="n">
        <v>29</v>
      </c>
      <c r="W884" s="12" t="s">
        <v>58</v>
      </c>
    </row>
    <row r="885" customFormat="false" ht="15" hidden="false" customHeight="false" outlineLevel="0" collapsed="false">
      <c r="A885" s="102" t="s">
        <v>3051</v>
      </c>
      <c r="B885" s="103" t="n">
        <v>66310350000162</v>
      </c>
      <c r="C885" s="102" t="n">
        <v>101240</v>
      </c>
      <c r="D885" s="102" t="n">
        <v>1444</v>
      </c>
      <c r="E885" s="102" t="s">
        <v>3052</v>
      </c>
      <c r="F885" s="102" t="n">
        <v>10437</v>
      </c>
      <c r="G885" s="102" t="s">
        <v>58</v>
      </c>
      <c r="H885" s="102" t="n">
        <v>34880</v>
      </c>
      <c r="I885" s="102" t="n">
        <v>20</v>
      </c>
      <c r="J885" s="102" t="n">
        <v>34880</v>
      </c>
      <c r="K885" s="102" t="n">
        <v>7</v>
      </c>
      <c r="L885" s="102" t="s">
        <v>3051</v>
      </c>
      <c r="M885" s="102" t="s">
        <v>1078</v>
      </c>
      <c r="N885" s="102" t="s">
        <v>1079</v>
      </c>
      <c r="O885" s="102" t="s">
        <v>1155</v>
      </c>
      <c r="P885" s="104" t="e">
        <f aca="false">_xlfn.XLOOKUP('MEDIA TRI'!$E:$E,'MEDIA TRI'!$AA:$AA,"-",0)</f>
        <v>#NAME?</v>
      </c>
      <c r="Q885" s="12" t="e">
        <f aca="false">_xlfn.XLOOKUP($U:$U,$V:$V,0,0)</f>
        <v>#NAME?</v>
      </c>
      <c r="R885" s="12" t="e">
        <f aca="false">_xlfn.XLOOKUP($U:$U,$W:$W,0,0)</f>
        <v>#NAME?</v>
      </c>
      <c r="S885" s="12" t="s">
        <v>61</v>
      </c>
      <c r="T885" s="12" t="s">
        <v>1081</v>
      </c>
      <c r="U885" s="12" t="n">
        <v>24772246000140</v>
      </c>
      <c r="V885" s="12" t="n">
        <v>29</v>
      </c>
      <c r="W885" s="12" t="s">
        <v>58</v>
      </c>
    </row>
    <row r="886" customFormat="false" ht="15" hidden="false" customHeight="false" outlineLevel="0" collapsed="false">
      <c r="A886" s="102" t="s">
        <v>3053</v>
      </c>
      <c r="B886" s="103" t="n">
        <v>41737495000113</v>
      </c>
      <c r="C886" s="102" t="n">
        <v>132234</v>
      </c>
      <c r="D886" s="102" t="n">
        <v>868</v>
      </c>
      <c r="E886" s="102" t="s">
        <v>3054</v>
      </c>
      <c r="F886" s="102" t="n">
        <v>14037</v>
      </c>
      <c r="G886" s="102" t="s">
        <v>1847</v>
      </c>
      <c r="H886" s="102" t="n">
        <v>35992</v>
      </c>
      <c r="I886" s="102" t="n">
        <v>7</v>
      </c>
      <c r="J886" s="102" t="n">
        <v>35992</v>
      </c>
      <c r="K886" s="102" t="n">
        <v>7</v>
      </c>
      <c r="L886" s="102" t="s">
        <v>3053</v>
      </c>
      <c r="M886" s="102" t="s">
        <v>1078</v>
      </c>
      <c r="N886" s="102" t="s">
        <v>1079</v>
      </c>
      <c r="O886" s="102" t="s">
        <v>1147</v>
      </c>
      <c r="P886" s="104" t="e">
        <f aca="false">_xlfn.XLOOKUP('MEDIA TRI'!$E:$E,'MEDIA TRI'!$AA:$AA,"-",0)</f>
        <v>#NAME?</v>
      </c>
      <c r="Q886" s="12" t="e">
        <f aca="false">_xlfn.XLOOKUP($U:$U,$V:$V,0,0)</f>
        <v>#NAME?</v>
      </c>
      <c r="R886" s="12" t="e">
        <f aca="false">_xlfn.XLOOKUP($U:$U,$W:$W,0,0)</f>
        <v>#NAME?</v>
      </c>
      <c r="S886" s="12" t="s">
        <v>61</v>
      </c>
      <c r="T886" s="12" t="s">
        <v>1092</v>
      </c>
      <c r="U886" s="12" t="n">
        <v>24772246000140</v>
      </c>
      <c r="V886" s="12" t="n">
        <v>29</v>
      </c>
      <c r="W886" s="12" t="s">
        <v>58</v>
      </c>
    </row>
    <row r="887" customFormat="false" ht="15" hidden="false" customHeight="false" outlineLevel="0" collapsed="false">
      <c r="A887" s="102" t="s">
        <v>3055</v>
      </c>
      <c r="B887" s="103" t="n">
        <v>3192936000150</v>
      </c>
      <c r="C887" s="102" t="n">
        <v>120732</v>
      </c>
      <c r="D887" s="102" t="n">
        <v>530</v>
      </c>
      <c r="E887" s="102" t="s">
        <v>3056</v>
      </c>
      <c r="F887" s="102" t="n">
        <v>14305</v>
      </c>
      <c r="G887" s="102" t="s">
        <v>1352</v>
      </c>
      <c r="H887" s="102" t="n">
        <v>35992</v>
      </c>
      <c r="I887" s="102" t="n">
        <v>7</v>
      </c>
      <c r="J887" s="102" t="n">
        <v>35992</v>
      </c>
      <c r="K887" s="102" t="n">
        <v>7</v>
      </c>
      <c r="L887" s="102" t="s">
        <v>3057</v>
      </c>
      <c r="M887" s="102" t="s">
        <v>1078</v>
      </c>
      <c r="N887" s="102" t="s">
        <v>1090</v>
      </c>
      <c r="O887" s="102" t="s">
        <v>1091</v>
      </c>
      <c r="P887" s="104" t="e">
        <f aca="false">_xlfn.XLOOKUP('MEDIA TRI'!$E:$E,'MEDIA TRI'!$AA:$AA,"-",0)</f>
        <v>#NAME?</v>
      </c>
      <c r="Q887" s="12" t="e">
        <f aca="false">_xlfn.XLOOKUP($U:$U,$V:$V,0,0)</f>
        <v>#NAME?</v>
      </c>
      <c r="R887" s="12" t="e">
        <f aca="false">_xlfn.XLOOKUP($U:$U,$W:$W,0,0)</f>
        <v>#NAME?</v>
      </c>
      <c r="S887" s="12" t="s">
        <v>61</v>
      </c>
      <c r="T887" s="12" t="s">
        <v>1092</v>
      </c>
      <c r="U887" s="12" t="n">
        <v>24772246000140</v>
      </c>
      <c r="V887" s="12" t="n">
        <v>29</v>
      </c>
      <c r="W887" s="12" t="s">
        <v>58</v>
      </c>
    </row>
    <row r="888" customFormat="false" ht="15" hidden="false" customHeight="false" outlineLevel="0" collapsed="false">
      <c r="A888" s="102" t="s">
        <v>3058</v>
      </c>
      <c r="B888" s="103" t="n">
        <v>17165465000103</v>
      </c>
      <c r="C888" s="102" t="n">
        <v>128437</v>
      </c>
      <c r="D888" s="102" t="n">
        <v>819</v>
      </c>
      <c r="E888" s="102" t="s">
        <v>3059</v>
      </c>
      <c r="F888" s="102" t="n">
        <v>13531</v>
      </c>
      <c r="G888" s="102" t="s">
        <v>1381</v>
      </c>
      <c r="H888" s="102" t="n">
        <v>35992</v>
      </c>
      <c r="I888" s="102" t="n">
        <v>7</v>
      </c>
      <c r="J888" s="102" t="n">
        <v>35992</v>
      </c>
      <c r="K888" s="102" t="n">
        <v>7</v>
      </c>
      <c r="L888" s="102" t="s">
        <v>3060</v>
      </c>
      <c r="M888" s="102" t="s">
        <v>1078</v>
      </c>
      <c r="N888" s="102" t="s">
        <v>1079</v>
      </c>
      <c r="O888" s="102" t="s">
        <v>1147</v>
      </c>
      <c r="P888" s="104" t="e">
        <f aca="false">_xlfn.XLOOKUP('MEDIA TRI'!$E:$E,'MEDIA TRI'!$AA:$AA,"-",0)</f>
        <v>#NAME?</v>
      </c>
      <c r="Q888" s="12" t="e">
        <f aca="false">_xlfn.XLOOKUP($U:$U,$V:$V,0,0)</f>
        <v>#NAME?</v>
      </c>
      <c r="R888" s="12" t="e">
        <f aca="false">_xlfn.XLOOKUP($U:$U,$W:$W,0,0)</f>
        <v>#NAME?</v>
      </c>
      <c r="S888" s="12" t="s">
        <v>61</v>
      </c>
      <c r="T888" s="12" t="s">
        <v>1092</v>
      </c>
      <c r="U888" s="12" t="n">
        <v>46319000000150</v>
      </c>
      <c r="V888" s="12" t="s">
        <v>1093</v>
      </c>
      <c r="W888" s="12" t="s">
        <v>1094</v>
      </c>
    </row>
    <row r="889" customFormat="false" ht="15" hidden="false" customHeight="false" outlineLevel="0" collapsed="false">
      <c r="A889" s="102" t="s">
        <v>3061</v>
      </c>
      <c r="B889" s="103" t="n">
        <v>66432261000199</v>
      </c>
      <c r="C889" s="102" t="n">
        <v>109959</v>
      </c>
      <c r="D889" s="102" t="n">
        <v>1829</v>
      </c>
      <c r="E889" s="102" t="s">
        <v>3062</v>
      </c>
      <c r="F889" s="102" t="n">
        <v>10437</v>
      </c>
      <c r="G889" s="102" t="s">
        <v>58</v>
      </c>
      <c r="H889" s="102" t="n">
        <v>30015</v>
      </c>
      <c r="I889" s="102" t="n">
        <v>21</v>
      </c>
      <c r="J889" s="102" t="n">
        <v>30015</v>
      </c>
      <c r="K889" s="102" t="n">
        <v>7</v>
      </c>
      <c r="L889" s="102" t="s">
        <v>3061</v>
      </c>
      <c r="M889" s="102" t="s">
        <v>1078</v>
      </c>
      <c r="N889" s="102" t="s">
        <v>1090</v>
      </c>
      <c r="O889" s="102" t="s">
        <v>1102</v>
      </c>
      <c r="P889" s="104" t="e">
        <f aca="false">_xlfn.XLOOKUP('MEDIA TRI'!$E:$E,'MEDIA TRI'!$AA:$AA,"-",0)</f>
        <v>#NAME?</v>
      </c>
      <c r="Q889" s="12" t="e">
        <f aca="false">_xlfn.XLOOKUP($U:$U,$V:$V,0,0)</f>
        <v>#NAME?</v>
      </c>
      <c r="R889" s="12" t="e">
        <f aca="false">_xlfn.XLOOKUP($U:$U,$W:$W,0,0)</f>
        <v>#NAME?</v>
      </c>
      <c r="S889" s="12" t="s">
        <v>61</v>
      </c>
      <c r="T889" s="12" t="s">
        <v>1081</v>
      </c>
      <c r="U889" s="12" t="n">
        <v>46319000000150</v>
      </c>
      <c r="V889" s="12" t="s">
        <v>1093</v>
      </c>
      <c r="W889" s="12" t="s">
        <v>1094</v>
      </c>
    </row>
    <row r="890" customFormat="false" ht="15" hidden="false" customHeight="false" outlineLevel="0" collapsed="false">
      <c r="A890" s="102" t="s">
        <v>3063</v>
      </c>
      <c r="B890" s="103" t="n">
        <v>86442209000120</v>
      </c>
      <c r="C890" s="102" t="n">
        <v>127135</v>
      </c>
      <c r="D890" s="102" t="n">
        <v>2254</v>
      </c>
      <c r="E890" s="102" t="s">
        <v>3064</v>
      </c>
      <c r="F890" s="102" t="n">
        <v>14175</v>
      </c>
      <c r="G890" s="102" t="s">
        <v>1168</v>
      </c>
      <c r="H890" s="102" t="n">
        <v>34925</v>
      </c>
      <c r="I890" s="102" t="n">
        <v>7</v>
      </c>
      <c r="J890" s="102" t="n">
        <v>34925</v>
      </c>
      <c r="K890" s="102" t="n">
        <v>7</v>
      </c>
      <c r="L890" s="102" t="s">
        <v>3063</v>
      </c>
      <c r="M890" s="102" t="s">
        <v>1078</v>
      </c>
      <c r="N890" s="102" t="s">
        <v>1079</v>
      </c>
      <c r="O890" s="102" t="s">
        <v>1086</v>
      </c>
      <c r="P890" s="104" t="e">
        <f aca="false">_xlfn.XLOOKUP('MEDIA TRI'!$E:$E,'MEDIA TRI'!$AA:$AA,"-",0)</f>
        <v>#NAME?</v>
      </c>
      <c r="Q890" s="12" t="e">
        <f aca="false">_xlfn.XLOOKUP($U:$U,$V:$V,0,0)</f>
        <v>#NAME?</v>
      </c>
      <c r="R890" s="12" t="e">
        <f aca="false">_xlfn.XLOOKUP($U:$U,$W:$W,0,0)</f>
        <v>#NAME?</v>
      </c>
      <c r="S890" s="12" t="s">
        <v>61</v>
      </c>
      <c r="T890" s="12" t="s">
        <v>1081</v>
      </c>
      <c r="U890" s="12" t="n">
        <v>55356653000108</v>
      </c>
      <c r="V890" s="12" t="n">
        <v>29</v>
      </c>
      <c r="W890" s="12" t="s">
        <v>58</v>
      </c>
    </row>
    <row r="891" customFormat="false" ht="15" hidden="false" customHeight="false" outlineLevel="0" collapsed="false">
      <c r="A891" s="102" t="s">
        <v>3065</v>
      </c>
      <c r="B891" s="103" t="n">
        <v>23197296000188</v>
      </c>
      <c r="C891" s="102" t="n">
        <v>163409</v>
      </c>
      <c r="D891" s="102" t="n">
        <v>333</v>
      </c>
      <c r="E891" s="102" t="s">
        <v>3066</v>
      </c>
      <c r="F891" s="102" t="n">
        <v>10437</v>
      </c>
      <c r="G891" s="102" t="s">
        <v>58</v>
      </c>
      <c r="H891" s="102" t="n">
        <v>35996</v>
      </c>
      <c r="I891" s="102" t="n">
        <v>21</v>
      </c>
      <c r="J891" s="102" t="n">
        <v>35996</v>
      </c>
      <c r="K891" s="102" t="n">
        <v>7</v>
      </c>
      <c r="L891" s="102" t="s">
        <v>2376</v>
      </c>
      <c r="M891" s="102" t="s">
        <v>1078</v>
      </c>
      <c r="N891" s="102" t="s">
        <v>1079</v>
      </c>
      <c r="O891" s="102" t="s">
        <v>1155</v>
      </c>
      <c r="P891" s="104" t="e">
        <f aca="false">_xlfn.XLOOKUP('MEDIA TRI'!$E:$E,'MEDIA TRI'!$AA:$AA,"-",0)</f>
        <v>#NAME?</v>
      </c>
      <c r="Q891" s="12" t="e">
        <f aca="false">_xlfn.XLOOKUP($U:$U,$V:$V,0,0)</f>
        <v>#NAME?</v>
      </c>
      <c r="R891" s="12" t="e">
        <f aca="false">_xlfn.XLOOKUP($U:$U,$W:$W,0,0)</f>
        <v>#NAME?</v>
      </c>
      <c r="S891" s="12" t="s">
        <v>61</v>
      </c>
      <c r="T891" s="12" t="s">
        <v>1081</v>
      </c>
      <c r="U891" s="12" t="n">
        <v>55356653000108</v>
      </c>
      <c r="V891" s="12" t="n">
        <v>29</v>
      </c>
      <c r="W891" s="12" t="s">
        <v>58</v>
      </c>
    </row>
    <row r="892" customFormat="false" ht="15" hidden="false" customHeight="false" outlineLevel="0" collapsed="false">
      <c r="A892" s="102" t="s">
        <v>3067</v>
      </c>
      <c r="B892" s="103" t="n">
        <v>64274897000124</v>
      </c>
      <c r="C892" s="102" t="n">
        <v>147401</v>
      </c>
      <c r="D892" s="102" t="n">
        <v>1791</v>
      </c>
      <c r="E892" s="102" t="s">
        <v>3068</v>
      </c>
      <c r="F892" s="102" t="n">
        <v>10437</v>
      </c>
      <c r="G892" s="102" t="s">
        <v>58</v>
      </c>
      <c r="H892" s="102" t="n">
        <v>34925</v>
      </c>
      <c r="I892" s="102" t="n">
        <v>42</v>
      </c>
      <c r="J892" s="102" t="n">
        <v>34925</v>
      </c>
      <c r="K892" s="102" t="n">
        <v>7</v>
      </c>
      <c r="L892" s="102" t="s">
        <v>3067</v>
      </c>
      <c r="M892" s="102" t="s">
        <v>1078</v>
      </c>
      <c r="N892" s="102" t="s">
        <v>1079</v>
      </c>
      <c r="O892" s="102" t="s">
        <v>1086</v>
      </c>
      <c r="P892" s="104" t="e">
        <f aca="false">_xlfn.XLOOKUP('MEDIA TRI'!$E:$E,'MEDIA TRI'!$AA:$AA,"-",0)</f>
        <v>#NAME?</v>
      </c>
      <c r="Q892" s="12" t="e">
        <f aca="false">_xlfn.XLOOKUP($U:$U,$V:$V,0,0)</f>
        <v>#NAME?</v>
      </c>
      <c r="R892" s="12" t="e">
        <f aca="false">_xlfn.XLOOKUP($U:$U,$W:$W,0,0)</f>
        <v>#NAME?</v>
      </c>
      <c r="S892" s="12" t="s">
        <v>61</v>
      </c>
      <c r="T892" s="12" t="s">
        <v>1081</v>
      </c>
      <c r="U892" s="12" t="n">
        <v>46522942000130</v>
      </c>
      <c r="V892" s="12" t="n">
        <v>29</v>
      </c>
      <c r="W892" s="12" t="s">
        <v>58</v>
      </c>
    </row>
    <row r="893" customFormat="false" ht="15" hidden="false" customHeight="false" outlineLevel="0" collapsed="false">
      <c r="A893" s="102" t="s">
        <v>3069</v>
      </c>
      <c r="B893" s="103" t="n">
        <v>66191974000108</v>
      </c>
      <c r="C893" s="102" t="n">
        <v>127488</v>
      </c>
      <c r="D893" s="102" t="n">
        <v>230</v>
      </c>
      <c r="E893" s="102" t="s">
        <v>3070</v>
      </c>
      <c r="F893" s="102" t="n">
        <v>14329</v>
      </c>
      <c r="G893" s="102" t="s">
        <v>1109</v>
      </c>
      <c r="H893" s="102" t="n">
        <v>34925</v>
      </c>
      <c r="I893" s="102" t="n">
        <v>35</v>
      </c>
      <c r="J893" s="102" t="n">
        <v>34925</v>
      </c>
      <c r="K893" s="102" t="n">
        <v>7</v>
      </c>
      <c r="L893" s="102" t="s">
        <v>3069</v>
      </c>
      <c r="M893" s="102" t="s">
        <v>1078</v>
      </c>
      <c r="N893" s="102" t="s">
        <v>1090</v>
      </c>
      <c r="O893" s="102" t="s">
        <v>1091</v>
      </c>
      <c r="P893" s="104" t="e">
        <f aca="false">_xlfn.XLOOKUP('MEDIA TRI'!$E:$E,'MEDIA TRI'!$AA:$AA,"-",0)</f>
        <v>#NAME?</v>
      </c>
      <c r="Q893" s="12" t="e">
        <f aca="false">_xlfn.XLOOKUP($U:$U,$V:$V,0,0)</f>
        <v>#NAME?</v>
      </c>
      <c r="R893" s="12" t="e">
        <f aca="false">_xlfn.XLOOKUP($U:$U,$W:$W,0,0)</f>
        <v>#NAME?</v>
      </c>
      <c r="S893" s="12" t="s">
        <v>61</v>
      </c>
      <c r="T893" s="12" t="s">
        <v>1092</v>
      </c>
      <c r="U893" s="12" t="n">
        <v>46522942000130</v>
      </c>
      <c r="V893" s="12" t="n">
        <v>29</v>
      </c>
      <c r="W893" s="12" t="s">
        <v>58</v>
      </c>
    </row>
    <row r="894" customFormat="false" ht="15" hidden="false" customHeight="false" outlineLevel="0" collapsed="false">
      <c r="A894" s="102" t="s">
        <v>3071</v>
      </c>
      <c r="B894" s="103" t="n">
        <v>3811336000122</v>
      </c>
      <c r="C894" s="102" t="n">
        <v>120249</v>
      </c>
      <c r="D894" s="102" t="n">
        <v>1442</v>
      </c>
      <c r="E894" s="102" t="s">
        <v>3072</v>
      </c>
      <c r="F894" s="102" t="n">
        <v>14059</v>
      </c>
      <c r="G894" s="102" t="s">
        <v>1246</v>
      </c>
      <c r="H894" s="102" t="n">
        <v>34925</v>
      </c>
      <c r="I894" s="102" t="n">
        <v>28</v>
      </c>
      <c r="J894" s="102" t="n">
        <v>34925</v>
      </c>
      <c r="K894" s="102" t="n">
        <v>7</v>
      </c>
      <c r="L894" s="102" t="s">
        <v>3071</v>
      </c>
      <c r="M894" s="102" t="s">
        <v>1078</v>
      </c>
      <c r="N894" s="102" t="s">
        <v>1079</v>
      </c>
      <c r="O894" s="102" t="s">
        <v>1147</v>
      </c>
      <c r="P894" s="104" t="e">
        <f aca="false">_xlfn.XLOOKUP('MEDIA TRI'!$E:$E,'MEDIA TRI'!$AA:$AA,"-",0)</f>
        <v>#NAME?</v>
      </c>
      <c r="Q894" s="12" t="e">
        <f aca="false">_xlfn.XLOOKUP($U:$U,$V:$V,0,0)</f>
        <v>#NAME?</v>
      </c>
      <c r="R894" s="12" t="e">
        <f aca="false">_xlfn.XLOOKUP($U:$U,$W:$W,0,0)</f>
        <v>#NAME?</v>
      </c>
      <c r="S894" s="12" t="s">
        <v>61</v>
      </c>
      <c r="T894" s="12" t="s">
        <v>1092</v>
      </c>
      <c r="U894" s="12" t="n">
        <v>46634051000176</v>
      </c>
      <c r="V894" s="12" t="n">
        <v>29</v>
      </c>
      <c r="W894" s="12" t="s">
        <v>58</v>
      </c>
    </row>
    <row r="895" customFormat="false" ht="15" hidden="false" customHeight="false" outlineLevel="0" collapsed="false">
      <c r="A895" s="102" t="s">
        <v>3073</v>
      </c>
      <c r="B895" s="103" t="n">
        <v>42841015000122</v>
      </c>
      <c r="C895" s="102" t="n">
        <v>130630</v>
      </c>
      <c r="D895" s="102" t="n">
        <v>1146</v>
      </c>
      <c r="E895" s="102" t="s">
        <v>3074</v>
      </c>
      <c r="F895" s="102" t="n">
        <v>10437</v>
      </c>
      <c r="G895" s="102" t="s">
        <v>58</v>
      </c>
      <c r="H895" s="102" t="n">
        <v>30015</v>
      </c>
      <c r="I895" s="102" t="n">
        <v>21</v>
      </c>
      <c r="J895" s="102" t="n">
        <v>30015</v>
      </c>
      <c r="K895" s="102" t="n">
        <v>7</v>
      </c>
      <c r="L895" s="102" t="s">
        <v>3073</v>
      </c>
      <c r="M895" s="102" t="s">
        <v>1078</v>
      </c>
      <c r="N895" s="102" t="s">
        <v>1079</v>
      </c>
      <c r="O895" s="102" t="s">
        <v>1097</v>
      </c>
      <c r="P895" s="104" t="e">
        <f aca="false">_xlfn.XLOOKUP('MEDIA TRI'!$E:$E,'MEDIA TRI'!$AA:$AA,"-",0)</f>
        <v>#NAME?</v>
      </c>
      <c r="Q895" s="12" t="e">
        <f aca="false">_xlfn.XLOOKUP($U:$U,$V:$V,0,0)</f>
        <v>#NAME?</v>
      </c>
      <c r="R895" s="12" t="e">
        <f aca="false">_xlfn.XLOOKUP($U:$U,$W:$W,0,0)</f>
        <v>#NAME?</v>
      </c>
      <c r="S895" s="12" t="s">
        <v>61</v>
      </c>
      <c r="T895" s="12" t="s">
        <v>1081</v>
      </c>
      <c r="U895" s="12" t="n">
        <v>46634051000176</v>
      </c>
      <c r="V895" s="12" t="n">
        <v>29</v>
      </c>
      <c r="W895" s="12" t="s">
        <v>58</v>
      </c>
    </row>
    <row r="896" customFormat="false" ht="15" hidden="false" customHeight="false" outlineLevel="0" collapsed="false">
      <c r="A896" s="102" t="s">
        <v>3075</v>
      </c>
      <c r="B896" s="103" t="n">
        <v>70979489000170</v>
      </c>
      <c r="C896" s="102" t="n">
        <v>106117</v>
      </c>
      <c r="D896" s="102" t="n">
        <v>3298</v>
      </c>
      <c r="E896" s="102" t="s">
        <v>3076</v>
      </c>
      <c r="F896" s="102" t="n">
        <v>14992</v>
      </c>
      <c r="G896" s="102" t="s">
        <v>2297</v>
      </c>
      <c r="H896" s="102" t="n">
        <v>34925</v>
      </c>
      <c r="I896" s="102" t="n">
        <v>21</v>
      </c>
      <c r="J896" s="102" t="n">
        <v>34925</v>
      </c>
      <c r="K896" s="102" t="n">
        <v>7</v>
      </c>
      <c r="L896" s="102" t="s">
        <v>2298</v>
      </c>
      <c r="M896" s="102" t="s">
        <v>1078</v>
      </c>
      <c r="N896" s="102" t="s">
        <v>1251</v>
      </c>
      <c r="O896" s="102" t="s">
        <v>1252</v>
      </c>
      <c r="P896" s="104" t="e">
        <f aca="false">_xlfn.XLOOKUP('MEDIA TRI'!$E:$E,'MEDIA TRI'!$AA:$AA,"-",0)</f>
        <v>#NAME?</v>
      </c>
      <c r="Q896" s="12" t="e">
        <f aca="false">_xlfn.XLOOKUP($U:$U,$V:$V,0,0)</f>
        <v>#NAME?</v>
      </c>
      <c r="R896" s="12" t="e">
        <f aca="false">_xlfn.XLOOKUP($U:$U,$W:$W,0,0)</f>
        <v>#NAME?</v>
      </c>
      <c r="S896" s="12" t="s">
        <v>61</v>
      </c>
      <c r="T896" s="12" t="s">
        <v>1092</v>
      </c>
      <c r="U896" s="12" t="n">
        <v>13927801000572</v>
      </c>
      <c r="V896" s="12" t="n">
        <v>29</v>
      </c>
      <c r="W896" s="12" t="s">
        <v>58</v>
      </c>
    </row>
    <row r="897" customFormat="false" ht="15" hidden="false" customHeight="false" outlineLevel="0" collapsed="false">
      <c r="A897" s="102" t="s">
        <v>3077</v>
      </c>
      <c r="B897" s="103" t="n">
        <v>2355351000140</v>
      </c>
      <c r="C897" s="102" t="n">
        <v>117124</v>
      </c>
      <c r="D897" s="102" t="n">
        <v>228</v>
      </c>
      <c r="E897" s="102" t="s">
        <v>3078</v>
      </c>
      <c r="F897" s="102" t="n">
        <v>14305</v>
      </c>
      <c r="G897" s="102" t="s">
        <v>1352</v>
      </c>
      <c r="H897" s="102" t="n">
        <v>35993</v>
      </c>
      <c r="I897" s="102" t="n">
        <v>35</v>
      </c>
      <c r="J897" s="102" t="n">
        <v>35993</v>
      </c>
      <c r="K897" s="102" t="n">
        <v>7</v>
      </c>
      <c r="L897" s="102" t="s">
        <v>3079</v>
      </c>
      <c r="M897" s="102" t="s">
        <v>1078</v>
      </c>
      <c r="N897" s="102" t="s">
        <v>1090</v>
      </c>
      <c r="O897" s="102" t="s">
        <v>1091</v>
      </c>
      <c r="P897" s="104" t="e">
        <f aca="false">_xlfn.XLOOKUP('MEDIA TRI'!$E:$E,'MEDIA TRI'!$AA:$AA,"-",0)</f>
        <v>#NAME?</v>
      </c>
      <c r="Q897" s="12" t="e">
        <f aca="false">_xlfn.XLOOKUP($U:$U,$V:$V,0,0)</f>
        <v>#NAME?</v>
      </c>
      <c r="R897" s="12" t="e">
        <f aca="false">_xlfn.XLOOKUP($U:$U,$W:$W,0,0)</f>
        <v>#NAME?</v>
      </c>
      <c r="S897" s="12" t="s">
        <v>61</v>
      </c>
      <c r="T897" s="12" t="s">
        <v>1081</v>
      </c>
      <c r="U897" s="12" t="n">
        <v>46522959000198</v>
      </c>
      <c r="V897" s="12" t="n">
        <v>29</v>
      </c>
      <c r="W897" s="12" t="s">
        <v>58</v>
      </c>
    </row>
    <row r="898" customFormat="false" ht="15" hidden="false" customHeight="false" outlineLevel="0" collapsed="false">
      <c r="A898" s="102" t="s">
        <v>3080</v>
      </c>
      <c r="B898" s="103" t="n">
        <v>619534000109</v>
      </c>
      <c r="C898" s="102" t="n">
        <v>101617</v>
      </c>
      <c r="D898" s="102" t="n">
        <v>1439</v>
      </c>
      <c r="E898" s="102" t="s">
        <v>3081</v>
      </c>
      <c r="F898" s="102" t="n">
        <v>14175</v>
      </c>
      <c r="G898" s="102" t="s">
        <v>1168</v>
      </c>
      <c r="H898" s="102" t="n">
        <v>35993</v>
      </c>
      <c r="I898" s="102" t="n">
        <v>42</v>
      </c>
      <c r="J898" s="102" t="n">
        <v>35993</v>
      </c>
      <c r="K898" s="102" t="n">
        <v>7</v>
      </c>
      <c r="L898" s="102" t="s">
        <v>3080</v>
      </c>
      <c r="M898" s="102" t="s">
        <v>1078</v>
      </c>
      <c r="N898" s="102" t="s">
        <v>1090</v>
      </c>
      <c r="O898" s="102" t="s">
        <v>1106</v>
      </c>
      <c r="P898" s="104" t="e">
        <f aca="false">_xlfn.XLOOKUP('MEDIA TRI'!$E:$E,'MEDIA TRI'!$AA:$AA,"-",0)</f>
        <v>#NAME?</v>
      </c>
      <c r="Q898" s="12" t="e">
        <f aca="false">_xlfn.XLOOKUP($U:$U,$V:$V,0,0)</f>
        <v>#NAME?</v>
      </c>
      <c r="R898" s="12" t="e">
        <f aca="false">_xlfn.XLOOKUP($U:$U,$W:$W,0,0)</f>
        <v>#NAME?</v>
      </c>
      <c r="S898" s="12" t="s">
        <v>61</v>
      </c>
      <c r="T898" s="12" t="s">
        <v>1092</v>
      </c>
      <c r="U898" s="12" t="n">
        <v>46522959000198</v>
      </c>
      <c r="V898" s="12" t="n">
        <v>29</v>
      </c>
      <c r="W898" s="12" t="s">
        <v>58</v>
      </c>
    </row>
    <row r="899" customFormat="false" ht="15" hidden="false" customHeight="false" outlineLevel="0" collapsed="false">
      <c r="A899" s="102" t="s">
        <v>3079</v>
      </c>
      <c r="B899" s="103" t="n">
        <v>19712249000158</v>
      </c>
      <c r="C899" s="102" t="n">
        <v>120333</v>
      </c>
      <c r="D899" s="102" t="n">
        <v>228</v>
      </c>
      <c r="E899" s="102" t="s">
        <v>3082</v>
      </c>
      <c r="F899" s="102" t="n">
        <v>14305</v>
      </c>
      <c r="G899" s="102" t="s">
        <v>1352</v>
      </c>
      <c r="H899" s="102" t="n">
        <v>35993</v>
      </c>
      <c r="I899" s="102" t="n">
        <v>35</v>
      </c>
      <c r="J899" s="102" t="n">
        <v>35993</v>
      </c>
      <c r="K899" s="102" t="n">
        <v>7</v>
      </c>
      <c r="L899" s="102" t="s">
        <v>3079</v>
      </c>
      <c r="M899" s="102" t="s">
        <v>1078</v>
      </c>
      <c r="N899" s="102" t="s">
        <v>1090</v>
      </c>
      <c r="O899" s="102" t="s">
        <v>1091</v>
      </c>
      <c r="P899" s="104" t="e">
        <f aca="false">_xlfn.XLOOKUP('MEDIA TRI'!$E:$E,'MEDIA TRI'!$AA:$AA,"-",0)</f>
        <v>#NAME?</v>
      </c>
      <c r="Q899" s="12" t="e">
        <f aca="false">_xlfn.XLOOKUP($U:$U,$V:$V,0,0)</f>
        <v>#NAME?</v>
      </c>
      <c r="R899" s="12" t="e">
        <f aca="false">_xlfn.XLOOKUP($U:$U,$W:$W,0,0)</f>
        <v>#NAME?</v>
      </c>
      <c r="S899" s="12" t="s">
        <v>61</v>
      </c>
      <c r="T899" s="12" t="s">
        <v>1081</v>
      </c>
      <c r="U899" s="12" t="n">
        <v>56024581000156</v>
      </c>
      <c r="V899" s="12" t="n">
        <v>29</v>
      </c>
      <c r="W899" s="12" t="s">
        <v>58</v>
      </c>
    </row>
    <row r="900" customFormat="false" ht="15" hidden="false" customHeight="false" outlineLevel="0" collapsed="false">
      <c r="A900" s="102" t="s">
        <v>3083</v>
      </c>
      <c r="B900" s="103" t="n">
        <v>22932271000118</v>
      </c>
      <c r="C900" s="102" t="n">
        <v>144190</v>
      </c>
      <c r="D900" s="102" t="n">
        <v>1652</v>
      </c>
      <c r="E900" s="102" t="s">
        <v>3084</v>
      </c>
      <c r="F900" s="102" t="n">
        <v>14591</v>
      </c>
      <c r="G900" s="102" t="s">
        <v>1645</v>
      </c>
      <c r="H900" s="102" t="n">
        <v>35169</v>
      </c>
      <c r="I900" s="102" t="n">
        <v>34</v>
      </c>
      <c r="J900" s="102" t="n">
        <v>35169</v>
      </c>
      <c r="K900" s="102" t="n">
        <v>7</v>
      </c>
      <c r="L900" s="102" t="s">
        <v>1646</v>
      </c>
      <c r="M900" s="102" t="s">
        <v>1078</v>
      </c>
      <c r="N900" s="102" t="s">
        <v>1251</v>
      </c>
      <c r="O900" s="102" t="s">
        <v>1252</v>
      </c>
      <c r="P900" s="104" t="e">
        <f aca="false">_xlfn.XLOOKUP('MEDIA TRI'!$E:$E,'MEDIA TRI'!$AA:$AA,"-",0)</f>
        <v>#NAME?</v>
      </c>
      <c r="Q900" s="12" t="e">
        <f aca="false">_xlfn.XLOOKUP($U:$U,$V:$V,0,0)</f>
        <v>#NAME?</v>
      </c>
      <c r="R900" s="12" t="e">
        <f aca="false">_xlfn.XLOOKUP($U:$U,$W:$W,0,0)</f>
        <v>#NAME?</v>
      </c>
      <c r="S900" s="12" t="s">
        <v>61</v>
      </c>
      <c r="T900" s="12" t="s">
        <v>1081</v>
      </c>
      <c r="U900" s="12" t="n">
        <v>56024581000156</v>
      </c>
      <c r="V900" s="12" t="n">
        <v>29</v>
      </c>
      <c r="W900" s="12" t="s">
        <v>58</v>
      </c>
    </row>
    <row r="901" customFormat="false" ht="15" hidden="false" customHeight="false" outlineLevel="0" collapsed="false">
      <c r="A901" s="102" t="s">
        <v>3085</v>
      </c>
      <c r="B901" s="103" t="n">
        <v>4158873000188</v>
      </c>
      <c r="C901" s="102" t="n">
        <v>118881</v>
      </c>
      <c r="D901" s="102" t="n">
        <v>2226</v>
      </c>
      <c r="E901" s="102" t="s">
        <v>3086</v>
      </c>
      <c r="F901" s="102" t="n">
        <v>13510</v>
      </c>
      <c r="G901" s="102" t="s">
        <v>1204</v>
      </c>
      <c r="H901" s="102" t="n">
        <v>34925</v>
      </c>
      <c r="I901" s="102" t="n">
        <v>35</v>
      </c>
      <c r="J901" s="102" t="n">
        <v>34925</v>
      </c>
      <c r="K901" s="102" t="n">
        <v>7</v>
      </c>
      <c r="L901" s="102" t="s">
        <v>3085</v>
      </c>
      <c r="M901" s="102" t="s">
        <v>1078</v>
      </c>
      <c r="N901" s="102" t="s">
        <v>1090</v>
      </c>
      <c r="O901" s="102" t="s">
        <v>1106</v>
      </c>
      <c r="P901" s="104" t="e">
        <f aca="false">_xlfn.XLOOKUP('MEDIA TRI'!$E:$E,'MEDIA TRI'!$AA:$AA,"-",0)</f>
        <v>#NAME?</v>
      </c>
      <c r="Q901" s="12" t="e">
        <f aca="false">_xlfn.XLOOKUP($U:$U,$V:$V,0,0)</f>
        <v>#NAME?</v>
      </c>
      <c r="R901" s="12" t="e">
        <f aca="false">_xlfn.XLOOKUP($U:$U,$W:$W,0,0)</f>
        <v>#NAME?</v>
      </c>
      <c r="S901" s="12" t="s">
        <v>61</v>
      </c>
      <c r="T901" s="12" t="s">
        <v>1092</v>
      </c>
      <c r="U901" s="12" t="n">
        <v>45132495000140</v>
      </c>
      <c r="V901" s="12" t="n">
        <v>29</v>
      </c>
      <c r="W901" s="12" t="s">
        <v>58</v>
      </c>
    </row>
    <row r="902" customFormat="false" ht="15" hidden="false" customHeight="false" outlineLevel="0" collapsed="false">
      <c r="A902" s="102" t="s">
        <v>3087</v>
      </c>
      <c r="B902" s="103" t="n">
        <v>64427776000175</v>
      </c>
      <c r="C902" s="102" t="n">
        <v>125155</v>
      </c>
      <c r="D902" s="102" t="n">
        <v>2254</v>
      </c>
      <c r="E902" s="102" t="s">
        <v>3088</v>
      </c>
      <c r="F902" s="102" t="n">
        <v>10437</v>
      </c>
      <c r="G902" s="102" t="s">
        <v>58</v>
      </c>
      <c r="H902" s="102" t="n">
        <v>35997</v>
      </c>
      <c r="I902" s="102" t="n">
        <v>32</v>
      </c>
      <c r="J902" s="102" t="n">
        <v>35997</v>
      </c>
      <c r="K902" s="102" t="n">
        <v>7</v>
      </c>
      <c r="L902" s="102" t="s">
        <v>3087</v>
      </c>
      <c r="M902" s="102" t="s">
        <v>1078</v>
      </c>
      <c r="N902" s="102" t="s">
        <v>1079</v>
      </c>
      <c r="O902" s="102" t="s">
        <v>1086</v>
      </c>
      <c r="P902" s="104" t="e">
        <f aca="false">_xlfn.XLOOKUP('MEDIA TRI'!$E:$E,'MEDIA TRI'!$AA:$AA,"-",0)</f>
        <v>#NAME?</v>
      </c>
      <c r="Q902" s="12" t="e">
        <f aca="false">_xlfn.XLOOKUP($U:$U,$V:$V,0,0)</f>
        <v>#NAME?</v>
      </c>
      <c r="R902" s="12" t="e">
        <f aca="false">_xlfn.XLOOKUP($U:$U,$W:$W,0,0)</f>
        <v>#NAME?</v>
      </c>
      <c r="S902" s="12" t="s">
        <v>61</v>
      </c>
      <c r="T902" s="12" t="s">
        <v>1081</v>
      </c>
      <c r="U902" s="12" t="n">
        <v>45132495000140</v>
      </c>
      <c r="V902" s="12" t="n">
        <v>29</v>
      </c>
      <c r="W902" s="12" t="s">
        <v>58</v>
      </c>
    </row>
    <row r="903" customFormat="false" ht="15" hidden="false" customHeight="false" outlineLevel="0" collapsed="false">
      <c r="A903" s="102" t="s">
        <v>3089</v>
      </c>
      <c r="B903" s="103" t="n">
        <v>41837337000305</v>
      </c>
      <c r="C903" s="102" t="n">
        <v>132895</v>
      </c>
      <c r="D903" s="102" t="n">
        <v>388</v>
      </c>
      <c r="E903" s="102" t="s">
        <v>3090</v>
      </c>
      <c r="F903" s="102" t="n">
        <v>9336</v>
      </c>
      <c r="G903" s="102" t="s">
        <v>1133</v>
      </c>
      <c r="H903" s="102" t="n">
        <v>35993</v>
      </c>
      <c r="I903" s="102" t="n">
        <v>45</v>
      </c>
      <c r="J903" s="102" t="n">
        <v>35993</v>
      </c>
      <c r="K903" s="102" t="n">
        <v>7</v>
      </c>
      <c r="L903" s="102" t="s">
        <v>3091</v>
      </c>
      <c r="M903" s="102" t="s">
        <v>1078</v>
      </c>
      <c r="N903" s="102" t="s">
        <v>1079</v>
      </c>
      <c r="O903" s="102" t="s">
        <v>1116</v>
      </c>
      <c r="P903" s="104" t="e">
        <f aca="false">_xlfn.XLOOKUP('MEDIA TRI'!$E:$E,'MEDIA TRI'!$AA:$AA,"-",0)</f>
        <v>#NAME?</v>
      </c>
      <c r="Q903" s="12" t="e">
        <f aca="false">_xlfn.XLOOKUP($U:$U,$V:$V,0,0)</f>
        <v>#NAME?</v>
      </c>
      <c r="R903" s="12" t="e">
        <f aca="false">_xlfn.XLOOKUP($U:$U,$W:$W,0,0)</f>
        <v>#NAME?</v>
      </c>
      <c r="S903" s="12" t="s">
        <v>61</v>
      </c>
      <c r="T903" s="12" t="s">
        <v>1081</v>
      </c>
      <c r="U903" s="12" t="n">
        <v>46523015000135</v>
      </c>
      <c r="V903" s="12" t="n">
        <v>29</v>
      </c>
      <c r="W903" s="12" t="s">
        <v>58</v>
      </c>
    </row>
    <row r="904" customFormat="false" ht="15" hidden="false" customHeight="false" outlineLevel="0" collapsed="false">
      <c r="A904" s="102" t="s">
        <v>3092</v>
      </c>
      <c r="B904" s="103" t="n">
        <v>38465522000131</v>
      </c>
      <c r="C904" s="102" t="n">
        <v>125637</v>
      </c>
      <c r="D904" s="102" t="n">
        <v>328</v>
      </c>
      <c r="E904" s="102" t="s">
        <v>3093</v>
      </c>
      <c r="F904" s="102" t="n">
        <v>10437</v>
      </c>
      <c r="G904" s="102" t="s">
        <v>58</v>
      </c>
      <c r="H904" s="102" t="n">
        <v>30015</v>
      </c>
      <c r="I904" s="102" t="n">
        <v>42</v>
      </c>
      <c r="J904" s="102" t="n">
        <v>30015</v>
      </c>
      <c r="K904" s="102" t="n">
        <v>7</v>
      </c>
      <c r="L904" s="102" t="s">
        <v>3092</v>
      </c>
      <c r="M904" s="102" t="s">
        <v>1078</v>
      </c>
      <c r="N904" s="102" t="s">
        <v>1079</v>
      </c>
      <c r="O904" s="102" t="s">
        <v>1116</v>
      </c>
      <c r="P904" s="104" t="e">
        <f aca="false">_xlfn.XLOOKUP('MEDIA TRI'!$E:$E,'MEDIA TRI'!$AA:$AA,"-",0)</f>
        <v>#NAME?</v>
      </c>
      <c r="Q904" s="12" t="e">
        <f aca="false">_xlfn.XLOOKUP($U:$U,$V:$V,0,0)</f>
        <v>#NAME?</v>
      </c>
      <c r="R904" s="12" t="e">
        <f aca="false">_xlfn.XLOOKUP($U:$U,$W:$W,0,0)</f>
        <v>#NAME?</v>
      </c>
      <c r="S904" s="12" t="s">
        <v>61</v>
      </c>
      <c r="T904" s="12" t="s">
        <v>1081</v>
      </c>
      <c r="U904" s="12" t="n">
        <v>46523015000135</v>
      </c>
      <c r="V904" s="12" t="n">
        <v>29</v>
      </c>
      <c r="W904" s="12" t="s">
        <v>58</v>
      </c>
    </row>
    <row r="905" customFormat="false" ht="15" hidden="false" customHeight="false" outlineLevel="0" collapsed="false">
      <c r="A905" s="102" t="s">
        <v>3094</v>
      </c>
      <c r="B905" s="103" t="n">
        <v>18953364000151</v>
      </c>
      <c r="C905" s="102" t="n">
        <v>145339</v>
      </c>
      <c r="D905" s="102" t="n">
        <v>346</v>
      </c>
      <c r="E905" s="102" t="s">
        <v>3095</v>
      </c>
      <c r="F905" s="102" t="n">
        <v>10437</v>
      </c>
      <c r="G905" s="102" t="s">
        <v>58</v>
      </c>
      <c r="H905" s="102" t="n">
        <v>35993</v>
      </c>
      <c r="I905" s="102" t="n">
        <v>29</v>
      </c>
      <c r="J905" s="102" t="n">
        <v>35993</v>
      </c>
      <c r="K905" s="102" t="n">
        <v>7</v>
      </c>
      <c r="L905" s="102" t="s">
        <v>3096</v>
      </c>
      <c r="M905" s="102" t="s">
        <v>1078</v>
      </c>
      <c r="N905" s="102" t="s">
        <v>1079</v>
      </c>
      <c r="O905" s="102" t="s">
        <v>1086</v>
      </c>
      <c r="P905" s="104" t="e">
        <f aca="false">_xlfn.XLOOKUP('MEDIA TRI'!$E:$E,'MEDIA TRI'!$AA:$AA,"-",0)</f>
        <v>#NAME?</v>
      </c>
      <c r="Q905" s="12" t="e">
        <f aca="false">_xlfn.XLOOKUP($U:$U,$V:$V,0,0)</f>
        <v>#NAME?</v>
      </c>
      <c r="R905" s="12" t="e">
        <f aca="false">_xlfn.XLOOKUP($U:$U,$W:$W,0,0)</f>
        <v>#NAME?</v>
      </c>
      <c r="S905" s="12" t="s">
        <v>61</v>
      </c>
      <c r="T905" s="12" t="s">
        <v>1081</v>
      </c>
      <c r="U905" s="12" t="n">
        <v>45332095000189</v>
      </c>
      <c r="V905" s="12" t="n">
        <v>29</v>
      </c>
      <c r="W905" s="12" t="s">
        <v>58</v>
      </c>
    </row>
    <row r="906" customFormat="false" ht="15" hidden="false" customHeight="false" outlineLevel="0" collapsed="false">
      <c r="A906" s="102" t="s">
        <v>3097</v>
      </c>
      <c r="B906" s="103" t="n">
        <v>1091254000125</v>
      </c>
      <c r="C906" s="102" t="n">
        <v>101071</v>
      </c>
      <c r="D906" s="102" t="n">
        <v>346</v>
      </c>
      <c r="E906" s="102" t="s">
        <v>3098</v>
      </c>
      <c r="F906" s="102" t="n">
        <v>10437</v>
      </c>
      <c r="G906" s="102" t="s">
        <v>58</v>
      </c>
      <c r="H906" s="102" t="n">
        <v>35999</v>
      </c>
      <c r="I906" s="102" t="n">
        <v>26</v>
      </c>
      <c r="J906" s="102" t="n">
        <v>35999</v>
      </c>
      <c r="K906" s="102" t="n">
        <v>7</v>
      </c>
      <c r="L906" s="102" t="s">
        <v>3097</v>
      </c>
      <c r="M906" s="102" t="s">
        <v>1078</v>
      </c>
      <c r="N906" s="102" t="s">
        <v>1079</v>
      </c>
      <c r="O906" s="102" t="s">
        <v>1086</v>
      </c>
      <c r="P906" s="104" t="e">
        <f aca="false">_xlfn.XLOOKUP('MEDIA TRI'!$E:$E,'MEDIA TRI'!$AA:$AA,"-",0)</f>
        <v>#NAME?</v>
      </c>
      <c r="Q906" s="12" t="e">
        <f aca="false">_xlfn.XLOOKUP($U:$U,$V:$V,0,0)</f>
        <v>#NAME?</v>
      </c>
      <c r="R906" s="12" t="e">
        <f aca="false">_xlfn.XLOOKUP($U:$U,$W:$W,0,0)</f>
        <v>#NAME?</v>
      </c>
      <c r="S906" s="12" t="s">
        <v>61</v>
      </c>
      <c r="T906" s="12" t="s">
        <v>1081</v>
      </c>
      <c r="U906" s="12" t="n">
        <v>45332095000189</v>
      </c>
      <c r="V906" s="12" t="n">
        <v>29</v>
      </c>
      <c r="W906" s="12" t="s">
        <v>58</v>
      </c>
    </row>
    <row r="907" customFormat="false" ht="15" hidden="false" customHeight="false" outlineLevel="0" collapsed="false">
      <c r="A907" s="102" t="s">
        <v>3099</v>
      </c>
      <c r="B907" s="103" t="n">
        <v>38461794000163</v>
      </c>
      <c r="C907" s="102" t="n">
        <v>104849</v>
      </c>
      <c r="D907" s="102" t="n">
        <v>346</v>
      </c>
      <c r="E907" s="102" t="s">
        <v>3100</v>
      </c>
      <c r="F907" s="102" t="n">
        <v>10437</v>
      </c>
      <c r="G907" s="102" t="s">
        <v>58</v>
      </c>
      <c r="H907" s="102" t="n">
        <v>35993</v>
      </c>
      <c r="I907" s="102" t="n">
        <v>28</v>
      </c>
      <c r="J907" s="102" t="n">
        <v>35993</v>
      </c>
      <c r="K907" s="102" t="n">
        <v>7</v>
      </c>
      <c r="L907" s="102" t="s">
        <v>3099</v>
      </c>
      <c r="M907" s="102" t="s">
        <v>1078</v>
      </c>
      <c r="N907" s="102" t="s">
        <v>1079</v>
      </c>
      <c r="O907" s="102" t="s">
        <v>1086</v>
      </c>
      <c r="P907" s="104" t="e">
        <f aca="false">_xlfn.XLOOKUP('MEDIA TRI'!$E:$E,'MEDIA TRI'!$AA:$AA,"-",0)</f>
        <v>#NAME?</v>
      </c>
      <c r="Q907" s="12" t="e">
        <f aca="false">_xlfn.XLOOKUP($U:$U,$V:$V,0,0)</f>
        <v>#NAME?</v>
      </c>
      <c r="R907" s="12" t="e">
        <f aca="false">_xlfn.XLOOKUP($U:$U,$W:$W,0,0)</f>
        <v>#NAME?</v>
      </c>
      <c r="S907" s="12" t="s">
        <v>61</v>
      </c>
      <c r="T907" s="12" t="s">
        <v>1081</v>
      </c>
      <c r="U907" s="12" t="n">
        <v>45339363000194</v>
      </c>
      <c r="V907" s="12" t="n">
        <v>29</v>
      </c>
      <c r="W907" s="12" t="s">
        <v>58</v>
      </c>
    </row>
    <row r="908" customFormat="false" ht="15" hidden="false" customHeight="false" outlineLevel="0" collapsed="false">
      <c r="A908" s="102" t="s">
        <v>3101</v>
      </c>
      <c r="B908" s="103" t="n">
        <v>3338967000176</v>
      </c>
      <c r="C908" s="102" t="n">
        <v>140485</v>
      </c>
      <c r="D908" s="102" t="n">
        <v>222</v>
      </c>
      <c r="E908" s="102" t="s">
        <v>3102</v>
      </c>
      <c r="F908" s="102" t="n">
        <v>10437</v>
      </c>
      <c r="G908" s="102" t="s">
        <v>58</v>
      </c>
      <c r="H908" s="102" t="n">
        <v>34912</v>
      </c>
      <c r="I908" s="102" t="n">
        <v>7</v>
      </c>
      <c r="J908" s="102" t="n">
        <v>34912</v>
      </c>
      <c r="K908" s="102" t="n">
        <v>7</v>
      </c>
      <c r="L908" s="102" t="s">
        <v>3101</v>
      </c>
      <c r="M908" s="102" t="s">
        <v>1078</v>
      </c>
      <c r="N908" s="102" t="s">
        <v>1090</v>
      </c>
      <c r="O908" s="102" t="s">
        <v>1102</v>
      </c>
      <c r="P908" s="104" t="e">
        <f aca="false">_xlfn.XLOOKUP('MEDIA TRI'!$E:$E,'MEDIA TRI'!$AA:$AA,"-",0)</f>
        <v>#NAME?</v>
      </c>
      <c r="Q908" s="12" t="e">
        <f aca="false">_xlfn.XLOOKUP($U:$U,$V:$V,0,0)</f>
        <v>#NAME?</v>
      </c>
      <c r="R908" s="12" t="e">
        <f aca="false">_xlfn.XLOOKUP($U:$U,$W:$W,0,0)</f>
        <v>#NAME?</v>
      </c>
      <c r="S908" s="12" t="s">
        <v>61</v>
      </c>
      <c r="T908" s="12" t="s">
        <v>1081</v>
      </c>
      <c r="U908" s="12" t="n">
        <v>45339363000194</v>
      </c>
      <c r="V908" s="12" t="n">
        <v>29</v>
      </c>
      <c r="W908" s="12" t="s">
        <v>58</v>
      </c>
    </row>
    <row r="909" customFormat="false" ht="15" hidden="false" customHeight="false" outlineLevel="0" collapsed="false">
      <c r="A909" s="102" t="s">
        <v>3103</v>
      </c>
      <c r="B909" s="103" t="n">
        <v>25101163000191</v>
      </c>
      <c r="C909" s="102" t="n">
        <v>103812</v>
      </c>
      <c r="D909" s="102" t="n">
        <v>1146</v>
      </c>
      <c r="E909" s="102" t="s">
        <v>3104</v>
      </c>
      <c r="F909" s="102" t="n">
        <v>10437</v>
      </c>
      <c r="G909" s="102" t="s">
        <v>58</v>
      </c>
      <c r="H909" s="102" t="n">
        <v>30015</v>
      </c>
      <c r="I909" s="102" t="n">
        <v>21</v>
      </c>
      <c r="J909" s="102" t="n">
        <v>30015</v>
      </c>
      <c r="K909" s="102" t="n">
        <v>7</v>
      </c>
      <c r="L909" s="102" t="s">
        <v>3103</v>
      </c>
      <c r="M909" s="102" t="s">
        <v>1078</v>
      </c>
      <c r="N909" s="102" t="s">
        <v>1079</v>
      </c>
      <c r="O909" s="102" t="s">
        <v>1097</v>
      </c>
      <c r="P909" s="104" t="e">
        <f aca="false">_xlfn.XLOOKUP('MEDIA TRI'!$E:$E,'MEDIA TRI'!$AA:$AA,"-",0)</f>
        <v>#NAME?</v>
      </c>
      <c r="Q909" s="12" t="e">
        <f aca="false">_xlfn.XLOOKUP($U:$U,$V:$V,0,0)</f>
        <v>#NAME?</v>
      </c>
      <c r="R909" s="12" t="e">
        <f aca="false">_xlfn.XLOOKUP($U:$U,$W:$W,0,0)</f>
        <v>#NAME?</v>
      </c>
      <c r="S909" s="12" t="s">
        <v>61</v>
      </c>
      <c r="T909" s="12" t="s">
        <v>1081</v>
      </c>
      <c r="U909" s="12" t="n">
        <v>51885242000140</v>
      </c>
      <c r="V909" s="12" t="n">
        <v>29</v>
      </c>
      <c r="W909" s="12" t="s">
        <v>58</v>
      </c>
    </row>
    <row r="910" customFormat="false" ht="15" hidden="false" customHeight="false" outlineLevel="0" collapsed="false">
      <c r="A910" s="102" t="s">
        <v>3105</v>
      </c>
      <c r="B910" s="103" t="n">
        <v>19346618000136</v>
      </c>
      <c r="C910" s="102" t="n">
        <v>109724</v>
      </c>
      <c r="D910" s="102" t="n">
        <v>703</v>
      </c>
      <c r="E910" s="102" t="s">
        <v>3106</v>
      </c>
      <c r="F910" s="102" t="n">
        <v>14516</v>
      </c>
      <c r="G910" s="102" t="s">
        <v>1089</v>
      </c>
      <c r="H910" s="102" t="n">
        <v>35993</v>
      </c>
      <c r="I910" s="102" t="n">
        <v>42</v>
      </c>
      <c r="J910" s="102" t="n">
        <v>35993</v>
      </c>
      <c r="K910" s="102" t="n">
        <v>7</v>
      </c>
      <c r="L910" s="102" t="s">
        <v>3105</v>
      </c>
      <c r="M910" s="102" t="s">
        <v>1078</v>
      </c>
      <c r="N910" s="102" t="s">
        <v>1079</v>
      </c>
      <c r="O910" s="102" t="s">
        <v>1147</v>
      </c>
      <c r="P910" s="104" t="e">
        <f aca="false">_xlfn.XLOOKUP('MEDIA TRI'!$E:$E,'MEDIA TRI'!$AA:$AA,"-",0)</f>
        <v>#NAME?</v>
      </c>
      <c r="Q910" s="12" t="e">
        <f aca="false">_xlfn.XLOOKUP($U:$U,$V:$V,0,0)</f>
        <v>#NAME?</v>
      </c>
      <c r="R910" s="12" t="e">
        <f aca="false">_xlfn.XLOOKUP($U:$U,$W:$W,0,0)</f>
        <v>#NAME?</v>
      </c>
      <c r="S910" s="12" t="s">
        <v>61</v>
      </c>
      <c r="T910" s="12" t="s">
        <v>1092</v>
      </c>
      <c r="U910" s="12" t="n">
        <v>51885242000140</v>
      </c>
      <c r="V910" s="12" t="n">
        <v>29</v>
      </c>
      <c r="W910" s="12" t="s">
        <v>58</v>
      </c>
    </row>
    <row r="911" customFormat="false" ht="15" hidden="false" customHeight="false" outlineLevel="0" collapsed="false">
      <c r="A911" s="102" t="s">
        <v>3107</v>
      </c>
      <c r="B911" s="103" t="n">
        <v>18400077000114</v>
      </c>
      <c r="C911" s="102" t="n">
        <v>146657</v>
      </c>
      <c r="D911" s="102" t="n">
        <v>546</v>
      </c>
      <c r="E911" s="102" t="s">
        <v>3108</v>
      </c>
      <c r="F911" s="102" t="n">
        <v>14329</v>
      </c>
      <c r="G911" s="102" t="s">
        <v>1109</v>
      </c>
      <c r="H911" s="102" t="n">
        <v>35997</v>
      </c>
      <c r="I911" s="102" t="n">
        <v>42</v>
      </c>
      <c r="J911" s="102" t="n">
        <v>35997</v>
      </c>
      <c r="K911" s="102" t="n">
        <v>7</v>
      </c>
      <c r="L911" s="102" t="s">
        <v>3107</v>
      </c>
      <c r="M911" s="102" t="s">
        <v>1078</v>
      </c>
      <c r="N911" s="102" t="s">
        <v>1079</v>
      </c>
      <c r="O911" s="102" t="s">
        <v>1086</v>
      </c>
      <c r="P911" s="104" t="e">
        <f aca="false">_xlfn.XLOOKUP('MEDIA TRI'!$E:$E,'MEDIA TRI'!$AA:$AA,"-",0)</f>
        <v>#NAME?</v>
      </c>
      <c r="Q911" s="12" t="e">
        <f aca="false">_xlfn.XLOOKUP($U:$U,$V:$V,0,0)</f>
        <v>#NAME?</v>
      </c>
      <c r="R911" s="12" t="e">
        <f aca="false">_xlfn.XLOOKUP($U:$U,$W:$W,0,0)</f>
        <v>#NAME?</v>
      </c>
      <c r="S911" s="12" t="s">
        <v>61</v>
      </c>
      <c r="T911" s="12" t="s">
        <v>1081</v>
      </c>
      <c r="U911" s="12" t="n">
        <v>51885242000140</v>
      </c>
      <c r="V911" s="12" t="n">
        <v>29</v>
      </c>
      <c r="W911" s="12" t="s">
        <v>58</v>
      </c>
    </row>
    <row r="912" customFormat="false" ht="15" hidden="false" customHeight="false" outlineLevel="0" collapsed="false">
      <c r="A912" s="102" t="s">
        <v>3109</v>
      </c>
      <c r="B912" s="103" t="n">
        <v>86587664000114</v>
      </c>
      <c r="C912" s="102" t="n">
        <v>116057</v>
      </c>
      <c r="D912" s="102" t="n">
        <v>1790</v>
      </c>
      <c r="E912" s="102" t="s">
        <v>3110</v>
      </c>
      <c r="F912" s="102" t="n">
        <v>14175</v>
      </c>
      <c r="G912" s="102" t="s">
        <v>1168</v>
      </c>
      <c r="H912" s="102" t="n">
        <v>35160</v>
      </c>
      <c r="I912" s="102" t="n">
        <v>35</v>
      </c>
      <c r="J912" s="102" t="n">
        <v>35160</v>
      </c>
      <c r="K912" s="102" t="n">
        <v>7</v>
      </c>
      <c r="L912" s="102" t="s">
        <v>3109</v>
      </c>
      <c r="M912" s="102" t="s">
        <v>1078</v>
      </c>
      <c r="N912" s="102" t="s">
        <v>1090</v>
      </c>
      <c r="O912" s="102" t="s">
        <v>1106</v>
      </c>
      <c r="P912" s="104" t="e">
        <f aca="false">_xlfn.XLOOKUP('MEDIA TRI'!$E:$E,'MEDIA TRI'!$AA:$AA,"-",0)</f>
        <v>#NAME?</v>
      </c>
      <c r="Q912" s="12" t="e">
        <f aca="false">_xlfn.XLOOKUP($U:$U,$V:$V,0,0)</f>
        <v>#NAME?</v>
      </c>
      <c r="R912" s="12" t="e">
        <f aca="false">_xlfn.XLOOKUP($U:$U,$W:$W,0,0)</f>
        <v>#NAME?</v>
      </c>
      <c r="S912" s="12" t="s">
        <v>61</v>
      </c>
      <c r="T912" s="12" t="s">
        <v>1092</v>
      </c>
      <c r="U912" s="12" t="n">
        <v>50122571000177</v>
      </c>
      <c r="V912" s="12" t="n">
        <v>29</v>
      </c>
      <c r="W912" s="12" t="s">
        <v>58</v>
      </c>
    </row>
    <row r="913" customFormat="false" ht="15" hidden="false" customHeight="false" outlineLevel="0" collapsed="false">
      <c r="A913" s="102" t="s">
        <v>3111</v>
      </c>
      <c r="B913" s="103" t="n">
        <v>41676784000150</v>
      </c>
      <c r="C913" s="102" t="n">
        <v>132425</v>
      </c>
      <c r="D913" s="102" t="n">
        <v>1444</v>
      </c>
      <c r="E913" s="102" t="s">
        <v>3112</v>
      </c>
      <c r="F913" s="102" t="n">
        <v>10437</v>
      </c>
      <c r="G913" s="102" t="s">
        <v>58</v>
      </c>
      <c r="H913" s="102" t="n">
        <v>34925</v>
      </c>
      <c r="I913" s="102" t="n">
        <v>18</v>
      </c>
      <c r="J913" s="102" t="n">
        <v>34925</v>
      </c>
      <c r="K913" s="102" t="n">
        <v>7</v>
      </c>
      <c r="L913" s="102" t="s">
        <v>3111</v>
      </c>
      <c r="M913" s="102" t="s">
        <v>1078</v>
      </c>
      <c r="N913" s="102" t="s">
        <v>1079</v>
      </c>
      <c r="O913" s="102" t="s">
        <v>1155</v>
      </c>
      <c r="P913" s="104" t="e">
        <f aca="false">_xlfn.XLOOKUP('MEDIA TRI'!$E:$E,'MEDIA TRI'!$AA:$AA,"-",0)</f>
        <v>#NAME?</v>
      </c>
      <c r="Q913" s="12" t="e">
        <f aca="false">_xlfn.XLOOKUP($U:$U,$V:$V,0,0)</f>
        <v>#NAME?</v>
      </c>
      <c r="R913" s="12" t="e">
        <f aca="false">_xlfn.XLOOKUP($U:$U,$W:$W,0,0)</f>
        <v>#NAME?</v>
      </c>
      <c r="S913" s="12" t="s">
        <v>61</v>
      </c>
      <c r="T913" s="12" t="s">
        <v>1081</v>
      </c>
      <c r="U913" s="12" t="n">
        <v>50122571000177</v>
      </c>
      <c r="V913" s="12" t="n">
        <v>29</v>
      </c>
      <c r="W913" s="12" t="s">
        <v>58</v>
      </c>
    </row>
    <row r="914" customFormat="false" ht="15" hidden="false" customHeight="false" outlineLevel="0" collapsed="false">
      <c r="A914" s="102" t="s">
        <v>3113</v>
      </c>
      <c r="B914" s="103" t="n">
        <v>2402319000179</v>
      </c>
      <c r="C914" s="102" t="n">
        <v>110273</v>
      </c>
      <c r="D914" s="102" t="n">
        <v>1790</v>
      </c>
      <c r="E914" s="102" t="s">
        <v>3114</v>
      </c>
      <c r="F914" s="102" t="n">
        <v>13531</v>
      </c>
      <c r="G914" s="102" t="s">
        <v>1381</v>
      </c>
      <c r="H914" s="102" t="n">
        <v>34925</v>
      </c>
      <c r="I914" s="102" t="n">
        <v>35</v>
      </c>
      <c r="J914" s="102" t="n">
        <v>34925</v>
      </c>
      <c r="K914" s="102" t="n">
        <v>7</v>
      </c>
      <c r="L914" s="102" t="s">
        <v>3113</v>
      </c>
      <c r="M914" s="102" t="s">
        <v>1078</v>
      </c>
      <c r="N914" s="102" t="s">
        <v>1090</v>
      </c>
      <c r="O914" s="102" t="s">
        <v>1106</v>
      </c>
      <c r="P914" s="104" t="e">
        <f aca="false">_xlfn.XLOOKUP('MEDIA TRI'!$E:$E,'MEDIA TRI'!$AA:$AA,"-",0)</f>
        <v>#NAME?</v>
      </c>
      <c r="Q914" s="12" t="e">
        <f aca="false">_xlfn.XLOOKUP($U:$U,$V:$V,0,0)</f>
        <v>#NAME?</v>
      </c>
      <c r="R914" s="12" t="e">
        <f aca="false">_xlfn.XLOOKUP($U:$U,$W:$W,0,0)</f>
        <v>#NAME?</v>
      </c>
      <c r="S914" s="12" t="s">
        <v>61</v>
      </c>
      <c r="T914" s="12" t="s">
        <v>1092</v>
      </c>
      <c r="U914" s="12" t="n">
        <v>50122571000177</v>
      </c>
      <c r="V914" s="12" t="n">
        <v>29</v>
      </c>
      <c r="W914" s="12" t="s">
        <v>58</v>
      </c>
    </row>
    <row r="915" customFormat="false" ht="15" hidden="false" customHeight="false" outlineLevel="0" collapsed="false">
      <c r="A915" s="102" t="s">
        <v>3115</v>
      </c>
      <c r="B915" s="103" t="n">
        <v>18952614000139</v>
      </c>
      <c r="C915" s="102" t="n">
        <v>113637</v>
      </c>
      <c r="D915" s="102" t="n">
        <v>663</v>
      </c>
      <c r="E915" s="102" t="s">
        <v>3116</v>
      </c>
      <c r="F915" s="102" t="n">
        <v>14329</v>
      </c>
      <c r="G915" s="102" t="s">
        <v>1109</v>
      </c>
      <c r="H915" s="102" t="n">
        <v>34925</v>
      </c>
      <c r="I915" s="102" t="n">
        <v>14</v>
      </c>
      <c r="J915" s="102" t="n">
        <v>34925</v>
      </c>
      <c r="K915" s="102" t="n">
        <v>7</v>
      </c>
      <c r="L915" s="102" t="s">
        <v>3115</v>
      </c>
      <c r="M915" s="102" t="s">
        <v>1078</v>
      </c>
      <c r="N915" s="102" t="s">
        <v>1079</v>
      </c>
      <c r="O915" s="102" t="s">
        <v>1116</v>
      </c>
      <c r="P915" s="104" t="e">
        <f aca="false">_xlfn.XLOOKUP('MEDIA TRI'!$E:$E,'MEDIA TRI'!$AA:$AA,"-",0)</f>
        <v>#NAME?</v>
      </c>
      <c r="Q915" s="12" t="e">
        <f aca="false">_xlfn.XLOOKUP($U:$U,$V:$V,0,0)</f>
        <v>#NAME?</v>
      </c>
      <c r="R915" s="12" t="e">
        <f aca="false">_xlfn.XLOOKUP($U:$U,$W:$W,0,0)</f>
        <v>#NAME?</v>
      </c>
      <c r="S915" s="12" t="s">
        <v>61</v>
      </c>
      <c r="T915" s="12" t="s">
        <v>1081</v>
      </c>
      <c r="U915" s="12" t="n">
        <v>59307595000175</v>
      </c>
      <c r="V915" s="12" t="n">
        <v>29</v>
      </c>
      <c r="W915" s="12" t="s">
        <v>58</v>
      </c>
    </row>
    <row r="916" customFormat="false" ht="15" hidden="false" customHeight="false" outlineLevel="0" collapsed="false">
      <c r="A916" s="102" t="s">
        <v>3117</v>
      </c>
      <c r="B916" s="103" t="n">
        <v>18959247000103</v>
      </c>
      <c r="C916" s="102" t="n">
        <v>103622</v>
      </c>
      <c r="D916" s="102" t="n">
        <v>3412</v>
      </c>
      <c r="E916" s="102" t="s">
        <v>3118</v>
      </c>
      <c r="F916" s="102" t="n">
        <v>10437</v>
      </c>
      <c r="G916" s="102" t="s">
        <v>58</v>
      </c>
      <c r="H916" s="102" t="n">
        <v>30015</v>
      </c>
      <c r="I916" s="102" t="n">
        <v>21</v>
      </c>
      <c r="J916" s="102" t="n">
        <v>30015</v>
      </c>
      <c r="K916" s="102" t="n">
        <v>7</v>
      </c>
      <c r="L916" s="102" t="s">
        <v>3117</v>
      </c>
      <c r="M916" s="102" t="s">
        <v>1078</v>
      </c>
      <c r="N916" s="102" t="s">
        <v>1090</v>
      </c>
      <c r="O916" s="102" t="s">
        <v>1126</v>
      </c>
      <c r="P916" s="104" t="e">
        <f aca="false">_xlfn.XLOOKUP('MEDIA TRI'!$E:$E,'MEDIA TRI'!$AA:$AA,"-",0)</f>
        <v>#NAME?</v>
      </c>
      <c r="Q916" s="12" t="e">
        <f aca="false">_xlfn.XLOOKUP($U:$U,$V:$V,0,0)</f>
        <v>#NAME?</v>
      </c>
      <c r="R916" s="12" t="e">
        <f aca="false">_xlfn.XLOOKUP($U:$U,$W:$W,0,0)</f>
        <v>#NAME?</v>
      </c>
      <c r="S916" s="12" t="s">
        <v>61</v>
      </c>
      <c r="T916" s="12" t="s">
        <v>1092</v>
      </c>
      <c r="U916" s="12" t="n">
        <v>59307595000175</v>
      </c>
      <c r="V916" s="12" t="n">
        <v>29</v>
      </c>
      <c r="W916" s="12" t="s">
        <v>58</v>
      </c>
    </row>
    <row r="917" customFormat="false" ht="15" hidden="false" customHeight="false" outlineLevel="0" collapsed="false">
      <c r="A917" s="102" t="s">
        <v>3119</v>
      </c>
      <c r="B917" s="103" t="n">
        <v>20496972000126</v>
      </c>
      <c r="C917" s="102" t="n">
        <v>146802</v>
      </c>
      <c r="D917" s="102" t="n">
        <v>425</v>
      </c>
      <c r="E917" s="102" t="s">
        <v>3120</v>
      </c>
      <c r="F917" s="102" t="n">
        <v>14992</v>
      </c>
      <c r="G917" s="102" t="s">
        <v>2297</v>
      </c>
      <c r="H917" s="102" t="n">
        <v>35993</v>
      </c>
      <c r="I917" s="102" t="n">
        <v>35</v>
      </c>
      <c r="J917" s="102" t="n">
        <v>35993</v>
      </c>
      <c r="K917" s="102" t="n">
        <v>7</v>
      </c>
      <c r="L917" s="102" t="s">
        <v>3121</v>
      </c>
      <c r="M917" s="102" t="s">
        <v>1078</v>
      </c>
      <c r="N917" s="102" t="s">
        <v>1090</v>
      </c>
      <c r="O917" s="102" t="s">
        <v>1122</v>
      </c>
      <c r="P917" s="104" t="e">
        <f aca="false">_xlfn.XLOOKUP('MEDIA TRI'!$E:$E,'MEDIA TRI'!$AA:$AA,"-",0)</f>
        <v>#NAME?</v>
      </c>
      <c r="Q917" s="12" t="e">
        <f aca="false">_xlfn.XLOOKUP($U:$U,$V:$V,0,0)</f>
        <v>#NAME?</v>
      </c>
      <c r="R917" s="12" t="e">
        <f aca="false">_xlfn.XLOOKUP($U:$U,$W:$W,0,0)</f>
        <v>#NAME?</v>
      </c>
      <c r="S917" s="12" t="s">
        <v>61</v>
      </c>
      <c r="T917" s="12" t="s">
        <v>1092</v>
      </c>
      <c r="U917" s="12" t="n">
        <v>45780103000150</v>
      </c>
      <c r="V917" s="12" t="n">
        <v>29</v>
      </c>
      <c r="W917" s="12" t="s">
        <v>58</v>
      </c>
    </row>
    <row r="918" customFormat="false" ht="15" hidden="false" customHeight="false" outlineLevel="0" collapsed="false">
      <c r="A918" s="102" t="s">
        <v>3122</v>
      </c>
      <c r="B918" s="103" t="n">
        <v>2491217000177</v>
      </c>
      <c r="C918" s="102" t="n">
        <v>121932</v>
      </c>
      <c r="D918" s="102" t="n">
        <v>1443</v>
      </c>
      <c r="E918" s="102" t="s">
        <v>3123</v>
      </c>
      <c r="F918" s="102" t="n">
        <v>10437</v>
      </c>
      <c r="G918" s="102" t="s">
        <v>58</v>
      </c>
      <c r="H918" s="102" t="n">
        <v>34912</v>
      </c>
      <c r="I918" s="102" t="n">
        <v>28</v>
      </c>
      <c r="J918" s="102" t="n">
        <v>34912</v>
      </c>
      <c r="K918" s="102" t="n">
        <v>7</v>
      </c>
      <c r="L918" s="102" t="s">
        <v>3122</v>
      </c>
      <c r="M918" s="102" t="s">
        <v>1078</v>
      </c>
      <c r="N918" s="102" t="s">
        <v>1079</v>
      </c>
      <c r="O918" s="102" t="s">
        <v>1116</v>
      </c>
      <c r="P918" s="104" t="e">
        <f aca="false">_xlfn.XLOOKUP('MEDIA TRI'!$E:$E,'MEDIA TRI'!$AA:$AA,"-",0)</f>
        <v>#NAME?</v>
      </c>
      <c r="Q918" s="12" t="e">
        <f aca="false">_xlfn.XLOOKUP($U:$U,$V:$V,0,0)</f>
        <v>#NAME?</v>
      </c>
      <c r="R918" s="12" t="e">
        <f aca="false">_xlfn.XLOOKUP($U:$U,$W:$W,0,0)</f>
        <v>#NAME?</v>
      </c>
      <c r="S918" s="12" t="s">
        <v>61</v>
      </c>
      <c r="T918" s="12" t="s">
        <v>1081</v>
      </c>
      <c r="U918" s="12" t="n">
        <v>45780103000150</v>
      </c>
      <c r="V918" s="12" t="n">
        <v>29</v>
      </c>
      <c r="W918" s="12" t="s">
        <v>58</v>
      </c>
    </row>
    <row r="919" customFormat="false" ht="15" hidden="false" customHeight="false" outlineLevel="0" collapsed="false">
      <c r="A919" s="102" t="s">
        <v>3124</v>
      </c>
      <c r="B919" s="103" t="n">
        <v>3506026000102</v>
      </c>
      <c r="C919" s="102" t="n">
        <v>119268</v>
      </c>
      <c r="D919" s="102" t="n">
        <v>422</v>
      </c>
      <c r="E919" s="102" t="s">
        <v>3125</v>
      </c>
      <c r="F919" s="102" t="n">
        <v>10437</v>
      </c>
      <c r="G919" s="102" t="s">
        <v>58</v>
      </c>
      <c r="H919" s="102" t="n">
        <v>35190</v>
      </c>
      <c r="I919" s="102" t="n">
        <v>28</v>
      </c>
      <c r="J919" s="102" t="n">
        <v>35190</v>
      </c>
      <c r="K919" s="102" t="n">
        <v>7</v>
      </c>
      <c r="L919" s="102" t="s">
        <v>3124</v>
      </c>
      <c r="M919" s="102" t="s">
        <v>1078</v>
      </c>
      <c r="N919" s="102" t="s">
        <v>1090</v>
      </c>
      <c r="O919" s="102" t="s">
        <v>1122</v>
      </c>
      <c r="P919" s="104" t="e">
        <f aca="false">_xlfn.XLOOKUP('MEDIA TRI'!$E:$E,'MEDIA TRI'!$AA:$AA,"-",0)</f>
        <v>#NAME?</v>
      </c>
      <c r="Q919" s="12" t="e">
        <f aca="false">_xlfn.XLOOKUP($U:$U,$V:$V,0,0)</f>
        <v>#NAME?</v>
      </c>
      <c r="R919" s="12" t="e">
        <f aca="false">_xlfn.XLOOKUP($U:$U,$W:$W,0,0)</f>
        <v>#NAME?</v>
      </c>
      <c r="S919" s="12" t="s">
        <v>61</v>
      </c>
      <c r="T919" s="12" t="s">
        <v>1092</v>
      </c>
      <c r="U919" s="12" t="n">
        <v>45299104000187</v>
      </c>
      <c r="V919" s="12" t="n">
        <v>29</v>
      </c>
      <c r="W919" s="12" t="s">
        <v>58</v>
      </c>
    </row>
    <row r="920" customFormat="false" ht="15" hidden="false" customHeight="false" outlineLevel="0" collapsed="false">
      <c r="A920" s="102" t="s">
        <v>3126</v>
      </c>
      <c r="B920" s="103" t="n">
        <v>86549722000115</v>
      </c>
      <c r="C920" s="102" t="n">
        <v>106583</v>
      </c>
      <c r="D920" s="102" t="n">
        <v>222</v>
      </c>
      <c r="E920" s="102" t="s">
        <v>3127</v>
      </c>
      <c r="F920" s="102" t="n">
        <v>14305</v>
      </c>
      <c r="G920" s="102" t="s">
        <v>1352</v>
      </c>
      <c r="H920" s="102" t="n">
        <v>35992</v>
      </c>
      <c r="I920" s="102" t="n">
        <v>7</v>
      </c>
      <c r="J920" s="102" t="n">
        <v>35992</v>
      </c>
      <c r="K920" s="102" t="n">
        <v>7</v>
      </c>
      <c r="L920" s="102" t="s">
        <v>3128</v>
      </c>
      <c r="M920" s="102" t="s">
        <v>1078</v>
      </c>
      <c r="N920" s="102" t="s">
        <v>1090</v>
      </c>
      <c r="O920" s="102" t="s">
        <v>1102</v>
      </c>
      <c r="P920" s="104" t="e">
        <f aca="false">_xlfn.XLOOKUP('MEDIA TRI'!$E:$E,'MEDIA TRI'!$AA:$AA,"-",0)</f>
        <v>#NAME?</v>
      </c>
      <c r="Q920" s="12" t="e">
        <f aca="false">_xlfn.XLOOKUP($U:$U,$V:$V,0,0)</f>
        <v>#NAME?</v>
      </c>
      <c r="R920" s="12" t="e">
        <f aca="false">_xlfn.XLOOKUP($U:$U,$W:$W,0,0)</f>
        <v>#NAME?</v>
      </c>
      <c r="S920" s="12" t="s">
        <v>61</v>
      </c>
      <c r="T920" s="12" t="s">
        <v>1081</v>
      </c>
      <c r="U920" s="12" t="n">
        <v>45299104000187</v>
      </c>
      <c r="V920" s="12" t="n">
        <v>29</v>
      </c>
      <c r="W920" s="12" t="s">
        <v>58</v>
      </c>
    </row>
    <row r="921" customFormat="false" ht="15" hidden="false" customHeight="false" outlineLevel="0" collapsed="false">
      <c r="A921" s="102" t="s">
        <v>3129</v>
      </c>
      <c r="B921" s="103" t="n">
        <v>19681709000128</v>
      </c>
      <c r="C921" s="102" t="n">
        <v>132853</v>
      </c>
      <c r="D921" s="102" t="n">
        <v>542</v>
      </c>
      <c r="E921" s="102" t="s">
        <v>3130</v>
      </c>
      <c r="F921" s="102" t="n">
        <v>10437</v>
      </c>
      <c r="G921" s="102" t="s">
        <v>58</v>
      </c>
      <c r="H921" s="102" t="n">
        <v>34925</v>
      </c>
      <c r="I921" s="102" t="n">
        <v>35</v>
      </c>
      <c r="J921" s="102" t="n">
        <v>34925</v>
      </c>
      <c r="K921" s="102" t="n">
        <v>7</v>
      </c>
      <c r="L921" s="102" t="s">
        <v>3129</v>
      </c>
      <c r="M921" s="102" t="s">
        <v>1078</v>
      </c>
      <c r="N921" s="102" t="s">
        <v>1090</v>
      </c>
      <c r="O921" s="102" t="s">
        <v>1091</v>
      </c>
      <c r="P921" s="104" t="e">
        <f aca="false">_xlfn.XLOOKUP('MEDIA TRI'!$E:$E,'MEDIA TRI'!$AA:$AA,"-",0)</f>
        <v>#NAME?</v>
      </c>
      <c r="Q921" s="12" t="e">
        <f aca="false">_xlfn.XLOOKUP($U:$U,$V:$V,0,0)</f>
        <v>#NAME?</v>
      </c>
      <c r="R921" s="12" t="e">
        <f aca="false">_xlfn.XLOOKUP($U:$U,$W:$W,0,0)</f>
        <v>#NAME?</v>
      </c>
      <c r="S921" s="12" t="s">
        <v>61</v>
      </c>
      <c r="T921" s="12" t="s">
        <v>1092</v>
      </c>
      <c r="U921" s="12" t="n">
        <v>3747649000169</v>
      </c>
      <c r="V921" s="12" t="n">
        <v>29</v>
      </c>
      <c r="W921" s="12" t="s">
        <v>58</v>
      </c>
    </row>
    <row r="922" customFormat="false" ht="15" hidden="false" customHeight="false" outlineLevel="0" collapsed="false">
      <c r="A922" s="102" t="s">
        <v>3131</v>
      </c>
      <c r="B922" s="103" t="n">
        <v>2322564000176</v>
      </c>
      <c r="C922" s="102" t="n">
        <v>119403</v>
      </c>
      <c r="D922" s="102" t="n">
        <v>663</v>
      </c>
      <c r="E922" s="102" t="s">
        <v>3132</v>
      </c>
      <c r="F922" s="102" t="n">
        <v>9336</v>
      </c>
      <c r="G922" s="102" t="s">
        <v>1133</v>
      </c>
      <c r="H922" s="102" t="n">
        <v>35992</v>
      </c>
      <c r="I922" s="102" t="n">
        <v>7</v>
      </c>
      <c r="J922" s="102" t="n">
        <v>35992</v>
      </c>
      <c r="K922" s="102" t="n">
        <v>7</v>
      </c>
      <c r="L922" s="102" t="s">
        <v>3131</v>
      </c>
      <c r="M922" s="102" t="s">
        <v>1078</v>
      </c>
      <c r="N922" s="102" t="s">
        <v>1079</v>
      </c>
      <c r="O922" s="102" t="s">
        <v>1116</v>
      </c>
      <c r="P922" s="104" t="e">
        <f aca="false">_xlfn.XLOOKUP('MEDIA TRI'!$E:$E,'MEDIA TRI'!$AA:$AA,"-",0)</f>
        <v>#NAME?</v>
      </c>
      <c r="Q922" s="12" t="e">
        <f aca="false">_xlfn.XLOOKUP($U:$U,$V:$V,0,0)</f>
        <v>#NAME?</v>
      </c>
      <c r="R922" s="12" t="e">
        <f aca="false">_xlfn.XLOOKUP($U:$U,$W:$W,0,0)</f>
        <v>#NAME?</v>
      </c>
      <c r="S922" s="12" t="s">
        <v>61</v>
      </c>
      <c r="T922" s="12" t="s">
        <v>1081</v>
      </c>
      <c r="U922" s="12" t="n">
        <v>3747649000169</v>
      </c>
      <c r="V922" s="12" t="n">
        <v>29</v>
      </c>
      <c r="W922" s="12" t="s">
        <v>58</v>
      </c>
    </row>
    <row r="923" customFormat="false" ht="15" hidden="false" customHeight="false" outlineLevel="0" collapsed="false">
      <c r="A923" s="102" t="s">
        <v>3133</v>
      </c>
      <c r="B923" s="103" t="n">
        <v>71064307000102</v>
      </c>
      <c r="C923" s="102" t="n">
        <v>104540</v>
      </c>
      <c r="D923" s="102" t="n">
        <v>3433</v>
      </c>
      <c r="E923" s="102" t="s">
        <v>3134</v>
      </c>
      <c r="F923" s="102" t="n">
        <v>10437</v>
      </c>
      <c r="G923" s="102" t="s">
        <v>58</v>
      </c>
      <c r="H923" s="102" t="n">
        <v>30015</v>
      </c>
      <c r="I923" s="102" t="n">
        <v>21</v>
      </c>
      <c r="J923" s="102" t="n">
        <v>30015</v>
      </c>
      <c r="K923" s="102" t="n">
        <v>7</v>
      </c>
      <c r="L923" s="102" t="s">
        <v>3133</v>
      </c>
      <c r="M923" s="102" t="s">
        <v>1078</v>
      </c>
      <c r="N923" s="102" t="s">
        <v>1079</v>
      </c>
      <c r="O923" s="102" t="s">
        <v>1155</v>
      </c>
      <c r="P923" s="104" t="e">
        <f aca="false">_xlfn.XLOOKUP('MEDIA TRI'!$E:$E,'MEDIA TRI'!$AA:$AA,"-",0)</f>
        <v>#NAME?</v>
      </c>
      <c r="Q923" s="12" t="e">
        <f aca="false">_xlfn.XLOOKUP($U:$U,$V:$V,0,0)</f>
        <v>#NAME?</v>
      </c>
      <c r="R923" s="12" t="e">
        <f aca="false">_xlfn.XLOOKUP($U:$U,$W:$W,0,0)</f>
        <v>#NAME?</v>
      </c>
      <c r="S923" s="12" t="s">
        <v>61</v>
      </c>
      <c r="T923" s="12" t="s">
        <v>1081</v>
      </c>
      <c r="U923" s="12" t="n">
        <v>46634101000115</v>
      </c>
      <c r="V923" s="12" t="n">
        <v>29</v>
      </c>
      <c r="W923" s="12" t="s">
        <v>58</v>
      </c>
    </row>
    <row r="924" customFormat="false" ht="15" hidden="false" customHeight="false" outlineLevel="0" collapsed="false">
      <c r="A924" s="102" t="s">
        <v>3135</v>
      </c>
      <c r="B924" s="103" t="n">
        <v>25388455000157</v>
      </c>
      <c r="C924" s="102" t="n">
        <v>117537</v>
      </c>
      <c r="D924" s="102" t="n">
        <v>995</v>
      </c>
      <c r="E924" s="102" t="s">
        <v>3136</v>
      </c>
      <c r="F924" s="102" t="n">
        <v>10437</v>
      </c>
      <c r="G924" s="102" t="s">
        <v>58</v>
      </c>
      <c r="H924" s="102" t="n">
        <v>35993</v>
      </c>
      <c r="I924" s="102" t="n">
        <v>33</v>
      </c>
      <c r="J924" s="102" t="n">
        <v>35993</v>
      </c>
      <c r="K924" s="102" t="n">
        <v>7</v>
      </c>
      <c r="L924" s="102" t="s">
        <v>3135</v>
      </c>
      <c r="M924" s="102" t="s">
        <v>1078</v>
      </c>
      <c r="N924" s="102" t="s">
        <v>1079</v>
      </c>
      <c r="O924" s="102" t="s">
        <v>1155</v>
      </c>
      <c r="P924" s="104" t="e">
        <f aca="false">_xlfn.XLOOKUP('MEDIA TRI'!$E:$E,'MEDIA TRI'!$AA:$AA,"-",0)</f>
        <v>#NAME?</v>
      </c>
      <c r="Q924" s="12" t="e">
        <f aca="false">_xlfn.XLOOKUP($U:$U,$V:$V,0,0)</f>
        <v>#NAME?</v>
      </c>
      <c r="R924" s="12" t="e">
        <f aca="false">_xlfn.XLOOKUP($U:$U,$W:$W,0,0)</f>
        <v>#NAME?</v>
      </c>
      <c r="S924" s="12" t="s">
        <v>61</v>
      </c>
      <c r="T924" s="12" t="s">
        <v>1081</v>
      </c>
      <c r="U924" s="12" t="n">
        <v>46634101000115</v>
      </c>
      <c r="V924" s="12" t="n">
        <v>29</v>
      </c>
      <c r="W924" s="12" t="s">
        <v>58</v>
      </c>
    </row>
    <row r="925" customFormat="false" ht="15" hidden="false" customHeight="false" outlineLevel="0" collapsed="false">
      <c r="A925" s="102" t="s">
        <v>3137</v>
      </c>
      <c r="B925" s="103" t="n">
        <v>19232669000137</v>
      </c>
      <c r="C925" s="102" t="n">
        <v>163579</v>
      </c>
      <c r="D925" s="102" t="n">
        <v>232</v>
      </c>
      <c r="E925" s="102" t="s">
        <v>3138</v>
      </c>
      <c r="F925" s="102" t="n">
        <v>10437</v>
      </c>
      <c r="G925" s="102" t="s">
        <v>58</v>
      </c>
      <c r="H925" s="102" t="n">
        <v>35184</v>
      </c>
      <c r="I925" s="102" t="n">
        <v>50</v>
      </c>
      <c r="J925" s="102" t="n">
        <v>35184</v>
      </c>
      <c r="K925" s="102" t="n">
        <v>7</v>
      </c>
      <c r="L925" s="102" t="s">
        <v>3137</v>
      </c>
      <c r="M925" s="102" t="s">
        <v>1078</v>
      </c>
      <c r="N925" s="102" t="s">
        <v>1090</v>
      </c>
      <c r="O925" s="102" t="s">
        <v>1091</v>
      </c>
      <c r="P925" s="104" t="e">
        <f aca="false">_xlfn.XLOOKUP('MEDIA TRI'!$E:$E,'MEDIA TRI'!$AA:$AA,"-",0)</f>
        <v>#NAME?</v>
      </c>
      <c r="Q925" s="12" t="e">
        <f aca="false">_xlfn.XLOOKUP($U:$U,$V:$V,0,0)</f>
        <v>#NAME?</v>
      </c>
      <c r="R925" s="12" t="e">
        <f aca="false">_xlfn.XLOOKUP($U:$U,$W:$W,0,0)</f>
        <v>#NAME?</v>
      </c>
      <c r="S925" s="12" t="s">
        <v>61</v>
      </c>
      <c r="T925" s="12" t="s">
        <v>1081</v>
      </c>
      <c r="U925" s="12" t="n">
        <v>45301264000113</v>
      </c>
      <c r="V925" s="12" t="n">
        <v>29</v>
      </c>
      <c r="W925" s="12" t="s">
        <v>58</v>
      </c>
    </row>
    <row r="926" customFormat="false" ht="15" hidden="false" customHeight="false" outlineLevel="0" collapsed="false">
      <c r="A926" s="102" t="s">
        <v>3139</v>
      </c>
      <c r="B926" s="103" t="n">
        <v>23018856000190</v>
      </c>
      <c r="C926" s="102" t="n">
        <v>114119</v>
      </c>
      <c r="D926" s="102" t="n">
        <v>1146</v>
      </c>
      <c r="E926" s="102" t="s">
        <v>3140</v>
      </c>
      <c r="F926" s="102" t="n">
        <v>10437</v>
      </c>
      <c r="G926" s="102" t="s">
        <v>58</v>
      </c>
      <c r="H926" s="102" t="n">
        <v>30015</v>
      </c>
      <c r="I926" s="102" t="n">
        <v>21</v>
      </c>
      <c r="J926" s="102" t="n">
        <v>30015</v>
      </c>
      <c r="K926" s="102" t="n">
        <v>7</v>
      </c>
      <c r="L926" s="102" t="s">
        <v>3139</v>
      </c>
      <c r="M926" s="102" t="s">
        <v>1078</v>
      </c>
      <c r="N926" s="102" t="s">
        <v>1079</v>
      </c>
      <c r="O926" s="102" t="s">
        <v>1097</v>
      </c>
      <c r="P926" s="104" t="e">
        <f aca="false">_xlfn.XLOOKUP('MEDIA TRI'!$E:$E,'MEDIA TRI'!$AA:$AA,"-",0)</f>
        <v>#NAME?</v>
      </c>
      <c r="Q926" s="12" t="e">
        <f aca="false">_xlfn.XLOOKUP($U:$U,$V:$V,0,0)</f>
        <v>#NAME?</v>
      </c>
      <c r="R926" s="12" t="e">
        <f aca="false">_xlfn.XLOOKUP($U:$U,$W:$W,0,0)</f>
        <v>#NAME?</v>
      </c>
      <c r="S926" s="12" t="s">
        <v>61</v>
      </c>
      <c r="T926" s="12" t="s">
        <v>1081</v>
      </c>
      <c r="U926" s="12" t="n">
        <v>45301264000113</v>
      </c>
      <c r="V926" s="12" t="n">
        <v>29</v>
      </c>
      <c r="W926" s="12" t="s">
        <v>58</v>
      </c>
    </row>
    <row r="927" customFormat="false" ht="15" hidden="false" customHeight="false" outlineLevel="0" collapsed="false">
      <c r="A927" s="102" t="s">
        <v>3141</v>
      </c>
      <c r="B927" s="103" t="n">
        <v>20290789000170</v>
      </c>
      <c r="C927" s="102" t="n">
        <v>116342</v>
      </c>
      <c r="D927" s="102" t="n">
        <v>530</v>
      </c>
      <c r="E927" s="102" t="s">
        <v>3142</v>
      </c>
      <c r="F927" s="102" t="n">
        <v>614</v>
      </c>
      <c r="G927" s="102" t="s">
        <v>1183</v>
      </c>
      <c r="H927" s="102" t="n">
        <v>35997</v>
      </c>
      <c r="I927" s="102" t="n">
        <v>49</v>
      </c>
      <c r="J927" s="102" t="n">
        <v>35997</v>
      </c>
      <c r="K927" s="102" t="n">
        <v>7</v>
      </c>
      <c r="L927" s="102" t="s">
        <v>1181</v>
      </c>
      <c r="M927" s="102" t="s">
        <v>1078</v>
      </c>
      <c r="N927" s="102" t="s">
        <v>1090</v>
      </c>
      <c r="O927" s="102" t="s">
        <v>1091</v>
      </c>
      <c r="P927" s="104" t="e">
        <f aca="false">_xlfn.XLOOKUP('MEDIA TRI'!$E:$E,'MEDIA TRI'!$AA:$AA,"-",0)</f>
        <v>#NAME?</v>
      </c>
      <c r="Q927" s="12" t="e">
        <f aca="false">_xlfn.XLOOKUP($U:$U,$V:$V,0,0)</f>
        <v>#NAME?</v>
      </c>
      <c r="R927" s="12" t="e">
        <f aca="false">_xlfn.XLOOKUP($U:$U,$W:$W,0,0)</f>
        <v>#NAME?</v>
      </c>
      <c r="S927" s="12" t="s">
        <v>61</v>
      </c>
      <c r="T927" s="12" t="s">
        <v>1092</v>
      </c>
      <c r="U927" s="12" t="n">
        <v>44215846000114</v>
      </c>
      <c r="V927" s="12" t="n">
        <v>29</v>
      </c>
      <c r="W927" s="12" t="s">
        <v>58</v>
      </c>
    </row>
    <row r="928" customFormat="false" ht="15" hidden="false" customHeight="false" outlineLevel="0" collapsed="false">
      <c r="A928" s="102" t="s">
        <v>3143</v>
      </c>
      <c r="B928" s="103" t="n">
        <v>17084278000197</v>
      </c>
      <c r="C928" s="102" t="n">
        <v>105672</v>
      </c>
      <c r="D928" s="102" t="n">
        <v>530</v>
      </c>
      <c r="E928" s="102" t="s">
        <v>3144</v>
      </c>
      <c r="F928" s="102" t="n">
        <v>104</v>
      </c>
      <c r="G928" s="102" t="s">
        <v>1260</v>
      </c>
      <c r="H928" s="102" t="n">
        <v>35992</v>
      </c>
      <c r="I928" s="102" t="n">
        <v>8</v>
      </c>
      <c r="J928" s="102" t="n">
        <v>35992</v>
      </c>
      <c r="K928" s="102" t="n">
        <v>7</v>
      </c>
      <c r="L928" s="102" t="s">
        <v>2339</v>
      </c>
      <c r="M928" s="102" t="s">
        <v>1078</v>
      </c>
      <c r="N928" s="102" t="s">
        <v>1090</v>
      </c>
      <c r="O928" s="102" t="s">
        <v>1091</v>
      </c>
      <c r="P928" s="104" t="e">
        <f aca="false">_xlfn.XLOOKUP('MEDIA TRI'!$E:$E,'MEDIA TRI'!$AA:$AA,"-",0)</f>
        <v>#NAME?</v>
      </c>
      <c r="Q928" s="12" t="e">
        <f aca="false">_xlfn.XLOOKUP($U:$U,$V:$V,0,0)</f>
        <v>#NAME?</v>
      </c>
      <c r="R928" s="12" t="e">
        <f aca="false">_xlfn.XLOOKUP($U:$U,$W:$W,0,0)</f>
        <v>#NAME?</v>
      </c>
      <c r="S928" s="12" t="s">
        <v>61</v>
      </c>
      <c r="T928" s="12" t="s">
        <v>1092</v>
      </c>
      <c r="U928" s="12" t="n">
        <v>44215846000114</v>
      </c>
      <c r="V928" s="12" t="n">
        <v>29</v>
      </c>
      <c r="W928" s="12" t="s">
        <v>58</v>
      </c>
    </row>
    <row r="929" customFormat="false" ht="15" hidden="false" customHeight="false" outlineLevel="0" collapsed="false">
      <c r="A929" s="102" t="s">
        <v>3145</v>
      </c>
      <c r="B929" s="103" t="n">
        <v>17080276000120</v>
      </c>
      <c r="C929" s="102" t="n">
        <v>101878</v>
      </c>
      <c r="D929" s="102" t="n">
        <v>813</v>
      </c>
      <c r="E929" s="102" t="s">
        <v>3146</v>
      </c>
      <c r="F929" s="102" t="n">
        <v>10994</v>
      </c>
      <c r="G929" s="102" t="s">
        <v>1207</v>
      </c>
      <c r="H929" s="102" t="n">
        <v>35172</v>
      </c>
      <c r="I929" s="102" t="n">
        <v>21</v>
      </c>
      <c r="J929" s="102" t="n">
        <v>35172</v>
      </c>
      <c r="K929" s="102" t="n">
        <v>7</v>
      </c>
      <c r="L929" s="102" t="s">
        <v>3145</v>
      </c>
      <c r="M929" s="102" t="s">
        <v>1078</v>
      </c>
      <c r="N929" s="102" t="s">
        <v>1090</v>
      </c>
      <c r="O929" s="102" t="s">
        <v>1091</v>
      </c>
      <c r="P929" s="104" t="e">
        <f aca="false">_xlfn.XLOOKUP('MEDIA TRI'!$E:$E,'MEDIA TRI'!$AA:$AA,"-",0)</f>
        <v>#NAME?</v>
      </c>
      <c r="Q929" s="12" t="e">
        <f aca="false">_xlfn.XLOOKUP($U:$U,$V:$V,0,0)</f>
        <v>#NAME?</v>
      </c>
      <c r="R929" s="12" t="e">
        <f aca="false">_xlfn.XLOOKUP($U:$U,$W:$W,0,0)</f>
        <v>#NAME?</v>
      </c>
      <c r="S929" s="12" t="s">
        <v>61</v>
      </c>
      <c r="T929" s="12" t="s">
        <v>1081</v>
      </c>
      <c r="U929" s="12" t="n">
        <v>46634390000152</v>
      </c>
      <c r="V929" s="12" t="s">
        <v>1093</v>
      </c>
      <c r="W929" s="12" t="s">
        <v>1094</v>
      </c>
    </row>
    <row r="930" customFormat="false" ht="15" hidden="false" customHeight="false" outlineLevel="0" collapsed="false">
      <c r="A930" s="102" t="s">
        <v>3147</v>
      </c>
      <c r="B930" s="103" t="n">
        <v>22359152000118</v>
      </c>
      <c r="C930" s="102" t="n">
        <v>132151</v>
      </c>
      <c r="D930" s="102" t="n">
        <v>836</v>
      </c>
      <c r="E930" s="102" t="s">
        <v>3148</v>
      </c>
      <c r="F930" s="102" t="n">
        <v>10437</v>
      </c>
      <c r="G930" s="102" t="s">
        <v>58</v>
      </c>
      <c r="H930" s="102" t="n">
        <v>35992</v>
      </c>
      <c r="I930" s="102" t="n">
        <v>7</v>
      </c>
      <c r="J930" s="102" t="n">
        <v>35992</v>
      </c>
      <c r="K930" s="102" t="n">
        <v>7</v>
      </c>
      <c r="L930" s="102" t="s">
        <v>3147</v>
      </c>
      <c r="M930" s="102" t="s">
        <v>1078</v>
      </c>
      <c r="N930" s="102" t="s">
        <v>1079</v>
      </c>
      <c r="O930" s="102" t="s">
        <v>1155</v>
      </c>
      <c r="P930" s="104" t="e">
        <f aca="false">_xlfn.XLOOKUP('MEDIA TRI'!$E:$E,'MEDIA TRI'!$AA:$AA,"-",0)</f>
        <v>#NAME?</v>
      </c>
      <c r="Q930" s="12" t="e">
        <f aca="false">_xlfn.XLOOKUP($U:$U,$V:$V,0,0)</f>
        <v>#NAME?</v>
      </c>
      <c r="R930" s="12" t="e">
        <f aca="false">_xlfn.XLOOKUP($U:$U,$W:$W,0,0)</f>
        <v>#NAME?</v>
      </c>
      <c r="S930" s="12" t="s">
        <v>61</v>
      </c>
      <c r="T930" s="12" t="s">
        <v>1081</v>
      </c>
      <c r="U930" s="12" t="n">
        <v>46634390000152</v>
      </c>
      <c r="V930" s="12" t="s">
        <v>1093</v>
      </c>
      <c r="W930" s="12" t="s">
        <v>1094</v>
      </c>
    </row>
    <row r="931" customFormat="false" ht="15" hidden="false" customHeight="false" outlineLevel="0" collapsed="false">
      <c r="A931" s="102" t="s">
        <v>2321</v>
      </c>
      <c r="B931" s="103" t="n">
        <v>22066583000196</v>
      </c>
      <c r="C931" s="102" t="n">
        <v>137148</v>
      </c>
      <c r="D931" s="102" t="n">
        <v>328</v>
      </c>
      <c r="E931" s="102" t="s">
        <v>3149</v>
      </c>
      <c r="F931" s="102" t="n">
        <v>14608</v>
      </c>
      <c r="G931" s="102" t="s">
        <v>1105</v>
      </c>
      <c r="H931" s="102" t="n">
        <v>35993</v>
      </c>
      <c r="I931" s="102" t="n">
        <v>28</v>
      </c>
      <c r="J931" s="102" t="n">
        <v>35993</v>
      </c>
      <c r="K931" s="102" t="n">
        <v>7</v>
      </c>
      <c r="L931" s="102" t="s">
        <v>2321</v>
      </c>
      <c r="M931" s="102" t="s">
        <v>1078</v>
      </c>
      <c r="N931" s="102" t="s">
        <v>1079</v>
      </c>
      <c r="O931" s="102" t="s">
        <v>1116</v>
      </c>
      <c r="P931" s="104" t="e">
        <f aca="false">_xlfn.XLOOKUP('MEDIA TRI'!$E:$E,'MEDIA TRI'!$AA:$AA,"-",0)</f>
        <v>#NAME?</v>
      </c>
      <c r="Q931" s="12" t="e">
        <f aca="false">_xlfn.XLOOKUP($U:$U,$V:$V,0,0)</f>
        <v>#NAME?</v>
      </c>
      <c r="R931" s="12" t="e">
        <f aca="false">_xlfn.XLOOKUP($U:$U,$W:$W,0,0)</f>
        <v>#NAME?</v>
      </c>
      <c r="S931" s="12" t="s">
        <v>61</v>
      </c>
      <c r="T931" s="12" t="s">
        <v>1081</v>
      </c>
      <c r="U931" s="12" t="n">
        <v>58200015000183</v>
      </c>
      <c r="V931" s="12" t="n">
        <v>29</v>
      </c>
      <c r="W931" s="12" t="s">
        <v>58</v>
      </c>
    </row>
    <row r="932" customFormat="false" ht="15" hidden="false" customHeight="false" outlineLevel="0" collapsed="false">
      <c r="A932" s="102" t="s">
        <v>3150</v>
      </c>
      <c r="B932" s="103" t="n">
        <v>65111601000117</v>
      </c>
      <c r="C932" s="102" t="n">
        <v>141007</v>
      </c>
      <c r="D932" s="102" t="n">
        <v>509</v>
      </c>
      <c r="E932" s="102" t="s">
        <v>3151</v>
      </c>
      <c r="F932" s="102" t="n">
        <v>10437</v>
      </c>
      <c r="G932" s="102" t="s">
        <v>58</v>
      </c>
      <c r="H932" s="102" t="n">
        <v>35997</v>
      </c>
      <c r="I932" s="102" t="n">
        <v>34</v>
      </c>
      <c r="J932" s="102" t="n">
        <v>35997</v>
      </c>
      <c r="K932" s="102" t="n">
        <v>7</v>
      </c>
      <c r="L932" s="102" t="s">
        <v>3150</v>
      </c>
      <c r="M932" s="102" t="s">
        <v>1078</v>
      </c>
      <c r="N932" s="102" t="s">
        <v>1079</v>
      </c>
      <c r="O932" s="102" t="s">
        <v>1116</v>
      </c>
      <c r="P932" s="104" t="e">
        <f aca="false">_xlfn.XLOOKUP('MEDIA TRI'!$E:$E,'MEDIA TRI'!$AA:$AA,"-",0)</f>
        <v>#NAME?</v>
      </c>
      <c r="Q932" s="12" t="e">
        <f aca="false">_xlfn.XLOOKUP($U:$U,$V:$V,0,0)</f>
        <v>#NAME?</v>
      </c>
      <c r="R932" s="12" t="e">
        <f aca="false">_xlfn.XLOOKUP($U:$U,$W:$W,0,0)</f>
        <v>#NAME?</v>
      </c>
      <c r="S932" s="12" t="s">
        <v>61</v>
      </c>
      <c r="T932" s="12" t="s">
        <v>1081</v>
      </c>
      <c r="U932" s="12" t="n">
        <v>58200015000183</v>
      </c>
      <c r="V932" s="12" t="n">
        <v>29</v>
      </c>
      <c r="W932" s="12" t="s">
        <v>58</v>
      </c>
    </row>
    <row r="933" customFormat="false" ht="15" hidden="false" customHeight="false" outlineLevel="0" collapsed="false">
      <c r="A933" s="102" t="s">
        <v>3152</v>
      </c>
      <c r="B933" s="103" t="n">
        <v>20741922000167</v>
      </c>
      <c r="C933" s="102" t="n">
        <v>113655</v>
      </c>
      <c r="D933" s="102" t="n">
        <v>1146</v>
      </c>
      <c r="E933" s="102" t="s">
        <v>3153</v>
      </c>
      <c r="F933" s="102" t="n">
        <v>10437</v>
      </c>
      <c r="G933" s="102" t="s">
        <v>58</v>
      </c>
      <c r="H933" s="102" t="n">
        <v>30015</v>
      </c>
      <c r="I933" s="102" t="n">
        <v>21</v>
      </c>
      <c r="J933" s="102" t="n">
        <v>30015</v>
      </c>
      <c r="K933" s="102" t="n">
        <v>7</v>
      </c>
      <c r="L933" s="102" t="s">
        <v>3152</v>
      </c>
      <c r="M933" s="102" t="s">
        <v>1078</v>
      </c>
      <c r="N933" s="102" t="s">
        <v>1079</v>
      </c>
      <c r="O933" s="102" t="s">
        <v>1097</v>
      </c>
      <c r="P933" s="104" t="e">
        <f aca="false">_xlfn.XLOOKUP('MEDIA TRI'!$E:$E,'MEDIA TRI'!$AA:$AA,"-",0)</f>
        <v>#NAME?</v>
      </c>
      <c r="Q933" s="12" t="e">
        <f aca="false">_xlfn.XLOOKUP($U:$U,$V:$V,0,0)</f>
        <v>#NAME?</v>
      </c>
      <c r="R933" s="12" t="e">
        <f aca="false">_xlfn.XLOOKUP($U:$U,$W:$W,0,0)</f>
        <v>#NAME?</v>
      </c>
      <c r="S933" s="12" t="s">
        <v>61</v>
      </c>
      <c r="T933" s="12" t="s">
        <v>1081</v>
      </c>
      <c r="U933" s="12" t="n">
        <v>51816247000111</v>
      </c>
      <c r="V933" s="12" t="n">
        <v>29</v>
      </c>
      <c r="W933" s="12" t="s">
        <v>58</v>
      </c>
    </row>
    <row r="934" customFormat="false" ht="15" hidden="false" customHeight="false" outlineLevel="0" collapsed="false">
      <c r="A934" s="102" t="s">
        <v>3154</v>
      </c>
      <c r="B934" s="103" t="n">
        <v>19987783000177</v>
      </c>
      <c r="C934" s="102" t="n">
        <v>126090</v>
      </c>
      <c r="D934" s="102" t="n">
        <v>1340</v>
      </c>
      <c r="E934" s="102" t="s">
        <v>3155</v>
      </c>
      <c r="F934" s="102" t="n">
        <v>14725</v>
      </c>
      <c r="G934" s="102" t="s">
        <v>1432</v>
      </c>
      <c r="H934" s="102" t="n">
        <v>35180</v>
      </c>
      <c r="I934" s="102" t="n">
        <v>28</v>
      </c>
      <c r="J934" s="102" t="n">
        <v>35180</v>
      </c>
      <c r="K934" s="102" t="n">
        <v>7</v>
      </c>
      <c r="L934" s="102" t="s">
        <v>1433</v>
      </c>
      <c r="M934" s="102" t="s">
        <v>1078</v>
      </c>
      <c r="N934" s="102" t="s">
        <v>1434</v>
      </c>
      <c r="O934" s="102" t="s">
        <v>1435</v>
      </c>
      <c r="P934" s="104" t="e">
        <f aca="false">_xlfn.XLOOKUP('MEDIA TRI'!$E:$E,'MEDIA TRI'!$AA:$AA,"-",0)</f>
        <v>#NAME?</v>
      </c>
      <c r="Q934" s="12" t="e">
        <f aca="false">_xlfn.XLOOKUP($U:$U,$V:$V,0,0)</f>
        <v>#NAME?</v>
      </c>
      <c r="R934" s="12" t="e">
        <f aca="false">_xlfn.XLOOKUP($U:$U,$W:$W,0,0)</f>
        <v>#NAME?</v>
      </c>
      <c r="S934" s="12" t="s">
        <v>61</v>
      </c>
      <c r="T934" s="12" t="s">
        <v>1081</v>
      </c>
      <c r="U934" s="12" t="n">
        <v>51816247000111</v>
      </c>
      <c r="V934" s="12" t="n">
        <v>29</v>
      </c>
      <c r="W934" s="12" t="s">
        <v>58</v>
      </c>
    </row>
    <row r="935" customFormat="false" ht="15" hidden="false" customHeight="false" outlineLevel="0" collapsed="false">
      <c r="A935" s="102" t="s">
        <v>3156</v>
      </c>
      <c r="B935" s="103" t="n">
        <v>5453754000110</v>
      </c>
      <c r="C935" s="102" t="n">
        <v>109624</v>
      </c>
      <c r="D935" s="102" t="n">
        <v>1146</v>
      </c>
      <c r="E935" s="102" t="s">
        <v>3157</v>
      </c>
      <c r="F935" s="102" t="n">
        <v>10437</v>
      </c>
      <c r="G935" s="102" t="s">
        <v>58</v>
      </c>
      <c r="H935" s="102" t="n">
        <v>30015</v>
      </c>
      <c r="I935" s="102" t="n">
        <v>21</v>
      </c>
      <c r="J935" s="102" t="n">
        <v>30015</v>
      </c>
      <c r="K935" s="102" t="n">
        <v>7</v>
      </c>
      <c r="L935" s="102" t="s">
        <v>3156</v>
      </c>
      <c r="M935" s="102" t="s">
        <v>1078</v>
      </c>
      <c r="N935" s="102" t="s">
        <v>1079</v>
      </c>
      <c r="O935" s="102" t="s">
        <v>1097</v>
      </c>
      <c r="P935" s="104" t="e">
        <f aca="false">_xlfn.XLOOKUP('MEDIA TRI'!$E:$E,'MEDIA TRI'!$AA:$AA,"-",0)</f>
        <v>#NAME?</v>
      </c>
      <c r="Q935" s="12" t="e">
        <f aca="false">_xlfn.XLOOKUP($U:$U,$V:$V,0,0)</f>
        <v>#NAME?</v>
      </c>
      <c r="R935" s="12" t="e">
        <f aca="false">_xlfn.XLOOKUP($U:$U,$W:$W,0,0)</f>
        <v>#NAME?</v>
      </c>
      <c r="S935" s="12" t="s">
        <v>61</v>
      </c>
      <c r="T935" s="12" t="s">
        <v>1081</v>
      </c>
      <c r="U935" s="12" t="n">
        <v>28916716000152</v>
      </c>
      <c r="V935" s="12" t="n">
        <v>29</v>
      </c>
      <c r="W935" s="12" t="s">
        <v>58</v>
      </c>
    </row>
    <row r="936" customFormat="false" ht="15" hidden="false" customHeight="false" outlineLevel="0" collapsed="false">
      <c r="A936" s="102" t="s">
        <v>3158</v>
      </c>
      <c r="B936" s="103" t="n">
        <v>25554411000150</v>
      </c>
      <c r="C936" s="102" t="n">
        <v>112546</v>
      </c>
      <c r="D936" s="102" t="n">
        <v>232</v>
      </c>
      <c r="E936" s="102" t="s">
        <v>1281</v>
      </c>
      <c r="F936" s="102" t="n">
        <v>10437</v>
      </c>
      <c r="G936" s="102" t="s">
        <v>58</v>
      </c>
      <c r="H936" s="102" t="n">
        <v>30015</v>
      </c>
      <c r="I936" s="102" t="n">
        <v>21</v>
      </c>
      <c r="J936" s="102" t="n">
        <v>30015</v>
      </c>
      <c r="K936" s="102" t="n">
        <v>7</v>
      </c>
      <c r="L936" s="102" t="s">
        <v>3158</v>
      </c>
      <c r="M936" s="102" t="s">
        <v>1078</v>
      </c>
      <c r="N936" s="102" t="s">
        <v>1090</v>
      </c>
      <c r="O936" s="102" t="s">
        <v>1091</v>
      </c>
      <c r="P936" s="104" t="e">
        <f aca="false">_xlfn.XLOOKUP('MEDIA TRI'!$E:$E,'MEDIA TRI'!$AA:$AA,"-",0)</f>
        <v>#NAME?</v>
      </c>
      <c r="Q936" s="12" t="e">
        <f aca="false">_xlfn.XLOOKUP($U:$U,$V:$V,0,0)</f>
        <v>#NAME?</v>
      </c>
      <c r="R936" s="12" t="e">
        <f aca="false">_xlfn.XLOOKUP($U:$U,$W:$W,0,0)</f>
        <v>#NAME?</v>
      </c>
      <c r="S936" s="12" t="s">
        <v>61</v>
      </c>
      <c r="T936" s="12" t="s">
        <v>1081</v>
      </c>
      <c r="U936" s="12" t="n">
        <v>18309724000187</v>
      </c>
      <c r="V936" s="12" t="n">
        <v>29</v>
      </c>
      <c r="W936" s="12" t="s">
        <v>58</v>
      </c>
    </row>
    <row r="937" customFormat="false" ht="15" hidden="false" customHeight="false" outlineLevel="0" collapsed="false">
      <c r="A937" s="102" t="s">
        <v>3159</v>
      </c>
      <c r="B937" s="103" t="n">
        <v>66276411000112</v>
      </c>
      <c r="C937" s="102" t="n">
        <v>132613</v>
      </c>
      <c r="D937" s="102" t="n">
        <v>1790</v>
      </c>
      <c r="E937" s="102" t="s">
        <v>3160</v>
      </c>
      <c r="F937" s="102" t="n">
        <v>14175</v>
      </c>
      <c r="G937" s="102" t="s">
        <v>1168</v>
      </c>
      <c r="H937" s="102" t="n">
        <v>35993</v>
      </c>
      <c r="I937" s="102" t="n">
        <v>35</v>
      </c>
      <c r="J937" s="102" t="n">
        <v>35993</v>
      </c>
      <c r="K937" s="102" t="n">
        <v>7</v>
      </c>
      <c r="L937" s="102" t="s">
        <v>3159</v>
      </c>
      <c r="M937" s="102" t="s">
        <v>1078</v>
      </c>
      <c r="N937" s="102" t="s">
        <v>1090</v>
      </c>
      <c r="O937" s="102" t="s">
        <v>1106</v>
      </c>
      <c r="P937" s="104" t="e">
        <f aca="false">_xlfn.XLOOKUP('MEDIA TRI'!$E:$E,'MEDIA TRI'!$AA:$AA,"-",0)</f>
        <v>#NAME?</v>
      </c>
      <c r="Q937" s="12" t="e">
        <f aca="false">_xlfn.XLOOKUP($U:$U,$V:$V,0,0)</f>
        <v>#NAME?</v>
      </c>
      <c r="R937" s="12" t="e">
        <f aca="false">_xlfn.XLOOKUP($U:$U,$W:$W,0,0)</f>
        <v>#NAME?</v>
      </c>
      <c r="S937" s="12" t="s">
        <v>61</v>
      </c>
      <c r="T937" s="12" t="s">
        <v>1092</v>
      </c>
      <c r="U937" s="12" t="n">
        <v>18309724000187</v>
      </c>
      <c r="V937" s="12" t="n">
        <v>29</v>
      </c>
      <c r="W937" s="12" t="s">
        <v>58</v>
      </c>
    </row>
    <row r="938" customFormat="false" ht="15" hidden="false" customHeight="false" outlineLevel="0" collapsed="false">
      <c r="A938" s="102" t="s">
        <v>3161</v>
      </c>
      <c r="B938" s="103" t="n">
        <v>19986033000180</v>
      </c>
      <c r="C938" s="102" t="n">
        <v>105485</v>
      </c>
      <c r="D938" s="102" t="n">
        <v>207</v>
      </c>
      <c r="E938" s="102" t="s">
        <v>3162</v>
      </c>
      <c r="F938" s="102" t="n">
        <v>10437</v>
      </c>
      <c r="G938" s="102" t="s">
        <v>58</v>
      </c>
      <c r="H938" s="102" t="n">
        <v>35992</v>
      </c>
      <c r="I938" s="102" t="n">
        <v>7</v>
      </c>
      <c r="J938" s="102" t="n">
        <v>35992</v>
      </c>
      <c r="K938" s="102" t="n">
        <v>7</v>
      </c>
      <c r="L938" s="102" t="s">
        <v>3161</v>
      </c>
      <c r="M938" s="102" t="s">
        <v>1078</v>
      </c>
      <c r="N938" s="102" t="s">
        <v>1079</v>
      </c>
      <c r="O938" s="102" t="s">
        <v>1080</v>
      </c>
      <c r="P938" s="104" t="e">
        <f aca="false">_xlfn.XLOOKUP('MEDIA TRI'!$E:$E,'MEDIA TRI'!$AA:$AA,"-",0)</f>
        <v>#NAME?</v>
      </c>
      <c r="Q938" s="12" t="e">
        <f aca="false">_xlfn.XLOOKUP($U:$U,$V:$V,0,0)</f>
        <v>#NAME?</v>
      </c>
      <c r="R938" s="12" t="e">
        <f aca="false">_xlfn.XLOOKUP($U:$U,$W:$W,0,0)</f>
        <v>#NAME?</v>
      </c>
      <c r="S938" s="12" t="s">
        <v>61</v>
      </c>
      <c r="T938" s="12" t="s">
        <v>1081</v>
      </c>
      <c r="U938" s="12" t="n">
        <v>19876424000142</v>
      </c>
      <c r="V938" s="12" t="n">
        <v>29</v>
      </c>
      <c r="W938" s="12" t="s">
        <v>58</v>
      </c>
    </row>
    <row r="939" customFormat="false" ht="15" hidden="false" customHeight="false" outlineLevel="0" collapsed="false">
      <c r="A939" s="102" t="s">
        <v>3163</v>
      </c>
      <c r="B939" s="103" t="n">
        <v>26390849000102</v>
      </c>
      <c r="C939" s="102" t="n">
        <v>147030</v>
      </c>
      <c r="D939" s="102" t="n">
        <v>207</v>
      </c>
      <c r="E939" s="102" t="s">
        <v>3164</v>
      </c>
      <c r="F939" s="102" t="n">
        <v>14725</v>
      </c>
      <c r="G939" s="102" t="s">
        <v>1432</v>
      </c>
      <c r="H939" s="102" t="n">
        <v>35993</v>
      </c>
      <c r="I939" s="102" t="n">
        <v>45</v>
      </c>
      <c r="J939" s="102" t="n">
        <v>35993</v>
      </c>
      <c r="K939" s="102" t="n">
        <v>7</v>
      </c>
      <c r="L939" s="102" t="s">
        <v>3163</v>
      </c>
      <c r="M939" s="102" t="s">
        <v>1078</v>
      </c>
      <c r="N939" s="102" t="s">
        <v>1079</v>
      </c>
      <c r="O939" s="102" t="s">
        <v>1080</v>
      </c>
      <c r="P939" s="104" t="e">
        <f aca="false">_xlfn.XLOOKUP('MEDIA TRI'!$E:$E,'MEDIA TRI'!$AA:$AA,"-",0)</f>
        <v>#NAME?</v>
      </c>
      <c r="Q939" s="12" t="e">
        <f aca="false">_xlfn.XLOOKUP($U:$U,$V:$V,0,0)</f>
        <v>#NAME?</v>
      </c>
      <c r="R939" s="12" t="e">
        <f aca="false">_xlfn.XLOOKUP($U:$U,$W:$W,0,0)</f>
        <v>#NAME?</v>
      </c>
      <c r="S939" s="12" t="s">
        <v>61</v>
      </c>
      <c r="T939" s="12" t="s">
        <v>1081</v>
      </c>
      <c r="U939" s="12" t="n">
        <v>19876424000142</v>
      </c>
      <c r="V939" s="12" t="n">
        <v>29</v>
      </c>
      <c r="W939" s="12" t="s">
        <v>58</v>
      </c>
    </row>
    <row r="940" customFormat="false" ht="15" hidden="false" customHeight="false" outlineLevel="0" collapsed="false">
      <c r="A940" s="102" t="s">
        <v>3165</v>
      </c>
      <c r="B940" s="103" t="n">
        <v>23855331000109</v>
      </c>
      <c r="C940" s="102" t="n">
        <v>133586</v>
      </c>
      <c r="D940" s="102" t="n">
        <v>3412</v>
      </c>
      <c r="E940" s="102" t="s">
        <v>3166</v>
      </c>
      <c r="F940" s="102" t="n">
        <v>9336</v>
      </c>
      <c r="G940" s="102" t="s">
        <v>1133</v>
      </c>
      <c r="H940" s="102" t="n">
        <v>35896</v>
      </c>
      <c r="I940" s="102" t="n">
        <v>21</v>
      </c>
      <c r="J940" s="102" t="n">
        <v>35896</v>
      </c>
      <c r="K940" s="102" t="n">
        <v>7</v>
      </c>
      <c r="L940" s="102" t="s">
        <v>2897</v>
      </c>
      <c r="M940" s="102" t="s">
        <v>1078</v>
      </c>
      <c r="N940" s="102" t="s">
        <v>1090</v>
      </c>
      <c r="O940" s="102" t="s">
        <v>1126</v>
      </c>
      <c r="P940" s="104" t="e">
        <f aca="false">_xlfn.XLOOKUP('MEDIA TRI'!$E:$E,'MEDIA TRI'!$AA:$AA,"-",0)</f>
        <v>#NAME?</v>
      </c>
      <c r="Q940" s="12" t="e">
        <f aca="false">_xlfn.XLOOKUP($U:$U,$V:$V,0,0)</f>
        <v>#NAME?</v>
      </c>
      <c r="R940" s="12" t="e">
        <f aca="false">_xlfn.XLOOKUP($U:$U,$W:$W,0,0)</f>
        <v>#NAME?</v>
      </c>
      <c r="S940" s="12" t="s">
        <v>61</v>
      </c>
      <c r="T940" s="12" t="s">
        <v>1092</v>
      </c>
      <c r="U940" s="12" t="n">
        <v>44959021000104</v>
      </c>
      <c r="V940" s="12" t="n">
        <v>29</v>
      </c>
      <c r="W940" s="12" t="s">
        <v>58</v>
      </c>
    </row>
    <row r="941" customFormat="false" ht="15" hidden="false" customHeight="false" outlineLevel="0" collapsed="false">
      <c r="A941" s="102" t="s">
        <v>3167</v>
      </c>
      <c r="B941" s="103" t="n">
        <v>23154263000150</v>
      </c>
      <c r="C941" s="102" t="n">
        <v>138672</v>
      </c>
      <c r="D941" s="102" t="n">
        <v>3412</v>
      </c>
      <c r="E941" s="102" t="s">
        <v>3168</v>
      </c>
      <c r="F941" s="102" t="n">
        <v>10437</v>
      </c>
      <c r="G941" s="102" t="s">
        <v>58</v>
      </c>
      <c r="H941" s="102" t="n">
        <v>30015</v>
      </c>
      <c r="I941" s="102" t="n">
        <v>8</v>
      </c>
      <c r="J941" s="102" t="n">
        <v>30015</v>
      </c>
      <c r="K941" s="102" t="n">
        <v>7</v>
      </c>
      <c r="L941" s="102" t="s">
        <v>3167</v>
      </c>
      <c r="M941" s="102" t="s">
        <v>1078</v>
      </c>
      <c r="N941" s="102" t="s">
        <v>1090</v>
      </c>
      <c r="O941" s="102" t="s">
        <v>1126</v>
      </c>
      <c r="P941" s="104" t="e">
        <f aca="false">_xlfn.XLOOKUP('MEDIA TRI'!$E:$E,'MEDIA TRI'!$AA:$AA,"-",0)</f>
        <v>#NAME?</v>
      </c>
      <c r="Q941" s="12" t="e">
        <f aca="false">_xlfn.XLOOKUP($U:$U,$V:$V,0,0)</f>
        <v>#NAME?</v>
      </c>
      <c r="R941" s="12" t="e">
        <f aca="false">_xlfn.XLOOKUP($U:$U,$W:$W,0,0)</f>
        <v>#NAME?</v>
      </c>
      <c r="S941" s="12" t="s">
        <v>61</v>
      </c>
      <c r="T941" s="12" t="s">
        <v>1092</v>
      </c>
      <c r="U941" s="12" t="n">
        <v>44959021000104</v>
      </c>
      <c r="V941" s="12" t="n">
        <v>29</v>
      </c>
      <c r="W941" s="12" t="s">
        <v>58</v>
      </c>
    </row>
    <row r="942" customFormat="false" ht="15" hidden="false" customHeight="false" outlineLevel="0" collapsed="false">
      <c r="A942" s="102" t="s">
        <v>3169</v>
      </c>
      <c r="B942" s="103" t="n">
        <v>22279764000109</v>
      </c>
      <c r="C942" s="102" t="n">
        <v>133733</v>
      </c>
      <c r="D942" s="102" t="n">
        <v>1444</v>
      </c>
      <c r="E942" s="102" t="s">
        <v>3170</v>
      </c>
      <c r="F942" s="102" t="n">
        <v>10437</v>
      </c>
      <c r="G942" s="102" t="s">
        <v>58</v>
      </c>
      <c r="H942" s="102" t="n">
        <v>34912</v>
      </c>
      <c r="I942" s="102" t="n">
        <v>28</v>
      </c>
      <c r="J942" s="102" t="n">
        <v>34912</v>
      </c>
      <c r="K942" s="102" t="n">
        <v>7</v>
      </c>
      <c r="L942" s="102" t="s">
        <v>3169</v>
      </c>
      <c r="M942" s="102" t="s">
        <v>1078</v>
      </c>
      <c r="N942" s="102" t="s">
        <v>1079</v>
      </c>
      <c r="O942" s="102" t="s">
        <v>1155</v>
      </c>
      <c r="P942" s="104" t="e">
        <f aca="false">_xlfn.XLOOKUP('MEDIA TRI'!$E:$E,'MEDIA TRI'!$AA:$AA,"-",0)</f>
        <v>#NAME?</v>
      </c>
      <c r="Q942" s="12" t="e">
        <f aca="false">_xlfn.XLOOKUP($U:$U,$V:$V,0,0)</f>
        <v>#NAME?</v>
      </c>
      <c r="R942" s="12" t="e">
        <f aca="false">_xlfn.XLOOKUP($U:$U,$W:$W,0,0)</f>
        <v>#NAME?</v>
      </c>
      <c r="S942" s="12" t="s">
        <v>61</v>
      </c>
      <c r="T942" s="12" t="s">
        <v>1081</v>
      </c>
      <c r="U942" s="12" t="n">
        <v>45511847000179</v>
      </c>
      <c r="V942" s="12" t="n">
        <v>29</v>
      </c>
      <c r="W942" s="12" t="s">
        <v>58</v>
      </c>
    </row>
    <row r="943" customFormat="false" ht="15" hidden="false" customHeight="false" outlineLevel="0" collapsed="false">
      <c r="A943" s="102" t="s">
        <v>3171</v>
      </c>
      <c r="B943" s="103" t="n">
        <v>3138284000175</v>
      </c>
      <c r="C943" s="102" t="n">
        <v>117625</v>
      </c>
      <c r="D943" s="102" t="n">
        <v>598</v>
      </c>
      <c r="E943" s="102" t="s">
        <v>3172</v>
      </c>
      <c r="F943" s="102" t="n">
        <v>10437</v>
      </c>
      <c r="G943" s="102" t="s">
        <v>58</v>
      </c>
      <c r="H943" s="102" t="n">
        <v>34900</v>
      </c>
      <c r="I943" s="102" t="n">
        <v>21</v>
      </c>
      <c r="J943" s="102" t="n">
        <v>34900</v>
      </c>
      <c r="K943" s="102" t="n">
        <v>7</v>
      </c>
      <c r="L943" s="102" t="s">
        <v>3171</v>
      </c>
      <c r="M943" s="102" t="s">
        <v>1078</v>
      </c>
      <c r="N943" s="102" t="s">
        <v>1079</v>
      </c>
      <c r="O943" s="102" t="s">
        <v>1116</v>
      </c>
      <c r="P943" s="104" t="e">
        <f aca="false">_xlfn.XLOOKUP('MEDIA TRI'!$E:$E,'MEDIA TRI'!$AA:$AA,"-",0)</f>
        <v>#NAME?</v>
      </c>
      <c r="Q943" s="12" t="e">
        <f aca="false">_xlfn.XLOOKUP($U:$U,$V:$V,0,0)</f>
        <v>#NAME?</v>
      </c>
      <c r="R943" s="12" t="e">
        <f aca="false">_xlfn.XLOOKUP($U:$U,$W:$W,0,0)</f>
        <v>#NAME?</v>
      </c>
      <c r="S943" s="12" t="s">
        <v>61</v>
      </c>
      <c r="T943" s="12" t="s">
        <v>1081</v>
      </c>
      <c r="U943" s="12" t="n">
        <v>45511847000179</v>
      </c>
      <c r="V943" s="12" t="n">
        <v>29</v>
      </c>
      <c r="W943" s="12" t="s">
        <v>58</v>
      </c>
    </row>
    <row r="944" customFormat="false" ht="15" hidden="false" customHeight="false" outlineLevel="0" collapsed="false">
      <c r="A944" s="102" t="s">
        <v>3173</v>
      </c>
      <c r="B944" s="103" t="n">
        <v>4204641000119</v>
      </c>
      <c r="C944" s="102" t="n">
        <v>137588</v>
      </c>
      <c r="D944" s="102" t="n">
        <v>1829</v>
      </c>
      <c r="E944" s="102" t="s">
        <v>3174</v>
      </c>
      <c r="F944" s="102" t="n">
        <v>14175</v>
      </c>
      <c r="G944" s="102" t="s">
        <v>1168</v>
      </c>
      <c r="H944" s="102" t="n">
        <v>34925</v>
      </c>
      <c r="I944" s="102" t="n">
        <v>42</v>
      </c>
      <c r="J944" s="102" t="n">
        <v>34925</v>
      </c>
      <c r="K944" s="102" t="n">
        <v>7</v>
      </c>
      <c r="L944" s="102" t="s">
        <v>3173</v>
      </c>
      <c r="M944" s="102" t="s">
        <v>1078</v>
      </c>
      <c r="N944" s="102" t="s">
        <v>1090</v>
      </c>
      <c r="O944" s="102" t="s">
        <v>1102</v>
      </c>
      <c r="P944" s="104" t="e">
        <f aca="false">_xlfn.XLOOKUP('MEDIA TRI'!$E:$E,'MEDIA TRI'!$AA:$AA,"-",0)</f>
        <v>#NAME?</v>
      </c>
      <c r="Q944" s="12" t="e">
        <f aca="false">_xlfn.XLOOKUP($U:$U,$V:$V,0,0)</f>
        <v>#NAME?</v>
      </c>
      <c r="R944" s="12" t="e">
        <f aca="false">_xlfn.XLOOKUP($U:$U,$W:$W,0,0)</f>
        <v>#NAME?</v>
      </c>
      <c r="S944" s="12" t="s">
        <v>61</v>
      </c>
      <c r="T944" s="12" t="s">
        <v>1081</v>
      </c>
      <c r="U944" s="12" t="n">
        <v>18715383000140</v>
      </c>
      <c r="V944" s="12" t="n">
        <v>28</v>
      </c>
      <c r="W944" s="12" t="s">
        <v>1150</v>
      </c>
    </row>
    <row r="945" customFormat="false" ht="15" hidden="false" customHeight="false" outlineLevel="0" collapsed="false">
      <c r="A945" s="102" t="s">
        <v>1601</v>
      </c>
      <c r="B945" s="103" t="n">
        <v>3207600000113</v>
      </c>
      <c r="C945" s="102" t="n">
        <v>115523</v>
      </c>
      <c r="D945" s="102" t="n">
        <v>2256</v>
      </c>
      <c r="E945" s="102" t="s">
        <v>3175</v>
      </c>
      <c r="F945" s="102" t="n">
        <v>12837</v>
      </c>
      <c r="G945" s="102" t="s">
        <v>1221</v>
      </c>
      <c r="H945" s="102" t="n">
        <v>35992</v>
      </c>
      <c r="I945" s="102" t="n">
        <v>7</v>
      </c>
      <c r="J945" s="102" t="n">
        <v>35992</v>
      </c>
      <c r="K945" s="102" t="n">
        <v>7</v>
      </c>
      <c r="L945" s="102" t="s">
        <v>1601</v>
      </c>
      <c r="M945" s="102" t="s">
        <v>1078</v>
      </c>
      <c r="N945" s="102" t="s">
        <v>1090</v>
      </c>
      <c r="O945" s="102" t="s">
        <v>1102</v>
      </c>
      <c r="P945" s="104" t="e">
        <f aca="false">_xlfn.XLOOKUP('MEDIA TRI'!$E:$E,'MEDIA TRI'!$AA:$AA,"-",0)</f>
        <v>#NAME?</v>
      </c>
      <c r="Q945" s="12" t="e">
        <f aca="false">_xlfn.XLOOKUP($U:$U,$V:$V,0,0)</f>
        <v>#NAME?</v>
      </c>
      <c r="R945" s="12" t="e">
        <f aca="false">_xlfn.XLOOKUP($U:$U,$W:$W,0,0)</f>
        <v>#NAME?</v>
      </c>
      <c r="S945" s="12" t="s">
        <v>61</v>
      </c>
      <c r="T945" s="12" t="s">
        <v>1092</v>
      </c>
      <c r="U945" s="12" t="n">
        <v>18715383000140</v>
      </c>
      <c r="V945" s="12" t="n">
        <v>28</v>
      </c>
      <c r="W945" s="12" t="s">
        <v>1150</v>
      </c>
    </row>
    <row r="946" customFormat="false" ht="15" hidden="false" customHeight="false" outlineLevel="0" collapsed="false">
      <c r="A946" s="102" t="s">
        <v>3176</v>
      </c>
      <c r="B946" s="103" t="n">
        <v>64457484000185</v>
      </c>
      <c r="C946" s="102" t="n">
        <v>163419</v>
      </c>
      <c r="D946" s="102" t="n">
        <v>915</v>
      </c>
      <c r="E946" s="102" t="s">
        <v>3177</v>
      </c>
      <c r="F946" s="102" t="n">
        <v>10437</v>
      </c>
      <c r="G946" s="102" t="s">
        <v>58</v>
      </c>
      <c r="H946" s="102" t="n">
        <v>35993</v>
      </c>
      <c r="I946" s="102" t="n">
        <v>34</v>
      </c>
      <c r="J946" s="102" t="n">
        <v>35993</v>
      </c>
      <c r="K946" s="102" t="n">
        <v>7</v>
      </c>
      <c r="L946" s="102" t="s">
        <v>3176</v>
      </c>
      <c r="M946" s="102" t="s">
        <v>1078</v>
      </c>
      <c r="N946" s="102" t="s">
        <v>1079</v>
      </c>
      <c r="O946" s="102" t="s">
        <v>1155</v>
      </c>
      <c r="P946" s="104" t="e">
        <f aca="false">_xlfn.XLOOKUP('MEDIA TRI'!$E:$E,'MEDIA TRI'!$AA:$AA,"-",0)</f>
        <v>#NAME?</v>
      </c>
      <c r="Q946" s="12" t="e">
        <f aca="false">_xlfn.XLOOKUP($U:$U,$V:$V,0,0)</f>
        <v>#NAME?</v>
      </c>
      <c r="R946" s="12" t="e">
        <f aca="false">_xlfn.XLOOKUP($U:$U,$W:$W,0,0)</f>
        <v>#NAME?</v>
      </c>
      <c r="S946" s="12" t="s">
        <v>61</v>
      </c>
      <c r="T946" s="12" t="s">
        <v>1081</v>
      </c>
      <c r="U946" s="12" t="n">
        <v>76017474000108</v>
      </c>
      <c r="V946" s="12" t="n">
        <v>29</v>
      </c>
      <c r="W946" s="12" t="s">
        <v>58</v>
      </c>
    </row>
    <row r="947" customFormat="false" ht="15" hidden="false" customHeight="false" outlineLevel="0" collapsed="false">
      <c r="A947" s="102" t="s">
        <v>3178</v>
      </c>
      <c r="B947" s="103" t="n">
        <v>1126797000130</v>
      </c>
      <c r="C947" s="102" t="n">
        <v>133588</v>
      </c>
      <c r="D947" s="102" t="n">
        <v>1146</v>
      </c>
      <c r="E947" s="102" t="s">
        <v>3179</v>
      </c>
      <c r="F947" s="102" t="n">
        <v>85</v>
      </c>
      <c r="G947" s="102" t="s">
        <v>2363</v>
      </c>
      <c r="H947" s="102" t="n">
        <v>30015</v>
      </c>
      <c r="I947" s="102" t="n">
        <v>13</v>
      </c>
      <c r="J947" s="102" t="n">
        <v>30015</v>
      </c>
      <c r="K947" s="102" t="n">
        <v>7</v>
      </c>
      <c r="L947" s="102" t="s">
        <v>3178</v>
      </c>
      <c r="M947" s="102" t="s">
        <v>1078</v>
      </c>
      <c r="N947" s="102" t="s">
        <v>1079</v>
      </c>
      <c r="O947" s="102" t="s">
        <v>1097</v>
      </c>
      <c r="P947" s="104" t="e">
        <f aca="false">_xlfn.XLOOKUP('MEDIA TRI'!$E:$E,'MEDIA TRI'!$AA:$AA,"-",0)</f>
        <v>#NAME?</v>
      </c>
      <c r="Q947" s="12" t="e">
        <f aca="false">_xlfn.XLOOKUP($U:$U,$V:$V,0,0)</f>
        <v>#NAME?</v>
      </c>
      <c r="R947" s="12" t="e">
        <f aca="false">_xlfn.XLOOKUP($U:$U,$W:$W,0,0)</f>
        <v>#NAME?</v>
      </c>
      <c r="S947" s="12" t="s">
        <v>61</v>
      </c>
      <c r="T947" s="12" t="s">
        <v>1081</v>
      </c>
      <c r="U947" s="12" t="n">
        <v>76017474000108</v>
      </c>
      <c r="V947" s="12" t="n">
        <v>29</v>
      </c>
      <c r="W947" s="12" t="s">
        <v>58</v>
      </c>
    </row>
    <row r="948" customFormat="false" ht="15" hidden="false" customHeight="false" outlineLevel="0" collapsed="false">
      <c r="A948" s="102" t="s">
        <v>3180</v>
      </c>
      <c r="B948" s="103" t="n">
        <v>24057416000104</v>
      </c>
      <c r="C948" s="102" t="n">
        <v>132911</v>
      </c>
      <c r="D948" s="102" t="n">
        <v>412</v>
      </c>
      <c r="E948" s="102" t="s">
        <v>3181</v>
      </c>
      <c r="F948" s="102" t="n">
        <v>10437</v>
      </c>
      <c r="G948" s="102" t="s">
        <v>58</v>
      </c>
      <c r="H948" s="102" t="n">
        <v>30015</v>
      </c>
      <c r="I948" s="102" t="n">
        <v>21</v>
      </c>
      <c r="J948" s="102" t="n">
        <v>30015</v>
      </c>
      <c r="K948" s="102" t="n">
        <v>7</v>
      </c>
      <c r="L948" s="102" t="s">
        <v>3180</v>
      </c>
      <c r="M948" s="102" t="s">
        <v>1078</v>
      </c>
      <c r="N948" s="102" t="s">
        <v>1079</v>
      </c>
      <c r="O948" s="102" t="s">
        <v>1147</v>
      </c>
      <c r="P948" s="104" t="e">
        <f aca="false">_xlfn.XLOOKUP('MEDIA TRI'!$E:$E,'MEDIA TRI'!$AA:$AA,"-",0)</f>
        <v>#NAME?</v>
      </c>
      <c r="Q948" s="12" t="e">
        <f aca="false">_xlfn.XLOOKUP($U:$U,$V:$V,0,0)</f>
        <v>#NAME?</v>
      </c>
      <c r="R948" s="12" t="e">
        <f aca="false">_xlfn.XLOOKUP($U:$U,$W:$W,0,0)</f>
        <v>#NAME?</v>
      </c>
      <c r="S948" s="12" t="s">
        <v>61</v>
      </c>
      <c r="T948" s="12" t="s">
        <v>1092</v>
      </c>
      <c r="U948" s="12" t="n">
        <v>76017474000108</v>
      </c>
      <c r="V948" s="12" t="n">
        <v>29</v>
      </c>
      <c r="W948" s="12" t="s">
        <v>58</v>
      </c>
    </row>
    <row r="949" customFormat="false" ht="15" hidden="false" customHeight="false" outlineLevel="0" collapsed="false">
      <c r="A949" s="102" t="s">
        <v>3182</v>
      </c>
      <c r="B949" s="103" t="n">
        <v>17051335000131</v>
      </c>
      <c r="C949" s="102" t="n">
        <v>109447</v>
      </c>
      <c r="D949" s="102" t="n">
        <v>1146</v>
      </c>
      <c r="E949" s="102" t="s">
        <v>3183</v>
      </c>
      <c r="F949" s="102" t="n">
        <v>10437</v>
      </c>
      <c r="G949" s="102" t="s">
        <v>58</v>
      </c>
      <c r="H949" s="102" t="n">
        <v>30015</v>
      </c>
      <c r="I949" s="102" t="n">
        <v>42</v>
      </c>
      <c r="J949" s="102" t="n">
        <v>30015</v>
      </c>
      <c r="K949" s="102" t="n">
        <v>7</v>
      </c>
      <c r="L949" s="102" t="s">
        <v>3182</v>
      </c>
      <c r="M949" s="102" t="s">
        <v>1078</v>
      </c>
      <c r="N949" s="102" t="s">
        <v>1079</v>
      </c>
      <c r="O949" s="102" t="s">
        <v>1097</v>
      </c>
      <c r="P949" s="104" t="e">
        <f aca="false">_xlfn.XLOOKUP('MEDIA TRI'!$E:$E,'MEDIA TRI'!$AA:$AA,"-",0)</f>
        <v>#NAME?</v>
      </c>
      <c r="Q949" s="12" t="e">
        <f aca="false">_xlfn.XLOOKUP($U:$U,$V:$V,0,0)</f>
        <v>#NAME?</v>
      </c>
      <c r="R949" s="12" t="e">
        <f aca="false">_xlfn.XLOOKUP($U:$U,$W:$W,0,0)</f>
        <v>#NAME?</v>
      </c>
      <c r="S949" s="12" t="s">
        <v>61</v>
      </c>
      <c r="T949" s="12" t="s">
        <v>1092</v>
      </c>
      <c r="U949" s="12" t="n">
        <v>46634044000174</v>
      </c>
      <c r="V949" s="12" t="n">
        <v>29</v>
      </c>
      <c r="W949" s="12" t="s">
        <v>58</v>
      </c>
    </row>
    <row r="950" customFormat="false" ht="15" hidden="false" customHeight="false" outlineLevel="0" collapsed="false">
      <c r="A950" s="102" t="s">
        <v>3184</v>
      </c>
      <c r="B950" s="103" t="n">
        <v>42815183000143</v>
      </c>
      <c r="C950" s="102" t="n">
        <v>132568</v>
      </c>
      <c r="D950" s="102" t="n">
        <v>2069</v>
      </c>
      <c r="E950" s="102" t="s">
        <v>3185</v>
      </c>
      <c r="F950" s="102" t="n">
        <v>10437</v>
      </c>
      <c r="G950" s="102" t="s">
        <v>58</v>
      </c>
      <c r="H950" s="102" t="n">
        <v>34925</v>
      </c>
      <c r="I950" s="102" t="n">
        <v>14</v>
      </c>
      <c r="J950" s="102" t="n">
        <v>34925</v>
      </c>
      <c r="K950" s="102" t="n">
        <v>7</v>
      </c>
      <c r="L950" s="102" t="s">
        <v>3184</v>
      </c>
      <c r="M950" s="102" t="s">
        <v>1078</v>
      </c>
      <c r="N950" s="102" t="s">
        <v>1079</v>
      </c>
      <c r="O950" s="102" t="s">
        <v>1147</v>
      </c>
      <c r="P950" s="104" t="e">
        <f aca="false">_xlfn.XLOOKUP('MEDIA TRI'!$E:$E,'MEDIA TRI'!$AA:$AA,"-",0)</f>
        <v>#NAME?</v>
      </c>
      <c r="Q950" s="12" t="e">
        <f aca="false">_xlfn.XLOOKUP($U:$U,$V:$V,0,0)</f>
        <v>#NAME?</v>
      </c>
      <c r="R950" s="12" t="e">
        <f aca="false">_xlfn.XLOOKUP($U:$U,$W:$W,0,0)</f>
        <v>#NAME?</v>
      </c>
      <c r="S950" s="12" t="s">
        <v>61</v>
      </c>
      <c r="T950" s="12" t="s">
        <v>1092</v>
      </c>
      <c r="U950" s="12" t="n">
        <v>46634044000174</v>
      </c>
      <c r="V950" s="12" t="n">
        <v>29</v>
      </c>
      <c r="W950" s="12" t="s">
        <v>58</v>
      </c>
    </row>
    <row r="951" customFormat="false" ht="15" hidden="false" customHeight="false" outlineLevel="0" collapsed="false">
      <c r="A951" s="102" t="s">
        <v>3186</v>
      </c>
      <c r="B951" s="103" t="n">
        <v>21543434000108</v>
      </c>
      <c r="C951" s="102" t="n">
        <v>138546</v>
      </c>
      <c r="D951" s="102" t="n">
        <v>546</v>
      </c>
      <c r="E951" s="102" t="s">
        <v>3187</v>
      </c>
      <c r="F951" s="102" t="n">
        <v>10437</v>
      </c>
      <c r="G951" s="102" t="s">
        <v>58</v>
      </c>
      <c r="H951" s="102" t="n">
        <v>30015</v>
      </c>
      <c r="I951" s="102" t="n">
        <v>21</v>
      </c>
      <c r="J951" s="102" t="n">
        <v>30015</v>
      </c>
      <c r="K951" s="102" t="n">
        <v>7</v>
      </c>
      <c r="L951" s="102" t="s">
        <v>3186</v>
      </c>
      <c r="M951" s="102" t="s">
        <v>1078</v>
      </c>
      <c r="N951" s="102" t="s">
        <v>1079</v>
      </c>
      <c r="O951" s="102" t="s">
        <v>1086</v>
      </c>
      <c r="P951" s="104" t="e">
        <f aca="false">_xlfn.XLOOKUP('MEDIA TRI'!$E:$E,'MEDIA TRI'!$AA:$AA,"-",0)</f>
        <v>#NAME?</v>
      </c>
      <c r="Q951" s="12" t="e">
        <f aca="false">_xlfn.XLOOKUP($U:$U,$V:$V,0,0)</f>
        <v>#NAME?</v>
      </c>
      <c r="R951" s="12" t="e">
        <f aca="false">_xlfn.XLOOKUP($U:$U,$W:$W,0,0)</f>
        <v>#NAME?</v>
      </c>
      <c r="S951" s="12" t="s">
        <v>61</v>
      </c>
      <c r="T951" s="12" t="s">
        <v>1081</v>
      </c>
      <c r="U951" s="12" t="n">
        <v>45780087000103</v>
      </c>
      <c r="V951" s="12" t="n">
        <v>29</v>
      </c>
      <c r="W951" s="12" t="s">
        <v>58</v>
      </c>
    </row>
    <row r="952" customFormat="false" ht="15" hidden="false" customHeight="false" outlineLevel="0" collapsed="false">
      <c r="A952" s="102" t="s">
        <v>3188</v>
      </c>
      <c r="B952" s="103" t="n">
        <v>19479401000102</v>
      </c>
      <c r="C952" s="102" t="n">
        <v>103038</v>
      </c>
      <c r="D952" s="102" t="n">
        <v>1443</v>
      </c>
      <c r="E952" s="102" t="s">
        <v>3189</v>
      </c>
      <c r="F952" s="102" t="n">
        <v>10994</v>
      </c>
      <c r="G952" s="102" t="s">
        <v>1207</v>
      </c>
      <c r="H952" s="102" t="n">
        <v>34925</v>
      </c>
      <c r="I952" s="102" t="n">
        <v>32</v>
      </c>
      <c r="J952" s="102" t="n">
        <v>34925</v>
      </c>
      <c r="K952" s="102" t="n">
        <v>7</v>
      </c>
      <c r="L952" s="102" t="s">
        <v>3188</v>
      </c>
      <c r="M952" s="102" t="s">
        <v>1078</v>
      </c>
      <c r="N952" s="102" t="s">
        <v>1079</v>
      </c>
      <c r="O952" s="102" t="s">
        <v>1116</v>
      </c>
      <c r="P952" s="104" t="e">
        <f aca="false">_xlfn.XLOOKUP('MEDIA TRI'!$E:$E,'MEDIA TRI'!$AA:$AA,"-",0)</f>
        <v>#NAME?</v>
      </c>
      <c r="Q952" s="12" t="e">
        <f aca="false">_xlfn.XLOOKUP($U:$U,$V:$V,0,0)</f>
        <v>#NAME?</v>
      </c>
      <c r="R952" s="12" t="e">
        <f aca="false">_xlfn.XLOOKUP($U:$U,$W:$W,0,0)</f>
        <v>#NAME?</v>
      </c>
      <c r="S952" s="12" t="s">
        <v>61</v>
      </c>
      <c r="T952" s="12" t="s">
        <v>1081</v>
      </c>
      <c r="U952" s="12" t="n">
        <v>45780087000103</v>
      </c>
      <c r="V952" s="12" t="n">
        <v>29</v>
      </c>
      <c r="W952" s="12" t="s">
        <v>58</v>
      </c>
    </row>
    <row r="953" customFormat="false" ht="15" hidden="false" customHeight="false" outlineLevel="0" collapsed="false">
      <c r="A953" s="102" t="s">
        <v>3190</v>
      </c>
      <c r="B953" s="103" t="n">
        <v>17645359000119</v>
      </c>
      <c r="C953" s="102" t="n">
        <v>127681</v>
      </c>
      <c r="D953" s="102" t="n">
        <v>3059</v>
      </c>
      <c r="E953" s="102" t="s">
        <v>3191</v>
      </c>
      <c r="F953" s="102" t="n">
        <v>10437</v>
      </c>
      <c r="G953" s="102" t="s">
        <v>58</v>
      </c>
      <c r="H953" s="102" t="n">
        <v>35999</v>
      </c>
      <c r="I953" s="102" t="n">
        <v>28</v>
      </c>
      <c r="J953" s="102" t="n">
        <v>35999</v>
      </c>
      <c r="K953" s="102" t="n">
        <v>7</v>
      </c>
      <c r="L953" s="102" t="s">
        <v>3190</v>
      </c>
      <c r="M953" s="102" t="s">
        <v>1078</v>
      </c>
      <c r="N953" s="102" t="s">
        <v>1079</v>
      </c>
      <c r="O953" s="102" t="s">
        <v>1155</v>
      </c>
      <c r="P953" s="104" t="e">
        <f aca="false">_xlfn.XLOOKUP('MEDIA TRI'!$E:$E,'MEDIA TRI'!$AA:$AA,"-",0)</f>
        <v>#NAME?</v>
      </c>
      <c r="Q953" s="12" t="e">
        <f aca="false">_xlfn.XLOOKUP($U:$U,$V:$V,0,0)</f>
        <v>#NAME?</v>
      </c>
      <c r="R953" s="12" t="e">
        <f aca="false">_xlfn.XLOOKUP($U:$U,$W:$W,0,0)</f>
        <v>#NAME?</v>
      </c>
      <c r="S953" s="12" t="s">
        <v>61</v>
      </c>
      <c r="T953" s="12" t="s">
        <v>1081</v>
      </c>
      <c r="U953" s="12" t="n">
        <v>46523023000181</v>
      </c>
      <c r="V953" s="12" t="s">
        <v>1093</v>
      </c>
      <c r="W953" s="12" t="s">
        <v>1094</v>
      </c>
    </row>
    <row r="954" customFormat="false" ht="15" hidden="false" customHeight="false" outlineLevel="0" collapsed="false">
      <c r="A954" s="102" t="s">
        <v>3192</v>
      </c>
      <c r="B954" s="103" t="n">
        <v>23128002000166</v>
      </c>
      <c r="C954" s="102" t="n">
        <v>109389</v>
      </c>
      <c r="D954" s="102" t="n">
        <v>422</v>
      </c>
      <c r="E954" s="102" t="s">
        <v>3193</v>
      </c>
      <c r="F954" s="102" t="n">
        <v>14516</v>
      </c>
      <c r="G954" s="102" t="s">
        <v>1089</v>
      </c>
      <c r="H954" s="102" t="n">
        <v>35863</v>
      </c>
      <c r="I954" s="102" t="n">
        <v>21</v>
      </c>
      <c r="J954" s="102" t="n">
        <v>35863</v>
      </c>
      <c r="K954" s="102" t="n">
        <v>7</v>
      </c>
      <c r="L954" s="102" t="s">
        <v>3192</v>
      </c>
      <c r="M954" s="102" t="s">
        <v>1078</v>
      </c>
      <c r="N954" s="102" t="s">
        <v>1090</v>
      </c>
      <c r="O954" s="102" t="s">
        <v>1122</v>
      </c>
      <c r="P954" s="104" t="e">
        <f aca="false">_xlfn.XLOOKUP('MEDIA TRI'!$E:$E,'MEDIA TRI'!$AA:$AA,"-",0)</f>
        <v>#NAME?</v>
      </c>
      <c r="Q954" s="12" t="e">
        <f aca="false">_xlfn.XLOOKUP($U:$U,$V:$V,0,0)</f>
        <v>#NAME?</v>
      </c>
      <c r="R954" s="12" t="e">
        <f aca="false">_xlfn.XLOOKUP($U:$U,$W:$W,0,0)</f>
        <v>#NAME?</v>
      </c>
      <c r="S954" s="12" t="s">
        <v>61</v>
      </c>
      <c r="T954" s="12" t="s">
        <v>1092</v>
      </c>
      <c r="U954" s="12" t="n">
        <v>46523023000181</v>
      </c>
      <c r="V954" s="12" t="s">
        <v>1093</v>
      </c>
      <c r="W954" s="12" t="s">
        <v>1094</v>
      </c>
    </row>
    <row r="955" customFormat="false" ht="15" hidden="false" customHeight="false" outlineLevel="0" collapsed="false">
      <c r="A955" s="102" t="s">
        <v>3194</v>
      </c>
      <c r="B955" s="103" t="n">
        <v>22184287000190</v>
      </c>
      <c r="C955" s="102" t="n">
        <v>122043</v>
      </c>
      <c r="D955" s="102" t="n">
        <v>2069</v>
      </c>
      <c r="E955" s="102" t="s">
        <v>3195</v>
      </c>
      <c r="F955" s="102" t="n">
        <v>10437</v>
      </c>
      <c r="G955" s="102" t="s">
        <v>58</v>
      </c>
      <c r="H955" s="102" t="n">
        <v>35992</v>
      </c>
      <c r="I955" s="102" t="n">
        <v>7</v>
      </c>
      <c r="J955" s="102" t="n">
        <v>35992</v>
      </c>
      <c r="K955" s="102" t="n">
        <v>7</v>
      </c>
      <c r="L955" s="102" t="s">
        <v>3194</v>
      </c>
      <c r="M955" s="102" t="s">
        <v>1078</v>
      </c>
      <c r="N955" s="102" t="s">
        <v>1079</v>
      </c>
      <c r="O955" s="102" t="s">
        <v>1147</v>
      </c>
      <c r="P955" s="104" t="e">
        <f aca="false">_xlfn.XLOOKUP('MEDIA TRI'!$E:$E,'MEDIA TRI'!$AA:$AA,"-",0)</f>
        <v>#NAME?</v>
      </c>
      <c r="Q955" s="12" t="e">
        <f aca="false">_xlfn.XLOOKUP($U:$U,$V:$V,0,0)</f>
        <v>#NAME?</v>
      </c>
      <c r="R955" s="12" t="e">
        <f aca="false">_xlfn.XLOOKUP($U:$U,$W:$W,0,0)</f>
        <v>#NAME?</v>
      </c>
      <c r="S955" s="12" t="s">
        <v>61</v>
      </c>
      <c r="T955" s="12" t="s">
        <v>1092</v>
      </c>
      <c r="U955" s="12" t="n">
        <v>18675975000185</v>
      </c>
      <c r="V955" s="12" t="n">
        <v>29</v>
      </c>
      <c r="W955" s="12" t="s">
        <v>58</v>
      </c>
    </row>
    <row r="956" customFormat="false" ht="15" hidden="false" customHeight="false" outlineLevel="0" collapsed="false">
      <c r="A956" s="102" t="s">
        <v>3196</v>
      </c>
      <c r="B956" s="103" t="n">
        <v>42919787000130</v>
      </c>
      <c r="C956" s="102" t="n">
        <v>148516</v>
      </c>
      <c r="D956" s="102" t="n">
        <v>2064</v>
      </c>
      <c r="E956" s="102" t="s">
        <v>3197</v>
      </c>
      <c r="F956" s="102" t="n">
        <v>10437</v>
      </c>
      <c r="G956" s="102" t="s">
        <v>58</v>
      </c>
      <c r="H956" s="102" t="n">
        <v>35999</v>
      </c>
      <c r="I956" s="102" t="n">
        <v>7</v>
      </c>
      <c r="J956" s="102" t="n">
        <v>35999</v>
      </c>
      <c r="K956" s="102" t="n">
        <v>7</v>
      </c>
      <c r="L956" s="102" t="s">
        <v>3196</v>
      </c>
      <c r="M956" s="102" t="s">
        <v>1078</v>
      </c>
      <c r="N956" s="102" t="s">
        <v>1079</v>
      </c>
      <c r="O956" s="102" t="s">
        <v>1080</v>
      </c>
      <c r="P956" s="104" t="e">
        <f aca="false">_xlfn.XLOOKUP('MEDIA TRI'!$E:$E,'MEDIA TRI'!$AA:$AA,"-",0)</f>
        <v>#NAME?</v>
      </c>
      <c r="Q956" s="12" t="e">
        <f aca="false">_xlfn.XLOOKUP($U:$U,$V:$V,0,0)</f>
        <v>#NAME?</v>
      </c>
      <c r="R956" s="12" t="e">
        <f aca="false">_xlfn.XLOOKUP($U:$U,$W:$W,0,0)</f>
        <v>#NAME?</v>
      </c>
      <c r="S956" s="12" t="s">
        <v>61</v>
      </c>
      <c r="T956" s="12" t="s">
        <v>1081</v>
      </c>
      <c r="U956" s="12" t="n">
        <v>18675975000185</v>
      </c>
      <c r="V956" s="12" t="n">
        <v>29</v>
      </c>
      <c r="W956" s="12" t="s">
        <v>58</v>
      </c>
    </row>
    <row r="957" customFormat="false" ht="15" hidden="false" customHeight="false" outlineLevel="0" collapsed="false">
      <c r="A957" s="102" t="s">
        <v>3198</v>
      </c>
      <c r="B957" s="103" t="n">
        <v>3126915000136</v>
      </c>
      <c r="C957" s="102" t="n">
        <v>107279</v>
      </c>
      <c r="D957" s="102" t="n">
        <v>3059</v>
      </c>
      <c r="E957" s="102" t="s">
        <v>3199</v>
      </c>
      <c r="F957" s="102" t="n">
        <v>10437</v>
      </c>
      <c r="G957" s="102" t="s">
        <v>58</v>
      </c>
      <c r="H957" s="102" t="n">
        <v>30015</v>
      </c>
      <c r="I957" s="102" t="n">
        <v>21</v>
      </c>
      <c r="J957" s="102" t="n">
        <v>30015</v>
      </c>
      <c r="K957" s="102" t="n">
        <v>7</v>
      </c>
      <c r="L957" s="102" t="s">
        <v>3198</v>
      </c>
      <c r="M957" s="102" t="s">
        <v>1078</v>
      </c>
      <c r="N957" s="102" t="s">
        <v>1079</v>
      </c>
      <c r="O957" s="102" t="s">
        <v>1155</v>
      </c>
      <c r="P957" s="104" t="e">
        <f aca="false">_xlfn.XLOOKUP('MEDIA TRI'!$E:$E,'MEDIA TRI'!$AA:$AA,"-",0)</f>
        <v>#NAME?</v>
      </c>
      <c r="Q957" s="12" t="e">
        <f aca="false">_xlfn.XLOOKUP($U:$U,$V:$V,0,0)</f>
        <v>#NAME?</v>
      </c>
      <c r="R957" s="12" t="e">
        <f aca="false">_xlfn.XLOOKUP($U:$U,$W:$W,0,0)</f>
        <v>#NAME?</v>
      </c>
      <c r="S957" s="12" t="s">
        <v>61</v>
      </c>
      <c r="T957" s="12" t="s">
        <v>1081</v>
      </c>
      <c r="U957" s="12" t="n">
        <v>46371654000122</v>
      </c>
      <c r="V957" s="12" t="n">
        <v>29</v>
      </c>
      <c r="W957" s="12" t="s">
        <v>58</v>
      </c>
    </row>
    <row r="958" customFormat="false" ht="15" hidden="false" customHeight="false" outlineLevel="0" collapsed="false">
      <c r="A958" s="102" t="s">
        <v>3200</v>
      </c>
      <c r="B958" s="103" t="n">
        <v>65196479000129</v>
      </c>
      <c r="C958" s="102" t="n">
        <v>132061</v>
      </c>
      <c r="D958" s="102" t="n">
        <v>1146</v>
      </c>
      <c r="E958" s="102" t="s">
        <v>3201</v>
      </c>
      <c r="F958" s="102" t="n">
        <v>10437</v>
      </c>
      <c r="G958" s="102" t="s">
        <v>58</v>
      </c>
      <c r="H958" s="102" t="n">
        <v>30015</v>
      </c>
      <c r="I958" s="102" t="n">
        <v>21</v>
      </c>
      <c r="J958" s="102" t="n">
        <v>30015</v>
      </c>
      <c r="K958" s="102" t="n">
        <v>7</v>
      </c>
      <c r="L958" s="102" t="s">
        <v>3200</v>
      </c>
      <c r="M958" s="102" t="s">
        <v>1078</v>
      </c>
      <c r="N958" s="102" t="s">
        <v>1079</v>
      </c>
      <c r="O958" s="102" t="s">
        <v>1097</v>
      </c>
      <c r="P958" s="104" t="e">
        <f aca="false">_xlfn.XLOOKUP('MEDIA TRI'!$E:$E,'MEDIA TRI'!$AA:$AA,"-",0)</f>
        <v>#NAME?</v>
      </c>
      <c r="Q958" s="12" t="e">
        <f aca="false">_xlfn.XLOOKUP($U:$U,$V:$V,0,0)</f>
        <v>#NAME?</v>
      </c>
      <c r="R958" s="12" t="e">
        <f aca="false">_xlfn.XLOOKUP($U:$U,$W:$W,0,0)</f>
        <v>#NAME?</v>
      </c>
      <c r="S958" s="12" t="s">
        <v>61</v>
      </c>
      <c r="T958" s="12" t="s">
        <v>1081</v>
      </c>
      <c r="U958" s="12" t="n">
        <v>46371654000122</v>
      </c>
      <c r="V958" s="12" t="n">
        <v>29</v>
      </c>
      <c r="W958" s="12" t="s">
        <v>58</v>
      </c>
    </row>
    <row r="959" customFormat="false" ht="15" hidden="false" customHeight="false" outlineLevel="0" collapsed="false">
      <c r="A959" s="102" t="s">
        <v>3202</v>
      </c>
      <c r="B959" s="103" t="n">
        <v>71049050000101</v>
      </c>
      <c r="C959" s="102" t="n">
        <v>141539</v>
      </c>
      <c r="D959" s="102" t="n">
        <v>3412</v>
      </c>
      <c r="E959" s="102" t="s">
        <v>3203</v>
      </c>
      <c r="F959" s="102" t="n">
        <v>10437</v>
      </c>
      <c r="G959" s="102" t="s">
        <v>58</v>
      </c>
      <c r="H959" s="102" t="n">
        <v>30015</v>
      </c>
      <c r="I959" s="102" t="n">
        <v>21</v>
      </c>
      <c r="J959" s="102" t="n">
        <v>30015</v>
      </c>
      <c r="K959" s="102" t="n">
        <v>7</v>
      </c>
      <c r="L959" s="102" t="s">
        <v>2237</v>
      </c>
      <c r="M959" s="102" t="s">
        <v>1078</v>
      </c>
      <c r="N959" s="102" t="s">
        <v>1090</v>
      </c>
      <c r="O959" s="102" t="s">
        <v>1126</v>
      </c>
      <c r="P959" s="104" t="e">
        <f aca="false">_xlfn.XLOOKUP('MEDIA TRI'!$E:$E,'MEDIA TRI'!$AA:$AA,"-",0)</f>
        <v>#NAME?</v>
      </c>
      <c r="Q959" s="12" t="e">
        <f aca="false">_xlfn.XLOOKUP($U:$U,$V:$V,0,0)</f>
        <v>#NAME?</v>
      </c>
      <c r="R959" s="12" t="e">
        <f aca="false">_xlfn.XLOOKUP($U:$U,$W:$W,0,0)</f>
        <v>#NAME?</v>
      </c>
      <c r="S959" s="12" t="s">
        <v>61</v>
      </c>
      <c r="T959" s="12" t="s">
        <v>1092</v>
      </c>
      <c r="U959" s="12" t="n">
        <v>46940888000143</v>
      </c>
      <c r="V959" s="12" t="n">
        <v>29</v>
      </c>
      <c r="W959" s="12" t="s">
        <v>58</v>
      </c>
    </row>
    <row r="960" customFormat="false" ht="15" hidden="false" customHeight="false" outlineLevel="0" collapsed="false">
      <c r="A960" s="102" t="s">
        <v>3204</v>
      </c>
      <c r="B960" s="103" t="n">
        <v>65359002000117</v>
      </c>
      <c r="C960" s="102" t="n">
        <v>140350</v>
      </c>
      <c r="D960" s="102" t="n">
        <v>204</v>
      </c>
      <c r="E960" s="102" t="s">
        <v>3205</v>
      </c>
      <c r="F960" s="102" t="n">
        <v>10437</v>
      </c>
      <c r="G960" s="102" t="s">
        <v>58</v>
      </c>
      <c r="H960" s="102" t="n">
        <v>35997</v>
      </c>
      <c r="I960" s="102" t="n">
        <v>28</v>
      </c>
      <c r="J960" s="102" t="n">
        <v>35997</v>
      </c>
      <c r="K960" s="102" t="n">
        <v>7</v>
      </c>
      <c r="L960" s="102" t="s">
        <v>3204</v>
      </c>
      <c r="M960" s="102" t="s">
        <v>1078</v>
      </c>
      <c r="N960" s="102" t="s">
        <v>1079</v>
      </c>
      <c r="O960" s="102" t="s">
        <v>1080</v>
      </c>
      <c r="P960" s="104" t="e">
        <f aca="false">_xlfn.XLOOKUP('MEDIA TRI'!$E:$E,'MEDIA TRI'!$AA:$AA,"-",0)</f>
        <v>#NAME?</v>
      </c>
      <c r="Q960" s="12" t="e">
        <f aca="false">_xlfn.XLOOKUP($U:$U,$V:$V,0,0)</f>
        <v>#NAME?</v>
      </c>
      <c r="R960" s="12" t="e">
        <f aca="false">_xlfn.XLOOKUP($U:$U,$W:$W,0,0)</f>
        <v>#NAME?</v>
      </c>
      <c r="S960" s="12" t="s">
        <v>61</v>
      </c>
      <c r="T960" s="12" t="s">
        <v>1081</v>
      </c>
      <c r="U960" s="12" t="n">
        <v>46940888000143</v>
      </c>
      <c r="V960" s="12" t="n">
        <v>29</v>
      </c>
      <c r="W960" s="12" t="s">
        <v>58</v>
      </c>
    </row>
    <row r="961" customFormat="false" ht="15" hidden="false" customHeight="false" outlineLevel="0" collapsed="false">
      <c r="A961" s="102" t="s">
        <v>3206</v>
      </c>
      <c r="B961" s="103" t="n">
        <v>544598000180</v>
      </c>
      <c r="C961" s="102" t="n">
        <v>129364</v>
      </c>
      <c r="D961" s="102" t="n">
        <v>511</v>
      </c>
      <c r="E961" s="102" t="s">
        <v>3207</v>
      </c>
      <c r="F961" s="102" t="n">
        <v>10437</v>
      </c>
      <c r="G961" s="102" t="s">
        <v>58</v>
      </c>
      <c r="H961" s="102" t="n">
        <v>35992</v>
      </c>
      <c r="I961" s="102" t="n">
        <v>7</v>
      </c>
      <c r="J961" s="102" t="n">
        <v>35992</v>
      </c>
      <c r="K961" s="102" t="n">
        <v>7</v>
      </c>
      <c r="L961" s="102" t="s">
        <v>3206</v>
      </c>
      <c r="M961" s="102" t="s">
        <v>1078</v>
      </c>
      <c r="N961" s="102" t="s">
        <v>1090</v>
      </c>
      <c r="O961" s="102" t="s">
        <v>1102</v>
      </c>
      <c r="P961" s="104" t="e">
        <f aca="false">_xlfn.XLOOKUP('MEDIA TRI'!$E:$E,'MEDIA TRI'!$AA:$AA,"-",0)</f>
        <v>#NAME?</v>
      </c>
      <c r="Q961" s="12" t="e">
        <f aca="false">_xlfn.XLOOKUP($U:$U,$V:$V,0,0)</f>
        <v>#NAME?</v>
      </c>
      <c r="R961" s="12" t="e">
        <f aca="false">_xlfn.XLOOKUP($U:$U,$W:$W,0,0)</f>
        <v>#NAME?</v>
      </c>
      <c r="S961" s="12" t="s">
        <v>61</v>
      </c>
      <c r="T961" s="12" t="s">
        <v>1081</v>
      </c>
      <c r="U961" s="12" t="n">
        <v>18308775000194</v>
      </c>
      <c r="V961" s="12" t="n">
        <v>29</v>
      </c>
      <c r="W961" s="12" t="s">
        <v>58</v>
      </c>
    </row>
    <row r="962" customFormat="false" ht="15" hidden="false" customHeight="false" outlineLevel="0" collapsed="false">
      <c r="A962" s="102" t="s">
        <v>3208</v>
      </c>
      <c r="B962" s="103" t="n">
        <v>71060099000165</v>
      </c>
      <c r="C962" s="102" t="n">
        <v>103145</v>
      </c>
      <c r="D962" s="102" t="n">
        <v>2226</v>
      </c>
      <c r="E962" s="102" t="s">
        <v>3209</v>
      </c>
      <c r="F962" s="102" t="n">
        <v>14608</v>
      </c>
      <c r="G962" s="102" t="s">
        <v>1105</v>
      </c>
      <c r="H962" s="102" t="n">
        <v>33408</v>
      </c>
      <c r="I962" s="102" t="n">
        <v>14</v>
      </c>
      <c r="J962" s="102" t="n">
        <v>33408</v>
      </c>
      <c r="K962" s="102" t="n">
        <v>7</v>
      </c>
      <c r="L962" s="102" t="s">
        <v>3208</v>
      </c>
      <c r="M962" s="102" t="s">
        <v>1078</v>
      </c>
      <c r="N962" s="102" t="s">
        <v>1090</v>
      </c>
      <c r="O962" s="102" t="s">
        <v>1106</v>
      </c>
      <c r="P962" s="104" t="e">
        <f aca="false">_xlfn.XLOOKUP('MEDIA TRI'!$E:$E,'MEDIA TRI'!$AA:$AA,"-",0)</f>
        <v>#NAME?</v>
      </c>
      <c r="Q962" s="12" t="e">
        <f aca="false">_xlfn.XLOOKUP($U:$U,$V:$V,0,0)</f>
        <v>#NAME?</v>
      </c>
      <c r="R962" s="12" t="e">
        <f aca="false">_xlfn.XLOOKUP($U:$U,$W:$W,0,0)</f>
        <v>#NAME?</v>
      </c>
      <c r="S962" s="12" t="s">
        <v>61</v>
      </c>
      <c r="T962" s="12" t="s">
        <v>1092</v>
      </c>
      <c r="U962" s="12" t="n">
        <v>18308775000194</v>
      </c>
      <c r="V962" s="12" t="n">
        <v>29</v>
      </c>
      <c r="W962" s="12" t="s">
        <v>58</v>
      </c>
    </row>
    <row r="963" customFormat="false" ht="15" hidden="false" customHeight="false" outlineLevel="0" collapsed="false">
      <c r="A963" s="102" t="s">
        <v>3210</v>
      </c>
      <c r="B963" s="103" t="n">
        <v>17939646000131</v>
      </c>
      <c r="C963" s="102" t="n">
        <v>100517</v>
      </c>
      <c r="D963" s="102" t="n">
        <v>529</v>
      </c>
      <c r="E963" s="102" t="s">
        <v>1583</v>
      </c>
      <c r="F963" s="102" t="n">
        <v>10437</v>
      </c>
      <c r="G963" s="102" t="s">
        <v>58</v>
      </c>
      <c r="H963" s="102" t="n">
        <v>35939</v>
      </c>
      <c r="I963" s="102" t="n">
        <v>28</v>
      </c>
      <c r="J963" s="102" t="n">
        <v>35939</v>
      </c>
      <c r="K963" s="102" t="n">
        <v>7</v>
      </c>
      <c r="L963" s="102" t="s">
        <v>3210</v>
      </c>
      <c r="M963" s="102" t="s">
        <v>1078</v>
      </c>
      <c r="N963" s="102" t="s">
        <v>1090</v>
      </c>
      <c r="O963" s="102" t="s">
        <v>1106</v>
      </c>
      <c r="P963" s="104" t="e">
        <f aca="false">_xlfn.XLOOKUP('MEDIA TRI'!$E:$E,'MEDIA TRI'!$AA:$AA,"-",0)</f>
        <v>#NAME?</v>
      </c>
      <c r="Q963" s="12" t="e">
        <f aca="false">_xlfn.XLOOKUP($U:$U,$V:$V,0,0)</f>
        <v>#NAME?</v>
      </c>
      <c r="R963" s="12" t="e">
        <f aca="false">_xlfn.XLOOKUP($U:$U,$W:$W,0,0)</f>
        <v>#NAME?</v>
      </c>
      <c r="S963" s="12" t="s">
        <v>61</v>
      </c>
      <c r="T963" s="12" t="s">
        <v>1092</v>
      </c>
      <c r="U963" s="12" t="n">
        <v>18712133000156</v>
      </c>
      <c r="V963" s="12" t="n">
        <v>29</v>
      </c>
      <c r="W963" s="12" t="s">
        <v>58</v>
      </c>
    </row>
    <row r="964" customFormat="false" ht="15" hidden="false" customHeight="false" outlineLevel="0" collapsed="false">
      <c r="A964" s="102" t="s">
        <v>3211</v>
      </c>
      <c r="B964" s="103" t="n">
        <v>450299000186</v>
      </c>
      <c r="C964" s="102" t="n">
        <v>118468</v>
      </c>
      <c r="D964" s="102" t="n">
        <v>995</v>
      </c>
      <c r="E964" s="102" t="s">
        <v>3212</v>
      </c>
      <c r="F964" s="102" t="n">
        <v>14326</v>
      </c>
      <c r="G964" s="102" t="s">
        <v>1355</v>
      </c>
      <c r="H964" s="102" t="n">
        <v>35993</v>
      </c>
      <c r="I964" s="102" t="n">
        <v>28</v>
      </c>
      <c r="J964" s="102" t="n">
        <v>35993</v>
      </c>
      <c r="K964" s="102" t="n">
        <v>7</v>
      </c>
      <c r="L964" s="102" t="s">
        <v>3211</v>
      </c>
      <c r="M964" s="102" t="s">
        <v>1078</v>
      </c>
      <c r="N964" s="102" t="s">
        <v>1079</v>
      </c>
      <c r="O964" s="102" t="s">
        <v>1155</v>
      </c>
      <c r="P964" s="104" t="e">
        <f aca="false">_xlfn.XLOOKUP('MEDIA TRI'!$E:$E,'MEDIA TRI'!$AA:$AA,"-",0)</f>
        <v>#NAME?</v>
      </c>
      <c r="Q964" s="12" t="e">
        <f aca="false">_xlfn.XLOOKUP($U:$U,$V:$V,0,0)</f>
        <v>#NAME?</v>
      </c>
      <c r="R964" s="12" t="e">
        <f aca="false">_xlfn.XLOOKUP($U:$U,$W:$W,0,0)</f>
        <v>#NAME?</v>
      </c>
      <c r="S964" s="12" t="s">
        <v>61</v>
      </c>
      <c r="T964" s="12" t="s">
        <v>1081</v>
      </c>
      <c r="U964" s="12" t="n">
        <v>18712133000156</v>
      </c>
      <c r="V964" s="12" t="n">
        <v>29</v>
      </c>
      <c r="W964" s="12" t="s">
        <v>58</v>
      </c>
    </row>
    <row r="965" customFormat="false" ht="15" hidden="false" customHeight="false" outlineLevel="0" collapsed="false">
      <c r="A965" s="102" t="s">
        <v>3213</v>
      </c>
      <c r="B965" s="103" t="n">
        <v>20628442000194</v>
      </c>
      <c r="C965" s="102" t="n">
        <v>127656</v>
      </c>
      <c r="D965" s="102" t="n">
        <v>1443</v>
      </c>
      <c r="E965" s="102" t="s">
        <v>3214</v>
      </c>
      <c r="F965" s="102" t="n">
        <v>13531</v>
      </c>
      <c r="G965" s="102" t="s">
        <v>1381</v>
      </c>
      <c r="H965" s="102" t="n">
        <v>35993</v>
      </c>
      <c r="I965" s="102" t="n">
        <v>50</v>
      </c>
      <c r="J965" s="102" t="n">
        <v>35993</v>
      </c>
      <c r="K965" s="102" t="n">
        <v>7</v>
      </c>
      <c r="L965" s="102" t="s">
        <v>3213</v>
      </c>
      <c r="M965" s="102" t="s">
        <v>1078</v>
      </c>
      <c r="N965" s="102" t="s">
        <v>1079</v>
      </c>
      <c r="O965" s="102" t="s">
        <v>1116</v>
      </c>
      <c r="P965" s="104" t="e">
        <f aca="false">_xlfn.XLOOKUP('MEDIA TRI'!$E:$E,'MEDIA TRI'!$AA:$AA,"-",0)</f>
        <v>#NAME?</v>
      </c>
      <c r="Q965" s="12" t="e">
        <f aca="false">_xlfn.XLOOKUP($U:$U,$V:$V,0,0)</f>
        <v>#NAME?</v>
      </c>
      <c r="R965" s="12" t="e">
        <f aca="false">_xlfn.XLOOKUP($U:$U,$W:$W,0,0)</f>
        <v>#NAME?</v>
      </c>
      <c r="S965" s="12" t="s">
        <v>61</v>
      </c>
      <c r="T965" s="12" t="s">
        <v>1081</v>
      </c>
      <c r="U965" s="12" t="n">
        <v>18558080000160</v>
      </c>
      <c r="V965" s="12" t="n">
        <v>29</v>
      </c>
      <c r="W965" s="12" t="s">
        <v>58</v>
      </c>
    </row>
    <row r="966" customFormat="false" ht="15" hidden="false" customHeight="false" outlineLevel="0" collapsed="false">
      <c r="A966" s="102" t="s">
        <v>3215</v>
      </c>
      <c r="B966" s="103" t="n">
        <v>508610000109</v>
      </c>
      <c r="C966" s="102" t="n">
        <v>114028</v>
      </c>
      <c r="D966" s="102" t="n">
        <v>388</v>
      </c>
      <c r="E966" s="102" t="s">
        <v>3216</v>
      </c>
      <c r="F966" s="102" t="n">
        <v>14305</v>
      </c>
      <c r="G966" s="102" t="s">
        <v>1352</v>
      </c>
      <c r="H966" s="102" t="n">
        <v>35996</v>
      </c>
      <c r="I966" s="102" t="n">
        <v>35</v>
      </c>
      <c r="J966" s="102" t="n">
        <v>35996</v>
      </c>
      <c r="K966" s="102" t="n">
        <v>7</v>
      </c>
      <c r="L966" s="102" t="s">
        <v>2680</v>
      </c>
      <c r="M966" s="102" t="s">
        <v>1078</v>
      </c>
      <c r="N966" s="102" t="s">
        <v>1079</v>
      </c>
      <c r="O966" s="102" t="s">
        <v>1116</v>
      </c>
      <c r="P966" s="104" t="e">
        <f aca="false">_xlfn.XLOOKUP('MEDIA TRI'!$E:$E,'MEDIA TRI'!$AA:$AA,"-",0)</f>
        <v>#NAME?</v>
      </c>
      <c r="Q966" s="12" t="e">
        <f aca="false">_xlfn.XLOOKUP($U:$U,$V:$V,0,0)</f>
        <v>#NAME?</v>
      </c>
      <c r="R966" s="12" t="e">
        <f aca="false">_xlfn.XLOOKUP($U:$U,$W:$W,0,0)</f>
        <v>#NAME?</v>
      </c>
      <c r="S966" s="12" t="s">
        <v>61</v>
      </c>
      <c r="T966" s="12" t="s">
        <v>1081</v>
      </c>
      <c r="U966" s="12" t="n">
        <v>18558080000160</v>
      </c>
      <c r="V966" s="12" t="n">
        <v>29</v>
      </c>
      <c r="W966" s="12" t="s">
        <v>58</v>
      </c>
    </row>
    <row r="967" customFormat="false" ht="15" hidden="false" customHeight="false" outlineLevel="0" collapsed="false">
      <c r="A967" s="102" t="s">
        <v>3217</v>
      </c>
      <c r="B967" s="103" t="n">
        <v>42915116000109</v>
      </c>
      <c r="C967" s="102" t="n">
        <v>109774</v>
      </c>
      <c r="D967" s="102" t="n">
        <v>836</v>
      </c>
      <c r="E967" s="102" t="s">
        <v>3218</v>
      </c>
      <c r="F967" s="102" t="n">
        <v>13874</v>
      </c>
      <c r="G967" s="102" t="s">
        <v>1464</v>
      </c>
      <c r="H967" s="102" t="n">
        <v>34925</v>
      </c>
      <c r="I967" s="102" t="n">
        <v>28</v>
      </c>
      <c r="J967" s="102" t="n">
        <v>34925</v>
      </c>
      <c r="K967" s="102" t="n">
        <v>7</v>
      </c>
      <c r="L967" s="102" t="s">
        <v>3217</v>
      </c>
      <c r="M967" s="102" t="s">
        <v>1078</v>
      </c>
      <c r="N967" s="102" t="s">
        <v>1079</v>
      </c>
      <c r="O967" s="102" t="s">
        <v>1155</v>
      </c>
      <c r="P967" s="104" t="e">
        <f aca="false">_xlfn.XLOOKUP('MEDIA TRI'!$E:$E,'MEDIA TRI'!$AA:$AA,"-",0)</f>
        <v>#NAME?</v>
      </c>
      <c r="Q967" s="12" t="e">
        <f aca="false">_xlfn.XLOOKUP($U:$U,$V:$V,0,0)</f>
        <v>#NAME?</v>
      </c>
      <c r="R967" s="12" t="e">
        <f aca="false">_xlfn.XLOOKUP($U:$U,$W:$W,0,0)</f>
        <v>#NAME?</v>
      </c>
      <c r="S967" s="12" t="s">
        <v>61</v>
      </c>
      <c r="T967" s="12" t="s">
        <v>1081</v>
      </c>
      <c r="U967" s="12" t="n">
        <v>44660397000113</v>
      </c>
      <c r="V967" s="12" t="n">
        <v>29</v>
      </c>
      <c r="W967" s="12" t="s">
        <v>58</v>
      </c>
    </row>
    <row r="968" customFormat="false" ht="15" hidden="false" customHeight="false" outlineLevel="0" collapsed="false">
      <c r="A968" s="102" t="s">
        <v>3219</v>
      </c>
      <c r="B968" s="103" t="n">
        <v>19735190000113</v>
      </c>
      <c r="C968" s="102" t="n">
        <v>114775</v>
      </c>
      <c r="D968" s="102" t="n">
        <v>531</v>
      </c>
      <c r="E968" s="102" t="s">
        <v>3220</v>
      </c>
      <c r="F968" s="102" t="n">
        <v>14326</v>
      </c>
      <c r="G968" s="102" t="s">
        <v>1355</v>
      </c>
      <c r="H968" s="102" t="n">
        <v>35993</v>
      </c>
      <c r="I968" s="102" t="n">
        <v>60</v>
      </c>
      <c r="J968" s="102" t="n">
        <v>35993</v>
      </c>
      <c r="K968" s="102" t="n">
        <v>7</v>
      </c>
      <c r="L968" s="102" t="s">
        <v>3219</v>
      </c>
      <c r="M968" s="102" t="s">
        <v>1078</v>
      </c>
      <c r="N968" s="102" t="s">
        <v>1079</v>
      </c>
      <c r="O968" s="102" t="s">
        <v>1155</v>
      </c>
      <c r="P968" s="104" t="e">
        <f aca="false">_xlfn.XLOOKUP('MEDIA TRI'!$E:$E,'MEDIA TRI'!$AA:$AA,"-",0)</f>
        <v>#NAME?</v>
      </c>
      <c r="Q968" s="12" t="e">
        <f aca="false">_xlfn.XLOOKUP($U:$U,$V:$V,0,0)</f>
        <v>#NAME?</v>
      </c>
      <c r="R968" s="12" t="e">
        <f aca="false">_xlfn.XLOOKUP($U:$U,$W:$W,0,0)</f>
        <v>#NAME?</v>
      </c>
      <c r="S968" s="12" t="s">
        <v>61</v>
      </c>
      <c r="T968" s="12" t="s">
        <v>1081</v>
      </c>
      <c r="U968" s="12" t="n">
        <v>44660397000113</v>
      </c>
      <c r="V968" s="12" t="n">
        <v>29</v>
      </c>
      <c r="W968" s="12" t="s">
        <v>58</v>
      </c>
    </row>
    <row r="969" customFormat="false" ht="15" hidden="false" customHeight="false" outlineLevel="0" collapsed="false">
      <c r="A969" s="102" t="s">
        <v>3221</v>
      </c>
      <c r="B969" s="103" t="n">
        <v>21752357000104</v>
      </c>
      <c r="C969" s="102" t="n">
        <v>121947</v>
      </c>
      <c r="D969" s="102" t="n">
        <v>1438</v>
      </c>
      <c r="E969" s="102" t="s">
        <v>3222</v>
      </c>
      <c r="F969" s="102" t="n">
        <v>10437</v>
      </c>
      <c r="G969" s="102" t="s">
        <v>58</v>
      </c>
      <c r="H969" s="102" t="n">
        <v>34925</v>
      </c>
      <c r="I969" s="102" t="n">
        <v>42</v>
      </c>
      <c r="J969" s="102" t="n">
        <v>34925</v>
      </c>
      <c r="K969" s="102" t="n">
        <v>7</v>
      </c>
      <c r="L969" s="102" t="s">
        <v>3223</v>
      </c>
      <c r="M969" s="102" t="s">
        <v>1078</v>
      </c>
      <c r="N969" s="102" t="s">
        <v>1090</v>
      </c>
      <c r="O969" s="102" t="s">
        <v>1106</v>
      </c>
      <c r="P969" s="104" t="e">
        <f aca="false">_xlfn.XLOOKUP('MEDIA TRI'!$E:$E,'MEDIA TRI'!$AA:$AA,"-",0)</f>
        <v>#NAME?</v>
      </c>
      <c r="Q969" s="12" t="e">
        <f aca="false">_xlfn.XLOOKUP($U:$U,$V:$V,0,0)</f>
        <v>#NAME?</v>
      </c>
      <c r="R969" s="12" t="e">
        <f aca="false">_xlfn.XLOOKUP($U:$U,$W:$W,0,0)</f>
        <v>#NAME?</v>
      </c>
      <c r="S969" s="12" t="s">
        <v>61</v>
      </c>
      <c r="T969" s="12" t="s">
        <v>1092</v>
      </c>
      <c r="U969" s="12" t="n">
        <v>88566872000162</v>
      </c>
      <c r="V969" s="12" t="n">
        <v>29</v>
      </c>
      <c r="W969" s="12" t="s">
        <v>58</v>
      </c>
    </row>
    <row r="970" customFormat="false" ht="15" hidden="false" customHeight="false" outlineLevel="0" collapsed="false">
      <c r="A970" s="102" t="s">
        <v>3224</v>
      </c>
      <c r="B970" s="103" t="n">
        <v>2025367000195</v>
      </c>
      <c r="C970" s="102" t="n">
        <v>135614</v>
      </c>
      <c r="D970" s="102" t="n">
        <v>3412</v>
      </c>
      <c r="E970" s="102" t="s">
        <v>3225</v>
      </c>
      <c r="F970" s="102" t="n">
        <v>10437</v>
      </c>
      <c r="G970" s="102" t="s">
        <v>58</v>
      </c>
      <c r="H970" s="102" t="n">
        <v>30015</v>
      </c>
      <c r="I970" s="102" t="n">
        <v>21</v>
      </c>
      <c r="J970" s="102" t="n">
        <v>30015</v>
      </c>
      <c r="K970" s="102" t="n">
        <v>7</v>
      </c>
      <c r="L970" s="102" t="s">
        <v>3224</v>
      </c>
      <c r="M970" s="102" t="s">
        <v>1078</v>
      </c>
      <c r="N970" s="102" t="s">
        <v>1090</v>
      </c>
      <c r="O970" s="102" t="s">
        <v>1126</v>
      </c>
      <c r="P970" s="104" t="e">
        <f aca="false">_xlfn.XLOOKUP('MEDIA TRI'!$E:$E,'MEDIA TRI'!$AA:$AA,"-",0)</f>
        <v>#NAME?</v>
      </c>
      <c r="Q970" s="12" t="e">
        <f aca="false">_xlfn.XLOOKUP($U:$U,$V:$V,0,0)</f>
        <v>#NAME?</v>
      </c>
      <c r="R970" s="12" t="e">
        <f aca="false">_xlfn.XLOOKUP($U:$U,$W:$W,0,0)</f>
        <v>#NAME?</v>
      </c>
      <c r="S970" s="12" t="s">
        <v>61</v>
      </c>
      <c r="T970" s="12" t="s">
        <v>1092</v>
      </c>
      <c r="U970" s="12" t="n">
        <v>88566872000162</v>
      </c>
      <c r="V970" s="12" t="n">
        <v>29</v>
      </c>
      <c r="W970" s="12" t="s">
        <v>58</v>
      </c>
    </row>
    <row r="971" customFormat="false" ht="15" hidden="false" customHeight="false" outlineLevel="0" collapsed="false">
      <c r="A971" s="102" t="s">
        <v>3226</v>
      </c>
      <c r="B971" s="103" t="n">
        <v>86660057000132</v>
      </c>
      <c r="C971" s="102" t="n">
        <v>110012</v>
      </c>
      <c r="D971" s="102" t="n">
        <v>308</v>
      </c>
      <c r="E971" s="102" t="s">
        <v>3227</v>
      </c>
      <c r="F971" s="102" t="n">
        <v>14516</v>
      </c>
      <c r="G971" s="102" t="s">
        <v>1089</v>
      </c>
      <c r="H971" s="102" t="n">
        <v>34925</v>
      </c>
      <c r="I971" s="102" t="n">
        <v>55</v>
      </c>
      <c r="J971" s="102" t="n">
        <v>34925</v>
      </c>
      <c r="K971" s="102" t="n">
        <v>7</v>
      </c>
      <c r="L971" s="102" t="s">
        <v>3226</v>
      </c>
      <c r="M971" s="102" t="s">
        <v>1078</v>
      </c>
      <c r="N971" s="102" t="s">
        <v>1079</v>
      </c>
      <c r="O971" s="102" t="s">
        <v>1080</v>
      </c>
      <c r="P971" s="104" t="e">
        <f aca="false">_xlfn.XLOOKUP('MEDIA TRI'!$E:$E,'MEDIA TRI'!$AA:$AA,"-",0)</f>
        <v>#NAME?</v>
      </c>
      <c r="Q971" s="12" t="e">
        <f aca="false">_xlfn.XLOOKUP($U:$U,$V:$V,0,0)</f>
        <v>#NAME?</v>
      </c>
      <c r="R971" s="12" t="e">
        <f aca="false">_xlfn.XLOOKUP($U:$U,$W:$W,0,0)</f>
        <v>#NAME?</v>
      </c>
      <c r="S971" s="12" t="s">
        <v>61</v>
      </c>
      <c r="T971" s="12" t="s">
        <v>1081</v>
      </c>
      <c r="U971" s="12" t="n">
        <v>46446696000185</v>
      </c>
      <c r="V971" s="12" t="s">
        <v>1093</v>
      </c>
      <c r="W971" s="12" t="s">
        <v>1094</v>
      </c>
    </row>
    <row r="972" customFormat="false" ht="15" hidden="false" customHeight="false" outlineLevel="0" collapsed="false">
      <c r="A972" s="102" t="s">
        <v>3228</v>
      </c>
      <c r="B972" s="103" t="n">
        <v>42865618000164</v>
      </c>
      <c r="C972" s="102" t="n">
        <v>123583</v>
      </c>
      <c r="D972" s="102" t="n">
        <v>804</v>
      </c>
      <c r="E972" s="102" t="s">
        <v>3229</v>
      </c>
      <c r="F972" s="102" t="n">
        <v>10437</v>
      </c>
      <c r="G972" s="102" t="s">
        <v>58</v>
      </c>
      <c r="H972" s="102" t="n">
        <v>35992</v>
      </c>
      <c r="I972" s="102" t="n">
        <v>7</v>
      </c>
      <c r="J972" s="102" t="n">
        <v>35992</v>
      </c>
      <c r="K972" s="102" t="n">
        <v>7</v>
      </c>
      <c r="L972" s="102" t="s">
        <v>3228</v>
      </c>
      <c r="M972" s="102" t="s">
        <v>1078</v>
      </c>
      <c r="N972" s="102" t="s">
        <v>1079</v>
      </c>
      <c r="O972" s="102" t="s">
        <v>1147</v>
      </c>
      <c r="P972" s="104" t="e">
        <f aca="false">_xlfn.XLOOKUP('MEDIA TRI'!$E:$E,'MEDIA TRI'!$AA:$AA,"-",0)</f>
        <v>#NAME?</v>
      </c>
      <c r="Q972" s="12" t="e">
        <f aca="false">_xlfn.XLOOKUP($U:$U,$V:$V,0,0)</f>
        <v>#NAME?</v>
      </c>
      <c r="R972" s="12" t="e">
        <f aca="false">_xlfn.XLOOKUP($U:$U,$W:$W,0,0)</f>
        <v>#NAME?</v>
      </c>
      <c r="S972" s="12" t="s">
        <v>61</v>
      </c>
      <c r="T972" s="12" t="s">
        <v>1081</v>
      </c>
      <c r="U972" s="12" t="n">
        <v>46446696000185</v>
      </c>
      <c r="V972" s="12" t="s">
        <v>1093</v>
      </c>
      <c r="W972" s="12" t="s">
        <v>1094</v>
      </c>
    </row>
    <row r="973" customFormat="false" ht="15" hidden="false" customHeight="false" outlineLevel="0" collapsed="false">
      <c r="A973" s="102" t="s">
        <v>3230</v>
      </c>
      <c r="B973" s="103" t="n">
        <v>1946195000120</v>
      </c>
      <c r="C973" s="102" t="n">
        <v>140089</v>
      </c>
      <c r="D973" s="102" t="n">
        <v>2254</v>
      </c>
      <c r="E973" s="102" t="s">
        <v>3231</v>
      </c>
      <c r="F973" s="102" t="n">
        <v>10437</v>
      </c>
      <c r="G973" s="102" t="s">
        <v>58</v>
      </c>
      <c r="H973" s="102" t="n">
        <v>35997</v>
      </c>
      <c r="I973" s="102" t="n">
        <v>28</v>
      </c>
      <c r="J973" s="102" t="n">
        <v>35997</v>
      </c>
      <c r="K973" s="102" t="n">
        <v>7</v>
      </c>
      <c r="L973" s="102" t="s">
        <v>3230</v>
      </c>
      <c r="M973" s="102" t="s">
        <v>1078</v>
      </c>
      <c r="N973" s="102" t="s">
        <v>1079</v>
      </c>
      <c r="O973" s="102" t="s">
        <v>1086</v>
      </c>
      <c r="P973" s="104" t="e">
        <f aca="false">_xlfn.XLOOKUP('MEDIA TRI'!$E:$E,'MEDIA TRI'!$AA:$AA,"-",0)</f>
        <v>#NAME?</v>
      </c>
      <c r="Q973" s="12" t="e">
        <f aca="false">_xlfn.XLOOKUP($U:$U,$V:$V,0,0)</f>
        <v>#NAME?</v>
      </c>
      <c r="R973" s="12" t="e">
        <f aca="false">_xlfn.XLOOKUP($U:$U,$W:$W,0,0)</f>
        <v>#NAME?</v>
      </c>
      <c r="S973" s="12" t="s">
        <v>61</v>
      </c>
      <c r="T973" s="12" t="s">
        <v>1081</v>
      </c>
      <c r="U973" s="12" t="n">
        <v>46446696000185</v>
      </c>
      <c r="V973" s="12" t="s">
        <v>1093</v>
      </c>
      <c r="W973" s="12" t="s">
        <v>1094</v>
      </c>
    </row>
    <row r="974" customFormat="false" ht="15" hidden="false" customHeight="false" outlineLevel="0" collapsed="false">
      <c r="A974" s="102" t="s">
        <v>3232</v>
      </c>
      <c r="B974" s="103" t="n">
        <v>25482050000183</v>
      </c>
      <c r="C974" s="102" t="n">
        <v>148374</v>
      </c>
      <c r="D974" s="102" t="n">
        <v>968</v>
      </c>
      <c r="E974" s="102" t="s">
        <v>3233</v>
      </c>
      <c r="F974" s="102" t="n">
        <v>14329</v>
      </c>
      <c r="G974" s="102" t="s">
        <v>1109</v>
      </c>
      <c r="H974" s="102" t="n">
        <v>34925</v>
      </c>
      <c r="I974" s="102" t="n">
        <v>28</v>
      </c>
      <c r="J974" s="102" t="n">
        <v>34925</v>
      </c>
      <c r="K974" s="102" t="n">
        <v>7</v>
      </c>
      <c r="L974" s="102" t="s">
        <v>3232</v>
      </c>
      <c r="M974" s="102" t="s">
        <v>1078</v>
      </c>
      <c r="N974" s="102" t="s">
        <v>1079</v>
      </c>
      <c r="O974" s="102" t="s">
        <v>1086</v>
      </c>
      <c r="P974" s="104" t="e">
        <f aca="false">_xlfn.XLOOKUP('MEDIA TRI'!$E:$E,'MEDIA TRI'!$AA:$AA,"-",0)</f>
        <v>#NAME?</v>
      </c>
      <c r="Q974" s="12" t="e">
        <f aca="false">_xlfn.XLOOKUP($U:$U,$V:$V,0,0)</f>
        <v>#NAME?</v>
      </c>
      <c r="R974" s="12" t="e">
        <f aca="false">_xlfn.XLOOKUP($U:$U,$W:$W,0,0)</f>
        <v>#NAME?</v>
      </c>
      <c r="S974" s="12" t="s">
        <v>61</v>
      </c>
      <c r="T974" s="12" t="s">
        <v>1081</v>
      </c>
      <c r="U974" s="12" t="n">
        <v>44428506000171</v>
      </c>
      <c r="V974" s="12" t="n">
        <v>29</v>
      </c>
      <c r="W974" s="12" t="s">
        <v>58</v>
      </c>
    </row>
    <row r="975" customFormat="false" ht="15" hidden="false" customHeight="false" outlineLevel="0" collapsed="false">
      <c r="A975" s="102" t="s">
        <v>3234</v>
      </c>
      <c r="B975" s="103" t="n">
        <v>71049639000100</v>
      </c>
      <c r="C975" s="102" t="n">
        <v>154692</v>
      </c>
      <c r="D975" s="102" t="n">
        <v>1828</v>
      </c>
      <c r="E975" s="102" t="s">
        <v>3235</v>
      </c>
      <c r="F975" s="102" t="n">
        <v>14329</v>
      </c>
      <c r="G975" s="102" t="s">
        <v>1109</v>
      </c>
      <c r="H975" s="102" t="n">
        <v>34925</v>
      </c>
      <c r="I975" s="102" t="n">
        <v>35</v>
      </c>
      <c r="J975" s="102" t="n">
        <v>34925</v>
      </c>
      <c r="K975" s="102" t="n">
        <v>7</v>
      </c>
      <c r="L975" s="102" t="s">
        <v>3234</v>
      </c>
      <c r="M975" s="102" t="s">
        <v>1078</v>
      </c>
      <c r="N975" s="102" t="s">
        <v>1090</v>
      </c>
      <c r="O975" s="102" t="s">
        <v>1091</v>
      </c>
      <c r="P975" s="104" t="e">
        <f aca="false">_xlfn.XLOOKUP('MEDIA TRI'!$E:$E,'MEDIA TRI'!$AA:$AA,"-",0)</f>
        <v>#NAME?</v>
      </c>
      <c r="Q975" s="12" t="e">
        <f aca="false">_xlfn.XLOOKUP($U:$U,$V:$V,0,0)</f>
        <v>#NAME?</v>
      </c>
      <c r="R975" s="12" t="e">
        <f aca="false">_xlfn.XLOOKUP($U:$U,$W:$W,0,0)</f>
        <v>#NAME?</v>
      </c>
      <c r="S975" s="12" t="s">
        <v>61</v>
      </c>
      <c r="T975" s="12" t="s">
        <v>1092</v>
      </c>
      <c r="U975" s="12" t="n">
        <v>44428506000171</v>
      </c>
      <c r="V975" s="12" t="n">
        <v>29</v>
      </c>
      <c r="W975" s="12" t="s">
        <v>58</v>
      </c>
    </row>
    <row r="976" customFormat="false" ht="15" hidden="false" customHeight="false" outlineLevel="0" collapsed="false">
      <c r="A976" s="102" t="s">
        <v>3236</v>
      </c>
      <c r="B976" s="103" t="n">
        <v>3972616000112</v>
      </c>
      <c r="C976" s="102" t="n">
        <v>109131</v>
      </c>
      <c r="D976" s="102" t="n">
        <v>220</v>
      </c>
      <c r="E976" s="102" t="s">
        <v>3237</v>
      </c>
      <c r="F976" s="102" t="n">
        <v>9336</v>
      </c>
      <c r="G976" s="102" t="s">
        <v>1133</v>
      </c>
      <c r="H976" s="102" t="n">
        <v>35993</v>
      </c>
      <c r="I976" s="102" t="n">
        <v>35</v>
      </c>
      <c r="J976" s="102" t="n">
        <v>35993</v>
      </c>
      <c r="K976" s="102" t="n">
        <v>7</v>
      </c>
      <c r="L976" s="102" t="s">
        <v>3236</v>
      </c>
      <c r="M976" s="102" t="s">
        <v>1078</v>
      </c>
      <c r="N976" s="102" t="s">
        <v>1090</v>
      </c>
      <c r="O976" s="102" t="s">
        <v>1102</v>
      </c>
      <c r="P976" s="104" t="e">
        <f aca="false">_xlfn.XLOOKUP('MEDIA TRI'!$E:$E,'MEDIA TRI'!$AA:$AA,"-",0)</f>
        <v>#NAME?</v>
      </c>
      <c r="Q976" s="12" t="e">
        <f aca="false">_xlfn.XLOOKUP($U:$U,$V:$V,0,0)</f>
        <v>#NAME?</v>
      </c>
      <c r="R976" s="12" t="e">
        <f aca="false">_xlfn.XLOOKUP($U:$U,$W:$W,0,0)</f>
        <v>#NAME?</v>
      </c>
      <c r="S976" s="12" t="s">
        <v>61</v>
      </c>
      <c r="T976" s="12" t="s">
        <v>1081</v>
      </c>
      <c r="U976" s="12" t="n">
        <v>76105543000135</v>
      </c>
      <c r="V976" s="12" t="n">
        <v>29</v>
      </c>
      <c r="W976" s="12" t="s">
        <v>58</v>
      </c>
    </row>
    <row r="977" customFormat="false" ht="15" hidden="false" customHeight="false" outlineLevel="0" collapsed="false">
      <c r="A977" s="102" t="s">
        <v>3238</v>
      </c>
      <c r="B977" s="103" t="n">
        <v>24012551000133</v>
      </c>
      <c r="C977" s="102" t="n">
        <v>114040</v>
      </c>
      <c r="D977" s="102" t="n">
        <v>1791</v>
      </c>
      <c r="E977" s="102" t="s">
        <v>3239</v>
      </c>
      <c r="F977" s="102" t="n">
        <v>10437</v>
      </c>
      <c r="G977" s="102" t="s">
        <v>58</v>
      </c>
      <c r="H977" s="102" t="n">
        <v>34808</v>
      </c>
      <c r="I977" s="102" t="n">
        <v>28</v>
      </c>
      <c r="J977" s="102" t="n">
        <v>34808</v>
      </c>
      <c r="K977" s="102" t="n">
        <v>7</v>
      </c>
      <c r="L977" s="102" t="s">
        <v>3238</v>
      </c>
      <c r="M977" s="102" t="s">
        <v>1078</v>
      </c>
      <c r="N977" s="102" t="s">
        <v>1079</v>
      </c>
      <c r="O977" s="102" t="s">
        <v>1086</v>
      </c>
      <c r="P977" s="104" t="e">
        <f aca="false">_xlfn.XLOOKUP('MEDIA TRI'!$E:$E,'MEDIA TRI'!$AA:$AA,"-",0)</f>
        <v>#NAME?</v>
      </c>
      <c r="Q977" s="12" t="e">
        <f aca="false">_xlfn.XLOOKUP($U:$U,$V:$V,0,0)</f>
        <v>#NAME?</v>
      </c>
      <c r="R977" s="12" t="e">
        <f aca="false">_xlfn.XLOOKUP($U:$U,$W:$W,0,0)</f>
        <v>#NAME?</v>
      </c>
      <c r="S977" s="12" t="s">
        <v>61</v>
      </c>
      <c r="T977" s="12" t="s">
        <v>1081</v>
      </c>
      <c r="U977" s="12" t="n">
        <v>76105543000135</v>
      </c>
      <c r="V977" s="12" t="n">
        <v>29</v>
      </c>
      <c r="W977" s="12" t="s">
        <v>58</v>
      </c>
    </row>
    <row r="978" customFormat="false" ht="15" hidden="false" customHeight="false" outlineLevel="0" collapsed="false">
      <c r="A978" s="102" t="s">
        <v>3240</v>
      </c>
      <c r="B978" s="103" t="n">
        <v>71040075000144</v>
      </c>
      <c r="C978" s="102" t="n">
        <v>108454</v>
      </c>
      <c r="D978" s="102" t="n">
        <v>1146</v>
      </c>
      <c r="E978" s="102" t="s">
        <v>3241</v>
      </c>
      <c r="F978" s="102" t="n">
        <v>10437</v>
      </c>
      <c r="G978" s="102" t="s">
        <v>58</v>
      </c>
      <c r="H978" s="102" t="n">
        <v>34925</v>
      </c>
      <c r="I978" s="102" t="n">
        <v>29</v>
      </c>
      <c r="J978" s="102" t="n">
        <v>34925</v>
      </c>
      <c r="K978" s="102" t="n">
        <v>7</v>
      </c>
      <c r="L978" s="102" t="s">
        <v>3240</v>
      </c>
      <c r="M978" s="102" t="s">
        <v>1078</v>
      </c>
      <c r="N978" s="102" t="s">
        <v>1079</v>
      </c>
      <c r="O978" s="102" t="s">
        <v>1097</v>
      </c>
      <c r="P978" s="104" t="e">
        <f aca="false">_xlfn.XLOOKUP('MEDIA TRI'!$E:$E,'MEDIA TRI'!$AA:$AA,"-",0)</f>
        <v>#NAME?</v>
      </c>
      <c r="Q978" s="12" t="e">
        <f aca="false">_xlfn.XLOOKUP($U:$U,$V:$V,0,0)</f>
        <v>#NAME?</v>
      </c>
      <c r="R978" s="12" t="e">
        <f aca="false">_xlfn.XLOOKUP($U:$U,$W:$W,0,0)</f>
        <v>#NAME?</v>
      </c>
      <c r="S978" s="12" t="s">
        <v>61</v>
      </c>
      <c r="T978" s="12" t="s">
        <v>1081</v>
      </c>
      <c r="U978" s="12" t="n">
        <v>76105543000135</v>
      </c>
      <c r="V978" s="12" t="n">
        <v>29</v>
      </c>
      <c r="W978" s="12" t="s">
        <v>58</v>
      </c>
    </row>
    <row r="979" customFormat="false" ht="15" hidden="false" customHeight="false" outlineLevel="0" collapsed="false">
      <c r="A979" s="102" t="s">
        <v>3242</v>
      </c>
      <c r="B979" s="103" t="n">
        <v>2250283000155</v>
      </c>
      <c r="C979" s="102" t="n">
        <v>116146</v>
      </c>
      <c r="D979" s="102" t="n">
        <v>2064</v>
      </c>
      <c r="E979" s="102" t="s">
        <v>3243</v>
      </c>
      <c r="F979" s="102" t="n">
        <v>10437</v>
      </c>
      <c r="G979" s="102" t="s">
        <v>58</v>
      </c>
      <c r="H979" s="102" t="n">
        <v>35166</v>
      </c>
      <c r="I979" s="102" t="n">
        <v>32</v>
      </c>
      <c r="J979" s="102" t="n">
        <v>35166</v>
      </c>
      <c r="K979" s="102" t="n">
        <v>7</v>
      </c>
      <c r="L979" s="102" t="s">
        <v>3242</v>
      </c>
      <c r="M979" s="102" t="s">
        <v>1078</v>
      </c>
      <c r="N979" s="102" t="s">
        <v>1079</v>
      </c>
      <c r="O979" s="102" t="s">
        <v>1080</v>
      </c>
      <c r="P979" s="104" t="e">
        <f aca="false">_xlfn.XLOOKUP('MEDIA TRI'!$E:$E,'MEDIA TRI'!$AA:$AA,"-",0)</f>
        <v>#NAME?</v>
      </c>
      <c r="Q979" s="12" t="e">
        <f aca="false">_xlfn.XLOOKUP($U:$U,$V:$V,0,0)</f>
        <v>#NAME?</v>
      </c>
      <c r="R979" s="12" t="e">
        <f aca="false">_xlfn.XLOOKUP($U:$U,$W:$W,0,0)</f>
        <v>#NAME?</v>
      </c>
      <c r="S979" s="12" t="s">
        <v>61</v>
      </c>
      <c r="T979" s="12" t="s">
        <v>1081</v>
      </c>
      <c r="U979" s="12" t="n">
        <v>45318789000161</v>
      </c>
      <c r="V979" s="12" t="n">
        <v>29</v>
      </c>
      <c r="W979" s="12" t="s">
        <v>58</v>
      </c>
    </row>
    <row r="980" customFormat="false" ht="15" hidden="false" customHeight="false" outlineLevel="0" collapsed="false">
      <c r="A980" s="102" t="s">
        <v>3244</v>
      </c>
      <c r="B980" s="103" t="n">
        <v>19431808000151</v>
      </c>
      <c r="C980" s="102" t="n">
        <v>131502</v>
      </c>
      <c r="D980" s="102" t="n">
        <v>2069</v>
      </c>
      <c r="E980" s="102" t="s">
        <v>3245</v>
      </c>
      <c r="F980" s="102" t="n">
        <v>14305</v>
      </c>
      <c r="G980" s="102" t="s">
        <v>1352</v>
      </c>
      <c r="H980" s="102" t="n">
        <v>35993</v>
      </c>
      <c r="I980" s="102" t="n">
        <v>60</v>
      </c>
      <c r="J980" s="102" t="n">
        <v>35993</v>
      </c>
      <c r="K980" s="102" t="n">
        <v>7</v>
      </c>
      <c r="L980" s="102" t="s">
        <v>3246</v>
      </c>
      <c r="M980" s="102" t="s">
        <v>1078</v>
      </c>
      <c r="N980" s="102" t="s">
        <v>1079</v>
      </c>
      <c r="O980" s="102" t="s">
        <v>1147</v>
      </c>
      <c r="P980" s="104" t="e">
        <f aca="false">_xlfn.XLOOKUP('MEDIA TRI'!$E:$E,'MEDIA TRI'!$AA:$AA,"-",0)</f>
        <v>#NAME?</v>
      </c>
      <c r="Q980" s="12" t="e">
        <f aca="false">_xlfn.XLOOKUP($U:$U,$V:$V,0,0)</f>
        <v>#NAME?</v>
      </c>
      <c r="R980" s="12" t="e">
        <f aca="false">_xlfn.XLOOKUP($U:$U,$W:$W,0,0)</f>
        <v>#NAME?</v>
      </c>
      <c r="S980" s="12" t="s">
        <v>61</v>
      </c>
      <c r="T980" s="12" t="s">
        <v>1092</v>
      </c>
      <c r="U980" s="12" t="n">
        <v>45318789000161</v>
      </c>
      <c r="V980" s="12" t="n">
        <v>29</v>
      </c>
      <c r="W980" s="12" t="s">
        <v>58</v>
      </c>
    </row>
    <row r="981" customFormat="false" ht="15" hidden="false" customHeight="false" outlineLevel="0" collapsed="false">
      <c r="A981" s="102" t="s">
        <v>3247</v>
      </c>
      <c r="B981" s="103" t="n">
        <v>65122210000106</v>
      </c>
      <c r="C981" s="102" t="n">
        <v>107235</v>
      </c>
      <c r="D981" s="102" t="n">
        <v>2254</v>
      </c>
      <c r="E981" s="102" t="s">
        <v>3248</v>
      </c>
      <c r="F981" s="102" t="n">
        <v>14329</v>
      </c>
      <c r="G981" s="102" t="s">
        <v>1109</v>
      </c>
      <c r="H981" s="102" t="n">
        <v>34925</v>
      </c>
      <c r="I981" s="102" t="n">
        <v>7</v>
      </c>
      <c r="J981" s="102" t="n">
        <v>34925</v>
      </c>
      <c r="K981" s="102" t="n">
        <v>7</v>
      </c>
      <c r="L981" s="102" t="s">
        <v>3247</v>
      </c>
      <c r="M981" s="102" t="s">
        <v>1078</v>
      </c>
      <c r="N981" s="102" t="s">
        <v>1079</v>
      </c>
      <c r="O981" s="102" t="s">
        <v>1086</v>
      </c>
      <c r="P981" s="104" t="e">
        <f aca="false">_xlfn.XLOOKUP('MEDIA TRI'!$E:$E,'MEDIA TRI'!$AA:$AA,"-",0)</f>
        <v>#NAME?</v>
      </c>
      <c r="Q981" s="12" t="e">
        <f aca="false">_xlfn.XLOOKUP($U:$U,$V:$V,0,0)</f>
        <v>#NAME?</v>
      </c>
      <c r="R981" s="12" t="e">
        <f aca="false">_xlfn.XLOOKUP($U:$U,$W:$W,0,0)</f>
        <v>#NAME?</v>
      </c>
      <c r="S981" s="12" t="s">
        <v>61</v>
      </c>
      <c r="T981" s="12" t="s">
        <v>1081</v>
      </c>
      <c r="U981" s="12" t="n">
        <v>82777236000101</v>
      </c>
      <c r="V981" s="12" t="n">
        <v>29</v>
      </c>
      <c r="W981" s="12" t="s">
        <v>58</v>
      </c>
    </row>
    <row r="982" customFormat="false" ht="15" hidden="false" customHeight="false" outlineLevel="0" collapsed="false">
      <c r="A982" s="102" t="s">
        <v>3249</v>
      </c>
      <c r="B982" s="103" t="n">
        <v>1762082000174</v>
      </c>
      <c r="C982" s="102" t="n">
        <v>114603</v>
      </c>
      <c r="D982" s="102" t="n">
        <v>1443</v>
      </c>
      <c r="E982" s="102" t="s">
        <v>3250</v>
      </c>
      <c r="F982" s="102" t="n">
        <v>13510</v>
      </c>
      <c r="G982" s="102" t="s">
        <v>1204</v>
      </c>
      <c r="H982" s="102" t="n">
        <v>35997</v>
      </c>
      <c r="I982" s="102" t="n">
        <v>35</v>
      </c>
      <c r="J982" s="102" t="n">
        <v>35997</v>
      </c>
      <c r="K982" s="102" t="n">
        <v>7</v>
      </c>
      <c r="L982" s="102" t="s">
        <v>3249</v>
      </c>
      <c r="M982" s="102" t="s">
        <v>1078</v>
      </c>
      <c r="N982" s="102" t="s">
        <v>1079</v>
      </c>
      <c r="O982" s="102" t="s">
        <v>1116</v>
      </c>
      <c r="P982" s="104" t="e">
        <f aca="false">_xlfn.XLOOKUP('MEDIA TRI'!$E:$E,'MEDIA TRI'!$AA:$AA,"-",0)</f>
        <v>#NAME?</v>
      </c>
      <c r="Q982" s="12" t="e">
        <f aca="false">_xlfn.XLOOKUP($U:$U,$V:$V,0,0)</f>
        <v>#NAME?</v>
      </c>
      <c r="R982" s="12" t="e">
        <f aca="false">_xlfn.XLOOKUP($U:$U,$W:$W,0,0)</f>
        <v>#NAME?</v>
      </c>
      <c r="S982" s="12" t="s">
        <v>61</v>
      </c>
      <c r="T982" s="12" t="s">
        <v>1081</v>
      </c>
      <c r="U982" s="12" t="n">
        <v>82777236000101</v>
      </c>
      <c r="V982" s="12" t="n">
        <v>29</v>
      </c>
      <c r="W982" s="12" t="s">
        <v>58</v>
      </c>
    </row>
    <row r="983" customFormat="false" ht="15" hidden="false" customHeight="false" outlineLevel="0" collapsed="false">
      <c r="A983" s="102" t="s">
        <v>3251</v>
      </c>
      <c r="B983" s="103" t="n">
        <v>1851056000112</v>
      </c>
      <c r="C983" s="102" t="n">
        <v>122287</v>
      </c>
      <c r="D983" s="102" t="n">
        <v>228</v>
      </c>
      <c r="E983" s="102" t="s">
        <v>3252</v>
      </c>
      <c r="F983" s="102" t="n">
        <v>10437</v>
      </c>
      <c r="G983" s="102" t="s">
        <v>58</v>
      </c>
      <c r="H983" s="102" t="n">
        <v>34925</v>
      </c>
      <c r="I983" s="102" t="n">
        <v>21</v>
      </c>
      <c r="J983" s="102" t="n">
        <v>34925</v>
      </c>
      <c r="K983" s="102" t="n">
        <v>7</v>
      </c>
      <c r="L983" s="102" t="s">
        <v>3251</v>
      </c>
      <c r="M983" s="102" t="s">
        <v>1078</v>
      </c>
      <c r="N983" s="102" t="s">
        <v>1090</v>
      </c>
      <c r="O983" s="102" t="s">
        <v>1091</v>
      </c>
      <c r="P983" s="104" t="e">
        <f aca="false">_xlfn.XLOOKUP('MEDIA TRI'!$E:$E,'MEDIA TRI'!$AA:$AA,"-",0)</f>
        <v>#NAME?</v>
      </c>
      <c r="Q983" s="12" t="e">
        <f aca="false">_xlfn.XLOOKUP($U:$U,$V:$V,0,0)</f>
        <v>#NAME?</v>
      </c>
      <c r="R983" s="12" t="e">
        <f aca="false">_xlfn.XLOOKUP($U:$U,$W:$W,0,0)</f>
        <v>#NAME?</v>
      </c>
      <c r="S983" s="12" t="s">
        <v>61</v>
      </c>
      <c r="T983" s="12" t="s">
        <v>1081</v>
      </c>
      <c r="U983" s="12" t="n">
        <v>82777236000101</v>
      </c>
      <c r="V983" s="12" t="n">
        <v>29</v>
      </c>
      <c r="W983" s="12" t="s">
        <v>58</v>
      </c>
    </row>
    <row r="984" customFormat="false" ht="15" hidden="false" customHeight="false" outlineLevel="0" collapsed="false">
      <c r="A984" s="102" t="s">
        <v>3253</v>
      </c>
      <c r="B984" s="103" t="n">
        <v>66370321000196</v>
      </c>
      <c r="C984" s="102" t="n">
        <v>163485</v>
      </c>
      <c r="D984" s="102" t="n">
        <v>1146</v>
      </c>
      <c r="E984" s="102" t="s">
        <v>3254</v>
      </c>
      <c r="F984" s="102" t="n">
        <v>10437</v>
      </c>
      <c r="G984" s="102" t="s">
        <v>58</v>
      </c>
      <c r="H984" s="102" t="n">
        <v>30015</v>
      </c>
      <c r="I984" s="102" t="n">
        <v>21</v>
      </c>
      <c r="J984" s="102" t="n">
        <v>30015</v>
      </c>
      <c r="K984" s="102" t="n">
        <v>7</v>
      </c>
      <c r="L984" s="102" t="s">
        <v>3253</v>
      </c>
      <c r="M984" s="102" t="s">
        <v>1078</v>
      </c>
      <c r="N984" s="102" t="s">
        <v>1079</v>
      </c>
      <c r="O984" s="102" t="s">
        <v>1097</v>
      </c>
      <c r="P984" s="104" t="e">
        <f aca="false">_xlfn.XLOOKUP('MEDIA TRI'!$E:$E,'MEDIA TRI'!$AA:$AA,"-",0)</f>
        <v>#NAME?</v>
      </c>
      <c r="Q984" s="12" t="e">
        <f aca="false">_xlfn.XLOOKUP($U:$U,$V:$V,0,0)</f>
        <v>#NAME?</v>
      </c>
      <c r="R984" s="12" t="e">
        <f aca="false">_xlfn.XLOOKUP($U:$U,$W:$W,0,0)</f>
        <v>#NAME?</v>
      </c>
      <c r="S984" s="12" t="s">
        <v>61</v>
      </c>
      <c r="T984" s="12" t="s">
        <v>1081</v>
      </c>
      <c r="U984" s="12" t="n">
        <v>65708760000101</v>
      </c>
      <c r="V984" s="12" t="s">
        <v>1093</v>
      </c>
      <c r="W984" s="12" t="s">
        <v>1094</v>
      </c>
    </row>
    <row r="985" customFormat="false" ht="15" hidden="false" customHeight="false" outlineLevel="0" collapsed="false">
      <c r="A985" s="102" t="s">
        <v>3255</v>
      </c>
      <c r="B985" s="103" t="n">
        <v>17151515000195</v>
      </c>
      <c r="C985" s="102" t="n">
        <v>114615</v>
      </c>
      <c r="D985" s="102" t="n">
        <v>2908</v>
      </c>
      <c r="E985" s="102" t="s">
        <v>3256</v>
      </c>
      <c r="F985" s="102" t="n">
        <v>10437</v>
      </c>
      <c r="G985" s="102" t="s">
        <v>58</v>
      </c>
      <c r="H985" s="102" t="n">
        <v>35997</v>
      </c>
      <c r="I985" s="102" t="n">
        <v>28</v>
      </c>
      <c r="J985" s="102" t="n">
        <v>35997</v>
      </c>
      <c r="K985" s="102" t="n">
        <v>7</v>
      </c>
      <c r="L985" s="102" t="s">
        <v>3255</v>
      </c>
      <c r="M985" s="102" t="s">
        <v>1078</v>
      </c>
      <c r="N985" s="102" t="s">
        <v>1079</v>
      </c>
      <c r="O985" s="102" t="s">
        <v>1080</v>
      </c>
      <c r="P985" s="104" t="e">
        <f aca="false">_xlfn.XLOOKUP('MEDIA TRI'!$E:$E,'MEDIA TRI'!$AA:$AA,"-",0)</f>
        <v>#NAME?</v>
      </c>
      <c r="Q985" s="12" t="e">
        <f aca="false">_xlfn.XLOOKUP($U:$U,$V:$V,0,0)</f>
        <v>#NAME?</v>
      </c>
      <c r="R985" s="12" t="e">
        <f aca="false">_xlfn.XLOOKUP($U:$U,$W:$W,0,0)</f>
        <v>#NAME?</v>
      </c>
      <c r="S985" s="12" t="s">
        <v>61</v>
      </c>
      <c r="T985" s="12" t="s">
        <v>1081</v>
      </c>
      <c r="U985" s="12" t="n">
        <v>65708760000101</v>
      </c>
      <c r="V985" s="12" t="s">
        <v>1093</v>
      </c>
      <c r="W985" s="12" t="s">
        <v>1094</v>
      </c>
    </row>
    <row r="986" customFormat="false" ht="15" hidden="false" customHeight="false" outlineLevel="0" collapsed="false">
      <c r="A986" s="102" t="s">
        <v>3257</v>
      </c>
      <c r="B986" s="103" t="n">
        <v>71222558000160</v>
      </c>
      <c r="C986" s="102" t="n">
        <v>135443</v>
      </c>
      <c r="D986" s="102" t="n">
        <v>363</v>
      </c>
      <c r="E986" s="102" t="s">
        <v>3258</v>
      </c>
      <c r="F986" s="102" t="n">
        <v>9336</v>
      </c>
      <c r="G986" s="102" t="s">
        <v>1133</v>
      </c>
      <c r="H986" s="102" t="n">
        <v>35992</v>
      </c>
      <c r="I986" s="102" t="n">
        <v>8</v>
      </c>
      <c r="J986" s="102" t="n">
        <v>35992</v>
      </c>
      <c r="K986" s="102" t="n">
        <v>7</v>
      </c>
      <c r="L986" s="102" t="s">
        <v>3259</v>
      </c>
      <c r="M986" s="102" t="s">
        <v>1078</v>
      </c>
      <c r="N986" s="102" t="s">
        <v>1090</v>
      </c>
      <c r="O986" s="102" t="s">
        <v>1102</v>
      </c>
      <c r="P986" s="104" t="e">
        <f aca="false">_xlfn.XLOOKUP('MEDIA TRI'!$E:$E,'MEDIA TRI'!$AA:$AA,"-",0)</f>
        <v>#NAME?</v>
      </c>
      <c r="Q986" s="12" t="e">
        <f aca="false">_xlfn.XLOOKUP($U:$U,$V:$V,0,0)</f>
        <v>#NAME?</v>
      </c>
      <c r="R986" s="12" t="e">
        <f aca="false">_xlfn.XLOOKUP($U:$U,$W:$W,0,0)</f>
        <v>#NAME?</v>
      </c>
      <c r="S986" s="12" t="s">
        <v>61</v>
      </c>
      <c r="T986" s="12" t="s">
        <v>1081</v>
      </c>
      <c r="U986" s="12" t="n">
        <v>18385146000168</v>
      </c>
      <c r="V986" s="12" t="n">
        <v>29</v>
      </c>
      <c r="W986" s="12" t="s">
        <v>58</v>
      </c>
    </row>
    <row r="987" customFormat="false" ht="15" hidden="false" customHeight="false" outlineLevel="0" collapsed="false">
      <c r="A987" s="102" t="s">
        <v>3260</v>
      </c>
      <c r="B987" s="103" t="n">
        <v>1645893000195</v>
      </c>
      <c r="C987" s="102" t="n">
        <v>144335</v>
      </c>
      <c r="D987" s="102" t="n">
        <v>492</v>
      </c>
      <c r="E987" s="102" t="s">
        <v>3261</v>
      </c>
      <c r="F987" s="102" t="n">
        <v>14516</v>
      </c>
      <c r="G987" s="102" t="s">
        <v>1089</v>
      </c>
      <c r="H987" s="102" t="n">
        <v>34925</v>
      </c>
      <c r="I987" s="102" t="n">
        <v>28</v>
      </c>
      <c r="J987" s="102" t="n">
        <v>34925</v>
      </c>
      <c r="K987" s="102" t="n">
        <v>7</v>
      </c>
      <c r="L987" s="102" t="s">
        <v>3260</v>
      </c>
      <c r="M987" s="102" t="s">
        <v>1078</v>
      </c>
      <c r="N987" s="102" t="s">
        <v>1079</v>
      </c>
      <c r="O987" s="102" t="s">
        <v>1080</v>
      </c>
      <c r="P987" s="104" t="e">
        <f aca="false">_xlfn.XLOOKUP('MEDIA TRI'!$E:$E,'MEDIA TRI'!$AA:$AA,"-",0)</f>
        <v>#NAME?</v>
      </c>
      <c r="Q987" s="12" t="e">
        <f aca="false">_xlfn.XLOOKUP($U:$U,$V:$V,0,0)</f>
        <v>#NAME?</v>
      </c>
      <c r="R987" s="12" t="e">
        <f aca="false">_xlfn.XLOOKUP($U:$U,$W:$W,0,0)</f>
        <v>#NAME?</v>
      </c>
      <c r="S987" s="12" t="s">
        <v>61</v>
      </c>
      <c r="T987" s="12" t="s">
        <v>1081</v>
      </c>
      <c r="U987" s="12" t="n">
        <v>18385146000168</v>
      </c>
      <c r="V987" s="12" t="n">
        <v>29</v>
      </c>
      <c r="W987" s="12" t="s">
        <v>58</v>
      </c>
    </row>
    <row r="988" customFormat="false" ht="15" hidden="false" customHeight="false" outlineLevel="0" collapsed="false">
      <c r="A988" s="102" t="s">
        <v>3262</v>
      </c>
      <c r="B988" s="103" t="n">
        <v>2078394000126</v>
      </c>
      <c r="C988" s="102" t="n">
        <v>103015</v>
      </c>
      <c r="D988" s="102" t="n">
        <v>333</v>
      </c>
      <c r="E988" s="102" t="s">
        <v>3263</v>
      </c>
      <c r="F988" s="102" t="n">
        <v>14329</v>
      </c>
      <c r="G988" s="102" t="s">
        <v>1109</v>
      </c>
      <c r="H988" s="102" t="n">
        <v>35993</v>
      </c>
      <c r="I988" s="102" t="n">
        <v>42</v>
      </c>
      <c r="J988" s="102" t="n">
        <v>35993</v>
      </c>
      <c r="K988" s="102" t="n">
        <v>7</v>
      </c>
      <c r="L988" s="102" t="s">
        <v>3264</v>
      </c>
      <c r="M988" s="102" t="s">
        <v>1078</v>
      </c>
      <c r="N988" s="102" t="s">
        <v>1079</v>
      </c>
      <c r="O988" s="102" t="s">
        <v>1155</v>
      </c>
      <c r="P988" s="104" t="e">
        <f aca="false">_xlfn.XLOOKUP('MEDIA TRI'!$E:$E,'MEDIA TRI'!$AA:$AA,"-",0)</f>
        <v>#NAME?</v>
      </c>
      <c r="Q988" s="12" t="e">
        <f aca="false">_xlfn.XLOOKUP($U:$U,$V:$V,0,0)</f>
        <v>#NAME?</v>
      </c>
      <c r="R988" s="12" t="e">
        <f aca="false">_xlfn.XLOOKUP($U:$U,$W:$W,0,0)</f>
        <v>#NAME?</v>
      </c>
      <c r="S988" s="12" t="s">
        <v>61</v>
      </c>
      <c r="T988" s="12" t="s">
        <v>1081</v>
      </c>
      <c r="U988" s="12" t="n">
        <v>88363189000128</v>
      </c>
      <c r="V988" s="12" t="n">
        <v>29</v>
      </c>
      <c r="W988" s="12" t="s">
        <v>58</v>
      </c>
    </row>
    <row r="989" customFormat="false" ht="15" hidden="false" customHeight="false" outlineLevel="0" collapsed="false">
      <c r="A989" s="102" t="s">
        <v>3264</v>
      </c>
      <c r="B989" s="103" t="n">
        <v>21721501000137</v>
      </c>
      <c r="C989" s="102" t="n">
        <v>105191</v>
      </c>
      <c r="D989" s="102" t="n">
        <v>163</v>
      </c>
      <c r="E989" s="102" t="s">
        <v>3265</v>
      </c>
      <c r="F989" s="102" t="n">
        <v>14329</v>
      </c>
      <c r="G989" s="102" t="s">
        <v>1109</v>
      </c>
      <c r="H989" s="102" t="n">
        <v>35993</v>
      </c>
      <c r="I989" s="102" t="n">
        <v>27</v>
      </c>
      <c r="J989" s="102" t="n">
        <v>35993</v>
      </c>
      <c r="K989" s="102" t="n">
        <v>7</v>
      </c>
      <c r="L989" s="102" t="s">
        <v>3264</v>
      </c>
      <c r="M989" s="102" t="s">
        <v>1078</v>
      </c>
      <c r="N989" s="102" t="s">
        <v>1079</v>
      </c>
      <c r="O989" s="102" t="s">
        <v>1155</v>
      </c>
      <c r="P989" s="104" t="e">
        <f aca="false">_xlfn.XLOOKUP('MEDIA TRI'!$E:$E,'MEDIA TRI'!$AA:$AA,"-",0)</f>
        <v>#NAME?</v>
      </c>
      <c r="Q989" s="12" t="e">
        <f aca="false">_xlfn.XLOOKUP($U:$U,$V:$V,0,0)</f>
        <v>#NAME?</v>
      </c>
      <c r="R989" s="12" t="e">
        <f aca="false">_xlfn.XLOOKUP($U:$U,$W:$W,0,0)</f>
        <v>#NAME?</v>
      </c>
      <c r="S989" s="12" t="s">
        <v>61</v>
      </c>
      <c r="T989" s="12" t="s">
        <v>1081</v>
      </c>
      <c r="U989" s="12" t="n">
        <v>88363189000128</v>
      </c>
      <c r="V989" s="12" t="n">
        <v>29</v>
      </c>
      <c r="W989" s="12" t="s">
        <v>58</v>
      </c>
    </row>
    <row r="990" customFormat="false" ht="15" hidden="false" customHeight="false" outlineLevel="0" collapsed="false">
      <c r="A990" s="102" t="s">
        <v>3266</v>
      </c>
      <c r="B990" s="103" t="n">
        <v>3558281000190</v>
      </c>
      <c r="C990" s="102" t="n">
        <v>131224</v>
      </c>
      <c r="D990" s="102" t="n">
        <v>163</v>
      </c>
      <c r="E990" s="102" t="s">
        <v>3267</v>
      </c>
      <c r="F990" s="102" t="n">
        <v>10437</v>
      </c>
      <c r="G990" s="102" t="s">
        <v>58</v>
      </c>
      <c r="H990" s="102" t="n">
        <v>35997</v>
      </c>
      <c r="I990" s="102" t="n">
        <v>28</v>
      </c>
      <c r="J990" s="102" t="n">
        <v>35997</v>
      </c>
      <c r="K990" s="102" t="n">
        <v>7</v>
      </c>
      <c r="L990" s="102" t="s">
        <v>3266</v>
      </c>
      <c r="M990" s="102" t="s">
        <v>1078</v>
      </c>
      <c r="N990" s="102" t="s">
        <v>1079</v>
      </c>
      <c r="O990" s="102" t="s">
        <v>1155</v>
      </c>
      <c r="P990" s="104" t="e">
        <f aca="false">_xlfn.XLOOKUP('MEDIA TRI'!$E:$E,'MEDIA TRI'!$AA:$AA,"-",0)</f>
        <v>#NAME?</v>
      </c>
      <c r="Q990" s="12" t="e">
        <f aca="false">_xlfn.XLOOKUP($U:$U,$V:$V,0,0)</f>
        <v>#NAME?</v>
      </c>
      <c r="R990" s="12" t="e">
        <f aca="false">_xlfn.XLOOKUP($U:$U,$W:$W,0,0)</f>
        <v>#NAME?</v>
      </c>
      <c r="S990" s="12" t="s">
        <v>61</v>
      </c>
      <c r="T990" s="12" t="s">
        <v>1081</v>
      </c>
      <c r="U990" s="12" t="n">
        <v>46578506000183</v>
      </c>
      <c r="V990" s="12" t="n">
        <v>29</v>
      </c>
      <c r="W990" s="12" t="s">
        <v>58</v>
      </c>
    </row>
    <row r="991" customFormat="false" ht="15" hidden="false" customHeight="false" outlineLevel="0" collapsed="false">
      <c r="A991" s="102" t="s">
        <v>3268</v>
      </c>
      <c r="B991" s="103" t="n">
        <v>557262000151</v>
      </c>
      <c r="C991" s="102" t="n">
        <v>144650</v>
      </c>
      <c r="D991" s="102" t="n">
        <v>1439</v>
      </c>
      <c r="E991" s="102" t="s">
        <v>3269</v>
      </c>
      <c r="F991" s="102" t="n">
        <v>9336</v>
      </c>
      <c r="G991" s="102" t="s">
        <v>1133</v>
      </c>
      <c r="H991" s="102" t="n">
        <v>34808</v>
      </c>
      <c r="I991" s="102" t="n">
        <v>54</v>
      </c>
      <c r="J991" s="102" t="n">
        <v>34808</v>
      </c>
      <c r="K991" s="102" t="n">
        <v>7</v>
      </c>
      <c r="L991" s="102" t="s">
        <v>3268</v>
      </c>
      <c r="M991" s="102" t="s">
        <v>1078</v>
      </c>
      <c r="N991" s="102" t="s">
        <v>1090</v>
      </c>
      <c r="O991" s="102" t="s">
        <v>1106</v>
      </c>
      <c r="P991" s="104" t="e">
        <f aca="false">_xlfn.XLOOKUP('MEDIA TRI'!$E:$E,'MEDIA TRI'!$AA:$AA,"-",0)</f>
        <v>#NAME?</v>
      </c>
      <c r="Q991" s="12" t="e">
        <f aca="false">_xlfn.XLOOKUP($U:$U,$V:$V,0,0)</f>
        <v>#NAME?</v>
      </c>
      <c r="R991" s="12" t="e">
        <f aca="false">_xlfn.XLOOKUP($U:$U,$W:$W,0,0)</f>
        <v>#NAME?</v>
      </c>
      <c r="S991" s="12" t="s">
        <v>61</v>
      </c>
      <c r="T991" s="12" t="s">
        <v>1092</v>
      </c>
      <c r="U991" s="12" t="n">
        <v>46578506000183</v>
      </c>
      <c r="V991" s="12" t="n">
        <v>29</v>
      </c>
      <c r="W991" s="12" t="s">
        <v>58</v>
      </c>
    </row>
    <row r="992" customFormat="false" ht="15" hidden="false" customHeight="false" outlineLevel="0" collapsed="false">
      <c r="A992" s="102" t="s">
        <v>1465</v>
      </c>
      <c r="B992" s="103" t="n">
        <v>41907957000101</v>
      </c>
      <c r="C992" s="102" t="n">
        <v>114655</v>
      </c>
      <c r="D992" s="102" t="n">
        <v>993</v>
      </c>
      <c r="E992" s="102" t="s">
        <v>3270</v>
      </c>
      <c r="F992" s="102" t="n">
        <v>13874</v>
      </c>
      <c r="G992" s="102" t="s">
        <v>1464</v>
      </c>
      <c r="H992" s="102" t="n">
        <v>35993</v>
      </c>
      <c r="I992" s="102" t="n">
        <v>28</v>
      </c>
      <c r="J992" s="102" t="n">
        <v>35993</v>
      </c>
      <c r="K992" s="102" t="n">
        <v>7</v>
      </c>
      <c r="L992" s="102" t="s">
        <v>1465</v>
      </c>
      <c r="M992" s="102" t="s">
        <v>1078</v>
      </c>
      <c r="N992" s="102" t="s">
        <v>1079</v>
      </c>
      <c r="O992" s="102" t="s">
        <v>1155</v>
      </c>
      <c r="P992" s="104" t="e">
        <f aca="false">_xlfn.XLOOKUP('MEDIA TRI'!$E:$E,'MEDIA TRI'!$AA:$AA,"-",0)</f>
        <v>#NAME?</v>
      </c>
      <c r="Q992" s="12" t="e">
        <f aca="false">_xlfn.XLOOKUP($U:$U,$V:$V,0,0)</f>
        <v>#NAME?</v>
      </c>
      <c r="R992" s="12" t="e">
        <f aca="false">_xlfn.XLOOKUP($U:$U,$W:$W,0,0)</f>
        <v>#NAME?</v>
      </c>
      <c r="S992" s="12" t="s">
        <v>61</v>
      </c>
      <c r="T992" s="12" t="s">
        <v>1081</v>
      </c>
      <c r="U992" s="12" t="n">
        <v>87489910000168</v>
      </c>
      <c r="V992" s="12" t="n">
        <v>29</v>
      </c>
      <c r="W992" s="12" t="s">
        <v>58</v>
      </c>
    </row>
    <row r="993" customFormat="false" ht="15" hidden="false" customHeight="false" outlineLevel="0" collapsed="false">
      <c r="A993" s="102" t="s">
        <v>3271</v>
      </c>
      <c r="B993" s="103" t="n">
        <v>24317935000164</v>
      </c>
      <c r="C993" s="102" t="n">
        <v>140283</v>
      </c>
      <c r="D993" s="102" t="n">
        <v>1146</v>
      </c>
      <c r="E993" s="102" t="s">
        <v>3272</v>
      </c>
      <c r="F993" s="102" t="n">
        <v>10437</v>
      </c>
      <c r="G993" s="102" t="s">
        <v>58</v>
      </c>
      <c r="H993" s="102" t="n">
        <v>30015</v>
      </c>
      <c r="I993" s="102" t="n">
        <v>21</v>
      </c>
      <c r="J993" s="102" t="n">
        <v>30015</v>
      </c>
      <c r="K993" s="102" t="n">
        <v>7</v>
      </c>
      <c r="L993" s="102" t="s">
        <v>3271</v>
      </c>
      <c r="M993" s="102" t="s">
        <v>1078</v>
      </c>
      <c r="N993" s="102" t="s">
        <v>1079</v>
      </c>
      <c r="O993" s="102" t="s">
        <v>1097</v>
      </c>
      <c r="P993" s="104" t="e">
        <f aca="false">_xlfn.XLOOKUP('MEDIA TRI'!$E:$E,'MEDIA TRI'!$AA:$AA,"-",0)</f>
        <v>#NAME?</v>
      </c>
      <c r="Q993" s="12" t="e">
        <f aca="false">_xlfn.XLOOKUP($U:$U,$V:$V,0,0)</f>
        <v>#NAME?</v>
      </c>
      <c r="R993" s="12" t="e">
        <f aca="false">_xlfn.XLOOKUP($U:$U,$W:$W,0,0)</f>
        <v>#NAME?</v>
      </c>
      <c r="S993" s="12" t="s">
        <v>61</v>
      </c>
      <c r="T993" s="12" t="s">
        <v>1081</v>
      </c>
      <c r="U993" s="12" t="n">
        <v>87489910000168</v>
      </c>
      <c r="V993" s="12" t="n">
        <v>29</v>
      </c>
      <c r="W993" s="12" t="s">
        <v>58</v>
      </c>
    </row>
    <row r="994" customFormat="false" ht="15" hidden="false" customHeight="false" outlineLevel="0" collapsed="false">
      <c r="A994" s="102" t="s">
        <v>2216</v>
      </c>
      <c r="B994" s="103" t="n">
        <v>42951988000114</v>
      </c>
      <c r="C994" s="102" t="n">
        <v>102335</v>
      </c>
      <c r="D994" s="102" t="n">
        <v>1439</v>
      </c>
      <c r="E994" s="102" t="s">
        <v>3273</v>
      </c>
      <c r="F994" s="102" t="n">
        <v>10437</v>
      </c>
      <c r="G994" s="102" t="s">
        <v>58</v>
      </c>
      <c r="H994" s="102" t="n">
        <v>34925</v>
      </c>
      <c r="I994" s="102" t="n">
        <v>48</v>
      </c>
      <c r="J994" s="102" t="n">
        <v>34925</v>
      </c>
      <c r="K994" s="102" t="n">
        <v>7</v>
      </c>
      <c r="L994" s="102" t="s">
        <v>2216</v>
      </c>
      <c r="M994" s="102" t="s">
        <v>1078</v>
      </c>
      <c r="N994" s="102" t="s">
        <v>1090</v>
      </c>
      <c r="O994" s="102" t="s">
        <v>1106</v>
      </c>
      <c r="P994" s="104" t="e">
        <f aca="false">_xlfn.XLOOKUP('MEDIA TRI'!$E:$E,'MEDIA TRI'!$AA:$AA,"-",0)</f>
        <v>#NAME?</v>
      </c>
      <c r="Q994" s="12" t="e">
        <f aca="false">_xlfn.XLOOKUP($U:$U,$V:$V,0,0)</f>
        <v>#NAME?</v>
      </c>
      <c r="R994" s="12" t="e">
        <f aca="false">_xlfn.XLOOKUP($U:$U,$W:$W,0,0)</f>
        <v>#NAME?</v>
      </c>
      <c r="S994" s="12" t="s">
        <v>61</v>
      </c>
      <c r="T994" s="12" t="s">
        <v>1092</v>
      </c>
      <c r="U994" s="12" t="n">
        <v>76105659000174</v>
      </c>
      <c r="V994" s="12" t="n">
        <v>29</v>
      </c>
      <c r="W994" s="12" t="s">
        <v>58</v>
      </c>
    </row>
    <row r="995" customFormat="false" ht="15" hidden="false" customHeight="false" outlineLevel="0" collapsed="false">
      <c r="A995" s="102" t="s">
        <v>3274</v>
      </c>
      <c r="B995" s="103" t="n">
        <v>23748429000167</v>
      </c>
      <c r="C995" s="102" t="n">
        <v>128026</v>
      </c>
      <c r="D995" s="102" t="n">
        <v>1439</v>
      </c>
      <c r="E995" s="102" t="s">
        <v>3275</v>
      </c>
      <c r="F995" s="102" t="n">
        <v>13531</v>
      </c>
      <c r="G995" s="102" t="s">
        <v>1381</v>
      </c>
      <c r="H995" s="102" t="n">
        <v>35996</v>
      </c>
      <c r="I995" s="102" t="n">
        <v>30</v>
      </c>
      <c r="J995" s="102" t="n">
        <v>35996</v>
      </c>
      <c r="K995" s="102" t="n">
        <v>7</v>
      </c>
      <c r="L995" s="102" t="s">
        <v>3274</v>
      </c>
      <c r="M995" s="102" t="s">
        <v>1078</v>
      </c>
      <c r="N995" s="102" t="s">
        <v>1090</v>
      </c>
      <c r="O995" s="102" t="s">
        <v>1106</v>
      </c>
      <c r="P995" s="104" t="e">
        <f aca="false">_xlfn.XLOOKUP('MEDIA TRI'!$E:$E,'MEDIA TRI'!$AA:$AA,"-",0)</f>
        <v>#NAME?</v>
      </c>
      <c r="Q995" s="12" t="e">
        <f aca="false">_xlfn.XLOOKUP($U:$U,$V:$V,0,0)</f>
        <v>#NAME?</v>
      </c>
      <c r="R995" s="12" t="e">
        <f aca="false">_xlfn.XLOOKUP($U:$U,$W:$W,0,0)</f>
        <v>#NAME?</v>
      </c>
      <c r="S995" s="12" t="s">
        <v>61</v>
      </c>
      <c r="T995" s="12" t="s">
        <v>1092</v>
      </c>
      <c r="U995" s="12" t="n">
        <v>76105659000174</v>
      </c>
      <c r="V995" s="12" t="n">
        <v>29</v>
      </c>
      <c r="W995" s="12" t="s">
        <v>58</v>
      </c>
    </row>
    <row r="996" customFormat="false" ht="15" hidden="false" customHeight="false" outlineLevel="0" collapsed="false">
      <c r="A996" s="102" t="s">
        <v>3276</v>
      </c>
      <c r="B996" s="103" t="n">
        <v>41912627000104</v>
      </c>
      <c r="C996" s="102" t="n">
        <v>125866</v>
      </c>
      <c r="D996" s="102" t="n">
        <v>1439</v>
      </c>
      <c r="E996" s="102" t="s">
        <v>3277</v>
      </c>
      <c r="F996" s="102" t="n">
        <v>14329</v>
      </c>
      <c r="G996" s="102" t="s">
        <v>1109</v>
      </c>
      <c r="H996" s="102" t="n">
        <v>34925</v>
      </c>
      <c r="I996" s="102" t="n">
        <v>60</v>
      </c>
      <c r="J996" s="102" t="n">
        <v>34925</v>
      </c>
      <c r="K996" s="102" t="n">
        <v>7</v>
      </c>
      <c r="L996" s="102" t="s">
        <v>3276</v>
      </c>
      <c r="M996" s="102" t="s">
        <v>1078</v>
      </c>
      <c r="N996" s="102" t="s">
        <v>1090</v>
      </c>
      <c r="O996" s="102" t="s">
        <v>1106</v>
      </c>
      <c r="P996" s="104" t="e">
        <f aca="false">_xlfn.XLOOKUP('MEDIA TRI'!$E:$E,'MEDIA TRI'!$AA:$AA,"-",0)</f>
        <v>#NAME?</v>
      </c>
      <c r="Q996" s="12" t="e">
        <f aca="false">_xlfn.XLOOKUP($U:$U,$V:$V,0,0)</f>
        <v>#NAME?</v>
      </c>
      <c r="R996" s="12" t="e">
        <f aca="false">_xlfn.XLOOKUP($U:$U,$W:$W,0,0)</f>
        <v>#NAME?</v>
      </c>
      <c r="S996" s="12" t="s">
        <v>61</v>
      </c>
      <c r="T996" s="12" t="s">
        <v>1092</v>
      </c>
      <c r="U996" s="12" t="n">
        <v>18663401000197</v>
      </c>
      <c r="V996" s="12" t="n">
        <v>29</v>
      </c>
      <c r="W996" s="12" t="s">
        <v>58</v>
      </c>
    </row>
    <row r="997" customFormat="false" ht="15" hidden="false" customHeight="false" outlineLevel="0" collapsed="false">
      <c r="A997" s="102" t="s">
        <v>3278</v>
      </c>
      <c r="B997" s="103" t="n">
        <v>26298661000139</v>
      </c>
      <c r="C997" s="102" t="n">
        <v>114617</v>
      </c>
      <c r="D997" s="102" t="n">
        <v>1439</v>
      </c>
      <c r="E997" s="102" t="s">
        <v>3279</v>
      </c>
      <c r="F997" s="102" t="n">
        <v>10994</v>
      </c>
      <c r="G997" s="102" t="s">
        <v>1207</v>
      </c>
      <c r="H997" s="102" t="n">
        <v>35998</v>
      </c>
      <c r="I997" s="102" t="n">
        <v>35</v>
      </c>
      <c r="J997" s="102" t="n">
        <v>35998</v>
      </c>
      <c r="K997" s="102" t="n">
        <v>7</v>
      </c>
      <c r="L997" s="102" t="s">
        <v>3278</v>
      </c>
      <c r="M997" s="102" t="s">
        <v>1078</v>
      </c>
      <c r="N997" s="102" t="s">
        <v>1090</v>
      </c>
      <c r="O997" s="102" t="s">
        <v>1106</v>
      </c>
      <c r="P997" s="104" t="e">
        <f aca="false">_xlfn.XLOOKUP('MEDIA TRI'!$E:$E,'MEDIA TRI'!$AA:$AA,"-",0)</f>
        <v>#NAME?</v>
      </c>
      <c r="Q997" s="12" t="e">
        <f aca="false">_xlfn.XLOOKUP($U:$U,$V:$V,0,0)</f>
        <v>#NAME?</v>
      </c>
      <c r="R997" s="12" t="e">
        <f aca="false">_xlfn.XLOOKUP($U:$U,$W:$W,0,0)</f>
        <v>#NAME?</v>
      </c>
      <c r="S997" s="12" t="s">
        <v>61</v>
      </c>
      <c r="T997" s="12" t="s">
        <v>1092</v>
      </c>
      <c r="U997" s="12" t="n">
        <v>18663401000197</v>
      </c>
      <c r="V997" s="12" t="n">
        <v>29</v>
      </c>
      <c r="W997" s="12" t="s">
        <v>58</v>
      </c>
    </row>
    <row r="998" customFormat="false" ht="15" hidden="false" customHeight="false" outlineLevel="0" collapsed="false">
      <c r="A998" s="102" t="s">
        <v>3280</v>
      </c>
      <c r="B998" s="103" t="n">
        <v>25820960000471</v>
      </c>
      <c r="C998" s="102" t="n">
        <v>148146</v>
      </c>
      <c r="D998" s="102" t="n">
        <v>1792</v>
      </c>
      <c r="E998" s="102" t="s">
        <v>3281</v>
      </c>
      <c r="F998" s="102" t="n">
        <v>14305</v>
      </c>
      <c r="G998" s="102" t="s">
        <v>1352</v>
      </c>
      <c r="H998" s="102" t="n">
        <v>35997</v>
      </c>
      <c r="I998" s="102" t="n">
        <v>28</v>
      </c>
      <c r="J998" s="102" t="n">
        <v>35997</v>
      </c>
      <c r="K998" s="102" t="n">
        <v>7</v>
      </c>
      <c r="L998" s="102" t="s">
        <v>3282</v>
      </c>
      <c r="M998" s="102" t="s">
        <v>1078</v>
      </c>
      <c r="N998" s="102" t="s">
        <v>1090</v>
      </c>
      <c r="O998" s="102" t="s">
        <v>1091</v>
      </c>
      <c r="P998" s="104" t="e">
        <f aca="false">_xlfn.XLOOKUP('MEDIA TRI'!$E:$E,'MEDIA TRI'!$AA:$AA,"-",0)</f>
        <v>#NAME?</v>
      </c>
      <c r="Q998" s="12" t="e">
        <f aca="false">_xlfn.XLOOKUP($U:$U,$V:$V,0,0)</f>
        <v>#NAME?</v>
      </c>
      <c r="R998" s="12" t="e">
        <f aca="false">_xlfn.XLOOKUP($U:$U,$W:$W,0,0)</f>
        <v>#NAME?</v>
      </c>
      <c r="S998" s="12" t="s">
        <v>61</v>
      </c>
      <c r="T998" s="12" t="s">
        <v>1081</v>
      </c>
      <c r="U998" s="12" t="n">
        <v>46756029000107</v>
      </c>
      <c r="V998" s="12" t="n">
        <v>29</v>
      </c>
      <c r="W998" s="12" t="s">
        <v>58</v>
      </c>
    </row>
    <row r="999" customFormat="false" ht="15" hidden="false" customHeight="false" outlineLevel="0" collapsed="false">
      <c r="A999" s="102" t="s">
        <v>3283</v>
      </c>
      <c r="B999" s="103" t="n">
        <v>2382762000125</v>
      </c>
      <c r="C999" s="102" t="n">
        <v>114619</v>
      </c>
      <c r="D999" s="102" t="n">
        <v>1438</v>
      </c>
      <c r="E999" s="102" t="s">
        <v>3284</v>
      </c>
      <c r="F999" s="102" t="n">
        <v>15969</v>
      </c>
      <c r="G999" s="102" t="s">
        <v>1136</v>
      </c>
      <c r="H999" s="102" t="n">
        <v>35677</v>
      </c>
      <c r="I999" s="102" t="n">
        <v>35</v>
      </c>
      <c r="J999" s="102" t="n">
        <v>35677</v>
      </c>
      <c r="K999" s="102" t="n">
        <v>7</v>
      </c>
      <c r="L999" s="102" t="s">
        <v>3283</v>
      </c>
      <c r="M999" s="102" t="s">
        <v>1078</v>
      </c>
      <c r="N999" s="102" t="s">
        <v>1090</v>
      </c>
      <c r="O999" s="102" t="s">
        <v>1106</v>
      </c>
      <c r="P999" s="104" t="e">
        <f aca="false">_xlfn.XLOOKUP('MEDIA TRI'!$E:$E,'MEDIA TRI'!$AA:$AA,"-",0)</f>
        <v>#NAME?</v>
      </c>
      <c r="Q999" s="12" t="e">
        <f aca="false">_xlfn.XLOOKUP($U:$U,$V:$V,0,0)</f>
        <v>#NAME?</v>
      </c>
      <c r="R999" s="12" t="e">
        <f aca="false">_xlfn.XLOOKUP($U:$U,$W:$W,0,0)</f>
        <v>#NAME?</v>
      </c>
      <c r="S999" s="12" t="s">
        <v>61</v>
      </c>
      <c r="T999" s="12" t="s">
        <v>1092</v>
      </c>
      <c r="U999" s="12" t="n">
        <v>46756029000107</v>
      </c>
      <c r="V999" s="12" t="n">
        <v>29</v>
      </c>
      <c r="W999" s="12" t="s">
        <v>58</v>
      </c>
    </row>
    <row r="1000" customFormat="false" ht="15" hidden="false" customHeight="false" outlineLevel="0" collapsed="false">
      <c r="A1000" s="102" t="s">
        <v>3285</v>
      </c>
      <c r="B1000" s="103" t="n">
        <v>20370151000300</v>
      </c>
      <c r="C1000" s="102" t="n">
        <v>123828</v>
      </c>
      <c r="D1000" s="102" t="n">
        <v>511</v>
      </c>
      <c r="E1000" s="102" t="s">
        <v>3286</v>
      </c>
      <c r="F1000" s="102" t="n">
        <v>10437</v>
      </c>
      <c r="G1000" s="102" t="s">
        <v>58</v>
      </c>
      <c r="H1000" s="102" t="n">
        <v>34912</v>
      </c>
      <c r="I1000" s="102" t="n">
        <v>28</v>
      </c>
      <c r="J1000" s="102" t="n">
        <v>34912</v>
      </c>
      <c r="K1000" s="102" t="n">
        <v>7</v>
      </c>
      <c r="L1000" s="102" t="s">
        <v>3287</v>
      </c>
      <c r="M1000" s="102" t="s">
        <v>1078</v>
      </c>
      <c r="N1000" s="102" t="s">
        <v>1090</v>
      </c>
      <c r="O1000" s="102" t="s">
        <v>1102</v>
      </c>
      <c r="P1000" s="104" t="e">
        <f aca="false">_xlfn.XLOOKUP('MEDIA TRI'!$E:$E,'MEDIA TRI'!$AA:$AA,"-",0)</f>
        <v>#NAME?</v>
      </c>
      <c r="Q1000" s="12" t="e">
        <f aca="false">_xlfn.XLOOKUP($U:$U,$V:$V,0,0)</f>
        <v>#NAME?</v>
      </c>
      <c r="R1000" s="12" t="e">
        <f aca="false">_xlfn.XLOOKUP($U:$U,$W:$W,0,0)</f>
        <v>#NAME?</v>
      </c>
      <c r="S1000" s="12" t="s">
        <v>61</v>
      </c>
      <c r="T1000" s="12" t="s">
        <v>1081</v>
      </c>
      <c r="U1000" s="12" t="n">
        <v>18114223000145</v>
      </c>
      <c r="V1000" s="12" t="n">
        <v>29</v>
      </c>
      <c r="W1000" s="12" t="s">
        <v>58</v>
      </c>
    </row>
    <row r="1001" customFormat="false" ht="15" hidden="false" customHeight="false" outlineLevel="0" collapsed="false">
      <c r="A1001" s="102" t="s">
        <v>3288</v>
      </c>
      <c r="B1001" s="103" t="n">
        <v>71386890000160</v>
      </c>
      <c r="C1001" s="102" t="n">
        <v>162730</v>
      </c>
      <c r="D1001" s="102" t="n">
        <v>333</v>
      </c>
      <c r="E1001" s="102" t="s">
        <v>3289</v>
      </c>
      <c r="F1001" s="102" t="n">
        <v>10437</v>
      </c>
      <c r="G1001" s="102" t="s">
        <v>58</v>
      </c>
      <c r="H1001" s="102" t="n">
        <v>39999</v>
      </c>
      <c r="I1001" s="102" t="n">
        <v>28</v>
      </c>
      <c r="J1001" s="102" t="n">
        <v>39999</v>
      </c>
      <c r="K1001" s="102" t="n">
        <v>7</v>
      </c>
      <c r="L1001" s="102" t="s">
        <v>3288</v>
      </c>
      <c r="M1001" s="102" t="s">
        <v>1078</v>
      </c>
      <c r="N1001" s="102" t="s">
        <v>1079</v>
      </c>
      <c r="O1001" s="102" t="s">
        <v>1155</v>
      </c>
      <c r="P1001" s="104" t="e">
        <f aca="false">_xlfn.XLOOKUP('MEDIA TRI'!$E:$E,'MEDIA TRI'!$AA:$AA,"-",0)</f>
        <v>#NAME?</v>
      </c>
      <c r="Q1001" s="12" t="e">
        <f aca="false">_xlfn.XLOOKUP($U:$U,$V:$V,0,0)</f>
        <v>#NAME?</v>
      </c>
      <c r="R1001" s="12" t="e">
        <f aca="false">_xlfn.XLOOKUP($U:$U,$W:$W,0,0)</f>
        <v>#NAME?</v>
      </c>
      <c r="S1001" s="12" t="s">
        <v>61</v>
      </c>
      <c r="T1001" s="12" t="s">
        <v>1081</v>
      </c>
      <c r="U1001" s="12" t="n">
        <v>18114223000145</v>
      </c>
      <c r="V1001" s="12" t="n">
        <v>29</v>
      </c>
      <c r="W1001" s="12" t="s">
        <v>58</v>
      </c>
    </row>
  </sheetData>
  <sheetProtection sheet="true"/>
  <conditionalFormatting sqref="B1:B1048576">
    <cfRule type="duplicateValues" priority="2" aboveAverage="0" equalAverage="0" bottom="0" percent="0" rank="0" text="" dxfId="0"/>
  </conditionalFormatting>
  <conditionalFormatting sqref="U1:U1048576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L60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H18" activeCellId="0" sqref="H18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.14"/>
    <col collapsed="false" customWidth="true" hidden="false" outlineLevel="0" max="3" min="3" style="1" width="17.42"/>
    <col collapsed="false" customWidth="true" hidden="false" outlineLevel="0" max="4" min="4" style="1" width="24.42"/>
    <col collapsed="false" customWidth="true" hidden="false" outlineLevel="0" max="5" min="5" style="1" width="23.29"/>
    <col collapsed="false" customWidth="true" hidden="false" outlineLevel="0" max="9" min="6" style="1" width="34.71"/>
    <col collapsed="false" customWidth="true" hidden="false" outlineLevel="0" max="10" min="10" style="1" width="18.14"/>
    <col collapsed="false" customWidth="true" hidden="false" outlineLevel="0" max="16" min="11" style="1" width="34.71"/>
    <col collapsed="false" customWidth="true" hidden="false" outlineLevel="0" max="18" min="17" style="105" width="34.71"/>
    <col collapsed="false" customWidth="true" hidden="false" outlineLevel="0" max="19" min="19" style="106" width="34.71"/>
    <col collapsed="false" customWidth="true" hidden="false" outlineLevel="0" max="20" min="20" style="1" width="34.71"/>
    <col collapsed="false" customWidth="true" hidden="false" outlineLevel="0" max="23" min="21" style="107" width="34.71"/>
    <col collapsed="false" customWidth="true" hidden="false" outlineLevel="0" max="24" min="24" style="1" width="34.71"/>
    <col collapsed="false" customWidth="true" hidden="false" outlineLevel="0" max="25" min="25" style="0" width="9.71"/>
    <col collapsed="false" customWidth="true" hidden="false" outlineLevel="0" max="26" min="26" style="0" width="10.29"/>
  </cols>
  <sheetData>
    <row r="1" customFormat="false" ht="15" hidden="false" customHeight="true" outlineLevel="0" collapsed="false">
      <c r="C1" s="0"/>
      <c r="D1" s="0"/>
      <c r="E1" s="0"/>
      <c r="F1" s="0"/>
      <c r="G1" s="0"/>
      <c r="H1" s="0"/>
      <c r="I1" s="0"/>
      <c r="J1" s="3"/>
      <c r="K1" s="0"/>
      <c r="L1" s="0"/>
      <c r="M1" s="0"/>
      <c r="N1" s="0"/>
      <c r="O1" s="0"/>
      <c r="P1" s="0"/>
      <c r="Q1" s="108"/>
      <c r="R1" s="108"/>
      <c r="S1" s="108"/>
      <c r="T1" s="12"/>
      <c r="U1" s="12"/>
      <c r="V1" s="12"/>
      <c r="W1" s="12"/>
      <c r="X1" s="12"/>
      <c r="Z1" s="109"/>
      <c r="AA1" s="14"/>
      <c r="AB1" s="14"/>
      <c r="AC1" s="14"/>
    </row>
    <row r="2" customFormat="false" ht="80.25" hidden="false" customHeight="true" outlineLevel="0" collapsed="false">
      <c r="B2" s="110"/>
      <c r="C2" s="110"/>
      <c r="D2" s="1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108"/>
      <c r="R2" s="108"/>
      <c r="S2" s="108"/>
      <c r="T2" s="13" t="s">
        <v>0</v>
      </c>
      <c r="U2" s="13" t="s">
        <v>0</v>
      </c>
      <c r="V2" s="13"/>
      <c r="W2" s="12"/>
      <c r="X2" s="12"/>
      <c r="Z2" s="13"/>
      <c r="AA2" s="13"/>
      <c r="AB2" s="13"/>
      <c r="AC2" s="14"/>
    </row>
    <row r="3" customFormat="false" ht="16.5" hidden="false" customHeight="true" outlineLevel="0" collapsed="false">
      <c r="B3" s="16" t="s">
        <v>1</v>
      </c>
      <c r="C3" s="17" t="n">
        <v>46120</v>
      </c>
      <c r="D3" s="1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108"/>
      <c r="R3" s="108"/>
      <c r="S3" s="108"/>
      <c r="T3" s="13"/>
      <c r="U3" s="13"/>
      <c r="V3" s="13"/>
      <c r="W3" s="12"/>
      <c r="X3" s="12"/>
      <c r="Z3" s="13"/>
      <c r="AA3" s="13"/>
      <c r="AB3" s="13"/>
      <c r="AC3" s="14"/>
    </row>
    <row r="4" s="111" customFormat="true" ht="15.65" hidden="false" customHeight="true" outlineLevel="0" collapsed="false">
      <c r="B4" s="112" t="s">
        <v>3290</v>
      </c>
      <c r="C4" s="112"/>
      <c r="D4" s="0"/>
      <c r="E4" s="0"/>
      <c r="F4" s="0"/>
      <c r="G4" s="0"/>
      <c r="J4" s="0"/>
      <c r="L4" s="0"/>
      <c r="P4" s="0"/>
      <c r="Q4" s="113" t="s">
        <v>3291</v>
      </c>
      <c r="R4" s="113"/>
      <c r="S4" s="113"/>
      <c r="T4" s="113"/>
      <c r="U4" s="113"/>
      <c r="V4" s="114"/>
      <c r="W4" s="115"/>
    </row>
    <row r="5" customFormat="false" ht="15" hidden="false" customHeight="false" outlineLevel="0" collapsed="false">
      <c r="B5" s="13"/>
      <c r="C5" s="13"/>
      <c r="D5" s="13"/>
      <c r="E5" s="0"/>
      <c r="F5" s="0"/>
      <c r="G5" s="0"/>
      <c r="H5" s="0"/>
      <c r="I5" s="13"/>
      <c r="J5" s="13"/>
      <c r="K5" s="0"/>
      <c r="L5" s="13" t="s">
        <v>0</v>
      </c>
      <c r="M5" s="0"/>
      <c r="N5" s="0"/>
      <c r="O5" s="0"/>
      <c r="P5" s="13"/>
      <c r="Q5" s="116" t="s">
        <v>6</v>
      </c>
      <c r="R5" s="116"/>
      <c r="S5" s="116"/>
      <c r="T5" s="117"/>
      <c r="U5" s="118"/>
      <c r="V5" s="13" t="s">
        <v>0</v>
      </c>
      <c r="W5" s="13" t="s">
        <v>0</v>
      </c>
      <c r="X5" s="13" t="s">
        <v>0</v>
      </c>
    </row>
    <row r="6" customFormat="false" ht="41.75" hidden="false" customHeight="false" outlineLevel="0" collapsed="false">
      <c r="B6" s="119" t="s">
        <v>7</v>
      </c>
      <c r="C6" s="119" t="s">
        <v>8</v>
      </c>
      <c r="D6" s="120" t="s">
        <v>9</v>
      </c>
      <c r="E6" s="119" t="s">
        <v>10</v>
      </c>
      <c r="F6" s="119" t="s">
        <v>11</v>
      </c>
      <c r="G6" s="119" t="s">
        <v>12</v>
      </c>
      <c r="H6" s="119" t="s">
        <v>13</v>
      </c>
      <c r="I6" s="119" t="s">
        <v>14</v>
      </c>
      <c r="J6" s="119" t="s">
        <v>15</v>
      </c>
      <c r="K6" s="119" t="s">
        <v>16</v>
      </c>
      <c r="L6" s="119" t="s">
        <v>18</v>
      </c>
      <c r="M6" s="119" t="s">
        <v>19</v>
      </c>
      <c r="N6" s="119" t="s">
        <v>20</v>
      </c>
      <c r="O6" s="119" t="s">
        <v>21</v>
      </c>
      <c r="P6" s="121" t="s">
        <v>22</v>
      </c>
      <c r="Q6" s="122" t="s">
        <v>3292</v>
      </c>
      <c r="R6" s="122" t="s">
        <v>3293</v>
      </c>
      <c r="S6" s="122" t="s">
        <v>3294</v>
      </c>
      <c r="T6" s="123" t="s">
        <v>31</v>
      </c>
      <c r="U6" s="123" t="s">
        <v>32</v>
      </c>
      <c r="V6" s="123" t="s">
        <v>34</v>
      </c>
      <c r="W6" s="123" t="s">
        <v>35</v>
      </c>
      <c r="X6" s="123" t="s">
        <v>36</v>
      </c>
    </row>
    <row r="7" customFormat="false" ht="11.25" hidden="false" customHeight="true" outlineLevel="0" collapsed="false"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5"/>
      <c r="R7" s="126"/>
      <c r="S7" s="127"/>
      <c r="T7" s="128"/>
      <c r="U7" s="129"/>
      <c r="V7" s="129"/>
      <c r="W7" s="129"/>
      <c r="X7" s="130"/>
    </row>
    <row r="8" s="66" customFormat="true" ht="15" hidden="false" customHeight="false" outlineLevel="0" collapsed="false">
      <c r="A8" s="65"/>
      <c r="B8" s="131" t="n">
        <f aca="true">TODAY()</f>
        <v>46135</v>
      </c>
      <c r="C8" s="132" t="s">
        <v>37</v>
      </c>
      <c r="D8" s="49" t="s">
        <v>38</v>
      </c>
      <c r="E8" s="50" t="str">
        <f aca="false">IFERROR(VLOOKUP($J8,'Base 1'!A:S,19,0),"-")</f>
        <v>-</v>
      </c>
      <c r="F8" s="50" t="str">
        <f aca="false">IFERROR(VLOOKUP($J8,'Base 1'!$A:$N,14,0),"-")</f>
        <v>-</v>
      </c>
      <c r="G8" s="50" t="str">
        <f aca="false">IFERROR(VLOOKUP($J8,'Base 1'!$A:$O,15,0),"-")</f>
        <v>-</v>
      </c>
      <c r="H8" s="50" t="str">
        <f aca="false">IFERROR(VLOOKUP($J8,'Base 1'!$A:$T,20,0),"-")</f>
        <v>-</v>
      </c>
      <c r="I8" s="51" t="str">
        <f aca="false">IFERROR(VLOOKUP($J8,'Base 1'!$A:$C,3,0),"-")</f>
        <v>-</v>
      </c>
      <c r="J8" s="51"/>
      <c r="K8" s="50" t="str">
        <f aca="false">IFERROR(VLOOKUP($J8,'Base 1'!$A:$E,5,0),"-")</f>
        <v>-</v>
      </c>
      <c r="L8" s="50" t="str">
        <f aca="false">IFERROR(VLOOKUP($J8,'Base 1'!$A:$Q,17,0),"-")</f>
        <v>-</v>
      </c>
      <c r="M8" s="50" t="str">
        <f aca="false">IFERROR(VLOOKUP($J8,'Base 1'!$A:$R,18,0),"-")</f>
        <v>-</v>
      </c>
      <c r="N8" s="50" t="str">
        <f aca="false">IFERROR(VLOOKUP($J8,'Base 1'!$A:$F,6,0),"-")</f>
        <v>-</v>
      </c>
      <c r="O8" s="53" t="str">
        <f aca="false">IFERROR(VLOOKUP($J8,'Base 1'!$A:$G,7,0),"-")</f>
        <v>-</v>
      </c>
      <c r="P8" s="133"/>
      <c r="Q8" s="134" t="s">
        <v>57</v>
      </c>
      <c r="R8" s="135" t="s">
        <v>57</v>
      </c>
      <c r="S8" s="136"/>
      <c r="T8" s="60"/>
      <c r="U8" s="61" t="s">
        <v>57</v>
      </c>
      <c r="V8" s="63" t="str">
        <f aca="false">IFERROR(VLOOKUP($J8,'Base 1'!$A:$Q,16,0),"-")</f>
        <v>-</v>
      </c>
      <c r="W8" s="63" t="s">
        <v>57</v>
      </c>
      <c r="X8" s="64" t="s">
        <v>57</v>
      </c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</row>
    <row r="9" s="66" customFormat="true" ht="15" hidden="false" customHeight="false" outlineLevel="0" collapsed="false">
      <c r="A9" s="65"/>
      <c r="B9" s="131" t="n">
        <f aca="true">TODAY()</f>
        <v>46135</v>
      </c>
      <c r="C9" s="132" t="s">
        <v>37</v>
      </c>
      <c r="D9" s="49" t="s">
        <v>38</v>
      </c>
      <c r="E9" s="50" t="str">
        <f aca="false">IFERROR(VLOOKUP($J9,'Base 1'!A:S,19,0),"-")</f>
        <v>-</v>
      </c>
      <c r="F9" s="50" t="str">
        <f aca="false">IFERROR(VLOOKUP($J9,'Base 1'!$A:$N,14,0),"-")</f>
        <v>-</v>
      </c>
      <c r="G9" s="50" t="str">
        <f aca="false">IFERROR(VLOOKUP($J9,'Base 1'!$A:$O,15,0),"-")</f>
        <v>-</v>
      </c>
      <c r="H9" s="50" t="str">
        <f aca="false">IFERROR(VLOOKUP($J9,'Base 1'!$A:$T,20,0),"-")</f>
        <v>-</v>
      </c>
      <c r="I9" s="51" t="str">
        <f aca="false">IFERROR(VLOOKUP($J9,'Base 1'!$A:$C,3,0),"-")</f>
        <v>-</v>
      </c>
      <c r="J9" s="51"/>
      <c r="K9" s="50" t="str">
        <f aca="false">IFERROR(VLOOKUP($J9,'Base 1'!$A:$E,5,0),"-")</f>
        <v>-</v>
      </c>
      <c r="L9" s="50" t="str">
        <f aca="false">IFERROR(VLOOKUP($J9,'Base 1'!$A:$Q,17,0),"-")</f>
        <v>-</v>
      </c>
      <c r="M9" s="50" t="str">
        <f aca="false">IFERROR(VLOOKUP($J9,'Base 1'!$A:$R,18,0),"-")</f>
        <v>-</v>
      </c>
      <c r="N9" s="50" t="str">
        <f aca="false">IFERROR(VLOOKUP($J9,'Base 1'!$A:$F,6,0),"-")</f>
        <v>-</v>
      </c>
      <c r="O9" s="53" t="str">
        <f aca="false">IFERROR(VLOOKUP($J9,'Base 1'!$A:$G,7,0),"-")</f>
        <v>-</v>
      </c>
      <c r="P9" s="133"/>
      <c r="Q9" s="134" t="s">
        <v>57</v>
      </c>
      <c r="R9" s="135" t="s">
        <v>57</v>
      </c>
      <c r="S9" s="136"/>
      <c r="T9" s="60"/>
      <c r="U9" s="61" t="s">
        <v>57</v>
      </c>
      <c r="V9" s="63" t="str">
        <f aca="false">IFERROR(VLOOKUP($J9,'Base 1'!$A:$Q,16,0),"-")</f>
        <v>-</v>
      </c>
      <c r="W9" s="63" t="s">
        <v>57</v>
      </c>
      <c r="X9" s="64" t="s">
        <v>57</v>
      </c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</row>
    <row r="10" s="66" customFormat="true" ht="15" hidden="false" customHeight="false" outlineLevel="0" collapsed="false">
      <c r="A10" s="65"/>
      <c r="B10" s="131" t="n">
        <f aca="true">TODAY()</f>
        <v>46135</v>
      </c>
      <c r="C10" s="132" t="s">
        <v>37</v>
      </c>
      <c r="D10" s="49" t="s">
        <v>38</v>
      </c>
      <c r="E10" s="50" t="str">
        <f aca="false">IFERROR(VLOOKUP($J10,'Base 1'!A:S,19,0),"-")</f>
        <v>-</v>
      </c>
      <c r="F10" s="50" t="str">
        <f aca="false">IFERROR(VLOOKUP($J10,'Base 1'!$A:$N,14,0),"-")</f>
        <v>-</v>
      </c>
      <c r="G10" s="50" t="str">
        <f aca="false">IFERROR(VLOOKUP($J10,'Base 1'!$A:$O,15,0),"-")</f>
        <v>-</v>
      </c>
      <c r="H10" s="50" t="str">
        <f aca="false">IFERROR(VLOOKUP($J10,'Base 1'!$A:$T,20,0),"-")</f>
        <v>-</v>
      </c>
      <c r="I10" s="51" t="str">
        <f aca="false">IFERROR(VLOOKUP($J10,'Base 1'!$A:$C,3,0),"-")</f>
        <v>-</v>
      </c>
      <c r="J10" s="51"/>
      <c r="K10" s="50" t="str">
        <f aca="false">IFERROR(VLOOKUP($J10,'Base 1'!$A:$E,5,0),"-")</f>
        <v>-</v>
      </c>
      <c r="L10" s="50" t="str">
        <f aca="false">IFERROR(VLOOKUP($J10,'Base 1'!$A:$Q,17,0),"-")</f>
        <v>-</v>
      </c>
      <c r="M10" s="50" t="str">
        <f aca="false">IFERROR(VLOOKUP($J10,'Base 1'!$A:$R,18,0),"-")</f>
        <v>-</v>
      </c>
      <c r="N10" s="50" t="str">
        <f aca="false">IFERROR(VLOOKUP($J10,'Base 1'!$A:$F,6,0),"-")</f>
        <v>-</v>
      </c>
      <c r="O10" s="53" t="str">
        <f aca="false">IFERROR(VLOOKUP($J10,'Base 1'!$A:$G,7,0),"-")</f>
        <v>-</v>
      </c>
      <c r="P10" s="133"/>
      <c r="Q10" s="134" t="s">
        <v>57</v>
      </c>
      <c r="R10" s="135" t="s">
        <v>57</v>
      </c>
      <c r="S10" s="136"/>
      <c r="T10" s="60"/>
      <c r="U10" s="61" t="s">
        <v>57</v>
      </c>
      <c r="V10" s="63" t="str">
        <f aca="false">IFERROR(VLOOKUP($J10,'Base 1'!$A:$Q,16,0),"-")</f>
        <v>-</v>
      </c>
      <c r="W10" s="63" t="s">
        <v>57</v>
      </c>
      <c r="X10" s="64" t="s">
        <v>57</v>
      </c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</row>
    <row r="11" s="66" customFormat="true" ht="15" hidden="false" customHeight="false" outlineLevel="0" collapsed="false">
      <c r="A11" s="65"/>
      <c r="B11" s="131" t="n">
        <f aca="true">TODAY()</f>
        <v>46135</v>
      </c>
      <c r="C11" s="132" t="s">
        <v>37</v>
      </c>
      <c r="D11" s="49" t="s">
        <v>38</v>
      </c>
      <c r="E11" s="50" t="str">
        <f aca="false">IFERROR(VLOOKUP($J11,'Base 1'!A:S,19,0),"-")</f>
        <v>-</v>
      </c>
      <c r="F11" s="50" t="str">
        <f aca="false">IFERROR(VLOOKUP($J11,'Base 1'!$A:$N,14,0),"-")</f>
        <v>-</v>
      </c>
      <c r="G11" s="50" t="str">
        <f aca="false">IFERROR(VLOOKUP($J11,'Base 1'!$A:$O,15,0),"-")</f>
        <v>-</v>
      </c>
      <c r="H11" s="50" t="str">
        <f aca="false">IFERROR(VLOOKUP($J11,'Base 1'!$A:$T,20,0),"-")</f>
        <v>-</v>
      </c>
      <c r="I11" s="51" t="str">
        <f aca="false">IFERROR(VLOOKUP($J11,'Base 1'!$A:$C,3,0),"-")</f>
        <v>-</v>
      </c>
      <c r="J11" s="51"/>
      <c r="K11" s="50" t="str">
        <f aca="false">IFERROR(VLOOKUP($J11,'Base 1'!$A:$E,5,0),"-")</f>
        <v>-</v>
      </c>
      <c r="L11" s="50" t="str">
        <f aca="false">IFERROR(VLOOKUP($J11,'Base 1'!$A:$Q,17,0),"-")</f>
        <v>-</v>
      </c>
      <c r="M11" s="50" t="str">
        <f aca="false">IFERROR(VLOOKUP($J11,'Base 1'!$A:$R,18,0),"-")</f>
        <v>-</v>
      </c>
      <c r="N11" s="50" t="str">
        <f aca="false">IFERROR(VLOOKUP($J11,'Base 1'!$A:$F,6,0),"-")</f>
        <v>-</v>
      </c>
      <c r="O11" s="53" t="str">
        <f aca="false">IFERROR(VLOOKUP($J11,'Base 1'!$A:$G,7,0),"-")</f>
        <v>-</v>
      </c>
      <c r="P11" s="133"/>
      <c r="Q11" s="134" t="s">
        <v>57</v>
      </c>
      <c r="R11" s="135" t="s">
        <v>57</v>
      </c>
      <c r="S11" s="136"/>
      <c r="T11" s="60"/>
      <c r="U11" s="61" t="s">
        <v>57</v>
      </c>
      <c r="V11" s="63" t="str">
        <f aca="false">IFERROR(VLOOKUP($J11,'Base 1'!$A:$Q,16,0),"-")</f>
        <v>-</v>
      </c>
      <c r="W11" s="63" t="s">
        <v>57</v>
      </c>
      <c r="X11" s="64" t="s">
        <v>57</v>
      </c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</row>
    <row r="12" s="66" customFormat="true" ht="15" hidden="false" customHeight="false" outlineLevel="0" collapsed="false">
      <c r="A12" s="65"/>
      <c r="B12" s="131" t="n">
        <f aca="true">TODAY()</f>
        <v>46135</v>
      </c>
      <c r="C12" s="132" t="s">
        <v>37</v>
      </c>
      <c r="D12" s="49" t="s">
        <v>38</v>
      </c>
      <c r="E12" s="50" t="str">
        <f aca="false">IFERROR(VLOOKUP($J12,'Base 1'!A:S,19,0),"-")</f>
        <v>-</v>
      </c>
      <c r="F12" s="50" t="str">
        <f aca="false">IFERROR(VLOOKUP($J12,'Base 1'!$A:$N,14,0),"-")</f>
        <v>-</v>
      </c>
      <c r="G12" s="50" t="str">
        <f aca="false">IFERROR(VLOOKUP($J12,'Base 1'!$A:$O,15,0),"-")</f>
        <v>-</v>
      </c>
      <c r="H12" s="50" t="str">
        <f aca="false">IFERROR(VLOOKUP($J12,'Base 1'!$A:$T,20,0),"-")</f>
        <v>-</v>
      </c>
      <c r="I12" s="51" t="str">
        <f aca="false">IFERROR(VLOOKUP($J12,'Base 1'!$A:$C,3,0),"-")</f>
        <v>-</v>
      </c>
      <c r="J12" s="51"/>
      <c r="K12" s="50" t="str">
        <f aca="false">IFERROR(VLOOKUP($J12,'Base 1'!$A:$E,5,0),"-")</f>
        <v>-</v>
      </c>
      <c r="L12" s="50" t="str">
        <f aca="false">IFERROR(VLOOKUP($J12,'Base 1'!$A:$Q,17,0),"-")</f>
        <v>-</v>
      </c>
      <c r="M12" s="50" t="str">
        <f aca="false">IFERROR(VLOOKUP($J12,'Base 1'!$A:$R,18,0),"-")</f>
        <v>-</v>
      </c>
      <c r="N12" s="50" t="str">
        <f aca="false">IFERROR(VLOOKUP($J12,'Base 1'!$A:$F,6,0),"-")</f>
        <v>-</v>
      </c>
      <c r="O12" s="53" t="str">
        <f aca="false">IFERROR(VLOOKUP($J12,'Base 1'!$A:$G,7,0),"-")</f>
        <v>-</v>
      </c>
      <c r="P12" s="133"/>
      <c r="Q12" s="134" t="s">
        <v>57</v>
      </c>
      <c r="R12" s="135" t="s">
        <v>57</v>
      </c>
      <c r="S12" s="136"/>
      <c r="T12" s="60"/>
      <c r="U12" s="61" t="s">
        <v>57</v>
      </c>
      <c r="V12" s="63" t="str">
        <f aca="false">IFERROR(VLOOKUP($J12,'Base 1'!$A:$Q,16,0),"-")</f>
        <v>-</v>
      </c>
      <c r="W12" s="63" t="s">
        <v>57</v>
      </c>
      <c r="X12" s="64" t="s">
        <v>57</v>
      </c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</row>
    <row r="13" s="66" customFormat="true" ht="15" hidden="false" customHeight="false" outlineLevel="0" collapsed="false">
      <c r="A13" s="65"/>
      <c r="B13" s="131" t="n">
        <f aca="true">TODAY()</f>
        <v>46135</v>
      </c>
      <c r="C13" s="132" t="s">
        <v>37</v>
      </c>
      <c r="D13" s="49" t="s">
        <v>38</v>
      </c>
      <c r="E13" s="50" t="str">
        <f aca="false">IFERROR(VLOOKUP($J13,'Base 1'!A:S,19,0),"-")</f>
        <v>-</v>
      </c>
      <c r="F13" s="50" t="str">
        <f aca="false">IFERROR(VLOOKUP($J13,'Base 1'!$A:$N,14,0),"-")</f>
        <v>-</v>
      </c>
      <c r="G13" s="50" t="str">
        <f aca="false">IFERROR(VLOOKUP($J13,'Base 1'!$A:$O,15,0),"-")</f>
        <v>-</v>
      </c>
      <c r="H13" s="50" t="str">
        <f aca="false">IFERROR(VLOOKUP($J13,'Base 1'!$A:$T,20,0),"-")</f>
        <v>-</v>
      </c>
      <c r="I13" s="51" t="str">
        <f aca="false">IFERROR(VLOOKUP($J13,'Base 1'!$A:$C,3,0),"-")</f>
        <v>-</v>
      </c>
      <c r="J13" s="51"/>
      <c r="K13" s="50" t="str">
        <f aca="false">IFERROR(VLOOKUP($J13,'Base 1'!$A:$E,5,0),"-")</f>
        <v>-</v>
      </c>
      <c r="L13" s="50" t="str">
        <f aca="false">IFERROR(VLOOKUP($J13,'Base 1'!$A:$Q,17,0),"-")</f>
        <v>-</v>
      </c>
      <c r="M13" s="50" t="str">
        <f aca="false">IFERROR(VLOOKUP($J13,'Base 1'!$A:$R,18,0),"-")</f>
        <v>-</v>
      </c>
      <c r="N13" s="50" t="str">
        <f aca="false">IFERROR(VLOOKUP($J13,'Base 1'!$A:$F,6,0),"-")</f>
        <v>-</v>
      </c>
      <c r="O13" s="53" t="str">
        <f aca="false">IFERROR(VLOOKUP($J13,'Base 1'!$A:$G,7,0),"-")</f>
        <v>-</v>
      </c>
      <c r="P13" s="133"/>
      <c r="Q13" s="134" t="s">
        <v>57</v>
      </c>
      <c r="R13" s="135" t="s">
        <v>57</v>
      </c>
      <c r="S13" s="136"/>
      <c r="T13" s="60"/>
      <c r="U13" s="61" t="s">
        <v>57</v>
      </c>
      <c r="V13" s="63" t="str">
        <f aca="false">IFERROR(VLOOKUP($J13,'Base 1'!$A:$Q,16,0),"-")</f>
        <v>-</v>
      </c>
      <c r="W13" s="63" t="s">
        <v>57</v>
      </c>
      <c r="X13" s="64" t="s">
        <v>57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</row>
    <row r="14" s="66" customFormat="true" ht="15" hidden="false" customHeight="false" outlineLevel="0" collapsed="false">
      <c r="A14" s="65"/>
      <c r="B14" s="131" t="n">
        <f aca="true">TODAY()</f>
        <v>46135</v>
      </c>
      <c r="C14" s="132" t="s">
        <v>37</v>
      </c>
      <c r="D14" s="49" t="s">
        <v>38</v>
      </c>
      <c r="E14" s="50" t="str">
        <f aca="false">IFERROR(VLOOKUP($J14,'Base 1'!A:S,19,0),"-")</f>
        <v>-</v>
      </c>
      <c r="F14" s="50" t="str">
        <f aca="false">IFERROR(VLOOKUP($J14,'Base 1'!$A:$N,14,0),"-")</f>
        <v>-</v>
      </c>
      <c r="G14" s="50" t="str">
        <f aca="false">IFERROR(VLOOKUP($J14,'Base 1'!$A:$O,15,0),"-")</f>
        <v>-</v>
      </c>
      <c r="H14" s="50" t="str">
        <f aca="false">IFERROR(VLOOKUP($J14,'Base 1'!$A:$T,20,0),"-")</f>
        <v>-</v>
      </c>
      <c r="I14" s="51" t="str">
        <f aca="false">IFERROR(VLOOKUP($J14,'Base 1'!$A:$C,3,0),"-")</f>
        <v>-</v>
      </c>
      <c r="J14" s="51"/>
      <c r="K14" s="50" t="str">
        <f aca="false">IFERROR(VLOOKUP($J14,'Base 1'!$A:$E,5,0),"-")</f>
        <v>-</v>
      </c>
      <c r="L14" s="50" t="str">
        <f aca="false">IFERROR(VLOOKUP($J14,'Base 1'!$A:$Q,17,0),"-")</f>
        <v>-</v>
      </c>
      <c r="M14" s="50" t="str">
        <f aca="false">IFERROR(VLOOKUP($J14,'Base 1'!$A:$R,18,0),"-")</f>
        <v>-</v>
      </c>
      <c r="N14" s="50" t="str">
        <f aca="false">IFERROR(VLOOKUP($J14,'Base 1'!$A:$F,6,0),"-")</f>
        <v>-</v>
      </c>
      <c r="O14" s="53" t="str">
        <f aca="false">IFERROR(VLOOKUP($J14,'Base 1'!$A:$G,7,0),"-")</f>
        <v>-</v>
      </c>
      <c r="P14" s="133"/>
      <c r="Q14" s="134" t="s">
        <v>57</v>
      </c>
      <c r="R14" s="135" t="s">
        <v>57</v>
      </c>
      <c r="S14" s="136"/>
      <c r="T14" s="60"/>
      <c r="U14" s="61" t="s">
        <v>57</v>
      </c>
      <c r="V14" s="63" t="str">
        <f aca="false">IFERROR(VLOOKUP($J14,'Base 1'!$A:$Q,16,0),"-")</f>
        <v>-</v>
      </c>
      <c r="W14" s="63" t="s">
        <v>57</v>
      </c>
      <c r="X14" s="64" t="s">
        <v>57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</row>
    <row r="15" s="66" customFormat="true" ht="15" hidden="false" customHeight="false" outlineLevel="0" collapsed="false">
      <c r="A15" s="65"/>
      <c r="B15" s="131" t="n">
        <f aca="true">TODAY()</f>
        <v>46135</v>
      </c>
      <c r="C15" s="132" t="s">
        <v>37</v>
      </c>
      <c r="D15" s="49" t="s">
        <v>38</v>
      </c>
      <c r="E15" s="50" t="str">
        <f aca="false">IFERROR(VLOOKUP($J15,'Base 1'!A:S,19,0),"-")</f>
        <v>-</v>
      </c>
      <c r="F15" s="50" t="str">
        <f aca="false">IFERROR(VLOOKUP($J15,'Base 1'!$A:$N,14,0),"-")</f>
        <v>-</v>
      </c>
      <c r="G15" s="50" t="str">
        <f aca="false">IFERROR(VLOOKUP($J15,'Base 1'!$A:$O,15,0),"-")</f>
        <v>-</v>
      </c>
      <c r="H15" s="50" t="str">
        <f aca="false">IFERROR(VLOOKUP($J15,'Base 1'!$A:$T,20,0),"-")</f>
        <v>-</v>
      </c>
      <c r="I15" s="51" t="str">
        <f aca="false">IFERROR(VLOOKUP($J15,'Base 1'!$A:$C,3,0),"-")</f>
        <v>-</v>
      </c>
      <c r="J15" s="51"/>
      <c r="K15" s="50" t="str">
        <f aca="false">IFERROR(VLOOKUP($J15,'Base 1'!$A:$E,5,0),"-")</f>
        <v>-</v>
      </c>
      <c r="L15" s="50" t="str">
        <f aca="false">IFERROR(VLOOKUP($J15,'Base 1'!$A:$Q,17,0),"-")</f>
        <v>-</v>
      </c>
      <c r="M15" s="50" t="str">
        <f aca="false">IFERROR(VLOOKUP($J15,'Base 1'!$A:$R,18,0),"-")</f>
        <v>-</v>
      </c>
      <c r="N15" s="50" t="str">
        <f aca="false">IFERROR(VLOOKUP($J15,'Base 1'!$A:$F,6,0),"-")</f>
        <v>-</v>
      </c>
      <c r="O15" s="53" t="str">
        <f aca="false">IFERROR(VLOOKUP($J15,'Base 1'!$A:$G,7,0),"-")</f>
        <v>-</v>
      </c>
      <c r="P15" s="133"/>
      <c r="Q15" s="134" t="s">
        <v>57</v>
      </c>
      <c r="R15" s="135" t="s">
        <v>57</v>
      </c>
      <c r="S15" s="136"/>
      <c r="T15" s="60"/>
      <c r="U15" s="61" t="s">
        <v>57</v>
      </c>
      <c r="V15" s="63" t="str">
        <f aca="false">IFERROR(VLOOKUP($J15,'Base 1'!$A:$Q,16,0),"-")</f>
        <v>-</v>
      </c>
      <c r="W15" s="63" t="s">
        <v>57</v>
      </c>
      <c r="X15" s="64" t="s">
        <v>57</v>
      </c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</row>
    <row r="16" s="66" customFormat="true" ht="15" hidden="false" customHeight="false" outlineLevel="0" collapsed="false">
      <c r="A16" s="65"/>
      <c r="B16" s="131" t="n">
        <f aca="true">TODAY()</f>
        <v>46135</v>
      </c>
      <c r="C16" s="132" t="s">
        <v>37</v>
      </c>
      <c r="D16" s="49" t="s">
        <v>38</v>
      </c>
      <c r="E16" s="50" t="str">
        <f aca="false">IFERROR(VLOOKUP($J16,'Base 1'!A:S,19,0),"-")</f>
        <v>-</v>
      </c>
      <c r="F16" s="50" t="str">
        <f aca="false">IFERROR(VLOOKUP($J16,'Base 1'!$A:$N,14,0),"-")</f>
        <v>-</v>
      </c>
      <c r="G16" s="50" t="str">
        <f aca="false">IFERROR(VLOOKUP($J16,'Base 1'!$A:$O,15,0),"-")</f>
        <v>-</v>
      </c>
      <c r="H16" s="50" t="str">
        <f aca="false">IFERROR(VLOOKUP($J16,'Base 1'!$A:$T,20,0),"-")</f>
        <v>-</v>
      </c>
      <c r="I16" s="51" t="str">
        <f aca="false">IFERROR(VLOOKUP($J16,'Base 1'!$A:$C,3,0),"-")</f>
        <v>-</v>
      </c>
      <c r="J16" s="51"/>
      <c r="K16" s="50" t="str">
        <f aca="false">IFERROR(VLOOKUP($J16,'Base 1'!$A:$E,5,0),"-")</f>
        <v>-</v>
      </c>
      <c r="L16" s="50" t="str">
        <f aca="false">IFERROR(VLOOKUP($J16,'Base 1'!$A:$Q,17,0),"-")</f>
        <v>-</v>
      </c>
      <c r="M16" s="50" t="str">
        <f aca="false">IFERROR(VLOOKUP($J16,'Base 1'!$A:$R,18,0),"-")</f>
        <v>-</v>
      </c>
      <c r="N16" s="50" t="str">
        <f aca="false">IFERROR(VLOOKUP($J16,'Base 1'!$A:$F,6,0),"-")</f>
        <v>-</v>
      </c>
      <c r="O16" s="53" t="str">
        <f aca="false">IFERROR(VLOOKUP($J16,'Base 1'!$A:$G,7,0),"-")</f>
        <v>-</v>
      </c>
      <c r="P16" s="133"/>
      <c r="Q16" s="134" t="s">
        <v>57</v>
      </c>
      <c r="R16" s="135" t="s">
        <v>57</v>
      </c>
      <c r="S16" s="136"/>
      <c r="T16" s="60"/>
      <c r="U16" s="61" t="s">
        <v>57</v>
      </c>
      <c r="V16" s="63" t="str">
        <f aca="false">IFERROR(VLOOKUP($J16,'Base 1'!$A:$Q,16,0),"-")</f>
        <v>-</v>
      </c>
      <c r="W16" s="63" t="s">
        <v>57</v>
      </c>
      <c r="X16" s="64" t="s">
        <v>57</v>
      </c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</row>
    <row r="17" s="66" customFormat="true" ht="15" hidden="false" customHeight="false" outlineLevel="0" collapsed="false">
      <c r="A17" s="65"/>
      <c r="B17" s="131" t="n">
        <f aca="true">TODAY()</f>
        <v>46135</v>
      </c>
      <c r="C17" s="132" t="s">
        <v>37</v>
      </c>
      <c r="D17" s="49" t="s">
        <v>38</v>
      </c>
      <c r="E17" s="50" t="str">
        <f aca="false">IFERROR(VLOOKUP($J17,'Base 1'!A:S,19,0),"-")</f>
        <v>-</v>
      </c>
      <c r="F17" s="50" t="str">
        <f aca="false">IFERROR(VLOOKUP($J17,'Base 1'!$A:$N,14,0),"-")</f>
        <v>-</v>
      </c>
      <c r="G17" s="50" t="str">
        <f aca="false">IFERROR(VLOOKUP($J17,'Base 1'!$A:$O,15,0),"-")</f>
        <v>-</v>
      </c>
      <c r="H17" s="50" t="str">
        <f aca="false">IFERROR(VLOOKUP($J17,'Base 1'!$A:$T,20,0),"-")</f>
        <v>-</v>
      </c>
      <c r="I17" s="51" t="str">
        <f aca="false">IFERROR(VLOOKUP($J17,'Base 1'!$A:$C,3,0),"-")</f>
        <v>-</v>
      </c>
      <c r="J17" s="51"/>
      <c r="K17" s="50" t="str">
        <f aca="false">IFERROR(VLOOKUP($J17,'Base 1'!$A:$E,5,0),"-")</f>
        <v>-</v>
      </c>
      <c r="L17" s="50" t="str">
        <f aca="false">IFERROR(VLOOKUP($J17,'Base 1'!$A:$Q,17,0),"-")</f>
        <v>-</v>
      </c>
      <c r="M17" s="50" t="str">
        <f aca="false">IFERROR(VLOOKUP($J17,'Base 1'!$A:$R,18,0),"-")</f>
        <v>-</v>
      </c>
      <c r="N17" s="50" t="str">
        <f aca="false">IFERROR(VLOOKUP($J17,'Base 1'!$A:$F,6,0),"-")</f>
        <v>-</v>
      </c>
      <c r="O17" s="53" t="str">
        <f aca="false">IFERROR(VLOOKUP($J17,'Base 1'!$A:$G,7,0),"-")</f>
        <v>-</v>
      </c>
      <c r="P17" s="133"/>
      <c r="Q17" s="134" t="s">
        <v>57</v>
      </c>
      <c r="R17" s="135" t="s">
        <v>57</v>
      </c>
      <c r="S17" s="136"/>
      <c r="T17" s="60"/>
      <c r="U17" s="61" t="s">
        <v>57</v>
      </c>
      <c r="V17" s="63" t="str">
        <f aca="false">IFERROR(VLOOKUP($J17,'Base 1'!$A:$Q,16,0),"-")</f>
        <v>-</v>
      </c>
      <c r="W17" s="63" t="s">
        <v>57</v>
      </c>
      <c r="X17" s="64" t="s">
        <v>57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</row>
    <row r="18" s="66" customFormat="true" ht="15" hidden="false" customHeight="false" outlineLevel="0" collapsed="false">
      <c r="A18" s="65"/>
      <c r="B18" s="131" t="n">
        <f aca="true">TODAY()</f>
        <v>46135</v>
      </c>
      <c r="C18" s="132" t="s">
        <v>37</v>
      </c>
      <c r="D18" s="49" t="s">
        <v>38</v>
      </c>
      <c r="E18" s="50" t="str">
        <f aca="false">IFERROR(VLOOKUP($J18,'Base 1'!A:S,19,0),"-")</f>
        <v>-</v>
      </c>
      <c r="F18" s="50" t="str">
        <f aca="false">IFERROR(VLOOKUP($J18,'Base 1'!$A:$N,14,0),"-")</f>
        <v>-</v>
      </c>
      <c r="G18" s="50" t="str">
        <f aca="false">IFERROR(VLOOKUP($J18,'Base 1'!$A:$O,15,0),"-")</f>
        <v>-</v>
      </c>
      <c r="H18" s="50" t="str">
        <f aca="false">IFERROR(VLOOKUP($J18,'Base 1'!$A:$T,20,0),"-")</f>
        <v>-</v>
      </c>
      <c r="I18" s="51" t="str">
        <f aca="false">IFERROR(VLOOKUP($J18,'Base 1'!$A:$C,3,0),"-")</f>
        <v>-</v>
      </c>
      <c r="J18" s="51"/>
      <c r="K18" s="50" t="str">
        <f aca="false">IFERROR(VLOOKUP($J18,'Base 1'!$A:$E,5,0),"-")</f>
        <v>-</v>
      </c>
      <c r="L18" s="50" t="str">
        <f aca="false">IFERROR(VLOOKUP($J18,'Base 1'!$A:$Q,17,0),"-")</f>
        <v>-</v>
      </c>
      <c r="M18" s="50" t="str">
        <f aca="false">IFERROR(VLOOKUP($J18,'Base 1'!$A:$R,18,0),"-")</f>
        <v>-</v>
      </c>
      <c r="N18" s="50" t="str">
        <f aca="false">IFERROR(VLOOKUP($J18,'Base 1'!$A:$F,6,0),"-")</f>
        <v>-</v>
      </c>
      <c r="O18" s="53" t="str">
        <f aca="false">IFERROR(VLOOKUP($J18,'Base 1'!$A:$G,7,0),"-")</f>
        <v>-</v>
      </c>
      <c r="P18" s="133"/>
      <c r="Q18" s="134" t="s">
        <v>57</v>
      </c>
      <c r="R18" s="135" t="s">
        <v>57</v>
      </c>
      <c r="S18" s="136"/>
      <c r="T18" s="60"/>
      <c r="U18" s="61" t="s">
        <v>57</v>
      </c>
      <c r="V18" s="63" t="str">
        <f aca="false">IFERROR(VLOOKUP($J18,'Base 1'!$A:$Q,16,0),"-")</f>
        <v>-</v>
      </c>
      <c r="W18" s="63" t="s">
        <v>57</v>
      </c>
      <c r="X18" s="64" t="s">
        <v>57</v>
      </c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</row>
    <row r="19" s="66" customFormat="true" ht="15" hidden="false" customHeight="false" outlineLevel="0" collapsed="false">
      <c r="A19" s="65"/>
      <c r="B19" s="131" t="n">
        <f aca="true">TODAY()</f>
        <v>46135</v>
      </c>
      <c r="C19" s="132" t="s">
        <v>37</v>
      </c>
      <c r="D19" s="49" t="s">
        <v>38</v>
      </c>
      <c r="E19" s="50" t="str">
        <f aca="false">IFERROR(VLOOKUP($J19,'Base 1'!A:S,19,0),"-")</f>
        <v>-</v>
      </c>
      <c r="F19" s="50" t="str">
        <f aca="false">IFERROR(VLOOKUP($J19,'Base 1'!$A:$N,14,0),"-")</f>
        <v>-</v>
      </c>
      <c r="G19" s="50" t="str">
        <f aca="false">IFERROR(VLOOKUP($J19,'Base 1'!$A:$O,15,0),"-")</f>
        <v>-</v>
      </c>
      <c r="H19" s="50" t="str">
        <f aca="false">IFERROR(VLOOKUP($J19,'Base 1'!$A:$T,20,0),"-")</f>
        <v>-</v>
      </c>
      <c r="I19" s="51" t="str">
        <f aca="false">IFERROR(VLOOKUP($J19,'Base 1'!$A:$C,3,0),"-")</f>
        <v>-</v>
      </c>
      <c r="J19" s="51"/>
      <c r="K19" s="50" t="str">
        <f aca="false">IFERROR(VLOOKUP($J19,'Base 1'!$A:$E,5,0),"-")</f>
        <v>-</v>
      </c>
      <c r="L19" s="50" t="str">
        <f aca="false">IFERROR(VLOOKUP($J19,'Base 1'!$A:$Q,17,0),"-")</f>
        <v>-</v>
      </c>
      <c r="M19" s="50" t="str">
        <f aca="false">IFERROR(VLOOKUP($J19,'Base 1'!$A:$R,18,0),"-")</f>
        <v>-</v>
      </c>
      <c r="N19" s="50" t="str">
        <f aca="false">IFERROR(VLOOKUP($J19,'Base 1'!$A:$F,6,0),"-")</f>
        <v>-</v>
      </c>
      <c r="O19" s="53" t="str">
        <f aca="false">IFERROR(VLOOKUP($J19,'Base 1'!$A:$G,7,0),"-")</f>
        <v>-</v>
      </c>
      <c r="P19" s="133"/>
      <c r="Q19" s="134" t="s">
        <v>57</v>
      </c>
      <c r="R19" s="135" t="s">
        <v>57</v>
      </c>
      <c r="S19" s="136"/>
      <c r="T19" s="60"/>
      <c r="U19" s="61" t="s">
        <v>57</v>
      </c>
      <c r="V19" s="63" t="str">
        <f aca="false">IFERROR(VLOOKUP($J19,'Base 1'!$A:$Q,16,0),"-")</f>
        <v>-</v>
      </c>
      <c r="W19" s="63" t="s">
        <v>57</v>
      </c>
      <c r="X19" s="64" t="s">
        <v>57</v>
      </c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</row>
    <row r="20" s="66" customFormat="true" ht="15" hidden="false" customHeight="false" outlineLevel="0" collapsed="false">
      <c r="A20" s="65"/>
      <c r="B20" s="131" t="n">
        <f aca="true">TODAY()</f>
        <v>46135</v>
      </c>
      <c r="C20" s="132" t="s">
        <v>37</v>
      </c>
      <c r="D20" s="49" t="s">
        <v>38</v>
      </c>
      <c r="E20" s="50" t="str">
        <f aca="false">IFERROR(VLOOKUP($J20,'Base 1'!A:S,19,0),"-")</f>
        <v>-</v>
      </c>
      <c r="F20" s="50" t="str">
        <f aca="false">IFERROR(VLOOKUP($J20,'Base 1'!$A:$N,14,0),"-")</f>
        <v>-</v>
      </c>
      <c r="G20" s="50" t="str">
        <f aca="false">IFERROR(VLOOKUP($J20,'Base 1'!$A:$O,15,0),"-")</f>
        <v>-</v>
      </c>
      <c r="H20" s="50" t="str">
        <f aca="false">IFERROR(VLOOKUP($J20,'Base 1'!$A:$T,20,0),"-")</f>
        <v>-</v>
      </c>
      <c r="I20" s="51" t="str">
        <f aca="false">IFERROR(VLOOKUP($J20,'Base 1'!$A:$C,3,0),"-")</f>
        <v>-</v>
      </c>
      <c r="J20" s="51"/>
      <c r="K20" s="50" t="str">
        <f aca="false">IFERROR(VLOOKUP($J20,'Base 1'!$A:$E,5,0),"-")</f>
        <v>-</v>
      </c>
      <c r="L20" s="50" t="str">
        <f aca="false">IFERROR(VLOOKUP($J20,'Base 1'!$A:$Q,17,0),"-")</f>
        <v>-</v>
      </c>
      <c r="M20" s="50" t="str">
        <f aca="false">IFERROR(VLOOKUP($J20,'Base 1'!$A:$R,18,0),"-")</f>
        <v>-</v>
      </c>
      <c r="N20" s="50" t="str">
        <f aca="false">IFERROR(VLOOKUP($J20,'Base 1'!$A:$F,6,0),"-")</f>
        <v>-</v>
      </c>
      <c r="O20" s="53" t="str">
        <f aca="false">IFERROR(VLOOKUP($J20,'Base 1'!$A:$G,7,0),"-")</f>
        <v>-</v>
      </c>
      <c r="P20" s="133"/>
      <c r="Q20" s="134" t="s">
        <v>57</v>
      </c>
      <c r="R20" s="135" t="s">
        <v>57</v>
      </c>
      <c r="S20" s="136"/>
      <c r="T20" s="60"/>
      <c r="U20" s="61" t="s">
        <v>57</v>
      </c>
      <c r="V20" s="63" t="str">
        <f aca="false">IFERROR(VLOOKUP($J20,'Base 1'!$A:$Q,16,0),"-")</f>
        <v>-</v>
      </c>
      <c r="W20" s="63" t="s">
        <v>57</v>
      </c>
      <c r="X20" s="64" t="s">
        <v>57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</row>
    <row r="21" s="66" customFormat="true" ht="15" hidden="false" customHeight="false" outlineLevel="0" collapsed="false">
      <c r="A21" s="65"/>
      <c r="B21" s="131" t="n">
        <f aca="true">TODAY()</f>
        <v>46135</v>
      </c>
      <c r="C21" s="132" t="s">
        <v>37</v>
      </c>
      <c r="D21" s="49" t="s">
        <v>38</v>
      </c>
      <c r="E21" s="50" t="str">
        <f aca="false">IFERROR(VLOOKUP($J21,'Base 1'!A:S,19,0),"-")</f>
        <v>-</v>
      </c>
      <c r="F21" s="50" t="str">
        <f aca="false">IFERROR(VLOOKUP($J21,'Base 1'!$A:$N,14,0),"-")</f>
        <v>-</v>
      </c>
      <c r="G21" s="50" t="str">
        <f aca="false">IFERROR(VLOOKUP($J21,'Base 1'!$A:$O,15,0),"-")</f>
        <v>-</v>
      </c>
      <c r="H21" s="50" t="str">
        <f aca="false">IFERROR(VLOOKUP($J21,'Base 1'!$A:$T,20,0),"-")</f>
        <v>-</v>
      </c>
      <c r="I21" s="51" t="str">
        <f aca="false">IFERROR(VLOOKUP($J21,'Base 1'!$A:$C,3,0),"-")</f>
        <v>-</v>
      </c>
      <c r="J21" s="51"/>
      <c r="K21" s="50" t="str">
        <f aca="false">IFERROR(VLOOKUP($J21,'Base 1'!$A:$E,5,0),"-")</f>
        <v>-</v>
      </c>
      <c r="L21" s="50" t="str">
        <f aca="false">IFERROR(VLOOKUP($J21,'Base 1'!$A:$Q,17,0),"-")</f>
        <v>-</v>
      </c>
      <c r="M21" s="50" t="str">
        <f aca="false">IFERROR(VLOOKUP($J21,'Base 1'!$A:$R,18,0),"-")</f>
        <v>-</v>
      </c>
      <c r="N21" s="50" t="str">
        <f aca="false">IFERROR(VLOOKUP($J21,'Base 1'!$A:$F,6,0),"-")</f>
        <v>-</v>
      </c>
      <c r="O21" s="53" t="str">
        <f aca="false">IFERROR(VLOOKUP($J21,'Base 1'!$A:$G,7,0),"-")</f>
        <v>-</v>
      </c>
      <c r="P21" s="133"/>
      <c r="Q21" s="134" t="s">
        <v>57</v>
      </c>
      <c r="R21" s="135" t="s">
        <v>57</v>
      </c>
      <c r="S21" s="136"/>
      <c r="T21" s="60"/>
      <c r="U21" s="61" t="s">
        <v>57</v>
      </c>
      <c r="V21" s="63" t="str">
        <f aca="false">IFERROR(VLOOKUP($J21,'Base 1'!$A:$Q,16,0),"-")</f>
        <v>-</v>
      </c>
      <c r="W21" s="63" t="s">
        <v>57</v>
      </c>
      <c r="X21" s="64" t="s">
        <v>57</v>
      </c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65"/>
      <c r="IP21" s="65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</row>
    <row r="22" s="66" customFormat="true" ht="15" hidden="false" customHeight="false" outlineLevel="0" collapsed="false">
      <c r="A22" s="65"/>
      <c r="B22" s="131" t="n">
        <f aca="true">TODAY()</f>
        <v>46135</v>
      </c>
      <c r="C22" s="132" t="s">
        <v>37</v>
      </c>
      <c r="D22" s="49" t="s">
        <v>38</v>
      </c>
      <c r="E22" s="50" t="str">
        <f aca="false">IFERROR(VLOOKUP($J22,'Base 1'!A:S,19,0),"-")</f>
        <v>-</v>
      </c>
      <c r="F22" s="50" t="str">
        <f aca="false">IFERROR(VLOOKUP($J22,'Base 1'!$A:$N,14,0),"-")</f>
        <v>-</v>
      </c>
      <c r="G22" s="50" t="str">
        <f aca="false">IFERROR(VLOOKUP($J22,'Base 1'!$A:$O,15,0),"-")</f>
        <v>-</v>
      </c>
      <c r="H22" s="50" t="str">
        <f aca="false">IFERROR(VLOOKUP($J22,'Base 1'!$A:$T,20,0),"-")</f>
        <v>-</v>
      </c>
      <c r="I22" s="51" t="str">
        <f aca="false">IFERROR(VLOOKUP($J22,'Base 1'!$A:$C,3,0),"-")</f>
        <v>-</v>
      </c>
      <c r="J22" s="51"/>
      <c r="K22" s="50" t="str">
        <f aca="false">IFERROR(VLOOKUP($J22,'Base 1'!$A:$E,5,0),"-")</f>
        <v>-</v>
      </c>
      <c r="L22" s="50" t="str">
        <f aca="false">IFERROR(VLOOKUP($J22,'Base 1'!$A:$Q,17,0),"-")</f>
        <v>-</v>
      </c>
      <c r="M22" s="50" t="str">
        <f aca="false">IFERROR(VLOOKUP($J22,'Base 1'!$A:$R,18,0),"-")</f>
        <v>-</v>
      </c>
      <c r="N22" s="50" t="str">
        <f aca="false">IFERROR(VLOOKUP($J22,'Base 1'!$A:$F,6,0),"-")</f>
        <v>-</v>
      </c>
      <c r="O22" s="53" t="str">
        <f aca="false">IFERROR(VLOOKUP($J22,'Base 1'!$A:$G,7,0),"-")</f>
        <v>-</v>
      </c>
      <c r="P22" s="133"/>
      <c r="Q22" s="134" t="s">
        <v>57</v>
      </c>
      <c r="R22" s="135" t="s">
        <v>57</v>
      </c>
      <c r="S22" s="136"/>
      <c r="T22" s="60"/>
      <c r="U22" s="61" t="s">
        <v>57</v>
      </c>
      <c r="V22" s="63" t="str">
        <f aca="false">IFERROR(VLOOKUP($J22,'Base 1'!$A:$Q,16,0),"-")</f>
        <v>-</v>
      </c>
      <c r="W22" s="63" t="s">
        <v>57</v>
      </c>
      <c r="X22" s="64" t="s">
        <v>57</v>
      </c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</row>
    <row r="23" s="66" customFormat="true" ht="15" hidden="false" customHeight="false" outlineLevel="0" collapsed="false">
      <c r="A23" s="65"/>
      <c r="B23" s="131" t="n">
        <f aca="true">TODAY()</f>
        <v>46135</v>
      </c>
      <c r="C23" s="132" t="s">
        <v>37</v>
      </c>
      <c r="D23" s="49" t="s">
        <v>38</v>
      </c>
      <c r="E23" s="50" t="str">
        <f aca="false">IFERROR(VLOOKUP($J23,'Base 1'!A:S,19,0),"-")</f>
        <v>-</v>
      </c>
      <c r="F23" s="50" t="str">
        <f aca="false">IFERROR(VLOOKUP($J23,'Base 1'!$A:$N,14,0),"-")</f>
        <v>-</v>
      </c>
      <c r="G23" s="50" t="str">
        <f aca="false">IFERROR(VLOOKUP($J23,'Base 1'!$A:$O,15,0),"-")</f>
        <v>-</v>
      </c>
      <c r="H23" s="50" t="str">
        <f aca="false">IFERROR(VLOOKUP($J23,'Base 1'!$A:$T,20,0),"-")</f>
        <v>-</v>
      </c>
      <c r="I23" s="51" t="str">
        <f aca="false">IFERROR(VLOOKUP($J23,'Base 1'!$A:$C,3,0),"-")</f>
        <v>-</v>
      </c>
      <c r="J23" s="51"/>
      <c r="K23" s="50" t="str">
        <f aca="false">IFERROR(VLOOKUP($J23,'Base 1'!$A:$E,5,0),"-")</f>
        <v>-</v>
      </c>
      <c r="L23" s="50" t="str">
        <f aca="false">IFERROR(VLOOKUP($J23,'Base 1'!$A:$Q,17,0),"-")</f>
        <v>-</v>
      </c>
      <c r="M23" s="50" t="str">
        <f aca="false">IFERROR(VLOOKUP($J23,'Base 1'!$A:$R,18,0),"-")</f>
        <v>-</v>
      </c>
      <c r="N23" s="50" t="str">
        <f aca="false">IFERROR(VLOOKUP($J23,'Base 1'!$A:$F,6,0),"-")</f>
        <v>-</v>
      </c>
      <c r="O23" s="53" t="str">
        <f aca="false">IFERROR(VLOOKUP($J23,'Base 1'!$A:$G,7,0),"-")</f>
        <v>-</v>
      </c>
      <c r="P23" s="133"/>
      <c r="Q23" s="134" t="s">
        <v>57</v>
      </c>
      <c r="R23" s="135" t="s">
        <v>57</v>
      </c>
      <c r="S23" s="136"/>
      <c r="T23" s="60"/>
      <c r="U23" s="61" t="s">
        <v>57</v>
      </c>
      <c r="V23" s="63" t="str">
        <f aca="false">IFERROR(VLOOKUP($J23,'Base 1'!$A:$Q,16,0),"-")</f>
        <v>-</v>
      </c>
      <c r="W23" s="63" t="s">
        <v>57</v>
      </c>
      <c r="X23" s="64" t="s">
        <v>57</v>
      </c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</row>
    <row r="24" s="66" customFormat="true" ht="15" hidden="false" customHeight="false" outlineLevel="0" collapsed="false">
      <c r="A24" s="65"/>
      <c r="B24" s="131" t="n">
        <f aca="true">TODAY()</f>
        <v>46135</v>
      </c>
      <c r="C24" s="132" t="s">
        <v>37</v>
      </c>
      <c r="D24" s="49" t="s">
        <v>38</v>
      </c>
      <c r="E24" s="50" t="str">
        <f aca="false">IFERROR(VLOOKUP($J24,'Base 1'!A:S,19,0),"-")</f>
        <v>-</v>
      </c>
      <c r="F24" s="50" t="str">
        <f aca="false">IFERROR(VLOOKUP($J24,'Base 1'!$A:$N,14,0),"-")</f>
        <v>-</v>
      </c>
      <c r="G24" s="50" t="str">
        <f aca="false">IFERROR(VLOOKUP($J24,'Base 1'!$A:$O,15,0),"-")</f>
        <v>-</v>
      </c>
      <c r="H24" s="50" t="str">
        <f aca="false">IFERROR(VLOOKUP($J24,'Base 1'!$A:$T,20,0),"-")</f>
        <v>-</v>
      </c>
      <c r="I24" s="51" t="str">
        <f aca="false">IFERROR(VLOOKUP($J24,'Base 1'!$A:$C,3,0),"-")</f>
        <v>-</v>
      </c>
      <c r="J24" s="51"/>
      <c r="K24" s="50" t="str">
        <f aca="false">IFERROR(VLOOKUP($J24,'Base 1'!$A:$E,5,0),"-")</f>
        <v>-</v>
      </c>
      <c r="L24" s="50" t="str">
        <f aca="false">IFERROR(VLOOKUP($J24,'Base 1'!$A:$Q,17,0),"-")</f>
        <v>-</v>
      </c>
      <c r="M24" s="50" t="str">
        <f aca="false">IFERROR(VLOOKUP($J24,'Base 1'!$A:$R,18,0),"-")</f>
        <v>-</v>
      </c>
      <c r="N24" s="50" t="str">
        <f aca="false">IFERROR(VLOOKUP($J24,'Base 1'!$A:$F,6,0),"-")</f>
        <v>-</v>
      </c>
      <c r="O24" s="53" t="str">
        <f aca="false">IFERROR(VLOOKUP($J24,'Base 1'!$A:$G,7,0),"-")</f>
        <v>-</v>
      </c>
      <c r="P24" s="133"/>
      <c r="Q24" s="134" t="s">
        <v>57</v>
      </c>
      <c r="R24" s="135" t="s">
        <v>57</v>
      </c>
      <c r="S24" s="136"/>
      <c r="T24" s="60"/>
      <c r="U24" s="61" t="s">
        <v>57</v>
      </c>
      <c r="V24" s="63" t="str">
        <f aca="false">IFERROR(VLOOKUP($J24,'Base 1'!$A:$Q,16,0),"-")</f>
        <v>-</v>
      </c>
      <c r="W24" s="63" t="s">
        <v>57</v>
      </c>
      <c r="X24" s="64" t="s">
        <v>57</v>
      </c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</row>
    <row r="25" s="66" customFormat="true" ht="15" hidden="false" customHeight="false" outlineLevel="0" collapsed="false">
      <c r="A25" s="65"/>
      <c r="B25" s="131" t="n">
        <f aca="true">TODAY()</f>
        <v>46135</v>
      </c>
      <c r="C25" s="132" t="s">
        <v>37</v>
      </c>
      <c r="D25" s="49" t="s">
        <v>38</v>
      </c>
      <c r="E25" s="50" t="str">
        <f aca="false">IFERROR(VLOOKUP($J25,'Base 1'!A:S,19,0),"-")</f>
        <v>-</v>
      </c>
      <c r="F25" s="50" t="str">
        <f aca="false">IFERROR(VLOOKUP($J25,'Base 1'!$A:$N,14,0),"-")</f>
        <v>-</v>
      </c>
      <c r="G25" s="50" t="str">
        <f aca="false">IFERROR(VLOOKUP($J25,'Base 1'!$A:$O,15,0),"-")</f>
        <v>-</v>
      </c>
      <c r="H25" s="50" t="str">
        <f aca="false">IFERROR(VLOOKUP($J25,'Base 1'!$A:$T,20,0),"-")</f>
        <v>-</v>
      </c>
      <c r="I25" s="51" t="str">
        <f aca="false">IFERROR(VLOOKUP($J25,'Base 1'!$A:$C,3,0),"-")</f>
        <v>-</v>
      </c>
      <c r="J25" s="51"/>
      <c r="K25" s="50" t="str">
        <f aca="false">IFERROR(VLOOKUP($J25,'Base 1'!$A:$E,5,0),"-")</f>
        <v>-</v>
      </c>
      <c r="L25" s="50" t="str">
        <f aca="false">IFERROR(VLOOKUP($J25,'Base 1'!$A:$Q,17,0),"-")</f>
        <v>-</v>
      </c>
      <c r="M25" s="50" t="str">
        <f aca="false">IFERROR(VLOOKUP($J25,'Base 1'!$A:$R,18,0),"-")</f>
        <v>-</v>
      </c>
      <c r="N25" s="50" t="str">
        <f aca="false">IFERROR(VLOOKUP($J25,'Base 1'!$A:$F,6,0),"-")</f>
        <v>-</v>
      </c>
      <c r="O25" s="53" t="str">
        <f aca="false">IFERROR(VLOOKUP($J25,'Base 1'!$A:$G,7,0),"-")</f>
        <v>-</v>
      </c>
      <c r="P25" s="133"/>
      <c r="Q25" s="134" t="s">
        <v>57</v>
      </c>
      <c r="R25" s="135" t="s">
        <v>57</v>
      </c>
      <c r="S25" s="136"/>
      <c r="T25" s="60"/>
      <c r="U25" s="61" t="s">
        <v>57</v>
      </c>
      <c r="V25" s="63" t="str">
        <f aca="false">IFERROR(VLOOKUP($J25,'Base 1'!$A:$Q,16,0),"-")</f>
        <v>-</v>
      </c>
      <c r="W25" s="63" t="s">
        <v>57</v>
      </c>
      <c r="X25" s="64" t="s">
        <v>57</v>
      </c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</row>
    <row r="26" s="66" customFormat="true" ht="15" hidden="false" customHeight="false" outlineLevel="0" collapsed="false">
      <c r="A26" s="65"/>
      <c r="B26" s="131" t="n">
        <f aca="true">TODAY()</f>
        <v>46135</v>
      </c>
      <c r="C26" s="132" t="s">
        <v>37</v>
      </c>
      <c r="D26" s="49" t="s">
        <v>38</v>
      </c>
      <c r="E26" s="50" t="str">
        <f aca="false">IFERROR(VLOOKUP($J26,'Base 1'!A:S,19,0),"-")</f>
        <v>-</v>
      </c>
      <c r="F26" s="50" t="str">
        <f aca="false">IFERROR(VLOOKUP($J26,'Base 1'!$A:$N,14,0),"-")</f>
        <v>-</v>
      </c>
      <c r="G26" s="50" t="str">
        <f aca="false">IFERROR(VLOOKUP($J26,'Base 1'!$A:$O,15,0),"-")</f>
        <v>-</v>
      </c>
      <c r="H26" s="50" t="str">
        <f aca="false">IFERROR(VLOOKUP($J26,'Base 1'!$A:$T,20,0),"-")</f>
        <v>-</v>
      </c>
      <c r="I26" s="51" t="str">
        <f aca="false">IFERROR(VLOOKUP($J26,'Base 1'!$A:$C,3,0),"-")</f>
        <v>-</v>
      </c>
      <c r="J26" s="51"/>
      <c r="K26" s="50" t="str">
        <f aca="false">IFERROR(VLOOKUP($J26,'Base 1'!$A:$E,5,0),"-")</f>
        <v>-</v>
      </c>
      <c r="L26" s="50" t="str">
        <f aca="false">IFERROR(VLOOKUP($J26,'Base 1'!$A:$Q,17,0),"-")</f>
        <v>-</v>
      </c>
      <c r="M26" s="50" t="str">
        <f aca="false">IFERROR(VLOOKUP($J26,'Base 1'!$A:$R,18,0),"-")</f>
        <v>-</v>
      </c>
      <c r="N26" s="50" t="str">
        <f aca="false">IFERROR(VLOOKUP($J26,'Base 1'!$A:$F,6,0),"-")</f>
        <v>-</v>
      </c>
      <c r="O26" s="53" t="str">
        <f aca="false">IFERROR(VLOOKUP($J26,'Base 1'!$A:$G,7,0),"-")</f>
        <v>-</v>
      </c>
      <c r="P26" s="133"/>
      <c r="Q26" s="134" t="s">
        <v>57</v>
      </c>
      <c r="R26" s="135" t="s">
        <v>57</v>
      </c>
      <c r="S26" s="136"/>
      <c r="T26" s="60"/>
      <c r="U26" s="61" t="s">
        <v>57</v>
      </c>
      <c r="V26" s="63" t="str">
        <f aca="false">IFERROR(VLOOKUP($J26,'Base 1'!$A:$Q,16,0),"-")</f>
        <v>-</v>
      </c>
      <c r="W26" s="63" t="s">
        <v>57</v>
      </c>
      <c r="X26" s="64" t="s">
        <v>57</v>
      </c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  <c r="IY26" s="65"/>
      <c r="IZ26" s="65"/>
      <c r="JA26" s="65"/>
      <c r="JB26" s="65"/>
      <c r="JC26" s="65"/>
      <c r="JD26" s="65"/>
      <c r="JE26" s="65"/>
      <c r="JF26" s="65"/>
      <c r="JG26" s="65"/>
      <c r="JH26" s="65"/>
      <c r="JI26" s="65"/>
      <c r="JJ26" s="65"/>
      <c r="JK26" s="65"/>
      <c r="JL26" s="65"/>
    </row>
    <row r="27" s="66" customFormat="true" ht="15" hidden="false" customHeight="false" outlineLevel="0" collapsed="false">
      <c r="A27" s="65"/>
      <c r="B27" s="131" t="n">
        <f aca="true">TODAY()</f>
        <v>46135</v>
      </c>
      <c r="C27" s="132" t="s">
        <v>37</v>
      </c>
      <c r="D27" s="49" t="s">
        <v>38</v>
      </c>
      <c r="E27" s="50" t="str">
        <f aca="false">IFERROR(VLOOKUP($J27,'Base 1'!A:S,19,0),"-")</f>
        <v>-</v>
      </c>
      <c r="F27" s="50" t="str">
        <f aca="false">IFERROR(VLOOKUP($J27,'Base 1'!$A:$N,14,0),"-")</f>
        <v>-</v>
      </c>
      <c r="G27" s="50" t="str">
        <f aca="false">IFERROR(VLOOKUP($J27,'Base 1'!$A:$O,15,0),"-")</f>
        <v>-</v>
      </c>
      <c r="H27" s="50" t="str">
        <f aca="false">IFERROR(VLOOKUP($J27,'Base 1'!$A:$T,20,0),"-")</f>
        <v>-</v>
      </c>
      <c r="I27" s="51" t="str">
        <f aca="false">IFERROR(VLOOKUP($J27,'Base 1'!$A:$C,3,0),"-")</f>
        <v>-</v>
      </c>
      <c r="J27" s="51"/>
      <c r="K27" s="50" t="str">
        <f aca="false">IFERROR(VLOOKUP($J27,'Base 1'!$A:$E,5,0),"-")</f>
        <v>-</v>
      </c>
      <c r="L27" s="50" t="str">
        <f aca="false">IFERROR(VLOOKUP($J27,'Base 1'!$A:$Q,17,0),"-")</f>
        <v>-</v>
      </c>
      <c r="M27" s="50" t="str">
        <f aca="false">IFERROR(VLOOKUP($J27,'Base 1'!$A:$R,18,0),"-")</f>
        <v>-</v>
      </c>
      <c r="N27" s="50" t="str">
        <f aca="false">IFERROR(VLOOKUP($J27,'Base 1'!$A:$F,6,0),"-")</f>
        <v>-</v>
      </c>
      <c r="O27" s="53" t="str">
        <f aca="false">IFERROR(VLOOKUP($J27,'Base 1'!$A:$G,7,0),"-")</f>
        <v>-</v>
      </c>
      <c r="P27" s="133"/>
      <c r="Q27" s="134" t="s">
        <v>57</v>
      </c>
      <c r="R27" s="135" t="s">
        <v>57</v>
      </c>
      <c r="S27" s="136"/>
      <c r="T27" s="60"/>
      <c r="U27" s="61" t="s">
        <v>57</v>
      </c>
      <c r="V27" s="63" t="str">
        <f aca="false">IFERROR(VLOOKUP($J27,'Base 1'!$A:$Q,16,0),"-")</f>
        <v>-</v>
      </c>
      <c r="W27" s="63" t="s">
        <v>57</v>
      </c>
      <c r="X27" s="64" t="s">
        <v>57</v>
      </c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  <c r="IW27" s="65"/>
      <c r="IX27" s="65"/>
      <c r="IY27" s="65"/>
      <c r="IZ27" s="65"/>
      <c r="JA27" s="65"/>
      <c r="JB27" s="65"/>
      <c r="JC27" s="65"/>
      <c r="JD27" s="65"/>
      <c r="JE27" s="65"/>
      <c r="JF27" s="65"/>
      <c r="JG27" s="65"/>
      <c r="JH27" s="65"/>
      <c r="JI27" s="65"/>
      <c r="JJ27" s="65"/>
      <c r="JK27" s="65"/>
      <c r="JL27" s="65"/>
    </row>
    <row r="28" s="66" customFormat="true" ht="15" hidden="false" customHeight="false" outlineLevel="0" collapsed="false">
      <c r="A28" s="65"/>
      <c r="B28" s="131" t="n">
        <f aca="true">TODAY()</f>
        <v>46135</v>
      </c>
      <c r="C28" s="132" t="s">
        <v>37</v>
      </c>
      <c r="D28" s="49" t="s">
        <v>38</v>
      </c>
      <c r="E28" s="50" t="str">
        <f aca="false">IFERROR(VLOOKUP($J28,'Base 1'!A:S,19,0),"-")</f>
        <v>-</v>
      </c>
      <c r="F28" s="50" t="str">
        <f aca="false">IFERROR(VLOOKUP($J28,'Base 1'!$A:$N,14,0),"-")</f>
        <v>-</v>
      </c>
      <c r="G28" s="50" t="str">
        <f aca="false">IFERROR(VLOOKUP($J28,'Base 1'!$A:$O,15,0),"-")</f>
        <v>-</v>
      </c>
      <c r="H28" s="50" t="str">
        <f aca="false">IFERROR(VLOOKUP($J28,'Base 1'!$A:$T,20,0),"-")</f>
        <v>-</v>
      </c>
      <c r="I28" s="51" t="str">
        <f aca="false">IFERROR(VLOOKUP($J28,'Base 1'!$A:$C,3,0),"-")</f>
        <v>-</v>
      </c>
      <c r="J28" s="51"/>
      <c r="K28" s="50" t="str">
        <f aca="false">IFERROR(VLOOKUP($J28,'Base 1'!$A:$E,5,0),"-")</f>
        <v>-</v>
      </c>
      <c r="L28" s="50" t="str">
        <f aca="false">IFERROR(VLOOKUP($J28,'Base 1'!$A:$Q,17,0),"-")</f>
        <v>-</v>
      </c>
      <c r="M28" s="50" t="str">
        <f aca="false">IFERROR(VLOOKUP($J28,'Base 1'!$A:$R,18,0),"-")</f>
        <v>-</v>
      </c>
      <c r="N28" s="50" t="str">
        <f aca="false">IFERROR(VLOOKUP($J28,'Base 1'!$A:$F,6,0),"-")</f>
        <v>-</v>
      </c>
      <c r="O28" s="53" t="str">
        <f aca="false">IFERROR(VLOOKUP($J28,'Base 1'!$A:$G,7,0),"-")</f>
        <v>-</v>
      </c>
      <c r="P28" s="133"/>
      <c r="Q28" s="134" t="s">
        <v>57</v>
      </c>
      <c r="R28" s="135" t="s">
        <v>57</v>
      </c>
      <c r="S28" s="136"/>
      <c r="T28" s="60"/>
      <c r="U28" s="61" t="s">
        <v>57</v>
      </c>
      <c r="V28" s="63" t="str">
        <f aca="false">IFERROR(VLOOKUP($J28,'Base 1'!$A:$Q,16,0),"-")</f>
        <v>-</v>
      </c>
      <c r="W28" s="63" t="s">
        <v>57</v>
      </c>
      <c r="X28" s="64" t="s">
        <v>57</v>
      </c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  <c r="IY28" s="65"/>
      <c r="IZ28" s="65"/>
      <c r="JA28" s="65"/>
      <c r="JB28" s="65"/>
      <c r="JC28" s="65"/>
      <c r="JD28" s="65"/>
      <c r="JE28" s="65"/>
      <c r="JF28" s="65"/>
      <c r="JG28" s="65"/>
      <c r="JH28" s="65"/>
      <c r="JI28" s="65"/>
      <c r="JJ28" s="65"/>
      <c r="JK28" s="65"/>
      <c r="JL28" s="65"/>
    </row>
    <row r="29" s="66" customFormat="true" ht="15" hidden="false" customHeight="false" outlineLevel="0" collapsed="false">
      <c r="A29" s="65"/>
      <c r="B29" s="131" t="n">
        <f aca="true">TODAY()</f>
        <v>46135</v>
      </c>
      <c r="C29" s="132" t="s">
        <v>37</v>
      </c>
      <c r="D29" s="49" t="s">
        <v>38</v>
      </c>
      <c r="E29" s="50" t="str">
        <f aca="false">IFERROR(VLOOKUP($J29,'Base 1'!A:S,19,0),"-")</f>
        <v>-</v>
      </c>
      <c r="F29" s="50" t="str">
        <f aca="false">IFERROR(VLOOKUP($J29,'Base 1'!$A:$N,14,0),"-")</f>
        <v>-</v>
      </c>
      <c r="G29" s="50" t="str">
        <f aca="false">IFERROR(VLOOKUP($J29,'Base 1'!$A:$O,15,0),"-")</f>
        <v>-</v>
      </c>
      <c r="H29" s="50" t="str">
        <f aca="false">IFERROR(VLOOKUP($J29,'Base 1'!$A:$T,20,0),"-")</f>
        <v>-</v>
      </c>
      <c r="I29" s="51" t="str">
        <f aca="false">IFERROR(VLOOKUP($J29,'Base 1'!$A:$C,3,0),"-")</f>
        <v>-</v>
      </c>
      <c r="J29" s="51"/>
      <c r="K29" s="50" t="str">
        <f aca="false">IFERROR(VLOOKUP($J29,'Base 1'!$A:$E,5,0),"-")</f>
        <v>-</v>
      </c>
      <c r="L29" s="50" t="str">
        <f aca="false">IFERROR(VLOOKUP($J29,'Base 1'!$A:$Q,17,0),"-")</f>
        <v>-</v>
      </c>
      <c r="M29" s="50" t="str">
        <f aca="false">IFERROR(VLOOKUP($J29,'Base 1'!$A:$R,18,0),"-")</f>
        <v>-</v>
      </c>
      <c r="N29" s="50" t="str">
        <f aca="false">IFERROR(VLOOKUP($J29,'Base 1'!$A:$F,6,0),"-")</f>
        <v>-</v>
      </c>
      <c r="O29" s="53" t="str">
        <f aca="false">IFERROR(VLOOKUP($J29,'Base 1'!$A:$G,7,0),"-")</f>
        <v>-</v>
      </c>
      <c r="P29" s="133"/>
      <c r="Q29" s="134" t="s">
        <v>57</v>
      </c>
      <c r="R29" s="135" t="s">
        <v>57</v>
      </c>
      <c r="S29" s="136"/>
      <c r="T29" s="60"/>
      <c r="U29" s="61" t="s">
        <v>57</v>
      </c>
      <c r="V29" s="63" t="str">
        <f aca="false">IFERROR(VLOOKUP($J29,'Base 1'!$A:$Q,16,0),"-")</f>
        <v>-</v>
      </c>
      <c r="W29" s="63" t="s">
        <v>57</v>
      </c>
      <c r="X29" s="64" t="s">
        <v>57</v>
      </c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  <c r="IY29" s="65"/>
      <c r="IZ29" s="65"/>
      <c r="JA29" s="65"/>
      <c r="JB29" s="65"/>
      <c r="JC29" s="65"/>
      <c r="JD29" s="65"/>
      <c r="JE29" s="65"/>
      <c r="JF29" s="65"/>
      <c r="JG29" s="65"/>
      <c r="JH29" s="65"/>
      <c r="JI29" s="65"/>
      <c r="JJ29" s="65"/>
      <c r="JK29" s="65"/>
      <c r="JL29" s="65"/>
    </row>
    <row r="30" s="66" customFormat="true" ht="15" hidden="false" customHeight="false" outlineLevel="0" collapsed="false">
      <c r="A30" s="65"/>
      <c r="B30" s="131" t="n">
        <f aca="true">TODAY()</f>
        <v>46135</v>
      </c>
      <c r="C30" s="132" t="s">
        <v>37</v>
      </c>
      <c r="D30" s="49" t="s">
        <v>38</v>
      </c>
      <c r="E30" s="50" t="str">
        <f aca="false">IFERROR(VLOOKUP($J30,'Base 1'!A:S,19,0),"-")</f>
        <v>-</v>
      </c>
      <c r="F30" s="50" t="str">
        <f aca="false">IFERROR(VLOOKUP($J30,'Base 1'!$A:$N,14,0),"-")</f>
        <v>-</v>
      </c>
      <c r="G30" s="50" t="str">
        <f aca="false">IFERROR(VLOOKUP($J30,'Base 1'!$A:$O,15,0),"-")</f>
        <v>-</v>
      </c>
      <c r="H30" s="50" t="str">
        <f aca="false">IFERROR(VLOOKUP($J30,'Base 1'!$A:$T,20,0),"-")</f>
        <v>-</v>
      </c>
      <c r="I30" s="51" t="str">
        <f aca="false">IFERROR(VLOOKUP($J30,'Base 1'!$A:$C,3,0),"-")</f>
        <v>-</v>
      </c>
      <c r="J30" s="51"/>
      <c r="K30" s="50" t="str">
        <f aca="false">IFERROR(VLOOKUP($J30,'Base 1'!$A:$E,5,0),"-")</f>
        <v>-</v>
      </c>
      <c r="L30" s="50" t="str">
        <f aca="false">IFERROR(VLOOKUP($J30,'Base 1'!$A:$Q,17,0),"-")</f>
        <v>-</v>
      </c>
      <c r="M30" s="50" t="str">
        <f aca="false">IFERROR(VLOOKUP($J30,'Base 1'!$A:$R,18,0),"-")</f>
        <v>-</v>
      </c>
      <c r="N30" s="50" t="str">
        <f aca="false">IFERROR(VLOOKUP($J30,'Base 1'!$A:$F,6,0),"-")</f>
        <v>-</v>
      </c>
      <c r="O30" s="53" t="str">
        <f aca="false">IFERROR(VLOOKUP($J30,'Base 1'!$A:$G,7,0),"-")</f>
        <v>-</v>
      </c>
      <c r="P30" s="133"/>
      <c r="Q30" s="134" t="s">
        <v>57</v>
      </c>
      <c r="R30" s="135" t="s">
        <v>57</v>
      </c>
      <c r="S30" s="136"/>
      <c r="T30" s="60"/>
      <c r="U30" s="61" t="s">
        <v>57</v>
      </c>
      <c r="V30" s="63" t="str">
        <f aca="false">IFERROR(VLOOKUP($J30,'Base 1'!$A:$Q,16,0),"-")</f>
        <v>-</v>
      </c>
      <c r="W30" s="63" t="s">
        <v>57</v>
      </c>
      <c r="X30" s="64" t="s">
        <v>57</v>
      </c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</row>
    <row r="31" s="66" customFormat="true" ht="15" hidden="false" customHeight="false" outlineLevel="0" collapsed="false">
      <c r="A31" s="65"/>
      <c r="B31" s="131" t="n">
        <f aca="true">TODAY()</f>
        <v>46135</v>
      </c>
      <c r="C31" s="132" t="s">
        <v>37</v>
      </c>
      <c r="D31" s="49" t="s">
        <v>38</v>
      </c>
      <c r="E31" s="50" t="str">
        <f aca="false">IFERROR(VLOOKUP($J31,'Base 1'!A:S,19,0),"-")</f>
        <v>-</v>
      </c>
      <c r="F31" s="50" t="str">
        <f aca="false">IFERROR(VLOOKUP($J31,'Base 1'!$A:$N,14,0),"-")</f>
        <v>-</v>
      </c>
      <c r="G31" s="50" t="str">
        <f aca="false">IFERROR(VLOOKUP($J31,'Base 1'!$A:$O,15,0),"-")</f>
        <v>-</v>
      </c>
      <c r="H31" s="50" t="str">
        <f aca="false">IFERROR(VLOOKUP($J31,'Base 1'!$A:$T,20,0),"-")</f>
        <v>-</v>
      </c>
      <c r="I31" s="51" t="str">
        <f aca="false">IFERROR(VLOOKUP($J31,'Base 1'!$A:$C,3,0),"-")</f>
        <v>-</v>
      </c>
      <c r="J31" s="51"/>
      <c r="K31" s="50" t="str">
        <f aca="false">IFERROR(VLOOKUP($J31,'Base 1'!$A:$E,5,0),"-")</f>
        <v>-</v>
      </c>
      <c r="L31" s="50" t="str">
        <f aca="false">IFERROR(VLOOKUP($J31,'Base 1'!$A:$Q,17,0),"-")</f>
        <v>-</v>
      </c>
      <c r="M31" s="50" t="str">
        <f aca="false">IFERROR(VLOOKUP($J31,'Base 1'!$A:$R,18,0),"-")</f>
        <v>-</v>
      </c>
      <c r="N31" s="50" t="str">
        <f aca="false">IFERROR(VLOOKUP($J31,'Base 1'!$A:$F,6,0),"-")</f>
        <v>-</v>
      </c>
      <c r="O31" s="53" t="str">
        <f aca="false">IFERROR(VLOOKUP($J31,'Base 1'!$A:$G,7,0),"-")</f>
        <v>-</v>
      </c>
      <c r="P31" s="133"/>
      <c r="Q31" s="134" t="s">
        <v>57</v>
      </c>
      <c r="R31" s="135" t="s">
        <v>57</v>
      </c>
      <c r="S31" s="136"/>
      <c r="T31" s="60"/>
      <c r="U31" s="61" t="s">
        <v>57</v>
      </c>
      <c r="V31" s="63" t="str">
        <f aca="false">IFERROR(VLOOKUP($J31,'Base 1'!$A:$Q,16,0),"-")</f>
        <v>-</v>
      </c>
      <c r="W31" s="63" t="s">
        <v>57</v>
      </c>
      <c r="X31" s="64" t="s">
        <v>57</v>
      </c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  <c r="IY31" s="65"/>
      <c r="IZ31" s="65"/>
      <c r="JA31" s="65"/>
      <c r="JB31" s="65"/>
      <c r="JC31" s="65"/>
      <c r="JD31" s="65"/>
      <c r="JE31" s="65"/>
      <c r="JF31" s="65"/>
      <c r="JG31" s="65"/>
      <c r="JH31" s="65"/>
      <c r="JI31" s="65"/>
      <c r="JJ31" s="65"/>
      <c r="JK31" s="65"/>
      <c r="JL31" s="65"/>
    </row>
    <row r="32" s="66" customFormat="true" ht="15" hidden="false" customHeight="false" outlineLevel="0" collapsed="false">
      <c r="A32" s="65"/>
      <c r="B32" s="131" t="n">
        <f aca="true">TODAY()</f>
        <v>46135</v>
      </c>
      <c r="C32" s="132" t="s">
        <v>37</v>
      </c>
      <c r="D32" s="49" t="s">
        <v>38</v>
      </c>
      <c r="E32" s="50" t="str">
        <f aca="false">IFERROR(VLOOKUP($J32,'Base 1'!A:S,19,0),"-")</f>
        <v>-</v>
      </c>
      <c r="F32" s="50" t="str">
        <f aca="false">IFERROR(VLOOKUP($J32,'Base 1'!$A:$N,14,0),"-")</f>
        <v>-</v>
      </c>
      <c r="G32" s="50" t="str">
        <f aca="false">IFERROR(VLOOKUP($J32,'Base 1'!$A:$O,15,0),"-")</f>
        <v>-</v>
      </c>
      <c r="H32" s="50" t="str">
        <f aca="false">IFERROR(VLOOKUP($J32,'Base 1'!$A:$T,20,0),"-")</f>
        <v>-</v>
      </c>
      <c r="I32" s="51" t="str">
        <f aca="false">IFERROR(VLOOKUP($J32,'Base 1'!$A:$C,3,0),"-")</f>
        <v>-</v>
      </c>
      <c r="J32" s="51"/>
      <c r="K32" s="50" t="str">
        <f aca="false">IFERROR(VLOOKUP($J32,'Base 1'!$A:$E,5,0),"-")</f>
        <v>-</v>
      </c>
      <c r="L32" s="50" t="str">
        <f aca="false">IFERROR(VLOOKUP($J32,'Base 1'!$A:$Q,17,0),"-")</f>
        <v>-</v>
      </c>
      <c r="M32" s="50" t="str">
        <f aca="false">IFERROR(VLOOKUP($J32,'Base 1'!$A:$R,18,0),"-")</f>
        <v>-</v>
      </c>
      <c r="N32" s="50" t="str">
        <f aca="false">IFERROR(VLOOKUP($J32,'Base 1'!$A:$F,6,0),"-")</f>
        <v>-</v>
      </c>
      <c r="O32" s="53" t="str">
        <f aca="false">IFERROR(VLOOKUP($J32,'Base 1'!$A:$G,7,0),"-")</f>
        <v>-</v>
      </c>
      <c r="P32" s="133"/>
      <c r="Q32" s="134" t="s">
        <v>57</v>
      </c>
      <c r="R32" s="135" t="s">
        <v>57</v>
      </c>
      <c r="S32" s="136"/>
      <c r="T32" s="60"/>
      <c r="U32" s="61" t="s">
        <v>57</v>
      </c>
      <c r="V32" s="63" t="str">
        <f aca="false">IFERROR(VLOOKUP($J32,'Base 1'!$A:$Q,16,0),"-")</f>
        <v>-</v>
      </c>
      <c r="W32" s="63" t="s">
        <v>57</v>
      </c>
      <c r="X32" s="64" t="s">
        <v>57</v>
      </c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  <c r="IY32" s="65"/>
      <c r="IZ32" s="65"/>
      <c r="JA32" s="65"/>
      <c r="JB32" s="65"/>
      <c r="JC32" s="65"/>
      <c r="JD32" s="65"/>
      <c r="JE32" s="65"/>
      <c r="JF32" s="65"/>
      <c r="JG32" s="65"/>
      <c r="JH32" s="65"/>
      <c r="JI32" s="65"/>
      <c r="JJ32" s="65"/>
      <c r="JK32" s="65"/>
      <c r="JL32" s="65"/>
    </row>
    <row r="33" s="66" customFormat="true" ht="15" hidden="false" customHeight="false" outlineLevel="0" collapsed="false">
      <c r="A33" s="65"/>
      <c r="B33" s="131" t="n">
        <f aca="true">TODAY()</f>
        <v>46135</v>
      </c>
      <c r="C33" s="132" t="s">
        <v>37</v>
      </c>
      <c r="D33" s="49" t="s">
        <v>38</v>
      </c>
      <c r="E33" s="50" t="str">
        <f aca="false">IFERROR(VLOOKUP($J33,'Base 1'!A:S,19,0),"-")</f>
        <v>-</v>
      </c>
      <c r="F33" s="50" t="str">
        <f aca="false">IFERROR(VLOOKUP($J33,'Base 1'!$A:$N,14,0),"-")</f>
        <v>-</v>
      </c>
      <c r="G33" s="50" t="str">
        <f aca="false">IFERROR(VLOOKUP($J33,'Base 1'!$A:$O,15,0),"-")</f>
        <v>-</v>
      </c>
      <c r="H33" s="50" t="str">
        <f aca="false">IFERROR(VLOOKUP($J33,'Base 1'!$A:$T,20,0),"-")</f>
        <v>-</v>
      </c>
      <c r="I33" s="51" t="str">
        <f aca="false">IFERROR(VLOOKUP($J33,'Base 1'!$A:$C,3,0),"-")</f>
        <v>-</v>
      </c>
      <c r="J33" s="51"/>
      <c r="K33" s="50" t="str">
        <f aca="false">IFERROR(VLOOKUP($J33,'Base 1'!$A:$E,5,0),"-")</f>
        <v>-</v>
      </c>
      <c r="L33" s="50" t="str">
        <f aca="false">IFERROR(VLOOKUP($J33,'Base 1'!$A:$Q,17,0),"-")</f>
        <v>-</v>
      </c>
      <c r="M33" s="50" t="str">
        <f aca="false">IFERROR(VLOOKUP($J33,'Base 1'!$A:$R,18,0),"-")</f>
        <v>-</v>
      </c>
      <c r="N33" s="50" t="str">
        <f aca="false">IFERROR(VLOOKUP($J33,'Base 1'!$A:$F,6,0),"-")</f>
        <v>-</v>
      </c>
      <c r="O33" s="53" t="str">
        <f aca="false">IFERROR(VLOOKUP($J33,'Base 1'!$A:$G,7,0),"-")</f>
        <v>-</v>
      </c>
      <c r="P33" s="133"/>
      <c r="Q33" s="134" t="s">
        <v>57</v>
      </c>
      <c r="R33" s="135" t="s">
        <v>57</v>
      </c>
      <c r="S33" s="136"/>
      <c r="T33" s="60"/>
      <c r="U33" s="61" t="s">
        <v>57</v>
      </c>
      <c r="V33" s="63" t="str">
        <f aca="false">IFERROR(VLOOKUP($J33,'Base 1'!$A:$Q,16,0),"-")</f>
        <v>-</v>
      </c>
      <c r="W33" s="63" t="s">
        <v>57</v>
      </c>
      <c r="X33" s="64" t="s">
        <v>57</v>
      </c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  <c r="IW33" s="65"/>
      <c r="IX33" s="65"/>
      <c r="IY33" s="65"/>
      <c r="IZ33" s="65"/>
      <c r="JA33" s="65"/>
      <c r="JB33" s="65"/>
      <c r="JC33" s="65"/>
      <c r="JD33" s="65"/>
      <c r="JE33" s="65"/>
      <c r="JF33" s="65"/>
      <c r="JG33" s="65"/>
      <c r="JH33" s="65"/>
      <c r="JI33" s="65"/>
      <c r="JJ33" s="65"/>
      <c r="JK33" s="65"/>
      <c r="JL33" s="65"/>
    </row>
    <row r="34" s="66" customFormat="true" ht="15" hidden="false" customHeight="false" outlineLevel="0" collapsed="false">
      <c r="A34" s="65"/>
      <c r="B34" s="131" t="n">
        <f aca="true">TODAY()</f>
        <v>46135</v>
      </c>
      <c r="C34" s="132" t="s">
        <v>37</v>
      </c>
      <c r="D34" s="49" t="s">
        <v>38</v>
      </c>
      <c r="E34" s="50" t="str">
        <f aca="false">IFERROR(VLOOKUP($J34,'Base 1'!A:S,19,0),"-")</f>
        <v>-</v>
      </c>
      <c r="F34" s="50" t="str">
        <f aca="false">IFERROR(VLOOKUP($J34,'Base 1'!$A:$N,14,0),"-")</f>
        <v>-</v>
      </c>
      <c r="G34" s="50" t="str">
        <f aca="false">IFERROR(VLOOKUP($J34,'Base 1'!$A:$O,15,0),"-")</f>
        <v>-</v>
      </c>
      <c r="H34" s="50" t="str">
        <f aca="false">IFERROR(VLOOKUP($J34,'Base 1'!$A:$T,20,0),"-")</f>
        <v>-</v>
      </c>
      <c r="I34" s="51" t="str">
        <f aca="false">IFERROR(VLOOKUP($J34,'Base 1'!$A:$C,3,0),"-")</f>
        <v>-</v>
      </c>
      <c r="J34" s="51"/>
      <c r="K34" s="50" t="str">
        <f aca="false">IFERROR(VLOOKUP($J34,'Base 1'!$A:$E,5,0),"-")</f>
        <v>-</v>
      </c>
      <c r="L34" s="50" t="str">
        <f aca="false">IFERROR(VLOOKUP($J34,'Base 1'!$A:$Q,17,0),"-")</f>
        <v>-</v>
      </c>
      <c r="M34" s="50" t="str">
        <f aca="false">IFERROR(VLOOKUP($J34,'Base 1'!$A:$R,18,0),"-")</f>
        <v>-</v>
      </c>
      <c r="N34" s="50" t="str">
        <f aca="false">IFERROR(VLOOKUP($J34,'Base 1'!$A:$F,6,0),"-")</f>
        <v>-</v>
      </c>
      <c r="O34" s="53" t="str">
        <f aca="false">IFERROR(VLOOKUP($J34,'Base 1'!$A:$G,7,0),"-")</f>
        <v>-</v>
      </c>
      <c r="P34" s="133"/>
      <c r="Q34" s="134" t="s">
        <v>57</v>
      </c>
      <c r="R34" s="135" t="s">
        <v>57</v>
      </c>
      <c r="S34" s="136"/>
      <c r="T34" s="60"/>
      <c r="U34" s="61" t="s">
        <v>57</v>
      </c>
      <c r="V34" s="63" t="str">
        <f aca="false">IFERROR(VLOOKUP($J34,'Base 1'!$A:$Q,16,0),"-")</f>
        <v>-</v>
      </c>
      <c r="W34" s="63" t="s">
        <v>57</v>
      </c>
      <c r="X34" s="64" t="s">
        <v>57</v>
      </c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</row>
    <row r="35" s="66" customFormat="true" ht="15" hidden="false" customHeight="false" outlineLevel="0" collapsed="false">
      <c r="A35" s="65"/>
      <c r="B35" s="131" t="n">
        <f aca="true">TODAY()</f>
        <v>46135</v>
      </c>
      <c r="C35" s="132" t="s">
        <v>37</v>
      </c>
      <c r="D35" s="49" t="s">
        <v>38</v>
      </c>
      <c r="E35" s="50" t="str">
        <f aca="false">IFERROR(VLOOKUP($J35,'Base 1'!A:S,19,0),"-")</f>
        <v>-</v>
      </c>
      <c r="F35" s="50" t="str">
        <f aca="false">IFERROR(VLOOKUP($J35,'Base 1'!$A:$N,14,0),"-")</f>
        <v>-</v>
      </c>
      <c r="G35" s="50" t="str">
        <f aca="false">IFERROR(VLOOKUP($J35,'Base 1'!$A:$O,15,0),"-")</f>
        <v>-</v>
      </c>
      <c r="H35" s="50" t="str">
        <f aca="false">IFERROR(VLOOKUP($J35,'Base 1'!$A:$T,20,0),"-")</f>
        <v>-</v>
      </c>
      <c r="I35" s="51" t="str">
        <f aca="false">IFERROR(VLOOKUP($J35,'Base 1'!$A:$C,3,0),"-")</f>
        <v>-</v>
      </c>
      <c r="J35" s="51"/>
      <c r="K35" s="50" t="str">
        <f aca="false">IFERROR(VLOOKUP($J35,'Base 1'!$A:$E,5,0),"-")</f>
        <v>-</v>
      </c>
      <c r="L35" s="50" t="str">
        <f aca="false">IFERROR(VLOOKUP($J35,'Base 1'!$A:$Q,17,0),"-")</f>
        <v>-</v>
      </c>
      <c r="M35" s="50" t="str">
        <f aca="false">IFERROR(VLOOKUP($J35,'Base 1'!$A:$R,18,0),"-")</f>
        <v>-</v>
      </c>
      <c r="N35" s="50" t="str">
        <f aca="false">IFERROR(VLOOKUP($J35,'Base 1'!$A:$F,6,0),"-")</f>
        <v>-</v>
      </c>
      <c r="O35" s="53" t="str">
        <f aca="false">IFERROR(VLOOKUP($J35,'Base 1'!$A:$G,7,0),"-")</f>
        <v>-</v>
      </c>
      <c r="P35" s="133"/>
      <c r="Q35" s="134" t="s">
        <v>57</v>
      </c>
      <c r="R35" s="135" t="s">
        <v>57</v>
      </c>
      <c r="S35" s="136"/>
      <c r="T35" s="60"/>
      <c r="U35" s="61" t="s">
        <v>57</v>
      </c>
      <c r="V35" s="63" t="str">
        <f aca="false">IFERROR(VLOOKUP($J35,'Base 1'!$A:$Q,16,0),"-")</f>
        <v>-</v>
      </c>
      <c r="W35" s="63" t="s">
        <v>57</v>
      </c>
      <c r="X35" s="64" t="s">
        <v>57</v>
      </c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</row>
    <row r="36" s="66" customFormat="true" ht="15" hidden="false" customHeight="false" outlineLevel="0" collapsed="false">
      <c r="A36" s="65"/>
      <c r="B36" s="131" t="n">
        <f aca="true">TODAY()</f>
        <v>46135</v>
      </c>
      <c r="C36" s="132" t="s">
        <v>37</v>
      </c>
      <c r="D36" s="49" t="s">
        <v>38</v>
      </c>
      <c r="E36" s="50" t="str">
        <f aca="false">IFERROR(VLOOKUP($J36,'Base 1'!A:S,19,0),"-")</f>
        <v>-</v>
      </c>
      <c r="F36" s="50" t="str">
        <f aca="false">IFERROR(VLOOKUP($J36,'Base 1'!$A:$N,14,0),"-")</f>
        <v>-</v>
      </c>
      <c r="G36" s="50" t="str">
        <f aca="false">IFERROR(VLOOKUP($J36,'Base 1'!$A:$O,15,0),"-")</f>
        <v>-</v>
      </c>
      <c r="H36" s="50" t="str">
        <f aca="false">IFERROR(VLOOKUP($J36,'Base 1'!$A:$T,20,0),"-")</f>
        <v>-</v>
      </c>
      <c r="I36" s="51" t="str">
        <f aca="false">IFERROR(VLOOKUP($J36,'Base 1'!$A:$C,3,0),"-")</f>
        <v>-</v>
      </c>
      <c r="J36" s="51"/>
      <c r="K36" s="50" t="str">
        <f aca="false">IFERROR(VLOOKUP($J36,'Base 1'!$A:$E,5,0),"-")</f>
        <v>-</v>
      </c>
      <c r="L36" s="50" t="str">
        <f aca="false">IFERROR(VLOOKUP($J36,'Base 1'!$A:$Q,17,0),"-")</f>
        <v>-</v>
      </c>
      <c r="M36" s="50" t="str">
        <f aca="false">IFERROR(VLOOKUP($J36,'Base 1'!$A:$R,18,0),"-")</f>
        <v>-</v>
      </c>
      <c r="N36" s="50" t="str">
        <f aca="false">IFERROR(VLOOKUP($J36,'Base 1'!$A:$F,6,0),"-")</f>
        <v>-</v>
      </c>
      <c r="O36" s="53" t="str">
        <f aca="false">IFERROR(VLOOKUP($J36,'Base 1'!$A:$G,7,0),"-")</f>
        <v>-</v>
      </c>
      <c r="P36" s="133"/>
      <c r="Q36" s="134" t="s">
        <v>57</v>
      </c>
      <c r="R36" s="135" t="s">
        <v>57</v>
      </c>
      <c r="S36" s="136"/>
      <c r="T36" s="60"/>
      <c r="U36" s="61" t="s">
        <v>57</v>
      </c>
      <c r="V36" s="63" t="str">
        <f aca="false">IFERROR(VLOOKUP($J36,'Base 1'!$A:$Q,16,0),"-")</f>
        <v>-</v>
      </c>
      <c r="W36" s="63" t="s">
        <v>57</v>
      </c>
      <c r="X36" s="64" t="s">
        <v>57</v>
      </c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  <c r="IY36" s="65"/>
      <c r="IZ36" s="65"/>
      <c r="JA36" s="65"/>
      <c r="JB36" s="65"/>
      <c r="JC36" s="65"/>
      <c r="JD36" s="65"/>
      <c r="JE36" s="65"/>
      <c r="JF36" s="65"/>
      <c r="JG36" s="65"/>
      <c r="JH36" s="65"/>
      <c r="JI36" s="65"/>
      <c r="JJ36" s="65"/>
      <c r="JK36" s="65"/>
      <c r="JL36" s="65"/>
    </row>
    <row r="37" s="66" customFormat="true" ht="15" hidden="false" customHeight="false" outlineLevel="0" collapsed="false">
      <c r="A37" s="65"/>
      <c r="B37" s="131" t="n">
        <f aca="true">TODAY()</f>
        <v>46135</v>
      </c>
      <c r="C37" s="132" t="s">
        <v>37</v>
      </c>
      <c r="D37" s="49" t="s">
        <v>38</v>
      </c>
      <c r="E37" s="50" t="str">
        <f aca="false">IFERROR(VLOOKUP($J37,'Base 1'!A:S,19,0),"-")</f>
        <v>-</v>
      </c>
      <c r="F37" s="50" t="str">
        <f aca="false">IFERROR(VLOOKUP($J37,'Base 1'!$A:$N,14,0),"-")</f>
        <v>-</v>
      </c>
      <c r="G37" s="50" t="str">
        <f aca="false">IFERROR(VLOOKUP($J37,'Base 1'!$A:$O,15,0),"-")</f>
        <v>-</v>
      </c>
      <c r="H37" s="50" t="str">
        <f aca="false">IFERROR(VLOOKUP($J37,'Base 1'!$A:$T,20,0),"-")</f>
        <v>-</v>
      </c>
      <c r="I37" s="51" t="str">
        <f aca="false">IFERROR(VLOOKUP($J37,'Base 1'!$A:$C,3,0),"-")</f>
        <v>-</v>
      </c>
      <c r="J37" s="51"/>
      <c r="K37" s="50" t="str">
        <f aca="false">IFERROR(VLOOKUP($J37,'Base 1'!$A:$E,5,0),"-")</f>
        <v>-</v>
      </c>
      <c r="L37" s="50" t="str">
        <f aca="false">IFERROR(VLOOKUP($J37,'Base 1'!$A:$Q,17,0),"-")</f>
        <v>-</v>
      </c>
      <c r="M37" s="50" t="str">
        <f aca="false">IFERROR(VLOOKUP($J37,'Base 1'!$A:$R,18,0),"-")</f>
        <v>-</v>
      </c>
      <c r="N37" s="50" t="str">
        <f aca="false">IFERROR(VLOOKUP($J37,'Base 1'!$A:$F,6,0),"-")</f>
        <v>-</v>
      </c>
      <c r="O37" s="53" t="str">
        <f aca="false">IFERROR(VLOOKUP($J37,'Base 1'!$A:$G,7,0),"-")</f>
        <v>-</v>
      </c>
      <c r="P37" s="133"/>
      <c r="Q37" s="134" t="s">
        <v>57</v>
      </c>
      <c r="R37" s="135" t="s">
        <v>57</v>
      </c>
      <c r="S37" s="136"/>
      <c r="T37" s="60"/>
      <c r="U37" s="61" t="s">
        <v>57</v>
      </c>
      <c r="V37" s="63" t="str">
        <f aca="false">IFERROR(VLOOKUP($J37,'Base 1'!$A:$Q,16,0),"-")</f>
        <v>-</v>
      </c>
      <c r="W37" s="63" t="s">
        <v>57</v>
      </c>
      <c r="X37" s="64" t="s">
        <v>57</v>
      </c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</row>
    <row r="38" s="66" customFormat="true" ht="15" hidden="false" customHeight="false" outlineLevel="0" collapsed="false">
      <c r="A38" s="65"/>
      <c r="B38" s="131" t="n">
        <f aca="true">TODAY()</f>
        <v>46135</v>
      </c>
      <c r="C38" s="132" t="s">
        <v>37</v>
      </c>
      <c r="D38" s="49" t="s">
        <v>38</v>
      </c>
      <c r="E38" s="50" t="str">
        <f aca="false">IFERROR(VLOOKUP($J38,'Base 1'!A:S,19,0),"-")</f>
        <v>-</v>
      </c>
      <c r="F38" s="50" t="str">
        <f aca="false">IFERROR(VLOOKUP($J38,'Base 1'!$A:$N,14,0),"-")</f>
        <v>-</v>
      </c>
      <c r="G38" s="50" t="str">
        <f aca="false">IFERROR(VLOOKUP($J38,'Base 1'!$A:$O,15,0),"-")</f>
        <v>-</v>
      </c>
      <c r="H38" s="50" t="str">
        <f aca="false">IFERROR(VLOOKUP($J38,'Base 1'!$A:$T,20,0),"-")</f>
        <v>-</v>
      </c>
      <c r="I38" s="51" t="str">
        <f aca="false">IFERROR(VLOOKUP($J38,'Base 1'!$A:$C,3,0),"-")</f>
        <v>-</v>
      </c>
      <c r="J38" s="51"/>
      <c r="K38" s="50" t="str">
        <f aca="false">IFERROR(VLOOKUP($J38,'Base 1'!$A:$E,5,0),"-")</f>
        <v>-</v>
      </c>
      <c r="L38" s="50" t="str">
        <f aca="false">IFERROR(VLOOKUP($J38,'Base 1'!$A:$Q,17,0),"-")</f>
        <v>-</v>
      </c>
      <c r="M38" s="50" t="str">
        <f aca="false">IFERROR(VLOOKUP($J38,'Base 1'!$A:$R,18,0),"-")</f>
        <v>-</v>
      </c>
      <c r="N38" s="50" t="str">
        <f aca="false">IFERROR(VLOOKUP($J38,'Base 1'!$A:$F,6,0),"-")</f>
        <v>-</v>
      </c>
      <c r="O38" s="53" t="str">
        <f aca="false">IFERROR(VLOOKUP($J38,'Base 1'!$A:$G,7,0),"-")</f>
        <v>-</v>
      </c>
      <c r="P38" s="133"/>
      <c r="Q38" s="134" t="s">
        <v>57</v>
      </c>
      <c r="R38" s="135" t="s">
        <v>57</v>
      </c>
      <c r="S38" s="136"/>
      <c r="T38" s="60"/>
      <c r="U38" s="61" t="s">
        <v>57</v>
      </c>
      <c r="V38" s="63" t="str">
        <f aca="false">IFERROR(VLOOKUP($J38,'Base 1'!$A:$Q,16,0),"-")</f>
        <v>-</v>
      </c>
      <c r="W38" s="63" t="s">
        <v>57</v>
      </c>
      <c r="X38" s="64" t="s">
        <v>57</v>
      </c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</row>
    <row r="39" s="65" customFormat="true" ht="15" hidden="false" customHeight="false" outlineLevel="0" collapsed="false">
      <c r="B39" s="131" t="n">
        <f aca="true">TODAY()</f>
        <v>46135</v>
      </c>
      <c r="C39" s="132" t="s">
        <v>37</v>
      </c>
      <c r="D39" s="49" t="s">
        <v>38</v>
      </c>
      <c r="E39" s="50" t="str">
        <f aca="false">IFERROR(VLOOKUP($J39,'Base 1'!A:S,19,0),"-")</f>
        <v>-</v>
      </c>
      <c r="F39" s="50" t="str">
        <f aca="false">IFERROR(VLOOKUP($J39,'Base 1'!$A:$N,14,0),"-")</f>
        <v>-</v>
      </c>
      <c r="G39" s="50" t="str">
        <f aca="false">IFERROR(VLOOKUP($J39,'Base 1'!$A:$O,15,0),"-")</f>
        <v>-</v>
      </c>
      <c r="H39" s="50" t="str">
        <f aca="false">IFERROR(VLOOKUP($J39,'Base 1'!$A:$T,20,0),"-")</f>
        <v>-</v>
      </c>
      <c r="I39" s="51" t="str">
        <f aca="false">IFERROR(VLOOKUP($J39,'Base 1'!$A:$C,3,0),"-")</f>
        <v>-</v>
      </c>
      <c r="J39" s="51"/>
      <c r="K39" s="50" t="str">
        <f aca="false">IFERROR(VLOOKUP($J39,'Base 1'!$A:$E,5,0),"-")</f>
        <v>-</v>
      </c>
      <c r="L39" s="50" t="str">
        <f aca="false">IFERROR(VLOOKUP($J39,'Base 1'!$A:$Q,17,0),"-")</f>
        <v>-</v>
      </c>
      <c r="M39" s="50" t="str">
        <f aca="false">IFERROR(VLOOKUP($J39,'Base 1'!$A:$R,18,0),"-")</f>
        <v>-</v>
      </c>
      <c r="N39" s="50" t="str">
        <f aca="false">IFERROR(VLOOKUP($J39,'Base 1'!$A:$F,6,0),"-")</f>
        <v>-</v>
      </c>
      <c r="O39" s="53" t="str">
        <f aca="false">IFERROR(VLOOKUP($J39,'Base 1'!$A:$G,7,0),"-")</f>
        <v>-</v>
      </c>
      <c r="P39" s="133"/>
      <c r="Q39" s="134" t="s">
        <v>57</v>
      </c>
      <c r="R39" s="135" t="s">
        <v>57</v>
      </c>
      <c r="S39" s="136"/>
      <c r="T39" s="60"/>
      <c r="U39" s="61" t="s">
        <v>57</v>
      </c>
      <c r="V39" s="63" t="str">
        <f aca="false">IFERROR(VLOOKUP($J39,'Base 1'!$A:$Q,16,0),"-")</f>
        <v>-</v>
      </c>
      <c r="W39" s="63" t="s">
        <v>57</v>
      </c>
      <c r="X39" s="64" t="s">
        <v>57</v>
      </c>
    </row>
    <row r="40" s="65" customFormat="true" ht="15" hidden="false" customHeight="false" outlineLevel="0" collapsed="false">
      <c r="B40" s="131" t="n">
        <f aca="true">TODAY()</f>
        <v>46135</v>
      </c>
      <c r="C40" s="132" t="s">
        <v>37</v>
      </c>
      <c r="D40" s="49" t="s">
        <v>38</v>
      </c>
      <c r="E40" s="50" t="str">
        <f aca="false">IFERROR(VLOOKUP($J40,'Base 1'!A:S,19,0),"-")</f>
        <v>-</v>
      </c>
      <c r="F40" s="50" t="str">
        <f aca="false">IFERROR(VLOOKUP($J40,'Base 1'!$A:$N,14,0),"-")</f>
        <v>-</v>
      </c>
      <c r="G40" s="50" t="str">
        <f aca="false">IFERROR(VLOOKUP($J40,'Base 1'!$A:$O,15,0),"-")</f>
        <v>-</v>
      </c>
      <c r="H40" s="50" t="str">
        <f aca="false">IFERROR(VLOOKUP($J40,'Base 1'!$A:$T,20,0),"-")</f>
        <v>-</v>
      </c>
      <c r="I40" s="51" t="str">
        <f aca="false">IFERROR(VLOOKUP($J40,'Base 1'!$A:$C,3,0),"-")</f>
        <v>-</v>
      </c>
      <c r="J40" s="51"/>
      <c r="K40" s="50" t="str">
        <f aca="false">IFERROR(VLOOKUP($J40,'Base 1'!$A:$E,5,0),"-")</f>
        <v>-</v>
      </c>
      <c r="L40" s="50" t="str">
        <f aca="false">IFERROR(VLOOKUP($J40,'Base 1'!$A:$Q,17,0),"-")</f>
        <v>-</v>
      </c>
      <c r="M40" s="50" t="str">
        <f aca="false">IFERROR(VLOOKUP($J40,'Base 1'!$A:$R,18,0),"-")</f>
        <v>-</v>
      </c>
      <c r="N40" s="50" t="str">
        <f aca="false">IFERROR(VLOOKUP($J40,'Base 1'!$A:$F,6,0),"-")</f>
        <v>-</v>
      </c>
      <c r="O40" s="53" t="str">
        <f aca="false">IFERROR(VLOOKUP($J40,'Base 1'!$A:$G,7,0),"-")</f>
        <v>-</v>
      </c>
      <c r="P40" s="133"/>
      <c r="Q40" s="134" t="s">
        <v>57</v>
      </c>
      <c r="R40" s="135" t="s">
        <v>57</v>
      </c>
      <c r="S40" s="136"/>
      <c r="T40" s="60"/>
      <c r="U40" s="61" t="s">
        <v>57</v>
      </c>
      <c r="V40" s="63" t="str">
        <f aca="false">IFERROR(VLOOKUP($J40,'Base 1'!$A:$Q,16,0),"-")</f>
        <v>-</v>
      </c>
      <c r="W40" s="63" t="s">
        <v>57</v>
      </c>
      <c r="X40" s="64" t="s">
        <v>57</v>
      </c>
    </row>
    <row r="41" s="65" customFormat="true" ht="15" hidden="false" customHeight="false" outlineLevel="0" collapsed="false">
      <c r="B41" s="131" t="n">
        <f aca="true">TODAY()</f>
        <v>46135</v>
      </c>
      <c r="C41" s="132" t="s">
        <v>37</v>
      </c>
      <c r="D41" s="49" t="s">
        <v>38</v>
      </c>
      <c r="E41" s="50" t="str">
        <f aca="false">IFERROR(VLOOKUP($J41,'Base 1'!A:S,19,0),"-")</f>
        <v>-</v>
      </c>
      <c r="F41" s="50" t="str">
        <f aca="false">IFERROR(VLOOKUP($J41,'Base 1'!$A:$N,14,0),"-")</f>
        <v>-</v>
      </c>
      <c r="G41" s="50" t="str">
        <f aca="false">IFERROR(VLOOKUP($J41,'Base 1'!$A:$O,15,0),"-")</f>
        <v>-</v>
      </c>
      <c r="H41" s="50" t="str">
        <f aca="false">IFERROR(VLOOKUP($J41,'Base 1'!$A:$T,20,0),"-")</f>
        <v>-</v>
      </c>
      <c r="I41" s="51" t="str">
        <f aca="false">IFERROR(VLOOKUP($J41,'Base 1'!$A:$C,3,0),"-")</f>
        <v>-</v>
      </c>
      <c r="J41" s="51"/>
      <c r="K41" s="50" t="str">
        <f aca="false">IFERROR(VLOOKUP($J41,'Base 1'!$A:$E,5,0),"-")</f>
        <v>-</v>
      </c>
      <c r="L41" s="50" t="str">
        <f aca="false">IFERROR(VLOOKUP($J41,'Base 1'!$A:$Q,17,0),"-")</f>
        <v>-</v>
      </c>
      <c r="M41" s="50" t="str">
        <f aca="false">IFERROR(VLOOKUP($J41,'Base 1'!$A:$R,18,0),"-")</f>
        <v>-</v>
      </c>
      <c r="N41" s="50" t="str">
        <f aca="false">IFERROR(VLOOKUP($J41,'Base 1'!$A:$F,6,0),"-")</f>
        <v>-</v>
      </c>
      <c r="O41" s="53" t="str">
        <f aca="false">IFERROR(VLOOKUP($J41,'Base 1'!$A:$G,7,0),"-")</f>
        <v>-</v>
      </c>
      <c r="P41" s="133"/>
      <c r="Q41" s="134" t="s">
        <v>57</v>
      </c>
      <c r="R41" s="135" t="s">
        <v>57</v>
      </c>
      <c r="S41" s="136"/>
      <c r="T41" s="60"/>
      <c r="U41" s="61" t="s">
        <v>57</v>
      </c>
      <c r="V41" s="63" t="str">
        <f aca="false">IFERROR(VLOOKUP($J41,'Base 1'!$A:$Q,16,0),"-")</f>
        <v>-</v>
      </c>
      <c r="W41" s="63" t="s">
        <v>57</v>
      </c>
      <c r="X41" s="64" t="s">
        <v>57</v>
      </c>
    </row>
    <row r="42" s="65" customFormat="true" ht="15" hidden="false" customHeight="false" outlineLevel="0" collapsed="false">
      <c r="B42" s="131" t="n">
        <f aca="true">TODAY()</f>
        <v>46135</v>
      </c>
      <c r="C42" s="132" t="s">
        <v>37</v>
      </c>
      <c r="D42" s="49" t="s">
        <v>38</v>
      </c>
      <c r="E42" s="50" t="str">
        <f aca="false">IFERROR(VLOOKUP($J42,'Base 1'!A:S,19,0),"-")</f>
        <v>-</v>
      </c>
      <c r="F42" s="50" t="str">
        <f aca="false">IFERROR(VLOOKUP($J42,'Base 1'!$A:$N,14,0),"-")</f>
        <v>-</v>
      </c>
      <c r="G42" s="50" t="str">
        <f aca="false">IFERROR(VLOOKUP($J42,'Base 1'!$A:$O,15,0),"-")</f>
        <v>-</v>
      </c>
      <c r="H42" s="50" t="str">
        <f aca="false">IFERROR(VLOOKUP($J42,'Base 1'!$A:$T,20,0),"-")</f>
        <v>-</v>
      </c>
      <c r="I42" s="51" t="str">
        <f aca="false">IFERROR(VLOOKUP($J42,'Base 1'!$A:$C,3,0),"-")</f>
        <v>-</v>
      </c>
      <c r="J42" s="51"/>
      <c r="K42" s="50" t="str">
        <f aca="false">IFERROR(VLOOKUP($J42,'Base 1'!$A:$E,5,0),"-")</f>
        <v>-</v>
      </c>
      <c r="L42" s="50" t="str">
        <f aca="false">IFERROR(VLOOKUP($J42,'Base 1'!$A:$Q,17,0),"-")</f>
        <v>-</v>
      </c>
      <c r="M42" s="50" t="str">
        <f aca="false">IFERROR(VLOOKUP($J42,'Base 1'!$A:$R,18,0),"-")</f>
        <v>-</v>
      </c>
      <c r="N42" s="50" t="str">
        <f aca="false">IFERROR(VLOOKUP($J42,'Base 1'!$A:$F,6,0),"-")</f>
        <v>-</v>
      </c>
      <c r="O42" s="53" t="str">
        <f aca="false">IFERROR(VLOOKUP($J42,'Base 1'!$A:$G,7,0),"-")</f>
        <v>-</v>
      </c>
      <c r="P42" s="133"/>
      <c r="Q42" s="134" t="s">
        <v>57</v>
      </c>
      <c r="R42" s="135" t="s">
        <v>57</v>
      </c>
      <c r="S42" s="136"/>
      <c r="T42" s="60"/>
      <c r="U42" s="61" t="s">
        <v>57</v>
      </c>
      <c r="V42" s="63" t="str">
        <f aca="false">IFERROR(VLOOKUP($J42,'Base 1'!$A:$Q,16,0),"-")</f>
        <v>-</v>
      </c>
      <c r="W42" s="63" t="s">
        <v>57</v>
      </c>
      <c r="X42" s="64" t="s">
        <v>57</v>
      </c>
    </row>
    <row r="43" s="65" customFormat="true" ht="15" hidden="false" customHeight="false" outlineLevel="0" collapsed="false">
      <c r="B43" s="131" t="n">
        <f aca="true">TODAY()</f>
        <v>46135</v>
      </c>
      <c r="C43" s="132" t="s">
        <v>37</v>
      </c>
      <c r="D43" s="49" t="s">
        <v>38</v>
      </c>
      <c r="E43" s="50" t="str">
        <f aca="false">IFERROR(VLOOKUP($J43,'Base 1'!A:S,19,0),"-")</f>
        <v>-</v>
      </c>
      <c r="F43" s="50" t="str">
        <f aca="false">IFERROR(VLOOKUP($J43,'Base 1'!$A:$N,14,0),"-")</f>
        <v>-</v>
      </c>
      <c r="G43" s="50" t="str">
        <f aca="false">IFERROR(VLOOKUP($J43,'Base 1'!$A:$O,15,0),"-")</f>
        <v>-</v>
      </c>
      <c r="H43" s="50" t="str">
        <f aca="false">IFERROR(VLOOKUP($J43,'Base 1'!$A:$T,20,0),"-")</f>
        <v>-</v>
      </c>
      <c r="I43" s="51" t="str">
        <f aca="false">IFERROR(VLOOKUP($J43,'Base 1'!$A:$C,3,0),"-")</f>
        <v>-</v>
      </c>
      <c r="J43" s="51"/>
      <c r="K43" s="50" t="str">
        <f aca="false">IFERROR(VLOOKUP($J43,'Base 1'!$A:$E,5,0),"-")</f>
        <v>-</v>
      </c>
      <c r="L43" s="50" t="str">
        <f aca="false">IFERROR(VLOOKUP($J43,'Base 1'!$A:$Q,17,0),"-")</f>
        <v>-</v>
      </c>
      <c r="M43" s="50" t="str">
        <f aca="false">IFERROR(VLOOKUP($J43,'Base 1'!$A:$R,18,0),"-")</f>
        <v>-</v>
      </c>
      <c r="N43" s="50" t="str">
        <f aca="false">IFERROR(VLOOKUP($J43,'Base 1'!$A:$F,6,0),"-")</f>
        <v>-</v>
      </c>
      <c r="O43" s="53" t="str">
        <f aca="false">IFERROR(VLOOKUP($J43,'Base 1'!$A:$G,7,0),"-")</f>
        <v>-</v>
      </c>
      <c r="P43" s="133"/>
      <c r="Q43" s="134" t="s">
        <v>57</v>
      </c>
      <c r="R43" s="135" t="s">
        <v>57</v>
      </c>
      <c r="S43" s="136"/>
      <c r="T43" s="60"/>
      <c r="U43" s="61" t="s">
        <v>57</v>
      </c>
      <c r="V43" s="63" t="str">
        <f aca="false">IFERROR(VLOOKUP($J43,'Base 1'!$A:$Q,16,0),"-")</f>
        <v>-</v>
      </c>
      <c r="W43" s="63" t="s">
        <v>57</v>
      </c>
      <c r="X43" s="64" t="s">
        <v>57</v>
      </c>
    </row>
    <row r="44" s="65" customFormat="true" ht="15" hidden="false" customHeight="false" outlineLevel="0" collapsed="false">
      <c r="B44" s="131" t="n">
        <f aca="true">TODAY()</f>
        <v>46135</v>
      </c>
      <c r="C44" s="132" t="s">
        <v>37</v>
      </c>
      <c r="D44" s="49" t="s">
        <v>38</v>
      </c>
      <c r="E44" s="50" t="str">
        <f aca="false">IFERROR(VLOOKUP($J44,'Base 1'!A:S,19,0),"-")</f>
        <v>-</v>
      </c>
      <c r="F44" s="50" t="str">
        <f aca="false">IFERROR(VLOOKUP($J44,'Base 1'!$A:$N,14,0),"-")</f>
        <v>-</v>
      </c>
      <c r="G44" s="50" t="str">
        <f aca="false">IFERROR(VLOOKUP($J44,'Base 1'!$A:$O,15,0),"-")</f>
        <v>-</v>
      </c>
      <c r="H44" s="50" t="str">
        <f aca="false">IFERROR(VLOOKUP($J44,'Base 1'!$A:$T,20,0),"-")</f>
        <v>-</v>
      </c>
      <c r="I44" s="51" t="str">
        <f aca="false">IFERROR(VLOOKUP($J44,'Base 1'!$A:$C,3,0),"-")</f>
        <v>-</v>
      </c>
      <c r="J44" s="51"/>
      <c r="K44" s="50" t="str">
        <f aca="false">IFERROR(VLOOKUP($J44,'Base 1'!$A:$E,5,0),"-")</f>
        <v>-</v>
      </c>
      <c r="L44" s="50" t="str">
        <f aca="false">IFERROR(VLOOKUP($J44,'Base 1'!$A:$Q,17,0),"-")</f>
        <v>-</v>
      </c>
      <c r="M44" s="50" t="str">
        <f aca="false">IFERROR(VLOOKUP($J44,'Base 1'!$A:$R,18,0),"-")</f>
        <v>-</v>
      </c>
      <c r="N44" s="50" t="str">
        <f aca="false">IFERROR(VLOOKUP($J44,'Base 1'!$A:$F,6,0),"-")</f>
        <v>-</v>
      </c>
      <c r="O44" s="53" t="str">
        <f aca="false">IFERROR(VLOOKUP($J44,'Base 1'!$A:$G,7,0),"-")</f>
        <v>-</v>
      </c>
      <c r="P44" s="133"/>
      <c r="Q44" s="134" t="s">
        <v>57</v>
      </c>
      <c r="R44" s="135" t="s">
        <v>57</v>
      </c>
      <c r="S44" s="136"/>
      <c r="T44" s="60"/>
      <c r="U44" s="61" t="s">
        <v>57</v>
      </c>
      <c r="V44" s="63" t="str">
        <f aca="false">IFERROR(VLOOKUP($J44,'Base 1'!$A:$Q,16,0),"-")</f>
        <v>-</v>
      </c>
      <c r="W44" s="63" t="s">
        <v>57</v>
      </c>
      <c r="X44" s="64" t="s">
        <v>57</v>
      </c>
    </row>
    <row r="45" s="65" customFormat="true" ht="15" hidden="false" customHeight="false" outlineLevel="0" collapsed="false">
      <c r="B45" s="131" t="n">
        <f aca="true">TODAY()</f>
        <v>46135</v>
      </c>
      <c r="C45" s="132" t="s">
        <v>37</v>
      </c>
      <c r="D45" s="49" t="s">
        <v>38</v>
      </c>
      <c r="E45" s="50" t="str">
        <f aca="false">IFERROR(VLOOKUP($J45,'Base 1'!A:S,19,0),"-")</f>
        <v>-</v>
      </c>
      <c r="F45" s="50" t="str">
        <f aca="false">IFERROR(VLOOKUP($J45,'Base 1'!$A:$N,14,0),"-")</f>
        <v>-</v>
      </c>
      <c r="G45" s="50" t="str">
        <f aca="false">IFERROR(VLOOKUP($J45,'Base 1'!$A:$O,15,0),"-")</f>
        <v>-</v>
      </c>
      <c r="H45" s="50" t="str">
        <f aca="false">IFERROR(VLOOKUP($J45,'Base 1'!$A:$T,20,0),"-")</f>
        <v>-</v>
      </c>
      <c r="I45" s="51" t="str">
        <f aca="false">IFERROR(VLOOKUP($J45,'Base 1'!$A:$C,3,0),"-")</f>
        <v>-</v>
      </c>
      <c r="J45" s="51"/>
      <c r="K45" s="50" t="str">
        <f aca="false">IFERROR(VLOOKUP($J45,'Base 1'!$A:$E,5,0),"-")</f>
        <v>-</v>
      </c>
      <c r="L45" s="50" t="str">
        <f aca="false">IFERROR(VLOOKUP($J45,'Base 1'!$A:$Q,17,0),"-")</f>
        <v>-</v>
      </c>
      <c r="M45" s="50" t="str">
        <f aca="false">IFERROR(VLOOKUP($J45,'Base 1'!$A:$R,18,0),"-")</f>
        <v>-</v>
      </c>
      <c r="N45" s="50" t="str">
        <f aca="false">IFERROR(VLOOKUP($J45,'Base 1'!$A:$F,6,0),"-")</f>
        <v>-</v>
      </c>
      <c r="O45" s="53" t="str">
        <f aca="false">IFERROR(VLOOKUP($J45,'Base 1'!$A:$G,7,0),"-")</f>
        <v>-</v>
      </c>
      <c r="P45" s="133"/>
      <c r="Q45" s="134" t="s">
        <v>57</v>
      </c>
      <c r="R45" s="135" t="s">
        <v>57</v>
      </c>
      <c r="S45" s="136"/>
      <c r="T45" s="60"/>
      <c r="U45" s="61" t="s">
        <v>57</v>
      </c>
      <c r="V45" s="63" t="str">
        <f aca="false">IFERROR(VLOOKUP($J45,'Base 1'!$A:$Q,16,0),"-")</f>
        <v>-</v>
      </c>
      <c r="W45" s="63" t="s">
        <v>57</v>
      </c>
      <c r="X45" s="64" t="s">
        <v>57</v>
      </c>
    </row>
    <row r="46" s="65" customFormat="true" ht="15" hidden="false" customHeight="false" outlineLevel="0" collapsed="false">
      <c r="B46" s="131" t="n">
        <f aca="true">TODAY()</f>
        <v>46135</v>
      </c>
      <c r="C46" s="132" t="s">
        <v>37</v>
      </c>
      <c r="D46" s="49" t="s">
        <v>38</v>
      </c>
      <c r="E46" s="50" t="str">
        <f aca="false">IFERROR(VLOOKUP($J46,'Base 1'!A:S,19,0),"-")</f>
        <v>-</v>
      </c>
      <c r="F46" s="50" t="str">
        <f aca="false">IFERROR(VLOOKUP($J46,'Base 1'!$A:$N,14,0),"-")</f>
        <v>-</v>
      </c>
      <c r="G46" s="50" t="str">
        <f aca="false">IFERROR(VLOOKUP($J46,'Base 1'!$A:$O,15,0),"-")</f>
        <v>-</v>
      </c>
      <c r="H46" s="50" t="str">
        <f aca="false">IFERROR(VLOOKUP($J46,'Base 1'!$A:$T,20,0),"-")</f>
        <v>-</v>
      </c>
      <c r="I46" s="51" t="str">
        <f aca="false">IFERROR(VLOOKUP($J46,'Base 1'!$A:$C,3,0),"-")</f>
        <v>-</v>
      </c>
      <c r="J46" s="51"/>
      <c r="K46" s="50" t="str">
        <f aca="false">IFERROR(VLOOKUP($J46,'Base 1'!$A:$E,5,0),"-")</f>
        <v>-</v>
      </c>
      <c r="L46" s="50" t="str">
        <f aca="false">IFERROR(VLOOKUP($J46,'Base 1'!$A:$Q,17,0),"-")</f>
        <v>-</v>
      </c>
      <c r="M46" s="50" t="str">
        <f aca="false">IFERROR(VLOOKUP($J46,'Base 1'!$A:$R,18,0),"-")</f>
        <v>-</v>
      </c>
      <c r="N46" s="50" t="str">
        <f aca="false">IFERROR(VLOOKUP($J46,'Base 1'!$A:$F,6,0),"-")</f>
        <v>-</v>
      </c>
      <c r="O46" s="53" t="str">
        <f aca="false">IFERROR(VLOOKUP($J46,'Base 1'!$A:$G,7,0),"-")</f>
        <v>-</v>
      </c>
      <c r="P46" s="133"/>
      <c r="Q46" s="134" t="s">
        <v>57</v>
      </c>
      <c r="R46" s="135" t="s">
        <v>57</v>
      </c>
      <c r="S46" s="136"/>
      <c r="T46" s="60"/>
      <c r="U46" s="61" t="s">
        <v>57</v>
      </c>
      <c r="V46" s="63" t="str">
        <f aca="false">IFERROR(VLOOKUP($J46,'Base 1'!$A:$Q,16,0),"-")</f>
        <v>-</v>
      </c>
      <c r="W46" s="63" t="s">
        <v>57</v>
      </c>
      <c r="X46" s="64" t="s">
        <v>57</v>
      </c>
    </row>
    <row r="47" s="65" customFormat="true" ht="15" hidden="false" customHeight="false" outlineLevel="0" collapsed="false">
      <c r="B47" s="131" t="n">
        <f aca="true">TODAY()</f>
        <v>46135</v>
      </c>
      <c r="C47" s="132" t="s">
        <v>37</v>
      </c>
      <c r="D47" s="49" t="s">
        <v>38</v>
      </c>
      <c r="E47" s="50" t="str">
        <f aca="false">IFERROR(VLOOKUP($J47,'Base 1'!A:S,19,0),"-")</f>
        <v>-</v>
      </c>
      <c r="F47" s="50" t="str">
        <f aca="false">IFERROR(VLOOKUP($J47,'Base 1'!$A:$N,14,0),"-")</f>
        <v>-</v>
      </c>
      <c r="G47" s="50" t="str">
        <f aca="false">IFERROR(VLOOKUP($J47,'Base 1'!$A:$O,15,0),"-")</f>
        <v>-</v>
      </c>
      <c r="H47" s="50" t="str">
        <f aca="false">IFERROR(VLOOKUP($J47,'Base 1'!$A:$T,20,0),"-")</f>
        <v>-</v>
      </c>
      <c r="I47" s="51" t="str">
        <f aca="false">IFERROR(VLOOKUP($J47,'Base 1'!$A:$C,3,0),"-")</f>
        <v>-</v>
      </c>
      <c r="J47" s="51"/>
      <c r="K47" s="50" t="str">
        <f aca="false">IFERROR(VLOOKUP($J47,'Base 1'!$A:$E,5,0),"-")</f>
        <v>-</v>
      </c>
      <c r="L47" s="50" t="str">
        <f aca="false">IFERROR(VLOOKUP($J47,'Base 1'!$A:$Q,17,0),"-")</f>
        <v>-</v>
      </c>
      <c r="M47" s="50" t="str">
        <f aca="false">IFERROR(VLOOKUP($J47,'Base 1'!$A:$R,18,0),"-")</f>
        <v>-</v>
      </c>
      <c r="N47" s="50" t="str">
        <f aca="false">IFERROR(VLOOKUP($J47,'Base 1'!$A:$F,6,0),"-")</f>
        <v>-</v>
      </c>
      <c r="O47" s="53" t="str">
        <f aca="false">IFERROR(VLOOKUP($J47,'Base 1'!$A:$G,7,0),"-")</f>
        <v>-</v>
      </c>
      <c r="P47" s="133"/>
      <c r="Q47" s="134" t="s">
        <v>57</v>
      </c>
      <c r="R47" s="135" t="s">
        <v>57</v>
      </c>
      <c r="S47" s="136"/>
      <c r="T47" s="60"/>
      <c r="U47" s="61" t="s">
        <v>57</v>
      </c>
      <c r="V47" s="63" t="str">
        <f aca="false">IFERROR(VLOOKUP($J47,'Base 1'!$A:$Q,16,0),"-")</f>
        <v>-</v>
      </c>
      <c r="W47" s="63" t="s">
        <v>57</v>
      </c>
      <c r="X47" s="64" t="s">
        <v>57</v>
      </c>
    </row>
    <row r="48" s="65" customFormat="true" ht="15" hidden="false" customHeight="false" outlineLevel="0" collapsed="false">
      <c r="B48" s="131" t="n">
        <f aca="true">TODAY()</f>
        <v>46135</v>
      </c>
      <c r="C48" s="132" t="s">
        <v>37</v>
      </c>
      <c r="D48" s="49" t="s">
        <v>38</v>
      </c>
      <c r="E48" s="50" t="str">
        <f aca="false">IFERROR(VLOOKUP($J48,'Base 1'!A:S,19,0),"-")</f>
        <v>-</v>
      </c>
      <c r="F48" s="50" t="str">
        <f aca="false">IFERROR(VLOOKUP($J48,'Base 1'!$A:$N,14,0),"-")</f>
        <v>-</v>
      </c>
      <c r="G48" s="50" t="str">
        <f aca="false">IFERROR(VLOOKUP($J48,'Base 1'!$A:$O,15,0),"-")</f>
        <v>-</v>
      </c>
      <c r="H48" s="50" t="str">
        <f aca="false">IFERROR(VLOOKUP($J48,'Base 1'!$A:$T,20,0),"-")</f>
        <v>-</v>
      </c>
      <c r="I48" s="51" t="str">
        <f aca="false">IFERROR(VLOOKUP($J48,'Base 1'!$A:$C,3,0),"-")</f>
        <v>-</v>
      </c>
      <c r="J48" s="51"/>
      <c r="K48" s="50" t="str">
        <f aca="false">IFERROR(VLOOKUP($J48,'Base 1'!$A:$E,5,0),"-")</f>
        <v>-</v>
      </c>
      <c r="L48" s="50" t="str">
        <f aca="false">IFERROR(VLOOKUP($J48,'Base 1'!$A:$Q,17,0),"-")</f>
        <v>-</v>
      </c>
      <c r="M48" s="50" t="str">
        <f aca="false">IFERROR(VLOOKUP($J48,'Base 1'!$A:$R,18,0),"-")</f>
        <v>-</v>
      </c>
      <c r="N48" s="50" t="str">
        <f aca="false">IFERROR(VLOOKUP($J48,'Base 1'!$A:$F,6,0),"-")</f>
        <v>-</v>
      </c>
      <c r="O48" s="53" t="str">
        <f aca="false">IFERROR(VLOOKUP($J48,'Base 1'!$A:$G,7,0),"-")</f>
        <v>-</v>
      </c>
      <c r="P48" s="133"/>
      <c r="Q48" s="134" t="s">
        <v>57</v>
      </c>
      <c r="R48" s="135" t="s">
        <v>57</v>
      </c>
      <c r="S48" s="136"/>
      <c r="T48" s="60"/>
      <c r="U48" s="61" t="s">
        <v>57</v>
      </c>
      <c r="V48" s="63" t="str">
        <f aca="false">IFERROR(VLOOKUP($J48,'Base 1'!$A:$Q,16,0),"-")</f>
        <v>-</v>
      </c>
      <c r="W48" s="63" t="s">
        <v>57</v>
      </c>
      <c r="X48" s="64" t="s">
        <v>57</v>
      </c>
    </row>
    <row r="49" s="65" customFormat="true" ht="15" hidden="false" customHeight="false" outlineLevel="0" collapsed="false">
      <c r="B49" s="131" t="n">
        <f aca="true">TODAY()</f>
        <v>46135</v>
      </c>
      <c r="C49" s="132" t="s">
        <v>37</v>
      </c>
      <c r="D49" s="49" t="s">
        <v>38</v>
      </c>
      <c r="E49" s="50" t="str">
        <f aca="false">IFERROR(VLOOKUP($J49,'Base 1'!A:S,19,0),"-")</f>
        <v>-</v>
      </c>
      <c r="F49" s="50" t="str">
        <f aca="false">IFERROR(VLOOKUP($J49,'Base 1'!$A:$N,14,0),"-")</f>
        <v>-</v>
      </c>
      <c r="G49" s="50" t="str">
        <f aca="false">IFERROR(VLOOKUP($J49,'Base 1'!$A:$O,15,0),"-")</f>
        <v>-</v>
      </c>
      <c r="H49" s="50" t="str">
        <f aca="false">IFERROR(VLOOKUP($J49,'Base 1'!$A:$T,20,0),"-")</f>
        <v>-</v>
      </c>
      <c r="I49" s="51" t="str">
        <f aca="false">IFERROR(VLOOKUP($J49,'Base 1'!$A:$C,3,0),"-")</f>
        <v>-</v>
      </c>
      <c r="J49" s="51"/>
      <c r="K49" s="50" t="str">
        <f aca="false">IFERROR(VLOOKUP($J49,'Base 1'!$A:$E,5,0),"-")</f>
        <v>-</v>
      </c>
      <c r="L49" s="50" t="str">
        <f aca="false">IFERROR(VLOOKUP($J49,'Base 1'!$A:$Q,17,0),"-")</f>
        <v>-</v>
      </c>
      <c r="M49" s="50" t="str">
        <f aca="false">IFERROR(VLOOKUP($J49,'Base 1'!$A:$R,18,0),"-")</f>
        <v>-</v>
      </c>
      <c r="N49" s="50" t="str">
        <f aca="false">IFERROR(VLOOKUP($J49,'Base 1'!$A:$F,6,0),"-")</f>
        <v>-</v>
      </c>
      <c r="O49" s="53" t="str">
        <f aca="false">IFERROR(VLOOKUP($J49,'Base 1'!$A:$G,7,0),"-")</f>
        <v>-</v>
      </c>
      <c r="P49" s="133"/>
      <c r="Q49" s="134" t="s">
        <v>57</v>
      </c>
      <c r="R49" s="135" t="s">
        <v>57</v>
      </c>
      <c r="S49" s="136"/>
      <c r="T49" s="60"/>
      <c r="U49" s="61" t="s">
        <v>57</v>
      </c>
      <c r="V49" s="63" t="str">
        <f aca="false">IFERROR(VLOOKUP($J49,'Base 1'!$A:$Q,16,0),"-")</f>
        <v>-</v>
      </c>
      <c r="W49" s="63" t="s">
        <v>57</v>
      </c>
      <c r="X49" s="64" t="s">
        <v>57</v>
      </c>
    </row>
    <row r="50" s="65" customFormat="true" ht="15" hidden="false" customHeight="false" outlineLevel="0" collapsed="false">
      <c r="B50" s="131" t="n">
        <f aca="true">TODAY()</f>
        <v>46135</v>
      </c>
      <c r="C50" s="132" t="s">
        <v>37</v>
      </c>
      <c r="D50" s="49" t="s">
        <v>38</v>
      </c>
      <c r="E50" s="50" t="str">
        <f aca="false">IFERROR(VLOOKUP($J50,'Base 1'!A:S,19,0),"-")</f>
        <v>-</v>
      </c>
      <c r="F50" s="50" t="str">
        <f aca="false">IFERROR(VLOOKUP($J50,'Base 1'!$A:$N,14,0),"-")</f>
        <v>-</v>
      </c>
      <c r="G50" s="50" t="str">
        <f aca="false">IFERROR(VLOOKUP($J50,'Base 1'!$A:$O,15,0),"-")</f>
        <v>-</v>
      </c>
      <c r="H50" s="50" t="str">
        <f aca="false">IFERROR(VLOOKUP($J50,'Base 1'!$A:$T,20,0),"-")</f>
        <v>-</v>
      </c>
      <c r="I50" s="51" t="str">
        <f aca="false">IFERROR(VLOOKUP($J50,'Base 1'!$A:$C,3,0),"-")</f>
        <v>-</v>
      </c>
      <c r="J50" s="51"/>
      <c r="K50" s="50" t="str">
        <f aca="false">IFERROR(VLOOKUP($J50,'Base 1'!$A:$E,5,0),"-")</f>
        <v>-</v>
      </c>
      <c r="L50" s="50" t="str">
        <f aca="false">IFERROR(VLOOKUP($J50,'Base 1'!$A:$Q,17,0),"-")</f>
        <v>-</v>
      </c>
      <c r="M50" s="50" t="str">
        <f aca="false">IFERROR(VLOOKUP($J50,'Base 1'!$A:$R,18,0),"-")</f>
        <v>-</v>
      </c>
      <c r="N50" s="50" t="str">
        <f aca="false">IFERROR(VLOOKUP($J50,'Base 1'!$A:$F,6,0),"-")</f>
        <v>-</v>
      </c>
      <c r="O50" s="53" t="str">
        <f aca="false">IFERROR(VLOOKUP($J50,'Base 1'!$A:$G,7,0),"-")</f>
        <v>-</v>
      </c>
      <c r="P50" s="133"/>
      <c r="Q50" s="134" t="s">
        <v>57</v>
      </c>
      <c r="R50" s="135" t="s">
        <v>57</v>
      </c>
      <c r="S50" s="136"/>
      <c r="T50" s="60"/>
      <c r="U50" s="61" t="s">
        <v>57</v>
      </c>
      <c r="V50" s="63" t="str">
        <f aca="false">IFERROR(VLOOKUP($J50,'Base 1'!$A:$Q,16,0),"-")</f>
        <v>-</v>
      </c>
      <c r="W50" s="63" t="s">
        <v>57</v>
      </c>
      <c r="X50" s="64" t="s">
        <v>57</v>
      </c>
    </row>
    <row r="51" s="65" customFormat="true" ht="15" hidden="false" customHeight="false" outlineLevel="0" collapsed="false">
      <c r="B51" s="131" t="n">
        <f aca="true">TODAY()</f>
        <v>46135</v>
      </c>
      <c r="C51" s="132" t="s">
        <v>37</v>
      </c>
      <c r="D51" s="49" t="s">
        <v>38</v>
      </c>
      <c r="E51" s="50" t="str">
        <f aca="false">IFERROR(VLOOKUP($J51,'Base 1'!A:S,19,0),"-")</f>
        <v>-</v>
      </c>
      <c r="F51" s="50" t="str">
        <f aca="false">IFERROR(VLOOKUP($J51,'Base 1'!$A:$N,14,0),"-")</f>
        <v>-</v>
      </c>
      <c r="G51" s="50" t="str">
        <f aca="false">IFERROR(VLOOKUP($J51,'Base 1'!$A:$O,15,0),"-")</f>
        <v>-</v>
      </c>
      <c r="H51" s="50" t="str">
        <f aca="false">IFERROR(VLOOKUP($J51,'Base 1'!$A:$T,20,0),"-")</f>
        <v>-</v>
      </c>
      <c r="I51" s="51" t="str">
        <f aca="false">IFERROR(VLOOKUP($J51,'Base 1'!$A:$C,3,0),"-")</f>
        <v>-</v>
      </c>
      <c r="J51" s="51"/>
      <c r="K51" s="50" t="str">
        <f aca="false">IFERROR(VLOOKUP($J51,'Base 1'!$A:$E,5,0),"-")</f>
        <v>-</v>
      </c>
      <c r="L51" s="50" t="str">
        <f aca="false">IFERROR(VLOOKUP($J51,'Base 1'!$A:$Q,17,0),"-")</f>
        <v>-</v>
      </c>
      <c r="M51" s="50" t="str">
        <f aca="false">IFERROR(VLOOKUP($J51,'Base 1'!$A:$R,18,0),"-")</f>
        <v>-</v>
      </c>
      <c r="N51" s="50" t="str">
        <f aca="false">IFERROR(VLOOKUP($J51,'Base 1'!$A:$F,6,0),"-")</f>
        <v>-</v>
      </c>
      <c r="O51" s="53" t="str">
        <f aca="false">IFERROR(VLOOKUP($J51,'Base 1'!$A:$G,7,0),"-")</f>
        <v>-</v>
      </c>
      <c r="P51" s="133"/>
      <c r="Q51" s="134" t="s">
        <v>57</v>
      </c>
      <c r="R51" s="135" t="s">
        <v>57</v>
      </c>
      <c r="S51" s="136"/>
      <c r="T51" s="60"/>
      <c r="U51" s="61" t="s">
        <v>57</v>
      </c>
      <c r="V51" s="63" t="str">
        <f aca="false">IFERROR(VLOOKUP($J51,'Base 1'!$A:$Q,16,0),"-")</f>
        <v>-</v>
      </c>
      <c r="W51" s="63" t="s">
        <v>57</v>
      </c>
      <c r="X51" s="64" t="s">
        <v>57</v>
      </c>
    </row>
    <row r="52" s="65" customFormat="true" ht="15" hidden="false" customHeight="false" outlineLevel="0" collapsed="false">
      <c r="B52" s="131" t="n">
        <f aca="true">TODAY()</f>
        <v>46135</v>
      </c>
      <c r="C52" s="132" t="s">
        <v>37</v>
      </c>
      <c r="D52" s="49" t="s">
        <v>38</v>
      </c>
      <c r="E52" s="50" t="str">
        <f aca="false">IFERROR(VLOOKUP($J52,'Base 1'!A:S,19,0),"-")</f>
        <v>-</v>
      </c>
      <c r="F52" s="50" t="str">
        <f aca="false">IFERROR(VLOOKUP($J52,'Base 1'!$A:$N,14,0),"-")</f>
        <v>-</v>
      </c>
      <c r="G52" s="50" t="str">
        <f aca="false">IFERROR(VLOOKUP($J52,'Base 1'!$A:$O,15,0),"-")</f>
        <v>-</v>
      </c>
      <c r="H52" s="50" t="str">
        <f aca="false">IFERROR(VLOOKUP($J52,'Base 1'!$A:$T,20,0),"-")</f>
        <v>-</v>
      </c>
      <c r="I52" s="51" t="str">
        <f aca="false">IFERROR(VLOOKUP($J52,'Base 1'!$A:$C,3,0),"-")</f>
        <v>-</v>
      </c>
      <c r="J52" s="51"/>
      <c r="K52" s="50" t="str">
        <f aca="false">IFERROR(VLOOKUP($J52,'Base 1'!$A:$E,5,0),"-")</f>
        <v>-</v>
      </c>
      <c r="L52" s="50" t="str">
        <f aca="false">IFERROR(VLOOKUP($J52,'Base 1'!$A:$Q,17,0),"-")</f>
        <v>-</v>
      </c>
      <c r="M52" s="50" t="str">
        <f aca="false">IFERROR(VLOOKUP($J52,'Base 1'!$A:$R,18,0),"-")</f>
        <v>-</v>
      </c>
      <c r="N52" s="50" t="str">
        <f aca="false">IFERROR(VLOOKUP($J52,'Base 1'!$A:$F,6,0),"-")</f>
        <v>-</v>
      </c>
      <c r="O52" s="53" t="str">
        <f aca="false">IFERROR(VLOOKUP($J52,'Base 1'!$A:$G,7,0),"-")</f>
        <v>-</v>
      </c>
      <c r="P52" s="133"/>
      <c r="Q52" s="134" t="s">
        <v>57</v>
      </c>
      <c r="R52" s="135" t="s">
        <v>57</v>
      </c>
      <c r="S52" s="136"/>
      <c r="T52" s="60"/>
      <c r="U52" s="61" t="s">
        <v>57</v>
      </c>
      <c r="V52" s="63" t="str">
        <f aca="false">IFERROR(VLOOKUP($J52,'Base 1'!$A:$Q,16,0),"-")</f>
        <v>-</v>
      </c>
      <c r="W52" s="63" t="s">
        <v>57</v>
      </c>
      <c r="X52" s="64" t="s">
        <v>57</v>
      </c>
    </row>
    <row r="53" s="65" customFormat="true" ht="15" hidden="false" customHeight="false" outlineLevel="0" collapsed="false">
      <c r="B53" s="131" t="n">
        <f aca="true">TODAY()</f>
        <v>46135</v>
      </c>
      <c r="C53" s="132" t="s">
        <v>37</v>
      </c>
      <c r="D53" s="49" t="s">
        <v>38</v>
      </c>
      <c r="E53" s="50" t="str">
        <f aca="false">IFERROR(VLOOKUP($J53,'Base 1'!A:S,19,0),"-")</f>
        <v>-</v>
      </c>
      <c r="F53" s="50" t="str">
        <f aca="false">IFERROR(VLOOKUP($J53,'Base 1'!$A:$N,14,0),"-")</f>
        <v>-</v>
      </c>
      <c r="G53" s="50" t="str">
        <f aca="false">IFERROR(VLOOKUP($J53,'Base 1'!$A:$O,15,0),"-")</f>
        <v>-</v>
      </c>
      <c r="H53" s="50" t="str">
        <f aca="false">IFERROR(VLOOKUP($J53,'Base 1'!$A:$T,20,0),"-")</f>
        <v>-</v>
      </c>
      <c r="I53" s="51" t="str">
        <f aca="false">IFERROR(VLOOKUP($J53,'Base 1'!$A:$C,3,0),"-")</f>
        <v>-</v>
      </c>
      <c r="J53" s="51"/>
      <c r="K53" s="50" t="str">
        <f aca="false">IFERROR(VLOOKUP($J53,'Base 1'!$A:$E,5,0),"-")</f>
        <v>-</v>
      </c>
      <c r="L53" s="50" t="str">
        <f aca="false">IFERROR(VLOOKUP($J53,'Base 1'!$A:$Q,17,0),"-")</f>
        <v>-</v>
      </c>
      <c r="M53" s="50" t="str">
        <f aca="false">IFERROR(VLOOKUP($J53,'Base 1'!$A:$R,18,0),"-")</f>
        <v>-</v>
      </c>
      <c r="N53" s="50" t="str">
        <f aca="false">IFERROR(VLOOKUP($J53,'Base 1'!$A:$F,6,0),"-")</f>
        <v>-</v>
      </c>
      <c r="O53" s="53" t="str">
        <f aca="false">IFERROR(VLOOKUP($J53,'Base 1'!$A:$G,7,0),"-")</f>
        <v>-</v>
      </c>
      <c r="P53" s="133"/>
      <c r="Q53" s="134" t="s">
        <v>57</v>
      </c>
      <c r="R53" s="135" t="s">
        <v>57</v>
      </c>
      <c r="S53" s="136"/>
      <c r="T53" s="60"/>
      <c r="U53" s="61" t="s">
        <v>57</v>
      </c>
      <c r="V53" s="63" t="str">
        <f aca="false">IFERROR(VLOOKUP($J53,'Base 1'!$A:$Q,16,0),"-")</f>
        <v>-</v>
      </c>
      <c r="W53" s="63" t="s">
        <v>57</v>
      </c>
      <c r="X53" s="64" t="s">
        <v>57</v>
      </c>
    </row>
    <row r="54" s="65" customFormat="true" ht="15" hidden="false" customHeight="false" outlineLevel="0" collapsed="false">
      <c r="B54" s="131" t="n">
        <f aca="true">TODAY()</f>
        <v>46135</v>
      </c>
      <c r="C54" s="132" t="s">
        <v>37</v>
      </c>
      <c r="D54" s="49" t="s">
        <v>38</v>
      </c>
      <c r="E54" s="50" t="str">
        <f aca="false">IFERROR(VLOOKUP($J54,'Base 1'!A:S,19,0),"-")</f>
        <v>-</v>
      </c>
      <c r="F54" s="50" t="str">
        <f aca="false">IFERROR(VLOOKUP($J54,'Base 1'!$A:$N,14,0),"-")</f>
        <v>-</v>
      </c>
      <c r="G54" s="50" t="str">
        <f aca="false">IFERROR(VLOOKUP($J54,'Base 1'!$A:$O,15,0),"-")</f>
        <v>-</v>
      </c>
      <c r="H54" s="50" t="str">
        <f aca="false">IFERROR(VLOOKUP($J54,'Base 1'!$A:$T,20,0),"-")</f>
        <v>-</v>
      </c>
      <c r="I54" s="51" t="str">
        <f aca="false">IFERROR(VLOOKUP($J54,'Base 1'!$A:$C,3,0),"-")</f>
        <v>-</v>
      </c>
      <c r="J54" s="51"/>
      <c r="K54" s="50" t="str">
        <f aca="false">IFERROR(VLOOKUP($J54,'Base 1'!$A:$E,5,0),"-")</f>
        <v>-</v>
      </c>
      <c r="L54" s="50" t="str">
        <f aca="false">IFERROR(VLOOKUP($J54,'Base 1'!$A:$Q,17,0),"-")</f>
        <v>-</v>
      </c>
      <c r="M54" s="50" t="str">
        <f aca="false">IFERROR(VLOOKUP($J54,'Base 1'!$A:$R,18,0),"-")</f>
        <v>-</v>
      </c>
      <c r="N54" s="50" t="str">
        <f aca="false">IFERROR(VLOOKUP($J54,'Base 1'!$A:$F,6,0),"-")</f>
        <v>-</v>
      </c>
      <c r="O54" s="53" t="str">
        <f aca="false">IFERROR(VLOOKUP($J54,'Base 1'!$A:$G,7,0),"-")</f>
        <v>-</v>
      </c>
      <c r="P54" s="133"/>
      <c r="Q54" s="134" t="s">
        <v>57</v>
      </c>
      <c r="R54" s="135" t="s">
        <v>57</v>
      </c>
      <c r="S54" s="136"/>
      <c r="T54" s="60"/>
      <c r="U54" s="61" t="s">
        <v>57</v>
      </c>
      <c r="V54" s="63" t="str">
        <f aca="false">IFERROR(VLOOKUP($J54,'Base 1'!$A:$Q,16,0),"-")</f>
        <v>-</v>
      </c>
      <c r="W54" s="63" t="s">
        <v>57</v>
      </c>
      <c r="X54" s="64" t="s">
        <v>57</v>
      </c>
    </row>
    <row r="55" s="65" customFormat="true" ht="15" hidden="false" customHeight="false" outlineLevel="0" collapsed="false">
      <c r="B55" s="131" t="n">
        <f aca="true">TODAY()</f>
        <v>46135</v>
      </c>
      <c r="C55" s="132" t="s">
        <v>37</v>
      </c>
      <c r="D55" s="49" t="s">
        <v>38</v>
      </c>
      <c r="E55" s="50" t="str">
        <f aca="false">IFERROR(VLOOKUP($J55,'Base 1'!A:S,19,0),"-")</f>
        <v>-</v>
      </c>
      <c r="F55" s="50" t="str">
        <f aca="false">IFERROR(VLOOKUP($J55,'Base 1'!$A:$N,14,0),"-")</f>
        <v>-</v>
      </c>
      <c r="G55" s="50" t="str">
        <f aca="false">IFERROR(VLOOKUP($J55,'Base 1'!$A:$O,15,0),"-")</f>
        <v>-</v>
      </c>
      <c r="H55" s="50" t="str">
        <f aca="false">IFERROR(VLOOKUP($J55,'Base 1'!$A:$T,20,0),"-")</f>
        <v>-</v>
      </c>
      <c r="I55" s="51" t="str">
        <f aca="false">IFERROR(VLOOKUP($J55,'Base 1'!$A:$C,3,0),"-")</f>
        <v>-</v>
      </c>
      <c r="J55" s="51"/>
      <c r="K55" s="50" t="str">
        <f aca="false">IFERROR(VLOOKUP($J55,'Base 1'!$A:$E,5,0),"-")</f>
        <v>-</v>
      </c>
      <c r="L55" s="50" t="str">
        <f aca="false">IFERROR(VLOOKUP($J55,'Base 1'!$A:$Q,17,0),"-")</f>
        <v>-</v>
      </c>
      <c r="M55" s="50" t="str">
        <f aca="false">IFERROR(VLOOKUP($J55,'Base 1'!$A:$R,18,0),"-")</f>
        <v>-</v>
      </c>
      <c r="N55" s="50" t="str">
        <f aca="false">IFERROR(VLOOKUP($J55,'Base 1'!$A:$F,6,0),"-")</f>
        <v>-</v>
      </c>
      <c r="O55" s="53" t="str">
        <f aca="false">IFERROR(VLOOKUP($J55,'Base 1'!$A:$G,7,0),"-")</f>
        <v>-</v>
      </c>
      <c r="P55" s="133"/>
      <c r="Q55" s="134" t="s">
        <v>57</v>
      </c>
      <c r="R55" s="135" t="s">
        <v>57</v>
      </c>
      <c r="S55" s="136"/>
      <c r="T55" s="60"/>
      <c r="U55" s="61" t="s">
        <v>57</v>
      </c>
      <c r="V55" s="63" t="str">
        <f aca="false">IFERROR(VLOOKUP($J55,'Base 1'!$A:$Q,16,0),"-")</f>
        <v>-</v>
      </c>
      <c r="W55" s="63" t="s">
        <v>57</v>
      </c>
      <c r="X55" s="64" t="s">
        <v>57</v>
      </c>
    </row>
    <row r="56" s="65" customFormat="true" ht="15" hidden="false" customHeight="false" outlineLevel="0" collapsed="false">
      <c r="B56" s="131" t="n">
        <f aca="true">TODAY()</f>
        <v>46135</v>
      </c>
      <c r="C56" s="132" t="s">
        <v>37</v>
      </c>
      <c r="D56" s="49" t="s">
        <v>38</v>
      </c>
      <c r="E56" s="50" t="str">
        <f aca="false">IFERROR(VLOOKUP($J56,'Base 1'!A:S,19,0),"-")</f>
        <v>-</v>
      </c>
      <c r="F56" s="50" t="str">
        <f aca="false">IFERROR(VLOOKUP($J56,'Base 1'!$A:$N,14,0),"-")</f>
        <v>-</v>
      </c>
      <c r="G56" s="50" t="str">
        <f aca="false">IFERROR(VLOOKUP($J56,'Base 1'!$A:$O,15,0),"-")</f>
        <v>-</v>
      </c>
      <c r="H56" s="50" t="str">
        <f aca="false">IFERROR(VLOOKUP($J56,'Base 1'!$A:$T,20,0),"-")</f>
        <v>-</v>
      </c>
      <c r="I56" s="51" t="str">
        <f aca="false">IFERROR(VLOOKUP($J56,'Base 1'!$A:$C,3,0),"-")</f>
        <v>-</v>
      </c>
      <c r="J56" s="51"/>
      <c r="K56" s="50" t="str">
        <f aca="false">IFERROR(VLOOKUP($J56,'Base 1'!$A:$E,5,0),"-")</f>
        <v>-</v>
      </c>
      <c r="L56" s="50" t="str">
        <f aca="false">IFERROR(VLOOKUP($J56,'Base 1'!$A:$Q,17,0),"-")</f>
        <v>-</v>
      </c>
      <c r="M56" s="50" t="str">
        <f aca="false">IFERROR(VLOOKUP($J56,'Base 1'!$A:$R,18,0),"-")</f>
        <v>-</v>
      </c>
      <c r="N56" s="50" t="str">
        <f aca="false">IFERROR(VLOOKUP($J56,'Base 1'!$A:$F,6,0),"-")</f>
        <v>-</v>
      </c>
      <c r="O56" s="53" t="str">
        <f aca="false">IFERROR(VLOOKUP($J56,'Base 1'!$A:$G,7,0),"-")</f>
        <v>-</v>
      </c>
      <c r="P56" s="133"/>
      <c r="Q56" s="134" t="s">
        <v>57</v>
      </c>
      <c r="R56" s="135" t="s">
        <v>57</v>
      </c>
      <c r="S56" s="136"/>
      <c r="T56" s="60"/>
      <c r="U56" s="61" t="s">
        <v>57</v>
      </c>
      <c r="V56" s="63" t="str">
        <f aca="false">IFERROR(VLOOKUP($J56,'Base 1'!$A:$Q,16,0),"-")</f>
        <v>-</v>
      </c>
      <c r="W56" s="63" t="s">
        <v>57</v>
      </c>
      <c r="X56" s="64" t="s">
        <v>57</v>
      </c>
    </row>
    <row r="57" s="65" customFormat="true" ht="15" hidden="false" customHeight="false" outlineLevel="0" collapsed="false">
      <c r="B57" s="131" t="n">
        <f aca="true">TODAY()</f>
        <v>46135</v>
      </c>
      <c r="C57" s="132" t="s">
        <v>37</v>
      </c>
      <c r="D57" s="49" t="s">
        <v>38</v>
      </c>
      <c r="E57" s="50" t="str">
        <f aca="false">IFERROR(VLOOKUP($J57,'Base 1'!A:S,19,0),"-")</f>
        <v>-</v>
      </c>
      <c r="F57" s="50" t="str">
        <f aca="false">IFERROR(VLOOKUP($J57,'Base 1'!$A:$N,14,0),"-")</f>
        <v>-</v>
      </c>
      <c r="G57" s="50" t="str">
        <f aca="false">IFERROR(VLOOKUP($J57,'Base 1'!$A:$O,15,0),"-")</f>
        <v>-</v>
      </c>
      <c r="H57" s="50" t="str">
        <f aca="false">IFERROR(VLOOKUP($J57,'Base 1'!$A:$T,20,0),"-")</f>
        <v>-</v>
      </c>
      <c r="I57" s="51" t="str">
        <f aca="false">IFERROR(VLOOKUP($J57,'Base 1'!$A:$C,3,0),"-")</f>
        <v>-</v>
      </c>
      <c r="J57" s="51"/>
      <c r="K57" s="50" t="str">
        <f aca="false">IFERROR(VLOOKUP($J57,'Base 1'!$A:$E,5,0),"-")</f>
        <v>-</v>
      </c>
      <c r="L57" s="50" t="str">
        <f aca="false">IFERROR(VLOOKUP($J57,'Base 1'!$A:$Q,17,0),"-")</f>
        <v>-</v>
      </c>
      <c r="M57" s="50" t="str">
        <f aca="false">IFERROR(VLOOKUP($J57,'Base 1'!$A:$R,18,0),"-")</f>
        <v>-</v>
      </c>
      <c r="N57" s="50" t="str">
        <f aca="false">IFERROR(VLOOKUP($J57,'Base 1'!$A:$F,6,0),"-")</f>
        <v>-</v>
      </c>
      <c r="O57" s="53" t="str">
        <f aca="false">IFERROR(VLOOKUP($J57,'Base 1'!$A:$G,7,0),"-")</f>
        <v>-</v>
      </c>
      <c r="P57" s="133"/>
      <c r="Q57" s="134" t="s">
        <v>57</v>
      </c>
      <c r="R57" s="135" t="s">
        <v>57</v>
      </c>
      <c r="S57" s="136"/>
      <c r="T57" s="60"/>
      <c r="U57" s="61" t="s">
        <v>57</v>
      </c>
      <c r="V57" s="63" t="str">
        <f aca="false">IFERROR(VLOOKUP($J57,'Base 1'!$A:$Q,16,0),"-")</f>
        <v>-</v>
      </c>
      <c r="W57" s="63" t="s">
        <v>57</v>
      </c>
      <c r="X57" s="64" t="s">
        <v>57</v>
      </c>
    </row>
    <row r="58" s="65" customFormat="true" ht="15" hidden="false" customHeight="false" outlineLevel="0" collapsed="false">
      <c r="B58" s="131" t="n">
        <f aca="true">TODAY()</f>
        <v>46135</v>
      </c>
      <c r="C58" s="132" t="s">
        <v>37</v>
      </c>
      <c r="D58" s="49" t="s">
        <v>38</v>
      </c>
      <c r="E58" s="50" t="str">
        <f aca="false">IFERROR(VLOOKUP($J58,'Base 1'!A:S,19,0),"-")</f>
        <v>-</v>
      </c>
      <c r="F58" s="50" t="str">
        <f aca="false">IFERROR(VLOOKUP($J58,'Base 1'!$A:$N,14,0),"-")</f>
        <v>-</v>
      </c>
      <c r="G58" s="50" t="str">
        <f aca="false">IFERROR(VLOOKUP($J58,'Base 1'!$A:$O,15,0),"-")</f>
        <v>-</v>
      </c>
      <c r="H58" s="50" t="str">
        <f aca="false">IFERROR(VLOOKUP($J58,'Base 1'!$A:$T,20,0),"-")</f>
        <v>-</v>
      </c>
      <c r="I58" s="51" t="str">
        <f aca="false">IFERROR(VLOOKUP($J58,'Base 1'!$A:$C,3,0),"-")</f>
        <v>-</v>
      </c>
      <c r="J58" s="51"/>
      <c r="K58" s="50" t="str">
        <f aca="false">IFERROR(VLOOKUP($J58,'Base 1'!$A:$E,5,0),"-")</f>
        <v>-</v>
      </c>
      <c r="L58" s="50" t="str">
        <f aca="false">IFERROR(VLOOKUP($J58,'Base 1'!$A:$Q,17,0),"-")</f>
        <v>-</v>
      </c>
      <c r="M58" s="50" t="str">
        <f aca="false">IFERROR(VLOOKUP($J58,'Base 1'!$A:$R,18,0),"-")</f>
        <v>-</v>
      </c>
      <c r="N58" s="50" t="str">
        <f aca="false">IFERROR(VLOOKUP($J58,'Base 1'!$A:$F,6,0),"-")</f>
        <v>-</v>
      </c>
      <c r="O58" s="53" t="str">
        <f aca="false">IFERROR(VLOOKUP($J58,'Base 1'!$A:$G,7,0),"-")</f>
        <v>-</v>
      </c>
      <c r="P58" s="133"/>
      <c r="Q58" s="134" t="s">
        <v>57</v>
      </c>
      <c r="R58" s="135" t="s">
        <v>57</v>
      </c>
      <c r="S58" s="136"/>
      <c r="T58" s="60"/>
      <c r="U58" s="61" t="s">
        <v>57</v>
      </c>
      <c r="V58" s="63" t="str">
        <f aca="false">IFERROR(VLOOKUP($J58,'Base 1'!$A:$Q,16,0),"-")</f>
        <v>-</v>
      </c>
      <c r="W58" s="63" t="s">
        <v>57</v>
      </c>
      <c r="X58" s="64" t="s">
        <v>57</v>
      </c>
    </row>
    <row r="59" s="65" customFormat="true" ht="15" hidden="false" customHeight="false" outlineLevel="0" collapsed="false">
      <c r="B59" s="131" t="n">
        <f aca="true">TODAY()</f>
        <v>46135</v>
      </c>
      <c r="C59" s="132" t="s">
        <v>37</v>
      </c>
      <c r="D59" s="49" t="s">
        <v>38</v>
      </c>
      <c r="E59" s="50" t="str">
        <f aca="false">IFERROR(VLOOKUP($J59,'Base 1'!A:S,19,0),"-")</f>
        <v>-</v>
      </c>
      <c r="F59" s="50" t="str">
        <f aca="false">IFERROR(VLOOKUP($J59,'Base 1'!$A:$N,14,0),"-")</f>
        <v>-</v>
      </c>
      <c r="G59" s="50" t="str">
        <f aca="false">IFERROR(VLOOKUP($J59,'Base 1'!$A:$O,15,0),"-")</f>
        <v>-</v>
      </c>
      <c r="H59" s="50" t="str">
        <f aca="false">IFERROR(VLOOKUP($J59,'Base 1'!$A:$T,20,0),"-")</f>
        <v>-</v>
      </c>
      <c r="I59" s="51" t="str">
        <f aca="false">IFERROR(VLOOKUP($J59,'Base 1'!$A:$C,3,0),"-")</f>
        <v>-</v>
      </c>
      <c r="J59" s="51"/>
      <c r="K59" s="50" t="str">
        <f aca="false">IFERROR(VLOOKUP($J59,'Base 1'!$A:$E,5,0),"-")</f>
        <v>-</v>
      </c>
      <c r="L59" s="50" t="str">
        <f aca="false">IFERROR(VLOOKUP($J59,'Base 1'!$A:$Q,17,0),"-")</f>
        <v>-</v>
      </c>
      <c r="M59" s="50" t="str">
        <f aca="false">IFERROR(VLOOKUP($J59,'Base 1'!$A:$R,18,0),"-")</f>
        <v>-</v>
      </c>
      <c r="N59" s="50" t="str">
        <f aca="false">IFERROR(VLOOKUP($J59,'Base 1'!$A:$F,6,0),"-")</f>
        <v>-</v>
      </c>
      <c r="O59" s="53" t="str">
        <f aca="false">IFERROR(VLOOKUP($J59,'Base 1'!$A:$G,7,0),"-")</f>
        <v>-</v>
      </c>
      <c r="P59" s="133"/>
      <c r="Q59" s="134" t="s">
        <v>57</v>
      </c>
      <c r="R59" s="135" t="s">
        <v>57</v>
      </c>
      <c r="S59" s="136"/>
      <c r="T59" s="60"/>
      <c r="U59" s="61" t="s">
        <v>57</v>
      </c>
      <c r="V59" s="63" t="str">
        <f aca="false">IFERROR(VLOOKUP($J59,'Base 1'!$A:$Q,16,0),"-")</f>
        <v>-</v>
      </c>
      <c r="W59" s="63" t="s">
        <v>57</v>
      </c>
      <c r="X59" s="64" t="s">
        <v>57</v>
      </c>
    </row>
    <row r="60" s="65" customFormat="true" ht="15" hidden="false" customHeight="false" outlineLevel="0" collapsed="false">
      <c r="B60" s="131" t="n">
        <f aca="true">TODAY()</f>
        <v>46135</v>
      </c>
      <c r="C60" s="132" t="s">
        <v>37</v>
      </c>
      <c r="D60" s="49" t="s">
        <v>38</v>
      </c>
      <c r="E60" s="50" t="str">
        <f aca="false">IFERROR(VLOOKUP($J60,'Base 1'!A:S,19,0),"-")</f>
        <v>-</v>
      </c>
      <c r="F60" s="50" t="str">
        <f aca="false">IFERROR(VLOOKUP($J60,'Base 1'!$A:$N,14,0),"-")</f>
        <v>-</v>
      </c>
      <c r="G60" s="50" t="str">
        <f aca="false">IFERROR(VLOOKUP($J60,'Base 1'!$A:$O,15,0),"-")</f>
        <v>-</v>
      </c>
      <c r="H60" s="50" t="str">
        <f aca="false">IFERROR(VLOOKUP($J60,'Base 1'!$A:$T,20,0),"-")</f>
        <v>-</v>
      </c>
      <c r="I60" s="51" t="str">
        <f aca="false">IFERROR(VLOOKUP($J60,'Base 1'!$A:$C,3,0),"-")</f>
        <v>-</v>
      </c>
      <c r="J60" s="51"/>
      <c r="K60" s="50" t="str">
        <f aca="false">IFERROR(VLOOKUP($J60,'Base 1'!$A:$E,5,0),"-")</f>
        <v>-</v>
      </c>
      <c r="L60" s="50" t="str">
        <f aca="false">IFERROR(VLOOKUP($J60,'Base 1'!$A:$Q,17,0),"-")</f>
        <v>-</v>
      </c>
      <c r="M60" s="50" t="str">
        <f aca="false">IFERROR(VLOOKUP($J60,'Base 1'!$A:$R,18,0),"-")</f>
        <v>-</v>
      </c>
      <c r="N60" s="50" t="str">
        <f aca="false">IFERROR(VLOOKUP($J60,'Base 1'!$A:$F,6,0),"-")</f>
        <v>-</v>
      </c>
      <c r="O60" s="53" t="str">
        <f aca="false">IFERROR(VLOOKUP($J60,'Base 1'!$A:$G,7,0),"-")</f>
        <v>-</v>
      </c>
      <c r="P60" s="133"/>
      <c r="Q60" s="134" t="s">
        <v>57</v>
      </c>
      <c r="R60" s="135" t="s">
        <v>57</v>
      </c>
      <c r="S60" s="136"/>
      <c r="T60" s="60"/>
      <c r="U60" s="61" t="s">
        <v>57</v>
      </c>
      <c r="V60" s="63" t="str">
        <f aca="false">IFERROR(VLOOKUP($J60,'Base 1'!$A:$Q,16,0),"-")</f>
        <v>-</v>
      </c>
      <c r="W60" s="63" t="s">
        <v>57</v>
      </c>
      <c r="X60" s="64" t="s">
        <v>57</v>
      </c>
    </row>
    <row r="61" s="65" customFormat="true" ht="15" hidden="false" customHeight="false" outlineLevel="0" collapsed="false">
      <c r="B61" s="131" t="n">
        <f aca="true">TODAY()</f>
        <v>46135</v>
      </c>
      <c r="C61" s="132" t="s">
        <v>37</v>
      </c>
      <c r="D61" s="49" t="s">
        <v>38</v>
      </c>
      <c r="E61" s="50" t="str">
        <f aca="false">IFERROR(VLOOKUP($J61,'Base 1'!A:S,19,0),"-")</f>
        <v>-</v>
      </c>
      <c r="F61" s="50" t="str">
        <f aca="false">IFERROR(VLOOKUP($J61,'Base 1'!$A:$N,14,0),"-")</f>
        <v>-</v>
      </c>
      <c r="G61" s="50" t="str">
        <f aca="false">IFERROR(VLOOKUP($J61,'Base 1'!$A:$O,15,0),"-")</f>
        <v>-</v>
      </c>
      <c r="H61" s="50" t="str">
        <f aca="false">IFERROR(VLOOKUP($J61,'Base 1'!$A:$T,20,0),"-")</f>
        <v>-</v>
      </c>
      <c r="I61" s="51" t="str">
        <f aca="false">IFERROR(VLOOKUP($J61,'Base 1'!$A:$C,3,0),"-")</f>
        <v>-</v>
      </c>
      <c r="J61" s="51"/>
      <c r="K61" s="50" t="str">
        <f aca="false">IFERROR(VLOOKUP($J61,'Base 1'!$A:$E,5,0),"-")</f>
        <v>-</v>
      </c>
      <c r="L61" s="50" t="str">
        <f aca="false">IFERROR(VLOOKUP($J61,'Base 1'!$A:$Q,17,0),"-")</f>
        <v>-</v>
      </c>
      <c r="M61" s="50" t="str">
        <f aca="false">IFERROR(VLOOKUP($J61,'Base 1'!$A:$R,18,0),"-")</f>
        <v>-</v>
      </c>
      <c r="N61" s="50" t="str">
        <f aca="false">IFERROR(VLOOKUP($J61,'Base 1'!$A:$F,6,0),"-")</f>
        <v>-</v>
      </c>
      <c r="O61" s="53" t="str">
        <f aca="false">IFERROR(VLOOKUP($J61,'Base 1'!$A:$G,7,0),"-")</f>
        <v>-</v>
      </c>
      <c r="P61" s="133"/>
      <c r="Q61" s="134" t="s">
        <v>57</v>
      </c>
      <c r="R61" s="135" t="s">
        <v>57</v>
      </c>
      <c r="S61" s="136"/>
      <c r="T61" s="60"/>
      <c r="U61" s="61" t="s">
        <v>57</v>
      </c>
      <c r="V61" s="63" t="str">
        <f aca="false">IFERROR(VLOOKUP($J61,'Base 1'!$A:$Q,16,0),"-")</f>
        <v>-</v>
      </c>
      <c r="W61" s="63" t="s">
        <v>57</v>
      </c>
      <c r="X61" s="64" t="s">
        <v>57</v>
      </c>
    </row>
    <row r="62" s="65" customFormat="true" ht="15" hidden="false" customHeight="false" outlineLevel="0" collapsed="false">
      <c r="B62" s="131" t="n">
        <f aca="true">TODAY()</f>
        <v>46135</v>
      </c>
      <c r="C62" s="132" t="s">
        <v>37</v>
      </c>
      <c r="D62" s="49" t="s">
        <v>38</v>
      </c>
      <c r="E62" s="50" t="str">
        <f aca="false">IFERROR(VLOOKUP($J62,'Base 1'!A:S,19,0),"-")</f>
        <v>-</v>
      </c>
      <c r="F62" s="50" t="str">
        <f aca="false">IFERROR(VLOOKUP($J62,'Base 1'!$A:$N,14,0),"-")</f>
        <v>-</v>
      </c>
      <c r="G62" s="50" t="str">
        <f aca="false">IFERROR(VLOOKUP($J62,'Base 1'!$A:$O,15,0),"-")</f>
        <v>-</v>
      </c>
      <c r="H62" s="50" t="str">
        <f aca="false">IFERROR(VLOOKUP($J62,'Base 1'!$A:$T,20,0),"-")</f>
        <v>-</v>
      </c>
      <c r="I62" s="51" t="str">
        <f aca="false">IFERROR(VLOOKUP($J62,'Base 1'!$A:$C,3,0),"-")</f>
        <v>-</v>
      </c>
      <c r="J62" s="51"/>
      <c r="K62" s="50" t="str">
        <f aca="false">IFERROR(VLOOKUP($J62,'Base 1'!$A:$E,5,0),"-")</f>
        <v>-</v>
      </c>
      <c r="L62" s="50" t="str">
        <f aca="false">IFERROR(VLOOKUP($J62,'Base 1'!$A:$Q,17,0),"-")</f>
        <v>-</v>
      </c>
      <c r="M62" s="50" t="str">
        <f aca="false">IFERROR(VLOOKUP($J62,'Base 1'!$A:$R,18,0),"-")</f>
        <v>-</v>
      </c>
      <c r="N62" s="50" t="str">
        <f aca="false">IFERROR(VLOOKUP($J62,'Base 1'!$A:$F,6,0),"-")</f>
        <v>-</v>
      </c>
      <c r="O62" s="53" t="str">
        <f aca="false">IFERROR(VLOOKUP($J62,'Base 1'!$A:$G,7,0),"-")</f>
        <v>-</v>
      </c>
      <c r="P62" s="133"/>
      <c r="Q62" s="134" t="s">
        <v>57</v>
      </c>
      <c r="R62" s="135" t="s">
        <v>57</v>
      </c>
      <c r="S62" s="136"/>
      <c r="T62" s="60"/>
      <c r="U62" s="61" t="s">
        <v>57</v>
      </c>
      <c r="V62" s="63" t="str">
        <f aca="false">IFERROR(VLOOKUP($J62,'Base 1'!$A:$Q,16,0),"-")</f>
        <v>-</v>
      </c>
      <c r="W62" s="63" t="s">
        <v>57</v>
      </c>
      <c r="X62" s="64" t="s">
        <v>57</v>
      </c>
    </row>
    <row r="63" s="65" customFormat="true" ht="15" hidden="false" customHeight="false" outlineLevel="0" collapsed="false">
      <c r="B63" s="131" t="n">
        <f aca="true">TODAY()</f>
        <v>46135</v>
      </c>
      <c r="C63" s="132" t="s">
        <v>37</v>
      </c>
      <c r="D63" s="49" t="s">
        <v>38</v>
      </c>
      <c r="E63" s="50" t="str">
        <f aca="false">IFERROR(VLOOKUP($J63,'Base 1'!A:S,19,0),"-")</f>
        <v>-</v>
      </c>
      <c r="F63" s="50" t="str">
        <f aca="false">IFERROR(VLOOKUP($J63,'Base 1'!$A:$N,14,0),"-")</f>
        <v>-</v>
      </c>
      <c r="G63" s="50" t="str">
        <f aca="false">IFERROR(VLOOKUP($J63,'Base 1'!$A:$O,15,0),"-")</f>
        <v>-</v>
      </c>
      <c r="H63" s="50" t="str">
        <f aca="false">IFERROR(VLOOKUP($J63,'Base 1'!$A:$T,20,0),"-")</f>
        <v>-</v>
      </c>
      <c r="I63" s="51" t="str">
        <f aca="false">IFERROR(VLOOKUP($J63,'Base 1'!$A:$C,3,0),"-")</f>
        <v>-</v>
      </c>
      <c r="J63" s="51"/>
      <c r="K63" s="50" t="str">
        <f aca="false">IFERROR(VLOOKUP($J63,'Base 1'!$A:$E,5,0),"-")</f>
        <v>-</v>
      </c>
      <c r="L63" s="50" t="str">
        <f aca="false">IFERROR(VLOOKUP($J63,'Base 1'!$A:$Q,17,0),"-")</f>
        <v>-</v>
      </c>
      <c r="M63" s="50" t="str">
        <f aca="false">IFERROR(VLOOKUP($J63,'Base 1'!$A:$R,18,0),"-")</f>
        <v>-</v>
      </c>
      <c r="N63" s="50" t="str">
        <f aca="false">IFERROR(VLOOKUP($J63,'Base 1'!$A:$F,6,0),"-")</f>
        <v>-</v>
      </c>
      <c r="O63" s="53" t="str">
        <f aca="false">IFERROR(VLOOKUP($J63,'Base 1'!$A:$G,7,0),"-")</f>
        <v>-</v>
      </c>
      <c r="P63" s="133"/>
      <c r="Q63" s="134" t="s">
        <v>57</v>
      </c>
      <c r="R63" s="135" t="s">
        <v>57</v>
      </c>
      <c r="S63" s="136"/>
      <c r="T63" s="60"/>
      <c r="U63" s="61" t="s">
        <v>57</v>
      </c>
      <c r="V63" s="63" t="str">
        <f aca="false">IFERROR(VLOOKUP($J63,'Base 1'!$A:$Q,16,0),"-")</f>
        <v>-</v>
      </c>
      <c r="W63" s="63" t="s">
        <v>57</v>
      </c>
      <c r="X63" s="64" t="s">
        <v>57</v>
      </c>
    </row>
    <row r="64" s="65" customFormat="true" ht="15" hidden="false" customHeight="false" outlineLevel="0" collapsed="false">
      <c r="B64" s="131" t="n">
        <f aca="true">TODAY()</f>
        <v>46135</v>
      </c>
      <c r="C64" s="132" t="s">
        <v>37</v>
      </c>
      <c r="D64" s="49" t="s">
        <v>38</v>
      </c>
      <c r="E64" s="50" t="str">
        <f aca="false">IFERROR(VLOOKUP($J64,'Base 1'!A:S,19,0),"-")</f>
        <v>-</v>
      </c>
      <c r="F64" s="50" t="str">
        <f aca="false">IFERROR(VLOOKUP($J64,'Base 1'!$A:$N,14,0),"-")</f>
        <v>-</v>
      </c>
      <c r="G64" s="50" t="str">
        <f aca="false">IFERROR(VLOOKUP($J64,'Base 1'!$A:$O,15,0),"-")</f>
        <v>-</v>
      </c>
      <c r="H64" s="50" t="str">
        <f aca="false">IFERROR(VLOOKUP($J64,'Base 1'!$A:$T,20,0),"-")</f>
        <v>-</v>
      </c>
      <c r="I64" s="51" t="str">
        <f aca="false">IFERROR(VLOOKUP($J64,'Base 1'!$A:$C,3,0),"-")</f>
        <v>-</v>
      </c>
      <c r="J64" s="51"/>
      <c r="K64" s="50" t="str">
        <f aca="false">IFERROR(VLOOKUP($J64,'Base 1'!$A:$E,5,0),"-")</f>
        <v>-</v>
      </c>
      <c r="L64" s="50" t="str">
        <f aca="false">IFERROR(VLOOKUP($J64,'Base 1'!$A:$Q,17,0),"-")</f>
        <v>-</v>
      </c>
      <c r="M64" s="50" t="str">
        <f aca="false">IFERROR(VLOOKUP($J64,'Base 1'!$A:$R,18,0),"-")</f>
        <v>-</v>
      </c>
      <c r="N64" s="50" t="str">
        <f aca="false">IFERROR(VLOOKUP($J64,'Base 1'!$A:$F,6,0),"-")</f>
        <v>-</v>
      </c>
      <c r="O64" s="53" t="str">
        <f aca="false">IFERROR(VLOOKUP($J64,'Base 1'!$A:$G,7,0),"-")</f>
        <v>-</v>
      </c>
      <c r="P64" s="133"/>
      <c r="Q64" s="134" t="s">
        <v>57</v>
      </c>
      <c r="R64" s="135" t="s">
        <v>57</v>
      </c>
      <c r="S64" s="136"/>
      <c r="T64" s="60"/>
      <c r="U64" s="61" t="s">
        <v>57</v>
      </c>
      <c r="V64" s="63" t="str">
        <f aca="false">IFERROR(VLOOKUP($J64,'Base 1'!$A:$Q,16,0),"-")</f>
        <v>-</v>
      </c>
      <c r="W64" s="63" t="s">
        <v>57</v>
      </c>
      <c r="X64" s="64" t="s">
        <v>57</v>
      </c>
    </row>
    <row r="65" s="65" customFormat="true" ht="15" hidden="false" customHeight="false" outlineLevel="0" collapsed="false">
      <c r="B65" s="131" t="n">
        <f aca="true">TODAY()</f>
        <v>46135</v>
      </c>
      <c r="C65" s="132" t="s">
        <v>37</v>
      </c>
      <c r="D65" s="49" t="s">
        <v>38</v>
      </c>
      <c r="E65" s="50" t="str">
        <f aca="false">IFERROR(VLOOKUP($J65,'Base 1'!A:S,19,0),"-")</f>
        <v>-</v>
      </c>
      <c r="F65" s="50" t="str">
        <f aca="false">IFERROR(VLOOKUP($J65,'Base 1'!$A:$N,14,0),"-")</f>
        <v>-</v>
      </c>
      <c r="G65" s="50" t="str">
        <f aca="false">IFERROR(VLOOKUP($J65,'Base 1'!$A:$O,15,0),"-")</f>
        <v>-</v>
      </c>
      <c r="H65" s="50" t="str">
        <f aca="false">IFERROR(VLOOKUP($J65,'Base 1'!$A:$T,20,0),"-")</f>
        <v>-</v>
      </c>
      <c r="I65" s="51" t="str">
        <f aca="false">IFERROR(VLOOKUP($J65,'Base 1'!$A:$C,3,0),"-")</f>
        <v>-</v>
      </c>
      <c r="J65" s="51"/>
      <c r="K65" s="50" t="str">
        <f aca="false">IFERROR(VLOOKUP($J65,'Base 1'!$A:$E,5,0),"-")</f>
        <v>-</v>
      </c>
      <c r="L65" s="50" t="str">
        <f aca="false">IFERROR(VLOOKUP($J65,'Base 1'!$A:$Q,17,0),"-")</f>
        <v>-</v>
      </c>
      <c r="M65" s="50" t="str">
        <f aca="false">IFERROR(VLOOKUP($J65,'Base 1'!$A:$R,18,0),"-")</f>
        <v>-</v>
      </c>
      <c r="N65" s="50" t="str">
        <f aca="false">IFERROR(VLOOKUP($J65,'Base 1'!$A:$F,6,0),"-")</f>
        <v>-</v>
      </c>
      <c r="O65" s="53" t="str">
        <f aca="false">IFERROR(VLOOKUP($J65,'Base 1'!$A:$G,7,0),"-")</f>
        <v>-</v>
      </c>
      <c r="P65" s="133"/>
      <c r="Q65" s="134" t="s">
        <v>57</v>
      </c>
      <c r="R65" s="135" t="s">
        <v>57</v>
      </c>
      <c r="S65" s="136"/>
      <c r="T65" s="60"/>
      <c r="U65" s="61" t="s">
        <v>57</v>
      </c>
      <c r="V65" s="63" t="str">
        <f aca="false">IFERROR(VLOOKUP($J65,'Base 1'!$A:$Q,16,0),"-")</f>
        <v>-</v>
      </c>
      <c r="W65" s="63" t="s">
        <v>57</v>
      </c>
      <c r="X65" s="64" t="s">
        <v>57</v>
      </c>
    </row>
    <row r="66" s="65" customFormat="true" ht="15" hidden="false" customHeight="false" outlineLevel="0" collapsed="false">
      <c r="B66" s="131" t="n">
        <f aca="true">TODAY()</f>
        <v>46135</v>
      </c>
      <c r="C66" s="132" t="s">
        <v>37</v>
      </c>
      <c r="D66" s="49" t="s">
        <v>38</v>
      </c>
      <c r="E66" s="50" t="str">
        <f aca="false">IFERROR(VLOOKUP($J66,'Base 1'!A:S,19,0),"-")</f>
        <v>-</v>
      </c>
      <c r="F66" s="50" t="str">
        <f aca="false">IFERROR(VLOOKUP($J66,'Base 1'!$A:$N,14,0),"-")</f>
        <v>-</v>
      </c>
      <c r="G66" s="50" t="str">
        <f aca="false">IFERROR(VLOOKUP($J66,'Base 1'!$A:$O,15,0),"-")</f>
        <v>-</v>
      </c>
      <c r="H66" s="50" t="str">
        <f aca="false">IFERROR(VLOOKUP($J66,'Base 1'!$A:$T,20,0),"-")</f>
        <v>-</v>
      </c>
      <c r="I66" s="51" t="str">
        <f aca="false">IFERROR(VLOOKUP($J66,'Base 1'!$A:$C,3,0),"-")</f>
        <v>-</v>
      </c>
      <c r="J66" s="51"/>
      <c r="K66" s="50" t="str">
        <f aca="false">IFERROR(VLOOKUP($J66,'Base 1'!$A:$E,5,0),"-")</f>
        <v>-</v>
      </c>
      <c r="L66" s="50" t="str">
        <f aca="false">IFERROR(VLOOKUP($J66,'Base 1'!$A:$Q,17,0),"-")</f>
        <v>-</v>
      </c>
      <c r="M66" s="50" t="str">
        <f aca="false">IFERROR(VLOOKUP($J66,'Base 1'!$A:$R,18,0),"-")</f>
        <v>-</v>
      </c>
      <c r="N66" s="50" t="str">
        <f aca="false">IFERROR(VLOOKUP($J66,'Base 1'!$A:$F,6,0),"-")</f>
        <v>-</v>
      </c>
      <c r="O66" s="53" t="str">
        <f aca="false">IFERROR(VLOOKUP($J66,'Base 1'!$A:$G,7,0),"-")</f>
        <v>-</v>
      </c>
      <c r="P66" s="133"/>
      <c r="Q66" s="134" t="s">
        <v>57</v>
      </c>
      <c r="R66" s="135" t="s">
        <v>57</v>
      </c>
      <c r="S66" s="136"/>
      <c r="T66" s="60"/>
      <c r="U66" s="61" t="s">
        <v>57</v>
      </c>
      <c r="V66" s="63" t="str">
        <f aca="false">IFERROR(VLOOKUP($J66,'Base 1'!$A:$Q,16,0),"-")</f>
        <v>-</v>
      </c>
      <c r="W66" s="63" t="s">
        <v>57</v>
      </c>
      <c r="X66" s="64" t="s">
        <v>57</v>
      </c>
    </row>
    <row r="67" s="65" customFormat="true" ht="15" hidden="false" customHeight="false" outlineLevel="0" collapsed="false">
      <c r="B67" s="131" t="n">
        <f aca="true">TODAY()</f>
        <v>46135</v>
      </c>
      <c r="C67" s="132" t="s">
        <v>37</v>
      </c>
      <c r="D67" s="49" t="s">
        <v>38</v>
      </c>
      <c r="E67" s="50" t="str">
        <f aca="false">IFERROR(VLOOKUP($J67,'Base 1'!A:S,19,0),"-")</f>
        <v>-</v>
      </c>
      <c r="F67" s="50" t="str">
        <f aca="false">IFERROR(VLOOKUP($J67,'Base 1'!$A:$N,14,0),"-")</f>
        <v>-</v>
      </c>
      <c r="G67" s="50" t="str">
        <f aca="false">IFERROR(VLOOKUP($J67,'Base 1'!$A:$O,15,0),"-")</f>
        <v>-</v>
      </c>
      <c r="H67" s="50" t="str">
        <f aca="false">IFERROR(VLOOKUP($J67,'Base 1'!$A:$T,20,0),"-")</f>
        <v>-</v>
      </c>
      <c r="I67" s="51" t="str">
        <f aca="false">IFERROR(VLOOKUP($J67,'Base 1'!$A:$C,3,0),"-")</f>
        <v>-</v>
      </c>
      <c r="J67" s="51"/>
      <c r="K67" s="50" t="str">
        <f aca="false">IFERROR(VLOOKUP($J67,'Base 1'!$A:$E,5,0),"-")</f>
        <v>-</v>
      </c>
      <c r="L67" s="50" t="str">
        <f aca="false">IFERROR(VLOOKUP($J67,'Base 1'!$A:$Q,17,0),"-")</f>
        <v>-</v>
      </c>
      <c r="M67" s="50" t="str">
        <f aca="false">IFERROR(VLOOKUP($J67,'Base 1'!$A:$R,18,0),"-")</f>
        <v>-</v>
      </c>
      <c r="N67" s="50" t="str">
        <f aca="false">IFERROR(VLOOKUP($J67,'Base 1'!$A:$F,6,0),"-")</f>
        <v>-</v>
      </c>
      <c r="O67" s="53" t="str">
        <f aca="false">IFERROR(VLOOKUP($J67,'Base 1'!$A:$G,7,0),"-")</f>
        <v>-</v>
      </c>
      <c r="P67" s="133"/>
      <c r="Q67" s="134" t="s">
        <v>57</v>
      </c>
      <c r="R67" s="135" t="s">
        <v>57</v>
      </c>
      <c r="S67" s="136"/>
      <c r="T67" s="60"/>
      <c r="U67" s="61" t="s">
        <v>57</v>
      </c>
      <c r="V67" s="63" t="str">
        <f aca="false">IFERROR(VLOOKUP($J67,'Base 1'!$A:$Q,16,0),"-")</f>
        <v>-</v>
      </c>
      <c r="W67" s="63" t="s">
        <v>57</v>
      </c>
      <c r="X67" s="64" t="s">
        <v>57</v>
      </c>
    </row>
    <row r="68" s="65" customFormat="true" ht="15" hidden="false" customHeight="false" outlineLevel="0" collapsed="false">
      <c r="B68" s="131" t="n">
        <f aca="true">TODAY()</f>
        <v>46135</v>
      </c>
      <c r="C68" s="132" t="s">
        <v>37</v>
      </c>
      <c r="D68" s="49" t="s">
        <v>38</v>
      </c>
      <c r="E68" s="50" t="str">
        <f aca="false">IFERROR(VLOOKUP($J68,'Base 1'!A:S,19,0),"-")</f>
        <v>-</v>
      </c>
      <c r="F68" s="50" t="str">
        <f aca="false">IFERROR(VLOOKUP($J68,'Base 1'!$A:$N,14,0),"-")</f>
        <v>-</v>
      </c>
      <c r="G68" s="50" t="str">
        <f aca="false">IFERROR(VLOOKUP($J68,'Base 1'!$A:$O,15,0),"-")</f>
        <v>-</v>
      </c>
      <c r="H68" s="50" t="str">
        <f aca="false">IFERROR(VLOOKUP($J68,'Base 1'!$A:$T,20,0),"-")</f>
        <v>-</v>
      </c>
      <c r="I68" s="51" t="str">
        <f aca="false">IFERROR(VLOOKUP($J68,'Base 1'!$A:$C,3,0),"-")</f>
        <v>-</v>
      </c>
      <c r="J68" s="51"/>
      <c r="K68" s="50" t="str">
        <f aca="false">IFERROR(VLOOKUP($J68,'Base 1'!$A:$E,5,0),"-")</f>
        <v>-</v>
      </c>
      <c r="L68" s="50" t="str">
        <f aca="false">IFERROR(VLOOKUP($J68,'Base 1'!$A:$Q,17,0),"-")</f>
        <v>-</v>
      </c>
      <c r="M68" s="50" t="str">
        <f aca="false">IFERROR(VLOOKUP($J68,'Base 1'!$A:$R,18,0),"-")</f>
        <v>-</v>
      </c>
      <c r="N68" s="50" t="str">
        <f aca="false">IFERROR(VLOOKUP($J68,'Base 1'!$A:$F,6,0),"-")</f>
        <v>-</v>
      </c>
      <c r="O68" s="53" t="str">
        <f aca="false">IFERROR(VLOOKUP($J68,'Base 1'!$A:$G,7,0),"-")</f>
        <v>-</v>
      </c>
      <c r="P68" s="133"/>
      <c r="Q68" s="134" t="s">
        <v>57</v>
      </c>
      <c r="R68" s="135" t="s">
        <v>57</v>
      </c>
      <c r="S68" s="136"/>
      <c r="T68" s="60"/>
      <c r="U68" s="61" t="s">
        <v>57</v>
      </c>
      <c r="V68" s="63" t="str">
        <f aca="false">IFERROR(VLOOKUP($J68,'Base 1'!$A:$Q,16,0),"-")</f>
        <v>-</v>
      </c>
      <c r="W68" s="63" t="s">
        <v>57</v>
      </c>
      <c r="X68" s="64" t="s">
        <v>57</v>
      </c>
    </row>
    <row r="69" s="65" customFormat="true" ht="15" hidden="false" customHeight="false" outlineLevel="0" collapsed="false">
      <c r="B69" s="131" t="n">
        <f aca="true">TODAY()</f>
        <v>46135</v>
      </c>
      <c r="C69" s="132" t="s">
        <v>37</v>
      </c>
      <c r="D69" s="49" t="s">
        <v>38</v>
      </c>
      <c r="E69" s="50" t="str">
        <f aca="false">IFERROR(VLOOKUP($J69,'Base 1'!A:S,19,0),"-")</f>
        <v>-</v>
      </c>
      <c r="F69" s="50" t="str">
        <f aca="false">IFERROR(VLOOKUP($J69,'Base 1'!$A:$N,14,0),"-")</f>
        <v>-</v>
      </c>
      <c r="G69" s="50" t="str">
        <f aca="false">IFERROR(VLOOKUP($J69,'Base 1'!$A:$O,15,0),"-")</f>
        <v>-</v>
      </c>
      <c r="H69" s="50" t="str">
        <f aca="false">IFERROR(VLOOKUP($J69,'Base 1'!$A:$T,20,0),"-")</f>
        <v>-</v>
      </c>
      <c r="I69" s="51" t="str">
        <f aca="false">IFERROR(VLOOKUP($J69,'Base 1'!$A:$C,3,0),"-")</f>
        <v>-</v>
      </c>
      <c r="J69" s="51"/>
      <c r="K69" s="50" t="str">
        <f aca="false">IFERROR(VLOOKUP($J69,'Base 1'!$A:$E,5,0),"-")</f>
        <v>-</v>
      </c>
      <c r="L69" s="50" t="str">
        <f aca="false">IFERROR(VLOOKUP($J69,'Base 1'!$A:$Q,17,0),"-")</f>
        <v>-</v>
      </c>
      <c r="M69" s="50" t="str">
        <f aca="false">IFERROR(VLOOKUP($J69,'Base 1'!$A:$R,18,0),"-")</f>
        <v>-</v>
      </c>
      <c r="N69" s="50" t="str">
        <f aca="false">IFERROR(VLOOKUP($J69,'Base 1'!$A:$F,6,0),"-")</f>
        <v>-</v>
      </c>
      <c r="O69" s="53" t="str">
        <f aca="false">IFERROR(VLOOKUP($J69,'Base 1'!$A:$G,7,0),"-")</f>
        <v>-</v>
      </c>
      <c r="P69" s="133"/>
      <c r="Q69" s="134" t="s">
        <v>57</v>
      </c>
      <c r="R69" s="135" t="s">
        <v>57</v>
      </c>
      <c r="S69" s="136"/>
      <c r="T69" s="60"/>
      <c r="U69" s="61" t="s">
        <v>57</v>
      </c>
      <c r="V69" s="63" t="str">
        <f aca="false">IFERROR(VLOOKUP($J69,'Base 1'!$A:$Q,16,0),"-")</f>
        <v>-</v>
      </c>
      <c r="W69" s="63" t="s">
        <v>57</v>
      </c>
      <c r="X69" s="64" t="s">
        <v>57</v>
      </c>
    </row>
    <row r="70" s="65" customFormat="true" ht="15" hidden="false" customHeight="false" outlineLevel="0" collapsed="false">
      <c r="B70" s="131" t="n">
        <f aca="true">TODAY()</f>
        <v>46135</v>
      </c>
      <c r="C70" s="132" t="s">
        <v>37</v>
      </c>
      <c r="D70" s="49" t="s">
        <v>38</v>
      </c>
      <c r="E70" s="50" t="str">
        <f aca="false">IFERROR(VLOOKUP($J70,'Base 1'!A:S,19,0),"-")</f>
        <v>-</v>
      </c>
      <c r="F70" s="50" t="str">
        <f aca="false">IFERROR(VLOOKUP($J70,'Base 1'!$A:$N,14,0),"-")</f>
        <v>-</v>
      </c>
      <c r="G70" s="50" t="str">
        <f aca="false">IFERROR(VLOOKUP($J70,'Base 1'!$A:$O,15,0),"-")</f>
        <v>-</v>
      </c>
      <c r="H70" s="50" t="str">
        <f aca="false">IFERROR(VLOOKUP($J70,'Base 1'!$A:$T,20,0),"-")</f>
        <v>-</v>
      </c>
      <c r="I70" s="51" t="str">
        <f aca="false">IFERROR(VLOOKUP($J70,'Base 1'!$A:$C,3,0),"-")</f>
        <v>-</v>
      </c>
      <c r="J70" s="51"/>
      <c r="K70" s="50" t="str">
        <f aca="false">IFERROR(VLOOKUP($J70,'Base 1'!$A:$E,5,0),"-")</f>
        <v>-</v>
      </c>
      <c r="L70" s="50" t="str">
        <f aca="false">IFERROR(VLOOKUP($J70,'Base 1'!$A:$Q,17,0),"-")</f>
        <v>-</v>
      </c>
      <c r="M70" s="50" t="str">
        <f aca="false">IFERROR(VLOOKUP($J70,'Base 1'!$A:$R,18,0),"-")</f>
        <v>-</v>
      </c>
      <c r="N70" s="50" t="str">
        <f aca="false">IFERROR(VLOOKUP($J70,'Base 1'!$A:$F,6,0),"-")</f>
        <v>-</v>
      </c>
      <c r="O70" s="53" t="str">
        <f aca="false">IFERROR(VLOOKUP($J70,'Base 1'!$A:$G,7,0),"-")</f>
        <v>-</v>
      </c>
      <c r="P70" s="133"/>
      <c r="Q70" s="134" t="s">
        <v>57</v>
      </c>
      <c r="R70" s="135" t="s">
        <v>57</v>
      </c>
      <c r="S70" s="136"/>
      <c r="T70" s="60"/>
      <c r="U70" s="61" t="s">
        <v>57</v>
      </c>
      <c r="V70" s="63" t="str">
        <f aca="false">IFERROR(VLOOKUP($J70,'Base 1'!$A:$Q,16,0),"-")</f>
        <v>-</v>
      </c>
      <c r="W70" s="63" t="s">
        <v>57</v>
      </c>
      <c r="X70" s="64" t="s">
        <v>57</v>
      </c>
    </row>
    <row r="71" s="65" customFormat="true" ht="15" hidden="false" customHeight="false" outlineLevel="0" collapsed="false">
      <c r="B71" s="131" t="n">
        <f aca="true">TODAY()</f>
        <v>46135</v>
      </c>
      <c r="C71" s="132" t="s">
        <v>37</v>
      </c>
      <c r="D71" s="49" t="s">
        <v>38</v>
      </c>
      <c r="E71" s="50" t="str">
        <f aca="false">IFERROR(VLOOKUP($J71,'Base 1'!A:S,19,0),"-")</f>
        <v>-</v>
      </c>
      <c r="F71" s="50" t="str">
        <f aca="false">IFERROR(VLOOKUP($J71,'Base 1'!$A:$N,14,0),"-")</f>
        <v>-</v>
      </c>
      <c r="G71" s="50" t="str">
        <f aca="false">IFERROR(VLOOKUP($J71,'Base 1'!$A:$O,15,0),"-")</f>
        <v>-</v>
      </c>
      <c r="H71" s="50" t="str">
        <f aca="false">IFERROR(VLOOKUP($J71,'Base 1'!$A:$T,20,0),"-")</f>
        <v>-</v>
      </c>
      <c r="I71" s="51" t="str">
        <f aca="false">IFERROR(VLOOKUP($J71,'Base 1'!$A:$C,3,0),"-")</f>
        <v>-</v>
      </c>
      <c r="J71" s="51"/>
      <c r="K71" s="50" t="str">
        <f aca="false">IFERROR(VLOOKUP($J71,'Base 1'!$A:$E,5,0),"-")</f>
        <v>-</v>
      </c>
      <c r="L71" s="50" t="str">
        <f aca="false">IFERROR(VLOOKUP($J71,'Base 1'!$A:$Q,17,0),"-")</f>
        <v>-</v>
      </c>
      <c r="M71" s="50" t="str">
        <f aca="false">IFERROR(VLOOKUP($J71,'Base 1'!$A:$R,18,0),"-")</f>
        <v>-</v>
      </c>
      <c r="N71" s="50" t="str">
        <f aca="false">IFERROR(VLOOKUP($J71,'Base 1'!$A:$F,6,0),"-")</f>
        <v>-</v>
      </c>
      <c r="O71" s="53" t="str">
        <f aca="false">IFERROR(VLOOKUP($J71,'Base 1'!$A:$G,7,0),"-")</f>
        <v>-</v>
      </c>
      <c r="P71" s="133"/>
      <c r="Q71" s="134" t="s">
        <v>57</v>
      </c>
      <c r="R71" s="135" t="s">
        <v>57</v>
      </c>
      <c r="S71" s="136"/>
      <c r="T71" s="60"/>
      <c r="U71" s="61" t="s">
        <v>57</v>
      </c>
      <c r="V71" s="63" t="str">
        <f aca="false">IFERROR(VLOOKUP($J71,'Base 1'!$A:$Q,16,0),"-")</f>
        <v>-</v>
      </c>
      <c r="W71" s="63" t="s">
        <v>57</v>
      </c>
      <c r="X71" s="64" t="s">
        <v>57</v>
      </c>
    </row>
    <row r="72" s="65" customFormat="true" ht="15" hidden="false" customHeight="false" outlineLevel="0" collapsed="false">
      <c r="B72" s="131" t="n">
        <f aca="true">TODAY()</f>
        <v>46135</v>
      </c>
      <c r="C72" s="132" t="s">
        <v>37</v>
      </c>
      <c r="D72" s="49" t="s">
        <v>38</v>
      </c>
      <c r="E72" s="50" t="str">
        <f aca="false">IFERROR(VLOOKUP($J72,'Base 1'!A:S,19,0),"-")</f>
        <v>-</v>
      </c>
      <c r="F72" s="50" t="str">
        <f aca="false">IFERROR(VLOOKUP($J72,'Base 1'!$A:$N,14,0),"-")</f>
        <v>-</v>
      </c>
      <c r="G72" s="50" t="str">
        <f aca="false">IFERROR(VLOOKUP($J72,'Base 1'!$A:$O,15,0),"-")</f>
        <v>-</v>
      </c>
      <c r="H72" s="50" t="str">
        <f aca="false">IFERROR(VLOOKUP($J72,'Base 1'!$A:$T,20,0),"-")</f>
        <v>-</v>
      </c>
      <c r="I72" s="51" t="str">
        <f aca="false">IFERROR(VLOOKUP($J72,'Base 1'!$A:$C,3,0),"-")</f>
        <v>-</v>
      </c>
      <c r="J72" s="51"/>
      <c r="K72" s="50" t="str">
        <f aca="false">IFERROR(VLOOKUP($J72,'Base 1'!$A:$E,5,0),"-")</f>
        <v>-</v>
      </c>
      <c r="L72" s="50" t="str">
        <f aca="false">IFERROR(VLOOKUP($J72,'Base 1'!$A:$Q,17,0),"-")</f>
        <v>-</v>
      </c>
      <c r="M72" s="50" t="str">
        <f aca="false">IFERROR(VLOOKUP($J72,'Base 1'!$A:$R,18,0),"-")</f>
        <v>-</v>
      </c>
      <c r="N72" s="50" t="str">
        <f aca="false">IFERROR(VLOOKUP($J72,'Base 1'!$A:$F,6,0),"-")</f>
        <v>-</v>
      </c>
      <c r="O72" s="53" t="str">
        <f aca="false">IFERROR(VLOOKUP($J72,'Base 1'!$A:$G,7,0),"-")</f>
        <v>-</v>
      </c>
      <c r="P72" s="133"/>
      <c r="Q72" s="134" t="s">
        <v>57</v>
      </c>
      <c r="R72" s="135" t="s">
        <v>57</v>
      </c>
      <c r="S72" s="136"/>
      <c r="T72" s="60"/>
      <c r="U72" s="61" t="s">
        <v>57</v>
      </c>
      <c r="V72" s="63" t="str">
        <f aca="false">IFERROR(VLOOKUP($J72,'Base 1'!$A:$Q,16,0),"-")</f>
        <v>-</v>
      </c>
      <c r="W72" s="63" t="s">
        <v>57</v>
      </c>
      <c r="X72" s="64" t="s">
        <v>57</v>
      </c>
    </row>
    <row r="73" s="65" customFormat="true" ht="15" hidden="false" customHeight="false" outlineLevel="0" collapsed="false">
      <c r="B73" s="131" t="n">
        <f aca="true">TODAY()</f>
        <v>46135</v>
      </c>
      <c r="C73" s="132" t="s">
        <v>37</v>
      </c>
      <c r="D73" s="49" t="s">
        <v>38</v>
      </c>
      <c r="E73" s="50" t="str">
        <f aca="false">IFERROR(VLOOKUP($J73,'Base 1'!A:S,19,0),"-")</f>
        <v>-</v>
      </c>
      <c r="F73" s="50" t="str">
        <f aca="false">IFERROR(VLOOKUP($J73,'Base 1'!$A:$N,14,0),"-")</f>
        <v>-</v>
      </c>
      <c r="G73" s="50" t="str">
        <f aca="false">IFERROR(VLOOKUP($J73,'Base 1'!$A:$O,15,0),"-")</f>
        <v>-</v>
      </c>
      <c r="H73" s="50" t="str">
        <f aca="false">IFERROR(VLOOKUP($J73,'Base 1'!$A:$T,20,0),"-")</f>
        <v>-</v>
      </c>
      <c r="I73" s="51" t="str">
        <f aca="false">IFERROR(VLOOKUP($J73,'Base 1'!$A:$C,3,0),"-")</f>
        <v>-</v>
      </c>
      <c r="J73" s="51"/>
      <c r="K73" s="50" t="str">
        <f aca="false">IFERROR(VLOOKUP($J73,'Base 1'!$A:$E,5,0),"-")</f>
        <v>-</v>
      </c>
      <c r="L73" s="50" t="str">
        <f aca="false">IFERROR(VLOOKUP($J73,'Base 1'!$A:$Q,17,0),"-")</f>
        <v>-</v>
      </c>
      <c r="M73" s="50" t="str">
        <f aca="false">IFERROR(VLOOKUP($J73,'Base 1'!$A:$R,18,0),"-")</f>
        <v>-</v>
      </c>
      <c r="N73" s="50" t="str">
        <f aca="false">IFERROR(VLOOKUP($J73,'Base 1'!$A:$F,6,0),"-")</f>
        <v>-</v>
      </c>
      <c r="O73" s="53" t="str">
        <f aca="false">IFERROR(VLOOKUP($J73,'Base 1'!$A:$G,7,0),"-")</f>
        <v>-</v>
      </c>
      <c r="P73" s="133"/>
      <c r="Q73" s="134" t="s">
        <v>57</v>
      </c>
      <c r="R73" s="135" t="s">
        <v>57</v>
      </c>
      <c r="S73" s="136"/>
      <c r="T73" s="60"/>
      <c r="U73" s="61" t="s">
        <v>57</v>
      </c>
      <c r="V73" s="63" t="str">
        <f aca="false">IFERROR(VLOOKUP($J73,'Base 1'!$A:$Q,16,0),"-")</f>
        <v>-</v>
      </c>
      <c r="W73" s="63" t="s">
        <v>57</v>
      </c>
      <c r="X73" s="64" t="s">
        <v>57</v>
      </c>
    </row>
    <row r="74" s="65" customFormat="true" ht="15" hidden="false" customHeight="false" outlineLevel="0" collapsed="false">
      <c r="B74" s="131" t="n">
        <f aca="true">TODAY()</f>
        <v>46135</v>
      </c>
      <c r="C74" s="132" t="s">
        <v>37</v>
      </c>
      <c r="D74" s="49" t="s">
        <v>38</v>
      </c>
      <c r="E74" s="50" t="str">
        <f aca="false">IFERROR(VLOOKUP($J74,'Base 1'!A:S,19,0),"-")</f>
        <v>-</v>
      </c>
      <c r="F74" s="50" t="str">
        <f aca="false">IFERROR(VLOOKUP($J74,'Base 1'!$A:$N,14,0),"-")</f>
        <v>-</v>
      </c>
      <c r="G74" s="50" t="str">
        <f aca="false">IFERROR(VLOOKUP($J74,'Base 1'!$A:$O,15,0),"-")</f>
        <v>-</v>
      </c>
      <c r="H74" s="50" t="str">
        <f aca="false">IFERROR(VLOOKUP($J74,'Base 1'!$A:$T,20,0),"-")</f>
        <v>-</v>
      </c>
      <c r="I74" s="51" t="str">
        <f aca="false">IFERROR(VLOOKUP($J74,'Base 1'!$A:$C,3,0),"-")</f>
        <v>-</v>
      </c>
      <c r="J74" s="51"/>
      <c r="K74" s="50" t="str">
        <f aca="false">IFERROR(VLOOKUP($J74,'Base 1'!$A:$E,5,0),"-")</f>
        <v>-</v>
      </c>
      <c r="L74" s="50" t="str">
        <f aca="false">IFERROR(VLOOKUP($J74,'Base 1'!$A:$Q,17,0),"-")</f>
        <v>-</v>
      </c>
      <c r="M74" s="50" t="str">
        <f aca="false">IFERROR(VLOOKUP($J74,'Base 1'!$A:$R,18,0),"-")</f>
        <v>-</v>
      </c>
      <c r="N74" s="50" t="str">
        <f aca="false">IFERROR(VLOOKUP($J74,'Base 1'!$A:$F,6,0),"-")</f>
        <v>-</v>
      </c>
      <c r="O74" s="53" t="str">
        <f aca="false">IFERROR(VLOOKUP($J74,'Base 1'!$A:$G,7,0),"-")</f>
        <v>-</v>
      </c>
      <c r="P74" s="133"/>
      <c r="Q74" s="134" t="s">
        <v>57</v>
      </c>
      <c r="R74" s="135" t="s">
        <v>57</v>
      </c>
      <c r="S74" s="136"/>
      <c r="T74" s="60"/>
      <c r="U74" s="61" t="s">
        <v>57</v>
      </c>
      <c r="V74" s="63" t="str">
        <f aca="false">IFERROR(VLOOKUP($J74,'Base 1'!$A:$Q,16,0),"-")</f>
        <v>-</v>
      </c>
      <c r="W74" s="63" t="s">
        <v>57</v>
      </c>
      <c r="X74" s="64" t="s">
        <v>57</v>
      </c>
    </row>
    <row r="75" s="65" customFormat="true" ht="15" hidden="false" customHeight="false" outlineLevel="0" collapsed="false">
      <c r="B75" s="131" t="n">
        <f aca="true">TODAY()</f>
        <v>46135</v>
      </c>
      <c r="C75" s="132" t="s">
        <v>37</v>
      </c>
      <c r="D75" s="49" t="s">
        <v>38</v>
      </c>
      <c r="E75" s="50" t="str">
        <f aca="false">IFERROR(VLOOKUP($J75,'Base 1'!A:S,19,0),"-")</f>
        <v>-</v>
      </c>
      <c r="F75" s="50" t="str">
        <f aca="false">IFERROR(VLOOKUP($J75,'Base 1'!$A:$N,14,0),"-")</f>
        <v>-</v>
      </c>
      <c r="G75" s="50" t="str">
        <f aca="false">IFERROR(VLOOKUP($J75,'Base 1'!$A:$O,15,0),"-")</f>
        <v>-</v>
      </c>
      <c r="H75" s="50" t="str">
        <f aca="false">IFERROR(VLOOKUP($J75,'Base 1'!$A:$T,20,0),"-")</f>
        <v>-</v>
      </c>
      <c r="I75" s="51" t="str">
        <f aca="false">IFERROR(VLOOKUP($J75,'Base 1'!$A:$C,3,0),"-")</f>
        <v>-</v>
      </c>
      <c r="J75" s="51"/>
      <c r="K75" s="50" t="str">
        <f aca="false">IFERROR(VLOOKUP($J75,'Base 1'!$A:$E,5,0),"-")</f>
        <v>-</v>
      </c>
      <c r="L75" s="50" t="str">
        <f aca="false">IFERROR(VLOOKUP($J75,'Base 1'!$A:$Q,17,0),"-")</f>
        <v>-</v>
      </c>
      <c r="M75" s="50" t="str">
        <f aca="false">IFERROR(VLOOKUP($J75,'Base 1'!$A:$R,18,0),"-")</f>
        <v>-</v>
      </c>
      <c r="N75" s="50" t="str">
        <f aca="false">IFERROR(VLOOKUP($J75,'Base 1'!$A:$F,6,0),"-")</f>
        <v>-</v>
      </c>
      <c r="O75" s="53" t="str">
        <f aca="false">IFERROR(VLOOKUP($J75,'Base 1'!$A:$G,7,0),"-")</f>
        <v>-</v>
      </c>
      <c r="P75" s="133"/>
      <c r="Q75" s="134" t="s">
        <v>57</v>
      </c>
      <c r="R75" s="135" t="s">
        <v>57</v>
      </c>
      <c r="S75" s="136"/>
      <c r="T75" s="60"/>
      <c r="U75" s="61" t="s">
        <v>57</v>
      </c>
      <c r="V75" s="63" t="str">
        <f aca="false">IFERROR(VLOOKUP($J75,'Base 1'!$A:$Q,16,0),"-")</f>
        <v>-</v>
      </c>
      <c r="W75" s="63" t="s">
        <v>57</v>
      </c>
      <c r="X75" s="64" t="s">
        <v>57</v>
      </c>
    </row>
    <row r="76" s="65" customFormat="true" ht="15" hidden="false" customHeight="false" outlineLevel="0" collapsed="false">
      <c r="B76" s="131" t="n">
        <f aca="true">TODAY()</f>
        <v>46135</v>
      </c>
      <c r="C76" s="132" t="s">
        <v>37</v>
      </c>
      <c r="D76" s="49" t="s">
        <v>38</v>
      </c>
      <c r="E76" s="50" t="str">
        <f aca="false">IFERROR(VLOOKUP($J76,'Base 1'!A:S,19,0),"-")</f>
        <v>-</v>
      </c>
      <c r="F76" s="50" t="str">
        <f aca="false">IFERROR(VLOOKUP($J76,'Base 1'!$A:$N,14,0),"-")</f>
        <v>-</v>
      </c>
      <c r="G76" s="50" t="str">
        <f aca="false">IFERROR(VLOOKUP($J76,'Base 1'!$A:$O,15,0),"-")</f>
        <v>-</v>
      </c>
      <c r="H76" s="50" t="str">
        <f aca="false">IFERROR(VLOOKUP($J76,'Base 1'!$A:$T,20,0),"-")</f>
        <v>-</v>
      </c>
      <c r="I76" s="51" t="str">
        <f aca="false">IFERROR(VLOOKUP($J76,'Base 1'!$A:$C,3,0),"-")</f>
        <v>-</v>
      </c>
      <c r="J76" s="51"/>
      <c r="K76" s="50" t="str">
        <f aca="false">IFERROR(VLOOKUP($J76,'Base 1'!$A:$E,5,0),"-")</f>
        <v>-</v>
      </c>
      <c r="L76" s="50" t="str">
        <f aca="false">IFERROR(VLOOKUP($J76,'Base 1'!$A:$Q,17,0),"-")</f>
        <v>-</v>
      </c>
      <c r="M76" s="50" t="str">
        <f aca="false">IFERROR(VLOOKUP($J76,'Base 1'!$A:$R,18,0),"-")</f>
        <v>-</v>
      </c>
      <c r="N76" s="50" t="str">
        <f aca="false">IFERROR(VLOOKUP($J76,'Base 1'!$A:$F,6,0),"-")</f>
        <v>-</v>
      </c>
      <c r="O76" s="53" t="str">
        <f aca="false">IFERROR(VLOOKUP($J76,'Base 1'!$A:$G,7,0),"-")</f>
        <v>-</v>
      </c>
      <c r="P76" s="133"/>
      <c r="Q76" s="134" t="s">
        <v>57</v>
      </c>
      <c r="R76" s="135" t="s">
        <v>57</v>
      </c>
      <c r="S76" s="136"/>
      <c r="T76" s="60"/>
      <c r="U76" s="61" t="s">
        <v>57</v>
      </c>
      <c r="V76" s="63" t="str">
        <f aca="false">IFERROR(VLOOKUP($J76,'Base 1'!$A:$Q,16,0),"-")</f>
        <v>-</v>
      </c>
      <c r="W76" s="63" t="s">
        <v>57</v>
      </c>
      <c r="X76" s="64" t="s">
        <v>57</v>
      </c>
    </row>
    <row r="77" s="65" customFormat="true" ht="15" hidden="false" customHeight="false" outlineLevel="0" collapsed="false">
      <c r="B77" s="131" t="n">
        <f aca="true">TODAY()</f>
        <v>46135</v>
      </c>
      <c r="C77" s="132" t="s">
        <v>37</v>
      </c>
      <c r="D77" s="49" t="s">
        <v>38</v>
      </c>
      <c r="E77" s="50" t="str">
        <f aca="false">IFERROR(VLOOKUP($J77,'Base 1'!A:S,19,0),"-")</f>
        <v>-</v>
      </c>
      <c r="F77" s="50" t="str">
        <f aca="false">IFERROR(VLOOKUP($J77,'Base 1'!$A:$N,14,0),"-")</f>
        <v>-</v>
      </c>
      <c r="G77" s="50" t="str">
        <f aca="false">IFERROR(VLOOKUP($J77,'Base 1'!$A:$O,15,0),"-")</f>
        <v>-</v>
      </c>
      <c r="H77" s="50" t="str">
        <f aca="false">IFERROR(VLOOKUP($J77,'Base 1'!$A:$T,20,0),"-")</f>
        <v>-</v>
      </c>
      <c r="I77" s="51" t="str">
        <f aca="false">IFERROR(VLOOKUP($J77,'Base 1'!$A:$C,3,0),"-")</f>
        <v>-</v>
      </c>
      <c r="J77" s="51"/>
      <c r="K77" s="50" t="str">
        <f aca="false">IFERROR(VLOOKUP($J77,'Base 1'!$A:$E,5,0),"-")</f>
        <v>-</v>
      </c>
      <c r="L77" s="50" t="str">
        <f aca="false">IFERROR(VLOOKUP($J77,'Base 1'!$A:$Q,17,0),"-")</f>
        <v>-</v>
      </c>
      <c r="M77" s="50" t="str">
        <f aca="false">IFERROR(VLOOKUP($J77,'Base 1'!$A:$R,18,0),"-")</f>
        <v>-</v>
      </c>
      <c r="N77" s="50" t="str">
        <f aca="false">IFERROR(VLOOKUP($J77,'Base 1'!$A:$F,6,0),"-")</f>
        <v>-</v>
      </c>
      <c r="O77" s="53" t="str">
        <f aca="false">IFERROR(VLOOKUP($J77,'Base 1'!$A:$G,7,0),"-")</f>
        <v>-</v>
      </c>
      <c r="P77" s="133"/>
      <c r="Q77" s="134" t="s">
        <v>57</v>
      </c>
      <c r="R77" s="135" t="s">
        <v>57</v>
      </c>
      <c r="S77" s="136"/>
      <c r="T77" s="60"/>
      <c r="U77" s="61" t="s">
        <v>57</v>
      </c>
      <c r="V77" s="63" t="str">
        <f aca="false">IFERROR(VLOOKUP($J77,'Base 1'!$A:$Q,16,0),"-")</f>
        <v>-</v>
      </c>
      <c r="W77" s="63" t="s">
        <v>57</v>
      </c>
      <c r="X77" s="64" t="s">
        <v>57</v>
      </c>
    </row>
    <row r="78" s="65" customFormat="true" ht="15" hidden="false" customHeight="false" outlineLevel="0" collapsed="false">
      <c r="B78" s="131" t="n">
        <f aca="true">TODAY()</f>
        <v>46135</v>
      </c>
      <c r="C78" s="132" t="s">
        <v>37</v>
      </c>
      <c r="D78" s="49" t="s">
        <v>38</v>
      </c>
      <c r="E78" s="50" t="str">
        <f aca="false">IFERROR(VLOOKUP($J78,'Base 1'!A:S,19,0),"-")</f>
        <v>-</v>
      </c>
      <c r="F78" s="50" t="str">
        <f aca="false">IFERROR(VLOOKUP($J78,'Base 1'!$A:$N,14,0),"-")</f>
        <v>-</v>
      </c>
      <c r="G78" s="50" t="str">
        <f aca="false">IFERROR(VLOOKUP($J78,'Base 1'!$A:$O,15,0),"-")</f>
        <v>-</v>
      </c>
      <c r="H78" s="50" t="str">
        <f aca="false">IFERROR(VLOOKUP($J78,'Base 1'!$A:$T,20,0),"-")</f>
        <v>-</v>
      </c>
      <c r="I78" s="51" t="str">
        <f aca="false">IFERROR(VLOOKUP($J78,'Base 1'!$A:$C,3,0),"-")</f>
        <v>-</v>
      </c>
      <c r="J78" s="51"/>
      <c r="K78" s="50" t="str">
        <f aca="false">IFERROR(VLOOKUP($J78,'Base 1'!$A:$E,5,0),"-")</f>
        <v>-</v>
      </c>
      <c r="L78" s="50" t="str">
        <f aca="false">IFERROR(VLOOKUP($J78,'Base 1'!$A:$Q,17,0),"-")</f>
        <v>-</v>
      </c>
      <c r="M78" s="50" t="str">
        <f aca="false">IFERROR(VLOOKUP($J78,'Base 1'!$A:$R,18,0),"-")</f>
        <v>-</v>
      </c>
      <c r="N78" s="50" t="str">
        <f aca="false">IFERROR(VLOOKUP($J78,'Base 1'!$A:$F,6,0),"-")</f>
        <v>-</v>
      </c>
      <c r="O78" s="53" t="str">
        <f aca="false">IFERROR(VLOOKUP($J78,'Base 1'!$A:$G,7,0),"-")</f>
        <v>-</v>
      </c>
      <c r="P78" s="133"/>
      <c r="Q78" s="134" t="s">
        <v>57</v>
      </c>
      <c r="R78" s="135" t="s">
        <v>57</v>
      </c>
      <c r="S78" s="136"/>
      <c r="T78" s="60"/>
      <c r="U78" s="61" t="s">
        <v>57</v>
      </c>
      <c r="V78" s="63" t="str">
        <f aca="false">IFERROR(VLOOKUP($J78,'Base 1'!$A:$Q,16,0),"-")</f>
        <v>-</v>
      </c>
      <c r="W78" s="63" t="s">
        <v>57</v>
      </c>
      <c r="X78" s="64" t="s">
        <v>57</v>
      </c>
    </row>
    <row r="79" s="65" customFormat="true" ht="15" hidden="false" customHeight="false" outlineLevel="0" collapsed="false">
      <c r="B79" s="131" t="n">
        <f aca="true">TODAY()</f>
        <v>46135</v>
      </c>
      <c r="C79" s="132" t="s">
        <v>37</v>
      </c>
      <c r="D79" s="49" t="s">
        <v>38</v>
      </c>
      <c r="E79" s="50" t="str">
        <f aca="false">IFERROR(VLOOKUP($J79,'Base 1'!A:S,19,0),"-")</f>
        <v>-</v>
      </c>
      <c r="F79" s="50" t="str">
        <f aca="false">IFERROR(VLOOKUP($J79,'Base 1'!$A:$N,14,0),"-")</f>
        <v>-</v>
      </c>
      <c r="G79" s="50" t="str">
        <f aca="false">IFERROR(VLOOKUP($J79,'Base 1'!$A:$O,15,0),"-")</f>
        <v>-</v>
      </c>
      <c r="H79" s="50" t="str">
        <f aca="false">IFERROR(VLOOKUP($J79,'Base 1'!$A:$T,20,0),"-")</f>
        <v>-</v>
      </c>
      <c r="I79" s="51" t="str">
        <f aca="false">IFERROR(VLOOKUP($J79,'Base 1'!$A:$C,3,0),"-")</f>
        <v>-</v>
      </c>
      <c r="J79" s="51"/>
      <c r="K79" s="50" t="str">
        <f aca="false">IFERROR(VLOOKUP($J79,'Base 1'!$A:$E,5,0),"-")</f>
        <v>-</v>
      </c>
      <c r="L79" s="50" t="str">
        <f aca="false">IFERROR(VLOOKUP($J79,'Base 1'!$A:$Q,17,0),"-")</f>
        <v>-</v>
      </c>
      <c r="M79" s="50" t="str">
        <f aca="false">IFERROR(VLOOKUP($J79,'Base 1'!$A:$R,18,0),"-")</f>
        <v>-</v>
      </c>
      <c r="N79" s="50" t="str">
        <f aca="false">IFERROR(VLOOKUP($J79,'Base 1'!$A:$F,6,0),"-")</f>
        <v>-</v>
      </c>
      <c r="O79" s="53" t="str">
        <f aca="false">IFERROR(VLOOKUP($J79,'Base 1'!$A:$G,7,0),"-")</f>
        <v>-</v>
      </c>
      <c r="P79" s="133"/>
      <c r="Q79" s="134" t="s">
        <v>57</v>
      </c>
      <c r="R79" s="135" t="s">
        <v>57</v>
      </c>
      <c r="S79" s="136"/>
      <c r="T79" s="60"/>
      <c r="U79" s="61" t="s">
        <v>57</v>
      </c>
      <c r="V79" s="63" t="str">
        <f aca="false">IFERROR(VLOOKUP($J79,'Base 1'!$A:$Q,16,0),"-")</f>
        <v>-</v>
      </c>
      <c r="W79" s="63" t="s">
        <v>57</v>
      </c>
      <c r="X79" s="64" t="s">
        <v>57</v>
      </c>
    </row>
    <row r="80" s="65" customFormat="true" ht="15" hidden="false" customHeight="false" outlineLevel="0" collapsed="false">
      <c r="B80" s="131" t="n">
        <f aca="true">TODAY()</f>
        <v>46135</v>
      </c>
      <c r="C80" s="132" t="s">
        <v>37</v>
      </c>
      <c r="D80" s="49" t="s">
        <v>38</v>
      </c>
      <c r="E80" s="50" t="str">
        <f aca="false">IFERROR(VLOOKUP($J80,'Base 1'!A:S,19,0),"-")</f>
        <v>-</v>
      </c>
      <c r="F80" s="50" t="str">
        <f aca="false">IFERROR(VLOOKUP($J80,'Base 1'!$A:$N,14,0),"-")</f>
        <v>-</v>
      </c>
      <c r="G80" s="50" t="str">
        <f aca="false">IFERROR(VLOOKUP($J80,'Base 1'!$A:$O,15,0),"-")</f>
        <v>-</v>
      </c>
      <c r="H80" s="50" t="str">
        <f aca="false">IFERROR(VLOOKUP($J80,'Base 1'!$A:$T,20,0),"-")</f>
        <v>-</v>
      </c>
      <c r="I80" s="51" t="str">
        <f aca="false">IFERROR(VLOOKUP($J80,'Base 1'!$A:$C,3,0),"-")</f>
        <v>-</v>
      </c>
      <c r="J80" s="51"/>
      <c r="K80" s="50" t="str">
        <f aca="false">IFERROR(VLOOKUP($J80,'Base 1'!$A:$E,5,0),"-")</f>
        <v>-</v>
      </c>
      <c r="L80" s="50" t="str">
        <f aca="false">IFERROR(VLOOKUP($J80,'Base 1'!$A:$Q,17,0),"-")</f>
        <v>-</v>
      </c>
      <c r="M80" s="50" t="str">
        <f aca="false">IFERROR(VLOOKUP($J80,'Base 1'!$A:$R,18,0),"-")</f>
        <v>-</v>
      </c>
      <c r="N80" s="50" t="str">
        <f aca="false">IFERROR(VLOOKUP($J80,'Base 1'!$A:$F,6,0),"-")</f>
        <v>-</v>
      </c>
      <c r="O80" s="53" t="str">
        <f aca="false">IFERROR(VLOOKUP($J80,'Base 1'!$A:$G,7,0),"-")</f>
        <v>-</v>
      </c>
      <c r="P80" s="133"/>
      <c r="Q80" s="134" t="s">
        <v>57</v>
      </c>
      <c r="R80" s="135" t="s">
        <v>57</v>
      </c>
      <c r="S80" s="136"/>
      <c r="T80" s="60"/>
      <c r="U80" s="61" t="s">
        <v>57</v>
      </c>
      <c r="V80" s="63" t="str">
        <f aca="false">IFERROR(VLOOKUP($J80,'Base 1'!$A:$Q,16,0),"-")</f>
        <v>-</v>
      </c>
      <c r="W80" s="63" t="s">
        <v>57</v>
      </c>
      <c r="X80" s="64" t="s">
        <v>57</v>
      </c>
    </row>
    <row r="81" s="65" customFormat="true" ht="15" hidden="false" customHeight="false" outlineLevel="0" collapsed="false">
      <c r="B81" s="131" t="n">
        <f aca="true">TODAY()</f>
        <v>46135</v>
      </c>
      <c r="C81" s="132" t="s">
        <v>37</v>
      </c>
      <c r="D81" s="49" t="s">
        <v>38</v>
      </c>
      <c r="E81" s="50" t="str">
        <f aca="false">IFERROR(VLOOKUP($J81,'Base 1'!A:S,19,0),"-")</f>
        <v>-</v>
      </c>
      <c r="F81" s="50" t="str">
        <f aca="false">IFERROR(VLOOKUP($J81,'Base 1'!$A:$N,14,0),"-")</f>
        <v>-</v>
      </c>
      <c r="G81" s="50" t="str">
        <f aca="false">IFERROR(VLOOKUP($J81,'Base 1'!$A:$O,15,0),"-")</f>
        <v>-</v>
      </c>
      <c r="H81" s="50" t="str">
        <f aca="false">IFERROR(VLOOKUP($J81,'Base 1'!$A:$T,20,0),"-")</f>
        <v>-</v>
      </c>
      <c r="I81" s="51" t="str">
        <f aca="false">IFERROR(VLOOKUP($J81,'Base 1'!$A:$C,3,0),"-")</f>
        <v>-</v>
      </c>
      <c r="J81" s="51"/>
      <c r="K81" s="50" t="str">
        <f aca="false">IFERROR(VLOOKUP($J81,'Base 1'!$A:$E,5,0),"-")</f>
        <v>-</v>
      </c>
      <c r="L81" s="50" t="str">
        <f aca="false">IFERROR(VLOOKUP($J81,'Base 1'!$A:$Q,17,0),"-")</f>
        <v>-</v>
      </c>
      <c r="M81" s="50" t="str">
        <f aca="false">IFERROR(VLOOKUP($J81,'Base 1'!$A:$R,18,0),"-")</f>
        <v>-</v>
      </c>
      <c r="N81" s="50" t="str">
        <f aca="false">IFERROR(VLOOKUP($J81,'Base 1'!$A:$F,6,0),"-")</f>
        <v>-</v>
      </c>
      <c r="O81" s="53" t="str">
        <f aca="false">IFERROR(VLOOKUP($J81,'Base 1'!$A:$G,7,0),"-")</f>
        <v>-</v>
      </c>
      <c r="P81" s="133"/>
      <c r="Q81" s="134" t="s">
        <v>57</v>
      </c>
      <c r="R81" s="135" t="s">
        <v>57</v>
      </c>
      <c r="S81" s="136"/>
      <c r="T81" s="60"/>
      <c r="U81" s="61" t="s">
        <v>57</v>
      </c>
      <c r="V81" s="63" t="str">
        <f aca="false">IFERROR(VLOOKUP($J81,'Base 1'!$A:$Q,16,0),"-")</f>
        <v>-</v>
      </c>
      <c r="W81" s="63" t="s">
        <v>57</v>
      </c>
      <c r="X81" s="64" t="s">
        <v>57</v>
      </c>
    </row>
    <row r="82" s="65" customFormat="true" ht="15" hidden="false" customHeight="false" outlineLevel="0" collapsed="false">
      <c r="B82" s="131" t="n">
        <f aca="true">TODAY()</f>
        <v>46135</v>
      </c>
      <c r="C82" s="132" t="s">
        <v>37</v>
      </c>
      <c r="D82" s="49" t="s">
        <v>38</v>
      </c>
      <c r="E82" s="50" t="str">
        <f aca="false">IFERROR(VLOOKUP($J82,'Base 1'!A:S,19,0),"-")</f>
        <v>-</v>
      </c>
      <c r="F82" s="50" t="str">
        <f aca="false">IFERROR(VLOOKUP($J82,'Base 1'!$A:$N,14,0),"-")</f>
        <v>-</v>
      </c>
      <c r="G82" s="50" t="str">
        <f aca="false">IFERROR(VLOOKUP($J82,'Base 1'!$A:$O,15,0),"-")</f>
        <v>-</v>
      </c>
      <c r="H82" s="50" t="str">
        <f aca="false">IFERROR(VLOOKUP($J82,'Base 1'!$A:$T,20,0),"-")</f>
        <v>-</v>
      </c>
      <c r="I82" s="51" t="str">
        <f aca="false">IFERROR(VLOOKUP($J82,'Base 1'!$A:$C,3,0),"-")</f>
        <v>-</v>
      </c>
      <c r="J82" s="51"/>
      <c r="K82" s="50" t="str">
        <f aca="false">IFERROR(VLOOKUP($J82,'Base 1'!$A:$E,5,0),"-")</f>
        <v>-</v>
      </c>
      <c r="L82" s="50" t="str">
        <f aca="false">IFERROR(VLOOKUP($J82,'Base 1'!$A:$Q,17,0),"-")</f>
        <v>-</v>
      </c>
      <c r="M82" s="50" t="str">
        <f aca="false">IFERROR(VLOOKUP($J82,'Base 1'!$A:$R,18,0),"-")</f>
        <v>-</v>
      </c>
      <c r="N82" s="50" t="str">
        <f aca="false">IFERROR(VLOOKUP($J82,'Base 1'!$A:$F,6,0),"-")</f>
        <v>-</v>
      </c>
      <c r="O82" s="53" t="str">
        <f aca="false">IFERROR(VLOOKUP($J82,'Base 1'!$A:$G,7,0),"-")</f>
        <v>-</v>
      </c>
      <c r="P82" s="133"/>
      <c r="Q82" s="134" t="s">
        <v>57</v>
      </c>
      <c r="R82" s="135" t="s">
        <v>57</v>
      </c>
      <c r="S82" s="136"/>
      <c r="T82" s="60"/>
      <c r="U82" s="61" t="s">
        <v>57</v>
      </c>
      <c r="V82" s="63" t="str">
        <f aca="false">IFERROR(VLOOKUP($J82,'Base 1'!$A:$Q,16,0),"-")</f>
        <v>-</v>
      </c>
      <c r="W82" s="63" t="s">
        <v>57</v>
      </c>
      <c r="X82" s="64" t="s">
        <v>57</v>
      </c>
    </row>
    <row r="83" s="65" customFormat="true" ht="15" hidden="false" customHeight="false" outlineLevel="0" collapsed="false">
      <c r="B83" s="131" t="n">
        <f aca="true">TODAY()</f>
        <v>46135</v>
      </c>
      <c r="C83" s="132" t="s">
        <v>37</v>
      </c>
      <c r="D83" s="49" t="s">
        <v>38</v>
      </c>
      <c r="E83" s="50" t="str">
        <f aca="false">IFERROR(VLOOKUP($J83,'Base 1'!A:S,19,0),"-")</f>
        <v>-</v>
      </c>
      <c r="F83" s="50" t="str">
        <f aca="false">IFERROR(VLOOKUP($J83,'Base 1'!$A:$N,14,0),"-")</f>
        <v>-</v>
      </c>
      <c r="G83" s="50" t="str">
        <f aca="false">IFERROR(VLOOKUP($J83,'Base 1'!$A:$O,15,0),"-")</f>
        <v>-</v>
      </c>
      <c r="H83" s="50" t="str">
        <f aca="false">IFERROR(VLOOKUP($J83,'Base 1'!$A:$T,20,0),"-")</f>
        <v>-</v>
      </c>
      <c r="I83" s="51" t="str">
        <f aca="false">IFERROR(VLOOKUP($J83,'Base 1'!$A:$C,3,0),"-")</f>
        <v>-</v>
      </c>
      <c r="J83" s="51"/>
      <c r="K83" s="50" t="str">
        <f aca="false">IFERROR(VLOOKUP($J83,'Base 1'!$A:$E,5,0),"-")</f>
        <v>-</v>
      </c>
      <c r="L83" s="50" t="str">
        <f aca="false">IFERROR(VLOOKUP($J83,'Base 1'!$A:$Q,17,0),"-")</f>
        <v>-</v>
      </c>
      <c r="M83" s="50" t="str">
        <f aca="false">IFERROR(VLOOKUP($J83,'Base 1'!$A:$R,18,0),"-")</f>
        <v>-</v>
      </c>
      <c r="N83" s="50" t="str">
        <f aca="false">IFERROR(VLOOKUP($J83,'Base 1'!$A:$F,6,0),"-")</f>
        <v>-</v>
      </c>
      <c r="O83" s="53" t="str">
        <f aca="false">IFERROR(VLOOKUP($J83,'Base 1'!$A:$G,7,0),"-")</f>
        <v>-</v>
      </c>
      <c r="P83" s="133"/>
      <c r="Q83" s="134" t="s">
        <v>57</v>
      </c>
      <c r="R83" s="135" t="s">
        <v>57</v>
      </c>
      <c r="S83" s="136"/>
      <c r="T83" s="60"/>
      <c r="U83" s="61" t="s">
        <v>57</v>
      </c>
      <c r="V83" s="63" t="str">
        <f aca="false">IFERROR(VLOOKUP($J83,'Base 1'!$A:$Q,16,0),"-")</f>
        <v>-</v>
      </c>
      <c r="W83" s="63" t="s">
        <v>57</v>
      </c>
      <c r="X83" s="64" t="s">
        <v>57</v>
      </c>
    </row>
    <row r="84" s="65" customFormat="true" ht="15" hidden="false" customHeight="false" outlineLevel="0" collapsed="false">
      <c r="B84" s="131" t="n">
        <f aca="true">TODAY()</f>
        <v>46135</v>
      </c>
      <c r="C84" s="132" t="s">
        <v>37</v>
      </c>
      <c r="D84" s="49" t="s">
        <v>38</v>
      </c>
      <c r="E84" s="50" t="str">
        <f aca="false">IFERROR(VLOOKUP($J84,'Base 1'!A:S,19,0),"-")</f>
        <v>-</v>
      </c>
      <c r="F84" s="50" t="str">
        <f aca="false">IFERROR(VLOOKUP($J84,'Base 1'!$A:$N,14,0),"-")</f>
        <v>-</v>
      </c>
      <c r="G84" s="50" t="str">
        <f aca="false">IFERROR(VLOOKUP($J84,'Base 1'!$A:$O,15,0),"-")</f>
        <v>-</v>
      </c>
      <c r="H84" s="50" t="str">
        <f aca="false">IFERROR(VLOOKUP($J84,'Base 1'!$A:$T,20,0),"-")</f>
        <v>-</v>
      </c>
      <c r="I84" s="51" t="str">
        <f aca="false">IFERROR(VLOOKUP($J84,'Base 1'!$A:$C,3,0),"-")</f>
        <v>-</v>
      </c>
      <c r="J84" s="51"/>
      <c r="K84" s="50" t="str">
        <f aca="false">IFERROR(VLOOKUP($J84,'Base 1'!$A:$E,5,0),"-")</f>
        <v>-</v>
      </c>
      <c r="L84" s="50" t="str">
        <f aca="false">IFERROR(VLOOKUP($J84,'Base 1'!$A:$Q,17,0),"-")</f>
        <v>-</v>
      </c>
      <c r="M84" s="50" t="str">
        <f aca="false">IFERROR(VLOOKUP($J84,'Base 1'!$A:$R,18,0),"-")</f>
        <v>-</v>
      </c>
      <c r="N84" s="50" t="str">
        <f aca="false">IFERROR(VLOOKUP($J84,'Base 1'!$A:$F,6,0),"-")</f>
        <v>-</v>
      </c>
      <c r="O84" s="53" t="str">
        <f aca="false">IFERROR(VLOOKUP($J84,'Base 1'!$A:$G,7,0),"-")</f>
        <v>-</v>
      </c>
      <c r="P84" s="133"/>
      <c r="Q84" s="134" t="s">
        <v>57</v>
      </c>
      <c r="R84" s="135" t="s">
        <v>57</v>
      </c>
      <c r="S84" s="136"/>
      <c r="T84" s="60"/>
      <c r="U84" s="61" t="s">
        <v>57</v>
      </c>
      <c r="V84" s="63" t="str">
        <f aca="false">IFERROR(VLOOKUP($J84,'Base 1'!$A:$Q,16,0),"-")</f>
        <v>-</v>
      </c>
      <c r="W84" s="63" t="s">
        <v>57</v>
      </c>
      <c r="X84" s="64" t="s">
        <v>57</v>
      </c>
    </row>
    <row r="85" s="65" customFormat="true" ht="15" hidden="false" customHeight="false" outlineLevel="0" collapsed="false">
      <c r="B85" s="131" t="n">
        <f aca="true">TODAY()</f>
        <v>46135</v>
      </c>
      <c r="C85" s="132" t="s">
        <v>37</v>
      </c>
      <c r="D85" s="49" t="s">
        <v>38</v>
      </c>
      <c r="E85" s="50" t="str">
        <f aca="false">IFERROR(VLOOKUP($J85,'Base 1'!A:S,19,0),"-")</f>
        <v>-</v>
      </c>
      <c r="F85" s="50" t="str">
        <f aca="false">IFERROR(VLOOKUP($J85,'Base 1'!$A:$N,14,0),"-")</f>
        <v>-</v>
      </c>
      <c r="G85" s="50" t="str">
        <f aca="false">IFERROR(VLOOKUP($J85,'Base 1'!$A:$O,15,0),"-")</f>
        <v>-</v>
      </c>
      <c r="H85" s="50" t="str">
        <f aca="false">IFERROR(VLOOKUP($J85,'Base 1'!$A:$T,20,0),"-")</f>
        <v>-</v>
      </c>
      <c r="I85" s="51" t="str">
        <f aca="false">IFERROR(VLOOKUP($J85,'Base 1'!$A:$C,3,0),"-")</f>
        <v>-</v>
      </c>
      <c r="J85" s="51"/>
      <c r="K85" s="50" t="str">
        <f aca="false">IFERROR(VLOOKUP($J85,'Base 1'!$A:$E,5,0),"-")</f>
        <v>-</v>
      </c>
      <c r="L85" s="50" t="str">
        <f aca="false">IFERROR(VLOOKUP($J85,'Base 1'!$A:$Q,17,0),"-")</f>
        <v>-</v>
      </c>
      <c r="M85" s="50" t="str">
        <f aca="false">IFERROR(VLOOKUP($J85,'Base 1'!$A:$R,18,0),"-")</f>
        <v>-</v>
      </c>
      <c r="N85" s="50" t="str">
        <f aca="false">IFERROR(VLOOKUP($J85,'Base 1'!$A:$F,6,0),"-")</f>
        <v>-</v>
      </c>
      <c r="O85" s="53" t="str">
        <f aca="false">IFERROR(VLOOKUP($J85,'Base 1'!$A:$G,7,0),"-")</f>
        <v>-</v>
      </c>
      <c r="P85" s="133"/>
      <c r="Q85" s="134" t="s">
        <v>57</v>
      </c>
      <c r="R85" s="135" t="s">
        <v>57</v>
      </c>
      <c r="S85" s="136"/>
      <c r="T85" s="60"/>
      <c r="U85" s="61" t="s">
        <v>57</v>
      </c>
      <c r="V85" s="63" t="str">
        <f aca="false">IFERROR(VLOOKUP($J85,'Base 1'!$A:$Q,16,0),"-")</f>
        <v>-</v>
      </c>
      <c r="W85" s="63" t="s">
        <v>57</v>
      </c>
      <c r="X85" s="64" t="s">
        <v>57</v>
      </c>
    </row>
    <row r="86" s="65" customFormat="true" ht="15" hidden="false" customHeight="false" outlineLevel="0" collapsed="false">
      <c r="B86" s="131" t="n">
        <f aca="true">TODAY()</f>
        <v>46135</v>
      </c>
      <c r="C86" s="132" t="s">
        <v>37</v>
      </c>
      <c r="D86" s="49" t="s">
        <v>38</v>
      </c>
      <c r="E86" s="50" t="str">
        <f aca="false">IFERROR(VLOOKUP($J86,'Base 1'!A:S,19,0),"-")</f>
        <v>-</v>
      </c>
      <c r="F86" s="50" t="str">
        <f aca="false">IFERROR(VLOOKUP($J86,'Base 1'!$A:$N,14,0),"-")</f>
        <v>-</v>
      </c>
      <c r="G86" s="50" t="str">
        <f aca="false">IFERROR(VLOOKUP($J86,'Base 1'!$A:$O,15,0),"-")</f>
        <v>-</v>
      </c>
      <c r="H86" s="50" t="str">
        <f aca="false">IFERROR(VLOOKUP($J86,'Base 1'!$A:$T,20,0),"-")</f>
        <v>-</v>
      </c>
      <c r="I86" s="51" t="str">
        <f aca="false">IFERROR(VLOOKUP($J86,'Base 1'!$A:$C,3,0),"-")</f>
        <v>-</v>
      </c>
      <c r="J86" s="51"/>
      <c r="K86" s="50" t="str">
        <f aca="false">IFERROR(VLOOKUP($J86,'Base 1'!$A:$E,5,0),"-")</f>
        <v>-</v>
      </c>
      <c r="L86" s="50" t="str">
        <f aca="false">IFERROR(VLOOKUP($J86,'Base 1'!$A:$Q,17,0),"-")</f>
        <v>-</v>
      </c>
      <c r="M86" s="50" t="str">
        <f aca="false">IFERROR(VLOOKUP($J86,'Base 1'!$A:$R,18,0),"-")</f>
        <v>-</v>
      </c>
      <c r="N86" s="50" t="str">
        <f aca="false">IFERROR(VLOOKUP($J86,'Base 1'!$A:$F,6,0),"-")</f>
        <v>-</v>
      </c>
      <c r="O86" s="53" t="str">
        <f aca="false">IFERROR(VLOOKUP($J86,'Base 1'!$A:$G,7,0),"-")</f>
        <v>-</v>
      </c>
      <c r="P86" s="133"/>
      <c r="Q86" s="134" t="s">
        <v>57</v>
      </c>
      <c r="R86" s="135" t="s">
        <v>57</v>
      </c>
      <c r="S86" s="136"/>
      <c r="T86" s="60"/>
      <c r="U86" s="61" t="s">
        <v>57</v>
      </c>
      <c r="V86" s="63" t="str">
        <f aca="false">IFERROR(VLOOKUP($J86,'Base 1'!$A:$Q,16,0),"-")</f>
        <v>-</v>
      </c>
      <c r="W86" s="63" t="s">
        <v>57</v>
      </c>
      <c r="X86" s="64" t="s">
        <v>57</v>
      </c>
    </row>
    <row r="87" s="65" customFormat="true" ht="15" hidden="false" customHeight="false" outlineLevel="0" collapsed="false">
      <c r="B87" s="131" t="n">
        <f aca="true">TODAY()</f>
        <v>46135</v>
      </c>
      <c r="C87" s="132" t="s">
        <v>37</v>
      </c>
      <c r="D87" s="49" t="s">
        <v>38</v>
      </c>
      <c r="E87" s="50" t="str">
        <f aca="false">IFERROR(VLOOKUP($J87,'Base 1'!A:S,19,0),"-")</f>
        <v>-</v>
      </c>
      <c r="F87" s="50" t="str">
        <f aca="false">IFERROR(VLOOKUP($J87,'Base 1'!$A:$N,14,0),"-")</f>
        <v>-</v>
      </c>
      <c r="G87" s="50" t="str">
        <f aca="false">IFERROR(VLOOKUP($J87,'Base 1'!$A:$O,15,0),"-")</f>
        <v>-</v>
      </c>
      <c r="H87" s="50" t="str">
        <f aca="false">IFERROR(VLOOKUP($J87,'Base 1'!$A:$T,20,0),"-")</f>
        <v>-</v>
      </c>
      <c r="I87" s="51" t="str">
        <f aca="false">IFERROR(VLOOKUP($J87,'Base 1'!$A:$C,3,0),"-")</f>
        <v>-</v>
      </c>
      <c r="J87" s="51"/>
      <c r="K87" s="50" t="str">
        <f aca="false">IFERROR(VLOOKUP($J87,'Base 1'!$A:$E,5,0),"-")</f>
        <v>-</v>
      </c>
      <c r="L87" s="50" t="str">
        <f aca="false">IFERROR(VLOOKUP($J87,'Base 1'!$A:$Q,17,0),"-")</f>
        <v>-</v>
      </c>
      <c r="M87" s="50" t="str">
        <f aca="false">IFERROR(VLOOKUP($J87,'Base 1'!$A:$R,18,0),"-")</f>
        <v>-</v>
      </c>
      <c r="N87" s="50" t="str">
        <f aca="false">IFERROR(VLOOKUP($J87,'Base 1'!$A:$F,6,0),"-")</f>
        <v>-</v>
      </c>
      <c r="O87" s="53" t="str">
        <f aca="false">IFERROR(VLOOKUP($J87,'Base 1'!$A:$G,7,0),"-")</f>
        <v>-</v>
      </c>
      <c r="P87" s="133"/>
      <c r="Q87" s="134" t="s">
        <v>57</v>
      </c>
      <c r="R87" s="135" t="s">
        <v>57</v>
      </c>
      <c r="S87" s="136"/>
      <c r="T87" s="60"/>
      <c r="U87" s="61" t="s">
        <v>57</v>
      </c>
      <c r="V87" s="63" t="str">
        <f aca="false">IFERROR(VLOOKUP($J87,'Base 1'!$A:$Q,16,0),"-")</f>
        <v>-</v>
      </c>
      <c r="W87" s="63" t="s">
        <v>57</v>
      </c>
      <c r="X87" s="64" t="s">
        <v>57</v>
      </c>
    </row>
    <row r="88" s="65" customFormat="true" ht="15" hidden="false" customHeight="false" outlineLevel="0" collapsed="false">
      <c r="B88" s="131" t="n">
        <f aca="true">TODAY()</f>
        <v>46135</v>
      </c>
      <c r="C88" s="132" t="s">
        <v>37</v>
      </c>
      <c r="D88" s="49" t="s">
        <v>38</v>
      </c>
      <c r="E88" s="50" t="str">
        <f aca="false">IFERROR(VLOOKUP($J88,'Base 1'!A:S,19,0),"-")</f>
        <v>-</v>
      </c>
      <c r="F88" s="50" t="str">
        <f aca="false">IFERROR(VLOOKUP($J88,'Base 1'!$A:$N,14,0),"-")</f>
        <v>-</v>
      </c>
      <c r="G88" s="50" t="str">
        <f aca="false">IFERROR(VLOOKUP($J88,'Base 1'!$A:$O,15,0),"-")</f>
        <v>-</v>
      </c>
      <c r="H88" s="50" t="str">
        <f aca="false">IFERROR(VLOOKUP($J88,'Base 1'!$A:$T,20,0),"-")</f>
        <v>-</v>
      </c>
      <c r="I88" s="51" t="str">
        <f aca="false">IFERROR(VLOOKUP($J88,'Base 1'!$A:$C,3,0),"-")</f>
        <v>-</v>
      </c>
      <c r="J88" s="51"/>
      <c r="K88" s="50" t="str">
        <f aca="false">IFERROR(VLOOKUP($J88,'Base 1'!$A:$E,5,0),"-")</f>
        <v>-</v>
      </c>
      <c r="L88" s="50" t="str">
        <f aca="false">IFERROR(VLOOKUP($J88,'Base 1'!$A:$Q,17,0),"-")</f>
        <v>-</v>
      </c>
      <c r="M88" s="50" t="str">
        <f aca="false">IFERROR(VLOOKUP($J88,'Base 1'!$A:$R,18,0),"-")</f>
        <v>-</v>
      </c>
      <c r="N88" s="50" t="str">
        <f aca="false">IFERROR(VLOOKUP($J88,'Base 1'!$A:$F,6,0),"-")</f>
        <v>-</v>
      </c>
      <c r="O88" s="53" t="str">
        <f aca="false">IFERROR(VLOOKUP($J88,'Base 1'!$A:$G,7,0),"-")</f>
        <v>-</v>
      </c>
      <c r="P88" s="133"/>
      <c r="Q88" s="134" t="s">
        <v>57</v>
      </c>
      <c r="R88" s="135" t="s">
        <v>57</v>
      </c>
      <c r="S88" s="136"/>
      <c r="T88" s="60"/>
      <c r="U88" s="61" t="s">
        <v>57</v>
      </c>
      <c r="V88" s="63" t="str">
        <f aca="false">IFERROR(VLOOKUP($J88,'Base 1'!$A:$Q,16,0),"-")</f>
        <v>-</v>
      </c>
      <c r="W88" s="63" t="s">
        <v>57</v>
      </c>
      <c r="X88" s="64" t="s">
        <v>57</v>
      </c>
    </row>
    <row r="89" s="65" customFormat="true" ht="15" hidden="false" customHeight="false" outlineLevel="0" collapsed="false">
      <c r="B89" s="131" t="n">
        <f aca="true">TODAY()</f>
        <v>46135</v>
      </c>
      <c r="C89" s="132" t="s">
        <v>37</v>
      </c>
      <c r="D89" s="49" t="s">
        <v>38</v>
      </c>
      <c r="E89" s="50" t="str">
        <f aca="false">IFERROR(VLOOKUP($J89,'Base 1'!A:S,19,0),"-")</f>
        <v>-</v>
      </c>
      <c r="F89" s="50" t="str">
        <f aca="false">IFERROR(VLOOKUP($J89,'Base 1'!$A:$N,14,0),"-")</f>
        <v>-</v>
      </c>
      <c r="G89" s="50" t="str">
        <f aca="false">IFERROR(VLOOKUP($J89,'Base 1'!$A:$O,15,0),"-")</f>
        <v>-</v>
      </c>
      <c r="H89" s="50" t="str">
        <f aca="false">IFERROR(VLOOKUP($J89,'Base 1'!$A:$T,20,0),"-")</f>
        <v>-</v>
      </c>
      <c r="I89" s="51" t="str">
        <f aca="false">IFERROR(VLOOKUP($J89,'Base 1'!$A:$C,3,0),"-")</f>
        <v>-</v>
      </c>
      <c r="J89" s="51"/>
      <c r="K89" s="50" t="str">
        <f aca="false">IFERROR(VLOOKUP($J89,'Base 1'!$A:$E,5,0),"-")</f>
        <v>-</v>
      </c>
      <c r="L89" s="50" t="str">
        <f aca="false">IFERROR(VLOOKUP($J89,'Base 1'!$A:$Q,17,0),"-")</f>
        <v>-</v>
      </c>
      <c r="M89" s="50" t="str">
        <f aca="false">IFERROR(VLOOKUP($J89,'Base 1'!$A:$R,18,0),"-")</f>
        <v>-</v>
      </c>
      <c r="N89" s="50" t="str">
        <f aca="false">IFERROR(VLOOKUP($J89,'Base 1'!$A:$F,6,0),"-")</f>
        <v>-</v>
      </c>
      <c r="O89" s="53" t="str">
        <f aca="false">IFERROR(VLOOKUP($J89,'Base 1'!$A:$G,7,0),"-")</f>
        <v>-</v>
      </c>
      <c r="P89" s="133"/>
      <c r="Q89" s="134" t="s">
        <v>57</v>
      </c>
      <c r="R89" s="135" t="s">
        <v>57</v>
      </c>
      <c r="S89" s="136"/>
      <c r="T89" s="60"/>
      <c r="U89" s="61" t="s">
        <v>57</v>
      </c>
      <c r="V89" s="63" t="str">
        <f aca="false">IFERROR(VLOOKUP($J89,'Base 1'!$A:$Q,16,0),"-")</f>
        <v>-</v>
      </c>
      <c r="W89" s="63" t="s">
        <v>57</v>
      </c>
      <c r="X89" s="64" t="s">
        <v>57</v>
      </c>
    </row>
    <row r="90" s="65" customFormat="true" ht="15" hidden="false" customHeight="false" outlineLevel="0" collapsed="false">
      <c r="B90" s="131" t="n">
        <f aca="true">TODAY()</f>
        <v>46135</v>
      </c>
      <c r="C90" s="132" t="s">
        <v>37</v>
      </c>
      <c r="D90" s="49" t="s">
        <v>38</v>
      </c>
      <c r="E90" s="50" t="str">
        <f aca="false">IFERROR(VLOOKUP($J90,'Base 1'!A:S,19,0),"-")</f>
        <v>-</v>
      </c>
      <c r="F90" s="50" t="str">
        <f aca="false">IFERROR(VLOOKUP($J90,'Base 1'!$A:$N,14,0),"-")</f>
        <v>-</v>
      </c>
      <c r="G90" s="50" t="str">
        <f aca="false">IFERROR(VLOOKUP($J90,'Base 1'!$A:$O,15,0),"-")</f>
        <v>-</v>
      </c>
      <c r="H90" s="50" t="str">
        <f aca="false">IFERROR(VLOOKUP($J90,'Base 1'!$A:$T,20,0),"-")</f>
        <v>-</v>
      </c>
      <c r="I90" s="51" t="str">
        <f aca="false">IFERROR(VLOOKUP($J90,'Base 1'!$A:$C,3,0),"-")</f>
        <v>-</v>
      </c>
      <c r="J90" s="51"/>
      <c r="K90" s="50" t="str">
        <f aca="false">IFERROR(VLOOKUP($J90,'Base 1'!$A:$E,5,0),"-")</f>
        <v>-</v>
      </c>
      <c r="L90" s="50" t="str">
        <f aca="false">IFERROR(VLOOKUP($J90,'Base 1'!$A:$Q,17,0),"-")</f>
        <v>-</v>
      </c>
      <c r="M90" s="50" t="str">
        <f aca="false">IFERROR(VLOOKUP($J90,'Base 1'!$A:$R,18,0),"-")</f>
        <v>-</v>
      </c>
      <c r="N90" s="50" t="str">
        <f aca="false">IFERROR(VLOOKUP($J90,'Base 1'!$A:$F,6,0),"-")</f>
        <v>-</v>
      </c>
      <c r="O90" s="53" t="str">
        <f aca="false">IFERROR(VLOOKUP($J90,'Base 1'!$A:$G,7,0),"-")</f>
        <v>-</v>
      </c>
      <c r="P90" s="133"/>
      <c r="Q90" s="134" t="s">
        <v>57</v>
      </c>
      <c r="R90" s="135" t="s">
        <v>57</v>
      </c>
      <c r="S90" s="136"/>
      <c r="T90" s="60"/>
      <c r="U90" s="61" t="s">
        <v>57</v>
      </c>
      <c r="V90" s="63" t="str">
        <f aca="false">IFERROR(VLOOKUP($J90,'Base 1'!$A:$Q,16,0),"-")</f>
        <v>-</v>
      </c>
      <c r="W90" s="63" t="s">
        <v>57</v>
      </c>
      <c r="X90" s="64" t="s">
        <v>57</v>
      </c>
    </row>
    <row r="91" s="65" customFormat="true" ht="15" hidden="false" customHeight="false" outlineLevel="0" collapsed="false">
      <c r="B91" s="131" t="n">
        <f aca="true">TODAY()</f>
        <v>46135</v>
      </c>
      <c r="C91" s="132" t="s">
        <v>37</v>
      </c>
      <c r="D91" s="49" t="s">
        <v>38</v>
      </c>
      <c r="E91" s="50" t="str">
        <f aca="false">IFERROR(VLOOKUP($J91,'Base 1'!A:S,19,0),"-")</f>
        <v>-</v>
      </c>
      <c r="F91" s="50" t="str">
        <f aca="false">IFERROR(VLOOKUP($J91,'Base 1'!$A:$N,14,0),"-")</f>
        <v>-</v>
      </c>
      <c r="G91" s="50" t="str">
        <f aca="false">IFERROR(VLOOKUP($J91,'Base 1'!$A:$O,15,0),"-")</f>
        <v>-</v>
      </c>
      <c r="H91" s="50" t="str">
        <f aca="false">IFERROR(VLOOKUP($J91,'Base 1'!$A:$T,20,0),"-")</f>
        <v>-</v>
      </c>
      <c r="I91" s="51" t="str">
        <f aca="false">IFERROR(VLOOKUP($J91,'Base 1'!$A:$C,3,0),"-")</f>
        <v>-</v>
      </c>
      <c r="J91" s="51"/>
      <c r="K91" s="50" t="str">
        <f aca="false">IFERROR(VLOOKUP($J91,'Base 1'!$A:$E,5,0),"-")</f>
        <v>-</v>
      </c>
      <c r="L91" s="50" t="str">
        <f aca="false">IFERROR(VLOOKUP($J91,'Base 1'!$A:$Q,17,0),"-")</f>
        <v>-</v>
      </c>
      <c r="M91" s="50" t="str">
        <f aca="false">IFERROR(VLOOKUP($J91,'Base 1'!$A:$R,18,0),"-")</f>
        <v>-</v>
      </c>
      <c r="N91" s="50" t="str">
        <f aca="false">IFERROR(VLOOKUP($J91,'Base 1'!$A:$F,6,0),"-")</f>
        <v>-</v>
      </c>
      <c r="O91" s="53" t="str">
        <f aca="false">IFERROR(VLOOKUP($J91,'Base 1'!$A:$G,7,0),"-")</f>
        <v>-</v>
      </c>
      <c r="P91" s="133"/>
      <c r="Q91" s="134" t="s">
        <v>57</v>
      </c>
      <c r="R91" s="135" t="s">
        <v>57</v>
      </c>
      <c r="S91" s="136"/>
      <c r="T91" s="60"/>
      <c r="U91" s="61" t="s">
        <v>57</v>
      </c>
      <c r="V91" s="63" t="str">
        <f aca="false">IFERROR(VLOOKUP($J91,'Base 1'!$A:$Q,16,0),"-")</f>
        <v>-</v>
      </c>
      <c r="W91" s="63" t="s">
        <v>57</v>
      </c>
      <c r="X91" s="64" t="s">
        <v>57</v>
      </c>
    </row>
    <row r="92" s="65" customFormat="true" ht="15" hidden="false" customHeight="false" outlineLevel="0" collapsed="false">
      <c r="B92" s="131" t="n">
        <f aca="true">TODAY()</f>
        <v>46135</v>
      </c>
      <c r="C92" s="132" t="s">
        <v>37</v>
      </c>
      <c r="D92" s="49" t="s">
        <v>38</v>
      </c>
      <c r="E92" s="50" t="str">
        <f aca="false">IFERROR(VLOOKUP($J92,'Base 1'!A:S,19,0),"-")</f>
        <v>-</v>
      </c>
      <c r="F92" s="50" t="str">
        <f aca="false">IFERROR(VLOOKUP($J92,'Base 1'!$A:$N,14,0),"-")</f>
        <v>-</v>
      </c>
      <c r="G92" s="50" t="str">
        <f aca="false">IFERROR(VLOOKUP($J92,'Base 1'!$A:$O,15,0),"-")</f>
        <v>-</v>
      </c>
      <c r="H92" s="50" t="str">
        <f aca="false">IFERROR(VLOOKUP($J92,'Base 1'!$A:$T,20,0),"-")</f>
        <v>-</v>
      </c>
      <c r="I92" s="51" t="str">
        <f aca="false">IFERROR(VLOOKUP($J92,'Base 1'!$A:$C,3,0),"-")</f>
        <v>-</v>
      </c>
      <c r="J92" s="51"/>
      <c r="K92" s="50" t="str">
        <f aca="false">IFERROR(VLOOKUP($J92,'Base 1'!$A:$E,5,0),"-")</f>
        <v>-</v>
      </c>
      <c r="L92" s="50" t="str">
        <f aca="false">IFERROR(VLOOKUP($J92,'Base 1'!$A:$Q,17,0),"-")</f>
        <v>-</v>
      </c>
      <c r="M92" s="50" t="str">
        <f aca="false">IFERROR(VLOOKUP($J92,'Base 1'!$A:$R,18,0),"-")</f>
        <v>-</v>
      </c>
      <c r="N92" s="50" t="str">
        <f aca="false">IFERROR(VLOOKUP($J92,'Base 1'!$A:$F,6,0),"-")</f>
        <v>-</v>
      </c>
      <c r="O92" s="53" t="str">
        <f aca="false">IFERROR(VLOOKUP($J92,'Base 1'!$A:$G,7,0),"-")</f>
        <v>-</v>
      </c>
      <c r="P92" s="133"/>
      <c r="Q92" s="134" t="s">
        <v>57</v>
      </c>
      <c r="R92" s="135" t="s">
        <v>57</v>
      </c>
      <c r="S92" s="136"/>
      <c r="T92" s="60"/>
      <c r="U92" s="61" t="s">
        <v>57</v>
      </c>
      <c r="V92" s="63" t="str">
        <f aca="false">IFERROR(VLOOKUP($J92,'Base 1'!$A:$Q,16,0),"-")</f>
        <v>-</v>
      </c>
      <c r="W92" s="63" t="s">
        <v>57</v>
      </c>
      <c r="X92" s="64" t="s">
        <v>57</v>
      </c>
    </row>
    <row r="93" s="65" customFormat="true" ht="15" hidden="false" customHeight="false" outlineLevel="0" collapsed="false">
      <c r="B93" s="131" t="n">
        <f aca="true">TODAY()</f>
        <v>46135</v>
      </c>
      <c r="C93" s="132" t="s">
        <v>37</v>
      </c>
      <c r="D93" s="49" t="s">
        <v>38</v>
      </c>
      <c r="E93" s="50" t="str">
        <f aca="false">IFERROR(VLOOKUP($J93,'Base 1'!A:S,19,0),"-")</f>
        <v>-</v>
      </c>
      <c r="F93" s="50" t="str">
        <f aca="false">IFERROR(VLOOKUP($J93,'Base 1'!$A:$N,14,0),"-")</f>
        <v>-</v>
      </c>
      <c r="G93" s="50" t="str">
        <f aca="false">IFERROR(VLOOKUP($J93,'Base 1'!$A:$O,15,0),"-")</f>
        <v>-</v>
      </c>
      <c r="H93" s="50" t="str">
        <f aca="false">IFERROR(VLOOKUP($J93,'Base 1'!$A:$T,20,0),"-")</f>
        <v>-</v>
      </c>
      <c r="I93" s="51" t="str">
        <f aca="false">IFERROR(VLOOKUP($J93,'Base 1'!$A:$C,3,0),"-")</f>
        <v>-</v>
      </c>
      <c r="J93" s="51"/>
      <c r="K93" s="50" t="str">
        <f aca="false">IFERROR(VLOOKUP($J93,'Base 1'!$A:$E,5,0),"-")</f>
        <v>-</v>
      </c>
      <c r="L93" s="50" t="str">
        <f aca="false">IFERROR(VLOOKUP($J93,'Base 1'!$A:$Q,17,0),"-")</f>
        <v>-</v>
      </c>
      <c r="M93" s="50" t="str">
        <f aca="false">IFERROR(VLOOKUP($J93,'Base 1'!$A:$R,18,0),"-")</f>
        <v>-</v>
      </c>
      <c r="N93" s="50" t="str">
        <f aca="false">IFERROR(VLOOKUP($J93,'Base 1'!$A:$F,6,0),"-")</f>
        <v>-</v>
      </c>
      <c r="O93" s="53" t="str">
        <f aca="false">IFERROR(VLOOKUP($J93,'Base 1'!$A:$G,7,0),"-")</f>
        <v>-</v>
      </c>
      <c r="P93" s="133"/>
      <c r="Q93" s="134" t="s">
        <v>57</v>
      </c>
      <c r="R93" s="135" t="s">
        <v>57</v>
      </c>
      <c r="S93" s="136"/>
      <c r="T93" s="60"/>
      <c r="U93" s="61" t="s">
        <v>57</v>
      </c>
      <c r="V93" s="63" t="str">
        <f aca="false">IFERROR(VLOOKUP($J93,'Base 1'!$A:$Q,16,0),"-")</f>
        <v>-</v>
      </c>
      <c r="W93" s="63" t="s">
        <v>57</v>
      </c>
      <c r="X93" s="64" t="s">
        <v>57</v>
      </c>
    </row>
    <row r="94" s="65" customFormat="true" ht="15" hidden="false" customHeight="false" outlineLevel="0" collapsed="false">
      <c r="B94" s="131" t="n">
        <f aca="true">TODAY()</f>
        <v>46135</v>
      </c>
      <c r="C94" s="132" t="s">
        <v>37</v>
      </c>
      <c r="D94" s="49" t="s">
        <v>38</v>
      </c>
      <c r="E94" s="50" t="str">
        <f aca="false">IFERROR(VLOOKUP($J94,'Base 1'!A:S,19,0),"-")</f>
        <v>-</v>
      </c>
      <c r="F94" s="50" t="str">
        <f aca="false">IFERROR(VLOOKUP($J94,'Base 1'!$A:$N,14,0),"-")</f>
        <v>-</v>
      </c>
      <c r="G94" s="50" t="str">
        <f aca="false">IFERROR(VLOOKUP($J94,'Base 1'!$A:$O,15,0),"-")</f>
        <v>-</v>
      </c>
      <c r="H94" s="50" t="str">
        <f aca="false">IFERROR(VLOOKUP($J94,'Base 1'!$A:$T,20,0),"-")</f>
        <v>-</v>
      </c>
      <c r="I94" s="51" t="str">
        <f aca="false">IFERROR(VLOOKUP($J94,'Base 1'!$A:$C,3,0),"-")</f>
        <v>-</v>
      </c>
      <c r="J94" s="51"/>
      <c r="K94" s="50" t="str">
        <f aca="false">IFERROR(VLOOKUP($J94,'Base 1'!$A:$E,5,0),"-")</f>
        <v>-</v>
      </c>
      <c r="L94" s="50" t="str">
        <f aca="false">IFERROR(VLOOKUP($J94,'Base 1'!$A:$Q,17,0),"-")</f>
        <v>-</v>
      </c>
      <c r="M94" s="50" t="str">
        <f aca="false">IFERROR(VLOOKUP($J94,'Base 1'!$A:$R,18,0),"-")</f>
        <v>-</v>
      </c>
      <c r="N94" s="50" t="str">
        <f aca="false">IFERROR(VLOOKUP($J94,'Base 1'!$A:$F,6,0),"-")</f>
        <v>-</v>
      </c>
      <c r="O94" s="53" t="str">
        <f aca="false">IFERROR(VLOOKUP($J94,'Base 1'!$A:$G,7,0),"-")</f>
        <v>-</v>
      </c>
      <c r="P94" s="133"/>
      <c r="Q94" s="134" t="s">
        <v>57</v>
      </c>
      <c r="R94" s="135" t="s">
        <v>57</v>
      </c>
      <c r="S94" s="136"/>
      <c r="T94" s="60"/>
      <c r="U94" s="61" t="s">
        <v>57</v>
      </c>
      <c r="V94" s="63" t="str">
        <f aca="false">IFERROR(VLOOKUP($J94,'Base 1'!$A:$Q,16,0),"-")</f>
        <v>-</v>
      </c>
      <c r="W94" s="63" t="s">
        <v>57</v>
      </c>
      <c r="X94" s="64" t="s">
        <v>57</v>
      </c>
    </row>
    <row r="95" s="65" customFormat="true" ht="15" hidden="false" customHeight="false" outlineLevel="0" collapsed="false">
      <c r="B95" s="131" t="n">
        <f aca="true">TODAY()</f>
        <v>46135</v>
      </c>
      <c r="C95" s="132" t="s">
        <v>37</v>
      </c>
      <c r="D95" s="49" t="s">
        <v>38</v>
      </c>
      <c r="E95" s="50" t="str">
        <f aca="false">IFERROR(VLOOKUP($J95,'Base 1'!A:S,19,0),"-")</f>
        <v>-</v>
      </c>
      <c r="F95" s="50" t="str">
        <f aca="false">IFERROR(VLOOKUP($J95,'Base 1'!$A:$N,14,0),"-")</f>
        <v>-</v>
      </c>
      <c r="G95" s="50" t="str">
        <f aca="false">IFERROR(VLOOKUP($J95,'Base 1'!$A:$O,15,0),"-")</f>
        <v>-</v>
      </c>
      <c r="H95" s="50" t="str">
        <f aca="false">IFERROR(VLOOKUP($J95,'Base 1'!$A:$T,20,0),"-")</f>
        <v>-</v>
      </c>
      <c r="I95" s="51" t="str">
        <f aca="false">IFERROR(VLOOKUP($J95,'Base 1'!$A:$C,3,0),"-")</f>
        <v>-</v>
      </c>
      <c r="J95" s="51"/>
      <c r="K95" s="50" t="str">
        <f aca="false">IFERROR(VLOOKUP($J95,'Base 1'!$A:$E,5,0),"-")</f>
        <v>-</v>
      </c>
      <c r="L95" s="50" t="str">
        <f aca="false">IFERROR(VLOOKUP($J95,'Base 1'!$A:$Q,17,0),"-")</f>
        <v>-</v>
      </c>
      <c r="M95" s="50" t="str">
        <f aca="false">IFERROR(VLOOKUP($J95,'Base 1'!$A:$R,18,0),"-")</f>
        <v>-</v>
      </c>
      <c r="N95" s="50" t="str">
        <f aca="false">IFERROR(VLOOKUP($J95,'Base 1'!$A:$F,6,0),"-")</f>
        <v>-</v>
      </c>
      <c r="O95" s="53" t="str">
        <f aca="false">IFERROR(VLOOKUP($J95,'Base 1'!$A:$G,7,0),"-")</f>
        <v>-</v>
      </c>
      <c r="P95" s="133"/>
      <c r="Q95" s="134" t="s">
        <v>57</v>
      </c>
      <c r="R95" s="135" t="s">
        <v>57</v>
      </c>
      <c r="S95" s="136"/>
      <c r="T95" s="60"/>
      <c r="U95" s="61" t="s">
        <v>57</v>
      </c>
      <c r="V95" s="63" t="str">
        <f aca="false">IFERROR(VLOOKUP($J95,'Base 1'!$A:$Q,16,0),"-")</f>
        <v>-</v>
      </c>
      <c r="W95" s="63" t="s">
        <v>57</v>
      </c>
      <c r="X95" s="64" t="s">
        <v>57</v>
      </c>
    </row>
    <row r="96" s="65" customFormat="true" ht="15" hidden="false" customHeight="false" outlineLevel="0" collapsed="false">
      <c r="B96" s="131" t="n">
        <f aca="true">TODAY()</f>
        <v>46135</v>
      </c>
      <c r="C96" s="132" t="s">
        <v>37</v>
      </c>
      <c r="D96" s="49" t="s">
        <v>38</v>
      </c>
      <c r="E96" s="50" t="str">
        <f aca="false">IFERROR(VLOOKUP($J96,'Base 1'!A:S,19,0),"-")</f>
        <v>-</v>
      </c>
      <c r="F96" s="50" t="str">
        <f aca="false">IFERROR(VLOOKUP($J96,'Base 1'!$A:$N,14,0),"-")</f>
        <v>-</v>
      </c>
      <c r="G96" s="50" t="str">
        <f aca="false">IFERROR(VLOOKUP($J96,'Base 1'!$A:$O,15,0),"-")</f>
        <v>-</v>
      </c>
      <c r="H96" s="50" t="str">
        <f aca="false">IFERROR(VLOOKUP($J96,'Base 1'!$A:$T,20,0),"-")</f>
        <v>-</v>
      </c>
      <c r="I96" s="51" t="str">
        <f aca="false">IFERROR(VLOOKUP($J96,'Base 1'!$A:$C,3,0),"-")</f>
        <v>-</v>
      </c>
      <c r="J96" s="51"/>
      <c r="K96" s="50" t="str">
        <f aca="false">IFERROR(VLOOKUP($J96,'Base 1'!$A:$E,5,0),"-")</f>
        <v>-</v>
      </c>
      <c r="L96" s="50" t="str">
        <f aca="false">IFERROR(VLOOKUP($J96,'Base 1'!$A:$Q,17,0),"-")</f>
        <v>-</v>
      </c>
      <c r="M96" s="50" t="str">
        <f aca="false">IFERROR(VLOOKUP($J96,'Base 1'!$A:$R,18,0),"-")</f>
        <v>-</v>
      </c>
      <c r="N96" s="50" t="str">
        <f aca="false">IFERROR(VLOOKUP($J96,'Base 1'!$A:$F,6,0),"-")</f>
        <v>-</v>
      </c>
      <c r="O96" s="53" t="str">
        <f aca="false">IFERROR(VLOOKUP($J96,'Base 1'!$A:$G,7,0),"-")</f>
        <v>-</v>
      </c>
      <c r="P96" s="133"/>
      <c r="Q96" s="134" t="s">
        <v>57</v>
      </c>
      <c r="R96" s="135" t="s">
        <v>57</v>
      </c>
      <c r="S96" s="136"/>
      <c r="T96" s="60"/>
      <c r="U96" s="61" t="s">
        <v>57</v>
      </c>
      <c r="V96" s="63" t="str">
        <f aca="false">IFERROR(VLOOKUP($J96,'Base 1'!$A:$Q,16,0),"-")</f>
        <v>-</v>
      </c>
      <c r="W96" s="63" t="s">
        <v>57</v>
      </c>
      <c r="X96" s="64" t="s">
        <v>57</v>
      </c>
    </row>
    <row r="97" s="65" customFormat="true" ht="15" hidden="false" customHeight="false" outlineLevel="0" collapsed="false">
      <c r="B97" s="131" t="n">
        <f aca="true">TODAY()</f>
        <v>46135</v>
      </c>
      <c r="C97" s="132" t="s">
        <v>37</v>
      </c>
      <c r="D97" s="49" t="s">
        <v>38</v>
      </c>
      <c r="E97" s="50" t="str">
        <f aca="false">IFERROR(VLOOKUP($J97,'Base 1'!A:S,19,0),"-")</f>
        <v>-</v>
      </c>
      <c r="F97" s="50" t="str">
        <f aca="false">IFERROR(VLOOKUP($J97,'Base 1'!$A:$N,14,0),"-")</f>
        <v>-</v>
      </c>
      <c r="G97" s="50" t="str">
        <f aca="false">IFERROR(VLOOKUP($J97,'Base 1'!$A:$O,15,0),"-")</f>
        <v>-</v>
      </c>
      <c r="H97" s="50" t="str">
        <f aca="false">IFERROR(VLOOKUP($J97,'Base 1'!$A:$T,20,0),"-")</f>
        <v>-</v>
      </c>
      <c r="I97" s="51" t="str">
        <f aca="false">IFERROR(VLOOKUP($J97,'Base 1'!$A:$C,3,0),"-")</f>
        <v>-</v>
      </c>
      <c r="J97" s="51"/>
      <c r="K97" s="50" t="str">
        <f aca="false">IFERROR(VLOOKUP($J97,'Base 1'!$A:$E,5,0),"-")</f>
        <v>-</v>
      </c>
      <c r="L97" s="50" t="str">
        <f aca="false">IFERROR(VLOOKUP($J97,'Base 1'!$A:$Q,17,0),"-")</f>
        <v>-</v>
      </c>
      <c r="M97" s="50" t="str">
        <f aca="false">IFERROR(VLOOKUP($J97,'Base 1'!$A:$R,18,0),"-")</f>
        <v>-</v>
      </c>
      <c r="N97" s="50" t="str">
        <f aca="false">IFERROR(VLOOKUP($J97,'Base 1'!$A:$F,6,0),"-")</f>
        <v>-</v>
      </c>
      <c r="O97" s="53" t="str">
        <f aca="false">IFERROR(VLOOKUP($J97,'Base 1'!$A:$G,7,0),"-")</f>
        <v>-</v>
      </c>
      <c r="P97" s="133"/>
      <c r="Q97" s="134" t="s">
        <v>57</v>
      </c>
      <c r="R97" s="135" t="s">
        <v>57</v>
      </c>
      <c r="S97" s="136"/>
      <c r="T97" s="60"/>
      <c r="U97" s="61" t="s">
        <v>57</v>
      </c>
      <c r="V97" s="63" t="str">
        <f aca="false">IFERROR(VLOOKUP($J97,'Base 1'!$A:$Q,16,0),"-")</f>
        <v>-</v>
      </c>
      <c r="W97" s="63" t="s">
        <v>57</v>
      </c>
      <c r="X97" s="64" t="s">
        <v>57</v>
      </c>
    </row>
    <row r="98" s="65" customFormat="true" ht="15" hidden="false" customHeight="false" outlineLevel="0" collapsed="false">
      <c r="B98" s="131" t="n">
        <f aca="true">TODAY()</f>
        <v>46135</v>
      </c>
      <c r="C98" s="132" t="s">
        <v>37</v>
      </c>
      <c r="D98" s="49" t="s">
        <v>38</v>
      </c>
      <c r="E98" s="50" t="str">
        <f aca="false">IFERROR(VLOOKUP($J98,'Base 1'!A:S,19,0),"-")</f>
        <v>-</v>
      </c>
      <c r="F98" s="50" t="str">
        <f aca="false">IFERROR(VLOOKUP($J98,'Base 1'!$A:$N,14,0),"-")</f>
        <v>-</v>
      </c>
      <c r="G98" s="50" t="str">
        <f aca="false">IFERROR(VLOOKUP($J98,'Base 1'!$A:$O,15,0),"-")</f>
        <v>-</v>
      </c>
      <c r="H98" s="50" t="str">
        <f aca="false">IFERROR(VLOOKUP($J98,'Base 1'!$A:$T,20,0),"-")</f>
        <v>-</v>
      </c>
      <c r="I98" s="51" t="str">
        <f aca="false">IFERROR(VLOOKUP($J98,'Base 1'!$A:$C,3,0),"-")</f>
        <v>-</v>
      </c>
      <c r="J98" s="51"/>
      <c r="K98" s="50" t="str">
        <f aca="false">IFERROR(VLOOKUP($J98,'Base 1'!$A:$E,5,0),"-")</f>
        <v>-</v>
      </c>
      <c r="L98" s="50" t="str">
        <f aca="false">IFERROR(VLOOKUP($J98,'Base 1'!$A:$Q,17,0),"-")</f>
        <v>-</v>
      </c>
      <c r="M98" s="50" t="str">
        <f aca="false">IFERROR(VLOOKUP($J98,'Base 1'!$A:$R,18,0),"-")</f>
        <v>-</v>
      </c>
      <c r="N98" s="50" t="str">
        <f aca="false">IFERROR(VLOOKUP($J98,'Base 1'!$A:$F,6,0),"-")</f>
        <v>-</v>
      </c>
      <c r="O98" s="53" t="str">
        <f aca="false">IFERROR(VLOOKUP($J98,'Base 1'!$A:$G,7,0),"-")</f>
        <v>-</v>
      </c>
      <c r="P98" s="133"/>
      <c r="Q98" s="134" t="s">
        <v>57</v>
      </c>
      <c r="R98" s="135" t="s">
        <v>57</v>
      </c>
      <c r="S98" s="136"/>
      <c r="T98" s="60"/>
      <c r="U98" s="61" t="s">
        <v>57</v>
      </c>
      <c r="V98" s="63" t="str">
        <f aca="false">IFERROR(VLOOKUP($J98,'Base 1'!$A:$Q,16,0),"-")</f>
        <v>-</v>
      </c>
      <c r="W98" s="63" t="s">
        <v>57</v>
      </c>
      <c r="X98" s="64" t="s">
        <v>57</v>
      </c>
    </row>
    <row r="99" s="65" customFormat="true" ht="15" hidden="false" customHeight="false" outlineLevel="0" collapsed="false">
      <c r="B99" s="131" t="n">
        <f aca="true">TODAY()</f>
        <v>46135</v>
      </c>
      <c r="C99" s="132" t="s">
        <v>37</v>
      </c>
      <c r="D99" s="49" t="s">
        <v>38</v>
      </c>
      <c r="E99" s="50" t="str">
        <f aca="false">IFERROR(VLOOKUP($J99,'Base 1'!A:S,19,0),"-")</f>
        <v>-</v>
      </c>
      <c r="F99" s="50" t="str">
        <f aca="false">IFERROR(VLOOKUP($J99,'Base 1'!$A:$N,14,0),"-")</f>
        <v>-</v>
      </c>
      <c r="G99" s="50" t="str">
        <f aca="false">IFERROR(VLOOKUP($J99,'Base 1'!$A:$O,15,0),"-")</f>
        <v>-</v>
      </c>
      <c r="H99" s="50" t="str">
        <f aca="false">IFERROR(VLOOKUP($J99,'Base 1'!$A:$T,20,0),"-")</f>
        <v>-</v>
      </c>
      <c r="I99" s="51" t="str">
        <f aca="false">IFERROR(VLOOKUP($J99,'Base 1'!$A:$C,3,0),"-")</f>
        <v>-</v>
      </c>
      <c r="J99" s="51"/>
      <c r="K99" s="50" t="str">
        <f aca="false">IFERROR(VLOOKUP($J99,'Base 1'!$A:$E,5,0),"-")</f>
        <v>-</v>
      </c>
      <c r="L99" s="50" t="str">
        <f aca="false">IFERROR(VLOOKUP($J99,'Base 1'!$A:$Q,17,0),"-")</f>
        <v>-</v>
      </c>
      <c r="M99" s="50" t="str">
        <f aca="false">IFERROR(VLOOKUP($J99,'Base 1'!$A:$R,18,0),"-")</f>
        <v>-</v>
      </c>
      <c r="N99" s="50" t="str">
        <f aca="false">IFERROR(VLOOKUP($J99,'Base 1'!$A:$F,6,0),"-")</f>
        <v>-</v>
      </c>
      <c r="O99" s="53" t="str">
        <f aca="false">IFERROR(VLOOKUP($J99,'Base 1'!$A:$G,7,0),"-")</f>
        <v>-</v>
      </c>
      <c r="P99" s="133"/>
      <c r="Q99" s="134" t="s">
        <v>57</v>
      </c>
      <c r="R99" s="135" t="s">
        <v>57</v>
      </c>
      <c r="S99" s="136"/>
      <c r="T99" s="60"/>
      <c r="U99" s="61" t="s">
        <v>57</v>
      </c>
      <c r="V99" s="63" t="str">
        <f aca="false">IFERROR(VLOOKUP($J99,'Base 1'!$A:$Q,16,0),"-")</f>
        <v>-</v>
      </c>
      <c r="W99" s="63" t="s">
        <v>57</v>
      </c>
      <c r="X99" s="64" t="s">
        <v>57</v>
      </c>
    </row>
    <row r="100" s="65" customFormat="true" ht="15" hidden="false" customHeight="false" outlineLevel="0" collapsed="false">
      <c r="B100" s="131" t="n">
        <f aca="true">TODAY()</f>
        <v>46135</v>
      </c>
      <c r="C100" s="132" t="s">
        <v>37</v>
      </c>
      <c r="D100" s="49" t="s">
        <v>38</v>
      </c>
      <c r="E100" s="50" t="str">
        <f aca="false">IFERROR(VLOOKUP($J100,'Base 1'!A:S,19,0),"-")</f>
        <v>-</v>
      </c>
      <c r="F100" s="50" t="str">
        <f aca="false">IFERROR(VLOOKUP($J100,'Base 1'!$A:$N,14,0),"-")</f>
        <v>-</v>
      </c>
      <c r="G100" s="50" t="str">
        <f aca="false">IFERROR(VLOOKUP($J100,'Base 1'!$A:$O,15,0),"-")</f>
        <v>-</v>
      </c>
      <c r="H100" s="50" t="str">
        <f aca="false">IFERROR(VLOOKUP($J100,'Base 1'!$A:$T,20,0),"-")</f>
        <v>-</v>
      </c>
      <c r="I100" s="51" t="str">
        <f aca="false">IFERROR(VLOOKUP($J100,'Base 1'!$A:$C,3,0),"-")</f>
        <v>-</v>
      </c>
      <c r="J100" s="51"/>
      <c r="K100" s="50" t="str">
        <f aca="false">IFERROR(VLOOKUP($J100,'Base 1'!$A:$E,5,0),"-")</f>
        <v>-</v>
      </c>
      <c r="L100" s="50" t="str">
        <f aca="false">IFERROR(VLOOKUP($J100,'Base 1'!$A:$Q,17,0),"-")</f>
        <v>-</v>
      </c>
      <c r="M100" s="50" t="str">
        <f aca="false">IFERROR(VLOOKUP($J100,'Base 1'!$A:$R,18,0),"-")</f>
        <v>-</v>
      </c>
      <c r="N100" s="50" t="str">
        <f aca="false">IFERROR(VLOOKUP($J100,'Base 1'!$A:$F,6,0),"-")</f>
        <v>-</v>
      </c>
      <c r="O100" s="53" t="str">
        <f aca="false">IFERROR(VLOOKUP($J100,'Base 1'!$A:$G,7,0),"-")</f>
        <v>-</v>
      </c>
      <c r="P100" s="133"/>
      <c r="Q100" s="134" t="s">
        <v>57</v>
      </c>
      <c r="R100" s="135" t="s">
        <v>57</v>
      </c>
      <c r="S100" s="136"/>
      <c r="T100" s="60"/>
      <c r="U100" s="61" t="s">
        <v>57</v>
      </c>
      <c r="V100" s="63" t="str">
        <f aca="false">IFERROR(VLOOKUP($J100,'Base 1'!$A:$Q,16,0),"-")</f>
        <v>-</v>
      </c>
      <c r="W100" s="63" t="s">
        <v>57</v>
      </c>
      <c r="X100" s="64" t="s">
        <v>57</v>
      </c>
    </row>
    <row r="101" s="65" customFormat="true" ht="15" hidden="false" customHeight="false" outlineLevel="0" collapsed="false">
      <c r="B101" s="131" t="n">
        <f aca="true">TODAY()</f>
        <v>46135</v>
      </c>
      <c r="C101" s="132" t="s">
        <v>37</v>
      </c>
      <c r="D101" s="49" t="s">
        <v>38</v>
      </c>
      <c r="E101" s="50" t="str">
        <f aca="false">IFERROR(VLOOKUP($J101,'Base 1'!A:S,19,0),"-")</f>
        <v>-</v>
      </c>
      <c r="F101" s="50" t="str">
        <f aca="false">IFERROR(VLOOKUP($J101,'Base 1'!$A:$N,14,0),"-")</f>
        <v>-</v>
      </c>
      <c r="G101" s="50" t="str">
        <f aca="false">IFERROR(VLOOKUP($J101,'Base 1'!$A:$O,15,0),"-")</f>
        <v>-</v>
      </c>
      <c r="H101" s="50" t="str">
        <f aca="false">IFERROR(VLOOKUP($J101,'Base 1'!$A:$T,20,0),"-")</f>
        <v>-</v>
      </c>
      <c r="I101" s="51" t="str">
        <f aca="false">IFERROR(VLOOKUP($J101,'Base 1'!$A:$C,3,0),"-")</f>
        <v>-</v>
      </c>
      <c r="J101" s="51"/>
      <c r="K101" s="50" t="str">
        <f aca="false">IFERROR(VLOOKUP($J101,'Base 1'!$A:$E,5,0),"-")</f>
        <v>-</v>
      </c>
      <c r="L101" s="50" t="str">
        <f aca="false">IFERROR(VLOOKUP($J101,'Base 1'!$A:$Q,17,0),"-")</f>
        <v>-</v>
      </c>
      <c r="M101" s="50" t="str">
        <f aca="false">IFERROR(VLOOKUP($J101,'Base 1'!$A:$R,18,0),"-")</f>
        <v>-</v>
      </c>
      <c r="N101" s="50" t="str">
        <f aca="false">IFERROR(VLOOKUP($J101,'Base 1'!$A:$F,6,0),"-")</f>
        <v>-</v>
      </c>
      <c r="O101" s="53" t="str">
        <f aca="false">IFERROR(VLOOKUP($J101,'Base 1'!$A:$G,7,0),"-")</f>
        <v>-</v>
      </c>
      <c r="P101" s="133"/>
      <c r="Q101" s="134" t="s">
        <v>57</v>
      </c>
      <c r="R101" s="135" t="s">
        <v>57</v>
      </c>
      <c r="S101" s="136"/>
      <c r="T101" s="60"/>
      <c r="U101" s="61" t="s">
        <v>57</v>
      </c>
      <c r="V101" s="63" t="str">
        <f aca="false">IFERROR(VLOOKUP($J101,'Base 1'!$A:$Q,16,0),"-")</f>
        <v>-</v>
      </c>
      <c r="W101" s="63" t="s">
        <v>57</v>
      </c>
      <c r="X101" s="64" t="s">
        <v>57</v>
      </c>
    </row>
    <row r="102" s="65" customFormat="true" ht="15" hidden="false" customHeight="false" outlineLevel="0" collapsed="false">
      <c r="B102" s="131" t="n">
        <f aca="true">TODAY()</f>
        <v>46135</v>
      </c>
      <c r="C102" s="132" t="s">
        <v>37</v>
      </c>
      <c r="D102" s="49" t="s">
        <v>38</v>
      </c>
      <c r="E102" s="50" t="str">
        <f aca="false">IFERROR(VLOOKUP($J102,'Base 1'!A:S,19,0),"-")</f>
        <v>-</v>
      </c>
      <c r="F102" s="50" t="str">
        <f aca="false">IFERROR(VLOOKUP($J102,'Base 1'!$A:$N,14,0),"-")</f>
        <v>-</v>
      </c>
      <c r="G102" s="50" t="str">
        <f aca="false">IFERROR(VLOOKUP($J102,'Base 1'!$A:$O,15,0),"-")</f>
        <v>-</v>
      </c>
      <c r="H102" s="50" t="str">
        <f aca="false">IFERROR(VLOOKUP($J102,'Base 1'!$A:$T,20,0),"-")</f>
        <v>-</v>
      </c>
      <c r="I102" s="51" t="str">
        <f aca="false">IFERROR(VLOOKUP($J102,'Base 1'!$A:$C,3,0),"-")</f>
        <v>-</v>
      </c>
      <c r="J102" s="51"/>
      <c r="K102" s="50" t="str">
        <f aca="false">IFERROR(VLOOKUP($J102,'Base 1'!$A:$E,5,0),"-")</f>
        <v>-</v>
      </c>
      <c r="L102" s="50" t="str">
        <f aca="false">IFERROR(VLOOKUP($J102,'Base 1'!$A:$Q,17,0),"-")</f>
        <v>-</v>
      </c>
      <c r="M102" s="50" t="str">
        <f aca="false">IFERROR(VLOOKUP($J102,'Base 1'!$A:$R,18,0),"-")</f>
        <v>-</v>
      </c>
      <c r="N102" s="50" t="str">
        <f aca="false">IFERROR(VLOOKUP($J102,'Base 1'!$A:$F,6,0),"-")</f>
        <v>-</v>
      </c>
      <c r="O102" s="53" t="str">
        <f aca="false">IFERROR(VLOOKUP($J102,'Base 1'!$A:$G,7,0),"-")</f>
        <v>-</v>
      </c>
      <c r="P102" s="133"/>
      <c r="Q102" s="134" t="s">
        <v>57</v>
      </c>
      <c r="R102" s="135" t="s">
        <v>57</v>
      </c>
      <c r="S102" s="136"/>
      <c r="T102" s="60"/>
      <c r="U102" s="61" t="s">
        <v>57</v>
      </c>
      <c r="V102" s="63" t="str">
        <f aca="false">IFERROR(VLOOKUP($J102,'Base 1'!$A:$Q,16,0),"-")</f>
        <v>-</v>
      </c>
      <c r="W102" s="63" t="s">
        <v>57</v>
      </c>
      <c r="X102" s="64" t="s">
        <v>57</v>
      </c>
    </row>
    <row r="103" s="65" customFormat="true" ht="15" hidden="false" customHeight="false" outlineLevel="0" collapsed="false">
      <c r="B103" s="131" t="n">
        <f aca="true">TODAY()</f>
        <v>46135</v>
      </c>
      <c r="C103" s="132" t="s">
        <v>37</v>
      </c>
      <c r="D103" s="49" t="s">
        <v>38</v>
      </c>
      <c r="E103" s="50" t="str">
        <f aca="false">IFERROR(VLOOKUP($J103,'Base 1'!A:S,19,0),"-")</f>
        <v>-</v>
      </c>
      <c r="F103" s="50" t="str">
        <f aca="false">IFERROR(VLOOKUP($J103,'Base 1'!$A:$N,14,0),"-")</f>
        <v>-</v>
      </c>
      <c r="G103" s="50" t="str">
        <f aca="false">IFERROR(VLOOKUP($J103,'Base 1'!$A:$O,15,0),"-")</f>
        <v>-</v>
      </c>
      <c r="H103" s="50" t="str">
        <f aca="false">IFERROR(VLOOKUP($J103,'Base 1'!$A:$T,20,0),"-")</f>
        <v>-</v>
      </c>
      <c r="I103" s="51" t="str">
        <f aca="false">IFERROR(VLOOKUP($J103,'Base 1'!$A:$C,3,0),"-")</f>
        <v>-</v>
      </c>
      <c r="J103" s="51"/>
      <c r="K103" s="50" t="str">
        <f aca="false">IFERROR(VLOOKUP($J103,'Base 1'!$A:$E,5,0),"-")</f>
        <v>-</v>
      </c>
      <c r="L103" s="50" t="str">
        <f aca="false">IFERROR(VLOOKUP($J103,'Base 1'!$A:$Q,17,0),"-")</f>
        <v>-</v>
      </c>
      <c r="M103" s="50" t="str">
        <f aca="false">IFERROR(VLOOKUP($J103,'Base 1'!$A:$R,18,0),"-")</f>
        <v>-</v>
      </c>
      <c r="N103" s="50" t="str">
        <f aca="false">IFERROR(VLOOKUP($J103,'Base 1'!$A:$F,6,0),"-")</f>
        <v>-</v>
      </c>
      <c r="O103" s="53" t="str">
        <f aca="false">IFERROR(VLOOKUP($J103,'Base 1'!$A:$G,7,0),"-")</f>
        <v>-</v>
      </c>
      <c r="P103" s="133"/>
      <c r="Q103" s="134" t="s">
        <v>57</v>
      </c>
      <c r="R103" s="135" t="s">
        <v>57</v>
      </c>
      <c r="S103" s="136"/>
      <c r="T103" s="60"/>
      <c r="U103" s="61" t="s">
        <v>57</v>
      </c>
      <c r="V103" s="63" t="str">
        <f aca="false">IFERROR(VLOOKUP($J103,'Base 1'!$A:$Q,16,0),"-")</f>
        <v>-</v>
      </c>
      <c r="W103" s="63" t="s">
        <v>57</v>
      </c>
      <c r="X103" s="64" t="s">
        <v>57</v>
      </c>
    </row>
    <row r="104" s="65" customFormat="true" ht="15" hidden="false" customHeight="false" outlineLevel="0" collapsed="false">
      <c r="B104" s="131" t="n">
        <f aca="true">TODAY()</f>
        <v>46135</v>
      </c>
      <c r="C104" s="132" t="s">
        <v>37</v>
      </c>
      <c r="D104" s="49" t="s">
        <v>38</v>
      </c>
      <c r="E104" s="50" t="str">
        <f aca="false">IFERROR(VLOOKUP($J104,'Base 1'!A:S,19,0),"-")</f>
        <v>-</v>
      </c>
      <c r="F104" s="50" t="str">
        <f aca="false">IFERROR(VLOOKUP($J104,'Base 1'!$A:$N,14,0),"-")</f>
        <v>-</v>
      </c>
      <c r="G104" s="50" t="str">
        <f aca="false">IFERROR(VLOOKUP($J104,'Base 1'!$A:$O,15,0),"-")</f>
        <v>-</v>
      </c>
      <c r="H104" s="50" t="str">
        <f aca="false">IFERROR(VLOOKUP($J104,'Base 1'!$A:$T,20,0),"-")</f>
        <v>-</v>
      </c>
      <c r="I104" s="51" t="str">
        <f aca="false">IFERROR(VLOOKUP($J104,'Base 1'!$A:$C,3,0),"-")</f>
        <v>-</v>
      </c>
      <c r="J104" s="51"/>
      <c r="K104" s="50" t="str">
        <f aca="false">IFERROR(VLOOKUP($J104,'Base 1'!$A:$E,5,0),"-")</f>
        <v>-</v>
      </c>
      <c r="L104" s="50" t="str">
        <f aca="false">IFERROR(VLOOKUP($J104,'Base 1'!$A:$Q,17,0),"-")</f>
        <v>-</v>
      </c>
      <c r="M104" s="50" t="str">
        <f aca="false">IFERROR(VLOOKUP($J104,'Base 1'!$A:$R,18,0),"-")</f>
        <v>-</v>
      </c>
      <c r="N104" s="50" t="str">
        <f aca="false">IFERROR(VLOOKUP($J104,'Base 1'!$A:$F,6,0),"-")</f>
        <v>-</v>
      </c>
      <c r="O104" s="53" t="str">
        <f aca="false">IFERROR(VLOOKUP($J104,'Base 1'!$A:$G,7,0),"-")</f>
        <v>-</v>
      </c>
      <c r="P104" s="133"/>
      <c r="Q104" s="134" t="s">
        <v>57</v>
      </c>
      <c r="R104" s="135" t="s">
        <v>57</v>
      </c>
      <c r="S104" s="136"/>
      <c r="T104" s="60"/>
      <c r="U104" s="61" t="s">
        <v>57</v>
      </c>
      <c r="V104" s="63" t="str">
        <f aca="false">IFERROR(VLOOKUP($J104,'Base 1'!$A:$Q,16,0),"-")</f>
        <v>-</v>
      </c>
      <c r="W104" s="63" t="s">
        <v>57</v>
      </c>
      <c r="X104" s="64" t="s">
        <v>57</v>
      </c>
    </row>
    <row r="105" s="65" customFormat="true" ht="15" hidden="false" customHeight="false" outlineLevel="0" collapsed="false">
      <c r="B105" s="131" t="n">
        <f aca="true">TODAY()</f>
        <v>46135</v>
      </c>
      <c r="C105" s="132" t="s">
        <v>37</v>
      </c>
      <c r="D105" s="49" t="s">
        <v>38</v>
      </c>
      <c r="E105" s="50" t="str">
        <f aca="false">IFERROR(VLOOKUP($J105,'Base 1'!A:S,19,0),"-")</f>
        <v>-</v>
      </c>
      <c r="F105" s="50" t="str">
        <f aca="false">IFERROR(VLOOKUP($J105,'Base 1'!$A:$N,14,0),"-")</f>
        <v>-</v>
      </c>
      <c r="G105" s="50" t="str">
        <f aca="false">IFERROR(VLOOKUP($J105,'Base 1'!$A:$O,15,0),"-")</f>
        <v>-</v>
      </c>
      <c r="H105" s="50" t="str">
        <f aca="false">IFERROR(VLOOKUP($J105,'Base 1'!$A:$T,20,0),"-")</f>
        <v>-</v>
      </c>
      <c r="I105" s="51" t="str">
        <f aca="false">IFERROR(VLOOKUP($J105,'Base 1'!$A:$C,3,0),"-")</f>
        <v>-</v>
      </c>
      <c r="J105" s="51"/>
      <c r="K105" s="50" t="str">
        <f aca="false">IFERROR(VLOOKUP($J105,'Base 1'!$A:$E,5,0),"-")</f>
        <v>-</v>
      </c>
      <c r="L105" s="50" t="str">
        <f aca="false">IFERROR(VLOOKUP($J105,'Base 1'!$A:$Q,17,0),"-")</f>
        <v>-</v>
      </c>
      <c r="M105" s="50" t="str">
        <f aca="false">IFERROR(VLOOKUP($J105,'Base 1'!$A:$R,18,0),"-")</f>
        <v>-</v>
      </c>
      <c r="N105" s="50" t="str">
        <f aca="false">IFERROR(VLOOKUP($J105,'Base 1'!$A:$F,6,0),"-")</f>
        <v>-</v>
      </c>
      <c r="O105" s="53" t="str">
        <f aca="false">IFERROR(VLOOKUP($J105,'Base 1'!$A:$G,7,0),"-")</f>
        <v>-</v>
      </c>
      <c r="P105" s="133"/>
      <c r="Q105" s="134" t="s">
        <v>57</v>
      </c>
      <c r="R105" s="135" t="s">
        <v>57</v>
      </c>
      <c r="S105" s="136"/>
      <c r="T105" s="60"/>
      <c r="U105" s="61" t="s">
        <v>57</v>
      </c>
      <c r="V105" s="63" t="str">
        <f aca="false">IFERROR(VLOOKUP($J105,'Base 1'!$A:$Q,16,0),"-")</f>
        <v>-</v>
      </c>
      <c r="W105" s="63" t="s">
        <v>57</v>
      </c>
      <c r="X105" s="64" t="s">
        <v>57</v>
      </c>
    </row>
    <row r="106" s="65" customFormat="true" ht="15" hidden="false" customHeight="false" outlineLevel="0" collapsed="false">
      <c r="B106" s="131" t="n">
        <f aca="true">TODAY()</f>
        <v>46135</v>
      </c>
      <c r="C106" s="132" t="s">
        <v>37</v>
      </c>
      <c r="D106" s="49" t="s">
        <v>38</v>
      </c>
      <c r="E106" s="50" t="str">
        <f aca="false">IFERROR(VLOOKUP($J106,'Base 1'!A:S,19,0),"-")</f>
        <v>-</v>
      </c>
      <c r="F106" s="50" t="str">
        <f aca="false">IFERROR(VLOOKUP($J106,'Base 1'!$A:$N,14,0),"-")</f>
        <v>-</v>
      </c>
      <c r="G106" s="50" t="str">
        <f aca="false">IFERROR(VLOOKUP($J106,'Base 1'!$A:$O,15,0),"-")</f>
        <v>-</v>
      </c>
      <c r="H106" s="50" t="str">
        <f aca="false">IFERROR(VLOOKUP($J106,'Base 1'!$A:$T,20,0),"-")</f>
        <v>-</v>
      </c>
      <c r="I106" s="51" t="str">
        <f aca="false">IFERROR(VLOOKUP($J106,'Base 1'!$A:$C,3,0),"-")</f>
        <v>-</v>
      </c>
      <c r="J106" s="51"/>
      <c r="K106" s="50" t="str">
        <f aca="false">IFERROR(VLOOKUP($J106,'Base 1'!$A:$E,5,0),"-")</f>
        <v>-</v>
      </c>
      <c r="L106" s="50" t="str">
        <f aca="false">IFERROR(VLOOKUP($J106,'Base 1'!$A:$Q,17,0),"-")</f>
        <v>-</v>
      </c>
      <c r="M106" s="50" t="str">
        <f aca="false">IFERROR(VLOOKUP($J106,'Base 1'!$A:$R,18,0),"-")</f>
        <v>-</v>
      </c>
      <c r="N106" s="50" t="str">
        <f aca="false">IFERROR(VLOOKUP($J106,'Base 1'!$A:$F,6,0),"-")</f>
        <v>-</v>
      </c>
      <c r="O106" s="53" t="str">
        <f aca="false">IFERROR(VLOOKUP($J106,'Base 1'!$A:$G,7,0),"-")</f>
        <v>-</v>
      </c>
      <c r="P106" s="133"/>
      <c r="Q106" s="134" t="s">
        <v>57</v>
      </c>
      <c r="R106" s="135" t="s">
        <v>57</v>
      </c>
      <c r="S106" s="136"/>
      <c r="T106" s="60"/>
      <c r="U106" s="61" t="s">
        <v>57</v>
      </c>
      <c r="V106" s="63" t="str">
        <f aca="false">IFERROR(VLOOKUP($J106,'Base 1'!$A:$Q,16,0),"-")</f>
        <v>-</v>
      </c>
      <c r="W106" s="63" t="s">
        <v>57</v>
      </c>
      <c r="X106" s="64" t="s">
        <v>57</v>
      </c>
    </row>
    <row r="107" s="65" customFormat="true" ht="15" hidden="false" customHeight="false" outlineLevel="0" collapsed="false">
      <c r="B107" s="131" t="n">
        <f aca="true">TODAY()</f>
        <v>46135</v>
      </c>
      <c r="C107" s="132" t="s">
        <v>37</v>
      </c>
      <c r="D107" s="49" t="s">
        <v>38</v>
      </c>
      <c r="E107" s="50" t="str">
        <f aca="false">IFERROR(VLOOKUP($J107,'Base 1'!A:S,19,0),"-")</f>
        <v>-</v>
      </c>
      <c r="F107" s="50" t="str">
        <f aca="false">IFERROR(VLOOKUP($J107,'Base 1'!$A:$N,14,0),"-")</f>
        <v>-</v>
      </c>
      <c r="G107" s="50" t="str">
        <f aca="false">IFERROR(VLOOKUP($J107,'Base 1'!$A:$O,15,0),"-")</f>
        <v>-</v>
      </c>
      <c r="H107" s="50" t="str">
        <f aca="false">IFERROR(VLOOKUP($J107,'Base 1'!$A:$T,20,0),"-")</f>
        <v>-</v>
      </c>
      <c r="I107" s="51" t="str">
        <f aca="false">IFERROR(VLOOKUP($J107,'Base 1'!$A:$C,3,0),"-")</f>
        <v>-</v>
      </c>
      <c r="J107" s="51"/>
      <c r="K107" s="50" t="str">
        <f aca="false">IFERROR(VLOOKUP($J107,'Base 1'!$A:$E,5,0),"-")</f>
        <v>-</v>
      </c>
      <c r="L107" s="50" t="str">
        <f aca="false">IFERROR(VLOOKUP($J107,'Base 1'!$A:$Q,17,0),"-")</f>
        <v>-</v>
      </c>
      <c r="M107" s="50" t="str">
        <f aca="false">IFERROR(VLOOKUP($J107,'Base 1'!$A:$R,18,0),"-")</f>
        <v>-</v>
      </c>
      <c r="N107" s="50" t="str">
        <f aca="false">IFERROR(VLOOKUP($J107,'Base 1'!$A:$F,6,0),"-")</f>
        <v>-</v>
      </c>
      <c r="O107" s="53" t="str">
        <f aca="false">IFERROR(VLOOKUP($J107,'Base 1'!$A:$G,7,0),"-")</f>
        <v>-</v>
      </c>
      <c r="P107" s="133"/>
      <c r="Q107" s="134" t="s">
        <v>57</v>
      </c>
      <c r="R107" s="135" t="s">
        <v>57</v>
      </c>
      <c r="S107" s="136"/>
      <c r="T107" s="60"/>
      <c r="U107" s="61" t="s">
        <v>57</v>
      </c>
      <c r="V107" s="63" t="str">
        <f aca="false">IFERROR(VLOOKUP($J107,'Base 1'!$A:$Q,16,0),"-")</f>
        <v>-</v>
      </c>
      <c r="W107" s="63" t="s">
        <v>57</v>
      </c>
      <c r="X107" s="64" t="s">
        <v>57</v>
      </c>
    </row>
    <row r="108" s="65" customFormat="true" ht="15" hidden="false" customHeight="false" outlineLevel="0" collapsed="false">
      <c r="B108" s="131" t="n">
        <f aca="true">TODAY()</f>
        <v>46135</v>
      </c>
      <c r="C108" s="132" t="s">
        <v>37</v>
      </c>
      <c r="D108" s="49" t="s">
        <v>38</v>
      </c>
      <c r="E108" s="50" t="str">
        <f aca="false">IFERROR(VLOOKUP($J108,'Base 1'!A:S,19,0),"-")</f>
        <v>-</v>
      </c>
      <c r="F108" s="50" t="str">
        <f aca="false">IFERROR(VLOOKUP($J108,'Base 1'!$A:$N,14,0),"-")</f>
        <v>-</v>
      </c>
      <c r="G108" s="50" t="str">
        <f aca="false">IFERROR(VLOOKUP($J108,'Base 1'!$A:$O,15,0),"-")</f>
        <v>-</v>
      </c>
      <c r="H108" s="50" t="str">
        <f aca="false">IFERROR(VLOOKUP($J108,'Base 1'!$A:$T,20,0),"-")</f>
        <v>-</v>
      </c>
      <c r="I108" s="51" t="str">
        <f aca="false">IFERROR(VLOOKUP($J108,'Base 1'!$A:$C,3,0),"-")</f>
        <v>-</v>
      </c>
      <c r="J108" s="51"/>
      <c r="K108" s="50" t="str">
        <f aca="false">IFERROR(VLOOKUP($J108,'Base 1'!$A:$E,5,0),"-")</f>
        <v>-</v>
      </c>
      <c r="L108" s="50" t="str">
        <f aca="false">IFERROR(VLOOKUP($J108,'Base 1'!$A:$Q,17,0),"-")</f>
        <v>-</v>
      </c>
      <c r="M108" s="50" t="str">
        <f aca="false">IFERROR(VLOOKUP($J108,'Base 1'!$A:$R,18,0),"-")</f>
        <v>-</v>
      </c>
      <c r="N108" s="50" t="str">
        <f aca="false">IFERROR(VLOOKUP($J108,'Base 1'!$A:$F,6,0),"-")</f>
        <v>-</v>
      </c>
      <c r="O108" s="53" t="str">
        <f aca="false">IFERROR(VLOOKUP($J108,'Base 1'!$A:$G,7,0),"-")</f>
        <v>-</v>
      </c>
      <c r="P108" s="133"/>
      <c r="Q108" s="134" t="s">
        <v>57</v>
      </c>
      <c r="R108" s="135" t="s">
        <v>57</v>
      </c>
      <c r="S108" s="136"/>
      <c r="T108" s="60"/>
      <c r="U108" s="61" t="s">
        <v>57</v>
      </c>
      <c r="V108" s="63" t="str">
        <f aca="false">IFERROR(VLOOKUP($J108,'Base 1'!$A:$Q,16,0),"-")</f>
        <v>-</v>
      </c>
      <c r="W108" s="63" t="s">
        <v>57</v>
      </c>
      <c r="X108" s="64" t="s">
        <v>57</v>
      </c>
    </row>
    <row r="109" s="65" customFormat="true" ht="15" hidden="false" customHeight="false" outlineLevel="0" collapsed="false">
      <c r="B109" s="131" t="n">
        <f aca="true">TODAY()</f>
        <v>46135</v>
      </c>
      <c r="C109" s="132" t="s">
        <v>37</v>
      </c>
      <c r="D109" s="49" t="s">
        <v>38</v>
      </c>
      <c r="E109" s="50" t="str">
        <f aca="false">IFERROR(VLOOKUP($J109,'Base 1'!A:S,19,0),"-")</f>
        <v>-</v>
      </c>
      <c r="F109" s="50" t="str">
        <f aca="false">IFERROR(VLOOKUP($J109,'Base 1'!$A:$N,14,0),"-")</f>
        <v>-</v>
      </c>
      <c r="G109" s="50" t="str">
        <f aca="false">IFERROR(VLOOKUP($J109,'Base 1'!$A:$O,15,0),"-")</f>
        <v>-</v>
      </c>
      <c r="H109" s="50" t="str">
        <f aca="false">IFERROR(VLOOKUP($J109,'Base 1'!$A:$T,20,0),"-")</f>
        <v>-</v>
      </c>
      <c r="I109" s="51" t="str">
        <f aca="false">IFERROR(VLOOKUP($J109,'Base 1'!$A:$C,3,0),"-")</f>
        <v>-</v>
      </c>
      <c r="J109" s="51"/>
      <c r="K109" s="50" t="str">
        <f aca="false">IFERROR(VLOOKUP($J109,'Base 1'!$A:$E,5,0),"-")</f>
        <v>-</v>
      </c>
      <c r="L109" s="50" t="str">
        <f aca="false">IFERROR(VLOOKUP($J109,'Base 1'!$A:$Q,17,0),"-")</f>
        <v>-</v>
      </c>
      <c r="M109" s="50" t="str">
        <f aca="false">IFERROR(VLOOKUP($J109,'Base 1'!$A:$R,18,0),"-")</f>
        <v>-</v>
      </c>
      <c r="N109" s="50" t="str">
        <f aca="false">IFERROR(VLOOKUP($J109,'Base 1'!$A:$F,6,0),"-")</f>
        <v>-</v>
      </c>
      <c r="O109" s="53" t="str">
        <f aca="false">IFERROR(VLOOKUP($J109,'Base 1'!$A:$G,7,0),"-")</f>
        <v>-</v>
      </c>
      <c r="P109" s="133"/>
      <c r="Q109" s="134" t="s">
        <v>57</v>
      </c>
      <c r="R109" s="135" t="s">
        <v>57</v>
      </c>
      <c r="S109" s="136"/>
      <c r="T109" s="60"/>
      <c r="U109" s="61" t="s">
        <v>57</v>
      </c>
      <c r="V109" s="63" t="str">
        <f aca="false">IFERROR(VLOOKUP($J109,'Base 1'!$A:$Q,16,0),"-")</f>
        <v>-</v>
      </c>
      <c r="W109" s="63" t="s">
        <v>57</v>
      </c>
      <c r="X109" s="64" t="s">
        <v>57</v>
      </c>
    </row>
    <row r="110" s="65" customFormat="true" ht="15" hidden="false" customHeight="false" outlineLevel="0" collapsed="false">
      <c r="B110" s="131" t="n">
        <f aca="true">TODAY()</f>
        <v>46135</v>
      </c>
      <c r="C110" s="132" t="s">
        <v>37</v>
      </c>
      <c r="D110" s="49" t="s">
        <v>38</v>
      </c>
      <c r="E110" s="50" t="str">
        <f aca="false">IFERROR(VLOOKUP($J110,'Base 1'!A:S,19,0),"-")</f>
        <v>-</v>
      </c>
      <c r="F110" s="50" t="str">
        <f aca="false">IFERROR(VLOOKUP($J110,'Base 1'!$A:$N,14,0),"-")</f>
        <v>-</v>
      </c>
      <c r="G110" s="50" t="str">
        <f aca="false">IFERROR(VLOOKUP($J110,'Base 1'!$A:$O,15,0),"-")</f>
        <v>-</v>
      </c>
      <c r="H110" s="50" t="str">
        <f aca="false">IFERROR(VLOOKUP($J110,'Base 1'!$A:$T,20,0),"-")</f>
        <v>-</v>
      </c>
      <c r="I110" s="51" t="str">
        <f aca="false">IFERROR(VLOOKUP($J110,'Base 1'!$A:$C,3,0),"-")</f>
        <v>-</v>
      </c>
      <c r="J110" s="51"/>
      <c r="K110" s="50" t="str">
        <f aca="false">IFERROR(VLOOKUP($J110,'Base 1'!$A:$E,5,0),"-")</f>
        <v>-</v>
      </c>
      <c r="L110" s="50" t="str">
        <f aca="false">IFERROR(VLOOKUP($J110,'Base 1'!$A:$Q,17,0),"-")</f>
        <v>-</v>
      </c>
      <c r="M110" s="50" t="str">
        <f aca="false">IFERROR(VLOOKUP($J110,'Base 1'!$A:$R,18,0),"-")</f>
        <v>-</v>
      </c>
      <c r="N110" s="50" t="str">
        <f aca="false">IFERROR(VLOOKUP($J110,'Base 1'!$A:$F,6,0),"-")</f>
        <v>-</v>
      </c>
      <c r="O110" s="53" t="str">
        <f aca="false">IFERROR(VLOOKUP($J110,'Base 1'!$A:$G,7,0),"-")</f>
        <v>-</v>
      </c>
      <c r="P110" s="133"/>
      <c r="Q110" s="134" t="s">
        <v>57</v>
      </c>
      <c r="R110" s="135" t="s">
        <v>57</v>
      </c>
      <c r="S110" s="136"/>
      <c r="T110" s="60"/>
      <c r="U110" s="61" t="s">
        <v>57</v>
      </c>
      <c r="V110" s="63" t="str">
        <f aca="false">IFERROR(VLOOKUP($J110,'Base 1'!$A:$Q,16,0),"-")</f>
        <v>-</v>
      </c>
      <c r="W110" s="63" t="s">
        <v>57</v>
      </c>
      <c r="X110" s="64" t="s">
        <v>57</v>
      </c>
    </row>
    <row r="111" s="65" customFormat="true" ht="15" hidden="false" customHeight="false" outlineLevel="0" collapsed="false">
      <c r="B111" s="131" t="n">
        <f aca="true">TODAY()</f>
        <v>46135</v>
      </c>
      <c r="C111" s="132" t="s">
        <v>37</v>
      </c>
      <c r="D111" s="49" t="s">
        <v>38</v>
      </c>
      <c r="E111" s="50" t="str">
        <f aca="false">IFERROR(VLOOKUP($J111,'Base 1'!A:S,19,0),"-")</f>
        <v>-</v>
      </c>
      <c r="F111" s="50" t="str">
        <f aca="false">IFERROR(VLOOKUP($J111,'Base 1'!$A:$N,14,0),"-")</f>
        <v>-</v>
      </c>
      <c r="G111" s="50" t="str">
        <f aca="false">IFERROR(VLOOKUP($J111,'Base 1'!$A:$O,15,0),"-")</f>
        <v>-</v>
      </c>
      <c r="H111" s="50" t="str">
        <f aca="false">IFERROR(VLOOKUP($J111,'Base 1'!$A:$T,20,0),"-")</f>
        <v>-</v>
      </c>
      <c r="I111" s="51" t="str">
        <f aca="false">IFERROR(VLOOKUP($J111,'Base 1'!$A:$C,3,0),"-")</f>
        <v>-</v>
      </c>
      <c r="J111" s="51"/>
      <c r="K111" s="50" t="str">
        <f aca="false">IFERROR(VLOOKUP($J111,'Base 1'!$A:$E,5,0),"-")</f>
        <v>-</v>
      </c>
      <c r="L111" s="50" t="str">
        <f aca="false">IFERROR(VLOOKUP($J111,'Base 1'!$A:$Q,17,0),"-")</f>
        <v>-</v>
      </c>
      <c r="M111" s="50" t="str">
        <f aca="false">IFERROR(VLOOKUP($J111,'Base 1'!$A:$R,18,0),"-")</f>
        <v>-</v>
      </c>
      <c r="N111" s="50" t="str">
        <f aca="false">IFERROR(VLOOKUP($J111,'Base 1'!$A:$F,6,0),"-")</f>
        <v>-</v>
      </c>
      <c r="O111" s="53" t="str">
        <f aca="false">IFERROR(VLOOKUP($J111,'Base 1'!$A:$G,7,0),"-")</f>
        <v>-</v>
      </c>
      <c r="P111" s="133"/>
      <c r="Q111" s="134" t="s">
        <v>57</v>
      </c>
      <c r="R111" s="135" t="s">
        <v>57</v>
      </c>
      <c r="S111" s="136"/>
      <c r="T111" s="60"/>
      <c r="U111" s="61" t="s">
        <v>57</v>
      </c>
      <c r="V111" s="63" t="str">
        <f aca="false">IFERROR(VLOOKUP($J111,'Base 1'!$A:$Q,16,0),"-")</f>
        <v>-</v>
      </c>
      <c r="W111" s="63" t="s">
        <v>57</v>
      </c>
      <c r="X111" s="64" t="s">
        <v>57</v>
      </c>
    </row>
    <row r="112" s="65" customFormat="true" ht="15" hidden="false" customHeight="false" outlineLevel="0" collapsed="false">
      <c r="B112" s="131" t="n">
        <f aca="true">TODAY()</f>
        <v>46135</v>
      </c>
      <c r="C112" s="132" t="s">
        <v>37</v>
      </c>
      <c r="D112" s="49" t="s">
        <v>38</v>
      </c>
      <c r="E112" s="50" t="str">
        <f aca="false">IFERROR(VLOOKUP($J112,'Base 1'!A:S,19,0),"-")</f>
        <v>-</v>
      </c>
      <c r="F112" s="50" t="str">
        <f aca="false">IFERROR(VLOOKUP($J112,'Base 1'!$A:$N,14,0),"-")</f>
        <v>-</v>
      </c>
      <c r="G112" s="50" t="str">
        <f aca="false">IFERROR(VLOOKUP($J112,'Base 1'!$A:$O,15,0),"-")</f>
        <v>-</v>
      </c>
      <c r="H112" s="50" t="str">
        <f aca="false">IFERROR(VLOOKUP($J112,'Base 1'!$A:$T,20,0),"-")</f>
        <v>-</v>
      </c>
      <c r="I112" s="51" t="str">
        <f aca="false">IFERROR(VLOOKUP($J112,'Base 1'!$A:$C,3,0),"-")</f>
        <v>-</v>
      </c>
      <c r="J112" s="51"/>
      <c r="K112" s="50" t="str">
        <f aca="false">IFERROR(VLOOKUP($J112,'Base 1'!$A:$E,5,0),"-")</f>
        <v>-</v>
      </c>
      <c r="L112" s="50" t="str">
        <f aca="false">IFERROR(VLOOKUP($J112,'Base 1'!$A:$Q,17,0),"-")</f>
        <v>-</v>
      </c>
      <c r="M112" s="50" t="str">
        <f aca="false">IFERROR(VLOOKUP($J112,'Base 1'!$A:$R,18,0),"-")</f>
        <v>-</v>
      </c>
      <c r="N112" s="50" t="str">
        <f aca="false">IFERROR(VLOOKUP($J112,'Base 1'!$A:$F,6,0),"-")</f>
        <v>-</v>
      </c>
      <c r="O112" s="53" t="str">
        <f aca="false">IFERROR(VLOOKUP($J112,'Base 1'!$A:$G,7,0),"-")</f>
        <v>-</v>
      </c>
      <c r="P112" s="133"/>
      <c r="Q112" s="134" t="s">
        <v>57</v>
      </c>
      <c r="R112" s="135" t="s">
        <v>57</v>
      </c>
      <c r="S112" s="136"/>
      <c r="T112" s="60"/>
      <c r="U112" s="61" t="s">
        <v>57</v>
      </c>
      <c r="V112" s="63" t="str">
        <f aca="false">IFERROR(VLOOKUP($J112,'Base 1'!$A:$Q,16,0),"-")</f>
        <v>-</v>
      </c>
      <c r="W112" s="63" t="s">
        <v>57</v>
      </c>
      <c r="X112" s="64" t="s">
        <v>57</v>
      </c>
    </row>
    <row r="113" s="65" customFormat="true" ht="15" hidden="false" customHeight="false" outlineLevel="0" collapsed="false">
      <c r="B113" s="131" t="n">
        <f aca="true">TODAY()</f>
        <v>46135</v>
      </c>
      <c r="C113" s="132" t="s">
        <v>37</v>
      </c>
      <c r="D113" s="49" t="s">
        <v>38</v>
      </c>
      <c r="E113" s="50" t="str">
        <f aca="false">IFERROR(VLOOKUP($J113,'Base 1'!A:S,19,0),"-")</f>
        <v>-</v>
      </c>
      <c r="F113" s="50" t="str">
        <f aca="false">IFERROR(VLOOKUP($J113,'Base 1'!$A:$N,14,0),"-")</f>
        <v>-</v>
      </c>
      <c r="G113" s="50" t="str">
        <f aca="false">IFERROR(VLOOKUP($J113,'Base 1'!$A:$O,15,0),"-")</f>
        <v>-</v>
      </c>
      <c r="H113" s="50" t="str">
        <f aca="false">IFERROR(VLOOKUP($J113,'Base 1'!$A:$T,20,0),"-")</f>
        <v>-</v>
      </c>
      <c r="I113" s="51" t="str">
        <f aca="false">IFERROR(VLOOKUP($J113,'Base 1'!$A:$C,3,0),"-")</f>
        <v>-</v>
      </c>
      <c r="J113" s="51"/>
      <c r="K113" s="50" t="str">
        <f aca="false">IFERROR(VLOOKUP($J113,'Base 1'!$A:$E,5,0),"-")</f>
        <v>-</v>
      </c>
      <c r="L113" s="50" t="str">
        <f aca="false">IFERROR(VLOOKUP($J113,'Base 1'!$A:$Q,17,0),"-")</f>
        <v>-</v>
      </c>
      <c r="M113" s="50" t="str">
        <f aca="false">IFERROR(VLOOKUP($J113,'Base 1'!$A:$R,18,0),"-")</f>
        <v>-</v>
      </c>
      <c r="N113" s="50" t="str">
        <f aca="false">IFERROR(VLOOKUP($J113,'Base 1'!$A:$F,6,0),"-")</f>
        <v>-</v>
      </c>
      <c r="O113" s="53" t="str">
        <f aca="false">IFERROR(VLOOKUP($J113,'Base 1'!$A:$G,7,0),"-")</f>
        <v>-</v>
      </c>
      <c r="P113" s="133"/>
      <c r="Q113" s="134" t="s">
        <v>57</v>
      </c>
      <c r="R113" s="135" t="s">
        <v>57</v>
      </c>
      <c r="S113" s="136"/>
      <c r="T113" s="60"/>
      <c r="U113" s="61" t="s">
        <v>57</v>
      </c>
      <c r="V113" s="63" t="str">
        <f aca="false">IFERROR(VLOOKUP($J113,'Base 1'!$A:$Q,16,0),"-")</f>
        <v>-</v>
      </c>
      <c r="W113" s="63" t="s">
        <v>57</v>
      </c>
      <c r="X113" s="64" t="s">
        <v>57</v>
      </c>
    </row>
    <row r="114" s="65" customFormat="true" ht="15" hidden="false" customHeight="false" outlineLevel="0" collapsed="false">
      <c r="B114" s="131" t="n">
        <f aca="true">TODAY()</f>
        <v>46135</v>
      </c>
      <c r="C114" s="132" t="s">
        <v>37</v>
      </c>
      <c r="D114" s="49" t="s">
        <v>38</v>
      </c>
      <c r="E114" s="50" t="str">
        <f aca="false">IFERROR(VLOOKUP($J114,'Base 1'!A:S,19,0),"-")</f>
        <v>-</v>
      </c>
      <c r="F114" s="50" t="str">
        <f aca="false">IFERROR(VLOOKUP($J114,'Base 1'!$A:$N,14,0),"-")</f>
        <v>-</v>
      </c>
      <c r="G114" s="50" t="str">
        <f aca="false">IFERROR(VLOOKUP($J114,'Base 1'!$A:$O,15,0),"-")</f>
        <v>-</v>
      </c>
      <c r="H114" s="50" t="str">
        <f aca="false">IFERROR(VLOOKUP($J114,'Base 1'!$A:$T,20,0),"-")</f>
        <v>-</v>
      </c>
      <c r="I114" s="51" t="str">
        <f aca="false">IFERROR(VLOOKUP($J114,'Base 1'!$A:$C,3,0),"-")</f>
        <v>-</v>
      </c>
      <c r="J114" s="51"/>
      <c r="K114" s="50" t="str">
        <f aca="false">IFERROR(VLOOKUP($J114,'Base 1'!$A:$E,5,0),"-")</f>
        <v>-</v>
      </c>
      <c r="L114" s="50" t="str">
        <f aca="false">IFERROR(VLOOKUP($J114,'Base 1'!$A:$Q,17,0),"-")</f>
        <v>-</v>
      </c>
      <c r="M114" s="50" t="str">
        <f aca="false">IFERROR(VLOOKUP($J114,'Base 1'!$A:$R,18,0),"-")</f>
        <v>-</v>
      </c>
      <c r="N114" s="50" t="str">
        <f aca="false">IFERROR(VLOOKUP($J114,'Base 1'!$A:$F,6,0),"-")</f>
        <v>-</v>
      </c>
      <c r="O114" s="53" t="str">
        <f aca="false">IFERROR(VLOOKUP($J114,'Base 1'!$A:$G,7,0),"-")</f>
        <v>-</v>
      </c>
      <c r="P114" s="133"/>
      <c r="Q114" s="134" t="s">
        <v>57</v>
      </c>
      <c r="R114" s="135" t="s">
        <v>57</v>
      </c>
      <c r="S114" s="136"/>
      <c r="T114" s="60"/>
      <c r="U114" s="61" t="s">
        <v>57</v>
      </c>
      <c r="V114" s="63" t="str">
        <f aca="false">IFERROR(VLOOKUP($J114,'Base 1'!$A:$Q,16,0),"-")</f>
        <v>-</v>
      </c>
      <c r="W114" s="63" t="s">
        <v>57</v>
      </c>
      <c r="X114" s="64" t="s">
        <v>57</v>
      </c>
    </row>
    <row r="115" s="65" customFormat="true" ht="15" hidden="false" customHeight="false" outlineLevel="0" collapsed="false">
      <c r="B115" s="131" t="n">
        <f aca="true">TODAY()</f>
        <v>46135</v>
      </c>
      <c r="C115" s="132" t="s">
        <v>37</v>
      </c>
      <c r="D115" s="49" t="s">
        <v>38</v>
      </c>
      <c r="E115" s="50" t="str">
        <f aca="false">IFERROR(VLOOKUP($J115,'Base 1'!A:S,19,0),"-")</f>
        <v>-</v>
      </c>
      <c r="F115" s="50" t="str">
        <f aca="false">IFERROR(VLOOKUP($J115,'Base 1'!$A:$N,14,0),"-")</f>
        <v>-</v>
      </c>
      <c r="G115" s="50" t="str">
        <f aca="false">IFERROR(VLOOKUP($J115,'Base 1'!$A:$O,15,0),"-")</f>
        <v>-</v>
      </c>
      <c r="H115" s="50" t="str">
        <f aca="false">IFERROR(VLOOKUP($J115,'Base 1'!$A:$T,20,0),"-")</f>
        <v>-</v>
      </c>
      <c r="I115" s="51" t="str">
        <f aca="false">IFERROR(VLOOKUP($J115,'Base 1'!$A:$C,3,0),"-")</f>
        <v>-</v>
      </c>
      <c r="J115" s="51"/>
      <c r="K115" s="50" t="str">
        <f aca="false">IFERROR(VLOOKUP($J115,'Base 1'!$A:$E,5,0),"-")</f>
        <v>-</v>
      </c>
      <c r="L115" s="50" t="str">
        <f aca="false">IFERROR(VLOOKUP($J115,'Base 1'!$A:$Q,17,0),"-")</f>
        <v>-</v>
      </c>
      <c r="M115" s="50" t="str">
        <f aca="false">IFERROR(VLOOKUP($J115,'Base 1'!$A:$R,18,0),"-")</f>
        <v>-</v>
      </c>
      <c r="N115" s="50" t="str">
        <f aca="false">IFERROR(VLOOKUP($J115,'Base 1'!$A:$F,6,0),"-")</f>
        <v>-</v>
      </c>
      <c r="O115" s="53" t="str">
        <f aca="false">IFERROR(VLOOKUP($J115,'Base 1'!$A:$G,7,0),"-")</f>
        <v>-</v>
      </c>
      <c r="P115" s="133"/>
      <c r="Q115" s="134" t="s">
        <v>57</v>
      </c>
      <c r="R115" s="135" t="s">
        <v>57</v>
      </c>
      <c r="S115" s="136"/>
      <c r="T115" s="60"/>
      <c r="U115" s="61" t="s">
        <v>57</v>
      </c>
      <c r="V115" s="63" t="str">
        <f aca="false">IFERROR(VLOOKUP($J115,'Base 1'!$A:$Q,16,0),"-")</f>
        <v>-</v>
      </c>
      <c r="W115" s="63" t="s">
        <v>57</v>
      </c>
      <c r="X115" s="64" t="s">
        <v>57</v>
      </c>
    </row>
    <row r="116" s="65" customFormat="true" ht="15" hidden="false" customHeight="false" outlineLevel="0" collapsed="false">
      <c r="B116" s="131" t="n">
        <f aca="true">TODAY()</f>
        <v>46135</v>
      </c>
      <c r="C116" s="132" t="s">
        <v>37</v>
      </c>
      <c r="D116" s="49" t="s">
        <v>38</v>
      </c>
      <c r="E116" s="50" t="str">
        <f aca="false">IFERROR(VLOOKUP($J116,'Base 1'!A:S,19,0),"-")</f>
        <v>-</v>
      </c>
      <c r="F116" s="50" t="str">
        <f aca="false">IFERROR(VLOOKUP($J116,'Base 1'!$A:$N,14,0),"-")</f>
        <v>-</v>
      </c>
      <c r="G116" s="50" t="str">
        <f aca="false">IFERROR(VLOOKUP($J116,'Base 1'!$A:$O,15,0),"-")</f>
        <v>-</v>
      </c>
      <c r="H116" s="50" t="str">
        <f aca="false">IFERROR(VLOOKUP($J116,'Base 1'!$A:$T,20,0),"-")</f>
        <v>-</v>
      </c>
      <c r="I116" s="51" t="str">
        <f aca="false">IFERROR(VLOOKUP($J116,'Base 1'!$A:$C,3,0),"-")</f>
        <v>-</v>
      </c>
      <c r="J116" s="51"/>
      <c r="K116" s="50" t="str">
        <f aca="false">IFERROR(VLOOKUP($J116,'Base 1'!$A:$E,5,0),"-")</f>
        <v>-</v>
      </c>
      <c r="L116" s="50" t="str">
        <f aca="false">IFERROR(VLOOKUP($J116,'Base 1'!$A:$Q,17,0),"-")</f>
        <v>-</v>
      </c>
      <c r="M116" s="50" t="str">
        <f aca="false">IFERROR(VLOOKUP($J116,'Base 1'!$A:$R,18,0),"-")</f>
        <v>-</v>
      </c>
      <c r="N116" s="50" t="str">
        <f aca="false">IFERROR(VLOOKUP($J116,'Base 1'!$A:$F,6,0),"-")</f>
        <v>-</v>
      </c>
      <c r="O116" s="53" t="str">
        <f aca="false">IFERROR(VLOOKUP($J116,'Base 1'!$A:$G,7,0),"-")</f>
        <v>-</v>
      </c>
      <c r="P116" s="133"/>
      <c r="Q116" s="134" t="s">
        <v>57</v>
      </c>
      <c r="R116" s="135" t="s">
        <v>57</v>
      </c>
      <c r="S116" s="136"/>
      <c r="T116" s="60"/>
      <c r="U116" s="61" t="s">
        <v>57</v>
      </c>
      <c r="V116" s="63" t="str">
        <f aca="false">IFERROR(VLOOKUP($J116,'Base 1'!$A:$Q,16,0),"-")</f>
        <v>-</v>
      </c>
      <c r="W116" s="63" t="s">
        <v>57</v>
      </c>
      <c r="X116" s="64" t="s">
        <v>57</v>
      </c>
    </row>
    <row r="117" s="65" customFormat="true" ht="15" hidden="false" customHeight="false" outlineLevel="0" collapsed="false">
      <c r="B117" s="131" t="n">
        <f aca="true">TODAY()</f>
        <v>46135</v>
      </c>
      <c r="C117" s="132" t="s">
        <v>37</v>
      </c>
      <c r="D117" s="49" t="s">
        <v>38</v>
      </c>
      <c r="E117" s="50" t="str">
        <f aca="false">IFERROR(VLOOKUP($J117,'Base 1'!A:S,19,0),"-")</f>
        <v>-</v>
      </c>
      <c r="F117" s="50" t="str">
        <f aca="false">IFERROR(VLOOKUP($J117,'Base 1'!$A:$N,14,0),"-")</f>
        <v>-</v>
      </c>
      <c r="G117" s="50" t="str">
        <f aca="false">IFERROR(VLOOKUP($J117,'Base 1'!$A:$O,15,0),"-")</f>
        <v>-</v>
      </c>
      <c r="H117" s="50" t="str">
        <f aca="false">IFERROR(VLOOKUP($J117,'Base 1'!$A:$T,20,0),"-")</f>
        <v>-</v>
      </c>
      <c r="I117" s="51" t="str">
        <f aca="false">IFERROR(VLOOKUP($J117,'Base 1'!$A:$C,3,0),"-")</f>
        <v>-</v>
      </c>
      <c r="J117" s="51"/>
      <c r="K117" s="50" t="str">
        <f aca="false">IFERROR(VLOOKUP($J117,'Base 1'!$A:$E,5,0),"-")</f>
        <v>-</v>
      </c>
      <c r="L117" s="50" t="str">
        <f aca="false">IFERROR(VLOOKUP($J117,'Base 1'!$A:$Q,17,0),"-")</f>
        <v>-</v>
      </c>
      <c r="M117" s="50" t="str">
        <f aca="false">IFERROR(VLOOKUP($J117,'Base 1'!$A:$R,18,0),"-")</f>
        <v>-</v>
      </c>
      <c r="N117" s="50" t="str">
        <f aca="false">IFERROR(VLOOKUP($J117,'Base 1'!$A:$F,6,0),"-")</f>
        <v>-</v>
      </c>
      <c r="O117" s="53" t="str">
        <f aca="false">IFERROR(VLOOKUP($J117,'Base 1'!$A:$G,7,0),"-")</f>
        <v>-</v>
      </c>
      <c r="P117" s="133"/>
      <c r="Q117" s="134" t="s">
        <v>57</v>
      </c>
      <c r="R117" s="135" t="s">
        <v>57</v>
      </c>
      <c r="S117" s="136"/>
      <c r="T117" s="60"/>
      <c r="U117" s="61" t="s">
        <v>57</v>
      </c>
      <c r="V117" s="63" t="str">
        <f aca="false">IFERROR(VLOOKUP($J117,'Base 1'!$A:$Q,16,0),"-")</f>
        <v>-</v>
      </c>
      <c r="W117" s="63" t="s">
        <v>57</v>
      </c>
      <c r="X117" s="64" t="s">
        <v>57</v>
      </c>
    </row>
    <row r="118" s="65" customFormat="true" ht="15" hidden="false" customHeight="false" outlineLevel="0" collapsed="false">
      <c r="B118" s="131" t="n">
        <f aca="true">TODAY()</f>
        <v>46135</v>
      </c>
      <c r="C118" s="132" t="s">
        <v>37</v>
      </c>
      <c r="D118" s="49" t="s">
        <v>38</v>
      </c>
      <c r="E118" s="50" t="str">
        <f aca="false">IFERROR(VLOOKUP($J118,'Base 1'!A:S,19,0),"-")</f>
        <v>-</v>
      </c>
      <c r="F118" s="50" t="str">
        <f aca="false">IFERROR(VLOOKUP($J118,'Base 1'!$A:$N,14,0),"-")</f>
        <v>-</v>
      </c>
      <c r="G118" s="50" t="str">
        <f aca="false">IFERROR(VLOOKUP($J118,'Base 1'!$A:$O,15,0),"-")</f>
        <v>-</v>
      </c>
      <c r="H118" s="50" t="str">
        <f aca="false">IFERROR(VLOOKUP($J118,'Base 1'!$A:$T,20,0),"-")</f>
        <v>-</v>
      </c>
      <c r="I118" s="51" t="str">
        <f aca="false">IFERROR(VLOOKUP($J118,'Base 1'!$A:$C,3,0),"-")</f>
        <v>-</v>
      </c>
      <c r="J118" s="51"/>
      <c r="K118" s="50" t="str">
        <f aca="false">IFERROR(VLOOKUP($J118,'Base 1'!$A:$E,5,0),"-")</f>
        <v>-</v>
      </c>
      <c r="L118" s="50" t="str">
        <f aca="false">IFERROR(VLOOKUP($J118,'Base 1'!$A:$Q,17,0),"-")</f>
        <v>-</v>
      </c>
      <c r="M118" s="50" t="str">
        <f aca="false">IFERROR(VLOOKUP($J118,'Base 1'!$A:$R,18,0),"-")</f>
        <v>-</v>
      </c>
      <c r="N118" s="50" t="str">
        <f aca="false">IFERROR(VLOOKUP($J118,'Base 1'!$A:$F,6,0),"-")</f>
        <v>-</v>
      </c>
      <c r="O118" s="53" t="str">
        <f aca="false">IFERROR(VLOOKUP($J118,'Base 1'!$A:$G,7,0),"-")</f>
        <v>-</v>
      </c>
      <c r="P118" s="133"/>
      <c r="Q118" s="134" t="s">
        <v>57</v>
      </c>
      <c r="R118" s="135" t="s">
        <v>57</v>
      </c>
      <c r="S118" s="136"/>
      <c r="T118" s="60"/>
      <c r="U118" s="61" t="s">
        <v>57</v>
      </c>
      <c r="V118" s="63" t="str">
        <f aca="false">IFERROR(VLOOKUP($J118,'Base 1'!$A:$Q,16,0),"-")</f>
        <v>-</v>
      </c>
      <c r="W118" s="63" t="s">
        <v>57</v>
      </c>
      <c r="X118" s="64" t="s">
        <v>57</v>
      </c>
    </row>
    <row r="119" s="65" customFormat="true" ht="15" hidden="false" customHeight="false" outlineLevel="0" collapsed="false">
      <c r="B119" s="131" t="n">
        <f aca="true">TODAY()</f>
        <v>46135</v>
      </c>
      <c r="C119" s="132" t="s">
        <v>37</v>
      </c>
      <c r="D119" s="49" t="s">
        <v>38</v>
      </c>
      <c r="E119" s="50" t="str">
        <f aca="false">IFERROR(VLOOKUP($J119,'Base 1'!A:S,19,0),"-")</f>
        <v>-</v>
      </c>
      <c r="F119" s="50" t="str">
        <f aca="false">IFERROR(VLOOKUP($J119,'Base 1'!$A:$N,14,0),"-")</f>
        <v>-</v>
      </c>
      <c r="G119" s="50" t="str">
        <f aca="false">IFERROR(VLOOKUP($J119,'Base 1'!$A:$O,15,0),"-")</f>
        <v>-</v>
      </c>
      <c r="H119" s="50" t="str">
        <f aca="false">IFERROR(VLOOKUP($J119,'Base 1'!$A:$T,20,0),"-")</f>
        <v>-</v>
      </c>
      <c r="I119" s="51" t="str">
        <f aca="false">IFERROR(VLOOKUP($J119,'Base 1'!$A:$C,3,0),"-")</f>
        <v>-</v>
      </c>
      <c r="J119" s="51"/>
      <c r="K119" s="50" t="str">
        <f aca="false">IFERROR(VLOOKUP($J119,'Base 1'!$A:$E,5,0),"-")</f>
        <v>-</v>
      </c>
      <c r="L119" s="50" t="str">
        <f aca="false">IFERROR(VLOOKUP($J119,'Base 1'!$A:$Q,17,0),"-")</f>
        <v>-</v>
      </c>
      <c r="M119" s="50" t="str">
        <f aca="false">IFERROR(VLOOKUP($J119,'Base 1'!$A:$R,18,0),"-")</f>
        <v>-</v>
      </c>
      <c r="N119" s="50" t="str">
        <f aca="false">IFERROR(VLOOKUP($J119,'Base 1'!$A:$F,6,0),"-")</f>
        <v>-</v>
      </c>
      <c r="O119" s="53" t="str">
        <f aca="false">IFERROR(VLOOKUP($J119,'Base 1'!$A:$G,7,0),"-")</f>
        <v>-</v>
      </c>
      <c r="P119" s="133"/>
      <c r="Q119" s="134" t="s">
        <v>57</v>
      </c>
      <c r="R119" s="135" t="s">
        <v>57</v>
      </c>
      <c r="S119" s="136"/>
      <c r="T119" s="60"/>
      <c r="U119" s="61" t="s">
        <v>57</v>
      </c>
      <c r="V119" s="63" t="str">
        <f aca="false">IFERROR(VLOOKUP($J119,'Base 1'!$A:$Q,16,0),"-")</f>
        <v>-</v>
      </c>
      <c r="W119" s="63" t="s">
        <v>57</v>
      </c>
      <c r="X119" s="64" t="s">
        <v>57</v>
      </c>
    </row>
    <row r="120" s="65" customFormat="true" ht="15" hidden="false" customHeight="false" outlineLevel="0" collapsed="false">
      <c r="B120" s="131" t="n">
        <f aca="true">TODAY()</f>
        <v>46135</v>
      </c>
      <c r="C120" s="132" t="s">
        <v>37</v>
      </c>
      <c r="D120" s="49" t="s">
        <v>38</v>
      </c>
      <c r="E120" s="50" t="str">
        <f aca="false">IFERROR(VLOOKUP($J120,'Base 1'!A:S,19,0),"-")</f>
        <v>-</v>
      </c>
      <c r="F120" s="50" t="str">
        <f aca="false">IFERROR(VLOOKUP($J120,'Base 1'!$A:$N,14,0),"-")</f>
        <v>-</v>
      </c>
      <c r="G120" s="50" t="str">
        <f aca="false">IFERROR(VLOOKUP($J120,'Base 1'!$A:$O,15,0),"-")</f>
        <v>-</v>
      </c>
      <c r="H120" s="50" t="str">
        <f aca="false">IFERROR(VLOOKUP($J120,'Base 1'!$A:$T,20,0),"-")</f>
        <v>-</v>
      </c>
      <c r="I120" s="51" t="str">
        <f aca="false">IFERROR(VLOOKUP($J120,'Base 1'!$A:$C,3,0),"-")</f>
        <v>-</v>
      </c>
      <c r="J120" s="51"/>
      <c r="K120" s="50" t="str">
        <f aca="false">IFERROR(VLOOKUP($J120,'Base 1'!$A:$E,5,0),"-")</f>
        <v>-</v>
      </c>
      <c r="L120" s="50" t="str">
        <f aca="false">IFERROR(VLOOKUP($J120,'Base 1'!$A:$Q,17,0),"-")</f>
        <v>-</v>
      </c>
      <c r="M120" s="50" t="str">
        <f aca="false">IFERROR(VLOOKUP($J120,'Base 1'!$A:$R,18,0),"-")</f>
        <v>-</v>
      </c>
      <c r="N120" s="50" t="str">
        <f aca="false">IFERROR(VLOOKUP($J120,'Base 1'!$A:$F,6,0),"-")</f>
        <v>-</v>
      </c>
      <c r="O120" s="53" t="str">
        <f aca="false">IFERROR(VLOOKUP($J120,'Base 1'!$A:$G,7,0),"-")</f>
        <v>-</v>
      </c>
      <c r="P120" s="133"/>
      <c r="Q120" s="134" t="s">
        <v>57</v>
      </c>
      <c r="R120" s="135" t="s">
        <v>57</v>
      </c>
      <c r="S120" s="136"/>
      <c r="T120" s="60"/>
      <c r="U120" s="61" t="s">
        <v>57</v>
      </c>
      <c r="V120" s="63" t="str">
        <f aca="false">IFERROR(VLOOKUP($J120,'Base 1'!$A:$Q,16,0),"-")</f>
        <v>-</v>
      </c>
      <c r="W120" s="63" t="s">
        <v>57</v>
      </c>
      <c r="X120" s="64" t="s">
        <v>57</v>
      </c>
    </row>
    <row r="121" s="65" customFormat="true" ht="15" hidden="false" customHeight="false" outlineLevel="0" collapsed="false">
      <c r="B121" s="131" t="n">
        <f aca="true">TODAY()</f>
        <v>46135</v>
      </c>
      <c r="C121" s="132" t="s">
        <v>37</v>
      </c>
      <c r="D121" s="49" t="s">
        <v>38</v>
      </c>
      <c r="E121" s="50" t="str">
        <f aca="false">IFERROR(VLOOKUP($J121,'Base 1'!A:S,19,0),"-")</f>
        <v>-</v>
      </c>
      <c r="F121" s="50" t="str">
        <f aca="false">IFERROR(VLOOKUP($J121,'Base 1'!$A:$N,14,0),"-")</f>
        <v>-</v>
      </c>
      <c r="G121" s="50" t="str">
        <f aca="false">IFERROR(VLOOKUP($J121,'Base 1'!$A:$O,15,0),"-")</f>
        <v>-</v>
      </c>
      <c r="H121" s="50" t="str">
        <f aca="false">IFERROR(VLOOKUP($J121,'Base 1'!$A:$T,20,0),"-")</f>
        <v>-</v>
      </c>
      <c r="I121" s="51" t="str">
        <f aca="false">IFERROR(VLOOKUP($J121,'Base 1'!$A:$C,3,0),"-")</f>
        <v>-</v>
      </c>
      <c r="J121" s="51"/>
      <c r="K121" s="50" t="str">
        <f aca="false">IFERROR(VLOOKUP($J121,'Base 1'!$A:$E,5,0),"-")</f>
        <v>-</v>
      </c>
      <c r="L121" s="50" t="str">
        <f aca="false">IFERROR(VLOOKUP($J121,'Base 1'!$A:$Q,17,0),"-")</f>
        <v>-</v>
      </c>
      <c r="M121" s="50" t="str">
        <f aca="false">IFERROR(VLOOKUP($J121,'Base 1'!$A:$R,18,0),"-")</f>
        <v>-</v>
      </c>
      <c r="N121" s="50" t="str">
        <f aca="false">IFERROR(VLOOKUP($J121,'Base 1'!$A:$F,6,0),"-")</f>
        <v>-</v>
      </c>
      <c r="O121" s="53" t="str">
        <f aca="false">IFERROR(VLOOKUP($J121,'Base 1'!$A:$G,7,0),"-")</f>
        <v>-</v>
      </c>
      <c r="P121" s="133"/>
      <c r="Q121" s="134" t="s">
        <v>57</v>
      </c>
      <c r="R121" s="135" t="s">
        <v>57</v>
      </c>
      <c r="S121" s="136"/>
      <c r="T121" s="60"/>
      <c r="U121" s="61" t="s">
        <v>57</v>
      </c>
      <c r="V121" s="63" t="str">
        <f aca="false">IFERROR(VLOOKUP($J121,'Base 1'!$A:$Q,16,0),"-")</f>
        <v>-</v>
      </c>
      <c r="W121" s="63" t="s">
        <v>57</v>
      </c>
      <c r="X121" s="64" t="s">
        <v>57</v>
      </c>
    </row>
    <row r="122" s="65" customFormat="true" ht="15" hidden="false" customHeight="false" outlineLevel="0" collapsed="false">
      <c r="B122" s="131" t="n">
        <f aca="true">TODAY()</f>
        <v>46135</v>
      </c>
      <c r="C122" s="132" t="s">
        <v>37</v>
      </c>
      <c r="D122" s="49" t="s">
        <v>38</v>
      </c>
      <c r="E122" s="50" t="str">
        <f aca="false">IFERROR(VLOOKUP($J122,'Base 1'!A:S,19,0),"-")</f>
        <v>-</v>
      </c>
      <c r="F122" s="50" t="str">
        <f aca="false">IFERROR(VLOOKUP($J122,'Base 1'!$A:$N,14,0),"-")</f>
        <v>-</v>
      </c>
      <c r="G122" s="50" t="str">
        <f aca="false">IFERROR(VLOOKUP($J122,'Base 1'!$A:$O,15,0),"-")</f>
        <v>-</v>
      </c>
      <c r="H122" s="50" t="str">
        <f aca="false">IFERROR(VLOOKUP($J122,'Base 1'!$A:$T,20,0),"-")</f>
        <v>-</v>
      </c>
      <c r="I122" s="51" t="str">
        <f aca="false">IFERROR(VLOOKUP($J122,'Base 1'!$A:$C,3,0),"-")</f>
        <v>-</v>
      </c>
      <c r="J122" s="51"/>
      <c r="K122" s="50" t="str">
        <f aca="false">IFERROR(VLOOKUP($J122,'Base 1'!$A:$E,5,0),"-")</f>
        <v>-</v>
      </c>
      <c r="L122" s="50" t="str">
        <f aca="false">IFERROR(VLOOKUP($J122,'Base 1'!$A:$Q,17,0),"-")</f>
        <v>-</v>
      </c>
      <c r="M122" s="50" t="str">
        <f aca="false">IFERROR(VLOOKUP($J122,'Base 1'!$A:$R,18,0),"-")</f>
        <v>-</v>
      </c>
      <c r="N122" s="50" t="str">
        <f aca="false">IFERROR(VLOOKUP($J122,'Base 1'!$A:$F,6,0),"-")</f>
        <v>-</v>
      </c>
      <c r="O122" s="53" t="str">
        <f aca="false">IFERROR(VLOOKUP($J122,'Base 1'!$A:$G,7,0),"-")</f>
        <v>-</v>
      </c>
      <c r="P122" s="133"/>
      <c r="Q122" s="134" t="s">
        <v>57</v>
      </c>
      <c r="R122" s="135" t="s">
        <v>57</v>
      </c>
      <c r="S122" s="136"/>
      <c r="T122" s="60"/>
      <c r="U122" s="61" t="s">
        <v>57</v>
      </c>
      <c r="V122" s="63" t="str">
        <f aca="false">IFERROR(VLOOKUP($J122,'Base 1'!$A:$Q,16,0),"-")</f>
        <v>-</v>
      </c>
      <c r="W122" s="63" t="s">
        <v>57</v>
      </c>
      <c r="X122" s="64" t="s">
        <v>57</v>
      </c>
    </row>
    <row r="123" s="65" customFormat="true" ht="15" hidden="false" customHeight="false" outlineLevel="0" collapsed="false">
      <c r="B123" s="131" t="n">
        <f aca="true">TODAY()</f>
        <v>46135</v>
      </c>
      <c r="C123" s="132" t="s">
        <v>37</v>
      </c>
      <c r="D123" s="49" t="s">
        <v>38</v>
      </c>
      <c r="E123" s="50" t="str">
        <f aca="false">IFERROR(VLOOKUP($J123,'Base 1'!A:S,19,0),"-")</f>
        <v>-</v>
      </c>
      <c r="F123" s="50" t="str">
        <f aca="false">IFERROR(VLOOKUP($J123,'Base 1'!$A:$N,14,0),"-")</f>
        <v>-</v>
      </c>
      <c r="G123" s="50" t="str">
        <f aca="false">IFERROR(VLOOKUP($J123,'Base 1'!$A:$O,15,0),"-")</f>
        <v>-</v>
      </c>
      <c r="H123" s="50" t="str">
        <f aca="false">IFERROR(VLOOKUP($J123,'Base 1'!$A:$T,20,0),"-")</f>
        <v>-</v>
      </c>
      <c r="I123" s="51" t="str">
        <f aca="false">IFERROR(VLOOKUP($J123,'Base 1'!$A:$C,3,0),"-")</f>
        <v>-</v>
      </c>
      <c r="J123" s="51"/>
      <c r="K123" s="50" t="str">
        <f aca="false">IFERROR(VLOOKUP($J123,'Base 1'!$A:$E,5,0),"-")</f>
        <v>-</v>
      </c>
      <c r="L123" s="50" t="str">
        <f aca="false">IFERROR(VLOOKUP($J123,'Base 1'!$A:$Q,17,0),"-")</f>
        <v>-</v>
      </c>
      <c r="M123" s="50" t="str">
        <f aca="false">IFERROR(VLOOKUP($J123,'Base 1'!$A:$R,18,0),"-")</f>
        <v>-</v>
      </c>
      <c r="N123" s="50" t="str">
        <f aca="false">IFERROR(VLOOKUP($J123,'Base 1'!$A:$F,6,0),"-")</f>
        <v>-</v>
      </c>
      <c r="O123" s="53" t="str">
        <f aca="false">IFERROR(VLOOKUP($J123,'Base 1'!$A:$G,7,0),"-")</f>
        <v>-</v>
      </c>
      <c r="P123" s="133"/>
      <c r="Q123" s="134" t="s">
        <v>57</v>
      </c>
      <c r="R123" s="135" t="s">
        <v>57</v>
      </c>
      <c r="S123" s="136"/>
      <c r="T123" s="60"/>
      <c r="U123" s="61" t="s">
        <v>57</v>
      </c>
      <c r="V123" s="63" t="str">
        <f aca="false">IFERROR(VLOOKUP($J123,'Base 1'!$A:$Q,16,0),"-")</f>
        <v>-</v>
      </c>
      <c r="W123" s="63" t="s">
        <v>57</v>
      </c>
      <c r="X123" s="64" t="s">
        <v>57</v>
      </c>
    </row>
    <row r="124" s="65" customFormat="true" ht="15" hidden="false" customHeight="false" outlineLevel="0" collapsed="false">
      <c r="B124" s="131" t="n">
        <f aca="true">TODAY()</f>
        <v>46135</v>
      </c>
      <c r="C124" s="132" t="s">
        <v>37</v>
      </c>
      <c r="D124" s="49" t="s">
        <v>38</v>
      </c>
      <c r="E124" s="50" t="str">
        <f aca="false">IFERROR(VLOOKUP($J124,'Base 1'!A:S,19,0),"-")</f>
        <v>-</v>
      </c>
      <c r="F124" s="50" t="str">
        <f aca="false">IFERROR(VLOOKUP($J124,'Base 1'!$A:$N,14,0),"-")</f>
        <v>-</v>
      </c>
      <c r="G124" s="50" t="str">
        <f aca="false">IFERROR(VLOOKUP($J124,'Base 1'!$A:$O,15,0),"-")</f>
        <v>-</v>
      </c>
      <c r="H124" s="50" t="str">
        <f aca="false">IFERROR(VLOOKUP($J124,'Base 1'!$A:$T,20,0),"-")</f>
        <v>-</v>
      </c>
      <c r="I124" s="51" t="str">
        <f aca="false">IFERROR(VLOOKUP($J124,'Base 1'!$A:$C,3,0),"-")</f>
        <v>-</v>
      </c>
      <c r="J124" s="51"/>
      <c r="K124" s="50" t="str">
        <f aca="false">IFERROR(VLOOKUP($J124,'Base 1'!$A:$E,5,0),"-")</f>
        <v>-</v>
      </c>
      <c r="L124" s="50" t="str">
        <f aca="false">IFERROR(VLOOKUP($J124,'Base 1'!$A:$Q,17,0),"-")</f>
        <v>-</v>
      </c>
      <c r="M124" s="50" t="str">
        <f aca="false">IFERROR(VLOOKUP($J124,'Base 1'!$A:$R,18,0),"-")</f>
        <v>-</v>
      </c>
      <c r="N124" s="50" t="str">
        <f aca="false">IFERROR(VLOOKUP($J124,'Base 1'!$A:$F,6,0),"-")</f>
        <v>-</v>
      </c>
      <c r="O124" s="53" t="str">
        <f aca="false">IFERROR(VLOOKUP($J124,'Base 1'!$A:$G,7,0),"-")</f>
        <v>-</v>
      </c>
      <c r="P124" s="133"/>
      <c r="Q124" s="134" t="s">
        <v>57</v>
      </c>
      <c r="R124" s="135" t="s">
        <v>57</v>
      </c>
      <c r="S124" s="136"/>
      <c r="T124" s="60"/>
      <c r="U124" s="61" t="s">
        <v>57</v>
      </c>
      <c r="V124" s="63" t="str">
        <f aca="false">IFERROR(VLOOKUP($J124,'Base 1'!$A:$Q,16,0),"-")</f>
        <v>-</v>
      </c>
      <c r="W124" s="63" t="s">
        <v>57</v>
      </c>
      <c r="X124" s="64" t="s">
        <v>57</v>
      </c>
    </row>
    <row r="125" s="65" customFormat="true" ht="15" hidden="false" customHeight="false" outlineLevel="0" collapsed="false">
      <c r="B125" s="131" t="n">
        <f aca="true">TODAY()</f>
        <v>46135</v>
      </c>
      <c r="C125" s="132" t="s">
        <v>37</v>
      </c>
      <c r="D125" s="49" t="s">
        <v>38</v>
      </c>
      <c r="E125" s="50" t="str">
        <f aca="false">IFERROR(VLOOKUP($J125,'Base 1'!A:S,19,0),"-")</f>
        <v>-</v>
      </c>
      <c r="F125" s="50" t="str">
        <f aca="false">IFERROR(VLOOKUP($J125,'Base 1'!$A:$N,14,0),"-")</f>
        <v>-</v>
      </c>
      <c r="G125" s="50" t="str">
        <f aca="false">IFERROR(VLOOKUP($J125,'Base 1'!$A:$O,15,0),"-")</f>
        <v>-</v>
      </c>
      <c r="H125" s="50" t="str">
        <f aca="false">IFERROR(VLOOKUP($J125,'Base 1'!$A:$T,20,0),"-")</f>
        <v>-</v>
      </c>
      <c r="I125" s="51" t="str">
        <f aca="false">IFERROR(VLOOKUP($J125,'Base 1'!$A:$C,3,0),"-")</f>
        <v>-</v>
      </c>
      <c r="J125" s="51"/>
      <c r="K125" s="50" t="str">
        <f aca="false">IFERROR(VLOOKUP($J125,'Base 1'!$A:$E,5,0),"-")</f>
        <v>-</v>
      </c>
      <c r="L125" s="50" t="str">
        <f aca="false">IFERROR(VLOOKUP($J125,'Base 1'!$A:$Q,17,0),"-")</f>
        <v>-</v>
      </c>
      <c r="M125" s="50" t="str">
        <f aca="false">IFERROR(VLOOKUP($J125,'Base 1'!$A:$R,18,0),"-")</f>
        <v>-</v>
      </c>
      <c r="N125" s="50" t="str">
        <f aca="false">IFERROR(VLOOKUP($J125,'Base 1'!$A:$F,6,0),"-")</f>
        <v>-</v>
      </c>
      <c r="O125" s="53" t="str">
        <f aca="false">IFERROR(VLOOKUP($J125,'Base 1'!$A:$G,7,0),"-")</f>
        <v>-</v>
      </c>
      <c r="P125" s="133"/>
      <c r="Q125" s="134" t="s">
        <v>57</v>
      </c>
      <c r="R125" s="135" t="s">
        <v>57</v>
      </c>
      <c r="S125" s="136"/>
      <c r="T125" s="60"/>
      <c r="U125" s="61" t="s">
        <v>57</v>
      </c>
      <c r="V125" s="63" t="str">
        <f aca="false">IFERROR(VLOOKUP($J125,'Base 1'!$A:$Q,16,0),"-")</f>
        <v>-</v>
      </c>
      <c r="W125" s="63" t="s">
        <v>57</v>
      </c>
      <c r="X125" s="64" t="s">
        <v>57</v>
      </c>
    </row>
    <row r="126" s="65" customFormat="true" ht="15" hidden="false" customHeight="false" outlineLevel="0" collapsed="false">
      <c r="B126" s="131" t="n">
        <f aca="true">TODAY()</f>
        <v>46135</v>
      </c>
      <c r="C126" s="132" t="s">
        <v>37</v>
      </c>
      <c r="D126" s="49" t="s">
        <v>38</v>
      </c>
      <c r="E126" s="50" t="str">
        <f aca="false">IFERROR(VLOOKUP($J126,'Base 1'!A:S,19,0),"-")</f>
        <v>-</v>
      </c>
      <c r="F126" s="50" t="str">
        <f aca="false">IFERROR(VLOOKUP($J126,'Base 1'!$A:$N,14,0),"-")</f>
        <v>-</v>
      </c>
      <c r="G126" s="50" t="str">
        <f aca="false">IFERROR(VLOOKUP($J126,'Base 1'!$A:$O,15,0),"-")</f>
        <v>-</v>
      </c>
      <c r="H126" s="50" t="str">
        <f aca="false">IFERROR(VLOOKUP($J126,'Base 1'!$A:$T,20,0),"-")</f>
        <v>-</v>
      </c>
      <c r="I126" s="51" t="str">
        <f aca="false">IFERROR(VLOOKUP($J126,'Base 1'!$A:$C,3,0),"-")</f>
        <v>-</v>
      </c>
      <c r="J126" s="51"/>
      <c r="K126" s="50" t="str">
        <f aca="false">IFERROR(VLOOKUP($J126,'Base 1'!$A:$E,5,0),"-")</f>
        <v>-</v>
      </c>
      <c r="L126" s="50" t="str">
        <f aca="false">IFERROR(VLOOKUP($J126,'Base 1'!$A:$Q,17,0),"-")</f>
        <v>-</v>
      </c>
      <c r="M126" s="50" t="str">
        <f aca="false">IFERROR(VLOOKUP($J126,'Base 1'!$A:$R,18,0),"-")</f>
        <v>-</v>
      </c>
      <c r="N126" s="50" t="str">
        <f aca="false">IFERROR(VLOOKUP($J126,'Base 1'!$A:$F,6,0),"-")</f>
        <v>-</v>
      </c>
      <c r="O126" s="53" t="str">
        <f aca="false">IFERROR(VLOOKUP($J126,'Base 1'!$A:$G,7,0),"-")</f>
        <v>-</v>
      </c>
      <c r="P126" s="133"/>
      <c r="Q126" s="134" t="s">
        <v>57</v>
      </c>
      <c r="R126" s="135" t="s">
        <v>57</v>
      </c>
      <c r="S126" s="136"/>
      <c r="T126" s="60"/>
      <c r="U126" s="61" t="s">
        <v>57</v>
      </c>
      <c r="V126" s="63" t="str">
        <f aca="false">IFERROR(VLOOKUP($J126,'Base 1'!$A:$Q,16,0),"-")</f>
        <v>-</v>
      </c>
      <c r="W126" s="63" t="s">
        <v>57</v>
      </c>
      <c r="X126" s="64" t="s">
        <v>57</v>
      </c>
    </row>
    <row r="127" s="65" customFormat="true" ht="15" hidden="false" customHeight="false" outlineLevel="0" collapsed="false">
      <c r="B127" s="131" t="n">
        <f aca="true">TODAY()</f>
        <v>46135</v>
      </c>
      <c r="C127" s="132" t="s">
        <v>37</v>
      </c>
      <c r="D127" s="49" t="s">
        <v>38</v>
      </c>
      <c r="E127" s="50" t="str">
        <f aca="false">IFERROR(VLOOKUP($J127,'Base 1'!A:S,19,0),"-")</f>
        <v>-</v>
      </c>
      <c r="F127" s="50" t="str">
        <f aca="false">IFERROR(VLOOKUP($J127,'Base 1'!$A:$N,14,0),"-")</f>
        <v>-</v>
      </c>
      <c r="G127" s="50" t="str">
        <f aca="false">IFERROR(VLOOKUP($J127,'Base 1'!$A:$O,15,0),"-")</f>
        <v>-</v>
      </c>
      <c r="H127" s="50" t="str">
        <f aca="false">IFERROR(VLOOKUP($J127,'Base 1'!$A:$T,20,0),"-")</f>
        <v>-</v>
      </c>
      <c r="I127" s="51" t="str">
        <f aca="false">IFERROR(VLOOKUP($J127,'Base 1'!$A:$C,3,0),"-")</f>
        <v>-</v>
      </c>
      <c r="J127" s="51"/>
      <c r="K127" s="50" t="str">
        <f aca="false">IFERROR(VLOOKUP($J127,'Base 1'!$A:$E,5,0),"-")</f>
        <v>-</v>
      </c>
      <c r="L127" s="50" t="str">
        <f aca="false">IFERROR(VLOOKUP($J127,'Base 1'!$A:$Q,17,0),"-")</f>
        <v>-</v>
      </c>
      <c r="M127" s="50" t="str">
        <f aca="false">IFERROR(VLOOKUP($J127,'Base 1'!$A:$R,18,0),"-")</f>
        <v>-</v>
      </c>
      <c r="N127" s="50" t="str">
        <f aca="false">IFERROR(VLOOKUP($J127,'Base 1'!$A:$F,6,0),"-")</f>
        <v>-</v>
      </c>
      <c r="O127" s="53" t="str">
        <f aca="false">IFERROR(VLOOKUP($J127,'Base 1'!$A:$G,7,0),"-")</f>
        <v>-</v>
      </c>
      <c r="P127" s="133"/>
      <c r="Q127" s="134" t="s">
        <v>57</v>
      </c>
      <c r="R127" s="135" t="s">
        <v>57</v>
      </c>
      <c r="S127" s="136"/>
      <c r="T127" s="60"/>
      <c r="U127" s="61" t="s">
        <v>57</v>
      </c>
      <c r="V127" s="63" t="str">
        <f aca="false">IFERROR(VLOOKUP($J127,'Base 1'!$A:$Q,16,0),"-")</f>
        <v>-</v>
      </c>
      <c r="W127" s="63" t="s">
        <v>57</v>
      </c>
      <c r="X127" s="64" t="s">
        <v>57</v>
      </c>
    </row>
    <row r="128" s="65" customFormat="true" ht="15" hidden="false" customHeight="false" outlineLevel="0" collapsed="false">
      <c r="B128" s="131" t="n">
        <f aca="true">TODAY()</f>
        <v>46135</v>
      </c>
      <c r="C128" s="132" t="s">
        <v>37</v>
      </c>
      <c r="D128" s="49" t="s">
        <v>38</v>
      </c>
      <c r="E128" s="50" t="str">
        <f aca="false">IFERROR(VLOOKUP($J128,'Base 1'!A:S,19,0),"-")</f>
        <v>-</v>
      </c>
      <c r="F128" s="50" t="str">
        <f aca="false">IFERROR(VLOOKUP($J128,'Base 1'!$A:$N,14,0),"-")</f>
        <v>-</v>
      </c>
      <c r="G128" s="50" t="str">
        <f aca="false">IFERROR(VLOOKUP($J128,'Base 1'!$A:$O,15,0),"-")</f>
        <v>-</v>
      </c>
      <c r="H128" s="50" t="str">
        <f aca="false">IFERROR(VLOOKUP($J128,'Base 1'!$A:$T,20,0),"-")</f>
        <v>-</v>
      </c>
      <c r="I128" s="51" t="str">
        <f aca="false">IFERROR(VLOOKUP($J128,'Base 1'!$A:$C,3,0),"-")</f>
        <v>-</v>
      </c>
      <c r="J128" s="51"/>
      <c r="K128" s="50" t="str">
        <f aca="false">IFERROR(VLOOKUP($J128,'Base 1'!$A:$E,5,0),"-")</f>
        <v>-</v>
      </c>
      <c r="L128" s="50" t="str">
        <f aca="false">IFERROR(VLOOKUP($J128,'Base 1'!$A:$Q,17,0),"-")</f>
        <v>-</v>
      </c>
      <c r="M128" s="50" t="str">
        <f aca="false">IFERROR(VLOOKUP($J128,'Base 1'!$A:$R,18,0),"-")</f>
        <v>-</v>
      </c>
      <c r="N128" s="50" t="str">
        <f aca="false">IFERROR(VLOOKUP($J128,'Base 1'!$A:$F,6,0),"-")</f>
        <v>-</v>
      </c>
      <c r="O128" s="53" t="str">
        <f aca="false">IFERROR(VLOOKUP($J128,'Base 1'!$A:$G,7,0),"-")</f>
        <v>-</v>
      </c>
      <c r="P128" s="133"/>
      <c r="Q128" s="134" t="s">
        <v>57</v>
      </c>
      <c r="R128" s="135" t="s">
        <v>57</v>
      </c>
      <c r="S128" s="136"/>
      <c r="T128" s="60"/>
      <c r="U128" s="61" t="s">
        <v>57</v>
      </c>
      <c r="V128" s="63" t="str">
        <f aca="false">IFERROR(VLOOKUP($J128,'Base 1'!$A:$Q,16,0),"-")</f>
        <v>-</v>
      </c>
      <c r="W128" s="63" t="s">
        <v>57</v>
      </c>
      <c r="X128" s="64" t="s">
        <v>57</v>
      </c>
    </row>
    <row r="129" s="65" customFormat="true" ht="15" hidden="false" customHeight="false" outlineLevel="0" collapsed="false">
      <c r="B129" s="131" t="n">
        <f aca="true">TODAY()</f>
        <v>46135</v>
      </c>
      <c r="C129" s="132" t="s">
        <v>37</v>
      </c>
      <c r="D129" s="49" t="s">
        <v>38</v>
      </c>
      <c r="E129" s="50" t="str">
        <f aca="false">IFERROR(VLOOKUP($J129,'Base 1'!A:S,19,0),"-")</f>
        <v>-</v>
      </c>
      <c r="F129" s="50" t="str">
        <f aca="false">IFERROR(VLOOKUP($J129,'Base 1'!$A:$N,14,0),"-")</f>
        <v>-</v>
      </c>
      <c r="G129" s="50" t="str">
        <f aca="false">IFERROR(VLOOKUP($J129,'Base 1'!$A:$O,15,0),"-")</f>
        <v>-</v>
      </c>
      <c r="H129" s="50" t="str">
        <f aca="false">IFERROR(VLOOKUP($J129,'Base 1'!$A:$T,20,0),"-")</f>
        <v>-</v>
      </c>
      <c r="I129" s="51" t="str">
        <f aca="false">IFERROR(VLOOKUP($J129,'Base 1'!$A:$C,3,0),"-")</f>
        <v>-</v>
      </c>
      <c r="J129" s="51"/>
      <c r="K129" s="50" t="str">
        <f aca="false">IFERROR(VLOOKUP($J129,'Base 1'!$A:$E,5,0),"-")</f>
        <v>-</v>
      </c>
      <c r="L129" s="50" t="str">
        <f aca="false">IFERROR(VLOOKUP($J129,'Base 1'!$A:$Q,17,0),"-")</f>
        <v>-</v>
      </c>
      <c r="M129" s="50" t="str">
        <f aca="false">IFERROR(VLOOKUP($J129,'Base 1'!$A:$R,18,0),"-")</f>
        <v>-</v>
      </c>
      <c r="N129" s="50" t="str">
        <f aca="false">IFERROR(VLOOKUP($J129,'Base 1'!$A:$F,6,0),"-")</f>
        <v>-</v>
      </c>
      <c r="O129" s="53" t="str">
        <f aca="false">IFERROR(VLOOKUP($J129,'Base 1'!$A:$G,7,0),"-")</f>
        <v>-</v>
      </c>
      <c r="P129" s="133"/>
      <c r="Q129" s="134" t="s">
        <v>57</v>
      </c>
      <c r="R129" s="135" t="s">
        <v>57</v>
      </c>
      <c r="S129" s="136"/>
      <c r="T129" s="60"/>
      <c r="U129" s="61" t="s">
        <v>57</v>
      </c>
      <c r="V129" s="63" t="str">
        <f aca="false">IFERROR(VLOOKUP($J129,'Base 1'!$A:$Q,16,0),"-")</f>
        <v>-</v>
      </c>
      <c r="W129" s="63" t="s">
        <v>57</v>
      </c>
      <c r="X129" s="64" t="s">
        <v>57</v>
      </c>
    </row>
    <row r="130" s="65" customFormat="true" ht="15" hidden="false" customHeight="false" outlineLevel="0" collapsed="false">
      <c r="B130" s="131" t="n">
        <f aca="true">TODAY()</f>
        <v>46135</v>
      </c>
      <c r="C130" s="132" t="s">
        <v>37</v>
      </c>
      <c r="D130" s="49" t="s">
        <v>38</v>
      </c>
      <c r="E130" s="50" t="str">
        <f aca="false">IFERROR(VLOOKUP($J130,'Base 1'!A:S,19,0),"-")</f>
        <v>-</v>
      </c>
      <c r="F130" s="50" t="str">
        <f aca="false">IFERROR(VLOOKUP($J130,'Base 1'!$A:$N,14,0),"-")</f>
        <v>-</v>
      </c>
      <c r="G130" s="50" t="str">
        <f aca="false">IFERROR(VLOOKUP($J130,'Base 1'!$A:$O,15,0),"-")</f>
        <v>-</v>
      </c>
      <c r="H130" s="50" t="str">
        <f aca="false">IFERROR(VLOOKUP($J130,'Base 1'!$A:$T,20,0),"-")</f>
        <v>-</v>
      </c>
      <c r="I130" s="51" t="str">
        <f aca="false">IFERROR(VLOOKUP($J130,'Base 1'!$A:$C,3,0),"-")</f>
        <v>-</v>
      </c>
      <c r="J130" s="51"/>
      <c r="K130" s="50" t="str">
        <f aca="false">IFERROR(VLOOKUP($J130,'Base 1'!$A:$E,5,0),"-")</f>
        <v>-</v>
      </c>
      <c r="L130" s="50" t="str">
        <f aca="false">IFERROR(VLOOKUP($J130,'Base 1'!$A:$Q,17,0),"-")</f>
        <v>-</v>
      </c>
      <c r="M130" s="50" t="str">
        <f aca="false">IFERROR(VLOOKUP($J130,'Base 1'!$A:$R,18,0),"-")</f>
        <v>-</v>
      </c>
      <c r="N130" s="50" t="str">
        <f aca="false">IFERROR(VLOOKUP($J130,'Base 1'!$A:$F,6,0),"-")</f>
        <v>-</v>
      </c>
      <c r="O130" s="53" t="str">
        <f aca="false">IFERROR(VLOOKUP($J130,'Base 1'!$A:$G,7,0),"-")</f>
        <v>-</v>
      </c>
      <c r="P130" s="133"/>
      <c r="Q130" s="134" t="s">
        <v>57</v>
      </c>
      <c r="R130" s="135" t="s">
        <v>57</v>
      </c>
      <c r="S130" s="136"/>
      <c r="T130" s="60"/>
      <c r="U130" s="61" t="s">
        <v>57</v>
      </c>
      <c r="V130" s="63" t="str">
        <f aca="false">IFERROR(VLOOKUP($J130,'Base 1'!$A:$Q,16,0),"-")</f>
        <v>-</v>
      </c>
      <c r="W130" s="63" t="s">
        <v>57</v>
      </c>
      <c r="X130" s="64" t="s">
        <v>57</v>
      </c>
    </row>
    <row r="131" s="65" customFormat="true" ht="15" hidden="false" customHeight="false" outlineLevel="0" collapsed="false">
      <c r="B131" s="131" t="n">
        <f aca="true">TODAY()</f>
        <v>46135</v>
      </c>
      <c r="C131" s="132" t="s">
        <v>37</v>
      </c>
      <c r="D131" s="49" t="s">
        <v>38</v>
      </c>
      <c r="E131" s="50" t="str">
        <f aca="false">IFERROR(VLOOKUP($J131,'Base 1'!A:S,19,0),"-")</f>
        <v>-</v>
      </c>
      <c r="F131" s="50" t="str">
        <f aca="false">IFERROR(VLOOKUP($J131,'Base 1'!$A:$N,14,0),"-")</f>
        <v>-</v>
      </c>
      <c r="G131" s="50" t="str">
        <f aca="false">IFERROR(VLOOKUP($J131,'Base 1'!$A:$O,15,0),"-")</f>
        <v>-</v>
      </c>
      <c r="H131" s="50" t="str">
        <f aca="false">IFERROR(VLOOKUP($J131,'Base 1'!$A:$T,20,0),"-")</f>
        <v>-</v>
      </c>
      <c r="I131" s="51" t="str">
        <f aca="false">IFERROR(VLOOKUP($J131,'Base 1'!$A:$C,3,0),"-")</f>
        <v>-</v>
      </c>
      <c r="J131" s="51"/>
      <c r="K131" s="50" t="str">
        <f aca="false">IFERROR(VLOOKUP($J131,'Base 1'!$A:$E,5,0),"-")</f>
        <v>-</v>
      </c>
      <c r="L131" s="50" t="str">
        <f aca="false">IFERROR(VLOOKUP($J131,'Base 1'!$A:$Q,17,0),"-")</f>
        <v>-</v>
      </c>
      <c r="M131" s="50" t="str">
        <f aca="false">IFERROR(VLOOKUP($J131,'Base 1'!$A:$R,18,0),"-")</f>
        <v>-</v>
      </c>
      <c r="N131" s="50" t="str">
        <f aca="false">IFERROR(VLOOKUP($J131,'Base 1'!$A:$F,6,0),"-")</f>
        <v>-</v>
      </c>
      <c r="O131" s="53" t="str">
        <f aca="false">IFERROR(VLOOKUP($J131,'Base 1'!$A:$G,7,0),"-")</f>
        <v>-</v>
      </c>
      <c r="P131" s="133"/>
      <c r="Q131" s="134" t="s">
        <v>57</v>
      </c>
      <c r="R131" s="135" t="s">
        <v>57</v>
      </c>
      <c r="S131" s="136"/>
      <c r="T131" s="60"/>
      <c r="U131" s="61" t="s">
        <v>57</v>
      </c>
      <c r="V131" s="63" t="str">
        <f aca="false">IFERROR(VLOOKUP($J131,'Base 1'!$A:$Q,16,0),"-")</f>
        <v>-</v>
      </c>
      <c r="W131" s="63" t="s">
        <v>57</v>
      </c>
      <c r="X131" s="64" t="s">
        <v>57</v>
      </c>
    </row>
    <row r="132" s="65" customFormat="true" ht="15" hidden="false" customHeight="false" outlineLevel="0" collapsed="false">
      <c r="B132" s="131" t="n">
        <f aca="true">TODAY()</f>
        <v>46135</v>
      </c>
      <c r="C132" s="132" t="s">
        <v>37</v>
      </c>
      <c r="D132" s="49" t="s">
        <v>38</v>
      </c>
      <c r="E132" s="50" t="str">
        <f aca="false">IFERROR(VLOOKUP($J132,'Base 1'!A:S,19,0),"-")</f>
        <v>-</v>
      </c>
      <c r="F132" s="50" t="str">
        <f aca="false">IFERROR(VLOOKUP($J132,'Base 1'!$A:$N,14,0),"-")</f>
        <v>-</v>
      </c>
      <c r="G132" s="50" t="str">
        <f aca="false">IFERROR(VLOOKUP($J132,'Base 1'!$A:$O,15,0),"-")</f>
        <v>-</v>
      </c>
      <c r="H132" s="50" t="str">
        <f aca="false">IFERROR(VLOOKUP($J132,'Base 1'!$A:$T,20,0),"-")</f>
        <v>-</v>
      </c>
      <c r="I132" s="51" t="str">
        <f aca="false">IFERROR(VLOOKUP($J132,'Base 1'!$A:$C,3,0),"-")</f>
        <v>-</v>
      </c>
      <c r="J132" s="51"/>
      <c r="K132" s="50" t="str">
        <f aca="false">IFERROR(VLOOKUP($J132,'Base 1'!$A:$E,5,0),"-")</f>
        <v>-</v>
      </c>
      <c r="L132" s="50" t="str">
        <f aca="false">IFERROR(VLOOKUP($J132,'Base 1'!$A:$Q,17,0),"-")</f>
        <v>-</v>
      </c>
      <c r="M132" s="50" t="str">
        <f aca="false">IFERROR(VLOOKUP($J132,'Base 1'!$A:$R,18,0),"-")</f>
        <v>-</v>
      </c>
      <c r="N132" s="50" t="str">
        <f aca="false">IFERROR(VLOOKUP($J132,'Base 1'!$A:$F,6,0),"-")</f>
        <v>-</v>
      </c>
      <c r="O132" s="53" t="str">
        <f aca="false">IFERROR(VLOOKUP($J132,'Base 1'!$A:$G,7,0),"-")</f>
        <v>-</v>
      </c>
      <c r="P132" s="133"/>
      <c r="Q132" s="134" t="s">
        <v>57</v>
      </c>
      <c r="R132" s="135" t="s">
        <v>57</v>
      </c>
      <c r="S132" s="136"/>
      <c r="T132" s="60"/>
      <c r="U132" s="61" t="s">
        <v>57</v>
      </c>
      <c r="V132" s="63" t="str">
        <f aca="false">IFERROR(VLOOKUP($J132,'Base 1'!$A:$Q,16,0),"-")</f>
        <v>-</v>
      </c>
      <c r="W132" s="63" t="s">
        <v>57</v>
      </c>
      <c r="X132" s="64" t="s">
        <v>57</v>
      </c>
    </row>
    <row r="133" s="65" customFormat="true" ht="15" hidden="false" customHeight="false" outlineLevel="0" collapsed="false">
      <c r="B133" s="131" t="n">
        <f aca="true">TODAY()</f>
        <v>46135</v>
      </c>
      <c r="C133" s="132" t="s">
        <v>37</v>
      </c>
      <c r="D133" s="49" t="s">
        <v>38</v>
      </c>
      <c r="E133" s="50" t="str">
        <f aca="false">IFERROR(VLOOKUP($J133,'Base 1'!A:S,19,0),"-")</f>
        <v>-</v>
      </c>
      <c r="F133" s="50" t="str">
        <f aca="false">IFERROR(VLOOKUP($J133,'Base 1'!$A:$N,14,0),"-")</f>
        <v>-</v>
      </c>
      <c r="G133" s="50" t="str">
        <f aca="false">IFERROR(VLOOKUP($J133,'Base 1'!$A:$O,15,0),"-")</f>
        <v>-</v>
      </c>
      <c r="H133" s="50" t="str">
        <f aca="false">IFERROR(VLOOKUP($J133,'Base 1'!$A:$T,20,0),"-")</f>
        <v>-</v>
      </c>
      <c r="I133" s="51" t="str">
        <f aca="false">IFERROR(VLOOKUP($J133,'Base 1'!$A:$C,3,0),"-")</f>
        <v>-</v>
      </c>
      <c r="J133" s="51"/>
      <c r="K133" s="50" t="str">
        <f aca="false">IFERROR(VLOOKUP($J133,'Base 1'!$A:$E,5,0),"-")</f>
        <v>-</v>
      </c>
      <c r="L133" s="50" t="str">
        <f aca="false">IFERROR(VLOOKUP($J133,'Base 1'!$A:$Q,17,0),"-")</f>
        <v>-</v>
      </c>
      <c r="M133" s="50" t="str">
        <f aca="false">IFERROR(VLOOKUP($J133,'Base 1'!$A:$R,18,0),"-")</f>
        <v>-</v>
      </c>
      <c r="N133" s="50" t="str">
        <f aca="false">IFERROR(VLOOKUP($J133,'Base 1'!$A:$F,6,0),"-")</f>
        <v>-</v>
      </c>
      <c r="O133" s="53" t="str">
        <f aca="false">IFERROR(VLOOKUP($J133,'Base 1'!$A:$G,7,0),"-")</f>
        <v>-</v>
      </c>
      <c r="P133" s="133"/>
      <c r="Q133" s="134" t="s">
        <v>57</v>
      </c>
      <c r="R133" s="135" t="s">
        <v>57</v>
      </c>
      <c r="S133" s="136"/>
      <c r="T133" s="60"/>
      <c r="U133" s="61" t="s">
        <v>57</v>
      </c>
      <c r="V133" s="63" t="str">
        <f aca="false">IFERROR(VLOOKUP($J133,'Base 1'!$A:$Q,16,0),"-")</f>
        <v>-</v>
      </c>
      <c r="W133" s="63" t="s">
        <v>57</v>
      </c>
      <c r="X133" s="64" t="s">
        <v>57</v>
      </c>
    </row>
    <row r="134" s="65" customFormat="true" ht="15" hidden="false" customHeight="false" outlineLevel="0" collapsed="false">
      <c r="B134" s="131" t="n">
        <f aca="true">TODAY()</f>
        <v>46135</v>
      </c>
      <c r="C134" s="132" t="s">
        <v>37</v>
      </c>
      <c r="D134" s="49" t="s">
        <v>38</v>
      </c>
      <c r="E134" s="50" t="str">
        <f aca="false">IFERROR(VLOOKUP($J134,'Base 1'!A:S,19,0),"-")</f>
        <v>-</v>
      </c>
      <c r="F134" s="50" t="str">
        <f aca="false">IFERROR(VLOOKUP($J134,'Base 1'!$A:$N,14,0),"-")</f>
        <v>-</v>
      </c>
      <c r="G134" s="50" t="str">
        <f aca="false">IFERROR(VLOOKUP($J134,'Base 1'!$A:$O,15,0),"-")</f>
        <v>-</v>
      </c>
      <c r="H134" s="50" t="str">
        <f aca="false">IFERROR(VLOOKUP($J134,'Base 1'!$A:$T,20,0),"-")</f>
        <v>-</v>
      </c>
      <c r="I134" s="51" t="str">
        <f aca="false">IFERROR(VLOOKUP($J134,'Base 1'!$A:$C,3,0),"-")</f>
        <v>-</v>
      </c>
      <c r="J134" s="51"/>
      <c r="K134" s="50" t="str">
        <f aca="false">IFERROR(VLOOKUP($J134,'Base 1'!$A:$E,5,0),"-")</f>
        <v>-</v>
      </c>
      <c r="L134" s="50" t="str">
        <f aca="false">IFERROR(VLOOKUP($J134,'Base 1'!$A:$Q,17,0),"-")</f>
        <v>-</v>
      </c>
      <c r="M134" s="50" t="str">
        <f aca="false">IFERROR(VLOOKUP($J134,'Base 1'!$A:$R,18,0),"-")</f>
        <v>-</v>
      </c>
      <c r="N134" s="50" t="str">
        <f aca="false">IFERROR(VLOOKUP($J134,'Base 1'!$A:$F,6,0),"-")</f>
        <v>-</v>
      </c>
      <c r="O134" s="53" t="str">
        <f aca="false">IFERROR(VLOOKUP($J134,'Base 1'!$A:$G,7,0),"-")</f>
        <v>-</v>
      </c>
      <c r="P134" s="133"/>
      <c r="Q134" s="134" t="s">
        <v>57</v>
      </c>
      <c r="R134" s="135" t="s">
        <v>57</v>
      </c>
      <c r="S134" s="136"/>
      <c r="T134" s="60"/>
      <c r="U134" s="61" t="s">
        <v>57</v>
      </c>
      <c r="V134" s="63" t="str">
        <f aca="false">IFERROR(VLOOKUP($J134,'Base 1'!$A:$Q,16,0),"-")</f>
        <v>-</v>
      </c>
      <c r="W134" s="63" t="s">
        <v>57</v>
      </c>
      <c r="X134" s="64" t="s">
        <v>57</v>
      </c>
    </row>
    <row r="135" s="65" customFormat="true" ht="15" hidden="false" customHeight="false" outlineLevel="0" collapsed="false">
      <c r="B135" s="131" t="n">
        <f aca="true">TODAY()</f>
        <v>46135</v>
      </c>
      <c r="C135" s="132" t="s">
        <v>37</v>
      </c>
      <c r="D135" s="49" t="s">
        <v>38</v>
      </c>
      <c r="E135" s="50" t="str">
        <f aca="false">IFERROR(VLOOKUP($J135,'Base 1'!A:S,19,0),"-")</f>
        <v>-</v>
      </c>
      <c r="F135" s="50" t="str">
        <f aca="false">IFERROR(VLOOKUP($J135,'Base 1'!$A:$N,14,0),"-")</f>
        <v>-</v>
      </c>
      <c r="G135" s="50" t="str">
        <f aca="false">IFERROR(VLOOKUP($J135,'Base 1'!$A:$O,15,0),"-")</f>
        <v>-</v>
      </c>
      <c r="H135" s="50" t="str">
        <f aca="false">IFERROR(VLOOKUP($J135,'Base 1'!$A:$T,20,0),"-")</f>
        <v>-</v>
      </c>
      <c r="I135" s="51" t="str">
        <f aca="false">IFERROR(VLOOKUP($J135,'Base 1'!$A:$C,3,0),"-")</f>
        <v>-</v>
      </c>
      <c r="J135" s="51"/>
      <c r="K135" s="50" t="str">
        <f aca="false">IFERROR(VLOOKUP($J135,'Base 1'!$A:$E,5,0),"-")</f>
        <v>-</v>
      </c>
      <c r="L135" s="50" t="str">
        <f aca="false">IFERROR(VLOOKUP($J135,'Base 1'!$A:$Q,17,0),"-")</f>
        <v>-</v>
      </c>
      <c r="M135" s="50" t="str">
        <f aca="false">IFERROR(VLOOKUP($J135,'Base 1'!$A:$R,18,0),"-")</f>
        <v>-</v>
      </c>
      <c r="N135" s="50" t="str">
        <f aca="false">IFERROR(VLOOKUP($J135,'Base 1'!$A:$F,6,0),"-")</f>
        <v>-</v>
      </c>
      <c r="O135" s="53" t="str">
        <f aca="false">IFERROR(VLOOKUP($J135,'Base 1'!$A:$G,7,0),"-")</f>
        <v>-</v>
      </c>
      <c r="P135" s="133"/>
      <c r="Q135" s="134" t="s">
        <v>57</v>
      </c>
      <c r="R135" s="135" t="s">
        <v>57</v>
      </c>
      <c r="S135" s="136"/>
      <c r="T135" s="60"/>
      <c r="U135" s="61" t="s">
        <v>57</v>
      </c>
      <c r="V135" s="63" t="str">
        <f aca="false">IFERROR(VLOOKUP($J135,'Base 1'!$A:$Q,16,0),"-")</f>
        <v>-</v>
      </c>
      <c r="W135" s="63" t="s">
        <v>57</v>
      </c>
      <c r="X135" s="64" t="s">
        <v>57</v>
      </c>
    </row>
    <row r="136" s="65" customFormat="true" ht="15" hidden="false" customHeight="false" outlineLevel="0" collapsed="false">
      <c r="B136" s="131" t="n">
        <f aca="true">TODAY()</f>
        <v>46135</v>
      </c>
      <c r="C136" s="132" t="s">
        <v>37</v>
      </c>
      <c r="D136" s="49" t="s">
        <v>38</v>
      </c>
      <c r="E136" s="50" t="str">
        <f aca="false">IFERROR(VLOOKUP($J136,'Base 1'!A:S,19,0),"-")</f>
        <v>-</v>
      </c>
      <c r="F136" s="50" t="str">
        <f aca="false">IFERROR(VLOOKUP($J136,'Base 1'!$A:$N,14,0),"-")</f>
        <v>-</v>
      </c>
      <c r="G136" s="50" t="str">
        <f aca="false">IFERROR(VLOOKUP($J136,'Base 1'!$A:$O,15,0),"-")</f>
        <v>-</v>
      </c>
      <c r="H136" s="50" t="str">
        <f aca="false">IFERROR(VLOOKUP($J136,'Base 1'!$A:$T,20,0),"-")</f>
        <v>-</v>
      </c>
      <c r="I136" s="51" t="str">
        <f aca="false">IFERROR(VLOOKUP($J136,'Base 1'!$A:$C,3,0),"-")</f>
        <v>-</v>
      </c>
      <c r="J136" s="51"/>
      <c r="K136" s="50" t="str">
        <f aca="false">IFERROR(VLOOKUP($J136,'Base 1'!$A:$E,5,0),"-")</f>
        <v>-</v>
      </c>
      <c r="L136" s="50" t="str">
        <f aca="false">IFERROR(VLOOKUP($J136,'Base 1'!$A:$Q,17,0),"-")</f>
        <v>-</v>
      </c>
      <c r="M136" s="50" t="str">
        <f aca="false">IFERROR(VLOOKUP($J136,'Base 1'!$A:$R,18,0),"-")</f>
        <v>-</v>
      </c>
      <c r="N136" s="50" t="str">
        <f aca="false">IFERROR(VLOOKUP($J136,'Base 1'!$A:$F,6,0),"-")</f>
        <v>-</v>
      </c>
      <c r="O136" s="53" t="str">
        <f aca="false">IFERROR(VLOOKUP($J136,'Base 1'!$A:$G,7,0),"-")</f>
        <v>-</v>
      </c>
      <c r="P136" s="133"/>
      <c r="Q136" s="134" t="s">
        <v>57</v>
      </c>
      <c r="R136" s="135" t="s">
        <v>57</v>
      </c>
      <c r="S136" s="136"/>
      <c r="T136" s="60"/>
      <c r="U136" s="61" t="s">
        <v>57</v>
      </c>
      <c r="V136" s="63" t="str">
        <f aca="false">IFERROR(VLOOKUP($J136,'Base 1'!$A:$Q,16,0),"-")</f>
        <v>-</v>
      </c>
      <c r="W136" s="63" t="s">
        <v>57</v>
      </c>
      <c r="X136" s="64" t="s">
        <v>57</v>
      </c>
    </row>
    <row r="137" s="65" customFormat="true" ht="15" hidden="false" customHeight="false" outlineLevel="0" collapsed="false">
      <c r="B137" s="131" t="n">
        <f aca="true">TODAY()</f>
        <v>46135</v>
      </c>
      <c r="C137" s="132" t="s">
        <v>37</v>
      </c>
      <c r="D137" s="49" t="s">
        <v>38</v>
      </c>
      <c r="E137" s="50" t="str">
        <f aca="false">IFERROR(VLOOKUP($J137,'Base 1'!A:S,19,0),"-")</f>
        <v>-</v>
      </c>
      <c r="F137" s="50" t="str">
        <f aca="false">IFERROR(VLOOKUP($J137,'Base 1'!$A:$N,14,0),"-")</f>
        <v>-</v>
      </c>
      <c r="G137" s="50" t="str">
        <f aca="false">IFERROR(VLOOKUP($J137,'Base 1'!$A:$O,15,0),"-")</f>
        <v>-</v>
      </c>
      <c r="H137" s="50" t="str">
        <f aca="false">IFERROR(VLOOKUP($J137,'Base 1'!$A:$T,20,0),"-")</f>
        <v>-</v>
      </c>
      <c r="I137" s="51" t="str">
        <f aca="false">IFERROR(VLOOKUP($J137,'Base 1'!$A:$C,3,0),"-")</f>
        <v>-</v>
      </c>
      <c r="J137" s="51"/>
      <c r="K137" s="50" t="str">
        <f aca="false">IFERROR(VLOOKUP($J137,'Base 1'!$A:$E,5,0),"-")</f>
        <v>-</v>
      </c>
      <c r="L137" s="50" t="str">
        <f aca="false">IFERROR(VLOOKUP($J137,'Base 1'!$A:$Q,17,0),"-")</f>
        <v>-</v>
      </c>
      <c r="M137" s="50" t="str">
        <f aca="false">IFERROR(VLOOKUP($J137,'Base 1'!$A:$R,18,0),"-")</f>
        <v>-</v>
      </c>
      <c r="N137" s="50" t="str">
        <f aca="false">IFERROR(VLOOKUP($J137,'Base 1'!$A:$F,6,0),"-")</f>
        <v>-</v>
      </c>
      <c r="O137" s="53" t="str">
        <f aca="false">IFERROR(VLOOKUP($J137,'Base 1'!$A:$G,7,0),"-")</f>
        <v>-</v>
      </c>
      <c r="P137" s="133"/>
      <c r="Q137" s="134" t="s">
        <v>57</v>
      </c>
      <c r="R137" s="135" t="s">
        <v>57</v>
      </c>
      <c r="S137" s="136"/>
      <c r="T137" s="60"/>
      <c r="U137" s="61" t="s">
        <v>57</v>
      </c>
      <c r="V137" s="63" t="str">
        <f aca="false">IFERROR(VLOOKUP($J137,'Base 1'!$A:$Q,16,0),"-")</f>
        <v>-</v>
      </c>
      <c r="W137" s="63" t="s">
        <v>57</v>
      </c>
      <c r="X137" s="64" t="s">
        <v>57</v>
      </c>
    </row>
    <row r="138" s="65" customFormat="true" ht="15" hidden="false" customHeight="false" outlineLevel="0" collapsed="false">
      <c r="B138" s="131" t="n">
        <f aca="true">TODAY()</f>
        <v>46135</v>
      </c>
      <c r="C138" s="132" t="s">
        <v>37</v>
      </c>
      <c r="D138" s="49" t="s">
        <v>38</v>
      </c>
      <c r="E138" s="50" t="str">
        <f aca="false">IFERROR(VLOOKUP($J138,'Base 1'!A:S,19,0),"-")</f>
        <v>-</v>
      </c>
      <c r="F138" s="50" t="str">
        <f aca="false">IFERROR(VLOOKUP($J138,'Base 1'!$A:$N,14,0),"-")</f>
        <v>-</v>
      </c>
      <c r="G138" s="50" t="str">
        <f aca="false">IFERROR(VLOOKUP($J138,'Base 1'!$A:$O,15,0),"-")</f>
        <v>-</v>
      </c>
      <c r="H138" s="50" t="str">
        <f aca="false">IFERROR(VLOOKUP($J138,'Base 1'!$A:$T,20,0),"-")</f>
        <v>-</v>
      </c>
      <c r="I138" s="51" t="str">
        <f aca="false">IFERROR(VLOOKUP($J138,'Base 1'!$A:$C,3,0),"-")</f>
        <v>-</v>
      </c>
      <c r="J138" s="51"/>
      <c r="K138" s="50" t="str">
        <f aca="false">IFERROR(VLOOKUP($J138,'Base 1'!$A:$E,5,0),"-")</f>
        <v>-</v>
      </c>
      <c r="L138" s="50" t="str">
        <f aca="false">IFERROR(VLOOKUP($J138,'Base 1'!$A:$Q,17,0),"-")</f>
        <v>-</v>
      </c>
      <c r="M138" s="50" t="str">
        <f aca="false">IFERROR(VLOOKUP($J138,'Base 1'!$A:$R,18,0),"-")</f>
        <v>-</v>
      </c>
      <c r="N138" s="50" t="str">
        <f aca="false">IFERROR(VLOOKUP($J138,'Base 1'!$A:$F,6,0),"-")</f>
        <v>-</v>
      </c>
      <c r="O138" s="53" t="str">
        <f aca="false">IFERROR(VLOOKUP($J138,'Base 1'!$A:$G,7,0),"-")</f>
        <v>-</v>
      </c>
      <c r="P138" s="133"/>
      <c r="Q138" s="134" t="s">
        <v>57</v>
      </c>
      <c r="R138" s="135" t="s">
        <v>57</v>
      </c>
      <c r="S138" s="136"/>
      <c r="T138" s="60"/>
      <c r="U138" s="61" t="s">
        <v>57</v>
      </c>
      <c r="V138" s="63" t="str">
        <f aca="false">IFERROR(VLOOKUP($J138,'Base 1'!$A:$Q,16,0),"-")</f>
        <v>-</v>
      </c>
      <c r="W138" s="63" t="s">
        <v>57</v>
      </c>
      <c r="X138" s="64" t="s">
        <v>57</v>
      </c>
    </row>
    <row r="139" s="65" customFormat="true" ht="15" hidden="false" customHeight="false" outlineLevel="0" collapsed="false">
      <c r="B139" s="131" t="n">
        <f aca="true">TODAY()</f>
        <v>46135</v>
      </c>
      <c r="C139" s="132" t="s">
        <v>37</v>
      </c>
      <c r="D139" s="49" t="s">
        <v>38</v>
      </c>
      <c r="E139" s="50" t="str">
        <f aca="false">IFERROR(VLOOKUP($J139,'Base 1'!A:S,19,0),"-")</f>
        <v>-</v>
      </c>
      <c r="F139" s="50" t="str">
        <f aca="false">IFERROR(VLOOKUP($J139,'Base 1'!$A:$N,14,0),"-")</f>
        <v>-</v>
      </c>
      <c r="G139" s="50" t="str">
        <f aca="false">IFERROR(VLOOKUP($J139,'Base 1'!$A:$O,15,0),"-")</f>
        <v>-</v>
      </c>
      <c r="H139" s="50" t="str">
        <f aca="false">IFERROR(VLOOKUP($J139,'Base 1'!$A:$T,20,0),"-")</f>
        <v>-</v>
      </c>
      <c r="I139" s="51" t="str">
        <f aca="false">IFERROR(VLOOKUP($J139,'Base 1'!$A:$C,3,0),"-")</f>
        <v>-</v>
      </c>
      <c r="J139" s="51"/>
      <c r="K139" s="50" t="str">
        <f aca="false">IFERROR(VLOOKUP($J139,'Base 1'!$A:$E,5,0),"-")</f>
        <v>-</v>
      </c>
      <c r="L139" s="50" t="str">
        <f aca="false">IFERROR(VLOOKUP($J139,'Base 1'!$A:$Q,17,0),"-")</f>
        <v>-</v>
      </c>
      <c r="M139" s="50" t="str">
        <f aca="false">IFERROR(VLOOKUP($J139,'Base 1'!$A:$R,18,0),"-")</f>
        <v>-</v>
      </c>
      <c r="N139" s="50" t="str">
        <f aca="false">IFERROR(VLOOKUP($J139,'Base 1'!$A:$F,6,0),"-")</f>
        <v>-</v>
      </c>
      <c r="O139" s="53" t="str">
        <f aca="false">IFERROR(VLOOKUP($J139,'Base 1'!$A:$G,7,0),"-")</f>
        <v>-</v>
      </c>
      <c r="P139" s="133"/>
      <c r="Q139" s="134" t="s">
        <v>57</v>
      </c>
      <c r="R139" s="135" t="s">
        <v>57</v>
      </c>
      <c r="S139" s="136"/>
      <c r="T139" s="60"/>
      <c r="U139" s="61" t="s">
        <v>57</v>
      </c>
      <c r="V139" s="63" t="str">
        <f aca="false">IFERROR(VLOOKUP($J139,'Base 1'!$A:$Q,16,0),"-")</f>
        <v>-</v>
      </c>
      <c r="W139" s="63" t="s">
        <v>57</v>
      </c>
      <c r="X139" s="64" t="s">
        <v>57</v>
      </c>
    </row>
    <row r="140" s="65" customFormat="true" ht="15" hidden="false" customHeight="false" outlineLevel="0" collapsed="false">
      <c r="B140" s="131" t="n">
        <f aca="true">TODAY()</f>
        <v>46135</v>
      </c>
      <c r="C140" s="132" t="s">
        <v>37</v>
      </c>
      <c r="D140" s="49" t="s">
        <v>38</v>
      </c>
      <c r="E140" s="50" t="str">
        <f aca="false">IFERROR(VLOOKUP($J140,'Base 1'!A:S,19,0),"-")</f>
        <v>-</v>
      </c>
      <c r="F140" s="50" t="str">
        <f aca="false">IFERROR(VLOOKUP($J140,'Base 1'!$A:$N,14,0),"-")</f>
        <v>-</v>
      </c>
      <c r="G140" s="50" t="str">
        <f aca="false">IFERROR(VLOOKUP($J140,'Base 1'!$A:$O,15,0),"-")</f>
        <v>-</v>
      </c>
      <c r="H140" s="50" t="str">
        <f aca="false">IFERROR(VLOOKUP($J140,'Base 1'!$A:$T,20,0),"-")</f>
        <v>-</v>
      </c>
      <c r="I140" s="51" t="str">
        <f aca="false">IFERROR(VLOOKUP($J140,'Base 1'!$A:$C,3,0),"-")</f>
        <v>-</v>
      </c>
      <c r="J140" s="51"/>
      <c r="K140" s="50" t="str">
        <f aca="false">IFERROR(VLOOKUP($J140,'Base 1'!$A:$E,5,0),"-")</f>
        <v>-</v>
      </c>
      <c r="L140" s="50" t="str">
        <f aca="false">IFERROR(VLOOKUP($J140,'Base 1'!$A:$Q,17,0),"-")</f>
        <v>-</v>
      </c>
      <c r="M140" s="50" t="str">
        <f aca="false">IFERROR(VLOOKUP($J140,'Base 1'!$A:$R,18,0),"-")</f>
        <v>-</v>
      </c>
      <c r="N140" s="50" t="str">
        <f aca="false">IFERROR(VLOOKUP($J140,'Base 1'!$A:$F,6,0),"-")</f>
        <v>-</v>
      </c>
      <c r="O140" s="53" t="str">
        <f aca="false">IFERROR(VLOOKUP($J140,'Base 1'!$A:$G,7,0),"-")</f>
        <v>-</v>
      </c>
      <c r="P140" s="133"/>
      <c r="Q140" s="134" t="s">
        <v>57</v>
      </c>
      <c r="R140" s="135" t="s">
        <v>57</v>
      </c>
      <c r="S140" s="136"/>
      <c r="T140" s="60"/>
      <c r="U140" s="61" t="s">
        <v>57</v>
      </c>
      <c r="V140" s="63" t="str">
        <f aca="false">IFERROR(VLOOKUP($J140,'Base 1'!$A:$Q,16,0),"-")</f>
        <v>-</v>
      </c>
      <c r="W140" s="63" t="s">
        <v>57</v>
      </c>
      <c r="X140" s="64" t="s">
        <v>57</v>
      </c>
    </row>
    <row r="141" s="65" customFormat="true" ht="15" hidden="false" customHeight="false" outlineLevel="0" collapsed="false">
      <c r="B141" s="131" t="n">
        <f aca="true">TODAY()</f>
        <v>46135</v>
      </c>
      <c r="C141" s="132" t="s">
        <v>37</v>
      </c>
      <c r="D141" s="49" t="s">
        <v>38</v>
      </c>
      <c r="E141" s="50" t="str">
        <f aca="false">IFERROR(VLOOKUP($J141,'Base 1'!A:S,19,0),"-")</f>
        <v>-</v>
      </c>
      <c r="F141" s="50" t="str">
        <f aca="false">IFERROR(VLOOKUP($J141,'Base 1'!$A:$N,14,0),"-")</f>
        <v>-</v>
      </c>
      <c r="G141" s="50" t="str">
        <f aca="false">IFERROR(VLOOKUP($J141,'Base 1'!$A:$O,15,0),"-")</f>
        <v>-</v>
      </c>
      <c r="H141" s="50" t="str">
        <f aca="false">IFERROR(VLOOKUP($J141,'Base 1'!$A:$T,20,0),"-")</f>
        <v>-</v>
      </c>
      <c r="I141" s="51" t="str">
        <f aca="false">IFERROR(VLOOKUP($J141,'Base 1'!$A:$C,3,0),"-")</f>
        <v>-</v>
      </c>
      <c r="J141" s="51"/>
      <c r="K141" s="50" t="str">
        <f aca="false">IFERROR(VLOOKUP($J141,'Base 1'!$A:$E,5,0),"-")</f>
        <v>-</v>
      </c>
      <c r="L141" s="50" t="str">
        <f aca="false">IFERROR(VLOOKUP($J141,'Base 1'!$A:$Q,17,0),"-")</f>
        <v>-</v>
      </c>
      <c r="M141" s="50" t="str">
        <f aca="false">IFERROR(VLOOKUP($J141,'Base 1'!$A:$R,18,0),"-")</f>
        <v>-</v>
      </c>
      <c r="N141" s="50" t="str">
        <f aca="false">IFERROR(VLOOKUP($J141,'Base 1'!$A:$F,6,0),"-")</f>
        <v>-</v>
      </c>
      <c r="O141" s="53" t="str">
        <f aca="false">IFERROR(VLOOKUP($J141,'Base 1'!$A:$G,7,0),"-")</f>
        <v>-</v>
      </c>
      <c r="P141" s="133"/>
      <c r="Q141" s="134" t="s">
        <v>57</v>
      </c>
      <c r="R141" s="135" t="s">
        <v>57</v>
      </c>
      <c r="S141" s="136"/>
      <c r="T141" s="60"/>
      <c r="U141" s="61" t="s">
        <v>57</v>
      </c>
      <c r="V141" s="63" t="str">
        <f aca="false">IFERROR(VLOOKUP($J141,'Base 1'!$A:$Q,16,0),"-")</f>
        <v>-</v>
      </c>
      <c r="W141" s="63" t="s">
        <v>57</v>
      </c>
      <c r="X141" s="64" t="s">
        <v>57</v>
      </c>
    </row>
    <row r="142" s="65" customFormat="true" ht="15" hidden="false" customHeight="false" outlineLevel="0" collapsed="false">
      <c r="B142" s="131" t="n">
        <f aca="true">TODAY()</f>
        <v>46135</v>
      </c>
      <c r="C142" s="132" t="s">
        <v>37</v>
      </c>
      <c r="D142" s="49" t="s">
        <v>38</v>
      </c>
      <c r="E142" s="50" t="str">
        <f aca="false">IFERROR(VLOOKUP($J142,'Base 1'!A:S,19,0),"-")</f>
        <v>-</v>
      </c>
      <c r="F142" s="50" t="str">
        <f aca="false">IFERROR(VLOOKUP($J142,'Base 1'!$A:$N,14,0),"-")</f>
        <v>-</v>
      </c>
      <c r="G142" s="50" t="str">
        <f aca="false">IFERROR(VLOOKUP($J142,'Base 1'!$A:$O,15,0),"-")</f>
        <v>-</v>
      </c>
      <c r="H142" s="50" t="str">
        <f aca="false">IFERROR(VLOOKUP($J142,'Base 1'!$A:$T,20,0),"-")</f>
        <v>-</v>
      </c>
      <c r="I142" s="51" t="str">
        <f aca="false">IFERROR(VLOOKUP($J142,'Base 1'!$A:$C,3,0),"-")</f>
        <v>-</v>
      </c>
      <c r="J142" s="51"/>
      <c r="K142" s="50" t="str">
        <f aca="false">IFERROR(VLOOKUP($J142,'Base 1'!$A:$E,5,0),"-")</f>
        <v>-</v>
      </c>
      <c r="L142" s="50" t="str">
        <f aca="false">IFERROR(VLOOKUP($J142,'Base 1'!$A:$Q,17,0),"-")</f>
        <v>-</v>
      </c>
      <c r="M142" s="50" t="str">
        <f aca="false">IFERROR(VLOOKUP($J142,'Base 1'!$A:$R,18,0),"-")</f>
        <v>-</v>
      </c>
      <c r="N142" s="50" t="str">
        <f aca="false">IFERROR(VLOOKUP($J142,'Base 1'!$A:$F,6,0),"-")</f>
        <v>-</v>
      </c>
      <c r="O142" s="53" t="str">
        <f aca="false">IFERROR(VLOOKUP($J142,'Base 1'!$A:$G,7,0),"-")</f>
        <v>-</v>
      </c>
      <c r="P142" s="133"/>
      <c r="Q142" s="134" t="s">
        <v>57</v>
      </c>
      <c r="R142" s="135" t="s">
        <v>57</v>
      </c>
      <c r="S142" s="136"/>
      <c r="T142" s="60"/>
      <c r="U142" s="61" t="s">
        <v>57</v>
      </c>
      <c r="V142" s="63" t="str">
        <f aca="false">IFERROR(VLOOKUP($J142,'Base 1'!$A:$Q,16,0),"-")</f>
        <v>-</v>
      </c>
      <c r="W142" s="63" t="s">
        <v>57</v>
      </c>
      <c r="X142" s="64" t="s">
        <v>57</v>
      </c>
    </row>
    <row r="143" s="65" customFormat="true" ht="15" hidden="false" customHeight="false" outlineLevel="0" collapsed="false">
      <c r="B143" s="131" t="n">
        <f aca="true">TODAY()</f>
        <v>46135</v>
      </c>
      <c r="C143" s="132" t="s">
        <v>37</v>
      </c>
      <c r="D143" s="49" t="s">
        <v>38</v>
      </c>
      <c r="E143" s="50" t="str">
        <f aca="false">IFERROR(VLOOKUP($J143,'Base 1'!A:S,19,0),"-")</f>
        <v>-</v>
      </c>
      <c r="F143" s="50" t="str">
        <f aca="false">IFERROR(VLOOKUP($J143,'Base 1'!$A:$N,14,0),"-")</f>
        <v>-</v>
      </c>
      <c r="G143" s="50" t="str">
        <f aca="false">IFERROR(VLOOKUP($J143,'Base 1'!$A:$O,15,0),"-")</f>
        <v>-</v>
      </c>
      <c r="H143" s="50" t="str">
        <f aca="false">IFERROR(VLOOKUP($J143,'Base 1'!$A:$T,20,0),"-")</f>
        <v>-</v>
      </c>
      <c r="I143" s="51" t="str">
        <f aca="false">IFERROR(VLOOKUP($J143,'Base 1'!$A:$C,3,0),"-")</f>
        <v>-</v>
      </c>
      <c r="J143" s="51"/>
      <c r="K143" s="50" t="str">
        <f aca="false">IFERROR(VLOOKUP($J143,'Base 1'!$A:$E,5,0),"-")</f>
        <v>-</v>
      </c>
      <c r="L143" s="50" t="str">
        <f aca="false">IFERROR(VLOOKUP($J143,'Base 1'!$A:$Q,17,0),"-")</f>
        <v>-</v>
      </c>
      <c r="M143" s="50" t="str">
        <f aca="false">IFERROR(VLOOKUP($J143,'Base 1'!$A:$R,18,0),"-")</f>
        <v>-</v>
      </c>
      <c r="N143" s="50" t="str">
        <f aca="false">IFERROR(VLOOKUP($J143,'Base 1'!$A:$F,6,0),"-")</f>
        <v>-</v>
      </c>
      <c r="O143" s="53" t="str">
        <f aca="false">IFERROR(VLOOKUP($J143,'Base 1'!$A:$G,7,0),"-")</f>
        <v>-</v>
      </c>
      <c r="P143" s="133"/>
      <c r="Q143" s="134" t="s">
        <v>57</v>
      </c>
      <c r="R143" s="135" t="s">
        <v>57</v>
      </c>
      <c r="S143" s="136"/>
      <c r="T143" s="60"/>
      <c r="U143" s="61" t="s">
        <v>57</v>
      </c>
      <c r="V143" s="63" t="str">
        <f aca="false">IFERROR(VLOOKUP($J143,'Base 1'!$A:$Q,16,0),"-")</f>
        <v>-</v>
      </c>
      <c r="W143" s="63" t="s">
        <v>57</v>
      </c>
      <c r="X143" s="64" t="s">
        <v>57</v>
      </c>
    </row>
    <row r="144" s="65" customFormat="true" ht="15" hidden="false" customHeight="false" outlineLevel="0" collapsed="false">
      <c r="B144" s="131" t="n">
        <f aca="true">TODAY()</f>
        <v>46135</v>
      </c>
      <c r="C144" s="132" t="s">
        <v>37</v>
      </c>
      <c r="D144" s="49" t="s">
        <v>38</v>
      </c>
      <c r="E144" s="50" t="str">
        <f aca="false">IFERROR(VLOOKUP($J144,'Base 1'!A:S,19,0),"-")</f>
        <v>-</v>
      </c>
      <c r="F144" s="50" t="str">
        <f aca="false">IFERROR(VLOOKUP($J144,'Base 1'!$A:$N,14,0),"-")</f>
        <v>-</v>
      </c>
      <c r="G144" s="50" t="str">
        <f aca="false">IFERROR(VLOOKUP($J144,'Base 1'!$A:$O,15,0),"-")</f>
        <v>-</v>
      </c>
      <c r="H144" s="50" t="str">
        <f aca="false">IFERROR(VLOOKUP($J144,'Base 1'!$A:$T,20,0),"-")</f>
        <v>-</v>
      </c>
      <c r="I144" s="51" t="str">
        <f aca="false">IFERROR(VLOOKUP($J144,'Base 1'!$A:$C,3,0),"-")</f>
        <v>-</v>
      </c>
      <c r="J144" s="51"/>
      <c r="K144" s="50" t="str">
        <f aca="false">IFERROR(VLOOKUP($J144,'Base 1'!$A:$E,5,0),"-")</f>
        <v>-</v>
      </c>
      <c r="L144" s="50" t="str">
        <f aca="false">IFERROR(VLOOKUP($J144,'Base 1'!$A:$Q,17,0),"-")</f>
        <v>-</v>
      </c>
      <c r="M144" s="50" t="str">
        <f aca="false">IFERROR(VLOOKUP($J144,'Base 1'!$A:$R,18,0),"-")</f>
        <v>-</v>
      </c>
      <c r="N144" s="50" t="str">
        <f aca="false">IFERROR(VLOOKUP($J144,'Base 1'!$A:$F,6,0),"-")</f>
        <v>-</v>
      </c>
      <c r="O144" s="53" t="str">
        <f aca="false">IFERROR(VLOOKUP($J144,'Base 1'!$A:$G,7,0),"-")</f>
        <v>-</v>
      </c>
      <c r="P144" s="133"/>
      <c r="Q144" s="134" t="s">
        <v>57</v>
      </c>
      <c r="R144" s="135" t="s">
        <v>57</v>
      </c>
      <c r="S144" s="136"/>
      <c r="T144" s="60"/>
      <c r="U144" s="61" t="s">
        <v>57</v>
      </c>
      <c r="V144" s="63" t="str">
        <f aca="false">IFERROR(VLOOKUP($J144,'Base 1'!$A:$Q,16,0),"-")</f>
        <v>-</v>
      </c>
      <c r="W144" s="63" t="s">
        <v>57</v>
      </c>
      <c r="X144" s="64" t="s">
        <v>57</v>
      </c>
    </row>
    <row r="145" s="65" customFormat="true" ht="15" hidden="false" customHeight="false" outlineLevel="0" collapsed="false">
      <c r="B145" s="131" t="n">
        <f aca="true">TODAY()</f>
        <v>46135</v>
      </c>
      <c r="C145" s="132" t="s">
        <v>37</v>
      </c>
      <c r="D145" s="49" t="s">
        <v>38</v>
      </c>
      <c r="E145" s="50" t="str">
        <f aca="false">IFERROR(VLOOKUP($J145,'Base 1'!A:S,19,0),"-")</f>
        <v>-</v>
      </c>
      <c r="F145" s="50" t="str">
        <f aca="false">IFERROR(VLOOKUP($J145,'Base 1'!$A:$N,14,0),"-")</f>
        <v>-</v>
      </c>
      <c r="G145" s="50" t="str">
        <f aca="false">IFERROR(VLOOKUP($J145,'Base 1'!$A:$O,15,0),"-")</f>
        <v>-</v>
      </c>
      <c r="H145" s="50" t="str">
        <f aca="false">IFERROR(VLOOKUP($J145,'Base 1'!$A:$T,20,0),"-")</f>
        <v>-</v>
      </c>
      <c r="I145" s="51" t="str">
        <f aca="false">IFERROR(VLOOKUP($J145,'Base 1'!$A:$C,3,0),"-")</f>
        <v>-</v>
      </c>
      <c r="J145" s="51"/>
      <c r="K145" s="50" t="str">
        <f aca="false">IFERROR(VLOOKUP($J145,'Base 1'!$A:$E,5,0),"-")</f>
        <v>-</v>
      </c>
      <c r="L145" s="50" t="str">
        <f aca="false">IFERROR(VLOOKUP($J145,'Base 1'!$A:$Q,17,0),"-")</f>
        <v>-</v>
      </c>
      <c r="M145" s="50" t="str">
        <f aca="false">IFERROR(VLOOKUP($J145,'Base 1'!$A:$R,18,0),"-")</f>
        <v>-</v>
      </c>
      <c r="N145" s="50" t="str">
        <f aca="false">IFERROR(VLOOKUP($J145,'Base 1'!$A:$F,6,0),"-")</f>
        <v>-</v>
      </c>
      <c r="O145" s="53" t="str">
        <f aca="false">IFERROR(VLOOKUP($J145,'Base 1'!$A:$G,7,0),"-")</f>
        <v>-</v>
      </c>
      <c r="P145" s="133"/>
      <c r="Q145" s="134" t="s">
        <v>57</v>
      </c>
      <c r="R145" s="135" t="s">
        <v>57</v>
      </c>
      <c r="S145" s="136"/>
      <c r="T145" s="60"/>
      <c r="U145" s="61" t="s">
        <v>57</v>
      </c>
      <c r="V145" s="63" t="str">
        <f aca="false">IFERROR(VLOOKUP($J145,'Base 1'!$A:$Q,16,0),"-")</f>
        <v>-</v>
      </c>
      <c r="W145" s="63" t="s">
        <v>57</v>
      </c>
      <c r="X145" s="64" t="s">
        <v>57</v>
      </c>
    </row>
    <row r="146" s="65" customFormat="true" ht="15" hidden="false" customHeight="false" outlineLevel="0" collapsed="false">
      <c r="B146" s="131" t="n">
        <f aca="true">TODAY()</f>
        <v>46135</v>
      </c>
      <c r="C146" s="132" t="s">
        <v>37</v>
      </c>
      <c r="D146" s="49" t="s">
        <v>38</v>
      </c>
      <c r="E146" s="50" t="str">
        <f aca="false">IFERROR(VLOOKUP($J146,'Base 1'!A:S,19,0),"-")</f>
        <v>-</v>
      </c>
      <c r="F146" s="50" t="str">
        <f aca="false">IFERROR(VLOOKUP($J146,'Base 1'!$A:$N,14,0),"-")</f>
        <v>-</v>
      </c>
      <c r="G146" s="50" t="str">
        <f aca="false">IFERROR(VLOOKUP($J146,'Base 1'!$A:$O,15,0),"-")</f>
        <v>-</v>
      </c>
      <c r="H146" s="50" t="str">
        <f aca="false">IFERROR(VLOOKUP($J146,'Base 1'!$A:$T,20,0),"-")</f>
        <v>-</v>
      </c>
      <c r="I146" s="51" t="str">
        <f aca="false">IFERROR(VLOOKUP($J146,'Base 1'!$A:$C,3,0),"-")</f>
        <v>-</v>
      </c>
      <c r="J146" s="51"/>
      <c r="K146" s="50" t="str">
        <f aca="false">IFERROR(VLOOKUP($J146,'Base 1'!$A:$E,5,0),"-")</f>
        <v>-</v>
      </c>
      <c r="L146" s="50" t="str">
        <f aca="false">IFERROR(VLOOKUP($J146,'Base 1'!$A:$Q,17,0),"-")</f>
        <v>-</v>
      </c>
      <c r="M146" s="50" t="str">
        <f aca="false">IFERROR(VLOOKUP($J146,'Base 1'!$A:$R,18,0),"-")</f>
        <v>-</v>
      </c>
      <c r="N146" s="50" t="str">
        <f aca="false">IFERROR(VLOOKUP($J146,'Base 1'!$A:$F,6,0),"-")</f>
        <v>-</v>
      </c>
      <c r="O146" s="53" t="str">
        <f aca="false">IFERROR(VLOOKUP($J146,'Base 1'!$A:$G,7,0),"-")</f>
        <v>-</v>
      </c>
      <c r="P146" s="133"/>
      <c r="Q146" s="134" t="s">
        <v>57</v>
      </c>
      <c r="R146" s="135" t="s">
        <v>57</v>
      </c>
      <c r="S146" s="136"/>
      <c r="T146" s="60"/>
      <c r="U146" s="61" t="s">
        <v>57</v>
      </c>
      <c r="V146" s="63" t="str">
        <f aca="false">IFERROR(VLOOKUP($J146,'Base 1'!$A:$Q,16,0),"-")</f>
        <v>-</v>
      </c>
      <c r="W146" s="63" t="s">
        <v>57</v>
      </c>
      <c r="X146" s="64" t="s">
        <v>57</v>
      </c>
    </row>
    <row r="147" s="65" customFormat="true" ht="15" hidden="false" customHeight="false" outlineLevel="0" collapsed="false">
      <c r="B147" s="131" t="n">
        <f aca="true">TODAY()</f>
        <v>46135</v>
      </c>
      <c r="C147" s="132" t="s">
        <v>37</v>
      </c>
      <c r="D147" s="49" t="s">
        <v>38</v>
      </c>
      <c r="E147" s="50" t="str">
        <f aca="false">IFERROR(VLOOKUP($J147,'Base 1'!A:S,19,0),"-")</f>
        <v>-</v>
      </c>
      <c r="F147" s="50" t="str">
        <f aca="false">IFERROR(VLOOKUP($J147,'Base 1'!$A:$N,14,0),"-")</f>
        <v>-</v>
      </c>
      <c r="G147" s="50" t="str">
        <f aca="false">IFERROR(VLOOKUP($J147,'Base 1'!$A:$O,15,0),"-")</f>
        <v>-</v>
      </c>
      <c r="H147" s="50" t="str">
        <f aca="false">IFERROR(VLOOKUP($J147,'Base 1'!$A:$T,20,0),"-")</f>
        <v>-</v>
      </c>
      <c r="I147" s="51" t="str">
        <f aca="false">IFERROR(VLOOKUP($J147,'Base 1'!$A:$C,3,0),"-")</f>
        <v>-</v>
      </c>
      <c r="J147" s="51"/>
      <c r="K147" s="50" t="str">
        <f aca="false">IFERROR(VLOOKUP($J147,'Base 1'!$A:$E,5,0),"-")</f>
        <v>-</v>
      </c>
      <c r="L147" s="50" t="str">
        <f aca="false">IFERROR(VLOOKUP($J147,'Base 1'!$A:$Q,17,0),"-")</f>
        <v>-</v>
      </c>
      <c r="M147" s="50" t="str">
        <f aca="false">IFERROR(VLOOKUP($J147,'Base 1'!$A:$R,18,0),"-")</f>
        <v>-</v>
      </c>
      <c r="N147" s="50" t="str">
        <f aca="false">IFERROR(VLOOKUP($J147,'Base 1'!$A:$F,6,0),"-")</f>
        <v>-</v>
      </c>
      <c r="O147" s="53" t="str">
        <f aca="false">IFERROR(VLOOKUP($J147,'Base 1'!$A:$G,7,0),"-")</f>
        <v>-</v>
      </c>
      <c r="P147" s="133"/>
      <c r="Q147" s="134" t="s">
        <v>57</v>
      </c>
      <c r="R147" s="135" t="s">
        <v>57</v>
      </c>
      <c r="S147" s="136"/>
      <c r="T147" s="60"/>
      <c r="U147" s="61" t="s">
        <v>57</v>
      </c>
      <c r="V147" s="63" t="str">
        <f aca="false">IFERROR(VLOOKUP($J147,'Base 1'!$A:$Q,16,0),"-")</f>
        <v>-</v>
      </c>
      <c r="W147" s="63" t="s">
        <v>57</v>
      </c>
      <c r="X147" s="64" t="s">
        <v>57</v>
      </c>
    </row>
    <row r="148" s="65" customFormat="true" ht="15" hidden="false" customHeight="false" outlineLevel="0" collapsed="false">
      <c r="B148" s="131" t="n">
        <f aca="true">TODAY()</f>
        <v>46135</v>
      </c>
      <c r="C148" s="132" t="s">
        <v>37</v>
      </c>
      <c r="D148" s="49" t="s">
        <v>38</v>
      </c>
      <c r="E148" s="50" t="str">
        <f aca="false">IFERROR(VLOOKUP($J148,'Base 1'!A:S,19,0),"-")</f>
        <v>-</v>
      </c>
      <c r="F148" s="50" t="str">
        <f aca="false">IFERROR(VLOOKUP($J148,'Base 1'!$A:$N,14,0),"-")</f>
        <v>-</v>
      </c>
      <c r="G148" s="50" t="str">
        <f aca="false">IFERROR(VLOOKUP($J148,'Base 1'!$A:$O,15,0),"-")</f>
        <v>-</v>
      </c>
      <c r="H148" s="50" t="str">
        <f aca="false">IFERROR(VLOOKUP($J148,'Base 1'!$A:$T,20,0),"-")</f>
        <v>-</v>
      </c>
      <c r="I148" s="51" t="str">
        <f aca="false">IFERROR(VLOOKUP($J148,'Base 1'!$A:$C,3,0),"-")</f>
        <v>-</v>
      </c>
      <c r="J148" s="51"/>
      <c r="K148" s="50" t="str">
        <f aca="false">IFERROR(VLOOKUP($J148,'Base 1'!$A:$E,5,0),"-")</f>
        <v>-</v>
      </c>
      <c r="L148" s="50" t="str">
        <f aca="false">IFERROR(VLOOKUP($J148,'Base 1'!$A:$Q,17,0),"-")</f>
        <v>-</v>
      </c>
      <c r="M148" s="50" t="str">
        <f aca="false">IFERROR(VLOOKUP($J148,'Base 1'!$A:$R,18,0),"-")</f>
        <v>-</v>
      </c>
      <c r="N148" s="50" t="str">
        <f aca="false">IFERROR(VLOOKUP($J148,'Base 1'!$A:$F,6,0),"-")</f>
        <v>-</v>
      </c>
      <c r="O148" s="53" t="str">
        <f aca="false">IFERROR(VLOOKUP($J148,'Base 1'!$A:$G,7,0),"-")</f>
        <v>-</v>
      </c>
      <c r="P148" s="133"/>
      <c r="Q148" s="134" t="s">
        <v>57</v>
      </c>
      <c r="R148" s="135" t="s">
        <v>57</v>
      </c>
      <c r="S148" s="136"/>
      <c r="T148" s="60"/>
      <c r="U148" s="61" t="s">
        <v>57</v>
      </c>
      <c r="V148" s="63" t="str">
        <f aca="false">IFERROR(VLOOKUP($J148,'Base 1'!$A:$Q,16,0),"-")</f>
        <v>-</v>
      </c>
      <c r="W148" s="63" t="s">
        <v>57</v>
      </c>
      <c r="X148" s="64" t="s">
        <v>57</v>
      </c>
    </row>
    <row r="149" s="65" customFormat="true" ht="15" hidden="false" customHeight="false" outlineLevel="0" collapsed="false">
      <c r="B149" s="131" t="n">
        <f aca="true">TODAY()</f>
        <v>46135</v>
      </c>
      <c r="C149" s="132" t="s">
        <v>37</v>
      </c>
      <c r="D149" s="49" t="s">
        <v>38</v>
      </c>
      <c r="E149" s="50" t="str">
        <f aca="false">IFERROR(VLOOKUP($J149,'Base 1'!A:S,19,0),"-")</f>
        <v>-</v>
      </c>
      <c r="F149" s="50" t="str">
        <f aca="false">IFERROR(VLOOKUP($J149,'Base 1'!$A:$N,14,0),"-")</f>
        <v>-</v>
      </c>
      <c r="G149" s="50" t="str">
        <f aca="false">IFERROR(VLOOKUP($J149,'Base 1'!$A:$O,15,0),"-")</f>
        <v>-</v>
      </c>
      <c r="H149" s="50" t="str">
        <f aca="false">IFERROR(VLOOKUP($J149,'Base 1'!$A:$T,20,0),"-")</f>
        <v>-</v>
      </c>
      <c r="I149" s="51" t="str">
        <f aca="false">IFERROR(VLOOKUP($J149,'Base 1'!$A:$C,3,0),"-")</f>
        <v>-</v>
      </c>
      <c r="J149" s="51"/>
      <c r="K149" s="50" t="str">
        <f aca="false">IFERROR(VLOOKUP($J149,'Base 1'!$A:$E,5,0),"-")</f>
        <v>-</v>
      </c>
      <c r="L149" s="50" t="str">
        <f aca="false">IFERROR(VLOOKUP($J149,'Base 1'!$A:$Q,17,0),"-")</f>
        <v>-</v>
      </c>
      <c r="M149" s="50" t="str">
        <f aca="false">IFERROR(VLOOKUP($J149,'Base 1'!$A:$R,18,0),"-")</f>
        <v>-</v>
      </c>
      <c r="N149" s="50" t="str">
        <f aca="false">IFERROR(VLOOKUP($J149,'Base 1'!$A:$F,6,0),"-")</f>
        <v>-</v>
      </c>
      <c r="O149" s="53" t="str">
        <f aca="false">IFERROR(VLOOKUP($J149,'Base 1'!$A:$G,7,0),"-")</f>
        <v>-</v>
      </c>
      <c r="P149" s="133"/>
      <c r="Q149" s="134" t="s">
        <v>57</v>
      </c>
      <c r="R149" s="135" t="s">
        <v>57</v>
      </c>
      <c r="S149" s="136"/>
      <c r="T149" s="60"/>
      <c r="U149" s="61" t="s">
        <v>57</v>
      </c>
      <c r="V149" s="63" t="str">
        <f aca="false">IFERROR(VLOOKUP($J149,'Base 1'!$A:$Q,16,0),"-")</f>
        <v>-</v>
      </c>
      <c r="W149" s="63" t="s">
        <v>57</v>
      </c>
      <c r="X149" s="64" t="s">
        <v>57</v>
      </c>
    </row>
    <row r="150" s="65" customFormat="true" ht="15" hidden="false" customHeight="false" outlineLevel="0" collapsed="false">
      <c r="B150" s="131" t="n">
        <f aca="true">TODAY()</f>
        <v>46135</v>
      </c>
      <c r="C150" s="132" t="s">
        <v>37</v>
      </c>
      <c r="D150" s="49" t="s">
        <v>38</v>
      </c>
      <c r="E150" s="50" t="str">
        <f aca="false">IFERROR(VLOOKUP($J150,'Base 1'!A:S,19,0),"-")</f>
        <v>-</v>
      </c>
      <c r="F150" s="50" t="str">
        <f aca="false">IFERROR(VLOOKUP($J150,'Base 1'!$A:$N,14,0),"-")</f>
        <v>-</v>
      </c>
      <c r="G150" s="50" t="str">
        <f aca="false">IFERROR(VLOOKUP($J150,'Base 1'!$A:$O,15,0),"-")</f>
        <v>-</v>
      </c>
      <c r="H150" s="50" t="str">
        <f aca="false">IFERROR(VLOOKUP($J150,'Base 1'!$A:$T,20,0),"-")</f>
        <v>-</v>
      </c>
      <c r="I150" s="51" t="str">
        <f aca="false">IFERROR(VLOOKUP($J150,'Base 1'!$A:$C,3,0),"-")</f>
        <v>-</v>
      </c>
      <c r="J150" s="51"/>
      <c r="K150" s="50" t="str">
        <f aca="false">IFERROR(VLOOKUP($J150,'Base 1'!$A:$E,5,0),"-")</f>
        <v>-</v>
      </c>
      <c r="L150" s="50" t="str">
        <f aca="false">IFERROR(VLOOKUP($J150,'Base 1'!$A:$Q,17,0),"-")</f>
        <v>-</v>
      </c>
      <c r="M150" s="50" t="str">
        <f aca="false">IFERROR(VLOOKUP($J150,'Base 1'!$A:$R,18,0),"-")</f>
        <v>-</v>
      </c>
      <c r="N150" s="50" t="str">
        <f aca="false">IFERROR(VLOOKUP($J150,'Base 1'!$A:$F,6,0),"-")</f>
        <v>-</v>
      </c>
      <c r="O150" s="53" t="str">
        <f aca="false">IFERROR(VLOOKUP($J150,'Base 1'!$A:$G,7,0),"-")</f>
        <v>-</v>
      </c>
      <c r="P150" s="133"/>
      <c r="Q150" s="134" t="s">
        <v>57</v>
      </c>
      <c r="R150" s="135" t="s">
        <v>57</v>
      </c>
      <c r="S150" s="136"/>
      <c r="T150" s="60"/>
      <c r="U150" s="61" t="s">
        <v>57</v>
      </c>
      <c r="V150" s="63" t="str">
        <f aca="false">IFERROR(VLOOKUP($J150,'Base 1'!$A:$Q,16,0),"-")</f>
        <v>-</v>
      </c>
      <c r="W150" s="63" t="s">
        <v>57</v>
      </c>
      <c r="X150" s="64" t="s">
        <v>57</v>
      </c>
    </row>
    <row r="151" s="65" customFormat="true" ht="15" hidden="false" customHeight="false" outlineLevel="0" collapsed="false">
      <c r="B151" s="131" t="n">
        <f aca="true">TODAY()</f>
        <v>46135</v>
      </c>
      <c r="C151" s="132" t="s">
        <v>37</v>
      </c>
      <c r="D151" s="49" t="s">
        <v>38</v>
      </c>
      <c r="E151" s="50" t="str">
        <f aca="false">IFERROR(VLOOKUP($J151,'Base 1'!A:S,19,0),"-")</f>
        <v>-</v>
      </c>
      <c r="F151" s="50" t="str">
        <f aca="false">IFERROR(VLOOKUP($J151,'Base 1'!$A:$N,14,0),"-")</f>
        <v>-</v>
      </c>
      <c r="G151" s="50" t="str">
        <f aca="false">IFERROR(VLOOKUP($J151,'Base 1'!$A:$O,15,0),"-")</f>
        <v>-</v>
      </c>
      <c r="H151" s="50" t="str">
        <f aca="false">IFERROR(VLOOKUP($J151,'Base 1'!$A:$T,20,0),"-")</f>
        <v>-</v>
      </c>
      <c r="I151" s="51" t="str">
        <f aca="false">IFERROR(VLOOKUP($J151,'Base 1'!$A:$C,3,0),"-")</f>
        <v>-</v>
      </c>
      <c r="J151" s="51"/>
      <c r="K151" s="50" t="str">
        <f aca="false">IFERROR(VLOOKUP($J151,'Base 1'!$A:$E,5,0),"-")</f>
        <v>-</v>
      </c>
      <c r="L151" s="50" t="str">
        <f aca="false">IFERROR(VLOOKUP($J151,'Base 1'!$A:$Q,17,0),"-")</f>
        <v>-</v>
      </c>
      <c r="M151" s="50" t="str">
        <f aca="false">IFERROR(VLOOKUP($J151,'Base 1'!$A:$R,18,0),"-")</f>
        <v>-</v>
      </c>
      <c r="N151" s="50" t="str">
        <f aca="false">IFERROR(VLOOKUP($J151,'Base 1'!$A:$F,6,0),"-")</f>
        <v>-</v>
      </c>
      <c r="O151" s="53" t="str">
        <f aca="false">IFERROR(VLOOKUP($J151,'Base 1'!$A:$G,7,0),"-")</f>
        <v>-</v>
      </c>
      <c r="P151" s="133"/>
      <c r="Q151" s="134" t="s">
        <v>57</v>
      </c>
      <c r="R151" s="135" t="s">
        <v>57</v>
      </c>
      <c r="S151" s="136"/>
      <c r="T151" s="60"/>
      <c r="U151" s="61" t="s">
        <v>57</v>
      </c>
      <c r="V151" s="63" t="str">
        <f aca="false">IFERROR(VLOOKUP($J151,'Base 1'!$A:$Q,16,0),"-")</f>
        <v>-</v>
      </c>
      <c r="W151" s="63" t="s">
        <v>57</v>
      </c>
      <c r="X151" s="64" t="s">
        <v>57</v>
      </c>
    </row>
    <row r="152" s="65" customFormat="true" ht="15" hidden="false" customHeight="false" outlineLevel="0" collapsed="false">
      <c r="B152" s="131" t="n">
        <f aca="true">TODAY()</f>
        <v>46135</v>
      </c>
      <c r="C152" s="132" t="s">
        <v>37</v>
      </c>
      <c r="D152" s="49" t="s">
        <v>38</v>
      </c>
      <c r="E152" s="50" t="str">
        <f aca="false">IFERROR(VLOOKUP($J152,'Base 1'!A:S,19,0),"-")</f>
        <v>-</v>
      </c>
      <c r="F152" s="50" t="str">
        <f aca="false">IFERROR(VLOOKUP($J152,'Base 1'!$A:$N,14,0),"-")</f>
        <v>-</v>
      </c>
      <c r="G152" s="50" t="str">
        <f aca="false">IFERROR(VLOOKUP($J152,'Base 1'!$A:$O,15,0),"-")</f>
        <v>-</v>
      </c>
      <c r="H152" s="50" t="str">
        <f aca="false">IFERROR(VLOOKUP($J152,'Base 1'!$A:$T,20,0),"-")</f>
        <v>-</v>
      </c>
      <c r="I152" s="51" t="str">
        <f aca="false">IFERROR(VLOOKUP($J152,'Base 1'!$A:$C,3,0),"-")</f>
        <v>-</v>
      </c>
      <c r="J152" s="51"/>
      <c r="K152" s="50" t="str">
        <f aca="false">IFERROR(VLOOKUP($J152,'Base 1'!$A:$E,5,0),"-")</f>
        <v>-</v>
      </c>
      <c r="L152" s="50" t="str">
        <f aca="false">IFERROR(VLOOKUP($J152,'Base 1'!$A:$Q,17,0),"-")</f>
        <v>-</v>
      </c>
      <c r="M152" s="50" t="str">
        <f aca="false">IFERROR(VLOOKUP($J152,'Base 1'!$A:$R,18,0),"-")</f>
        <v>-</v>
      </c>
      <c r="N152" s="50" t="str">
        <f aca="false">IFERROR(VLOOKUP($J152,'Base 1'!$A:$F,6,0),"-")</f>
        <v>-</v>
      </c>
      <c r="O152" s="53" t="str">
        <f aca="false">IFERROR(VLOOKUP($J152,'Base 1'!$A:$G,7,0),"-")</f>
        <v>-</v>
      </c>
      <c r="P152" s="133"/>
      <c r="Q152" s="134" t="s">
        <v>57</v>
      </c>
      <c r="R152" s="135" t="s">
        <v>57</v>
      </c>
      <c r="S152" s="136"/>
      <c r="T152" s="60"/>
      <c r="U152" s="61" t="s">
        <v>57</v>
      </c>
      <c r="V152" s="63" t="str">
        <f aca="false">IFERROR(VLOOKUP($J152,'Base 1'!$A:$Q,16,0),"-")</f>
        <v>-</v>
      </c>
      <c r="W152" s="63" t="s">
        <v>57</v>
      </c>
      <c r="X152" s="64" t="s">
        <v>57</v>
      </c>
    </row>
    <row r="153" s="65" customFormat="true" ht="15" hidden="false" customHeight="false" outlineLevel="0" collapsed="false">
      <c r="B153" s="131" t="n">
        <f aca="true">TODAY()</f>
        <v>46135</v>
      </c>
      <c r="C153" s="132" t="s">
        <v>37</v>
      </c>
      <c r="D153" s="49" t="s">
        <v>38</v>
      </c>
      <c r="E153" s="50" t="str">
        <f aca="false">IFERROR(VLOOKUP($J153,'Base 1'!A:S,19,0),"-")</f>
        <v>-</v>
      </c>
      <c r="F153" s="50" t="str">
        <f aca="false">IFERROR(VLOOKUP($J153,'Base 1'!$A:$N,14,0),"-")</f>
        <v>-</v>
      </c>
      <c r="G153" s="50" t="str">
        <f aca="false">IFERROR(VLOOKUP($J153,'Base 1'!$A:$O,15,0),"-")</f>
        <v>-</v>
      </c>
      <c r="H153" s="50" t="str">
        <f aca="false">IFERROR(VLOOKUP($J153,'Base 1'!$A:$T,20,0),"-")</f>
        <v>-</v>
      </c>
      <c r="I153" s="51" t="str">
        <f aca="false">IFERROR(VLOOKUP($J153,'Base 1'!$A:$C,3,0),"-")</f>
        <v>-</v>
      </c>
      <c r="J153" s="51"/>
      <c r="K153" s="50" t="str">
        <f aca="false">IFERROR(VLOOKUP($J153,'Base 1'!$A:$E,5,0),"-")</f>
        <v>-</v>
      </c>
      <c r="L153" s="50" t="str">
        <f aca="false">IFERROR(VLOOKUP($J153,'Base 1'!$A:$Q,17,0),"-")</f>
        <v>-</v>
      </c>
      <c r="M153" s="50" t="str">
        <f aca="false">IFERROR(VLOOKUP($J153,'Base 1'!$A:$R,18,0),"-")</f>
        <v>-</v>
      </c>
      <c r="N153" s="50" t="str">
        <f aca="false">IFERROR(VLOOKUP($J153,'Base 1'!$A:$F,6,0),"-")</f>
        <v>-</v>
      </c>
      <c r="O153" s="53" t="str">
        <f aca="false">IFERROR(VLOOKUP($J153,'Base 1'!$A:$G,7,0),"-")</f>
        <v>-</v>
      </c>
      <c r="P153" s="133"/>
      <c r="Q153" s="134" t="s">
        <v>57</v>
      </c>
      <c r="R153" s="135" t="s">
        <v>57</v>
      </c>
      <c r="S153" s="136"/>
      <c r="T153" s="60"/>
      <c r="U153" s="61" t="s">
        <v>57</v>
      </c>
      <c r="V153" s="63" t="str">
        <f aca="false">IFERROR(VLOOKUP($J153,'Base 1'!$A:$Q,16,0),"-")</f>
        <v>-</v>
      </c>
      <c r="W153" s="63" t="s">
        <v>57</v>
      </c>
      <c r="X153" s="64" t="s">
        <v>57</v>
      </c>
    </row>
    <row r="154" s="65" customFormat="true" ht="15" hidden="false" customHeight="false" outlineLevel="0" collapsed="false">
      <c r="B154" s="131" t="n">
        <f aca="true">TODAY()</f>
        <v>46135</v>
      </c>
      <c r="C154" s="132" t="s">
        <v>37</v>
      </c>
      <c r="D154" s="49" t="s">
        <v>38</v>
      </c>
      <c r="E154" s="50" t="str">
        <f aca="false">IFERROR(VLOOKUP($J154,'Base 1'!A:S,19,0),"-")</f>
        <v>-</v>
      </c>
      <c r="F154" s="50" t="str">
        <f aca="false">IFERROR(VLOOKUP($J154,'Base 1'!$A:$N,14,0),"-")</f>
        <v>-</v>
      </c>
      <c r="G154" s="50" t="str">
        <f aca="false">IFERROR(VLOOKUP($J154,'Base 1'!$A:$O,15,0),"-")</f>
        <v>-</v>
      </c>
      <c r="H154" s="50" t="str">
        <f aca="false">IFERROR(VLOOKUP($J154,'Base 1'!$A:$T,20,0),"-")</f>
        <v>-</v>
      </c>
      <c r="I154" s="51" t="str">
        <f aca="false">IFERROR(VLOOKUP($J154,'Base 1'!$A:$C,3,0),"-")</f>
        <v>-</v>
      </c>
      <c r="J154" s="51"/>
      <c r="K154" s="50" t="str">
        <f aca="false">IFERROR(VLOOKUP($J154,'Base 1'!$A:$E,5,0),"-")</f>
        <v>-</v>
      </c>
      <c r="L154" s="50" t="str">
        <f aca="false">IFERROR(VLOOKUP($J154,'Base 1'!$A:$Q,17,0),"-")</f>
        <v>-</v>
      </c>
      <c r="M154" s="50" t="str">
        <f aca="false">IFERROR(VLOOKUP($J154,'Base 1'!$A:$R,18,0),"-")</f>
        <v>-</v>
      </c>
      <c r="N154" s="50" t="str">
        <f aca="false">IFERROR(VLOOKUP($J154,'Base 1'!$A:$F,6,0),"-")</f>
        <v>-</v>
      </c>
      <c r="O154" s="53" t="str">
        <f aca="false">IFERROR(VLOOKUP($J154,'Base 1'!$A:$G,7,0),"-")</f>
        <v>-</v>
      </c>
      <c r="P154" s="133"/>
      <c r="Q154" s="134" t="s">
        <v>57</v>
      </c>
      <c r="R154" s="135" t="s">
        <v>57</v>
      </c>
      <c r="S154" s="136"/>
      <c r="T154" s="60"/>
      <c r="U154" s="61" t="s">
        <v>57</v>
      </c>
      <c r="V154" s="63" t="str">
        <f aca="false">IFERROR(VLOOKUP($J154,'Base 1'!$A:$Q,16,0),"-")</f>
        <v>-</v>
      </c>
      <c r="W154" s="63" t="s">
        <v>57</v>
      </c>
      <c r="X154" s="64" t="s">
        <v>57</v>
      </c>
    </row>
    <row r="155" s="65" customFormat="true" ht="15" hidden="false" customHeight="false" outlineLevel="0" collapsed="false">
      <c r="B155" s="131" t="n">
        <f aca="true">TODAY()</f>
        <v>46135</v>
      </c>
      <c r="C155" s="132" t="s">
        <v>37</v>
      </c>
      <c r="D155" s="49" t="s">
        <v>38</v>
      </c>
      <c r="E155" s="50" t="str">
        <f aca="false">IFERROR(VLOOKUP($J155,'Base 1'!A:S,19,0),"-")</f>
        <v>-</v>
      </c>
      <c r="F155" s="50" t="str">
        <f aca="false">IFERROR(VLOOKUP($J155,'Base 1'!$A:$N,14,0),"-")</f>
        <v>-</v>
      </c>
      <c r="G155" s="50" t="str">
        <f aca="false">IFERROR(VLOOKUP($J155,'Base 1'!$A:$O,15,0),"-")</f>
        <v>-</v>
      </c>
      <c r="H155" s="50" t="str">
        <f aca="false">IFERROR(VLOOKUP($J155,'Base 1'!$A:$T,20,0),"-")</f>
        <v>-</v>
      </c>
      <c r="I155" s="51" t="str">
        <f aca="false">IFERROR(VLOOKUP($J155,'Base 1'!$A:$C,3,0),"-")</f>
        <v>-</v>
      </c>
      <c r="J155" s="51"/>
      <c r="K155" s="50" t="str">
        <f aca="false">IFERROR(VLOOKUP($J155,'Base 1'!$A:$E,5,0),"-")</f>
        <v>-</v>
      </c>
      <c r="L155" s="50" t="str">
        <f aca="false">IFERROR(VLOOKUP($J155,'Base 1'!$A:$Q,17,0),"-")</f>
        <v>-</v>
      </c>
      <c r="M155" s="50" t="str">
        <f aca="false">IFERROR(VLOOKUP($J155,'Base 1'!$A:$R,18,0),"-")</f>
        <v>-</v>
      </c>
      <c r="N155" s="50" t="str">
        <f aca="false">IFERROR(VLOOKUP($J155,'Base 1'!$A:$F,6,0),"-")</f>
        <v>-</v>
      </c>
      <c r="O155" s="53" t="str">
        <f aca="false">IFERROR(VLOOKUP($J155,'Base 1'!$A:$G,7,0),"-")</f>
        <v>-</v>
      </c>
      <c r="P155" s="133"/>
      <c r="Q155" s="134" t="s">
        <v>57</v>
      </c>
      <c r="R155" s="135" t="s">
        <v>57</v>
      </c>
      <c r="S155" s="136"/>
      <c r="T155" s="60"/>
      <c r="U155" s="61" t="s">
        <v>57</v>
      </c>
      <c r="V155" s="63" t="str">
        <f aca="false">IFERROR(VLOOKUP($J155,'Base 1'!$A:$Q,16,0),"-")</f>
        <v>-</v>
      </c>
      <c r="W155" s="63" t="s">
        <v>57</v>
      </c>
      <c r="X155" s="64" t="s">
        <v>57</v>
      </c>
    </row>
    <row r="156" s="65" customFormat="true" ht="15" hidden="false" customHeight="false" outlineLevel="0" collapsed="false">
      <c r="B156" s="131" t="n">
        <f aca="true">TODAY()</f>
        <v>46135</v>
      </c>
      <c r="C156" s="132" t="s">
        <v>37</v>
      </c>
      <c r="D156" s="49" t="s">
        <v>38</v>
      </c>
      <c r="E156" s="50" t="str">
        <f aca="false">IFERROR(VLOOKUP($J156,'Base 1'!A:S,19,0),"-")</f>
        <v>-</v>
      </c>
      <c r="F156" s="50" t="str">
        <f aca="false">IFERROR(VLOOKUP($J156,'Base 1'!$A:$N,14,0),"-")</f>
        <v>-</v>
      </c>
      <c r="G156" s="50" t="str">
        <f aca="false">IFERROR(VLOOKUP($J156,'Base 1'!$A:$O,15,0),"-")</f>
        <v>-</v>
      </c>
      <c r="H156" s="50" t="str">
        <f aca="false">IFERROR(VLOOKUP($J156,'Base 1'!$A:$T,20,0),"-")</f>
        <v>-</v>
      </c>
      <c r="I156" s="51" t="str">
        <f aca="false">IFERROR(VLOOKUP($J156,'Base 1'!$A:$C,3,0),"-")</f>
        <v>-</v>
      </c>
      <c r="J156" s="51"/>
      <c r="K156" s="50" t="str">
        <f aca="false">IFERROR(VLOOKUP($J156,'Base 1'!$A:$E,5,0),"-")</f>
        <v>-</v>
      </c>
      <c r="L156" s="50" t="str">
        <f aca="false">IFERROR(VLOOKUP($J156,'Base 1'!$A:$Q,17,0),"-")</f>
        <v>-</v>
      </c>
      <c r="M156" s="50" t="str">
        <f aca="false">IFERROR(VLOOKUP($J156,'Base 1'!$A:$R,18,0),"-")</f>
        <v>-</v>
      </c>
      <c r="N156" s="50" t="str">
        <f aca="false">IFERROR(VLOOKUP($J156,'Base 1'!$A:$F,6,0),"-")</f>
        <v>-</v>
      </c>
      <c r="O156" s="53" t="str">
        <f aca="false">IFERROR(VLOOKUP($J156,'Base 1'!$A:$G,7,0),"-")</f>
        <v>-</v>
      </c>
      <c r="P156" s="133"/>
      <c r="Q156" s="134" t="s">
        <v>57</v>
      </c>
      <c r="R156" s="135" t="s">
        <v>57</v>
      </c>
      <c r="S156" s="136"/>
      <c r="T156" s="60"/>
      <c r="U156" s="61" t="s">
        <v>57</v>
      </c>
      <c r="V156" s="63" t="str">
        <f aca="false">IFERROR(VLOOKUP($J156,'Base 1'!$A:$Q,16,0),"-")</f>
        <v>-</v>
      </c>
      <c r="W156" s="63" t="s">
        <v>57</v>
      </c>
      <c r="X156" s="64" t="s">
        <v>57</v>
      </c>
    </row>
    <row r="157" s="65" customFormat="true" ht="15" hidden="false" customHeight="false" outlineLevel="0" collapsed="false">
      <c r="B157" s="131" t="n">
        <f aca="true">TODAY()</f>
        <v>46135</v>
      </c>
      <c r="C157" s="132" t="s">
        <v>37</v>
      </c>
      <c r="D157" s="49" t="s">
        <v>38</v>
      </c>
      <c r="E157" s="50" t="str">
        <f aca="false">IFERROR(VLOOKUP($J157,'Base 1'!A:S,19,0),"-")</f>
        <v>-</v>
      </c>
      <c r="F157" s="50" t="str">
        <f aca="false">IFERROR(VLOOKUP($J157,'Base 1'!$A:$N,14,0),"-")</f>
        <v>-</v>
      </c>
      <c r="G157" s="50" t="str">
        <f aca="false">IFERROR(VLOOKUP($J157,'Base 1'!$A:$O,15,0),"-")</f>
        <v>-</v>
      </c>
      <c r="H157" s="50" t="str">
        <f aca="false">IFERROR(VLOOKUP($J157,'Base 1'!$A:$T,20,0),"-")</f>
        <v>-</v>
      </c>
      <c r="I157" s="51" t="str">
        <f aca="false">IFERROR(VLOOKUP($J157,'Base 1'!$A:$C,3,0),"-")</f>
        <v>-</v>
      </c>
      <c r="J157" s="51"/>
      <c r="K157" s="50" t="str">
        <f aca="false">IFERROR(VLOOKUP($J157,'Base 1'!$A:$E,5,0),"-")</f>
        <v>-</v>
      </c>
      <c r="L157" s="50" t="str">
        <f aca="false">IFERROR(VLOOKUP($J157,'Base 1'!$A:$Q,17,0),"-")</f>
        <v>-</v>
      </c>
      <c r="M157" s="50" t="str">
        <f aca="false">IFERROR(VLOOKUP($J157,'Base 1'!$A:$R,18,0),"-")</f>
        <v>-</v>
      </c>
      <c r="N157" s="50" t="str">
        <f aca="false">IFERROR(VLOOKUP($J157,'Base 1'!$A:$F,6,0),"-")</f>
        <v>-</v>
      </c>
      <c r="O157" s="53" t="str">
        <f aca="false">IFERROR(VLOOKUP($J157,'Base 1'!$A:$G,7,0),"-")</f>
        <v>-</v>
      </c>
      <c r="P157" s="133"/>
      <c r="Q157" s="134" t="s">
        <v>57</v>
      </c>
      <c r="R157" s="135" t="s">
        <v>57</v>
      </c>
      <c r="S157" s="136"/>
      <c r="T157" s="60"/>
      <c r="U157" s="61" t="s">
        <v>57</v>
      </c>
      <c r="V157" s="63" t="str">
        <f aca="false">IFERROR(VLOOKUP($J157,'Base 1'!$A:$Q,16,0),"-")</f>
        <v>-</v>
      </c>
      <c r="W157" s="63" t="s">
        <v>57</v>
      </c>
      <c r="X157" s="64" t="s">
        <v>57</v>
      </c>
    </row>
    <row r="158" s="65" customFormat="true" ht="15" hidden="false" customHeight="false" outlineLevel="0" collapsed="false">
      <c r="B158" s="131" t="n">
        <f aca="true">TODAY()</f>
        <v>46135</v>
      </c>
      <c r="C158" s="132" t="s">
        <v>37</v>
      </c>
      <c r="D158" s="49" t="s">
        <v>38</v>
      </c>
      <c r="E158" s="50" t="str">
        <f aca="false">IFERROR(VLOOKUP($J158,'Base 1'!A:S,19,0),"-")</f>
        <v>-</v>
      </c>
      <c r="F158" s="50" t="str">
        <f aca="false">IFERROR(VLOOKUP($J158,'Base 1'!$A:$N,14,0),"-")</f>
        <v>-</v>
      </c>
      <c r="G158" s="50" t="str">
        <f aca="false">IFERROR(VLOOKUP($J158,'Base 1'!$A:$O,15,0),"-")</f>
        <v>-</v>
      </c>
      <c r="H158" s="50" t="str">
        <f aca="false">IFERROR(VLOOKUP($J158,'Base 1'!$A:$T,20,0),"-")</f>
        <v>-</v>
      </c>
      <c r="I158" s="51" t="str">
        <f aca="false">IFERROR(VLOOKUP($J158,'Base 1'!$A:$C,3,0),"-")</f>
        <v>-</v>
      </c>
      <c r="J158" s="51"/>
      <c r="K158" s="50" t="str">
        <f aca="false">IFERROR(VLOOKUP($J158,'Base 1'!$A:$E,5,0),"-")</f>
        <v>-</v>
      </c>
      <c r="L158" s="50" t="str">
        <f aca="false">IFERROR(VLOOKUP($J158,'Base 1'!$A:$Q,17,0),"-")</f>
        <v>-</v>
      </c>
      <c r="M158" s="50" t="str">
        <f aca="false">IFERROR(VLOOKUP($J158,'Base 1'!$A:$R,18,0),"-")</f>
        <v>-</v>
      </c>
      <c r="N158" s="50" t="str">
        <f aca="false">IFERROR(VLOOKUP($J158,'Base 1'!$A:$F,6,0),"-")</f>
        <v>-</v>
      </c>
      <c r="O158" s="53" t="str">
        <f aca="false">IFERROR(VLOOKUP($J158,'Base 1'!$A:$G,7,0),"-")</f>
        <v>-</v>
      </c>
      <c r="P158" s="133"/>
      <c r="Q158" s="134" t="s">
        <v>57</v>
      </c>
      <c r="R158" s="135" t="s">
        <v>57</v>
      </c>
      <c r="S158" s="136"/>
      <c r="T158" s="60"/>
      <c r="U158" s="61" t="s">
        <v>57</v>
      </c>
      <c r="V158" s="63" t="str">
        <f aca="false">IFERROR(VLOOKUP($J158,'Base 1'!$A:$Q,16,0),"-")</f>
        <v>-</v>
      </c>
      <c r="W158" s="63" t="s">
        <v>57</v>
      </c>
      <c r="X158" s="64" t="s">
        <v>57</v>
      </c>
    </row>
    <row r="159" s="65" customFormat="true" ht="15" hidden="false" customHeight="false" outlineLevel="0" collapsed="false">
      <c r="B159" s="131" t="n">
        <f aca="true">TODAY()</f>
        <v>46135</v>
      </c>
      <c r="C159" s="132" t="s">
        <v>37</v>
      </c>
      <c r="D159" s="49" t="s">
        <v>38</v>
      </c>
      <c r="E159" s="50" t="str">
        <f aca="false">IFERROR(VLOOKUP($J159,'Base 1'!A:S,19,0),"-")</f>
        <v>-</v>
      </c>
      <c r="F159" s="50" t="str">
        <f aca="false">IFERROR(VLOOKUP($J159,'Base 1'!$A:$N,14,0),"-")</f>
        <v>-</v>
      </c>
      <c r="G159" s="50" t="str">
        <f aca="false">IFERROR(VLOOKUP($J159,'Base 1'!$A:$O,15,0),"-")</f>
        <v>-</v>
      </c>
      <c r="H159" s="50" t="str">
        <f aca="false">IFERROR(VLOOKUP($J159,'Base 1'!$A:$T,20,0),"-")</f>
        <v>-</v>
      </c>
      <c r="I159" s="51" t="str">
        <f aca="false">IFERROR(VLOOKUP($J159,'Base 1'!$A:$C,3,0),"-")</f>
        <v>-</v>
      </c>
      <c r="J159" s="51"/>
      <c r="K159" s="50" t="str">
        <f aca="false">IFERROR(VLOOKUP($J159,'Base 1'!$A:$E,5,0),"-")</f>
        <v>-</v>
      </c>
      <c r="L159" s="50" t="str">
        <f aca="false">IFERROR(VLOOKUP($J159,'Base 1'!$A:$Q,17,0),"-")</f>
        <v>-</v>
      </c>
      <c r="M159" s="50" t="str">
        <f aca="false">IFERROR(VLOOKUP($J159,'Base 1'!$A:$R,18,0),"-")</f>
        <v>-</v>
      </c>
      <c r="N159" s="50" t="str">
        <f aca="false">IFERROR(VLOOKUP($J159,'Base 1'!$A:$F,6,0),"-")</f>
        <v>-</v>
      </c>
      <c r="O159" s="53" t="str">
        <f aca="false">IFERROR(VLOOKUP($J159,'Base 1'!$A:$G,7,0),"-")</f>
        <v>-</v>
      </c>
      <c r="P159" s="133"/>
      <c r="Q159" s="134" t="s">
        <v>57</v>
      </c>
      <c r="R159" s="135" t="s">
        <v>57</v>
      </c>
      <c r="S159" s="136"/>
      <c r="T159" s="60"/>
      <c r="U159" s="61" t="s">
        <v>57</v>
      </c>
      <c r="V159" s="63" t="str">
        <f aca="false">IFERROR(VLOOKUP($J159,'Base 1'!$A:$Q,16,0),"-")</f>
        <v>-</v>
      </c>
      <c r="W159" s="63" t="s">
        <v>57</v>
      </c>
      <c r="X159" s="64" t="s">
        <v>57</v>
      </c>
    </row>
    <row r="160" s="65" customFormat="true" ht="15" hidden="false" customHeight="false" outlineLevel="0" collapsed="false">
      <c r="B160" s="131" t="n">
        <f aca="true">TODAY()</f>
        <v>46135</v>
      </c>
      <c r="C160" s="132" t="s">
        <v>37</v>
      </c>
      <c r="D160" s="49" t="s">
        <v>38</v>
      </c>
      <c r="E160" s="50" t="str">
        <f aca="false">IFERROR(VLOOKUP($J160,'Base 1'!A:S,19,0),"-")</f>
        <v>-</v>
      </c>
      <c r="F160" s="50" t="str">
        <f aca="false">IFERROR(VLOOKUP($J160,'Base 1'!$A:$N,14,0),"-")</f>
        <v>-</v>
      </c>
      <c r="G160" s="50" t="str">
        <f aca="false">IFERROR(VLOOKUP($J160,'Base 1'!$A:$O,15,0),"-")</f>
        <v>-</v>
      </c>
      <c r="H160" s="50" t="str">
        <f aca="false">IFERROR(VLOOKUP($J160,'Base 1'!$A:$T,20,0),"-")</f>
        <v>-</v>
      </c>
      <c r="I160" s="51" t="str">
        <f aca="false">IFERROR(VLOOKUP($J160,'Base 1'!$A:$C,3,0),"-")</f>
        <v>-</v>
      </c>
      <c r="J160" s="51"/>
      <c r="K160" s="50" t="str">
        <f aca="false">IFERROR(VLOOKUP($J160,'Base 1'!$A:$E,5,0),"-")</f>
        <v>-</v>
      </c>
      <c r="L160" s="50" t="str">
        <f aca="false">IFERROR(VLOOKUP($J160,'Base 1'!$A:$Q,17,0),"-")</f>
        <v>-</v>
      </c>
      <c r="M160" s="50" t="str">
        <f aca="false">IFERROR(VLOOKUP($J160,'Base 1'!$A:$R,18,0),"-")</f>
        <v>-</v>
      </c>
      <c r="N160" s="50" t="str">
        <f aca="false">IFERROR(VLOOKUP($J160,'Base 1'!$A:$F,6,0),"-")</f>
        <v>-</v>
      </c>
      <c r="O160" s="53" t="str">
        <f aca="false">IFERROR(VLOOKUP($J160,'Base 1'!$A:$G,7,0),"-")</f>
        <v>-</v>
      </c>
      <c r="P160" s="133"/>
      <c r="Q160" s="134" t="s">
        <v>57</v>
      </c>
      <c r="R160" s="135" t="s">
        <v>57</v>
      </c>
      <c r="S160" s="136"/>
      <c r="T160" s="60"/>
      <c r="U160" s="61" t="s">
        <v>57</v>
      </c>
      <c r="V160" s="63" t="str">
        <f aca="false">IFERROR(VLOOKUP($J160,'Base 1'!$A:$Q,16,0),"-")</f>
        <v>-</v>
      </c>
      <c r="W160" s="63" t="s">
        <v>57</v>
      </c>
      <c r="X160" s="64" t="s">
        <v>57</v>
      </c>
    </row>
    <row r="161" s="65" customFormat="true" ht="15" hidden="false" customHeight="false" outlineLevel="0" collapsed="false">
      <c r="B161" s="131" t="n">
        <f aca="true">TODAY()</f>
        <v>46135</v>
      </c>
      <c r="C161" s="132" t="s">
        <v>37</v>
      </c>
      <c r="D161" s="49" t="s">
        <v>38</v>
      </c>
      <c r="E161" s="50" t="str">
        <f aca="false">IFERROR(VLOOKUP($J161,'Base 1'!A:S,19,0),"-")</f>
        <v>-</v>
      </c>
      <c r="F161" s="50" t="str">
        <f aca="false">IFERROR(VLOOKUP($J161,'Base 1'!$A:$N,14,0),"-")</f>
        <v>-</v>
      </c>
      <c r="G161" s="50" t="str">
        <f aca="false">IFERROR(VLOOKUP($J161,'Base 1'!$A:$O,15,0),"-")</f>
        <v>-</v>
      </c>
      <c r="H161" s="50" t="str">
        <f aca="false">IFERROR(VLOOKUP($J161,'Base 1'!$A:$T,20,0),"-")</f>
        <v>-</v>
      </c>
      <c r="I161" s="51" t="str">
        <f aca="false">IFERROR(VLOOKUP($J161,'Base 1'!$A:$C,3,0),"-")</f>
        <v>-</v>
      </c>
      <c r="J161" s="51"/>
      <c r="K161" s="50" t="str">
        <f aca="false">IFERROR(VLOOKUP($J161,'Base 1'!$A:$E,5,0),"-")</f>
        <v>-</v>
      </c>
      <c r="L161" s="50" t="str">
        <f aca="false">IFERROR(VLOOKUP($J161,'Base 1'!$A:$Q,17,0),"-")</f>
        <v>-</v>
      </c>
      <c r="M161" s="50" t="str">
        <f aca="false">IFERROR(VLOOKUP($J161,'Base 1'!$A:$R,18,0),"-")</f>
        <v>-</v>
      </c>
      <c r="N161" s="50" t="str">
        <f aca="false">IFERROR(VLOOKUP($J161,'Base 1'!$A:$F,6,0),"-")</f>
        <v>-</v>
      </c>
      <c r="O161" s="53" t="str">
        <f aca="false">IFERROR(VLOOKUP($J161,'Base 1'!$A:$G,7,0),"-")</f>
        <v>-</v>
      </c>
      <c r="P161" s="133"/>
      <c r="Q161" s="134" t="s">
        <v>57</v>
      </c>
      <c r="R161" s="135" t="s">
        <v>57</v>
      </c>
      <c r="S161" s="136"/>
      <c r="T161" s="60"/>
      <c r="U161" s="61" t="s">
        <v>57</v>
      </c>
      <c r="V161" s="63" t="str">
        <f aca="false">IFERROR(VLOOKUP($J161,'Base 1'!$A:$Q,16,0),"-")</f>
        <v>-</v>
      </c>
      <c r="W161" s="63" t="s">
        <v>57</v>
      </c>
      <c r="X161" s="64" t="s">
        <v>57</v>
      </c>
    </row>
    <row r="162" s="65" customFormat="true" ht="15" hidden="false" customHeight="false" outlineLevel="0" collapsed="false">
      <c r="B162" s="131" t="n">
        <f aca="true">TODAY()</f>
        <v>46135</v>
      </c>
      <c r="C162" s="132" t="s">
        <v>37</v>
      </c>
      <c r="D162" s="49" t="s">
        <v>38</v>
      </c>
      <c r="E162" s="50" t="str">
        <f aca="false">IFERROR(VLOOKUP($J162,'Base 1'!A:S,19,0),"-")</f>
        <v>-</v>
      </c>
      <c r="F162" s="50" t="str">
        <f aca="false">IFERROR(VLOOKUP($J162,'Base 1'!$A:$N,14,0),"-")</f>
        <v>-</v>
      </c>
      <c r="G162" s="50" t="str">
        <f aca="false">IFERROR(VLOOKUP($J162,'Base 1'!$A:$O,15,0),"-")</f>
        <v>-</v>
      </c>
      <c r="H162" s="50" t="str">
        <f aca="false">IFERROR(VLOOKUP($J162,'Base 1'!$A:$T,20,0),"-")</f>
        <v>-</v>
      </c>
      <c r="I162" s="51" t="str">
        <f aca="false">IFERROR(VLOOKUP($J162,'Base 1'!$A:$C,3,0),"-")</f>
        <v>-</v>
      </c>
      <c r="J162" s="51"/>
      <c r="K162" s="50" t="str">
        <f aca="false">IFERROR(VLOOKUP($J162,'Base 1'!$A:$E,5,0),"-")</f>
        <v>-</v>
      </c>
      <c r="L162" s="50" t="str">
        <f aca="false">IFERROR(VLOOKUP($J162,'Base 1'!$A:$Q,17,0),"-")</f>
        <v>-</v>
      </c>
      <c r="M162" s="50" t="str">
        <f aca="false">IFERROR(VLOOKUP($J162,'Base 1'!$A:$R,18,0),"-")</f>
        <v>-</v>
      </c>
      <c r="N162" s="50" t="str">
        <f aca="false">IFERROR(VLOOKUP($J162,'Base 1'!$A:$F,6,0),"-")</f>
        <v>-</v>
      </c>
      <c r="O162" s="53" t="str">
        <f aca="false">IFERROR(VLOOKUP($J162,'Base 1'!$A:$G,7,0),"-")</f>
        <v>-</v>
      </c>
      <c r="P162" s="133"/>
      <c r="Q162" s="134" t="s">
        <v>57</v>
      </c>
      <c r="R162" s="135" t="s">
        <v>57</v>
      </c>
      <c r="S162" s="136"/>
      <c r="T162" s="60"/>
      <c r="U162" s="61" t="s">
        <v>57</v>
      </c>
      <c r="V162" s="63" t="str">
        <f aca="false">IFERROR(VLOOKUP($J162,'Base 1'!$A:$Q,16,0),"-")</f>
        <v>-</v>
      </c>
      <c r="W162" s="63" t="s">
        <v>57</v>
      </c>
      <c r="X162" s="64" t="s">
        <v>57</v>
      </c>
    </row>
    <row r="163" s="65" customFormat="true" ht="15" hidden="false" customHeight="false" outlineLevel="0" collapsed="false">
      <c r="B163" s="131" t="n">
        <f aca="true">TODAY()</f>
        <v>46135</v>
      </c>
      <c r="C163" s="132" t="s">
        <v>37</v>
      </c>
      <c r="D163" s="49" t="s">
        <v>38</v>
      </c>
      <c r="E163" s="50" t="str">
        <f aca="false">IFERROR(VLOOKUP($J163,'Base 1'!A:S,19,0),"-")</f>
        <v>-</v>
      </c>
      <c r="F163" s="50" t="str">
        <f aca="false">IFERROR(VLOOKUP($J163,'Base 1'!$A:$N,14,0),"-")</f>
        <v>-</v>
      </c>
      <c r="G163" s="50" t="str">
        <f aca="false">IFERROR(VLOOKUP($J163,'Base 1'!$A:$O,15,0),"-")</f>
        <v>-</v>
      </c>
      <c r="H163" s="50" t="str">
        <f aca="false">IFERROR(VLOOKUP($J163,'Base 1'!$A:$T,20,0),"-")</f>
        <v>-</v>
      </c>
      <c r="I163" s="51" t="str">
        <f aca="false">IFERROR(VLOOKUP($J163,'Base 1'!$A:$C,3,0),"-")</f>
        <v>-</v>
      </c>
      <c r="J163" s="51"/>
      <c r="K163" s="50" t="str">
        <f aca="false">IFERROR(VLOOKUP($J163,'Base 1'!$A:$E,5,0),"-")</f>
        <v>-</v>
      </c>
      <c r="L163" s="50" t="str">
        <f aca="false">IFERROR(VLOOKUP($J163,'Base 1'!$A:$Q,17,0),"-")</f>
        <v>-</v>
      </c>
      <c r="M163" s="50" t="str">
        <f aca="false">IFERROR(VLOOKUP($J163,'Base 1'!$A:$R,18,0),"-")</f>
        <v>-</v>
      </c>
      <c r="N163" s="50" t="str">
        <f aca="false">IFERROR(VLOOKUP($J163,'Base 1'!$A:$F,6,0),"-")</f>
        <v>-</v>
      </c>
      <c r="O163" s="53" t="str">
        <f aca="false">IFERROR(VLOOKUP($J163,'Base 1'!$A:$G,7,0),"-")</f>
        <v>-</v>
      </c>
      <c r="P163" s="133"/>
      <c r="Q163" s="134" t="s">
        <v>57</v>
      </c>
      <c r="R163" s="135" t="s">
        <v>57</v>
      </c>
      <c r="S163" s="136"/>
      <c r="T163" s="60"/>
      <c r="U163" s="61" t="s">
        <v>57</v>
      </c>
      <c r="V163" s="63" t="str">
        <f aca="false">IFERROR(VLOOKUP($J163,'Base 1'!$A:$Q,16,0),"-")</f>
        <v>-</v>
      </c>
      <c r="W163" s="63" t="s">
        <v>57</v>
      </c>
      <c r="X163" s="64" t="s">
        <v>57</v>
      </c>
    </row>
    <row r="164" s="65" customFormat="true" ht="15" hidden="false" customHeight="false" outlineLevel="0" collapsed="false">
      <c r="B164" s="131" t="n">
        <f aca="true">TODAY()</f>
        <v>46135</v>
      </c>
      <c r="C164" s="132" t="s">
        <v>37</v>
      </c>
      <c r="D164" s="49" t="s">
        <v>38</v>
      </c>
      <c r="E164" s="50" t="str">
        <f aca="false">IFERROR(VLOOKUP($J164,'Base 1'!A:S,19,0),"-")</f>
        <v>-</v>
      </c>
      <c r="F164" s="50" t="str">
        <f aca="false">IFERROR(VLOOKUP($J164,'Base 1'!$A:$N,14,0),"-")</f>
        <v>-</v>
      </c>
      <c r="G164" s="50" t="str">
        <f aca="false">IFERROR(VLOOKUP($J164,'Base 1'!$A:$O,15,0),"-")</f>
        <v>-</v>
      </c>
      <c r="H164" s="50" t="str">
        <f aca="false">IFERROR(VLOOKUP($J164,'Base 1'!$A:$T,20,0),"-")</f>
        <v>-</v>
      </c>
      <c r="I164" s="51" t="str">
        <f aca="false">IFERROR(VLOOKUP($J164,'Base 1'!$A:$C,3,0),"-")</f>
        <v>-</v>
      </c>
      <c r="J164" s="51"/>
      <c r="K164" s="50" t="str">
        <f aca="false">IFERROR(VLOOKUP($J164,'Base 1'!$A:$E,5,0),"-")</f>
        <v>-</v>
      </c>
      <c r="L164" s="50" t="str">
        <f aca="false">IFERROR(VLOOKUP($J164,'Base 1'!$A:$Q,17,0),"-")</f>
        <v>-</v>
      </c>
      <c r="M164" s="50" t="str">
        <f aca="false">IFERROR(VLOOKUP($J164,'Base 1'!$A:$R,18,0),"-")</f>
        <v>-</v>
      </c>
      <c r="N164" s="50" t="str">
        <f aca="false">IFERROR(VLOOKUP($J164,'Base 1'!$A:$F,6,0),"-")</f>
        <v>-</v>
      </c>
      <c r="O164" s="53" t="str">
        <f aca="false">IFERROR(VLOOKUP($J164,'Base 1'!$A:$G,7,0),"-")</f>
        <v>-</v>
      </c>
      <c r="P164" s="133"/>
      <c r="Q164" s="134" t="s">
        <v>57</v>
      </c>
      <c r="R164" s="135" t="s">
        <v>57</v>
      </c>
      <c r="S164" s="136"/>
      <c r="T164" s="60"/>
      <c r="U164" s="61" t="s">
        <v>57</v>
      </c>
      <c r="V164" s="63" t="str">
        <f aca="false">IFERROR(VLOOKUP($J164,'Base 1'!$A:$Q,16,0),"-")</f>
        <v>-</v>
      </c>
      <c r="W164" s="63" t="s">
        <v>57</v>
      </c>
      <c r="X164" s="64" t="s">
        <v>57</v>
      </c>
    </row>
    <row r="165" s="65" customFormat="true" ht="15" hidden="false" customHeight="false" outlineLevel="0" collapsed="false">
      <c r="B165" s="131" t="n">
        <f aca="true">TODAY()</f>
        <v>46135</v>
      </c>
      <c r="C165" s="132" t="s">
        <v>37</v>
      </c>
      <c r="D165" s="49" t="s">
        <v>38</v>
      </c>
      <c r="E165" s="50" t="str">
        <f aca="false">IFERROR(VLOOKUP($J165,'Base 1'!A:S,19,0),"-")</f>
        <v>-</v>
      </c>
      <c r="F165" s="50" t="str">
        <f aca="false">IFERROR(VLOOKUP($J165,'Base 1'!$A:$N,14,0),"-")</f>
        <v>-</v>
      </c>
      <c r="G165" s="50" t="str">
        <f aca="false">IFERROR(VLOOKUP($J165,'Base 1'!$A:$O,15,0),"-")</f>
        <v>-</v>
      </c>
      <c r="H165" s="50" t="str">
        <f aca="false">IFERROR(VLOOKUP($J165,'Base 1'!$A:$T,20,0),"-")</f>
        <v>-</v>
      </c>
      <c r="I165" s="51" t="str">
        <f aca="false">IFERROR(VLOOKUP($J165,'Base 1'!$A:$C,3,0),"-")</f>
        <v>-</v>
      </c>
      <c r="J165" s="51"/>
      <c r="K165" s="50" t="str">
        <f aca="false">IFERROR(VLOOKUP($J165,'Base 1'!$A:$E,5,0),"-")</f>
        <v>-</v>
      </c>
      <c r="L165" s="50" t="str">
        <f aca="false">IFERROR(VLOOKUP($J165,'Base 1'!$A:$Q,17,0),"-")</f>
        <v>-</v>
      </c>
      <c r="M165" s="50" t="str">
        <f aca="false">IFERROR(VLOOKUP($J165,'Base 1'!$A:$R,18,0),"-")</f>
        <v>-</v>
      </c>
      <c r="N165" s="50" t="str">
        <f aca="false">IFERROR(VLOOKUP($J165,'Base 1'!$A:$F,6,0),"-")</f>
        <v>-</v>
      </c>
      <c r="O165" s="53" t="str">
        <f aca="false">IFERROR(VLOOKUP($J165,'Base 1'!$A:$G,7,0),"-")</f>
        <v>-</v>
      </c>
      <c r="P165" s="133"/>
      <c r="Q165" s="134" t="s">
        <v>57</v>
      </c>
      <c r="R165" s="135" t="s">
        <v>57</v>
      </c>
      <c r="S165" s="136"/>
      <c r="T165" s="60"/>
      <c r="U165" s="61" t="s">
        <v>57</v>
      </c>
      <c r="V165" s="63" t="str">
        <f aca="false">IFERROR(VLOOKUP($J165,'Base 1'!$A:$Q,16,0),"-")</f>
        <v>-</v>
      </c>
      <c r="W165" s="63" t="s">
        <v>57</v>
      </c>
      <c r="X165" s="64" t="s">
        <v>57</v>
      </c>
    </row>
    <row r="166" s="65" customFormat="true" ht="15" hidden="false" customHeight="false" outlineLevel="0" collapsed="false">
      <c r="B166" s="131" t="n">
        <f aca="true">TODAY()</f>
        <v>46135</v>
      </c>
      <c r="C166" s="132" t="s">
        <v>37</v>
      </c>
      <c r="D166" s="49" t="s">
        <v>38</v>
      </c>
      <c r="E166" s="50" t="str">
        <f aca="false">IFERROR(VLOOKUP($J166,'Base 1'!A:S,19,0),"-")</f>
        <v>-</v>
      </c>
      <c r="F166" s="50" t="str">
        <f aca="false">IFERROR(VLOOKUP($J166,'Base 1'!$A:$N,14,0),"-")</f>
        <v>-</v>
      </c>
      <c r="G166" s="50" t="str">
        <f aca="false">IFERROR(VLOOKUP($J166,'Base 1'!$A:$O,15,0),"-")</f>
        <v>-</v>
      </c>
      <c r="H166" s="50" t="str">
        <f aca="false">IFERROR(VLOOKUP($J166,'Base 1'!$A:$T,20,0),"-")</f>
        <v>-</v>
      </c>
      <c r="I166" s="51" t="str">
        <f aca="false">IFERROR(VLOOKUP($J166,'Base 1'!$A:$C,3,0),"-")</f>
        <v>-</v>
      </c>
      <c r="J166" s="51"/>
      <c r="K166" s="50" t="str">
        <f aca="false">IFERROR(VLOOKUP($J166,'Base 1'!$A:$E,5,0),"-")</f>
        <v>-</v>
      </c>
      <c r="L166" s="50" t="str">
        <f aca="false">IFERROR(VLOOKUP($J166,'Base 1'!$A:$Q,17,0),"-")</f>
        <v>-</v>
      </c>
      <c r="M166" s="50" t="str">
        <f aca="false">IFERROR(VLOOKUP($J166,'Base 1'!$A:$R,18,0),"-")</f>
        <v>-</v>
      </c>
      <c r="N166" s="50" t="str">
        <f aca="false">IFERROR(VLOOKUP($J166,'Base 1'!$A:$F,6,0),"-")</f>
        <v>-</v>
      </c>
      <c r="O166" s="53" t="str">
        <f aca="false">IFERROR(VLOOKUP($J166,'Base 1'!$A:$G,7,0),"-")</f>
        <v>-</v>
      </c>
      <c r="P166" s="133"/>
      <c r="Q166" s="134" t="s">
        <v>57</v>
      </c>
      <c r="R166" s="135" t="s">
        <v>57</v>
      </c>
      <c r="S166" s="136"/>
      <c r="T166" s="60"/>
      <c r="U166" s="61" t="s">
        <v>57</v>
      </c>
      <c r="V166" s="63" t="str">
        <f aca="false">IFERROR(VLOOKUP($J166,'Base 1'!$A:$Q,16,0),"-")</f>
        <v>-</v>
      </c>
      <c r="W166" s="63" t="s">
        <v>57</v>
      </c>
      <c r="X166" s="64" t="s">
        <v>57</v>
      </c>
    </row>
    <row r="167" s="65" customFormat="true" ht="15" hidden="false" customHeight="false" outlineLevel="0" collapsed="false">
      <c r="B167" s="131" t="n">
        <f aca="true">TODAY()</f>
        <v>46135</v>
      </c>
      <c r="C167" s="132" t="s">
        <v>37</v>
      </c>
      <c r="D167" s="49" t="s">
        <v>38</v>
      </c>
      <c r="E167" s="50" t="str">
        <f aca="false">IFERROR(VLOOKUP($J167,'Base 1'!A:S,19,0),"-")</f>
        <v>-</v>
      </c>
      <c r="F167" s="50" t="str">
        <f aca="false">IFERROR(VLOOKUP($J167,'Base 1'!$A:$N,14,0),"-")</f>
        <v>-</v>
      </c>
      <c r="G167" s="50" t="str">
        <f aca="false">IFERROR(VLOOKUP($J167,'Base 1'!$A:$O,15,0),"-")</f>
        <v>-</v>
      </c>
      <c r="H167" s="50" t="str">
        <f aca="false">IFERROR(VLOOKUP($J167,'Base 1'!$A:$T,20,0),"-")</f>
        <v>-</v>
      </c>
      <c r="I167" s="51" t="str">
        <f aca="false">IFERROR(VLOOKUP($J167,'Base 1'!$A:$C,3,0),"-")</f>
        <v>-</v>
      </c>
      <c r="J167" s="51"/>
      <c r="K167" s="50" t="str">
        <f aca="false">IFERROR(VLOOKUP($J167,'Base 1'!$A:$E,5,0),"-")</f>
        <v>-</v>
      </c>
      <c r="L167" s="50" t="str">
        <f aca="false">IFERROR(VLOOKUP($J167,'Base 1'!$A:$Q,17,0),"-")</f>
        <v>-</v>
      </c>
      <c r="M167" s="50" t="str">
        <f aca="false">IFERROR(VLOOKUP($J167,'Base 1'!$A:$R,18,0),"-")</f>
        <v>-</v>
      </c>
      <c r="N167" s="50" t="str">
        <f aca="false">IFERROR(VLOOKUP($J167,'Base 1'!$A:$F,6,0),"-")</f>
        <v>-</v>
      </c>
      <c r="O167" s="53" t="str">
        <f aca="false">IFERROR(VLOOKUP($J167,'Base 1'!$A:$G,7,0),"-")</f>
        <v>-</v>
      </c>
      <c r="P167" s="133"/>
      <c r="Q167" s="134" t="s">
        <v>57</v>
      </c>
      <c r="R167" s="135" t="s">
        <v>57</v>
      </c>
      <c r="S167" s="136"/>
      <c r="T167" s="60"/>
      <c r="U167" s="61" t="s">
        <v>57</v>
      </c>
      <c r="V167" s="63" t="str">
        <f aca="false">IFERROR(VLOOKUP($J167,'Base 1'!$A:$Q,16,0),"-")</f>
        <v>-</v>
      </c>
      <c r="W167" s="63" t="s">
        <v>57</v>
      </c>
      <c r="X167" s="64" t="s">
        <v>57</v>
      </c>
    </row>
    <row r="168" s="65" customFormat="true" ht="15" hidden="false" customHeight="false" outlineLevel="0" collapsed="false">
      <c r="B168" s="131" t="n">
        <f aca="true">TODAY()</f>
        <v>46135</v>
      </c>
      <c r="C168" s="132" t="s">
        <v>37</v>
      </c>
      <c r="D168" s="49" t="s">
        <v>38</v>
      </c>
      <c r="E168" s="50" t="str">
        <f aca="false">IFERROR(VLOOKUP($J168,'Base 1'!A:S,19,0),"-")</f>
        <v>-</v>
      </c>
      <c r="F168" s="50" t="str">
        <f aca="false">IFERROR(VLOOKUP($J168,'Base 1'!$A:$N,14,0),"-")</f>
        <v>-</v>
      </c>
      <c r="G168" s="50" t="str">
        <f aca="false">IFERROR(VLOOKUP($J168,'Base 1'!$A:$O,15,0),"-")</f>
        <v>-</v>
      </c>
      <c r="H168" s="50" t="str">
        <f aca="false">IFERROR(VLOOKUP($J168,'Base 1'!$A:$T,20,0),"-")</f>
        <v>-</v>
      </c>
      <c r="I168" s="51" t="str">
        <f aca="false">IFERROR(VLOOKUP($J168,'Base 1'!$A:$C,3,0),"-")</f>
        <v>-</v>
      </c>
      <c r="J168" s="51"/>
      <c r="K168" s="50" t="str">
        <f aca="false">IFERROR(VLOOKUP($J168,'Base 1'!$A:$E,5,0),"-")</f>
        <v>-</v>
      </c>
      <c r="L168" s="50" t="str">
        <f aca="false">IFERROR(VLOOKUP($J168,'Base 1'!$A:$Q,17,0),"-")</f>
        <v>-</v>
      </c>
      <c r="M168" s="50" t="str">
        <f aca="false">IFERROR(VLOOKUP($J168,'Base 1'!$A:$R,18,0),"-")</f>
        <v>-</v>
      </c>
      <c r="N168" s="50" t="str">
        <f aca="false">IFERROR(VLOOKUP($J168,'Base 1'!$A:$F,6,0),"-")</f>
        <v>-</v>
      </c>
      <c r="O168" s="53" t="str">
        <f aca="false">IFERROR(VLOOKUP($J168,'Base 1'!$A:$G,7,0),"-")</f>
        <v>-</v>
      </c>
      <c r="P168" s="133"/>
      <c r="Q168" s="134" t="s">
        <v>57</v>
      </c>
      <c r="R168" s="135" t="s">
        <v>57</v>
      </c>
      <c r="S168" s="136"/>
      <c r="T168" s="60"/>
      <c r="U168" s="61" t="s">
        <v>57</v>
      </c>
      <c r="V168" s="63" t="str">
        <f aca="false">IFERROR(VLOOKUP($J168,'Base 1'!$A:$Q,16,0),"-")</f>
        <v>-</v>
      </c>
      <c r="W168" s="63" t="s">
        <v>57</v>
      </c>
      <c r="X168" s="64" t="s">
        <v>57</v>
      </c>
    </row>
    <row r="169" s="65" customFormat="true" ht="15" hidden="false" customHeight="false" outlineLevel="0" collapsed="false">
      <c r="B169" s="131" t="n">
        <f aca="true">TODAY()</f>
        <v>46135</v>
      </c>
      <c r="C169" s="132" t="s">
        <v>37</v>
      </c>
      <c r="D169" s="49" t="s">
        <v>38</v>
      </c>
      <c r="E169" s="50" t="str">
        <f aca="false">IFERROR(VLOOKUP($J169,'Base 1'!A:S,19,0),"-")</f>
        <v>-</v>
      </c>
      <c r="F169" s="50" t="str">
        <f aca="false">IFERROR(VLOOKUP($J169,'Base 1'!$A:$N,14,0),"-")</f>
        <v>-</v>
      </c>
      <c r="G169" s="50" t="str">
        <f aca="false">IFERROR(VLOOKUP($J169,'Base 1'!$A:$O,15,0),"-")</f>
        <v>-</v>
      </c>
      <c r="H169" s="50" t="str">
        <f aca="false">IFERROR(VLOOKUP($J169,'Base 1'!$A:$T,20,0),"-")</f>
        <v>-</v>
      </c>
      <c r="I169" s="51" t="str">
        <f aca="false">IFERROR(VLOOKUP($J169,'Base 1'!$A:$C,3,0),"-")</f>
        <v>-</v>
      </c>
      <c r="J169" s="51"/>
      <c r="K169" s="50" t="str">
        <f aca="false">IFERROR(VLOOKUP($J169,'Base 1'!$A:$E,5,0),"-")</f>
        <v>-</v>
      </c>
      <c r="L169" s="50" t="str">
        <f aca="false">IFERROR(VLOOKUP($J169,'Base 1'!$A:$Q,17,0),"-")</f>
        <v>-</v>
      </c>
      <c r="M169" s="50" t="str">
        <f aca="false">IFERROR(VLOOKUP($J169,'Base 1'!$A:$R,18,0),"-")</f>
        <v>-</v>
      </c>
      <c r="N169" s="50" t="str">
        <f aca="false">IFERROR(VLOOKUP($J169,'Base 1'!$A:$F,6,0),"-")</f>
        <v>-</v>
      </c>
      <c r="O169" s="53" t="str">
        <f aca="false">IFERROR(VLOOKUP($J169,'Base 1'!$A:$G,7,0),"-")</f>
        <v>-</v>
      </c>
      <c r="P169" s="133"/>
      <c r="Q169" s="134" t="s">
        <v>57</v>
      </c>
      <c r="R169" s="135" t="s">
        <v>57</v>
      </c>
      <c r="S169" s="136"/>
      <c r="T169" s="60"/>
      <c r="U169" s="61" t="s">
        <v>57</v>
      </c>
      <c r="V169" s="63" t="str">
        <f aca="false">IFERROR(VLOOKUP($J169,'Base 1'!$A:$Q,16,0),"-")</f>
        <v>-</v>
      </c>
      <c r="W169" s="63" t="s">
        <v>57</v>
      </c>
      <c r="X169" s="64" t="s">
        <v>57</v>
      </c>
    </row>
    <row r="170" s="65" customFormat="true" ht="15" hidden="false" customHeight="false" outlineLevel="0" collapsed="false">
      <c r="B170" s="131" t="n">
        <f aca="true">TODAY()</f>
        <v>46135</v>
      </c>
      <c r="C170" s="132" t="s">
        <v>37</v>
      </c>
      <c r="D170" s="49" t="s">
        <v>38</v>
      </c>
      <c r="E170" s="50" t="str">
        <f aca="false">IFERROR(VLOOKUP($J170,'Base 1'!A:S,19,0),"-")</f>
        <v>-</v>
      </c>
      <c r="F170" s="50" t="str">
        <f aca="false">IFERROR(VLOOKUP($J170,'Base 1'!$A:$N,14,0),"-")</f>
        <v>-</v>
      </c>
      <c r="G170" s="50" t="str">
        <f aca="false">IFERROR(VLOOKUP($J170,'Base 1'!$A:$O,15,0),"-")</f>
        <v>-</v>
      </c>
      <c r="H170" s="50" t="str">
        <f aca="false">IFERROR(VLOOKUP($J170,'Base 1'!$A:$T,20,0),"-")</f>
        <v>-</v>
      </c>
      <c r="I170" s="51" t="str">
        <f aca="false">IFERROR(VLOOKUP($J170,'Base 1'!$A:$C,3,0),"-")</f>
        <v>-</v>
      </c>
      <c r="J170" s="51"/>
      <c r="K170" s="50" t="str">
        <f aca="false">IFERROR(VLOOKUP($J170,'Base 1'!$A:$E,5,0),"-")</f>
        <v>-</v>
      </c>
      <c r="L170" s="50" t="str">
        <f aca="false">IFERROR(VLOOKUP($J170,'Base 1'!$A:$Q,17,0),"-")</f>
        <v>-</v>
      </c>
      <c r="M170" s="50" t="str">
        <f aca="false">IFERROR(VLOOKUP($J170,'Base 1'!$A:$R,18,0),"-")</f>
        <v>-</v>
      </c>
      <c r="N170" s="50" t="str">
        <f aca="false">IFERROR(VLOOKUP($J170,'Base 1'!$A:$F,6,0),"-")</f>
        <v>-</v>
      </c>
      <c r="O170" s="53" t="str">
        <f aca="false">IFERROR(VLOOKUP($J170,'Base 1'!$A:$G,7,0),"-")</f>
        <v>-</v>
      </c>
      <c r="P170" s="133"/>
      <c r="Q170" s="134" t="s">
        <v>57</v>
      </c>
      <c r="R170" s="135" t="s">
        <v>57</v>
      </c>
      <c r="S170" s="136"/>
      <c r="T170" s="60"/>
      <c r="U170" s="61" t="s">
        <v>57</v>
      </c>
      <c r="V170" s="63" t="str">
        <f aca="false">IFERROR(VLOOKUP($J170,'Base 1'!$A:$Q,16,0),"-")</f>
        <v>-</v>
      </c>
      <c r="W170" s="63" t="s">
        <v>57</v>
      </c>
      <c r="X170" s="64" t="s">
        <v>57</v>
      </c>
    </row>
    <row r="171" s="65" customFormat="true" ht="15" hidden="false" customHeight="false" outlineLevel="0" collapsed="false">
      <c r="B171" s="131" t="n">
        <f aca="true">TODAY()</f>
        <v>46135</v>
      </c>
      <c r="C171" s="132" t="s">
        <v>37</v>
      </c>
      <c r="D171" s="49" t="s">
        <v>38</v>
      </c>
      <c r="E171" s="50" t="str">
        <f aca="false">IFERROR(VLOOKUP($J171,'Base 1'!A:S,19,0),"-")</f>
        <v>-</v>
      </c>
      <c r="F171" s="50" t="str">
        <f aca="false">IFERROR(VLOOKUP($J171,'Base 1'!$A:$N,14,0),"-")</f>
        <v>-</v>
      </c>
      <c r="G171" s="50" t="str">
        <f aca="false">IFERROR(VLOOKUP($J171,'Base 1'!$A:$O,15,0),"-")</f>
        <v>-</v>
      </c>
      <c r="H171" s="50" t="str">
        <f aca="false">IFERROR(VLOOKUP($J171,'Base 1'!$A:$T,20,0),"-")</f>
        <v>-</v>
      </c>
      <c r="I171" s="51" t="str">
        <f aca="false">IFERROR(VLOOKUP($J171,'Base 1'!$A:$C,3,0),"-")</f>
        <v>-</v>
      </c>
      <c r="J171" s="51"/>
      <c r="K171" s="50" t="str">
        <f aca="false">IFERROR(VLOOKUP($J171,'Base 1'!$A:$E,5,0),"-")</f>
        <v>-</v>
      </c>
      <c r="L171" s="50" t="str">
        <f aca="false">IFERROR(VLOOKUP($J171,'Base 1'!$A:$Q,17,0),"-")</f>
        <v>-</v>
      </c>
      <c r="M171" s="50" t="str">
        <f aca="false">IFERROR(VLOOKUP($J171,'Base 1'!$A:$R,18,0),"-")</f>
        <v>-</v>
      </c>
      <c r="N171" s="50" t="str">
        <f aca="false">IFERROR(VLOOKUP($J171,'Base 1'!$A:$F,6,0),"-")</f>
        <v>-</v>
      </c>
      <c r="O171" s="53" t="str">
        <f aca="false">IFERROR(VLOOKUP($J171,'Base 1'!$A:$G,7,0),"-")</f>
        <v>-</v>
      </c>
      <c r="P171" s="133"/>
      <c r="Q171" s="134" t="s">
        <v>57</v>
      </c>
      <c r="R171" s="135" t="s">
        <v>57</v>
      </c>
      <c r="S171" s="136"/>
      <c r="T171" s="60"/>
      <c r="U171" s="61" t="s">
        <v>57</v>
      </c>
      <c r="V171" s="63" t="str">
        <f aca="false">IFERROR(VLOOKUP($J171,'Base 1'!$A:$Q,16,0),"-")</f>
        <v>-</v>
      </c>
      <c r="W171" s="63" t="s">
        <v>57</v>
      </c>
      <c r="X171" s="64" t="s">
        <v>57</v>
      </c>
    </row>
    <row r="172" s="65" customFormat="true" ht="15" hidden="false" customHeight="false" outlineLevel="0" collapsed="false">
      <c r="B172" s="131" t="n">
        <f aca="true">TODAY()</f>
        <v>46135</v>
      </c>
      <c r="C172" s="132" t="s">
        <v>37</v>
      </c>
      <c r="D172" s="49" t="s">
        <v>38</v>
      </c>
      <c r="E172" s="50" t="str">
        <f aca="false">IFERROR(VLOOKUP($J172,'Base 1'!A:S,19,0),"-")</f>
        <v>-</v>
      </c>
      <c r="F172" s="50" t="str">
        <f aca="false">IFERROR(VLOOKUP($J172,'Base 1'!$A:$N,14,0),"-")</f>
        <v>-</v>
      </c>
      <c r="G172" s="50" t="str">
        <f aca="false">IFERROR(VLOOKUP($J172,'Base 1'!$A:$O,15,0),"-")</f>
        <v>-</v>
      </c>
      <c r="H172" s="50" t="str">
        <f aca="false">IFERROR(VLOOKUP($J172,'Base 1'!$A:$T,20,0),"-")</f>
        <v>-</v>
      </c>
      <c r="I172" s="51" t="str">
        <f aca="false">IFERROR(VLOOKUP($J172,'Base 1'!$A:$C,3,0),"-")</f>
        <v>-</v>
      </c>
      <c r="J172" s="51"/>
      <c r="K172" s="50" t="str">
        <f aca="false">IFERROR(VLOOKUP($J172,'Base 1'!$A:$E,5,0),"-")</f>
        <v>-</v>
      </c>
      <c r="L172" s="50" t="str">
        <f aca="false">IFERROR(VLOOKUP($J172,'Base 1'!$A:$Q,17,0),"-")</f>
        <v>-</v>
      </c>
      <c r="M172" s="50" t="str">
        <f aca="false">IFERROR(VLOOKUP($J172,'Base 1'!$A:$R,18,0),"-")</f>
        <v>-</v>
      </c>
      <c r="N172" s="50" t="str">
        <f aca="false">IFERROR(VLOOKUP($J172,'Base 1'!$A:$F,6,0),"-")</f>
        <v>-</v>
      </c>
      <c r="O172" s="53" t="str">
        <f aca="false">IFERROR(VLOOKUP($J172,'Base 1'!$A:$G,7,0),"-")</f>
        <v>-</v>
      </c>
      <c r="P172" s="133"/>
      <c r="Q172" s="134" t="s">
        <v>57</v>
      </c>
      <c r="R172" s="135" t="s">
        <v>57</v>
      </c>
      <c r="S172" s="136"/>
      <c r="T172" s="60"/>
      <c r="U172" s="61" t="s">
        <v>57</v>
      </c>
      <c r="V172" s="63" t="str">
        <f aca="false">IFERROR(VLOOKUP($J172,'Base 1'!$A:$Q,16,0),"-")</f>
        <v>-</v>
      </c>
      <c r="W172" s="63" t="s">
        <v>57</v>
      </c>
      <c r="X172" s="64" t="s">
        <v>57</v>
      </c>
    </row>
    <row r="173" s="65" customFormat="true" ht="15" hidden="false" customHeight="false" outlineLevel="0" collapsed="false">
      <c r="B173" s="131" t="n">
        <f aca="true">TODAY()</f>
        <v>46135</v>
      </c>
      <c r="C173" s="132" t="s">
        <v>37</v>
      </c>
      <c r="D173" s="49" t="s">
        <v>38</v>
      </c>
      <c r="E173" s="50" t="str">
        <f aca="false">IFERROR(VLOOKUP($J173,'Base 1'!A:S,19,0),"-")</f>
        <v>-</v>
      </c>
      <c r="F173" s="50" t="str">
        <f aca="false">IFERROR(VLOOKUP($J173,'Base 1'!$A:$N,14,0),"-")</f>
        <v>-</v>
      </c>
      <c r="G173" s="50" t="str">
        <f aca="false">IFERROR(VLOOKUP($J173,'Base 1'!$A:$O,15,0),"-")</f>
        <v>-</v>
      </c>
      <c r="H173" s="50" t="str">
        <f aca="false">IFERROR(VLOOKUP($J173,'Base 1'!$A:$T,20,0),"-")</f>
        <v>-</v>
      </c>
      <c r="I173" s="51" t="str">
        <f aca="false">IFERROR(VLOOKUP($J173,'Base 1'!$A:$C,3,0),"-")</f>
        <v>-</v>
      </c>
      <c r="J173" s="51"/>
      <c r="K173" s="50" t="str">
        <f aca="false">IFERROR(VLOOKUP($J173,'Base 1'!$A:$E,5,0),"-")</f>
        <v>-</v>
      </c>
      <c r="L173" s="50" t="str">
        <f aca="false">IFERROR(VLOOKUP($J173,'Base 1'!$A:$Q,17,0),"-")</f>
        <v>-</v>
      </c>
      <c r="M173" s="50" t="str">
        <f aca="false">IFERROR(VLOOKUP($J173,'Base 1'!$A:$R,18,0),"-")</f>
        <v>-</v>
      </c>
      <c r="N173" s="50" t="str">
        <f aca="false">IFERROR(VLOOKUP($J173,'Base 1'!$A:$F,6,0),"-")</f>
        <v>-</v>
      </c>
      <c r="O173" s="53" t="str">
        <f aca="false">IFERROR(VLOOKUP($J173,'Base 1'!$A:$G,7,0),"-")</f>
        <v>-</v>
      </c>
      <c r="P173" s="133"/>
      <c r="Q173" s="134" t="s">
        <v>57</v>
      </c>
      <c r="R173" s="135" t="s">
        <v>57</v>
      </c>
      <c r="S173" s="136"/>
      <c r="T173" s="60"/>
      <c r="U173" s="61" t="s">
        <v>57</v>
      </c>
      <c r="V173" s="63" t="str">
        <f aca="false">IFERROR(VLOOKUP($J173,'Base 1'!$A:$Q,16,0),"-")</f>
        <v>-</v>
      </c>
      <c r="W173" s="63" t="s">
        <v>57</v>
      </c>
      <c r="X173" s="64" t="s">
        <v>57</v>
      </c>
    </row>
    <row r="174" s="65" customFormat="true" ht="15" hidden="false" customHeight="false" outlineLevel="0" collapsed="false">
      <c r="B174" s="131" t="n">
        <f aca="true">TODAY()</f>
        <v>46135</v>
      </c>
      <c r="C174" s="132" t="s">
        <v>37</v>
      </c>
      <c r="D174" s="49" t="s">
        <v>38</v>
      </c>
      <c r="E174" s="50" t="str">
        <f aca="false">IFERROR(VLOOKUP($J174,'Base 1'!A:S,19,0),"-")</f>
        <v>-</v>
      </c>
      <c r="F174" s="50" t="str">
        <f aca="false">IFERROR(VLOOKUP($J174,'Base 1'!$A:$N,14,0),"-")</f>
        <v>-</v>
      </c>
      <c r="G174" s="50" t="str">
        <f aca="false">IFERROR(VLOOKUP($J174,'Base 1'!$A:$O,15,0),"-")</f>
        <v>-</v>
      </c>
      <c r="H174" s="50" t="str">
        <f aca="false">IFERROR(VLOOKUP($J174,'Base 1'!$A:$T,20,0),"-")</f>
        <v>-</v>
      </c>
      <c r="I174" s="51" t="str">
        <f aca="false">IFERROR(VLOOKUP($J174,'Base 1'!$A:$C,3,0),"-")</f>
        <v>-</v>
      </c>
      <c r="J174" s="51"/>
      <c r="K174" s="50" t="str">
        <f aca="false">IFERROR(VLOOKUP($J174,'Base 1'!$A:$E,5,0),"-")</f>
        <v>-</v>
      </c>
      <c r="L174" s="50" t="str">
        <f aca="false">IFERROR(VLOOKUP($J174,'Base 1'!$A:$Q,17,0),"-")</f>
        <v>-</v>
      </c>
      <c r="M174" s="50" t="str">
        <f aca="false">IFERROR(VLOOKUP($J174,'Base 1'!$A:$R,18,0),"-")</f>
        <v>-</v>
      </c>
      <c r="N174" s="50" t="str">
        <f aca="false">IFERROR(VLOOKUP($J174,'Base 1'!$A:$F,6,0),"-")</f>
        <v>-</v>
      </c>
      <c r="O174" s="53" t="str">
        <f aca="false">IFERROR(VLOOKUP($J174,'Base 1'!$A:$G,7,0),"-")</f>
        <v>-</v>
      </c>
      <c r="P174" s="133"/>
      <c r="Q174" s="134" t="s">
        <v>57</v>
      </c>
      <c r="R174" s="135" t="s">
        <v>57</v>
      </c>
      <c r="S174" s="136"/>
      <c r="T174" s="60"/>
      <c r="U174" s="61" t="s">
        <v>57</v>
      </c>
      <c r="V174" s="63" t="str">
        <f aca="false">IFERROR(VLOOKUP($J174,'Base 1'!$A:$Q,16,0),"-")</f>
        <v>-</v>
      </c>
      <c r="W174" s="63" t="s">
        <v>57</v>
      </c>
      <c r="X174" s="64" t="s">
        <v>57</v>
      </c>
    </row>
    <row r="175" s="65" customFormat="true" ht="15" hidden="false" customHeight="false" outlineLevel="0" collapsed="false">
      <c r="B175" s="131" t="n">
        <f aca="true">TODAY()</f>
        <v>46135</v>
      </c>
      <c r="C175" s="132" t="s">
        <v>37</v>
      </c>
      <c r="D175" s="49" t="s">
        <v>38</v>
      </c>
      <c r="E175" s="50" t="str">
        <f aca="false">IFERROR(VLOOKUP($J175,'Base 1'!A:S,19,0),"-")</f>
        <v>-</v>
      </c>
      <c r="F175" s="50" t="str">
        <f aca="false">IFERROR(VLOOKUP($J175,'Base 1'!$A:$N,14,0),"-")</f>
        <v>-</v>
      </c>
      <c r="G175" s="50" t="str">
        <f aca="false">IFERROR(VLOOKUP($J175,'Base 1'!$A:$O,15,0),"-")</f>
        <v>-</v>
      </c>
      <c r="H175" s="50" t="str">
        <f aca="false">IFERROR(VLOOKUP($J175,'Base 1'!$A:$T,20,0),"-")</f>
        <v>-</v>
      </c>
      <c r="I175" s="51" t="str">
        <f aca="false">IFERROR(VLOOKUP($J175,'Base 1'!$A:$C,3,0),"-")</f>
        <v>-</v>
      </c>
      <c r="J175" s="51"/>
      <c r="K175" s="50" t="str">
        <f aca="false">IFERROR(VLOOKUP($J175,'Base 1'!$A:$E,5,0),"-")</f>
        <v>-</v>
      </c>
      <c r="L175" s="50" t="str">
        <f aca="false">IFERROR(VLOOKUP($J175,'Base 1'!$A:$Q,17,0),"-")</f>
        <v>-</v>
      </c>
      <c r="M175" s="50" t="str">
        <f aca="false">IFERROR(VLOOKUP($J175,'Base 1'!$A:$R,18,0),"-")</f>
        <v>-</v>
      </c>
      <c r="N175" s="50" t="str">
        <f aca="false">IFERROR(VLOOKUP($J175,'Base 1'!$A:$F,6,0),"-")</f>
        <v>-</v>
      </c>
      <c r="O175" s="53" t="str">
        <f aca="false">IFERROR(VLOOKUP($J175,'Base 1'!$A:$G,7,0),"-")</f>
        <v>-</v>
      </c>
      <c r="P175" s="133"/>
      <c r="Q175" s="134" t="s">
        <v>57</v>
      </c>
      <c r="R175" s="135" t="s">
        <v>57</v>
      </c>
      <c r="S175" s="136"/>
      <c r="T175" s="60"/>
      <c r="U175" s="61" t="s">
        <v>57</v>
      </c>
      <c r="V175" s="63" t="str">
        <f aca="false">IFERROR(VLOOKUP($J175,'Base 1'!$A:$Q,16,0),"-")</f>
        <v>-</v>
      </c>
      <c r="W175" s="63" t="s">
        <v>57</v>
      </c>
      <c r="X175" s="64" t="s">
        <v>57</v>
      </c>
    </row>
    <row r="176" s="65" customFormat="true" ht="15" hidden="false" customHeight="false" outlineLevel="0" collapsed="false">
      <c r="B176" s="131" t="n">
        <f aca="true">TODAY()</f>
        <v>46135</v>
      </c>
      <c r="C176" s="132" t="s">
        <v>37</v>
      </c>
      <c r="D176" s="49" t="s">
        <v>38</v>
      </c>
      <c r="E176" s="50" t="str">
        <f aca="false">IFERROR(VLOOKUP($J176,'Base 1'!A:S,19,0),"-")</f>
        <v>-</v>
      </c>
      <c r="F176" s="50" t="str">
        <f aca="false">IFERROR(VLOOKUP($J176,'Base 1'!$A:$N,14,0),"-")</f>
        <v>-</v>
      </c>
      <c r="G176" s="50" t="str">
        <f aca="false">IFERROR(VLOOKUP($J176,'Base 1'!$A:$O,15,0),"-")</f>
        <v>-</v>
      </c>
      <c r="H176" s="50" t="str">
        <f aca="false">IFERROR(VLOOKUP($J176,'Base 1'!$A:$T,20,0),"-")</f>
        <v>-</v>
      </c>
      <c r="I176" s="51" t="str">
        <f aca="false">IFERROR(VLOOKUP($J176,'Base 1'!$A:$C,3,0),"-")</f>
        <v>-</v>
      </c>
      <c r="J176" s="51"/>
      <c r="K176" s="50" t="str">
        <f aca="false">IFERROR(VLOOKUP($J176,'Base 1'!$A:$E,5,0),"-")</f>
        <v>-</v>
      </c>
      <c r="L176" s="50" t="str">
        <f aca="false">IFERROR(VLOOKUP($J176,'Base 1'!$A:$Q,17,0),"-")</f>
        <v>-</v>
      </c>
      <c r="M176" s="50" t="str">
        <f aca="false">IFERROR(VLOOKUP($J176,'Base 1'!$A:$R,18,0),"-")</f>
        <v>-</v>
      </c>
      <c r="N176" s="50" t="str">
        <f aca="false">IFERROR(VLOOKUP($J176,'Base 1'!$A:$F,6,0),"-")</f>
        <v>-</v>
      </c>
      <c r="O176" s="53" t="str">
        <f aca="false">IFERROR(VLOOKUP($J176,'Base 1'!$A:$G,7,0),"-")</f>
        <v>-</v>
      </c>
      <c r="P176" s="133"/>
      <c r="Q176" s="134" t="s">
        <v>57</v>
      </c>
      <c r="R176" s="135" t="s">
        <v>57</v>
      </c>
      <c r="S176" s="136"/>
      <c r="T176" s="60"/>
      <c r="U176" s="61" t="s">
        <v>57</v>
      </c>
      <c r="V176" s="63" t="str">
        <f aca="false">IFERROR(VLOOKUP($J176,'Base 1'!$A:$Q,16,0),"-")</f>
        <v>-</v>
      </c>
      <c r="W176" s="63" t="s">
        <v>57</v>
      </c>
      <c r="X176" s="64" t="s">
        <v>57</v>
      </c>
    </row>
    <row r="177" s="65" customFormat="true" ht="15" hidden="false" customHeight="false" outlineLevel="0" collapsed="false">
      <c r="B177" s="131" t="n">
        <f aca="true">TODAY()</f>
        <v>46135</v>
      </c>
      <c r="C177" s="132" t="s">
        <v>37</v>
      </c>
      <c r="D177" s="49" t="s">
        <v>38</v>
      </c>
      <c r="E177" s="50" t="str">
        <f aca="false">IFERROR(VLOOKUP($J177,'Base 1'!A:S,19,0),"-")</f>
        <v>-</v>
      </c>
      <c r="F177" s="50" t="str">
        <f aca="false">IFERROR(VLOOKUP($J177,'Base 1'!$A:$N,14,0),"-")</f>
        <v>-</v>
      </c>
      <c r="G177" s="50" t="str">
        <f aca="false">IFERROR(VLOOKUP($J177,'Base 1'!$A:$O,15,0),"-")</f>
        <v>-</v>
      </c>
      <c r="H177" s="50" t="str">
        <f aca="false">IFERROR(VLOOKUP($J177,'Base 1'!$A:$T,20,0),"-")</f>
        <v>-</v>
      </c>
      <c r="I177" s="51" t="str">
        <f aca="false">IFERROR(VLOOKUP($J177,'Base 1'!$A:$C,3,0),"-")</f>
        <v>-</v>
      </c>
      <c r="J177" s="51"/>
      <c r="K177" s="50" t="str">
        <f aca="false">IFERROR(VLOOKUP($J177,'Base 1'!$A:$E,5,0),"-")</f>
        <v>-</v>
      </c>
      <c r="L177" s="50" t="str">
        <f aca="false">IFERROR(VLOOKUP($J177,'Base 1'!$A:$Q,17,0),"-")</f>
        <v>-</v>
      </c>
      <c r="M177" s="50" t="str">
        <f aca="false">IFERROR(VLOOKUP($J177,'Base 1'!$A:$R,18,0),"-")</f>
        <v>-</v>
      </c>
      <c r="N177" s="50" t="str">
        <f aca="false">IFERROR(VLOOKUP($J177,'Base 1'!$A:$F,6,0),"-")</f>
        <v>-</v>
      </c>
      <c r="O177" s="53" t="str">
        <f aca="false">IFERROR(VLOOKUP($J177,'Base 1'!$A:$G,7,0),"-")</f>
        <v>-</v>
      </c>
      <c r="P177" s="133"/>
      <c r="Q177" s="134" t="s">
        <v>57</v>
      </c>
      <c r="R177" s="135" t="s">
        <v>57</v>
      </c>
      <c r="S177" s="136"/>
      <c r="T177" s="60"/>
      <c r="U177" s="61" t="s">
        <v>57</v>
      </c>
      <c r="V177" s="63" t="str">
        <f aca="false">IFERROR(VLOOKUP($J177,'Base 1'!$A:$Q,16,0),"-")</f>
        <v>-</v>
      </c>
      <c r="W177" s="63" t="s">
        <v>57</v>
      </c>
      <c r="X177" s="64" t="s">
        <v>57</v>
      </c>
    </row>
    <row r="178" s="65" customFormat="true" ht="15" hidden="false" customHeight="false" outlineLevel="0" collapsed="false">
      <c r="B178" s="131" t="n">
        <f aca="true">TODAY()</f>
        <v>46135</v>
      </c>
      <c r="C178" s="132" t="s">
        <v>37</v>
      </c>
      <c r="D178" s="49" t="s">
        <v>38</v>
      </c>
      <c r="E178" s="50" t="str">
        <f aca="false">IFERROR(VLOOKUP($J178,'Base 1'!A:S,19,0),"-")</f>
        <v>-</v>
      </c>
      <c r="F178" s="50" t="str">
        <f aca="false">IFERROR(VLOOKUP($J178,'Base 1'!$A:$N,14,0),"-")</f>
        <v>-</v>
      </c>
      <c r="G178" s="50" t="str">
        <f aca="false">IFERROR(VLOOKUP($J178,'Base 1'!$A:$O,15,0),"-")</f>
        <v>-</v>
      </c>
      <c r="H178" s="50" t="str">
        <f aca="false">IFERROR(VLOOKUP($J178,'Base 1'!$A:$T,20,0),"-")</f>
        <v>-</v>
      </c>
      <c r="I178" s="51" t="str">
        <f aca="false">IFERROR(VLOOKUP($J178,'Base 1'!$A:$C,3,0),"-")</f>
        <v>-</v>
      </c>
      <c r="J178" s="51"/>
      <c r="K178" s="50" t="str">
        <f aca="false">IFERROR(VLOOKUP($J178,'Base 1'!$A:$E,5,0),"-")</f>
        <v>-</v>
      </c>
      <c r="L178" s="50" t="str">
        <f aca="false">IFERROR(VLOOKUP($J178,'Base 1'!$A:$Q,17,0),"-")</f>
        <v>-</v>
      </c>
      <c r="M178" s="50" t="str">
        <f aca="false">IFERROR(VLOOKUP($J178,'Base 1'!$A:$R,18,0),"-")</f>
        <v>-</v>
      </c>
      <c r="N178" s="50" t="str">
        <f aca="false">IFERROR(VLOOKUP($J178,'Base 1'!$A:$F,6,0),"-")</f>
        <v>-</v>
      </c>
      <c r="O178" s="53" t="str">
        <f aca="false">IFERROR(VLOOKUP($J178,'Base 1'!$A:$G,7,0),"-")</f>
        <v>-</v>
      </c>
      <c r="P178" s="133"/>
      <c r="Q178" s="134" t="s">
        <v>57</v>
      </c>
      <c r="R178" s="135" t="s">
        <v>57</v>
      </c>
      <c r="S178" s="136"/>
      <c r="T178" s="60"/>
      <c r="U178" s="61" t="s">
        <v>57</v>
      </c>
      <c r="V178" s="63" t="str">
        <f aca="false">IFERROR(VLOOKUP($J178,'Base 1'!$A:$Q,16,0),"-")</f>
        <v>-</v>
      </c>
      <c r="W178" s="63" t="s">
        <v>57</v>
      </c>
      <c r="X178" s="64" t="s">
        <v>57</v>
      </c>
    </row>
    <row r="179" s="65" customFormat="true" ht="15" hidden="false" customHeight="false" outlineLevel="0" collapsed="false">
      <c r="B179" s="131" t="n">
        <f aca="true">TODAY()</f>
        <v>46135</v>
      </c>
      <c r="C179" s="132" t="s">
        <v>37</v>
      </c>
      <c r="D179" s="49" t="s">
        <v>38</v>
      </c>
      <c r="E179" s="50" t="str">
        <f aca="false">IFERROR(VLOOKUP($J179,'Base 1'!A:S,19,0),"-")</f>
        <v>-</v>
      </c>
      <c r="F179" s="50" t="str">
        <f aca="false">IFERROR(VLOOKUP($J179,'Base 1'!$A:$N,14,0),"-")</f>
        <v>-</v>
      </c>
      <c r="G179" s="50" t="str">
        <f aca="false">IFERROR(VLOOKUP($J179,'Base 1'!$A:$O,15,0),"-")</f>
        <v>-</v>
      </c>
      <c r="H179" s="50" t="str">
        <f aca="false">IFERROR(VLOOKUP($J179,'Base 1'!$A:$T,20,0),"-")</f>
        <v>-</v>
      </c>
      <c r="I179" s="51" t="str">
        <f aca="false">IFERROR(VLOOKUP($J179,'Base 1'!$A:$C,3,0),"-")</f>
        <v>-</v>
      </c>
      <c r="J179" s="51"/>
      <c r="K179" s="50" t="str">
        <f aca="false">IFERROR(VLOOKUP($J179,'Base 1'!$A:$E,5,0),"-")</f>
        <v>-</v>
      </c>
      <c r="L179" s="50" t="str">
        <f aca="false">IFERROR(VLOOKUP($J179,'Base 1'!$A:$Q,17,0),"-")</f>
        <v>-</v>
      </c>
      <c r="M179" s="50" t="str">
        <f aca="false">IFERROR(VLOOKUP($J179,'Base 1'!$A:$R,18,0),"-")</f>
        <v>-</v>
      </c>
      <c r="N179" s="50" t="str">
        <f aca="false">IFERROR(VLOOKUP($J179,'Base 1'!$A:$F,6,0),"-")</f>
        <v>-</v>
      </c>
      <c r="O179" s="53" t="str">
        <f aca="false">IFERROR(VLOOKUP($J179,'Base 1'!$A:$G,7,0),"-")</f>
        <v>-</v>
      </c>
      <c r="P179" s="133"/>
      <c r="Q179" s="134" t="s">
        <v>57</v>
      </c>
      <c r="R179" s="135" t="s">
        <v>57</v>
      </c>
      <c r="S179" s="136"/>
      <c r="T179" s="60"/>
      <c r="U179" s="61" t="s">
        <v>57</v>
      </c>
      <c r="V179" s="63" t="str">
        <f aca="false">IFERROR(VLOOKUP($J179,'Base 1'!$A:$Q,16,0),"-")</f>
        <v>-</v>
      </c>
      <c r="W179" s="63" t="s">
        <v>57</v>
      </c>
      <c r="X179" s="64" t="s">
        <v>57</v>
      </c>
    </row>
    <row r="180" s="65" customFormat="true" ht="15" hidden="false" customHeight="false" outlineLevel="0" collapsed="false">
      <c r="B180" s="131" t="n">
        <f aca="true">TODAY()</f>
        <v>46135</v>
      </c>
      <c r="C180" s="132" t="s">
        <v>37</v>
      </c>
      <c r="D180" s="49" t="s">
        <v>38</v>
      </c>
      <c r="E180" s="50" t="str">
        <f aca="false">IFERROR(VLOOKUP($J180,'Base 1'!A:S,19,0),"-")</f>
        <v>-</v>
      </c>
      <c r="F180" s="50" t="str">
        <f aca="false">IFERROR(VLOOKUP($J180,'Base 1'!$A:$N,14,0),"-")</f>
        <v>-</v>
      </c>
      <c r="G180" s="50" t="str">
        <f aca="false">IFERROR(VLOOKUP($J180,'Base 1'!$A:$O,15,0),"-")</f>
        <v>-</v>
      </c>
      <c r="H180" s="50" t="str">
        <f aca="false">IFERROR(VLOOKUP($J180,'Base 1'!$A:$T,20,0),"-")</f>
        <v>-</v>
      </c>
      <c r="I180" s="51" t="str">
        <f aca="false">IFERROR(VLOOKUP($J180,'Base 1'!$A:$C,3,0),"-")</f>
        <v>-</v>
      </c>
      <c r="J180" s="51"/>
      <c r="K180" s="50" t="str">
        <f aca="false">IFERROR(VLOOKUP($J180,'Base 1'!$A:$E,5,0),"-")</f>
        <v>-</v>
      </c>
      <c r="L180" s="50" t="str">
        <f aca="false">IFERROR(VLOOKUP($J180,'Base 1'!$A:$Q,17,0),"-")</f>
        <v>-</v>
      </c>
      <c r="M180" s="50" t="str">
        <f aca="false">IFERROR(VLOOKUP($J180,'Base 1'!$A:$R,18,0),"-")</f>
        <v>-</v>
      </c>
      <c r="N180" s="50" t="str">
        <f aca="false">IFERROR(VLOOKUP($J180,'Base 1'!$A:$F,6,0),"-")</f>
        <v>-</v>
      </c>
      <c r="O180" s="53" t="str">
        <f aca="false">IFERROR(VLOOKUP($J180,'Base 1'!$A:$G,7,0),"-")</f>
        <v>-</v>
      </c>
      <c r="P180" s="133"/>
      <c r="Q180" s="134" t="s">
        <v>57</v>
      </c>
      <c r="R180" s="135" t="s">
        <v>57</v>
      </c>
      <c r="S180" s="136"/>
      <c r="T180" s="60"/>
      <c r="U180" s="61" t="s">
        <v>57</v>
      </c>
      <c r="V180" s="63" t="str">
        <f aca="false">IFERROR(VLOOKUP($J180,'Base 1'!$A:$Q,16,0),"-")</f>
        <v>-</v>
      </c>
      <c r="W180" s="63" t="s">
        <v>57</v>
      </c>
      <c r="X180" s="64" t="s">
        <v>57</v>
      </c>
    </row>
    <row r="181" s="65" customFormat="true" ht="15" hidden="false" customHeight="false" outlineLevel="0" collapsed="false">
      <c r="B181" s="131" t="n">
        <f aca="true">TODAY()</f>
        <v>46135</v>
      </c>
      <c r="C181" s="132" t="s">
        <v>37</v>
      </c>
      <c r="D181" s="49" t="s">
        <v>38</v>
      </c>
      <c r="E181" s="50" t="str">
        <f aca="false">IFERROR(VLOOKUP($J181,'Base 1'!A:S,19,0),"-")</f>
        <v>-</v>
      </c>
      <c r="F181" s="50" t="str">
        <f aca="false">IFERROR(VLOOKUP($J181,'Base 1'!$A:$N,14,0),"-")</f>
        <v>-</v>
      </c>
      <c r="G181" s="50" t="str">
        <f aca="false">IFERROR(VLOOKUP($J181,'Base 1'!$A:$O,15,0),"-")</f>
        <v>-</v>
      </c>
      <c r="H181" s="50" t="str">
        <f aca="false">IFERROR(VLOOKUP($J181,'Base 1'!$A:$T,20,0),"-")</f>
        <v>-</v>
      </c>
      <c r="I181" s="51" t="str">
        <f aca="false">IFERROR(VLOOKUP($J181,'Base 1'!$A:$C,3,0),"-")</f>
        <v>-</v>
      </c>
      <c r="J181" s="51"/>
      <c r="K181" s="50" t="str">
        <f aca="false">IFERROR(VLOOKUP($J181,'Base 1'!$A:$E,5,0),"-")</f>
        <v>-</v>
      </c>
      <c r="L181" s="50" t="str">
        <f aca="false">IFERROR(VLOOKUP($J181,'Base 1'!$A:$Q,17,0),"-")</f>
        <v>-</v>
      </c>
      <c r="M181" s="50" t="str">
        <f aca="false">IFERROR(VLOOKUP($J181,'Base 1'!$A:$R,18,0),"-")</f>
        <v>-</v>
      </c>
      <c r="N181" s="50" t="str">
        <f aca="false">IFERROR(VLOOKUP($J181,'Base 1'!$A:$F,6,0),"-")</f>
        <v>-</v>
      </c>
      <c r="O181" s="53" t="str">
        <f aca="false">IFERROR(VLOOKUP($J181,'Base 1'!$A:$G,7,0),"-")</f>
        <v>-</v>
      </c>
      <c r="P181" s="133"/>
      <c r="Q181" s="134" t="s">
        <v>57</v>
      </c>
      <c r="R181" s="135" t="s">
        <v>57</v>
      </c>
      <c r="S181" s="136"/>
      <c r="T181" s="60"/>
      <c r="U181" s="61" t="s">
        <v>57</v>
      </c>
      <c r="V181" s="63" t="str">
        <f aca="false">IFERROR(VLOOKUP($J181,'Base 1'!$A:$Q,16,0),"-")</f>
        <v>-</v>
      </c>
      <c r="W181" s="63" t="s">
        <v>57</v>
      </c>
      <c r="X181" s="64" t="s">
        <v>57</v>
      </c>
    </row>
    <row r="182" s="65" customFormat="true" ht="15" hidden="false" customHeight="false" outlineLevel="0" collapsed="false">
      <c r="B182" s="131" t="n">
        <f aca="true">TODAY()</f>
        <v>46135</v>
      </c>
      <c r="C182" s="132" t="s">
        <v>37</v>
      </c>
      <c r="D182" s="49" t="s">
        <v>38</v>
      </c>
      <c r="E182" s="50" t="str">
        <f aca="false">IFERROR(VLOOKUP($J182,'Base 1'!A:S,19,0),"-")</f>
        <v>-</v>
      </c>
      <c r="F182" s="50" t="str">
        <f aca="false">IFERROR(VLOOKUP($J182,'Base 1'!$A:$N,14,0),"-")</f>
        <v>-</v>
      </c>
      <c r="G182" s="50" t="str">
        <f aca="false">IFERROR(VLOOKUP($J182,'Base 1'!$A:$O,15,0),"-")</f>
        <v>-</v>
      </c>
      <c r="H182" s="50" t="str">
        <f aca="false">IFERROR(VLOOKUP($J182,'Base 1'!$A:$T,20,0),"-")</f>
        <v>-</v>
      </c>
      <c r="I182" s="51" t="str">
        <f aca="false">IFERROR(VLOOKUP($J182,'Base 1'!$A:$C,3,0),"-")</f>
        <v>-</v>
      </c>
      <c r="J182" s="51"/>
      <c r="K182" s="50" t="str">
        <f aca="false">IFERROR(VLOOKUP($J182,'Base 1'!$A:$E,5,0),"-")</f>
        <v>-</v>
      </c>
      <c r="L182" s="50" t="str">
        <f aca="false">IFERROR(VLOOKUP($J182,'Base 1'!$A:$Q,17,0),"-")</f>
        <v>-</v>
      </c>
      <c r="M182" s="50" t="str">
        <f aca="false">IFERROR(VLOOKUP($J182,'Base 1'!$A:$R,18,0),"-")</f>
        <v>-</v>
      </c>
      <c r="N182" s="50" t="str">
        <f aca="false">IFERROR(VLOOKUP($J182,'Base 1'!$A:$F,6,0),"-")</f>
        <v>-</v>
      </c>
      <c r="O182" s="53" t="str">
        <f aca="false">IFERROR(VLOOKUP($J182,'Base 1'!$A:$G,7,0),"-")</f>
        <v>-</v>
      </c>
      <c r="P182" s="133"/>
      <c r="Q182" s="134" t="s">
        <v>57</v>
      </c>
      <c r="R182" s="135" t="s">
        <v>57</v>
      </c>
      <c r="S182" s="136"/>
      <c r="T182" s="60"/>
      <c r="U182" s="61" t="s">
        <v>57</v>
      </c>
      <c r="V182" s="63" t="str">
        <f aca="false">IFERROR(VLOOKUP($J182,'Base 1'!$A:$Q,16,0),"-")</f>
        <v>-</v>
      </c>
      <c r="W182" s="63" t="s">
        <v>57</v>
      </c>
      <c r="X182" s="64" t="s">
        <v>57</v>
      </c>
    </row>
    <row r="183" s="65" customFormat="true" ht="15" hidden="false" customHeight="false" outlineLevel="0" collapsed="false">
      <c r="B183" s="131" t="n">
        <f aca="true">TODAY()</f>
        <v>46135</v>
      </c>
      <c r="C183" s="132" t="s">
        <v>37</v>
      </c>
      <c r="D183" s="49" t="s">
        <v>38</v>
      </c>
      <c r="E183" s="50" t="str">
        <f aca="false">IFERROR(VLOOKUP($J183,'Base 1'!A:S,19,0),"-")</f>
        <v>-</v>
      </c>
      <c r="F183" s="50" t="str">
        <f aca="false">IFERROR(VLOOKUP($J183,'Base 1'!$A:$N,14,0),"-")</f>
        <v>-</v>
      </c>
      <c r="G183" s="50" t="str">
        <f aca="false">IFERROR(VLOOKUP($J183,'Base 1'!$A:$O,15,0),"-")</f>
        <v>-</v>
      </c>
      <c r="H183" s="50" t="str">
        <f aca="false">IFERROR(VLOOKUP($J183,'Base 1'!$A:$T,20,0),"-")</f>
        <v>-</v>
      </c>
      <c r="I183" s="51" t="str">
        <f aca="false">IFERROR(VLOOKUP($J183,'Base 1'!$A:$C,3,0),"-")</f>
        <v>-</v>
      </c>
      <c r="J183" s="51"/>
      <c r="K183" s="50" t="str">
        <f aca="false">IFERROR(VLOOKUP($J183,'Base 1'!$A:$E,5,0),"-")</f>
        <v>-</v>
      </c>
      <c r="L183" s="50" t="str">
        <f aca="false">IFERROR(VLOOKUP($J183,'Base 1'!$A:$Q,17,0),"-")</f>
        <v>-</v>
      </c>
      <c r="M183" s="50" t="str">
        <f aca="false">IFERROR(VLOOKUP($J183,'Base 1'!$A:$R,18,0),"-")</f>
        <v>-</v>
      </c>
      <c r="N183" s="50" t="str">
        <f aca="false">IFERROR(VLOOKUP($J183,'Base 1'!$A:$F,6,0),"-")</f>
        <v>-</v>
      </c>
      <c r="O183" s="53" t="str">
        <f aca="false">IFERROR(VLOOKUP($J183,'Base 1'!$A:$G,7,0),"-")</f>
        <v>-</v>
      </c>
      <c r="P183" s="133"/>
      <c r="Q183" s="134" t="s">
        <v>57</v>
      </c>
      <c r="R183" s="135" t="s">
        <v>57</v>
      </c>
      <c r="S183" s="136"/>
      <c r="T183" s="60"/>
      <c r="U183" s="61" t="s">
        <v>57</v>
      </c>
      <c r="V183" s="63" t="str">
        <f aca="false">IFERROR(VLOOKUP($J183,'Base 1'!$A:$Q,16,0),"-")</f>
        <v>-</v>
      </c>
      <c r="W183" s="63" t="s">
        <v>57</v>
      </c>
      <c r="X183" s="64" t="s">
        <v>57</v>
      </c>
    </row>
    <row r="184" s="65" customFormat="true" ht="15" hidden="false" customHeight="false" outlineLevel="0" collapsed="false">
      <c r="B184" s="131" t="n">
        <f aca="true">TODAY()</f>
        <v>46135</v>
      </c>
      <c r="C184" s="132" t="s">
        <v>37</v>
      </c>
      <c r="D184" s="49" t="s">
        <v>38</v>
      </c>
      <c r="E184" s="50" t="str">
        <f aca="false">IFERROR(VLOOKUP($J184,'Base 1'!A:S,19,0),"-")</f>
        <v>-</v>
      </c>
      <c r="F184" s="50" t="str">
        <f aca="false">IFERROR(VLOOKUP($J184,'Base 1'!$A:$N,14,0),"-")</f>
        <v>-</v>
      </c>
      <c r="G184" s="50" t="str">
        <f aca="false">IFERROR(VLOOKUP($J184,'Base 1'!$A:$O,15,0),"-")</f>
        <v>-</v>
      </c>
      <c r="H184" s="50" t="str">
        <f aca="false">IFERROR(VLOOKUP($J184,'Base 1'!$A:$T,20,0),"-")</f>
        <v>-</v>
      </c>
      <c r="I184" s="51" t="str">
        <f aca="false">IFERROR(VLOOKUP($J184,'Base 1'!$A:$C,3,0),"-")</f>
        <v>-</v>
      </c>
      <c r="J184" s="51"/>
      <c r="K184" s="50" t="str">
        <f aca="false">IFERROR(VLOOKUP($J184,'Base 1'!$A:$E,5,0),"-")</f>
        <v>-</v>
      </c>
      <c r="L184" s="50" t="str">
        <f aca="false">IFERROR(VLOOKUP($J184,'Base 1'!$A:$Q,17,0),"-")</f>
        <v>-</v>
      </c>
      <c r="M184" s="50" t="str">
        <f aca="false">IFERROR(VLOOKUP($J184,'Base 1'!$A:$R,18,0),"-")</f>
        <v>-</v>
      </c>
      <c r="N184" s="50" t="str">
        <f aca="false">IFERROR(VLOOKUP($J184,'Base 1'!$A:$F,6,0),"-")</f>
        <v>-</v>
      </c>
      <c r="O184" s="53" t="str">
        <f aca="false">IFERROR(VLOOKUP($J184,'Base 1'!$A:$G,7,0),"-")</f>
        <v>-</v>
      </c>
      <c r="P184" s="133"/>
      <c r="Q184" s="134" t="s">
        <v>57</v>
      </c>
      <c r="R184" s="135" t="s">
        <v>57</v>
      </c>
      <c r="S184" s="136"/>
      <c r="T184" s="60"/>
      <c r="U184" s="61" t="s">
        <v>57</v>
      </c>
      <c r="V184" s="63" t="str">
        <f aca="false">IFERROR(VLOOKUP($J184,'Base 1'!$A:$Q,16,0),"-")</f>
        <v>-</v>
      </c>
      <c r="W184" s="63" t="s">
        <v>57</v>
      </c>
      <c r="X184" s="64" t="s">
        <v>57</v>
      </c>
    </row>
    <row r="185" s="65" customFormat="true" ht="15" hidden="false" customHeight="false" outlineLevel="0" collapsed="false">
      <c r="B185" s="131" t="n">
        <f aca="true">TODAY()</f>
        <v>46135</v>
      </c>
      <c r="C185" s="132" t="s">
        <v>37</v>
      </c>
      <c r="D185" s="49" t="s">
        <v>38</v>
      </c>
      <c r="E185" s="50" t="str">
        <f aca="false">IFERROR(VLOOKUP($J185,'Base 1'!A:S,19,0),"-")</f>
        <v>-</v>
      </c>
      <c r="F185" s="50" t="str">
        <f aca="false">IFERROR(VLOOKUP($J185,'Base 1'!$A:$N,14,0),"-")</f>
        <v>-</v>
      </c>
      <c r="G185" s="50" t="str">
        <f aca="false">IFERROR(VLOOKUP($J185,'Base 1'!$A:$O,15,0),"-")</f>
        <v>-</v>
      </c>
      <c r="H185" s="50" t="str">
        <f aca="false">IFERROR(VLOOKUP($J185,'Base 1'!$A:$T,20,0),"-")</f>
        <v>-</v>
      </c>
      <c r="I185" s="51" t="str">
        <f aca="false">IFERROR(VLOOKUP($J185,'Base 1'!$A:$C,3,0),"-")</f>
        <v>-</v>
      </c>
      <c r="J185" s="51"/>
      <c r="K185" s="50" t="str">
        <f aca="false">IFERROR(VLOOKUP($J185,'Base 1'!$A:$E,5,0),"-")</f>
        <v>-</v>
      </c>
      <c r="L185" s="50" t="str">
        <f aca="false">IFERROR(VLOOKUP($J185,'Base 1'!$A:$Q,17,0),"-")</f>
        <v>-</v>
      </c>
      <c r="M185" s="50" t="str">
        <f aca="false">IFERROR(VLOOKUP($J185,'Base 1'!$A:$R,18,0),"-")</f>
        <v>-</v>
      </c>
      <c r="N185" s="50" t="str">
        <f aca="false">IFERROR(VLOOKUP($J185,'Base 1'!$A:$F,6,0),"-")</f>
        <v>-</v>
      </c>
      <c r="O185" s="53" t="str">
        <f aca="false">IFERROR(VLOOKUP($J185,'Base 1'!$A:$G,7,0),"-")</f>
        <v>-</v>
      </c>
      <c r="P185" s="133"/>
      <c r="Q185" s="134" t="s">
        <v>57</v>
      </c>
      <c r="R185" s="135" t="s">
        <v>57</v>
      </c>
      <c r="S185" s="136"/>
      <c r="T185" s="60"/>
      <c r="U185" s="61" t="s">
        <v>57</v>
      </c>
      <c r="V185" s="63" t="str">
        <f aca="false">IFERROR(VLOOKUP($J185,'Base 1'!$A:$Q,16,0),"-")</f>
        <v>-</v>
      </c>
      <c r="W185" s="63" t="s">
        <v>57</v>
      </c>
      <c r="X185" s="64" t="s">
        <v>57</v>
      </c>
    </row>
    <row r="186" s="65" customFormat="true" ht="15" hidden="false" customHeight="false" outlineLevel="0" collapsed="false">
      <c r="B186" s="131" t="n">
        <f aca="true">TODAY()</f>
        <v>46135</v>
      </c>
      <c r="C186" s="132" t="s">
        <v>37</v>
      </c>
      <c r="D186" s="49" t="s">
        <v>38</v>
      </c>
      <c r="E186" s="50" t="str">
        <f aca="false">IFERROR(VLOOKUP($J186,'Base 1'!A:S,19,0),"-")</f>
        <v>-</v>
      </c>
      <c r="F186" s="50" t="str">
        <f aca="false">IFERROR(VLOOKUP($J186,'Base 1'!$A:$N,14,0),"-")</f>
        <v>-</v>
      </c>
      <c r="G186" s="50" t="str">
        <f aca="false">IFERROR(VLOOKUP($J186,'Base 1'!$A:$O,15,0),"-")</f>
        <v>-</v>
      </c>
      <c r="H186" s="50" t="str">
        <f aca="false">IFERROR(VLOOKUP($J186,'Base 1'!$A:$T,20,0),"-")</f>
        <v>-</v>
      </c>
      <c r="I186" s="51" t="str">
        <f aca="false">IFERROR(VLOOKUP($J186,'Base 1'!$A:$C,3,0),"-")</f>
        <v>-</v>
      </c>
      <c r="J186" s="51"/>
      <c r="K186" s="50" t="str">
        <f aca="false">IFERROR(VLOOKUP($J186,'Base 1'!$A:$E,5,0),"-")</f>
        <v>-</v>
      </c>
      <c r="L186" s="50" t="str">
        <f aca="false">IFERROR(VLOOKUP($J186,'Base 1'!$A:$Q,17,0),"-")</f>
        <v>-</v>
      </c>
      <c r="M186" s="50" t="str">
        <f aca="false">IFERROR(VLOOKUP($J186,'Base 1'!$A:$R,18,0),"-")</f>
        <v>-</v>
      </c>
      <c r="N186" s="50" t="str">
        <f aca="false">IFERROR(VLOOKUP($J186,'Base 1'!$A:$F,6,0),"-")</f>
        <v>-</v>
      </c>
      <c r="O186" s="53" t="str">
        <f aca="false">IFERROR(VLOOKUP($J186,'Base 1'!$A:$G,7,0),"-")</f>
        <v>-</v>
      </c>
      <c r="P186" s="133"/>
      <c r="Q186" s="134" t="s">
        <v>57</v>
      </c>
      <c r="R186" s="135" t="s">
        <v>57</v>
      </c>
      <c r="S186" s="136"/>
      <c r="T186" s="60"/>
      <c r="U186" s="61" t="s">
        <v>57</v>
      </c>
      <c r="V186" s="63" t="str">
        <f aca="false">IFERROR(VLOOKUP($J186,'Base 1'!$A:$Q,16,0),"-")</f>
        <v>-</v>
      </c>
      <c r="W186" s="63" t="s">
        <v>57</v>
      </c>
      <c r="X186" s="64" t="s">
        <v>57</v>
      </c>
    </row>
    <row r="187" s="65" customFormat="true" ht="15" hidden="false" customHeight="false" outlineLevel="0" collapsed="false">
      <c r="B187" s="131" t="n">
        <f aca="true">TODAY()</f>
        <v>46135</v>
      </c>
      <c r="C187" s="132" t="s">
        <v>37</v>
      </c>
      <c r="D187" s="49" t="s">
        <v>38</v>
      </c>
      <c r="E187" s="50" t="str">
        <f aca="false">IFERROR(VLOOKUP($J187,'Base 1'!A:S,19,0),"-")</f>
        <v>-</v>
      </c>
      <c r="F187" s="50" t="str">
        <f aca="false">IFERROR(VLOOKUP($J187,'Base 1'!$A:$N,14,0),"-")</f>
        <v>-</v>
      </c>
      <c r="G187" s="50" t="str">
        <f aca="false">IFERROR(VLOOKUP($J187,'Base 1'!$A:$O,15,0),"-")</f>
        <v>-</v>
      </c>
      <c r="H187" s="50" t="str">
        <f aca="false">IFERROR(VLOOKUP($J187,'Base 1'!$A:$T,20,0),"-")</f>
        <v>-</v>
      </c>
      <c r="I187" s="51" t="str">
        <f aca="false">IFERROR(VLOOKUP($J187,'Base 1'!$A:$C,3,0),"-")</f>
        <v>-</v>
      </c>
      <c r="J187" s="51"/>
      <c r="K187" s="50" t="str">
        <f aca="false">IFERROR(VLOOKUP($J187,'Base 1'!$A:$E,5,0),"-")</f>
        <v>-</v>
      </c>
      <c r="L187" s="50" t="str">
        <f aca="false">IFERROR(VLOOKUP($J187,'Base 1'!$A:$Q,17,0),"-")</f>
        <v>-</v>
      </c>
      <c r="M187" s="50" t="str">
        <f aca="false">IFERROR(VLOOKUP($J187,'Base 1'!$A:$R,18,0),"-")</f>
        <v>-</v>
      </c>
      <c r="N187" s="50" t="str">
        <f aca="false">IFERROR(VLOOKUP($J187,'Base 1'!$A:$F,6,0),"-")</f>
        <v>-</v>
      </c>
      <c r="O187" s="53" t="str">
        <f aca="false">IFERROR(VLOOKUP($J187,'Base 1'!$A:$G,7,0),"-")</f>
        <v>-</v>
      </c>
      <c r="P187" s="133"/>
      <c r="Q187" s="134" t="s">
        <v>57</v>
      </c>
      <c r="R187" s="135" t="s">
        <v>57</v>
      </c>
      <c r="S187" s="136"/>
      <c r="T187" s="60"/>
      <c r="U187" s="61" t="s">
        <v>57</v>
      </c>
      <c r="V187" s="63" t="str">
        <f aca="false">IFERROR(VLOOKUP($J187,'Base 1'!$A:$Q,16,0),"-")</f>
        <v>-</v>
      </c>
      <c r="W187" s="63" t="s">
        <v>57</v>
      </c>
      <c r="X187" s="64" t="s">
        <v>57</v>
      </c>
    </row>
    <row r="188" s="65" customFormat="true" ht="15" hidden="false" customHeight="false" outlineLevel="0" collapsed="false">
      <c r="B188" s="131" t="n">
        <f aca="true">TODAY()</f>
        <v>46135</v>
      </c>
      <c r="C188" s="132" t="s">
        <v>37</v>
      </c>
      <c r="D188" s="49" t="s">
        <v>38</v>
      </c>
      <c r="E188" s="50" t="str">
        <f aca="false">IFERROR(VLOOKUP($J188,'Base 1'!A:S,19,0),"-")</f>
        <v>-</v>
      </c>
      <c r="F188" s="50" t="str">
        <f aca="false">IFERROR(VLOOKUP($J188,'Base 1'!$A:$N,14,0),"-")</f>
        <v>-</v>
      </c>
      <c r="G188" s="50" t="str">
        <f aca="false">IFERROR(VLOOKUP($J188,'Base 1'!$A:$O,15,0),"-")</f>
        <v>-</v>
      </c>
      <c r="H188" s="50" t="str">
        <f aca="false">IFERROR(VLOOKUP($J188,'Base 1'!$A:$T,20,0),"-")</f>
        <v>-</v>
      </c>
      <c r="I188" s="51" t="str">
        <f aca="false">IFERROR(VLOOKUP($J188,'Base 1'!$A:$C,3,0),"-")</f>
        <v>-</v>
      </c>
      <c r="J188" s="51"/>
      <c r="K188" s="50" t="str">
        <f aca="false">IFERROR(VLOOKUP($J188,'Base 1'!$A:$E,5,0),"-")</f>
        <v>-</v>
      </c>
      <c r="L188" s="50" t="str">
        <f aca="false">IFERROR(VLOOKUP($J188,'Base 1'!$A:$Q,17,0),"-")</f>
        <v>-</v>
      </c>
      <c r="M188" s="50" t="str">
        <f aca="false">IFERROR(VLOOKUP($J188,'Base 1'!$A:$R,18,0),"-")</f>
        <v>-</v>
      </c>
      <c r="N188" s="50" t="str">
        <f aca="false">IFERROR(VLOOKUP($J188,'Base 1'!$A:$F,6,0),"-")</f>
        <v>-</v>
      </c>
      <c r="O188" s="53" t="str">
        <f aca="false">IFERROR(VLOOKUP($J188,'Base 1'!$A:$G,7,0),"-")</f>
        <v>-</v>
      </c>
      <c r="P188" s="133"/>
      <c r="Q188" s="134" t="s">
        <v>57</v>
      </c>
      <c r="R188" s="135" t="s">
        <v>57</v>
      </c>
      <c r="S188" s="136"/>
      <c r="T188" s="60"/>
      <c r="U188" s="61" t="s">
        <v>57</v>
      </c>
      <c r="V188" s="63" t="str">
        <f aca="false">IFERROR(VLOOKUP($J188,'Base 1'!$A:$Q,16,0),"-")</f>
        <v>-</v>
      </c>
      <c r="W188" s="63" t="s">
        <v>57</v>
      </c>
      <c r="X188" s="64" t="s">
        <v>57</v>
      </c>
    </row>
    <row r="189" s="65" customFormat="true" ht="15" hidden="false" customHeight="false" outlineLevel="0" collapsed="false">
      <c r="B189" s="131" t="n">
        <f aca="true">TODAY()</f>
        <v>46135</v>
      </c>
      <c r="C189" s="132" t="s">
        <v>37</v>
      </c>
      <c r="D189" s="49" t="s">
        <v>38</v>
      </c>
      <c r="E189" s="50" t="str">
        <f aca="false">IFERROR(VLOOKUP($J189,'Base 1'!A:S,19,0),"-")</f>
        <v>-</v>
      </c>
      <c r="F189" s="50" t="str">
        <f aca="false">IFERROR(VLOOKUP($J189,'Base 1'!$A:$N,14,0),"-")</f>
        <v>-</v>
      </c>
      <c r="G189" s="50" t="str">
        <f aca="false">IFERROR(VLOOKUP($J189,'Base 1'!$A:$O,15,0),"-")</f>
        <v>-</v>
      </c>
      <c r="H189" s="50" t="str">
        <f aca="false">IFERROR(VLOOKUP($J189,'Base 1'!$A:$T,20,0),"-")</f>
        <v>-</v>
      </c>
      <c r="I189" s="51" t="str">
        <f aca="false">IFERROR(VLOOKUP($J189,'Base 1'!$A:$C,3,0),"-")</f>
        <v>-</v>
      </c>
      <c r="J189" s="51"/>
      <c r="K189" s="50" t="str">
        <f aca="false">IFERROR(VLOOKUP($J189,'Base 1'!$A:$E,5,0),"-")</f>
        <v>-</v>
      </c>
      <c r="L189" s="50" t="str">
        <f aca="false">IFERROR(VLOOKUP($J189,'Base 1'!$A:$Q,17,0),"-")</f>
        <v>-</v>
      </c>
      <c r="M189" s="50" t="str">
        <f aca="false">IFERROR(VLOOKUP($J189,'Base 1'!$A:$R,18,0),"-")</f>
        <v>-</v>
      </c>
      <c r="N189" s="50" t="str">
        <f aca="false">IFERROR(VLOOKUP($J189,'Base 1'!$A:$F,6,0),"-")</f>
        <v>-</v>
      </c>
      <c r="O189" s="53" t="str">
        <f aca="false">IFERROR(VLOOKUP($J189,'Base 1'!$A:$G,7,0),"-")</f>
        <v>-</v>
      </c>
      <c r="P189" s="133"/>
      <c r="Q189" s="134" t="s">
        <v>57</v>
      </c>
      <c r="R189" s="135" t="s">
        <v>57</v>
      </c>
      <c r="S189" s="136"/>
      <c r="T189" s="60"/>
      <c r="U189" s="61" t="s">
        <v>57</v>
      </c>
      <c r="V189" s="63" t="str">
        <f aca="false">IFERROR(VLOOKUP($J189,'Base 1'!$A:$Q,16,0),"-")</f>
        <v>-</v>
      </c>
      <c r="W189" s="63" t="s">
        <v>57</v>
      </c>
      <c r="X189" s="64" t="s">
        <v>57</v>
      </c>
    </row>
    <row r="190" s="65" customFormat="true" ht="15" hidden="false" customHeight="false" outlineLevel="0" collapsed="false">
      <c r="B190" s="131" t="n">
        <f aca="true">TODAY()</f>
        <v>46135</v>
      </c>
      <c r="C190" s="132" t="s">
        <v>37</v>
      </c>
      <c r="D190" s="49" t="s">
        <v>38</v>
      </c>
      <c r="E190" s="50" t="str">
        <f aca="false">IFERROR(VLOOKUP($J190,'Base 1'!A:S,19,0),"-")</f>
        <v>-</v>
      </c>
      <c r="F190" s="50" t="str">
        <f aca="false">IFERROR(VLOOKUP($J190,'Base 1'!$A:$N,14,0),"-")</f>
        <v>-</v>
      </c>
      <c r="G190" s="50" t="str">
        <f aca="false">IFERROR(VLOOKUP($J190,'Base 1'!$A:$O,15,0),"-")</f>
        <v>-</v>
      </c>
      <c r="H190" s="50" t="str">
        <f aca="false">IFERROR(VLOOKUP($J190,'Base 1'!$A:$T,20,0),"-")</f>
        <v>-</v>
      </c>
      <c r="I190" s="51" t="str">
        <f aca="false">IFERROR(VLOOKUP($J190,'Base 1'!$A:$C,3,0),"-")</f>
        <v>-</v>
      </c>
      <c r="J190" s="51"/>
      <c r="K190" s="50" t="str">
        <f aca="false">IFERROR(VLOOKUP($J190,'Base 1'!$A:$E,5,0),"-")</f>
        <v>-</v>
      </c>
      <c r="L190" s="50" t="str">
        <f aca="false">IFERROR(VLOOKUP($J190,'Base 1'!$A:$Q,17,0),"-")</f>
        <v>-</v>
      </c>
      <c r="M190" s="50" t="str">
        <f aca="false">IFERROR(VLOOKUP($J190,'Base 1'!$A:$R,18,0),"-")</f>
        <v>-</v>
      </c>
      <c r="N190" s="50" t="str">
        <f aca="false">IFERROR(VLOOKUP($J190,'Base 1'!$A:$F,6,0),"-")</f>
        <v>-</v>
      </c>
      <c r="O190" s="53" t="str">
        <f aca="false">IFERROR(VLOOKUP($J190,'Base 1'!$A:$G,7,0),"-")</f>
        <v>-</v>
      </c>
      <c r="P190" s="133"/>
      <c r="Q190" s="134" t="s">
        <v>57</v>
      </c>
      <c r="R190" s="135" t="s">
        <v>57</v>
      </c>
      <c r="S190" s="136"/>
      <c r="T190" s="60"/>
      <c r="U190" s="61" t="s">
        <v>57</v>
      </c>
      <c r="V190" s="63" t="str">
        <f aca="false">IFERROR(VLOOKUP($J190,'Base 1'!$A:$Q,16,0),"-")</f>
        <v>-</v>
      </c>
      <c r="W190" s="63" t="s">
        <v>57</v>
      </c>
      <c r="X190" s="64" t="s">
        <v>57</v>
      </c>
    </row>
    <row r="191" s="65" customFormat="true" ht="15" hidden="false" customHeight="false" outlineLevel="0" collapsed="false">
      <c r="B191" s="131" t="n">
        <f aca="true">TODAY()</f>
        <v>46135</v>
      </c>
      <c r="C191" s="132" t="s">
        <v>37</v>
      </c>
      <c r="D191" s="49" t="s">
        <v>38</v>
      </c>
      <c r="E191" s="50" t="str">
        <f aca="false">IFERROR(VLOOKUP($J191,'Base 1'!A:S,19,0),"-")</f>
        <v>-</v>
      </c>
      <c r="F191" s="50" t="str">
        <f aca="false">IFERROR(VLOOKUP($J191,'Base 1'!$A:$N,14,0),"-")</f>
        <v>-</v>
      </c>
      <c r="G191" s="50" t="str">
        <f aca="false">IFERROR(VLOOKUP($J191,'Base 1'!$A:$O,15,0),"-")</f>
        <v>-</v>
      </c>
      <c r="H191" s="50" t="str">
        <f aca="false">IFERROR(VLOOKUP($J191,'Base 1'!$A:$T,20,0),"-")</f>
        <v>-</v>
      </c>
      <c r="I191" s="51" t="str">
        <f aca="false">IFERROR(VLOOKUP($J191,'Base 1'!$A:$C,3,0),"-")</f>
        <v>-</v>
      </c>
      <c r="J191" s="51"/>
      <c r="K191" s="50" t="str">
        <f aca="false">IFERROR(VLOOKUP($J191,'Base 1'!$A:$E,5,0),"-")</f>
        <v>-</v>
      </c>
      <c r="L191" s="50" t="str">
        <f aca="false">IFERROR(VLOOKUP($J191,'Base 1'!$A:$Q,17,0),"-")</f>
        <v>-</v>
      </c>
      <c r="M191" s="50" t="str">
        <f aca="false">IFERROR(VLOOKUP($J191,'Base 1'!$A:$R,18,0),"-")</f>
        <v>-</v>
      </c>
      <c r="N191" s="50" t="str">
        <f aca="false">IFERROR(VLOOKUP($J191,'Base 1'!$A:$F,6,0),"-")</f>
        <v>-</v>
      </c>
      <c r="O191" s="53" t="str">
        <f aca="false">IFERROR(VLOOKUP($J191,'Base 1'!$A:$G,7,0),"-")</f>
        <v>-</v>
      </c>
      <c r="P191" s="133"/>
      <c r="Q191" s="134" t="s">
        <v>57</v>
      </c>
      <c r="R191" s="135" t="s">
        <v>57</v>
      </c>
      <c r="S191" s="136"/>
      <c r="T191" s="60"/>
      <c r="U191" s="61" t="s">
        <v>57</v>
      </c>
      <c r="V191" s="63" t="str">
        <f aca="false">IFERROR(VLOOKUP($J191,'Base 1'!$A:$Q,16,0),"-")</f>
        <v>-</v>
      </c>
      <c r="W191" s="63" t="s">
        <v>57</v>
      </c>
      <c r="X191" s="64" t="s">
        <v>57</v>
      </c>
    </row>
    <row r="192" s="65" customFormat="true" ht="15" hidden="false" customHeight="false" outlineLevel="0" collapsed="false">
      <c r="B192" s="131" t="n">
        <f aca="true">TODAY()</f>
        <v>46135</v>
      </c>
      <c r="C192" s="132" t="s">
        <v>37</v>
      </c>
      <c r="D192" s="49" t="s">
        <v>38</v>
      </c>
      <c r="E192" s="50" t="str">
        <f aca="false">IFERROR(VLOOKUP($J192,'Base 1'!A:S,19,0),"-")</f>
        <v>-</v>
      </c>
      <c r="F192" s="50" t="str">
        <f aca="false">IFERROR(VLOOKUP($J192,'Base 1'!$A:$N,14,0),"-")</f>
        <v>-</v>
      </c>
      <c r="G192" s="50" t="str">
        <f aca="false">IFERROR(VLOOKUP($J192,'Base 1'!$A:$O,15,0),"-")</f>
        <v>-</v>
      </c>
      <c r="H192" s="50" t="str">
        <f aca="false">IFERROR(VLOOKUP($J192,'Base 1'!$A:$T,20,0),"-")</f>
        <v>-</v>
      </c>
      <c r="I192" s="51" t="str">
        <f aca="false">IFERROR(VLOOKUP($J192,'Base 1'!$A:$C,3,0),"-")</f>
        <v>-</v>
      </c>
      <c r="J192" s="51"/>
      <c r="K192" s="50" t="str">
        <f aca="false">IFERROR(VLOOKUP($J192,'Base 1'!$A:$E,5,0),"-")</f>
        <v>-</v>
      </c>
      <c r="L192" s="50" t="str">
        <f aca="false">IFERROR(VLOOKUP($J192,'Base 1'!$A:$Q,17,0),"-")</f>
        <v>-</v>
      </c>
      <c r="M192" s="50" t="str">
        <f aca="false">IFERROR(VLOOKUP($J192,'Base 1'!$A:$R,18,0),"-")</f>
        <v>-</v>
      </c>
      <c r="N192" s="50" t="str">
        <f aca="false">IFERROR(VLOOKUP($J192,'Base 1'!$A:$F,6,0),"-")</f>
        <v>-</v>
      </c>
      <c r="O192" s="53" t="str">
        <f aca="false">IFERROR(VLOOKUP($J192,'Base 1'!$A:$G,7,0),"-")</f>
        <v>-</v>
      </c>
      <c r="P192" s="133"/>
      <c r="Q192" s="134" t="s">
        <v>57</v>
      </c>
      <c r="R192" s="135" t="s">
        <v>57</v>
      </c>
      <c r="S192" s="136"/>
      <c r="T192" s="60"/>
      <c r="U192" s="61" t="s">
        <v>57</v>
      </c>
      <c r="V192" s="63" t="str">
        <f aca="false">IFERROR(VLOOKUP($J192,'Base 1'!$A:$Q,16,0),"-")</f>
        <v>-</v>
      </c>
      <c r="W192" s="63" t="s">
        <v>57</v>
      </c>
      <c r="X192" s="64" t="s">
        <v>57</v>
      </c>
    </row>
    <row r="193" s="65" customFormat="true" ht="15" hidden="false" customHeight="false" outlineLevel="0" collapsed="false">
      <c r="B193" s="131" t="n">
        <f aca="true">TODAY()</f>
        <v>46135</v>
      </c>
      <c r="C193" s="132" t="s">
        <v>37</v>
      </c>
      <c r="D193" s="49" t="s">
        <v>38</v>
      </c>
      <c r="E193" s="50" t="str">
        <f aca="false">IFERROR(VLOOKUP($J193,'Base 1'!A:S,19,0),"-")</f>
        <v>-</v>
      </c>
      <c r="F193" s="50" t="str">
        <f aca="false">IFERROR(VLOOKUP($J193,'Base 1'!$A:$N,14,0),"-")</f>
        <v>-</v>
      </c>
      <c r="G193" s="50" t="str">
        <f aca="false">IFERROR(VLOOKUP($J193,'Base 1'!$A:$O,15,0),"-")</f>
        <v>-</v>
      </c>
      <c r="H193" s="50" t="str">
        <f aca="false">IFERROR(VLOOKUP($J193,'Base 1'!$A:$T,20,0),"-")</f>
        <v>-</v>
      </c>
      <c r="I193" s="51" t="str">
        <f aca="false">IFERROR(VLOOKUP($J193,'Base 1'!$A:$C,3,0),"-")</f>
        <v>-</v>
      </c>
      <c r="J193" s="51"/>
      <c r="K193" s="50" t="str">
        <f aca="false">IFERROR(VLOOKUP($J193,'Base 1'!$A:$E,5,0),"-")</f>
        <v>-</v>
      </c>
      <c r="L193" s="50" t="str">
        <f aca="false">IFERROR(VLOOKUP($J193,'Base 1'!$A:$Q,17,0),"-")</f>
        <v>-</v>
      </c>
      <c r="M193" s="50" t="str">
        <f aca="false">IFERROR(VLOOKUP($J193,'Base 1'!$A:$R,18,0),"-")</f>
        <v>-</v>
      </c>
      <c r="N193" s="50" t="str">
        <f aca="false">IFERROR(VLOOKUP($J193,'Base 1'!$A:$F,6,0),"-")</f>
        <v>-</v>
      </c>
      <c r="O193" s="53" t="str">
        <f aca="false">IFERROR(VLOOKUP($J193,'Base 1'!$A:$G,7,0),"-")</f>
        <v>-</v>
      </c>
      <c r="P193" s="133"/>
      <c r="Q193" s="134" t="s">
        <v>57</v>
      </c>
      <c r="R193" s="135" t="s">
        <v>57</v>
      </c>
      <c r="S193" s="136"/>
      <c r="T193" s="60"/>
      <c r="U193" s="61" t="s">
        <v>57</v>
      </c>
      <c r="V193" s="63" t="str">
        <f aca="false">IFERROR(VLOOKUP($J193,'Base 1'!$A:$Q,16,0),"-")</f>
        <v>-</v>
      </c>
      <c r="W193" s="63" t="s">
        <v>57</v>
      </c>
      <c r="X193" s="64" t="s">
        <v>57</v>
      </c>
    </row>
    <row r="194" s="65" customFormat="true" ht="15" hidden="false" customHeight="false" outlineLevel="0" collapsed="false">
      <c r="B194" s="131" t="n">
        <f aca="true">TODAY()</f>
        <v>46135</v>
      </c>
      <c r="C194" s="132" t="s">
        <v>37</v>
      </c>
      <c r="D194" s="49" t="s">
        <v>38</v>
      </c>
      <c r="E194" s="50" t="str">
        <f aca="false">IFERROR(VLOOKUP($J194,'Base 1'!A:S,19,0),"-")</f>
        <v>-</v>
      </c>
      <c r="F194" s="50" t="str">
        <f aca="false">IFERROR(VLOOKUP($J194,'Base 1'!$A:$N,14,0),"-")</f>
        <v>-</v>
      </c>
      <c r="G194" s="50" t="str">
        <f aca="false">IFERROR(VLOOKUP($J194,'Base 1'!$A:$O,15,0),"-")</f>
        <v>-</v>
      </c>
      <c r="H194" s="50" t="str">
        <f aca="false">IFERROR(VLOOKUP($J194,'Base 1'!$A:$T,20,0),"-")</f>
        <v>-</v>
      </c>
      <c r="I194" s="51" t="str">
        <f aca="false">IFERROR(VLOOKUP($J194,'Base 1'!$A:$C,3,0),"-")</f>
        <v>-</v>
      </c>
      <c r="J194" s="51"/>
      <c r="K194" s="50" t="str">
        <f aca="false">IFERROR(VLOOKUP($J194,'Base 1'!$A:$E,5,0),"-")</f>
        <v>-</v>
      </c>
      <c r="L194" s="50" t="str">
        <f aca="false">IFERROR(VLOOKUP($J194,'Base 1'!$A:$Q,17,0),"-")</f>
        <v>-</v>
      </c>
      <c r="M194" s="50" t="str">
        <f aca="false">IFERROR(VLOOKUP($J194,'Base 1'!$A:$R,18,0),"-")</f>
        <v>-</v>
      </c>
      <c r="N194" s="50" t="str">
        <f aca="false">IFERROR(VLOOKUP($J194,'Base 1'!$A:$F,6,0),"-")</f>
        <v>-</v>
      </c>
      <c r="O194" s="53" t="str">
        <f aca="false">IFERROR(VLOOKUP($J194,'Base 1'!$A:$G,7,0),"-")</f>
        <v>-</v>
      </c>
      <c r="P194" s="133"/>
      <c r="Q194" s="134" t="s">
        <v>57</v>
      </c>
      <c r="R194" s="135" t="s">
        <v>57</v>
      </c>
      <c r="S194" s="136"/>
      <c r="T194" s="60"/>
      <c r="U194" s="61" t="s">
        <v>57</v>
      </c>
      <c r="V194" s="63" t="str">
        <f aca="false">IFERROR(VLOOKUP($J194,'Base 1'!$A:$Q,16,0),"-")</f>
        <v>-</v>
      </c>
      <c r="W194" s="63" t="s">
        <v>57</v>
      </c>
      <c r="X194" s="64" t="s">
        <v>57</v>
      </c>
    </row>
    <row r="195" s="65" customFormat="true" ht="15" hidden="false" customHeight="false" outlineLevel="0" collapsed="false">
      <c r="B195" s="131" t="n">
        <f aca="true">TODAY()</f>
        <v>46135</v>
      </c>
      <c r="C195" s="132" t="s">
        <v>37</v>
      </c>
      <c r="D195" s="49" t="s">
        <v>38</v>
      </c>
      <c r="E195" s="50" t="str">
        <f aca="false">IFERROR(VLOOKUP($J195,'Base 1'!A:S,19,0),"-")</f>
        <v>-</v>
      </c>
      <c r="F195" s="50" t="str">
        <f aca="false">IFERROR(VLOOKUP($J195,'Base 1'!$A:$N,14,0),"-")</f>
        <v>-</v>
      </c>
      <c r="G195" s="50" t="str">
        <f aca="false">IFERROR(VLOOKUP($J195,'Base 1'!$A:$O,15,0),"-")</f>
        <v>-</v>
      </c>
      <c r="H195" s="50" t="str">
        <f aca="false">IFERROR(VLOOKUP($J195,'Base 1'!$A:$T,20,0),"-")</f>
        <v>-</v>
      </c>
      <c r="I195" s="51" t="str">
        <f aca="false">IFERROR(VLOOKUP($J195,'Base 1'!$A:$C,3,0),"-")</f>
        <v>-</v>
      </c>
      <c r="J195" s="51"/>
      <c r="K195" s="50" t="str">
        <f aca="false">IFERROR(VLOOKUP($J195,'Base 1'!$A:$E,5,0),"-")</f>
        <v>-</v>
      </c>
      <c r="L195" s="50" t="str">
        <f aca="false">IFERROR(VLOOKUP($J195,'Base 1'!$A:$Q,17,0),"-")</f>
        <v>-</v>
      </c>
      <c r="M195" s="50" t="str">
        <f aca="false">IFERROR(VLOOKUP($J195,'Base 1'!$A:$R,18,0),"-")</f>
        <v>-</v>
      </c>
      <c r="N195" s="50" t="str">
        <f aca="false">IFERROR(VLOOKUP($J195,'Base 1'!$A:$F,6,0),"-")</f>
        <v>-</v>
      </c>
      <c r="O195" s="53" t="str">
        <f aca="false">IFERROR(VLOOKUP($J195,'Base 1'!$A:$G,7,0),"-")</f>
        <v>-</v>
      </c>
      <c r="P195" s="133"/>
      <c r="Q195" s="134" t="s">
        <v>57</v>
      </c>
      <c r="R195" s="135" t="s">
        <v>57</v>
      </c>
      <c r="S195" s="136"/>
      <c r="T195" s="60"/>
      <c r="U195" s="61" t="s">
        <v>57</v>
      </c>
      <c r="V195" s="63" t="str">
        <f aca="false">IFERROR(VLOOKUP($J195,'Base 1'!$A:$Q,16,0),"-")</f>
        <v>-</v>
      </c>
      <c r="W195" s="63" t="s">
        <v>57</v>
      </c>
      <c r="X195" s="64" t="s">
        <v>57</v>
      </c>
    </row>
    <row r="196" s="65" customFormat="true" ht="15" hidden="false" customHeight="false" outlineLevel="0" collapsed="false">
      <c r="B196" s="131" t="n">
        <f aca="true">TODAY()</f>
        <v>46135</v>
      </c>
      <c r="C196" s="132" t="s">
        <v>37</v>
      </c>
      <c r="D196" s="49" t="s">
        <v>38</v>
      </c>
      <c r="E196" s="50" t="str">
        <f aca="false">IFERROR(VLOOKUP($J196,'Base 1'!A:S,19,0),"-")</f>
        <v>-</v>
      </c>
      <c r="F196" s="50" t="str">
        <f aca="false">IFERROR(VLOOKUP($J196,'Base 1'!$A:$N,14,0),"-")</f>
        <v>-</v>
      </c>
      <c r="G196" s="50" t="str">
        <f aca="false">IFERROR(VLOOKUP($J196,'Base 1'!$A:$O,15,0),"-")</f>
        <v>-</v>
      </c>
      <c r="H196" s="50" t="str">
        <f aca="false">IFERROR(VLOOKUP($J196,'Base 1'!$A:$T,20,0),"-")</f>
        <v>-</v>
      </c>
      <c r="I196" s="51" t="str">
        <f aca="false">IFERROR(VLOOKUP($J196,'Base 1'!$A:$C,3,0),"-")</f>
        <v>-</v>
      </c>
      <c r="J196" s="51"/>
      <c r="K196" s="50" t="str">
        <f aca="false">IFERROR(VLOOKUP($J196,'Base 1'!$A:$E,5,0),"-")</f>
        <v>-</v>
      </c>
      <c r="L196" s="50" t="str">
        <f aca="false">IFERROR(VLOOKUP($J196,'Base 1'!$A:$Q,17,0),"-")</f>
        <v>-</v>
      </c>
      <c r="M196" s="50" t="str">
        <f aca="false">IFERROR(VLOOKUP($J196,'Base 1'!$A:$R,18,0),"-")</f>
        <v>-</v>
      </c>
      <c r="N196" s="50" t="str">
        <f aca="false">IFERROR(VLOOKUP($J196,'Base 1'!$A:$F,6,0),"-")</f>
        <v>-</v>
      </c>
      <c r="O196" s="53" t="str">
        <f aca="false">IFERROR(VLOOKUP($J196,'Base 1'!$A:$G,7,0),"-")</f>
        <v>-</v>
      </c>
      <c r="P196" s="133"/>
      <c r="Q196" s="134" t="s">
        <v>57</v>
      </c>
      <c r="R196" s="135" t="s">
        <v>57</v>
      </c>
      <c r="S196" s="136"/>
      <c r="T196" s="60"/>
      <c r="U196" s="61" t="s">
        <v>57</v>
      </c>
      <c r="V196" s="63" t="str">
        <f aca="false">IFERROR(VLOOKUP($J196,'Base 1'!$A:$Q,16,0),"-")</f>
        <v>-</v>
      </c>
      <c r="W196" s="63" t="s">
        <v>57</v>
      </c>
      <c r="X196" s="64" t="s">
        <v>57</v>
      </c>
    </row>
    <row r="197" s="65" customFormat="true" ht="15" hidden="false" customHeight="false" outlineLevel="0" collapsed="false">
      <c r="B197" s="131" t="n">
        <f aca="true">TODAY()</f>
        <v>46135</v>
      </c>
      <c r="C197" s="132" t="s">
        <v>37</v>
      </c>
      <c r="D197" s="49" t="s">
        <v>38</v>
      </c>
      <c r="E197" s="50" t="str">
        <f aca="false">IFERROR(VLOOKUP($J197,'Base 1'!A:S,19,0),"-")</f>
        <v>-</v>
      </c>
      <c r="F197" s="50" t="str">
        <f aca="false">IFERROR(VLOOKUP($J197,'Base 1'!$A:$N,14,0),"-")</f>
        <v>-</v>
      </c>
      <c r="G197" s="50" t="str">
        <f aca="false">IFERROR(VLOOKUP($J197,'Base 1'!$A:$O,15,0),"-")</f>
        <v>-</v>
      </c>
      <c r="H197" s="50" t="str">
        <f aca="false">IFERROR(VLOOKUP($J197,'Base 1'!$A:$T,20,0),"-")</f>
        <v>-</v>
      </c>
      <c r="I197" s="51" t="str">
        <f aca="false">IFERROR(VLOOKUP($J197,'Base 1'!$A:$C,3,0),"-")</f>
        <v>-</v>
      </c>
      <c r="J197" s="51"/>
      <c r="K197" s="50" t="str">
        <f aca="false">IFERROR(VLOOKUP($J197,'Base 1'!$A:$E,5,0),"-")</f>
        <v>-</v>
      </c>
      <c r="L197" s="50" t="str">
        <f aca="false">IFERROR(VLOOKUP($J197,'Base 1'!$A:$Q,17,0),"-")</f>
        <v>-</v>
      </c>
      <c r="M197" s="50" t="str">
        <f aca="false">IFERROR(VLOOKUP($J197,'Base 1'!$A:$R,18,0),"-")</f>
        <v>-</v>
      </c>
      <c r="N197" s="50" t="str">
        <f aca="false">IFERROR(VLOOKUP($J197,'Base 1'!$A:$F,6,0),"-")</f>
        <v>-</v>
      </c>
      <c r="O197" s="53" t="str">
        <f aca="false">IFERROR(VLOOKUP($J197,'Base 1'!$A:$G,7,0),"-")</f>
        <v>-</v>
      </c>
      <c r="P197" s="133"/>
      <c r="Q197" s="134" t="s">
        <v>57</v>
      </c>
      <c r="R197" s="135" t="s">
        <v>57</v>
      </c>
      <c r="S197" s="136"/>
      <c r="T197" s="60"/>
      <c r="U197" s="61" t="s">
        <v>57</v>
      </c>
      <c r="V197" s="63" t="str">
        <f aca="false">IFERROR(VLOOKUP($J197,'Base 1'!$A:$Q,16,0),"-")</f>
        <v>-</v>
      </c>
      <c r="W197" s="63" t="s">
        <v>57</v>
      </c>
      <c r="X197" s="64" t="s">
        <v>57</v>
      </c>
    </row>
    <row r="198" s="65" customFormat="true" ht="15" hidden="false" customHeight="false" outlineLevel="0" collapsed="false">
      <c r="B198" s="131" t="n">
        <f aca="true">TODAY()</f>
        <v>46135</v>
      </c>
      <c r="C198" s="132" t="s">
        <v>37</v>
      </c>
      <c r="D198" s="49" t="s">
        <v>38</v>
      </c>
      <c r="E198" s="50" t="str">
        <f aca="false">IFERROR(VLOOKUP($J198,'Base 1'!A:S,19,0),"-")</f>
        <v>-</v>
      </c>
      <c r="F198" s="50" t="str">
        <f aca="false">IFERROR(VLOOKUP($J198,'Base 1'!$A:$N,14,0),"-")</f>
        <v>-</v>
      </c>
      <c r="G198" s="50" t="str">
        <f aca="false">IFERROR(VLOOKUP($J198,'Base 1'!$A:$O,15,0),"-")</f>
        <v>-</v>
      </c>
      <c r="H198" s="50" t="str">
        <f aca="false">IFERROR(VLOOKUP($J198,'Base 1'!$A:$T,20,0),"-")</f>
        <v>-</v>
      </c>
      <c r="I198" s="51" t="str">
        <f aca="false">IFERROR(VLOOKUP($J198,'Base 1'!$A:$C,3,0),"-")</f>
        <v>-</v>
      </c>
      <c r="J198" s="51"/>
      <c r="K198" s="50" t="str">
        <f aca="false">IFERROR(VLOOKUP($J198,'Base 1'!$A:$E,5,0),"-")</f>
        <v>-</v>
      </c>
      <c r="L198" s="50" t="str">
        <f aca="false">IFERROR(VLOOKUP($J198,'Base 1'!$A:$Q,17,0),"-")</f>
        <v>-</v>
      </c>
      <c r="M198" s="50" t="str">
        <f aca="false">IFERROR(VLOOKUP($J198,'Base 1'!$A:$R,18,0),"-")</f>
        <v>-</v>
      </c>
      <c r="N198" s="50" t="str">
        <f aca="false">IFERROR(VLOOKUP($J198,'Base 1'!$A:$F,6,0),"-")</f>
        <v>-</v>
      </c>
      <c r="O198" s="53" t="str">
        <f aca="false">IFERROR(VLOOKUP($J198,'Base 1'!$A:$G,7,0),"-")</f>
        <v>-</v>
      </c>
      <c r="P198" s="133"/>
      <c r="Q198" s="134" t="s">
        <v>57</v>
      </c>
      <c r="R198" s="135" t="s">
        <v>57</v>
      </c>
      <c r="S198" s="136"/>
      <c r="T198" s="60"/>
      <c r="U198" s="61" t="s">
        <v>57</v>
      </c>
      <c r="V198" s="63" t="str">
        <f aca="false">IFERROR(VLOOKUP($J198,'Base 1'!$A:$Q,16,0),"-")</f>
        <v>-</v>
      </c>
      <c r="W198" s="63" t="s">
        <v>57</v>
      </c>
      <c r="X198" s="64" t="s">
        <v>57</v>
      </c>
    </row>
    <row r="199" s="65" customFormat="true" ht="15" hidden="false" customHeight="false" outlineLevel="0" collapsed="false">
      <c r="B199" s="131" t="n">
        <f aca="true">TODAY()</f>
        <v>46135</v>
      </c>
      <c r="C199" s="132" t="s">
        <v>37</v>
      </c>
      <c r="D199" s="49" t="s">
        <v>38</v>
      </c>
      <c r="E199" s="50" t="str">
        <f aca="false">IFERROR(VLOOKUP($J199,'Base 1'!A:S,19,0),"-")</f>
        <v>-</v>
      </c>
      <c r="F199" s="50" t="str">
        <f aca="false">IFERROR(VLOOKUP($J199,'Base 1'!$A:$N,14,0),"-")</f>
        <v>-</v>
      </c>
      <c r="G199" s="50" t="str">
        <f aca="false">IFERROR(VLOOKUP($J199,'Base 1'!$A:$O,15,0),"-")</f>
        <v>-</v>
      </c>
      <c r="H199" s="50" t="str">
        <f aca="false">IFERROR(VLOOKUP($J199,'Base 1'!$A:$T,20,0),"-")</f>
        <v>-</v>
      </c>
      <c r="I199" s="51" t="str">
        <f aca="false">IFERROR(VLOOKUP($J199,'Base 1'!$A:$C,3,0),"-")</f>
        <v>-</v>
      </c>
      <c r="J199" s="51"/>
      <c r="K199" s="50" t="str">
        <f aca="false">IFERROR(VLOOKUP($J199,'Base 1'!$A:$E,5,0),"-")</f>
        <v>-</v>
      </c>
      <c r="L199" s="50" t="str">
        <f aca="false">IFERROR(VLOOKUP($J199,'Base 1'!$A:$Q,17,0),"-")</f>
        <v>-</v>
      </c>
      <c r="M199" s="50" t="str">
        <f aca="false">IFERROR(VLOOKUP($J199,'Base 1'!$A:$R,18,0),"-")</f>
        <v>-</v>
      </c>
      <c r="N199" s="50" t="str">
        <f aca="false">IFERROR(VLOOKUP($J199,'Base 1'!$A:$F,6,0),"-")</f>
        <v>-</v>
      </c>
      <c r="O199" s="53" t="str">
        <f aca="false">IFERROR(VLOOKUP($J199,'Base 1'!$A:$G,7,0),"-")</f>
        <v>-</v>
      </c>
      <c r="P199" s="133"/>
      <c r="Q199" s="134" t="s">
        <v>57</v>
      </c>
      <c r="R199" s="135" t="s">
        <v>57</v>
      </c>
      <c r="S199" s="136"/>
      <c r="T199" s="60"/>
      <c r="U199" s="61" t="s">
        <v>57</v>
      </c>
      <c r="V199" s="63" t="str">
        <f aca="false">IFERROR(VLOOKUP($J199,'Base 1'!$A:$Q,16,0),"-")</f>
        <v>-</v>
      </c>
      <c r="W199" s="63" t="s">
        <v>57</v>
      </c>
      <c r="X199" s="64" t="s">
        <v>57</v>
      </c>
    </row>
    <row r="200" s="65" customFormat="true" ht="15" hidden="false" customHeight="false" outlineLevel="0" collapsed="false">
      <c r="B200" s="131" t="n">
        <f aca="true">TODAY()</f>
        <v>46135</v>
      </c>
      <c r="C200" s="132" t="s">
        <v>37</v>
      </c>
      <c r="D200" s="49" t="s">
        <v>38</v>
      </c>
      <c r="E200" s="50" t="str">
        <f aca="false">IFERROR(VLOOKUP($J200,'Base 1'!A:S,19,0),"-")</f>
        <v>-</v>
      </c>
      <c r="F200" s="50" t="str">
        <f aca="false">IFERROR(VLOOKUP($J200,'Base 1'!$A:$N,14,0),"-")</f>
        <v>-</v>
      </c>
      <c r="G200" s="50" t="str">
        <f aca="false">IFERROR(VLOOKUP($J200,'Base 1'!$A:$O,15,0),"-")</f>
        <v>-</v>
      </c>
      <c r="H200" s="50" t="str">
        <f aca="false">IFERROR(VLOOKUP($J200,'Base 1'!$A:$T,20,0),"-")</f>
        <v>-</v>
      </c>
      <c r="I200" s="51" t="str">
        <f aca="false">IFERROR(VLOOKUP($J200,'Base 1'!$A:$C,3,0),"-")</f>
        <v>-</v>
      </c>
      <c r="J200" s="51"/>
      <c r="K200" s="50" t="str">
        <f aca="false">IFERROR(VLOOKUP($J200,'Base 1'!$A:$E,5,0),"-")</f>
        <v>-</v>
      </c>
      <c r="L200" s="50" t="str">
        <f aca="false">IFERROR(VLOOKUP($J200,'Base 1'!$A:$Q,17,0),"-")</f>
        <v>-</v>
      </c>
      <c r="M200" s="50" t="str">
        <f aca="false">IFERROR(VLOOKUP($J200,'Base 1'!$A:$R,18,0),"-")</f>
        <v>-</v>
      </c>
      <c r="N200" s="50" t="str">
        <f aca="false">IFERROR(VLOOKUP($J200,'Base 1'!$A:$F,6,0),"-")</f>
        <v>-</v>
      </c>
      <c r="O200" s="53" t="str">
        <f aca="false">IFERROR(VLOOKUP($J200,'Base 1'!$A:$G,7,0),"-")</f>
        <v>-</v>
      </c>
      <c r="P200" s="133"/>
      <c r="Q200" s="134" t="s">
        <v>57</v>
      </c>
      <c r="R200" s="135" t="s">
        <v>57</v>
      </c>
      <c r="S200" s="136"/>
      <c r="T200" s="60"/>
      <c r="U200" s="61" t="s">
        <v>57</v>
      </c>
      <c r="V200" s="63" t="str">
        <f aca="false">IFERROR(VLOOKUP($J200,'Base 1'!$A:$Q,16,0),"-")</f>
        <v>-</v>
      </c>
      <c r="W200" s="63" t="s">
        <v>57</v>
      </c>
      <c r="X200" s="64" t="s">
        <v>57</v>
      </c>
    </row>
    <row r="201" s="65" customFormat="true" ht="15" hidden="false" customHeight="false" outlineLevel="0" collapsed="false">
      <c r="B201" s="131" t="n">
        <f aca="true">TODAY()</f>
        <v>46135</v>
      </c>
      <c r="C201" s="132" t="s">
        <v>37</v>
      </c>
      <c r="D201" s="49" t="s">
        <v>38</v>
      </c>
      <c r="E201" s="50" t="str">
        <f aca="false">IFERROR(VLOOKUP($J201,'Base 1'!A:S,19,0),"-")</f>
        <v>-</v>
      </c>
      <c r="F201" s="50" t="str">
        <f aca="false">IFERROR(VLOOKUP($J201,'Base 1'!$A:$N,14,0),"-")</f>
        <v>-</v>
      </c>
      <c r="G201" s="50" t="str">
        <f aca="false">IFERROR(VLOOKUP($J201,'Base 1'!$A:$O,15,0),"-")</f>
        <v>-</v>
      </c>
      <c r="H201" s="50" t="str">
        <f aca="false">IFERROR(VLOOKUP($J201,'Base 1'!$A:$T,20,0),"-")</f>
        <v>-</v>
      </c>
      <c r="I201" s="51" t="str">
        <f aca="false">IFERROR(VLOOKUP($J201,'Base 1'!$A:$C,3,0),"-")</f>
        <v>-</v>
      </c>
      <c r="J201" s="51"/>
      <c r="K201" s="50" t="str">
        <f aca="false">IFERROR(VLOOKUP($J201,'Base 1'!$A:$E,5,0),"-")</f>
        <v>-</v>
      </c>
      <c r="L201" s="50" t="str">
        <f aca="false">IFERROR(VLOOKUP($J201,'Base 1'!$A:$Q,17,0),"-")</f>
        <v>-</v>
      </c>
      <c r="M201" s="50" t="str">
        <f aca="false">IFERROR(VLOOKUP($J201,'Base 1'!$A:$R,18,0),"-")</f>
        <v>-</v>
      </c>
      <c r="N201" s="50" t="str">
        <f aca="false">IFERROR(VLOOKUP($J201,'Base 1'!$A:$F,6,0),"-")</f>
        <v>-</v>
      </c>
      <c r="O201" s="53" t="str">
        <f aca="false">IFERROR(VLOOKUP($J201,'Base 1'!$A:$G,7,0),"-")</f>
        <v>-</v>
      </c>
      <c r="P201" s="133"/>
      <c r="Q201" s="134" t="s">
        <v>57</v>
      </c>
      <c r="R201" s="135" t="s">
        <v>57</v>
      </c>
      <c r="S201" s="136"/>
      <c r="T201" s="60"/>
      <c r="U201" s="61" t="s">
        <v>57</v>
      </c>
      <c r="V201" s="63" t="str">
        <f aca="false">IFERROR(VLOOKUP($J201,'Base 1'!$A:$Q,16,0),"-")</f>
        <v>-</v>
      </c>
      <c r="W201" s="63" t="s">
        <v>57</v>
      </c>
      <c r="X201" s="64" t="s">
        <v>57</v>
      </c>
    </row>
    <row r="202" s="65" customFormat="true" ht="15" hidden="false" customHeight="false" outlineLevel="0" collapsed="false">
      <c r="B202" s="131" t="n">
        <f aca="true">TODAY()</f>
        <v>46135</v>
      </c>
      <c r="C202" s="132" t="s">
        <v>37</v>
      </c>
      <c r="D202" s="49" t="s">
        <v>38</v>
      </c>
      <c r="E202" s="50" t="str">
        <f aca="false">IFERROR(VLOOKUP($J202,'Base 1'!A:S,19,0),"-")</f>
        <v>-</v>
      </c>
      <c r="F202" s="50" t="str">
        <f aca="false">IFERROR(VLOOKUP($J202,'Base 1'!$A:$N,14,0),"-")</f>
        <v>-</v>
      </c>
      <c r="G202" s="50" t="str">
        <f aca="false">IFERROR(VLOOKUP($J202,'Base 1'!$A:$O,15,0),"-")</f>
        <v>-</v>
      </c>
      <c r="H202" s="50" t="str">
        <f aca="false">IFERROR(VLOOKUP($J202,'Base 1'!$A:$T,20,0),"-")</f>
        <v>-</v>
      </c>
      <c r="I202" s="51" t="str">
        <f aca="false">IFERROR(VLOOKUP($J202,'Base 1'!$A:$C,3,0),"-")</f>
        <v>-</v>
      </c>
      <c r="J202" s="51"/>
      <c r="K202" s="50" t="str">
        <f aca="false">IFERROR(VLOOKUP($J202,'Base 1'!$A:$E,5,0),"-")</f>
        <v>-</v>
      </c>
      <c r="L202" s="50" t="str">
        <f aca="false">IFERROR(VLOOKUP($J202,'Base 1'!$A:$Q,17,0),"-")</f>
        <v>-</v>
      </c>
      <c r="M202" s="50" t="str">
        <f aca="false">IFERROR(VLOOKUP($J202,'Base 1'!$A:$R,18,0),"-")</f>
        <v>-</v>
      </c>
      <c r="N202" s="50" t="str">
        <f aca="false">IFERROR(VLOOKUP($J202,'Base 1'!$A:$F,6,0),"-")</f>
        <v>-</v>
      </c>
      <c r="O202" s="53" t="str">
        <f aca="false">IFERROR(VLOOKUP($J202,'Base 1'!$A:$G,7,0),"-")</f>
        <v>-</v>
      </c>
      <c r="P202" s="133"/>
      <c r="Q202" s="134" t="s">
        <v>57</v>
      </c>
      <c r="R202" s="135" t="s">
        <v>57</v>
      </c>
      <c r="S202" s="136"/>
      <c r="T202" s="60"/>
      <c r="U202" s="61" t="s">
        <v>57</v>
      </c>
      <c r="V202" s="63" t="str">
        <f aca="false">IFERROR(VLOOKUP($J202,'Base 1'!$A:$Q,16,0),"-")</f>
        <v>-</v>
      </c>
      <c r="W202" s="63" t="s">
        <v>57</v>
      </c>
      <c r="X202" s="64" t="s">
        <v>57</v>
      </c>
    </row>
    <row r="203" s="65" customFormat="true" ht="15" hidden="false" customHeight="false" outlineLevel="0" collapsed="false">
      <c r="B203" s="131" t="n">
        <f aca="true">TODAY()</f>
        <v>46135</v>
      </c>
      <c r="C203" s="132" t="s">
        <v>37</v>
      </c>
      <c r="D203" s="49" t="s">
        <v>38</v>
      </c>
      <c r="E203" s="50" t="str">
        <f aca="false">IFERROR(VLOOKUP($J203,'Base 1'!A:S,19,0),"-")</f>
        <v>-</v>
      </c>
      <c r="F203" s="50" t="str">
        <f aca="false">IFERROR(VLOOKUP($J203,'Base 1'!$A:$N,14,0),"-")</f>
        <v>-</v>
      </c>
      <c r="G203" s="50" t="str">
        <f aca="false">IFERROR(VLOOKUP($J203,'Base 1'!$A:$O,15,0),"-")</f>
        <v>-</v>
      </c>
      <c r="H203" s="50" t="str">
        <f aca="false">IFERROR(VLOOKUP($J203,'Base 1'!$A:$T,20,0),"-")</f>
        <v>-</v>
      </c>
      <c r="I203" s="51" t="str">
        <f aca="false">IFERROR(VLOOKUP($J203,'Base 1'!$A:$C,3,0),"-")</f>
        <v>-</v>
      </c>
      <c r="J203" s="51"/>
      <c r="K203" s="50" t="str">
        <f aca="false">IFERROR(VLOOKUP($J203,'Base 1'!$A:$E,5,0),"-")</f>
        <v>-</v>
      </c>
      <c r="L203" s="50" t="str">
        <f aca="false">IFERROR(VLOOKUP($J203,'Base 1'!$A:$Q,17,0),"-")</f>
        <v>-</v>
      </c>
      <c r="M203" s="50" t="str">
        <f aca="false">IFERROR(VLOOKUP($J203,'Base 1'!$A:$R,18,0),"-")</f>
        <v>-</v>
      </c>
      <c r="N203" s="50" t="str">
        <f aca="false">IFERROR(VLOOKUP($J203,'Base 1'!$A:$F,6,0),"-")</f>
        <v>-</v>
      </c>
      <c r="O203" s="53" t="str">
        <f aca="false">IFERROR(VLOOKUP($J203,'Base 1'!$A:$G,7,0),"-")</f>
        <v>-</v>
      </c>
      <c r="P203" s="133"/>
      <c r="Q203" s="134" t="s">
        <v>57</v>
      </c>
      <c r="R203" s="135" t="s">
        <v>57</v>
      </c>
      <c r="S203" s="136"/>
      <c r="T203" s="60"/>
      <c r="U203" s="61" t="s">
        <v>57</v>
      </c>
      <c r="V203" s="63" t="str">
        <f aca="false">IFERROR(VLOOKUP($J203,'Base 1'!$A:$Q,16,0),"-")</f>
        <v>-</v>
      </c>
      <c r="W203" s="63" t="s">
        <v>57</v>
      </c>
      <c r="X203" s="64" t="s">
        <v>57</v>
      </c>
    </row>
    <row r="204" s="65" customFormat="true" ht="15" hidden="false" customHeight="false" outlineLevel="0" collapsed="false">
      <c r="B204" s="131" t="n">
        <f aca="true">TODAY()</f>
        <v>46135</v>
      </c>
      <c r="C204" s="132" t="s">
        <v>37</v>
      </c>
      <c r="D204" s="49" t="s">
        <v>38</v>
      </c>
      <c r="E204" s="50" t="str">
        <f aca="false">IFERROR(VLOOKUP($J204,'Base 1'!A:S,19,0),"-")</f>
        <v>-</v>
      </c>
      <c r="F204" s="50" t="str">
        <f aca="false">IFERROR(VLOOKUP($J204,'Base 1'!$A:$N,14,0),"-")</f>
        <v>-</v>
      </c>
      <c r="G204" s="50" t="str">
        <f aca="false">IFERROR(VLOOKUP($J204,'Base 1'!$A:$O,15,0),"-")</f>
        <v>-</v>
      </c>
      <c r="H204" s="50" t="str">
        <f aca="false">IFERROR(VLOOKUP($J204,'Base 1'!$A:$T,20,0),"-")</f>
        <v>-</v>
      </c>
      <c r="I204" s="51" t="str">
        <f aca="false">IFERROR(VLOOKUP($J204,'Base 1'!$A:$C,3,0),"-")</f>
        <v>-</v>
      </c>
      <c r="J204" s="51"/>
      <c r="K204" s="50" t="str">
        <f aca="false">IFERROR(VLOOKUP($J204,'Base 1'!$A:$E,5,0),"-")</f>
        <v>-</v>
      </c>
      <c r="L204" s="50" t="str">
        <f aca="false">IFERROR(VLOOKUP($J204,'Base 1'!$A:$Q,17,0),"-")</f>
        <v>-</v>
      </c>
      <c r="M204" s="50" t="str">
        <f aca="false">IFERROR(VLOOKUP($J204,'Base 1'!$A:$R,18,0),"-")</f>
        <v>-</v>
      </c>
      <c r="N204" s="50" t="str">
        <f aca="false">IFERROR(VLOOKUP($J204,'Base 1'!$A:$F,6,0),"-")</f>
        <v>-</v>
      </c>
      <c r="O204" s="53" t="str">
        <f aca="false">IFERROR(VLOOKUP($J204,'Base 1'!$A:$G,7,0),"-")</f>
        <v>-</v>
      </c>
      <c r="P204" s="133"/>
      <c r="Q204" s="134" t="s">
        <v>57</v>
      </c>
      <c r="R204" s="135" t="s">
        <v>57</v>
      </c>
      <c r="S204" s="136"/>
      <c r="T204" s="60"/>
      <c r="U204" s="61" t="s">
        <v>57</v>
      </c>
      <c r="V204" s="63" t="str">
        <f aca="false">IFERROR(VLOOKUP($J204,'Base 1'!$A:$Q,16,0),"-")</f>
        <v>-</v>
      </c>
      <c r="W204" s="63" t="s">
        <v>57</v>
      </c>
      <c r="X204" s="64" t="s">
        <v>57</v>
      </c>
    </row>
    <row r="205" s="65" customFormat="true" ht="15" hidden="false" customHeight="false" outlineLevel="0" collapsed="false">
      <c r="B205" s="131" t="n">
        <f aca="true">TODAY()</f>
        <v>46135</v>
      </c>
      <c r="C205" s="132" t="s">
        <v>37</v>
      </c>
      <c r="D205" s="49" t="s">
        <v>38</v>
      </c>
      <c r="E205" s="50" t="str">
        <f aca="false">IFERROR(VLOOKUP($J205,'Base 1'!A:S,19,0),"-")</f>
        <v>-</v>
      </c>
      <c r="F205" s="50" t="str">
        <f aca="false">IFERROR(VLOOKUP($J205,'Base 1'!$A:$N,14,0),"-")</f>
        <v>-</v>
      </c>
      <c r="G205" s="50" t="str">
        <f aca="false">IFERROR(VLOOKUP($J205,'Base 1'!$A:$O,15,0),"-")</f>
        <v>-</v>
      </c>
      <c r="H205" s="50" t="str">
        <f aca="false">IFERROR(VLOOKUP($J205,'Base 1'!$A:$T,20,0),"-")</f>
        <v>-</v>
      </c>
      <c r="I205" s="51" t="str">
        <f aca="false">IFERROR(VLOOKUP($J205,'Base 1'!$A:$C,3,0),"-")</f>
        <v>-</v>
      </c>
      <c r="J205" s="51"/>
      <c r="K205" s="50" t="str">
        <f aca="false">IFERROR(VLOOKUP($J205,'Base 1'!$A:$E,5,0),"-")</f>
        <v>-</v>
      </c>
      <c r="L205" s="50" t="str">
        <f aca="false">IFERROR(VLOOKUP($J205,'Base 1'!$A:$Q,17,0),"-")</f>
        <v>-</v>
      </c>
      <c r="M205" s="50" t="str">
        <f aca="false">IFERROR(VLOOKUP($J205,'Base 1'!$A:$R,18,0),"-")</f>
        <v>-</v>
      </c>
      <c r="N205" s="50" t="str">
        <f aca="false">IFERROR(VLOOKUP($J205,'Base 1'!$A:$F,6,0),"-")</f>
        <v>-</v>
      </c>
      <c r="O205" s="53" t="str">
        <f aca="false">IFERROR(VLOOKUP($J205,'Base 1'!$A:$G,7,0),"-")</f>
        <v>-</v>
      </c>
      <c r="P205" s="133"/>
      <c r="Q205" s="134" t="s">
        <v>57</v>
      </c>
      <c r="R205" s="135" t="s">
        <v>57</v>
      </c>
      <c r="S205" s="136"/>
      <c r="T205" s="60"/>
      <c r="U205" s="61" t="s">
        <v>57</v>
      </c>
      <c r="V205" s="63" t="str">
        <f aca="false">IFERROR(VLOOKUP($J205,'Base 1'!$A:$Q,16,0),"-")</f>
        <v>-</v>
      </c>
      <c r="W205" s="63" t="s">
        <v>57</v>
      </c>
      <c r="X205" s="64" t="s">
        <v>57</v>
      </c>
    </row>
    <row r="206" s="65" customFormat="true" ht="15" hidden="false" customHeight="false" outlineLevel="0" collapsed="false">
      <c r="B206" s="131" t="n">
        <f aca="true">TODAY()</f>
        <v>46135</v>
      </c>
      <c r="C206" s="132" t="s">
        <v>37</v>
      </c>
      <c r="D206" s="49" t="s">
        <v>38</v>
      </c>
      <c r="E206" s="50" t="str">
        <f aca="false">IFERROR(VLOOKUP($J206,'Base 1'!A:S,19,0),"-")</f>
        <v>-</v>
      </c>
      <c r="F206" s="50" t="str">
        <f aca="false">IFERROR(VLOOKUP($J206,'Base 1'!$A:$N,14,0),"-")</f>
        <v>-</v>
      </c>
      <c r="G206" s="50" t="str">
        <f aca="false">IFERROR(VLOOKUP($J206,'Base 1'!$A:$O,15,0),"-")</f>
        <v>-</v>
      </c>
      <c r="H206" s="50" t="str">
        <f aca="false">IFERROR(VLOOKUP($J206,'Base 1'!$A:$T,20,0),"-")</f>
        <v>-</v>
      </c>
      <c r="I206" s="51" t="str">
        <f aca="false">IFERROR(VLOOKUP($J206,'Base 1'!$A:$C,3,0),"-")</f>
        <v>-</v>
      </c>
      <c r="J206" s="51"/>
      <c r="K206" s="50" t="str">
        <f aca="false">IFERROR(VLOOKUP($J206,'Base 1'!$A:$E,5,0),"-")</f>
        <v>-</v>
      </c>
      <c r="L206" s="50" t="str">
        <f aca="false">IFERROR(VLOOKUP($J206,'Base 1'!$A:$Q,17,0),"-")</f>
        <v>-</v>
      </c>
      <c r="M206" s="50" t="str">
        <f aca="false">IFERROR(VLOOKUP($J206,'Base 1'!$A:$R,18,0),"-")</f>
        <v>-</v>
      </c>
      <c r="N206" s="50" t="str">
        <f aca="false">IFERROR(VLOOKUP($J206,'Base 1'!$A:$F,6,0),"-")</f>
        <v>-</v>
      </c>
      <c r="O206" s="53" t="str">
        <f aca="false">IFERROR(VLOOKUP($J206,'Base 1'!$A:$G,7,0),"-")</f>
        <v>-</v>
      </c>
      <c r="P206" s="133"/>
      <c r="Q206" s="134" t="s">
        <v>57</v>
      </c>
      <c r="R206" s="135" t="s">
        <v>57</v>
      </c>
      <c r="S206" s="136"/>
      <c r="T206" s="60"/>
      <c r="U206" s="61" t="s">
        <v>57</v>
      </c>
      <c r="V206" s="63" t="str">
        <f aca="false">IFERROR(VLOOKUP($J206,'Base 1'!$A:$Q,16,0),"-")</f>
        <v>-</v>
      </c>
      <c r="W206" s="63" t="s">
        <v>57</v>
      </c>
      <c r="X206" s="64" t="s">
        <v>57</v>
      </c>
    </row>
    <row r="207" s="65" customFormat="true" ht="15" hidden="false" customHeight="false" outlineLevel="0" collapsed="false">
      <c r="B207" s="131" t="n">
        <f aca="true">TODAY()</f>
        <v>46135</v>
      </c>
      <c r="C207" s="132" t="s">
        <v>37</v>
      </c>
      <c r="D207" s="49" t="s">
        <v>38</v>
      </c>
      <c r="E207" s="50" t="str">
        <f aca="false">IFERROR(VLOOKUP($J207,'Base 1'!A:S,19,0),"-")</f>
        <v>-</v>
      </c>
      <c r="F207" s="50" t="str">
        <f aca="false">IFERROR(VLOOKUP($J207,'Base 1'!$A:$N,14,0),"-")</f>
        <v>-</v>
      </c>
      <c r="G207" s="50" t="str">
        <f aca="false">IFERROR(VLOOKUP($J207,'Base 1'!$A:$O,15,0),"-")</f>
        <v>-</v>
      </c>
      <c r="H207" s="50" t="str">
        <f aca="false">IFERROR(VLOOKUP($J207,'Base 1'!$A:$T,20,0),"-")</f>
        <v>-</v>
      </c>
      <c r="I207" s="51" t="str">
        <f aca="false">IFERROR(VLOOKUP($J207,'Base 1'!$A:$C,3,0),"-")</f>
        <v>-</v>
      </c>
      <c r="J207" s="51"/>
      <c r="K207" s="50" t="str">
        <f aca="false">IFERROR(VLOOKUP($J207,'Base 1'!$A:$E,5,0),"-")</f>
        <v>-</v>
      </c>
      <c r="L207" s="50" t="str">
        <f aca="false">IFERROR(VLOOKUP($J207,'Base 1'!$A:$Q,17,0),"-")</f>
        <v>-</v>
      </c>
      <c r="M207" s="50" t="str">
        <f aca="false">IFERROR(VLOOKUP($J207,'Base 1'!$A:$R,18,0),"-")</f>
        <v>-</v>
      </c>
      <c r="N207" s="50" t="str">
        <f aca="false">IFERROR(VLOOKUP($J207,'Base 1'!$A:$F,6,0),"-")</f>
        <v>-</v>
      </c>
      <c r="O207" s="53" t="str">
        <f aca="false">IFERROR(VLOOKUP($J207,'Base 1'!$A:$G,7,0),"-")</f>
        <v>-</v>
      </c>
      <c r="P207" s="133"/>
      <c r="Q207" s="134" t="s">
        <v>57</v>
      </c>
      <c r="R207" s="135" t="s">
        <v>57</v>
      </c>
      <c r="S207" s="136"/>
      <c r="T207" s="60"/>
      <c r="U207" s="61" t="s">
        <v>57</v>
      </c>
      <c r="V207" s="63" t="str">
        <f aca="false">IFERROR(VLOOKUP($J207,'Base 1'!$A:$Q,16,0),"-")</f>
        <v>-</v>
      </c>
      <c r="W207" s="63" t="s">
        <v>57</v>
      </c>
      <c r="X207" s="64" t="s">
        <v>57</v>
      </c>
    </row>
    <row r="208" s="65" customFormat="true" ht="15" hidden="false" customHeight="false" outlineLevel="0" collapsed="false">
      <c r="B208" s="131" t="n">
        <f aca="true">TODAY()</f>
        <v>46135</v>
      </c>
      <c r="C208" s="132" t="s">
        <v>37</v>
      </c>
      <c r="D208" s="49" t="s">
        <v>38</v>
      </c>
      <c r="E208" s="50" t="str">
        <f aca="false">IFERROR(VLOOKUP($J208,'Base 1'!A:S,19,0),"-")</f>
        <v>-</v>
      </c>
      <c r="F208" s="50" t="str">
        <f aca="false">IFERROR(VLOOKUP($J208,'Base 1'!$A:$N,14,0),"-")</f>
        <v>-</v>
      </c>
      <c r="G208" s="50" t="str">
        <f aca="false">IFERROR(VLOOKUP($J208,'Base 1'!$A:$O,15,0),"-")</f>
        <v>-</v>
      </c>
      <c r="H208" s="50" t="str">
        <f aca="false">IFERROR(VLOOKUP($J208,'Base 1'!$A:$T,20,0),"-")</f>
        <v>-</v>
      </c>
      <c r="I208" s="51" t="str">
        <f aca="false">IFERROR(VLOOKUP($J208,'Base 1'!$A:$C,3,0),"-")</f>
        <v>-</v>
      </c>
      <c r="J208" s="51"/>
      <c r="K208" s="50" t="str">
        <f aca="false">IFERROR(VLOOKUP($J208,'Base 1'!$A:$E,5,0),"-")</f>
        <v>-</v>
      </c>
      <c r="L208" s="50" t="str">
        <f aca="false">IFERROR(VLOOKUP($J208,'Base 1'!$A:$Q,17,0),"-")</f>
        <v>-</v>
      </c>
      <c r="M208" s="50" t="str">
        <f aca="false">IFERROR(VLOOKUP($J208,'Base 1'!$A:$R,18,0),"-")</f>
        <v>-</v>
      </c>
      <c r="N208" s="50" t="str">
        <f aca="false">IFERROR(VLOOKUP($J208,'Base 1'!$A:$F,6,0),"-")</f>
        <v>-</v>
      </c>
      <c r="O208" s="53" t="str">
        <f aca="false">IFERROR(VLOOKUP($J208,'Base 1'!$A:$G,7,0),"-")</f>
        <v>-</v>
      </c>
      <c r="P208" s="133"/>
      <c r="Q208" s="134" t="s">
        <v>57</v>
      </c>
      <c r="R208" s="135" t="s">
        <v>57</v>
      </c>
      <c r="S208" s="136"/>
      <c r="T208" s="60"/>
      <c r="U208" s="61" t="s">
        <v>57</v>
      </c>
      <c r="V208" s="63" t="str">
        <f aca="false">IFERROR(VLOOKUP($J208,'Base 1'!$A:$Q,16,0),"-")</f>
        <v>-</v>
      </c>
      <c r="W208" s="63" t="s">
        <v>57</v>
      </c>
      <c r="X208" s="64" t="s">
        <v>57</v>
      </c>
    </row>
    <row r="209" s="65" customFormat="true" ht="15" hidden="false" customHeight="false" outlineLevel="0" collapsed="false">
      <c r="B209" s="131" t="n">
        <f aca="true">TODAY()</f>
        <v>46135</v>
      </c>
      <c r="C209" s="132" t="s">
        <v>37</v>
      </c>
      <c r="D209" s="49" t="s">
        <v>38</v>
      </c>
      <c r="E209" s="50" t="str">
        <f aca="false">IFERROR(VLOOKUP($J209,'Base 1'!A:S,19,0),"-")</f>
        <v>-</v>
      </c>
      <c r="F209" s="50" t="str">
        <f aca="false">IFERROR(VLOOKUP($J209,'Base 1'!$A:$N,14,0),"-")</f>
        <v>-</v>
      </c>
      <c r="G209" s="50" t="str">
        <f aca="false">IFERROR(VLOOKUP($J209,'Base 1'!$A:$O,15,0),"-")</f>
        <v>-</v>
      </c>
      <c r="H209" s="50" t="str">
        <f aca="false">IFERROR(VLOOKUP($J209,'Base 1'!$A:$T,20,0),"-")</f>
        <v>-</v>
      </c>
      <c r="I209" s="51" t="str">
        <f aca="false">IFERROR(VLOOKUP($J209,'Base 1'!$A:$C,3,0),"-")</f>
        <v>-</v>
      </c>
      <c r="J209" s="51"/>
      <c r="K209" s="50" t="str">
        <f aca="false">IFERROR(VLOOKUP($J209,'Base 1'!$A:$E,5,0),"-")</f>
        <v>-</v>
      </c>
      <c r="L209" s="50" t="str">
        <f aca="false">IFERROR(VLOOKUP($J209,'Base 1'!$A:$Q,17,0),"-")</f>
        <v>-</v>
      </c>
      <c r="M209" s="50" t="str">
        <f aca="false">IFERROR(VLOOKUP($J209,'Base 1'!$A:$R,18,0),"-")</f>
        <v>-</v>
      </c>
      <c r="N209" s="50" t="str">
        <f aca="false">IFERROR(VLOOKUP($J209,'Base 1'!$A:$F,6,0),"-")</f>
        <v>-</v>
      </c>
      <c r="O209" s="53" t="str">
        <f aca="false">IFERROR(VLOOKUP($J209,'Base 1'!$A:$G,7,0),"-")</f>
        <v>-</v>
      </c>
      <c r="P209" s="133"/>
      <c r="Q209" s="134" t="s">
        <v>57</v>
      </c>
      <c r="R209" s="135" t="s">
        <v>57</v>
      </c>
      <c r="S209" s="136"/>
      <c r="T209" s="60"/>
      <c r="U209" s="61" t="s">
        <v>57</v>
      </c>
      <c r="V209" s="63" t="str">
        <f aca="false">IFERROR(VLOOKUP($J209,'Base 1'!$A:$Q,16,0),"-")</f>
        <v>-</v>
      </c>
      <c r="W209" s="63" t="s">
        <v>57</v>
      </c>
      <c r="X209" s="64" t="s">
        <v>57</v>
      </c>
    </row>
    <row r="210" s="65" customFormat="true" ht="15" hidden="false" customHeight="false" outlineLevel="0" collapsed="false">
      <c r="B210" s="131" t="n">
        <f aca="true">TODAY()</f>
        <v>46135</v>
      </c>
      <c r="C210" s="132" t="s">
        <v>37</v>
      </c>
      <c r="D210" s="49" t="s">
        <v>38</v>
      </c>
      <c r="E210" s="50" t="str">
        <f aca="false">IFERROR(VLOOKUP($J210,'Base 1'!A:S,19,0),"-")</f>
        <v>-</v>
      </c>
      <c r="F210" s="50" t="str">
        <f aca="false">IFERROR(VLOOKUP($J210,'Base 1'!$A:$N,14,0),"-")</f>
        <v>-</v>
      </c>
      <c r="G210" s="50" t="str">
        <f aca="false">IFERROR(VLOOKUP($J210,'Base 1'!$A:$O,15,0),"-")</f>
        <v>-</v>
      </c>
      <c r="H210" s="50" t="str">
        <f aca="false">IFERROR(VLOOKUP($J210,'Base 1'!$A:$T,20,0),"-")</f>
        <v>-</v>
      </c>
      <c r="I210" s="51" t="str">
        <f aca="false">IFERROR(VLOOKUP($J210,'Base 1'!$A:$C,3,0),"-")</f>
        <v>-</v>
      </c>
      <c r="J210" s="51"/>
      <c r="K210" s="50" t="str">
        <f aca="false">IFERROR(VLOOKUP($J210,'Base 1'!$A:$E,5,0),"-")</f>
        <v>-</v>
      </c>
      <c r="L210" s="50" t="str">
        <f aca="false">IFERROR(VLOOKUP($J210,'Base 1'!$A:$Q,17,0),"-")</f>
        <v>-</v>
      </c>
      <c r="M210" s="50" t="str">
        <f aca="false">IFERROR(VLOOKUP($J210,'Base 1'!$A:$R,18,0),"-")</f>
        <v>-</v>
      </c>
      <c r="N210" s="50" t="str">
        <f aca="false">IFERROR(VLOOKUP($J210,'Base 1'!$A:$F,6,0),"-")</f>
        <v>-</v>
      </c>
      <c r="O210" s="53" t="str">
        <f aca="false">IFERROR(VLOOKUP($J210,'Base 1'!$A:$G,7,0),"-")</f>
        <v>-</v>
      </c>
      <c r="P210" s="133"/>
      <c r="Q210" s="134" t="s">
        <v>57</v>
      </c>
      <c r="R210" s="135" t="s">
        <v>57</v>
      </c>
      <c r="S210" s="136"/>
      <c r="T210" s="60"/>
      <c r="U210" s="61" t="s">
        <v>57</v>
      </c>
      <c r="V210" s="63" t="str">
        <f aca="false">IFERROR(VLOOKUP($J210,'Base 1'!$A:$Q,16,0),"-")</f>
        <v>-</v>
      </c>
      <c r="W210" s="63" t="s">
        <v>57</v>
      </c>
      <c r="X210" s="64" t="s">
        <v>57</v>
      </c>
    </row>
    <row r="211" s="65" customFormat="true" ht="15" hidden="false" customHeight="false" outlineLevel="0" collapsed="false">
      <c r="B211" s="131" t="n">
        <f aca="true">TODAY()</f>
        <v>46135</v>
      </c>
      <c r="C211" s="132" t="s">
        <v>37</v>
      </c>
      <c r="D211" s="49" t="s">
        <v>38</v>
      </c>
      <c r="E211" s="50" t="str">
        <f aca="false">IFERROR(VLOOKUP($J211,'Base 1'!A:S,19,0),"-")</f>
        <v>-</v>
      </c>
      <c r="F211" s="50" t="str">
        <f aca="false">IFERROR(VLOOKUP($J211,'Base 1'!$A:$N,14,0),"-")</f>
        <v>-</v>
      </c>
      <c r="G211" s="50" t="str">
        <f aca="false">IFERROR(VLOOKUP($J211,'Base 1'!$A:$O,15,0),"-")</f>
        <v>-</v>
      </c>
      <c r="H211" s="50" t="str">
        <f aca="false">IFERROR(VLOOKUP($J211,'Base 1'!$A:$T,20,0),"-")</f>
        <v>-</v>
      </c>
      <c r="I211" s="51" t="str">
        <f aca="false">IFERROR(VLOOKUP($J211,'Base 1'!$A:$C,3,0),"-")</f>
        <v>-</v>
      </c>
      <c r="J211" s="51"/>
      <c r="K211" s="50" t="str">
        <f aca="false">IFERROR(VLOOKUP($J211,'Base 1'!$A:$E,5,0),"-")</f>
        <v>-</v>
      </c>
      <c r="L211" s="50" t="str">
        <f aca="false">IFERROR(VLOOKUP($J211,'Base 1'!$A:$Q,17,0),"-")</f>
        <v>-</v>
      </c>
      <c r="M211" s="50" t="str">
        <f aca="false">IFERROR(VLOOKUP($J211,'Base 1'!$A:$R,18,0),"-")</f>
        <v>-</v>
      </c>
      <c r="N211" s="50" t="str">
        <f aca="false">IFERROR(VLOOKUP($J211,'Base 1'!$A:$F,6,0),"-")</f>
        <v>-</v>
      </c>
      <c r="O211" s="53" t="str">
        <f aca="false">IFERROR(VLOOKUP($J211,'Base 1'!$A:$G,7,0),"-")</f>
        <v>-</v>
      </c>
      <c r="P211" s="133"/>
      <c r="Q211" s="134" t="s">
        <v>57</v>
      </c>
      <c r="R211" s="135" t="s">
        <v>57</v>
      </c>
      <c r="S211" s="136"/>
      <c r="T211" s="60"/>
      <c r="U211" s="61" t="s">
        <v>57</v>
      </c>
      <c r="V211" s="63" t="str">
        <f aca="false">IFERROR(VLOOKUP($J211,'Base 1'!$A:$Q,16,0),"-")</f>
        <v>-</v>
      </c>
      <c r="W211" s="63" t="s">
        <v>57</v>
      </c>
      <c r="X211" s="64" t="s">
        <v>57</v>
      </c>
    </row>
    <row r="212" s="65" customFormat="true" ht="15" hidden="false" customHeight="false" outlineLevel="0" collapsed="false">
      <c r="B212" s="131" t="n">
        <f aca="true">TODAY()</f>
        <v>46135</v>
      </c>
      <c r="C212" s="132" t="s">
        <v>37</v>
      </c>
      <c r="D212" s="49" t="s">
        <v>38</v>
      </c>
      <c r="E212" s="50" t="str">
        <f aca="false">IFERROR(VLOOKUP($J212,'Base 1'!A:S,19,0),"-")</f>
        <v>-</v>
      </c>
      <c r="F212" s="50" t="str">
        <f aca="false">IFERROR(VLOOKUP($J212,'Base 1'!$A:$N,14,0),"-")</f>
        <v>-</v>
      </c>
      <c r="G212" s="50" t="str">
        <f aca="false">IFERROR(VLOOKUP($J212,'Base 1'!$A:$O,15,0),"-")</f>
        <v>-</v>
      </c>
      <c r="H212" s="50" t="str">
        <f aca="false">IFERROR(VLOOKUP($J212,'Base 1'!$A:$T,20,0),"-")</f>
        <v>-</v>
      </c>
      <c r="I212" s="51" t="str">
        <f aca="false">IFERROR(VLOOKUP($J212,'Base 1'!$A:$C,3,0),"-")</f>
        <v>-</v>
      </c>
      <c r="J212" s="51"/>
      <c r="K212" s="50" t="str">
        <f aca="false">IFERROR(VLOOKUP($J212,'Base 1'!$A:$E,5,0),"-")</f>
        <v>-</v>
      </c>
      <c r="L212" s="50" t="str">
        <f aca="false">IFERROR(VLOOKUP($J212,'Base 1'!$A:$Q,17,0),"-")</f>
        <v>-</v>
      </c>
      <c r="M212" s="50" t="str">
        <f aca="false">IFERROR(VLOOKUP($J212,'Base 1'!$A:$R,18,0),"-")</f>
        <v>-</v>
      </c>
      <c r="N212" s="50" t="str">
        <f aca="false">IFERROR(VLOOKUP($J212,'Base 1'!$A:$F,6,0),"-")</f>
        <v>-</v>
      </c>
      <c r="O212" s="53" t="str">
        <f aca="false">IFERROR(VLOOKUP($J212,'Base 1'!$A:$G,7,0),"-")</f>
        <v>-</v>
      </c>
      <c r="P212" s="133"/>
      <c r="Q212" s="134" t="s">
        <v>57</v>
      </c>
      <c r="R212" s="135" t="s">
        <v>57</v>
      </c>
      <c r="S212" s="136"/>
      <c r="T212" s="60"/>
      <c r="U212" s="61" t="s">
        <v>57</v>
      </c>
      <c r="V212" s="63" t="str">
        <f aca="false">IFERROR(VLOOKUP($J212,'Base 1'!$A:$Q,16,0),"-")</f>
        <v>-</v>
      </c>
      <c r="W212" s="63" t="s">
        <v>57</v>
      </c>
      <c r="X212" s="64" t="s">
        <v>57</v>
      </c>
    </row>
    <row r="213" s="65" customFormat="true" ht="15" hidden="false" customHeight="false" outlineLevel="0" collapsed="false">
      <c r="B213" s="131" t="n">
        <f aca="true">TODAY()</f>
        <v>46135</v>
      </c>
      <c r="C213" s="132" t="s">
        <v>37</v>
      </c>
      <c r="D213" s="49" t="s">
        <v>38</v>
      </c>
      <c r="E213" s="50" t="str">
        <f aca="false">IFERROR(VLOOKUP($J213,'Base 1'!A:S,19,0),"-")</f>
        <v>-</v>
      </c>
      <c r="F213" s="50" t="str">
        <f aca="false">IFERROR(VLOOKUP($J213,'Base 1'!$A:$N,14,0),"-")</f>
        <v>-</v>
      </c>
      <c r="G213" s="50" t="str">
        <f aca="false">IFERROR(VLOOKUP($J213,'Base 1'!$A:$O,15,0),"-")</f>
        <v>-</v>
      </c>
      <c r="H213" s="50" t="str">
        <f aca="false">IFERROR(VLOOKUP($J213,'Base 1'!$A:$T,20,0),"-")</f>
        <v>-</v>
      </c>
      <c r="I213" s="51" t="str">
        <f aca="false">IFERROR(VLOOKUP($J213,'Base 1'!$A:$C,3,0),"-")</f>
        <v>-</v>
      </c>
      <c r="J213" s="51"/>
      <c r="K213" s="50" t="str">
        <f aca="false">IFERROR(VLOOKUP($J213,'Base 1'!$A:$E,5,0),"-")</f>
        <v>-</v>
      </c>
      <c r="L213" s="50" t="str">
        <f aca="false">IFERROR(VLOOKUP($J213,'Base 1'!$A:$Q,17,0),"-")</f>
        <v>-</v>
      </c>
      <c r="M213" s="50" t="str">
        <f aca="false">IFERROR(VLOOKUP($J213,'Base 1'!$A:$R,18,0),"-")</f>
        <v>-</v>
      </c>
      <c r="N213" s="50" t="str">
        <f aca="false">IFERROR(VLOOKUP($J213,'Base 1'!$A:$F,6,0),"-")</f>
        <v>-</v>
      </c>
      <c r="O213" s="53" t="str">
        <f aca="false">IFERROR(VLOOKUP($J213,'Base 1'!$A:$G,7,0),"-")</f>
        <v>-</v>
      </c>
      <c r="P213" s="133"/>
      <c r="Q213" s="134" t="s">
        <v>57</v>
      </c>
      <c r="R213" s="135" t="s">
        <v>57</v>
      </c>
      <c r="S213" s="136"/>
      <c r="T213" s="60"/>
      <c r="U213" s="61" t="s">
        <v>57</v>
      </c>
      <c r="V213" s="63" t="str">
        <f aca="false">IFERROR(VLOOKUP($J213,'Base 1'!$A:$Q,16,0),"-")</f>
        <v>-</v>
      </c>
      <c r="W213" s="63" t="s">
        <v>57</v>
      </c>
      <c r="X213" s="64" t="s">
        <v>57</v>
      </c>
    </row>
    <row r="214" s="65" customFormat="true" ht="15" hidden="false" customHeight="false" outlineLevel="0" collapsed="false">
      <c r="B214" s="131" t="n">
        <f aca="true">TODAY()</f>
        <v>46135</v>
      </c>
      <c r="C214" s="132" t="s">
        <v>37</v>
      </c>
      <c r="D214" s="49" t="s">
        <v>38</v>
      </c>
      <c r="E214" s="50" t="str">
        <f aca="false">IFERROR(VLOOKUP($J214,'Base 1'!A:S,19,0),"-")</f>
        <v>-</v>
      </c>
      <c r="F214" s="50" t="str">
        <f aca="false">IFERROR(VLOOKUP($J214,'Base 1'!$A:$N,14,0),"-")</f>
        <v>-</v>
      </c>
      <c r="G214" s="50" t="str">
        <f aca="false">IFERROR(VLOOKUP($J214,'Base 1'!$A:$O,15,0),"-")</f>
        <v>-</v>
      </c>
      <c r="H214" s="50" t="str">
        <f aca="false">IFERROR(VLOOKUP($J214,'Base 1'!$A:$T,20,0),"-")</f>
        <v>-</v>
      </c>
      <c r="I214" s="51" t="str">
        <f aca="false">IFERROR(VLOOKUP($J214,'Base 1'!$A:$C,3,0),"-")</f>
        <v>-</v>
      </c>
      <c r="J214" s="51"/>
      <c r="K214" s="50" t="str">
        <f aca="false">IFERROR(VLOOKUP($J214,'Base 1'!$A:$E,5,0),"-")</f>
        <v>-</v>
      </c>
      <c r="L214" s="50" t="str">
        <f aca="false">IFERROR(VLOOKUP($J214,'Base 1'!$A:$Q,17,0),"-")</f>
        <v>-</v>
      </c>
      <c r="M214" s="50" t="str">
        <f aca="false">IFERROR(VLOOKUP($J214,'Base 1'!$A:$R,18,0),"-")</f>
        <v>-</v>
      </c>
      <c r="N214" s="50" t="str">
        <f aca="false">IFERROR(VLOOKUP($J214,'Base 1'!$A:$F,6,0),"-")</f>
        <v>-</v>
      </c>
      <c r="O214" s="53" t="str">
        <f aca="false">IFERROR(VLOOKUP($J214,'Base 1'!$A:$G,7,0),"-")</f>
        <v>-</v>
      </c>
      <c r="P214" s="133"/>
      <c r="Q214" s="134" t="s">
        <v>57</v>
      </c>
      <c r="R214" s="135" t="s">
        <v>57</v>
      </c>
      <c r="S214" s="136"/>
      <c r="T214" s="60"/>
      <c r="U214" s="61" t="s">
        <v>57</v>
      </c>
      <c r="V214" s="63" t="str">
        <f aca="false">IFERROR(VLOOKUP($J214,'Base 1'!$A:$Q,16,0),"-")</f>
        <v>-</v>
      </c>
      <c r="W214" s="63" t="s">
        <v>57</v>
      </c>
      <c r="X214" s="64" t="s">
        <v>57</v>
      </c>
    </row>
    <row r="215" s="65" customFormat="true" ht="15" hidden="false" customHeight="false" outlineLevel="0" collapsed="false">
      <c r="B215" s="131" t="n">
        <f aca="true">TODAY()</f>
        <v>46135</v>
      </c>
      <c r="C215" s="132" t="s">
        <v>37</v>
      </c>
      <c r="D215" s="49" t="s">
        <v>38</v>
      </c>
      <c r="E215" s="50" t="str">
        <f aca="false">IFERROR(VLOOKUP($J215,'Base 1'!A:S,19,0),"-")</f>
        <v>-</v>
      </c>
      <c r="F215" s="50" t="str">
        <f aca="false">IFERROR(VLOOKUP($J215,'Base 1'!$A:$N,14,0),"-")</f>
        <v>-</v>
      </c>
      <c r="G215" s="50" t="str">
        <f aca="false">IFERROR(VLOOKUP($J215,'Base 1'!$A:$O,15,0),"-")</f>
        <v>-</v>
      </c>
      <c r="H215" s="50" t="str">
        <f aca="false">IFERROR(VLOOKUP($J215,'Base 1'!$A:$T,20,0),"-")</f>
        <v>-</v>
      </c>
      <c r="I215" s="51" t="str">
        <f aca="false">IFERROR(VLOOKUP($J215,'Base 1'!$A:$C,3,0),"-")</f>
        <v>-</v>
      </c>
      <c r="J215" s="51"/>
      <c r="K215" s="50" t="str">
        <f aca="false">IFERROR(VLOOKUP($J215,'Base 1'!$A:$E,5,0),"-")</f>
        <v>-</v>
      </c>
      <c r="L215" s="50" t="str">
        <f aca="false">IFERROR(VLOOKUP($J215,'Base 1'!$A:$Q,17,0),"-")</f>
        <v>-</v>
      </c>
      <c r="M215" s="50" t="str">
        <f aca="false">IFERROR(VLOOKUP($J215,'Base 1'!$A:$R,18,0),"-")</f>
        <v>-</v>
      </c>
      <c r="N215" s="50" t="str">
        <f aca="false">IFERROR(VLOOKUP($J215,'Base 1'!$A:$F,6,0),"-")</f>
        <v>-</v>
      </c>
      <c r="O215" s="53" t="str">
        <f aca="false">IFERROR(VLOOKUP($J215,'Base 1'!$A:$G,7,0),"-")</f>
        <v>-</v>
      </c>
      <c r="P215" s="133"/>
      <c r="Q215" s="134" t="s">
        <v>57</v>
      </c>
      <c r="R215" s="135" t="s">
        <v>57</v>
      </c>
      <c r="S215" s="136"/>
      <c r="T215" s="60"/>
      <c r="U215" s="61" t="s">
        <v>57</v>
      </c>
      <c r="V215" s="63" t="str">
        <f aca="false">IFERROR(VLOOKUP($J215,'Base 1'!$A:$Q,16,0),"-")</f>
        <v>-</v>
      </c>
      <c r="W215" s="63" t="s">
        <v>57</v>
      </c>
      <c r="X215" s="64" t="s">
        <v>57</v>
      </c>
    </row>
    <row r="216" s="65" customFormat="true" ht="15" hidden="false" customHeight="false" outlineLevel="0" collapsed="false">
      <c r="B216" s="131" t="n">
        <f aca="true">TODAY()</f>
        <v>46135</v>
      </c>
      <c r="C216" s="132" t="s">
        <v>37</v>
      </c>
      <c r="D216" s="49" t="s">
        <v>38</v>
      </c>
      <c r="E216" s="50" t="str">
        <f aca="false">IFERROR(VLOOKUP($J216,'Base 1'!A:S,19,0),"-")</f>
        <v>-</v>
      </c>
      <c r="F216" s="50" t="str">
        <f aca="false">IFERROR(VLOOKUP($J216,'Base 1'!$A:$N,14,0),"-")</f>
        <v>-</v>
      </c>
      <c r="G216" s="50" t="str">
        <f aca="false">IFERROR(VLOOKUP($J216,'Base 1'!$A:$O,15,0),"-")</f>
        <v>-</v>
      </c>
      <c r="H216" s="50" t="str">
        <f aca="false">IFERROR(VLOOKUP($J216,'Base 1'!$A:$T,20,0),"-")</f>
        <v>-</v>
      </c>
      <c r="I216" s="51" t="str">
        <f aca="false">IFERROR(VLOOKUP($J216,'Base 1'!$A:$C,3,0),"-")</f>
        <v>-</v>
      </c>
      <c r="J216" s="51"/>
      <c r="K216" s="50" t="str">
        <f aca="false">IFERROR(VLOOKUP($J216,'Base 1'!$A:$E,5,0),"-")</f>
        <v>-</v>
      </c>
      <c r="L216" s="50" t="str">
        <f aca="false">IFERROR(VLOOKUP($J216,'Base 1'!$A:$Q,17,0),"-")</f>
        <v>-</v>
      </c>
      <c r="M216" s="50" t="str">
        <f aca="false">IFERROR(VLOOKUP($J216,'Base 1'!$A:$R,18,0),"-")</f>
        <v>-</v>
      </c>
      <c r="N216" s="50" t="str">
        <f aca="false">IFERROR(VLOOKUP($J216,'Base 1'!$A:$F,6,0),"-")</f>
        <v>-</v>
      </c>
      <c r="O216" s="53" t="str">
        <f aca="false">IFERROR(VLOOKUP($J216,'Base 1'!$A:$G,7,0),"-")</f>
        <v>-</v>
      </c>
      <c r="P216" s="133"/>
      <c r="Q216" s="134" t="s">
        <v>57</v>
      </c>
      <c r="R216" s="135" t="s">
        <v>57</v>
      </c>
      <c r="S216" s="136"/>
      <c r="T216" s="60"/>
      <c r="U216" s="61" t="s">
        <v>57</v>
      </c>
      <c r="V216" s="63" t="str">
        <f aca="false">IFERROR(VLOOKUP($J216,'Base 1'!$A:$Q,16,0),"-")</f>
        <v>-</v>
      </c>
      <c r="W216" s="63" t="s">
        <v>57</v>
      </c>
      <c r="X216" s="64" t="s">
        <v>57</v>
      </c>
    </row>
    <row r="217" s="65" customFormat="true" ht="15" hidden="false" customHeight="false" outlineLevel="0" collapsed="false">
      <c r="B217" s="131" t="n">
        <f aca="true">TODAY()</f>
        <v>46135</v>
      </c>
      <c r="C217" s="132" t="s">
        <v>37</v>
      </c>
      <c r="D217" s="49" t="s">
        <v>38</v>
      </c>
      <c r="E217" s="50" t="str">
        <f aca="false">IFERROR(VLOOKUP($J217,'Base 1'!A:S,19,0),"-")</f>
        <v>-</v>
      </c>
      <c r="F217" s="50" t="str">
        <f aca="false">IFERROR(VLOOKUP($J217,'Base 1'!$A:$N,14,0),"-")</f>
        <v>-</v>
      </c>
      <c r="G217" s="50" t="str">
        <f aca="false">IFERROR(VLOOKUP($J217,'Base 1'!$A:$O,15,0),"-")</f>
        <v>-</v>
      </c>
      <c r="H217" s="50" t="str">
        <f aca="false">IFERROR(VLOOKUP($J217,'Base 1'!$A:$T,20,0),"-")</f>
        <v>-</v>
      </c>
      <c r="I217" s="51" t="str">
        <f aca="false">IFERROR(VLOOKUP($J217,'Base 1'!$A:$C,3,0),"-")</f>
        <v>-</v>
      </c>
      <c r="J217" s="51"/>
      <c r="K217" s="50" t="str">
        <f aca="false">IFERROR(VLOOKUP($J217,'Base 1'!$A:$E,5,0),"-")</f>
        <v>-</v>
      </c>
      <c r="L217" s="50" t="str">
        <f aca="false">IFERROR(VLOOKUP($J217,'Base 1'!$A:$Q,17,0),"-")</f>
        <v>-</v>
      </c>
      <c r="M217" s="50" t="str">
        <f aca="false">IFERROR(VLOOKUP($J217,'Base 1'!$A:$R,18,0),"-")</f>
        <v>-</v>
      </c>
      <c r="N217" s="50" t="str">
        <f aca="false">IFERROR(VLOOKUP($J217,'Base 1'!$A:$F,6,0),"-")</f>
        <v>-</v>
      </c>
      <c r="O217" s="53" t="str">
        <f aca="false">IFERROR(VLOOKUP($J217,'Base 1'!$A:$G,7,0),"-")</f>
        <v>-</v>
      </c>
      <c r="P217" s="133"/>
      <c r="Q217" s="134" t="s">
        <v>57</v>
      </c>
      <c r="R217" s="135" t="s">
        <v>57</v>
      </c>
      <c r="S217" s="136"/>
      <c r="T217" s="60"/>
      <c r="U217" s="61" t="s">
        <v>57</v>
      </c>
      <c r="V217" s="63" t="str">
        <f aca="false">IFERROR(VLOOKUP($J217,'Base 1'!$A:$Q,16,0),"-")</f>
        <v>-</v>
      </c>
      <c r="W217" s="63" t="s">
        <v>57</v>
      </c>
      <c r="X217" s="64" t="s">
        <v>57</v>
      </c>
    </row>
    <row r="218" s="65" customFormat="true" ht="15" hidden="false" customHeight="false" outlineLevel="0" collapsed="false">
      <c r="B218" s="131" t="n">
        <f aca="true">TODAY()</f>
        <v>46135</v>
      </c>
      <c r="C218" s="132" t="s">
        <v>37</v>
      </c>
      <c r="D218" s="49" t="s">
        <v>38</v>
      </c>
      <c r="E218" s="50" t="str">
        <f aca="false">IFERROR(VLOOKUP($J218,'Base 1'!A:S,19,0),"-")</f>
        <v>-</v>
      </c>
      <c r="F218" s="50" t="str">
        <f aca="false">IFERROR(VLOOKUP($J218,'Base 1'!$A:$N,14,0),"-")</f>
        <v>-</v>
      </c>
      <c r="G218" s="50" t="str">
        <f aca="false">IFERROR(VLOOKUP($J218,'Base 1'!$A:$O,15,0),"-")</f>
        <v>-</v>
      </c>
      <c r="H218" s="50" t="str">
        <f aca="false">IFERROR(VLOOKUP($J218,'Base 1'!$A:$T,20,0),"-")</f>
        <v>-</v>
      </c>
      <c r="I218" s="51" t="str">
        <f aca="false">IFERROR(VLOOKUP($J218,'Base 1'!$A:$C,3,0),"-")</f>
        <v>-</v>
      </c>
      <c r="J218" s="51"/>
      <c r="K218" s="50" t="str">
        <f aca="false">IFERROR(VLOOKUP($J218,'Base 1'!$A:$E,5,0),"-")</f>
        <v>-</v>
      </c>
      <c r="L218" s="50" t="str">
        <f aca="false">IFERROR(VLOOKUP($J218,'Base 1'!$A:$Q,17,0),"-")</f>
        <v>-</v>
      </c>
      <c r="M218" s="50" t="str">
        <f aca="false">IFERROR(VLOOKUP($J218,'Base 1'!$A:$R,18,0),"-")</f>
        <v>-</v>
      </c>
      <c r="N218" s="50" t="str">
        <f aca="false">IFERROR(VLOOKUP($J218,'Base 1'!$A:$F,6,0),"-")</f>
        <v>-</v>
      </c>
      <c r="O218" s="53" t="str">
        <f aca="false">IFERROR(VLOOKUP($J218,'Base 1'!$A:$G,7,0),"-")</f>
        <v>-</v>
      </c>
      <c r="P218" s="133"/>
      <c r="Q218" s="134" t="s">
        <v>57</v>
      </c>
      <c r="R218" s="135" t="s">
        <v>57</v>
      </c>
      <c r="S218" s="136"/>
      <c r="T218" s="60"/>
      <c r="U218" s="61" t="s">
        <v>57</v>
      </c>
      <c r="V218" s="63" t="str">
        <f aca="false">IFERROR(VLOOKUP($J218,'Base 1'!$A:$Q,16,0),"-")</f>
        <v>-</v>
      </c>
      <c r="W218" s="63" t="s">
        <v>57</v>
      </c>
      <c r="X218" s="64" t="s">
        <v>57</v>
      </c>
    </row>
    <row r="219" s="65" customFormat="true" ht="15" hidden="false" customHeight="false" outlineLevel="0" collapsed="false">
      <c r="B219" s="131" t="n">
        <f aca="true">TODAY()</f>
        <v>46135</v>
      </c>
      <c r="C219" s="132" t="s">
        <v>37</v>
      </c>
      <c r="D219" s="49" t="s">
        <v>38</v>
      </c>
      <c r="E219" s="50" t="str">
        <f aca="false">IFERROR(VLOOKUP($J219,'Base 1'!A:S,19,0),"-")</f>
        <v>-</v>
      </c>
      <c r="F219" s="50" t="str">
        <f aca="false">IFERROR(VLOOKUP($J219,'Base 1'!$A:$N,14,0),"-")</f>
        <v>-</v>
      </c>
      <c r="G219" s="50" t="str">
        <f aca="false">IFERROR(VLOOKUP($J219,'Base 1'!$A:$O,15,0),"-")</f>
        <v>-</v>
      </c>
      <c r="H219" s="50" t="str">
        <f aca="false">IFERROR(VLOOKUP($J219,'Base 1'!$A:$T,20,0),"-")</f>
        <v>-</v>
      </c>
      <c r="I219" s="51" t="str">
        <f aca="false">IFERROR(VLOOKUP($J219,'Base 1'!$A:$C,3,0),"-")</f>
        <v>-</v>
      </c>
      <c r="J219" s="51"/>
      <c r="K219" s="50" t="str">
        <f aca="false">IFERROR(VLOOKUP($J219,'Base 1'!$A:$E,5,0),"-")</f>
        <v>-</v>
      </c>
      <c r="L219" s="50" t="str">
        <f aca="false">IFERROR(VLOOKUP($J219,'Base 1'!$A:$Q,17,0),"-")</f>
        <v>-</v>
      </c>
      <c r="M219" s="50" t="str">
        <f aca="false">IFERROR(VLOOKUP($J219,'Base 1'!$A:$R,18,0),"-")</f>
        <v>-</v>
      </c>
      <c r="N219" s="50" t="str">
        <f aca="false">IFERROR(VLOOKUP($J219,'Base 1'!$A:$F,6,0),"-")</f>
        <v>-</v>
      </c>
      <c r="O219" s="53" t="str">
        <f aca="false">IFERROR(VLOOKUP($J219,'Base 1'!$A:$G,7,0),"-")</f>
        <v>-</v>
      </c>
      <c r="P219" s="133"/>
      <c r="Q219" s="134" t="s">
        <v>57</v>
      </c>
      <c r="R219" s="135" t="s">
        <v>57</v>
      </c>
      <c r="S219" s="136"/>
      <c r="T219" s="60"/>
      <c r="U219" s="61" t="s">
        <v>57</v>
      </c>
      <c r="V219" s="63" t="str">
        <f aca="false">IFERROR(VLOOKUP($J219,'Base 1'!$A:$Q,16,0),"-")</f>
        <v>-</v>
      </c>
      <c r="W219" s="63" t="s">
        <v>57</v>
      </c>
      <c r="X219" s="64" t="s">
        <v>57</v>
      </c>
    </row>
    <row r="220" s="65" customFormat="true" ht="15" hidden="false" customHeight="false" outlineLevel="0" collapsed="false">
      <c r="B220" s="131" t="n">
        <f aca="true">TODAY()</f>
        <v>46135</v>
      </c>
      <c r="C220" s="132" t="s">
        <v>37</v>
      </c>
      <c r="D220" s="49" t="s">
        <v>38</v>
      </c>
      <c r="E220" s="50" t="str">
        <f aca="false">IFERROR(VLOOKUP($J220,'Base 1'!A:S,19,0),"-")</f>
        <v>-</v>
      </c>
      <c r="F220" s="50" t="str">
        <f aca="false">IFERROR(VLOOKUP($J220,'Base 1'!$A:$N,14,0),"-")</f>
        <v>-</v>
      </c>
      <c r="G220" s="50" t="str">
        <f aca="false">IFERROR(VLOOKUP($J220,'Base 1'!$A:$O,15,0),"-")</f>
        <v>-</v>
      </c>
      <c r="H220" s="50" t="str">
        <f aca="false">IFERROR(VLOOKUP($J220,'Base 1'!$A:$T,20,0),"-")</f>
        <v>-</v>
      </c>
      <c r="I220" s="51" t="str">
        <f aca="false">IFERROR(VLOOKUP($J220,'Base 1'!$A:$C,3,0),"-")</f>
        <v>-</v>
      </c>
      <c r="J220" s="51"/>
      <c r="K220" s="50" t="str">
        <f aca="false">IFERROR(VLOOKUP($J220,'Base 1'!$A:$E,5,0),"-")</f>
        <v>-</v>
      </c>
      <c r="L220" s="50" t="str">
        <f aca="false">IFERROR(VLOOKUP($J220,'Base 1'!$A:$Q,17,0),"-")</f>
        <v>-</v>
      </c>
      <c r="M220" s="50" t="str">
        <f aca="false">IFERROR(VLOOKUP($J220,'Base 1'!$A:$R,18,0),"-")</f>
        <v>-</v>
      </c>
      <c r="N220" s="50" t="str">
        <f aca="false">IFERROR(VLOOKUP($J220,'Base 1'!$A:$F,6,0),"-")</f>
        <v>-</v>
      </c>
      <c r="O220" s="53" t="str">
        <f aca="false">IFERROR(VLOOKUP($J220,'Base 1'!$A:$G,7,0),"-")</f>
        <v>-</v>
      </c>
      <c r="P220" s="133"/>
      <c r="Q220" s="134" t="s">
        <v>57</v>
      </c>
      <c r="R220" s="135" t="s">
        <v>57</v>
      </c>
      <c r="S220" s="136"/>
      <c r="T220" s="60"/>
      <c r="U220" s="61" t="s">
        <v>57</v>
      </c>
      <c r="V220" s="63" t="str">
        <f aca="false">IFERROR(VLOOKUP($J220,'Base 1'!$A:$Q,16,0),"-")</f>
        <v>-</v>
      </c>
      <c r="W220" s="63" t="s">
        <v>57</v>
      </c>
      <c r="X220" s="64" t="s">
        <v>57</v>
      </c>
    </row>
    <row r="221" s="65" customFormat="true" ht="15" hidden="false" customHeight="false" outlineLevel="0" collapsed="false">
      <c r="B221" s="131" t="n">
        <f aca="true">TODAY()</f>
        <v>46135</v>
      </c>
      <c r="C221" s="132" t="s">
        <v>37</v>
      </c>
      <c r="D221" s="49" t="s">
        <v>38</v>
      </c>
      <c r="E221" s="50" t="str">
        <f aca="false">IFERROR(VLOOKUP($J221,'Base 1'!A:S,19,0),"-")</f>
        <v>-</v>
      </c>
      <c r="F221" s="50" t="str">
        <f aca="false">IFERROR(VLOOKUP($J221,'Base 1'!$A:$N,14,0),"-")</f>
        <v>-</v>
      </c>
      <c r="G221" s="50" t="str">
        <f aca="false">IFERROR(VLOOKUP($J221,'Base 1'!$A:$O,15,0),"-")</f>
        <v>-</v>
      </c>
      <c r="H221" s="50" t="str">
        <f aca="false">IFERROR(VLOOKUP($J221,'Base 1'!$A:$T,20,0),"-")</f>
        <v>-</v>
      </c>
      <c r="I221" s="51" t="str">
        <f aca="false">IFERROR(VLOOKUP($J221,'Base 1'!$A:$C,3,0),"-")</f>
        <v>-</v>
      </c>
      <c r="J221" s="51"/>
      <c r="K221" s="50" t="str">
        <f aca="false">IFERROR(VLOOKUP($J221,'Base 1'!$A:$E,5,0),"-")</f>
        <v>-</v>
      </c>
      <c r="L221" s="50" t="str">
        <f aca="false">IFERROR(VLOOKUP($J221,'Base 1'!$A:$Q,17,0),"-")</f>
        <v>-</v>
      </c>
      <c r="M221" s="50" t="str">
        <f aca="false">IFERROR(VLOOKUP($J221,'Base 1'!$A:$R,18,0),"-")</f>
        <v>-</v>
      </c>
      <c r="N221" s="50" t="str">
        <f aca="false">IFERROR(VLOOKUP($J221,'Base 1'!$A:$F,6,0),"-")</f>
        <v>-</v>
      </c>
      <c r="O221" s="53" t="str">
        <f aca="false">IFERROR(VLOOKUP($J221,'Base 1'!$A:$G,7,0),"-")</f>
        <v>-</v>
      </c>
      <c r="P221" s="133"/>
      <c r="Q221" s="134" t="s">
        <v>57</v>
      </c>
      <c r="R221" s="135" t="s">
        <v>57</v>
      </c>
      <c r="S221" s="136"/>
      <c r="T221" s="60"/>
      <c r="U221" s="61" t="s">
        <v>57</v>
      </c>
      <c r="V221" s="63" t="str">
        <f aca="false">IFERROR(VLOOKUP($J221,'Base 1'!$A:$Q,16,0),"-")</f>
        <v>-</v>
      </c>
      <c r="W221" s="63" t="s">
        <v>57</v>
      </c>
      <c r="X221" s="64" t="s">
        <v>57</v>
      </c>
    </row>
    <row r="222" s="65" customFormat="true" ht="15" hidden="false" customHeight="false" outlineLevel="0" collapsed="false">
      <c r="B222" s="131" t="n">
        <f aca="true">TODAY()</f>
        <v>46135</v>
      </c>
      <c r="C222" s="132" t="s">
        <v>37</v>
      </c>
      <c r="D222" s="49" t="s">
        <v>38</v>
      </c>
      <c r="E222" s="50" t="str">
        <f aca="false">IFERROR(VLOOKUP($J222,'Base 1'!A:S,19,0),"-")</f>
        <v>-</v>
      </c>
      <c r="F222" s="50" t="str">
        <f aca="false">IFERROR(VLOOKUP($J222,'Base 1'!$A:$N,14,0),"-")</f>
        <v>-</v>
      </c>
      <c r="G222" s="50" t="str">
        <f aca="false">IFERROR(VLOOKUP($J222,'Base 1'!$A:$O,15,0),"-")</f>
        <v>-</v>
      </c>
      <c r="H222" s="50" t="str">
        <f aca="false">IFERROR(VLOOKUP($J222,'Base 1'!$A:$T,20,0),"-")</f>
        <v>-</v>
      </c>
      <c r="I222" s="51" t="str">
        <f aca="false">IFERROR(VLOOKUP($J222,'Base 1'!$A:$C,3,0),"-")</f>
        <v>-</v>
      </c>
      <c r="J222" s="51"/>
      <c r="K222" s="50" t="str">
        <f aca="false">IFERROR(VLOOKUP($J222,'Base 1'!$A:$E,5,0),"-")</f>
        <v>-</v>
      </c>
      <c r="L222" s="50" t="str">
        <f aca="false">IFERROR(VLOOKUP($J222,'Base 1'!$A:$Q,17,0),"-")</f>
        <v>-</v>
      </c>
      <c r="M222" s="50" t="str">
        <f aca="false">IFERROR(VLOOKUP($J222,'Base 1'!$A:$R,18,0),"-")</f>
        <v>-</v>
      </c>
      <c r="N222" s="50" t="str">
        <f aca="false">IFERROR(VLOOKUP($J222,'Base 1'!$A:$F,6,0),"-")</f>
        <v>-</v>
      </c>
      <c r="O222" s="53" t="str">
        <f aca="false">IFERROR(VLOOKUP($J222,'Base 1'!$A:$G,7,0),"-")</f>
        <v>-</v>
      </c>
      <c r="P222" s="133"/>
      <c r="Q222" s="134" t="s">
        <v>57</v>
      </c>
      <c r="R222" s="135" t="s">
        <v>57</v>
      </c>
      <c r="S222" s="136"/>
      <c r="T222" s="60"/>
      <c r="U222" s="61" t="s">
        <v>57</v>
      </c>
      <c r="V222" s="63" t="str">
        <f aca="false">IFERROR(VLOOKUP($J222,'Base 1'!$A:$Q,16,0),"-")</f>
        <v>-</v>
      </c>
      <c r="W222" s="63" t="s">
        <v>57</v>
      </c>
      <c r="X222" s="64" t="s">
        <v>57</v>
      </c>
    </row>
    <row r="223" s="65" customFormat="true" ht="15" hidden="false" customHeight="false" outlineLevel="0" collapsed="false">
      <c r="B223" s="131" t="n">
        <f aca="true">TODAY()</f>
        <v>46135</v>
      </c>
      <c r="C223" s="132" t="s">
        <v>37</v>
      </c>
      <c r="D223" s="49" t="s">
        <v>38</v>
      </c>
      <c r="E223" s="50" t="str">
        <f aca="false">IFERROR(VLOOKUP($J223,'Base 1'!A:S,19,0),"-")</f>
        <v>-</v>
      </c>
      <c r="F223" s="50" t="str">
        <f aca="false">IFERROR(VLOOKUP($J223,'Base 1'!$A:$N,14,0),"-")</f>
        <v>-</v>
      </c>
      <c r="G223" s="50" t="str">
        <f aca="false">IFERROR(VLOOKUP($J223,'Base 1'!$A:$O,15,0),"-")</f>
        <v>-</v>
      </c>
      <c r="H223" s="50" t="str">
        <f aca="false">IFERROR(VLOOKUP($J223,'Base 1'!$A:$T,20,0),"-")</f>
        <v>-</v>
      </c>
      <c r="I223" s="51" t="str">
        <f aca="false">IFERROR(VLOOKUP($J223,'Base 1'!$A:$C,3,0),"-")</f>
        <v>-</v>
      </c>
      <c r="J223" s="51"/>
      <c r="K223" s="50" t="str">
        <f aca="false">IFERROR(VLOOKUP($J223,'Base 1'!$A:$E,5,0),"-")</f>
        <v>-</v>
      </c>
      <c r="L223" s="50" t="str">
        <f aca="false">IFERROR(VLOOKUP($J223,'Base 1'!$A:$Q,17,0),"-")</f>
        <v>-</v>
      </c>
      <c r="M223" s="50" t="str">
        <f aca="false">IFERROR(VLOOKUP($J223,'Base 1'!$A:$R,18,0),"-")</f>
        <v>-</v>
      </c>
      <c r="N223" s="50" t="str">
        <f aca="false">IFERROR(VLOOKUP($J223,'Base 1'!$A:$F,6,0),"-")</f>
        <v>-</v>
      </c>
      <c r="O223" s="53" t="str">
        <f aca="false">IFERROR(VLOOKUP($J223,'Base 1'!$A:$G,7,0),"-")</f>
        <v>-</v>
      </c>
      <c r="P223" s="133"/>
      <c r="Q223" s="134" t="s">
        <v>57</v>
      </c>
      <c r="R223" s="135" t="s">
        <v>57</v>
      </c>
      <c r="S223" s="136"/>
      <c r="T223" s="60"/>
      <c r="U223" s="61" t="s">
        <v>57</v>
      </c>
      <c r="V223" s="63" t="str">
        <f aca="false">IFERROR(VLOOKUP($J223,'Base 1'!$A:$Q,16,0),"-")</f>
        <v>-</v>
      </c>
      <c r="W223" s="63" t="s">
        <v>57</v>
      </c>
      <c r="X223" s="64" t="s">
        <v>57</v>
      </c>
    </row>
    <row r="224" s="65" customFormat="true" ht="15" hidden="false" customHeight="false" outlineLevel="0" collapsed="false">
      <c r="B224" s="131" t="n">
        <f aca="true">TODAY()</f>
        <v>46135</v>
      </c>
      <c r="C224" s="132" t="s">
        <v>37</v>
      </c>
      <c r="D224" s="49" t="s">
        <v>38</v>
      </c>
      <c r="E224" s="50" t="str">
        <f aca="false">IFERROR(VLOOKUP($J224,'Base 1'!A:S,19,0),"-")</f>
        <v>-</v>
      </c>
      <c r="F224" s="50" t="str">
        <f aca="false">IFERROR(VLOOKUP($J224,'Base 1'!$A:$N,14,0),"-")</f>
        <v>-</v>
      </c>
      <c r="G224" s="50" t="str">
        <f aca="false">IFERROR(VLOOKUP($J224,'Base 1'!$A:$O,15,0),"-")</f>
        <v>-</v>
      </c>
      <c r="H224" s="50" t="str">
        <f aca="false">IFERROR(VLOOKUP($J224,'Base 1'!$A:$T,20,0),"-")</f>
        <v>-</v>
      </c>
      <c r="I224" s="51" t="str">
        <f aca="false">IFERROR(VLOOKUP($J224,'Base 1'!$A:$C,3,0),"-")</f>
        <v>-</v>
      </c>
      <c r="J224" s="51"/>
      <c r="K224" s="50" t="str">
        <f aca="false">IFERROR(VLOOKUP($J224,'Base 1'!$A:$E,5,0),"-")</f>
        <v>-</v>
      </c>
      <c r="L224" s="50" t="str">
        <f aca="false">IFERROR(VLOOKUP($J224,'Base 1'!$A:$Q,17,0),"-")</f>
        <v>-</v>
      </c>
      <c r="M224" s="50" t="str">
        <f aca="false">IFERROR(VLOOKUP($J224,'Base 1'!$A:$R,18,0),"-")</f>
        <v>-</v>
      </c>
      <c r="N224" s="50" t="str">
        <f aca="false">IFERROR(VLOOKUP($J224,'Base 1'!$A:$F,6,0),"-")</f>
        <v>-</v>
      </c>
      <c r="O224" s="53" t="str">
        <f aca="false">IFERROR(VLOOKUP($J224,'Base 1'!$A:$G,7,0),"-")</f>
        <v>-</v>
      </c>
      <c r="P224" s="133"/>
      <c r="Q224" s="134" t="s">
        <v>57</v>
      </c>
      <c r="R224" s="135" t="s">
        <v>57</v>
      </c>
      <c r="S224" s="136"/>
      <c r="T224" s="60"/>
      <c r="U224" s="61" t="s">
        <v>57</v>
      </c>
      <c r="V224" s="63" t="str">
        <f aca="false">IFERROR(VLOOKUP($J224,'Base 1'!$A:$Q,16,0),"-")</f>
        <v>-</v>
      </c>
      <c r="W224" s="63" t="s">
        <v>57</v>
      </c>
      <c r="X224" s="64" t="s">
        <v>57</v>
      </c>
    </row>
    <row r="225" s="65" customFormat="true" ht="15" hidden="false" customHeight="false" outlineLevel="0" collapsed="false">
      <c r="B225" s="131" t="n">
        <f aca="true">TODAY()</f>
        <v>46135</v>
      </c>
      <c r="C225" s="132" t="s">
        <v>37</v>
      </c>
      <c r="D225" s="49" t="s">
        <v>38</v>
      </c>
      <c r="E225" s="50" t="str">
        <f aca="false">IFERROR(VLOOKUP($J225,'Base 1'!A:S,19,0),"-")</f>
        <v>-</v>
      </c>
      <c r="F225" s="50" t="str">
        <f aca="false">IFERROR(VLOOKUP($J225,'Base 1'!$A:$N,14,0),"-")</f>
        <v>-</v>
      </c>
      <c r="G225" s="50" t="str">
        <f aca="false">IFERROR(VLOOKUP($J225,'Base 1'!$A:$O,15,0),"-")</f>
        <v>-</v>
      </c>
      <c r="H225" s="50" t="str">
        <f aca="false">IFERROR(VLOOKUP($J225,'Base 1'!$A:$T,20,0),"-")</f>
        <v>-</v>
      </c>
      <c r="I225" s="51" t="str">
        <f aca="false">IFERROR(VLOOKUP($J225,'Base 1'!$A:$C,3,0),"-")</f>
        <v>-</v>
      </c>
      <c r="J225" s="51"/>
      <c r="K225" s="50" t="str">
        <f aca="false">IFERROR(VLOOKUP($J225,'Base 1'!$A:$E,5,0),"-")</f>
        <v>-</v>
      </c>
      <c r="L225" s="50" t="str">
        <f aca="false">IFERROR(VLOOKUP($J225,'Base 1'!$A:$Q,17,0),"-")</f>
        <v>-</v>
      </c>
      <c r="M225" s="50" t="str">
        <f aca="false">IFERROR(VLOOKUP($J225,'Base 1'!$A:$R,18,0),"-")</f>
        <v>-</v>
      </c>
      <c r="N225" s="50" t="str">
        <f aca="false">IFERROR(VLOOKUP($J225,'Base 1'!$A:$F,6,0),"-")</f>
        <v>-</v>
      </c>
      <c r="O225" s="53" t="str">
        <f aca="false">IFERROR(VLOOKUP($J225,'Base 1'!$A:$G,7,0),"-")</f>
        <v>-</v>
      </c>
      <c r="P225" s="133"/>
      <c r="Q225" s="134" t="s">
        <v>57</v>
      </c>
      <c r="R225" s="135" t="s">
        <v>57</v>
      </c>
      <c r="S225" s="136"/>
      <c r="T225" s="60"/>
      <c r="U225" s="61" t="s">
        <v>57</v>
      </c>
      <c r="V225" s="63" t="str">
        <f aca="false">IFERROR(VLOOKUP($J225,'Base 1'!$A:$Q,16,0),"-")</f>
        <v>-</v>
      </c>
      <c r="W225" s="63" t="s">
        <v>57</v>
      </c>
      <c r="X225" s="64" t="s">
        <v>57</v>
      </c>
    </row>
    <row r="226" s="65" customFormat="true" ht="15" hidden="false" customHeight="false" outlineLevel="0" collapsed="false">
      <c r="B226" s="131" t="n">
        <f aca="true">TODAY()</f>
        <v>46135</v>
      </c>
      <c r="C226" s="132" t="s">
        <v>37</v>
      </c>
      <c r="D226" s="49" t="s">
        <v>38</v>
      </c>
      <c r="E226" s="50" t="str">
        <f aca="false">IFERROR(VLOOKUP($J226,'Base 1'!A:S,19,0),"-")</f>
        <v>-</v>
      </c>
      <c r="F226" s="50" t="str">
        <f aca="false">IFERROR(VLOOKUP($J226,'Base 1'!$A:$N,14,0),"-")</f>
        <v>-</v>
      </c>
      <c r="G226" s="50" t="str">
        <f aca="false">IFERROR(VLOOKUP($J226,'Base 1'!$A:$O,15,0),"-")</f>
        <v>-</v>
      </c>
      <c r="H226" s="50" t="str">
        <f aca="false">IFERROR(VLOOKUP($J226,'Base 1'!$A:$T,20,0),"-")</f>
        <v>-</v>
      </c>
      <c r="I226" s="51" t="str">
        <f aca="false">IFERROR(VLOOKUP($J226,'Base 1'!$A:$C,3,0),"-")</f>
        <v>-</v>
      </c>
      <c r="J226" s="51"/>
      <c r="K226" s="50" t="str">
        <f aca="false">IFERROR(VLOOKUP($J226,'Base 1'!$A:$E,5,0),"-")</f>
        <v>-</v>
      </c>
      <c r="L226" s="50" t="str">
        <f aca="false">IFERROR(VLOOKUP($J226,'Base 1'!$A:$Q,17,0),"-")</f>
        <v>-</v>
      </c>
      <c r="M226" s="50" t="str">
        <f aca="false">IFERROR(VLOOKUP($J226,'Base 1'!$A:$R,18,0),"-")</f>
        <v>-</v>
      </c>
      <c r="N226" s="50" t="str">
        <f aca="false">IFERROR(VLOOKUP($J226,'Base 1'!$A:$F,6,0),"-")</f>
        <v>-</v>
      </c>
      <c r="O226" s="53" t="str">
        <f aca="false">IFERROR(VLOOKUP($J226,'Base 1'!$A:$G,7,0),"-")</f>
        <v>-</v>
      </c>
      <c r="P226" s="133"/>
      <c r="Q226" s="134" t="s">
        <v>57</v>
      </c>
      <c r="R226" s="135" t="s">
        <v>57</v>
      </c>
      <c r="S226" s="136"/>
      <c r="T226" s="60"/>
      <c r="U226" s="61" t="s">
        <v>57</v>
      </c>
      <c r="V226" s="63" t="str">
        <f aca="false">IFERROR(VLOOKUP($J226,'Base 1'!$A:$Q,16,0),"-")</f>
        <v>-</v>
      </c>
      <c r="W226" s="63" t="s">
        <v>57</v>
      </c>
      <c r="X226" s="64" t="s">
        <v>57</v>
      </c>
    </row>
    <row r="227" s="65" customFormat="true" ht="15" hidden="false" customHeight="false" outlineLevel="0" collapsed="false">
      <c r="B227" s="131" t="n">
        <f aca="true">TODAY()</f>
        <v>46135</v>
      </c>
      <c r="C227" s="132" t="s">
        <v>37</v>
      </c>
      <c r="D227" s="49" t="s">
        <v>38</v>
      </c>
      <c r="E227" s="50" t="str">
        <f aca="false">IFERROR(VLOOKUP($J227,'Base 1'!A:S,19,0),"-")</f>
        <v>-</v>
      </c>
      <c r="F227" s="50" t="str">
        <f aca="false">IFERROR(VLOOKUP($J227,'Base 1'!$A:$N,14,0),"-")</f>
        <v>-</v>
      </c>
      <c r="G227" s="50" t="str">
        <f aca="false">IFERROR(VLOOKUP($J227,'Base 1'!$A:$O,15,0),"-")</f>
        <v>-</v>
      </c>
      <c r="H227" s="50" t="str">
        <f aca="false">IFERROR(VLOOKUP($J227,'Base 1'!$A:$T,20,0),"-")</f>
        <v>-</v>
      </c>
      <c r="I227" s="51" t="str">
        <f aca="false">IFERROR(VLOOKUP($J227,'Base 1'!$A:$C,3,0),"-")</f>
        <v>-</v>
      </c>
      <c r="J227" s="51"/>
      <c r="K227" s="50" t="str">
        <f aca="false">IFERROR(VLOOKUP($J227,'Base 1'!$A:$E,5,0),"-")</f>
        <v>-</v>
      </c>
      <c r="L227" s="50" t="str">
        <f aca="false">IFERROR(VLOOKUP($J227,'Base 1'!$A:$Q,17,0),"-")</f>
        <v>-</v>
      </c>
      <c r="M227" s="50" t="str">
        <f aca="false">IFERROR(VLOOKUP($J227,'Base 1'!$A:$R,18,0),"-")</f>
        <v>-</v>
      </c>
      <c r="N227" s="50" t="str">
        <f aca="false">IFERROR(VLOOKUP($J227,'Base 1'!$A:$F,6,0),"-")</f>
        <v>-</v>
      </c>
      <c r="O227" s="53" t="str">
        <f aca="false">IFERROR(VLOOKUP($J227,'Base 1'!$A:$G,7,0),"-")</f>
        <v>-</v>
      </c>
      <c r="P227" s="133"/>
      <c r="Q227" s="134" t="s">
        <v>57</v>
      </c>
      <c r="R227" s="135" t="s">
        <v>57</v>
      </c>
      <c r="S227" s="136"/>
      <c r="T227" s="60"/>
      <c r="U227" s="61" t="s">
        <v>57</v>
      </c>
      <c r="V227" s="63" t="str">
        <f aca="false">IFERROR(VLOOKUP($J227,'Base 1'!$A:$Q,16,0),"-")</f>
        <v>-</v>
      </c>
      <c r="W227" s="63" t="s">
        <v>57</v>
      </c>
      <c r="X227" s="64" t="s">
        <v>57</v>
      </c>
    </row>
    <row r="228" s="65" customFormat="true" ht="15" hidden="false" customHeight="false" outlineLevel="0" collapsed="false">
      <c r="B228" s="131" t="n">
        <f aca="true">TODAY()</f>
        <v>46135</v>
      </c>
      <c r="C228" s="132" t="s">
        <v>37</v>
      </c>
      <c r="D228" s="49" t="s">
        <v>38</v>
      </c>
      <c r="E228" s="50" t="str">
        <f aca="false">IFERROR(VLOOKUP($J228,'Base 1'!A:S,19,0),"-")</f>
        <v>-</v>
      </c>
      <c r="F228" s="50" t="str">
        <f aca="false">IFERROR(VLOOKUP($J228,'Base 1'!$A:$N,14,0),"-")</f>
        <v>-</v>
      </c>
      <c r="G228" s="50" t="str">
        <f aca="false">IFERROR(VLOOKUP($J228,'Base 1'!$A:$O,15,0),"-")</f>
        <v>-</v>
      </c>
      <c r="H228" s="50" t="str">
        <f aca="false">IFERROR(VLOOKUP($J228,'Base 1'!$A:$T,20,0),"-")</f>
        <v>-</v>
      </c>
      <c r="I228" s="51" t="str">
        <f aca="false">IFERROR(VLOOKUP($J228,'Base 1'!$A:$C,3,0),"-")</f>
        <v>-</v>
      </c>
      <c r="J228" s="51"/>
      <c r="K228" s="50" t="str">
        <f aca="false">IFERROR(VLOOKUP($J228,'Base 1'!$A:$E,5,0),"-")</f>
        <v>-</v>
      </c>
      <c r="L228" s="50" t="str">
        <f aca="false">IFERROR(VLOOKUP($J228,'Base 1'!$A:$Q,17,0),"-")</f>
        <v>-</v>
      </c>
      <c r="M228" s="50" t="str">
        <f aca="false">IFERROR(VLOOKUP($J228,'Base 1'!$A:$R,18,0),"-")</f>
        <v>-</v>
      </c>
      <c r="N228" s="50" t="str">
        <f aca="false">IFERROR(VLOOKUP($J228,'Base 1'!$A:$F,6,0),"-")</f>
        <v>-</v>
      </c>
      <c r="O228" s="53" t="str">
        <f aca="false">IFERROR(VLOOKUP($J228,'Base 1'!$A:$G,7,0),"-")</f>
        <v>-</v>
      </c>
      <c r="P228" s="133"/>
      <c r="Q228" s="134" t="s">
        <v>57</v>
      </c>
      <c r="R228" s="135" t="s">
        <v>57</v>
      </c>
      <c r="S228" s="136"/>
      <c r="T228" s="60"/>
      <c r="U228" s="61" t="s">
        <v>57</v>
      </c>
      <c r="V228" s="63" t="str">
        <f aca="false">IFERROR(VLOOKUP($J228,'Base 1'!$A:$Q,16,0),"-")</f>
        <v>-</v>
      </c>
      <c r="W228" s="63" t="s">
        <v>57</v>
      </c>
      <c r="X228" s="64" t="s">
        <v>57</v>
      </c>
    </row>
    <row r="229" s="65" customFormat="true" ht="15" hidden="false" customHeight="false" outlineLevel="0" collapsed="false">
      <c r="B229" s="131" t="n">
        <f aca="true">TODAY()</f>
        <v>46135</v>
      </c>
      <c r="C229" s="132" t="s">
        <v>37</v>
      </c>
      <c r="D229" s="49" t="s">
        <v>38</v>
      </c>
      <c r="E229" s="50" t="str">
        <f aca="false">IFERROR(VLOOKUP($J229,'Base 1'!A:S,19,0),"-")</f>
        <v>-</v>
      </c>
      <c r="F229" s="50" t="str">
        <f aca="false">IFERROR(VLOOKUP($J229,'Base 1'!$A:$N,14,0),"-")</f>
        <v>-</v>
      </c>
      <c r="G229" s="50" t="str">
        <f aca="false">IFERROR(VLOOKUP($J229,'Base 1'!$A:$O,15,0),"-")</f>
        <v>-</v>
      </c>
      <c r="H229" s="50" t="str">
        <f aca="false">IFERROR(VLOOKUP($J229,'Base 1'!$A:$T,20,0),"-")</f>
        <v>-</v>
      </c>
      <c r="I229" s="51" t="str">
        <f aca="false">IFERROR(VLOOKUP($J229,'Base 1'!$A:$C,3,0),"-")</f>
        <v>-</v>
      </c>
      <c r="J229" s="51"/>
      <c r="K229" s="50" t="str">
        <f aca="false">IFERROR(VLOOKUP($J229,'Base 1'!$A:$E,5,0),"-")</f>
        <v>-</v>
      </c>
      <c r="L229" s="50" t="str">
        <f aca="false">IFERROR(VLOOKUP($J229,'Base 1'!$A:$Q,17,0),"-")</f>
        <v>-</v>
      </c>
      <c r="M229" s="50" t="str">
        <f aca="false">IFERROR(VLOOKUP($J229,'Base 1'!$A:$R,18,0),"-")</f>
        <v>-</v>
      </c>
      <c r="N229" s="50" t="str">
        <f aca="false">IFERROR(VLOOKUP($J229,'Base 1'!$A:$F,6,0),"-")</f>
        <v>-</v>
      </c>
      <c r="O229" s="53" t="str">
        <f aca="false">IFERROR(VLOOKUP($J229,'Base 1'!$A:$G,7,0),"-")</f>
        <v>-</v>
      </c>
      <c r="P229" s="133"/>
      <c r="Q229" s="134" t="s">
        <v>57</v>
      </c>
      <c r="R229" s="135" t="s">
        <v>57</v>
      </c>
      <c r="S229" s="136"/>
      <c r="T229" s="60"/>
      <c r="U229" s="61" t="s">
        <v>57</v>
      </c>
      <c r="V229" s="63" t="str">
        <f aca="false">IFERROR(VLOOKUP($J229,'Base 1'!$A:$Q,16,0),"-")</f>
        <v>-</v>
      </c>
      <c r="W229" s="63" t="s">
        <v>57</v>
      </c>
      <c r="X229" s="64" t="s">
        <v>57</v>
      </c>
    </row>
    <row r="230" s="65" customFormat="true" ht="15" hidden="false" customHeight="false" outlineLevel="0" collapsed="false">
      <c r="B230" s="131" t="n">
        <f aca="true">TODAY()</f>
        <v>46135</v>
      </c>
      <c r="C230" s="132" t="s">
        <v>37</v>
      </c>
      <c r="D230" s="49" t="s">
        <v>38</v>
      </c>
      <c r="E230" s="50" t="str">
        <f aca="false">IFERROR(VLOOKUP($J230,'Base 1'!A:S,19,0),"-")</f>
        <v>-</v>
      </c>
      <c r="F230" s="50" t="str">
        <f aca="false">IFERROR(VLOOKUP($J230,'Base 1'!$A:$N,14,0),"-")</f>
        <v>-</v>
      </c>
      <c r="G230" s="50" t="str">
        <f aca="false">IFERROR(VLOOKUP($J230,'Base 1'!$A:$O,15,0),"-")</f>
        <v>-</v>
      </c>
      <c r="H230" s="50" t="str">
        <f aca="false">IFERROR(VLOOKUP($J230,'Base 1'!$A:$T,20,0),"-")</f>
        <v>-</v>
      </c>
      <c r="I230" s="51" t="str">
        <f aca="false">IFERROR(VLOOKUP($J230,'Base 1'!$A:$C,3,0),"-")</f>
        <v>-</v>
      </c>
      <c r="J230" s="51"/>
      <c r="K230" s="50" t="str">
        <f aca="false">IFERROR(VLOOKUP($J230,'Base 1'!$A:$E,5,0),"-")</f>
        <v>-</v>
      </c>
      <c r="L230" s="50" t="str">
        <f aca="false">IFERROR(VLOOKUP($J230,'Base 1'!$A:$Q,17,0),"-")</f>
        <v>-</v>
      </c>
      <c r="M230" s="50" t="str">
        <f aca="false">IFERROR(VLOOKUP($J230,'Base 1'!$A:$R,18,0),"-")</f>
        <v>-</v>
      </c>
      <c r="N230" s="50" t="str">
        <f aca="false">IFERROR(VLOOKUP($J230,'Base 1'!$A:$F,6,0),"-")</f>
        <v>-</v>
      </c>
      <c r="O230" s="53" t="str">
        <f aca="false">IFERROR(VLOOKUP($J230,'Base 1'!$A:$G,7,0),"-")</f>
        <v>-</v>
      </c>
      <c r="P230" s="133"/>
      <c r="Q230" s="134" t="s">
        <v>57</v>
      </c>
      <c r="R230" s="135" t="s">
        <v>57</v>
      </c>
      <c r="S230" s="136"/>
      <c r="T230" s="60"/>
      <c r="U230" s="61" t="s">
        <v>57</v>
      </c>
      <c r="V230" s="63" t="str">
        <f aca="false">IFERROR(VLOOKUP($J230,'Base 1'!$A:$Q,16,0),"-")</f>
        <v>-</v>
      </c>
      <c r="W230" s="63" t="s">
        <v>57</v>
      </c>
      <c r="X230" s="64" t="s">
        <v>57</v>
      </c>
    </row>
    <row r="231" s="65" customFormat="true" ht="15" hidden="false" customHeight="false" outlineLevel="0" collapsed="false">
      <c r="B231" s="131" t="n">
        <f aca="true">TODAY()</f>
        <v>46135</v>
      </c>
      <c r="C231" s="132" t="s">
        <v>37</v>
      </c>
      <c r="D231" s="49" t="s">
        <v>38</v>
      </c>
      <c r="E231" s="50" t="str">
        <f aca="false">IFERROR(VLOOKUP($J231,'Base 1'!A:S,19,0),"-")</f>
        <v>-</v>
      </c>
      <c r="F231" s="50" t="str">
        <f aca="false">IFERROR(VLOOKUP($J231,'Base 1'!$A:$N,14,0),"-")</f>
        <v>-</v>
      </c>
      <c r="G231" s="50" t="str">
        <f aca="false">IFERROR(VLOOKUP($J231,'Base 1'!$A:$O,15,0),"-")</f>
        <v>-</v>
      </c>
      <c r="H231" s="50" t="str">
        <f aca="false">IFERROR(VLOOKUP($J231,'Base 1'!$A:$T,20,0),"-")</f>
        <v>-</v>
      </c>
      <c r="I231" s="51" t="str">
        <f aca="false">IFERROR(VLOOKUP($J231,'Base 1'!$A:$C,3,0),"-")</f>
        <v>-</v>
      </c>
      <c r="J231" s="51"/>
      <c r="K231" s="50" t="str">
        <f aca="false">IFERROR(VLOOKUP($J231,'Base 1'!$A:$E,5,0),"-")</f>
        <v>-</v>
      </c>
      <c r="L231" s="50" t="str">
        <f aca="false">IFERROR(VLOOKUP($J231,'Base 1'!$A:$Q,17,0),"-")</f>
        <v>-</v>
      </c>
      <c r="M231" s="50" t="str">
        <f aca="false">IFERROR(VLOOKUP($J231,'Base 1'!$A:$R,18,0),"-")</f>
        <v>-</v>
      </c>
      <c r="N231" s="50" t="str">
        <f aca="false">IFERROR(VLOOKUP($J231,'Base 1'!$A:$F,6,0),"-")</f>
        <v>-</v>
      </c>
      <c r="O231" s="53" t="str">
        <f aca="false">IFERROR(VLOOKUP($J231,'Base 1'!$A:$G,7,0),"-")</f>
        <v>-</v>
      </c>
      <c r="P231" s="133"/>
      <c r="Q231" s="134" t="s">
        <v>57</v>
      </c>
      <c r="R231" s="135" t="s">
        <v>57</v>
      </c>
      <c r="S231" s="136"/>
      <c r="T231" s="60"/>
      <c r="U231" s="61" t="s">
        <v>57</v>
      </c>
      <c r="V231" s="63" t="str">
        <f aca="false">IFERROR(VLOOKUP($J231,'Base 1'!$A:$Q,16,0),"-")</f>
        <v>-</v>
      </c>
      <c r="W231" s="63" t="s">
        <v>57</v>
      </c>
      <c r="X231" s="64" t="s">
        <v>57</v>
      </c>
    </row>
    <row r="232" s="65" customFormat="true" ht="15" hidden="false" customHeight="false" outlineLevel="0" collapsed="false">
      <c r="B232" s="131" t="n">
        <f aca="true">TODAY()</f>
        <v>46135</v>
      </c>
      <c r="C232" s="132" t="s">
        <v>37</v>
      </c>
      <c r="D232" s="49" t="s">
        <v>38</v>
      </c>
      <c r="E232" s="50" t="str">
        <f aca="false">IFERROR(VLOOKUP($J232,'Base 1'!A:S,19,0),"-")</f>
        <v>-</v>
      </c>
      <c r="F232" s="50" t="str">
        <f aca="false">IFERROR(VLOOKUP($J232,'Base 1'!$A:$N,14,0),"-")</f>
        <v>-</v>
      </c>
      <c r="G232" s="50" t="str">
        <f aca="false">IFERROR(VLOOKUP($J232,'Base 1'!$A:$O,15,0),"-")</f>
        <v>-</v>
      </c>
      <c r="H232" s="50" t="str">
        <f aca="false">IFERROR(VLOOKUP($J232,'Base 1'!$A:$T,20,0),"-")</f>
        <v>-</v>
      </c>
      <c r="I232" s="51" t="str">
        <f aca="false">IFERROR(VLOOKUP($J232,'Base 1'!$A:$C,3,0),"-")</f>
        <v>-</v>
      </c>
      <c r="J232" s="51"/>
      <c r="K232" s="50" t="str">
        <f aca="false">IFERROR(VLOOKUP($J232,'Base 1'!$A:$E,5,0),"-")</f>
        <v>-</v>
      </c>
      <c r="L232" s="50" t="str">
        <f aca="false">IFERROR(VLOOKUP($J232,'Base 1'!$A:$Q,17,0),"-")</f>
        <v>-</v>
      </c>
      <c r="M232" s="50" t="str">
        <f aca="false">IFERROR(VLOOKUP($J232,'Base 1'!$A:$R,18,0),"-")</f>
        <v>-</v>
      </c>
      <c r="N232" s="50" t="str">
        <f aca="false">IFERROR(VLOOKUP($J232,'Base 1'!$A:$F,6,0),"-")</f>
        <v>-</v>
      </c>
      <c r="O232" s="53" t="str">
        <f aca="false">IFERROR(VLOOKUP($J232,'Base 1'!$A:$G,7,0),"-")</f>
        <v>-</v>
      </c>
      <c r="P232" s="133"/>
      <c r="Q232" s="134" t="s">
        <v>57</v>
      </c>
      <c r="R232" s="135" t="s">
        <v>57</v>
      </c>
      <c r="S232" s="136"/>
      <c r="T232" s="60"/>
      <c r="U232" s="61" t="s">
        <v>57</v>
      </c>
      <c r="V232" s="63" t="str">
        <f aca="false">IFERROR(VLOOKUP($J232,'Base 1'!$A:$Q,16,0),"-")</f>
        <v>-</v>
      </c>
      <c r="W232" s="63" t="s">
        <v>57</v>
      </c>
      <c r="X232" s="64" t="s">
        <v>57</v>
      </c>
    </row>
    <row r="233" s="65" customFormat="true" ht="15" hidden="false" customHeight="false" outlineLevel="0" collapsed="false">
      <c r="B233" s="131" t="n">
        <f aca="true">TODAY()</f>
        <v>46135</v>
      </c>
      <c r="C233" s="132" t="s">
        <v>37</v>
      </c>
      <c r="D233" s="49" t="s">
        <v>38</v>
      </c>
      <c r="E233" s="50" t="str">
        <f aca="false">IFERROR(VLOOKUP($J233,'Base 1'!A:S,19,0),"-")</f>
        <v>-</v>
      </c>
      <c r="F233" s="50" t="str">
        <f aca="false">IFERROR(VLOOKUP($J233,'Base 1'!$A:$N,14,0),"-")</f>
        <v>-</v>
      </c>
      <c r="G233" s="50" t="str">
        <f aca="false">IFERROR(VLOOKUP($J233,'Base 1'!$A:$O,15,0),"-")</f>
        <v>-</v>
      </c>
      <c r="H233" s="50" t="str">
        <f aca="false">IFERROR(VLOOKUP($J233,'Base 1'!$A:$T,20,0),"-")</f>
        <v>-</v>
      </c>
      <c r="I233" s="51" t="str">
        <f aca="false">IFERROR(VLOOKUP($J233,'Base 1'!$A:$C,3,0),"-")</f>
        <v>-</v>
      </c>
      <c r="J233" s="51"/>
      <c r="K233" s="50" t="str">
        <f aca="false">IFERROR(VLOOKUP($J233,'Base 1'!$A:$E,5,0),"-")</f>
        <v>-</v>
      </c>
      <c r="L233" s="50" t="str">
        <f aca="false">IFERROR(VLOOKUP($J233,'Base 1'!$A:$Q,17,0),"-")</f>
        <v>-</v>
      </c>
      <c r="M233" s="50" t="str">
        <f aca="false">IFERROR(VLOOKUP($J233,'Base 1'!$A:$R,18,0),"-")</f>
        <v>-</v>
      </c>
      <c r="N233" s="50" t="str">
        <f aca="false">IFERROR(VLOOKUP($J233,'Base 1'!$A:$F,6,0),"-")</f>
        <v>-</v>
      </c>
      <c r="O233" s="53" t="str">
        <f aca="false">IFERROR(VLOOKUP($J233,'Base 1'!$A:$G,7,0),"-")</f>
        <v>-</v>
      </c>
      <c r="P233" s="133"/>
      <c r="Q233" s="134" t="s">
        <v>57</v>
      </c>
      <c r="R233" s="135" t="s">
        <v>57</v>
      </c>
      <c r="S233" s="136"/>
      <c r="T233" s="60"/>
      <c r="U233" s="61" t="s">
        <v>57</v>
      </c>
      <c r="V233" s="63" t="str">
        <f aca="false">IFERROR(VLOOKUP($J233,'Base 1'!$A:$Q,16,0),"-")</f>
        <v>-</v>
      </c>
      <c r="W233" s="63" t="s">
        <v>57</v>
      </c>
      <c r="X233" s="64" t="s">
        <v>57</v>
      </c>
    </row>
    <row r="234" s="65" customFormat="true" ht="15" hidden="false" customHeight="false" outlineLevel="0" collapsed="false">
      <c r="B234" s="131" t="n">
        <f aca="true">TODAY()</f>
        <v>46135</v>
      </c>
      <c r="C234" s="132" t="s">
        <v>37</v>
      </c>
      <c r="D234" s="49" t="s">
        <v>38</v>
      </c>
      <c r="E234" s="50" t="str">
        <f aca="false">IFERROR(VLOOKUP($J234,'Base 1'!A:S,19,0),"-")</f>
        <v>-</v>
      </c>
      <c r="F234" s="50" t="str">
        <f aca="false">IFERROR(VLOOKUP($J234,'Base 1'!$A:$N,14,0),"-")</f>
        <v>-</v>
      </c>
      <c r="G234" s="50" t="str">
        <f aca="false">IFERROR(VLOOKUP($J234,'Base 1'!$A:$O,15,0),"-")</f>
        <v>-</v>
      </c>
      <c r="H234" s="50" t="str">
        <f aca="false">IFERROR(VLOOKUP($J234,'Base 1'!$A:$T,20,0),"-")</f>
        <v>-</v>
      </c>
      <c r="I234" s="51" t="str">
        <f aca="false">IFERROR(VLOOKUP($J234,'Base 1'!$A:$C,3,0),"-")</f>
        <v>-</v>
      </c>
      <c r="J234" s="51"/>
      <c r="K234" s="50" t="str">
        <f aca="false">IFERROR(VLOOKUP($J234,'Base 1'!$A:$E,5,0),"-")</f>
        <v>-</v>
      </c>
      <c r="L234" s="50" t="str">
        <f aca="false">IFERROR(VLOOKUP($J234,'Base 1'!$A:$Q,17,0),"-")</f>
        <v>-</v>
      </c>
      <c r="M234" s="50" t="str">
        <f aca="false">IFERROR(VLOOKUP($J234,'Base 1'!$A:$R,18,0),"-")</f>
        <v>-</v>
      </c>
      <c r="N234" s="50" t="str">
        <f aca="false">IFERROR(VLOOKUP($J234,'Base 1'!$A:$F,6,0),"-")</f>
        <v>-</v>
      </c>
      <c r="O234" s="53" t="str">
        <f aca="false">IFERROR(VLOOKUP($J234,'Base 1'!$A:$G,7,0),"-")</f>
        <v>-</v>
      </c>
      <c r="P234" s="133"/>
      <c r="Q234" s="134" t="s">
        <v>57</v>
      </c>
      <c r="R234" s="135" t="s">
        <v>57</v>
      </c>
      <c r="S234" s="136"/>
      <c r="T234" s="60"/>
      <c r="U234" s="61" t="s">
        <v>57</v>
      </c>
      <c r="V234" s="63" t="str">
        <f aca="false">IFERROR(VLOOKUP($J234,'Base 1'!$A:$Q,16,0),"-")</f>
        <v>-</v>
      </c>
      <c r="W234" s="63" t="s">
        <v>57</v>
      </c>
      <c r="X234" s="64" t="s">
        <v>57</v>
      </c>
    </row>
    <row r="235" s="65" customFormat="true" ht="15" hidden="false" customHeight="false" outlineLevel="0" collapsed="false">
      <c r="B235" s="131" t="n">
        <f aca="true">TODAY()</f>
        <v>46135</v>
      </c>
      <c r="C235" s="132" t="s">
        <v>37</v>
      </c>
      <c r="D235" s="49" t="s">
        <v>38</v>
      </c>
      <c r="E235" s="50" t="str">
        <f aca="false">IFERROR(VLOOKUP($J235,'Base 1'!A:S,19,0),"-")</f>
        <v>-</v>
      </c>
      <c r="F235" s="50" t="str">
        <f aca="false">IFERROR(VLOOKUP($J235,'Base 1'!$A:$N,14,0),"-")</f>
        <v>-</v>
      </c>
      <c r="G235" s="50" t="str">
        <f aca="false">IFERROR(VLOOKUP($J235,'Base 1'!$A:$O,15,0),"-")</f>
        <v>-</v>
      </c>
      <c r="H235" s="50" t="str">
        <f aca="false">IFERROR(VLOOKUP($J235,'Base 1'!$A:$T,20,0),"-")</f>
        <v>-</v>
      </c>
      <c r="I235" s="51" t="str">
        <f aca="false">IFERROR(VLOOKUP($J235,'Base 1'!$A:$C,3,0),"-")</f>
        <v>-</v>
      </c>
      <c r="J235" s="51"/>
      <c r="K235" s="50" t="str">
        <f aca="false">IFERROR(VLOOKUP($J235,'Base 1'!$A:$E,5,0),"-")</f>
        <v>-</v>
      </c>
      <c r="L235" s="50" t="str">
        <f aca="false">IFERROR(VLOOKUP($J235,'Base 1'!$A:$Q,17,0),"-")</f>
        <v>-</v>
      </c>
      <c r="M235" s="50" t="str">
        <f aca="false">IFERROR(VLOOKUP($J235,'Base 1'!$A:$R,18,0),"-")</f>
        <v>-</v>
      </c>
      <c r="N235" s="50" t="str">
        <f aca="false">IFERROR(VLOOKUP($J235,'Base 1'!$A:$F,6,0),"-")</f>
        <v>-</v>
      </c>
      <c r="O235" s="53" t="str">
        <f aca="false">IFERROR(VLOOKUP($J235,'Base 1'!$A:$G,7,0),"-")</f>
        <v>-</v>
      </c>
      <c r="P235" s="133"/>
      <c r="Q235" s="134" t="s">
        <v>57</v>
      </c>
      <c r="R235" s="135" t="s">
        <v>57</v>
      </c>
      <c r="S235" s="136"/>
      <c r="T235" s="60"/>
      <c r="U235" s="61" t="s">
        <v>57</v>
      </c>
      <c r="V235" s="63" t="str">
        <f aca="false">IFERROR(VLOOKUP($J235,'Base 1'!$A:$Q,16,0),"-")</f>
        <v>-</v>
      </c>
      <c r="W235" s="63" t="s">
        <v>57</v>
      </c>
      <c r="X235" s="64" t="s">
        <v>57</v>
      </c>
    </row>
    <row r="236" s="65" customFormat="true" ht="15" hidden="false" customHeight="false" outlineLevel="0" collapsed="false">
      <c r="B236" s="131" t="n">
        <f aca="true">TODAY()</f>
        <v>46135</v>
      </c>
      <c r="C236" s="132" t="s">
        <v>37</v>
      </c>
      <c r="D236" s="49" t="s">
        <v>38</v>
      </c>
      <c r="E236" s="50" t="str">
        <f aca="false">IFERROR(VLOOKUP($J236,'Base 1'!A:S,19,0),"-")</f>
        <v>-</v>
      </c>
      <c r="F236" s="50" t="str">
        <f aca="false">IFERROR(VLOOKUP($J236,'Base 1'!$A:$N,14,0),"-")</f>
        <v>-</v>
      </c>
      <c r="G236" s="50" t="str">
        <f aca="false">IFERROR(VLOOKUP($J236,'Base 1'!$A:$O,15,0),"-")</f>
        <v>-</v>
      </c>
      <c r="H236" s="50" t="str">
        <f aca="false">IFERROR(VLOOKUP($J236,'Base 1'!$A:$T,20,0),"-")</f>
        <v>-</v>
      </c>
      <c r="I236" s="51" t="str">
        <f aca="false">IFERROR(VLOOKUP($J236,'Base 1'!$A:$C,3,0),"-")</f>
        <v>-</v>
      </c>
      <c r="J236" s="51"/>
      <c r="K236" s="50" t="str">
        <f aca="false">IFERROR(VLOOKUP($J236,'Base 1'!$A:$E,5,0),"-")</f>
        <v>-</v>
      </c>
      <c r="L236" s="50" t="str">
        <f aca="false">IFERROR(VLOOKUP($J236,'Base 1'!$A:$Q,17,0),"-")</f>
        <v>-</v>
      </c>
      <c r="M236" s="50" t="str">
        <f aca="false">IFERROR(VLOOKUP($J236,'Base 1'!$A:$R,18,0),"-")</f>
        <v>-</v>
      </c>
      <c r="N236" s="50" t="str">
        <f aca="false">IFERROR(VLOOKUP($J236,'Base 1'!$A:$F,6,0),"-")</f>
        <v>-</v>
      </c>
      <c r="O236" s="53" t="str">
        <f aca="false">IFERROR(VLOOKUP($J236,'Base 1'!$A:$G,7,0),"-")</f>
        <v>-</v>
      </c>
      <c r="P236" s="133"/>
      <c r="Q236" s="134" t="s">
        <v>57</v>
      </c>
      <c r="R236" s="135" t="s">
        <v>57</v>
      </c>
      <c r="S236" s="136"/>
      <c r="T236" s="60"/>
      <c r="U236" s="61" t="s">
        <v>57</v>
      </c>
      <c r="V236" s="63" t="str">
        <f aca="false">IFERROR(VLOOKUP($J236,'Base 1'!$A:$Q,16,0),"-")</f>
        <v>-</v>
      </c>
      <c r="W236" s="63" t="s">
        <v>57</v>
      </c>
      <c r="X236" s="64" t="s">
        <v>57</v>
      </c>
    </row>
    <row r="237" s="65" customFormat="true" ht="15" hidden="false" customHeight="false" outlineLevel="0" collapsed="false">
      <c r="B237" s="131" t="n">
        <f aca="true">TODAY()</f>
        <v>46135</v>
      </c>
      <c r="C237" s="132" t="s">
        <v>37</v>
      </c>
      <c r="D237" s="49" t="s">
        <v>38</v>
      </c>
      <c r="E237" s="50" t="str">
        <f aca="false">IFERROR(VLOOKUP($J237,'Base 1'!A:S,19,0),"-")</f>
        <v>-</v>
      </c>
      <c r="F237" s="50" t="str">
        <f aca="false">IFERROR(VLOOKUP($J237,'Base 1'!$A:$N,14,0),"-")</f>
        <v>-</v>
      </c>
      <c r="G237" s="50" t="str">
        <f aca="false">IFERROR(VLOOKUP($J237,'Base 1'!$A:$O,15,0),"-")</f>
        <v>-</v>
      </c>
      <c r="H237" s="50" t="str">
        <f aca="false">IFERROR(VLOOKUP($J237,'Base 1'!$A:$T,20,0),"-")</f>
        <v>-</v>
      </c>
      <c r="I237" s="51" t="str">
        <f aca="false">IFERROR(VLOOKUP($J237,'Base 1'!$A:$C,3,0),"-")</f>
        <v>-</v>
      </c>
      <c r="J237" s="51"/>
      <c r="K237" s="50" t="str">
        <f aca="false">IFERROR(VLOOKUP($J237,'Base 1'!$A:$E,5,0),"-")</f>
        <v>-</v>
      </c>
      <c r="L237" s="50" t="str">
        <f aca="false">IFERROR(VLOOKUP($J237,'Base 1'!$A:$Q,17,0),"-")</f>
        <v>-</v>
      </c>
      <c r="M237" s="50" t="str">
        <f aca="false">IFERROR(VLOOKUP($J237,'Base 1'!$A:$R,18,0),"-")</f>
        <v>-</v>
      </c>
      <c r="N237" s="50" t="str">
        <f aca="false">IFERROR(VLOOKUP($J237,'Base 1'!$A:$F,6,0),"-")</f>
        <v>-</v>
      </c>
      <c r="O237" s="53" t="str">
        <f aca="false">IFERROR(VLOOKUP($J237,'Base 1'!$A:$G,7,0),"-")</f>
        <v>-</v>
      </c>
      <c r="P237" s="133"/>
      <c r="Q237" s="134" t="s">
        <v>57</v>
      </c>
      <c r="R237" s="135" t="s">
        <v>57</v>
      </c>
      <c r="S237" s="136"/>
      <c r="T237" s="60"/>
      <c r="U237" s="61" t="s">
        <v>57</v>
      </c>
      <c r="V237" s="63" t="str">
        <f aca="false">IFERROR(VLOOKUP($J237,'Base 1'!$A:$Q,16,0),"-")</f>
        <v>-</v>
      </c>
      <c r="W237" s="63" t="s">
        <v>57</v>
      </c>
      <c r="X237" s="64" t="s">
        <v>57</v>
      </c>
    </row>
    <row r="238" s="65" customFormat="true" ht="15" hidden="false" customHeight="false" outlineLevel="0" collapsed="false">
      <c r="B238" s="131" t="n">
        <f aca="true">TODAY()</f>
        <v>46135</v>
      </c>
      <c r="C238" s="132" t="s">
        <v>37</v>
      </c>
      <c r="D238" s="49" t="s">
        <v>38</v>
      </c>
      <c r="E238" s="50" t="str">
        <f aca="false">IFERROR(VLOOKUP($J238,'Base 1'!A:S,19,0),"-")</f>
        <v>-</v>
      </c>
      <c r="F238" s="50" t="str">
        <f aca="false">IFERROR(VLOOKUP($J238,'Base 1'!$A:$N,14,0),"-")</f>
        <v>-</v>
      </c>
      <c r="G238" s="50" t="str">
        <f aca="false">IFERROR(VLOOKUP($J238,'Base 1'!$A:$O,15,0),"-")</f>
        <v>-</v>
      </c>
      <c r="H238" s="50" t="str">
        <f aca="false">IFERROR(VLOOKUP($J238,'Base 1'!$A:$T,20,0),"-")</f>
        <v>-</v>
      </c>
      <c r="I238" s="51" t="str">
        <f aca="false">IFERROR(VLOOKUP($J238,'Base 1'!$A:$C,3,0),"-")</f>
        <v>-</v>
      </c>
      <c r="J238" s="51"/>
      <c r="K238" s="50" t="str">
        <f aca="false">IFERROR(VLOOKUP($J238,'Base 1'!$A:$E,5,0),"-")</f>
        <v>-</v>
      </c>
      <c r="L238" s="50" t="str">
        <f aca="false">IFERROR(VLOOKUP($J238,'Base 1'!$A:$Q,17,0),"-")</f>
        <v>-</v>
      </c>
      <c r="M238" s="50" t="str">
        <f aca="false">IFERROR(VLOOKUP($J238,'Base 1'!$A:$R,18,0),"-")</f>
        <v>-</v>
      </c>
      <c r="N238" s="50" t="str">
        <f aca="false">IFERROR(VLOOKUP($J238,'Base 1'!$A:$F,6,0),"-")</f>
        <v>-</v>
      </c>
      <c r="O238" s="53" t="str">
        <f aca="false">IFERROR(VLOOKUP($J238,'Base 1'!$A:$G,7,0),"-")</f>
        <v>-</v>
      </c>
      <c r="P238" s="133"/>
      <c r="Q238" s="134" t="s">
        <v>57</v>
      </c>
      <c r="R238" s="135" t="s">
        <v>57</v>
      </c>
      <c r="S238" s="136"/>
      <c r="T238" s="60"/>
      <c r="U238" s="61" t="s">
        <v>57</v>
      </c>
      <c r="V238" s="63" t="str">
        <f aca="false">IFERROR(VLOOKUP($J238,'Base 1'!$A:$Q,16,0),"-")</f>
        <v>-</v>
      </c>
      <c r="W238" s="63" t="s">
        <v>57</v>
      </c>
      <c r="X238" s="64" t="s">
        <v>57</v>
      </c>
    </row>
    <row r="239" s="65" customFormat="true" ht="15" hidden="false" customHeight="false" outlineLevel="0" collapsed="false">
      <c r="B239" s="131" t="n">
        <f aca="true">TODAY()</f>
        <v>46135</v>
      </c>
      <c r="C239" s="132" t="s">
        <v>37</v>
      </c>
      <c r="D239" s="49" t="s">
        <v>38</v>
      </c>
      <c r="E239" s="50" t="str">
        <f aca="false">IFERROR(VLOOKUP($J239,'Base 1'!A:S,19,0),"-")</f>
        <v>-</v>
      </c>
      <c r="F239" s="50" t="str">
        <f aca="false">IFERROR(VLOOKUP($J239,'Base 1'!$A:$N,14,0),"-")</f>
        <v>-</v>
      </c>
      <c r="G239" s="50" t="str">
        <f aca="false">IFERROR(VLOOKUP($J239,'Base 1'!$A:$O,15,0),"-")</f>
        <v>-</v>
      </c>
      <c r="H239" s="50" t="str">
        <f aca="false">IFERROR(VLOOKUP($J239,'Base 1'!$A:$T,20,0),"-")</f>
        <v>-</v>
      </c>
      <c r="I239" s="51" t="str">
        <f aca="false">IFERROR(VLOOKUP($J239,'Base 1'!$A:$C,3,0),"-")</f>
        <v>-</v>
      </c>
      <c r="J239" s="51"/>
      <c r="K239" s="50" t="str">
        <f aca="false">IFERROR(VLOOKUP($J239,'Base 1'!$A:$E,5,0),"-")</f>
        <v>-</v>
      </c>
      <c r="L239" s="50" t="str">
        <f aca="false">IFERROR(VLOOKUP($J239,'Base 1'!$A:$Q,17,0),"-")</f>
        <v>-</v>
      </c>
      <c r="M239" s="50" t="str">
        <f aca="false">IFERROR(VLOOKUP($J239,'Base 1'!$A:$R,18,0),"-")</f>
        <v>-</v>
      </c>
      <c r="N239" s="50" t="str">
        <f aca="false">IFERROR(VLOOKUP($J239,'Base 1'!$A:$F,6,0),"-")</f>
        <v>-</v>
      </c>
      <c r="O239" s="53" t="str">
        <f aca="false">IFERROR(VLOOKUP($J239,'Base 1'!$A:$G,7,0),"-")</f>
        <v>-</v>
      </c>
      <c r="P239" s="133"/>
      <c r="Q239" s="134" t="s">
        <v>57</v>
      </c>
      <c r="R239" s="135" t="s">
        <v>57</v>
      </c>
      <c r="S239" s="136"/>
      <c r="T239" s="60"/>
      <c r="U239" s="61" t="s">
        <v>57</v>
      </c>
      <c r="V239" s="63" t="str">
        <f aca="false">IFERROR(VLOOKUP($J239,'Base 1'!$A:$Q,16,0),"-")</f>
        <v>-</v>
      </c>
      <c r="W239" s="63" t="s">
        <v>57</v>
      </c>
      <c r="X239" s="64" t="s">
        <v>57</v>
      </c>
    </row>
    <row r="240" s="65" customFormat="true" ht="15" hidden="false" customHeight="false" outlineLevel="0" collapsed="false">
      <c r="B240" s="131" t="n">
        <f aca="true">TODAY()</f>
        <v>46135</v>
      </c>
      <c r="C240" s="132" t="s">
        <v>37</v>
      </c>
      <c r="D240" s="49" t="s">
        <v>38</v>
      </c>
      <c r="E240" s="50" t="str">
        <f aca="false">IFERROR(VLOOKUP($J240,'Base 1'!A:S,19,0),"-")</f>
        <v>-</v>
      </c>
      <c r="F240" s="50" t="str">
        <f aca="false">IFERROR(VLOOKUP($J240,'Base 1'!$A:$N,14,0),"-")</f>
        <v>-</v>
      </c>
      <c r="G240" s="50" t="str">
        <f aca="false">IFERROR(VLOOKUP($J240,'Base 1'!$A:$O,15,0),"-")</f>
        <v>-</v>
      </c>
      <c r="H240" s="50" t="str">
        <f aca="false">IFERROR(VLOOKUP($J240,'Base 1'!$A:$T,20,0),"-")</f>
        <v>-</v>
      </c>
      <c r="I240" s="51" t="str">
        <f aca="false">IFERROR(VLOOKUP($J240,'Base 1'!$A:$C,3,0),"-")</f>
        <v>-</v>
      </c>
      <c r="J240" s="51"/>
      <c r="K240" s="50" t="str">
        <f aca="false">IFERROR(VLOOKUP($J240,'Base 1'!$A:$E,5,0),"-")</f>
        <v>-</v>
      </c>
      <c r="L240" s="50" t="str">
        <f aca="false">IFERROR(VLOOKUP($J240,'Base 1'!$A:$Q,17,0),"-")</f>
        <v>-</v>
      </c>
      <c r="M240" s="50" t="str">
        <f aca="false">IFERROR(VLOOKUP($J240,'Base 1'!$A:$R,18,0),"-")</f>
        <v>-</v>
      </c>
      <c r="N240" s="50" t="str">
        <f aca="false">IFERROR(VLOOKUP($J240,'Base 1'!$A:$F,6,0),"-")</f>
        <v>-</v>
      </c>
      <c r="O240" s="53" t="str">
        <f aca="false">IFERROR(VLOOKUP($J240,'Base 1'!$A:$G,7,0),"-")</f>
        <v>-</v>
      </c>
      <c r="P240" s="133"/>
      <c r="Q240" s="134" t="s">
        <v>57</v>
      </c>
      <c r="R240" s="135" t="s">
        <v>57</v>
      </c>
      <c r="S240" s="136"/>
      <c r="T240" s="60"/>
      <c r="U240" s="61" t="s">
        <v>57</v>
      </c>
      <c r="V240" s="63" t="str">
        <f aca="false">IFERROR(VLOOKUP($J240,'Base 1'!$A:$Q,16,0),"-")</f>
        <v>-</v>
      </c>
      <c r="W240" s="63" t="s">
        <v>57</v>
      </c>
      <c r="X240" s="64" t="s">
        <v>57</v>
      </c>
    </row>
    <row r="241" s="65" customFormat="true" ht="15" hidden="false" customHeight="false" outlineLevel="0" collapsed="false">
      <c r="B241" s="131" t="n">
        <f aca="true">TODAY()</f>
        <v>46135</v>
      </c>
      <c r="C241" s="132" t="s">
        <v>37</v>
      </c>
      <c r="D241" s="49" t="s">
        <v>38</v>
      </c>
      <c r="E241" s="50" t="str">
        <f aca="false">IFERROR(VLOOKUP($J241,'Base 1'!A:S,19,0),"-")</f>
        <v>-</v>
      </c>
      <c r="F241" s="50" t="str">
        <f aca="false">IFERROR(VLOOKUP($J241,'Base 1'!$A:$N,14,0),"-")</f>
        <v>-</v>
      </c>
      <c r="G241" s="50" t="str">
        <f aca="false">IFERROR(VLOOKUP($J241,'Base 1'!$A:$O,15,0),"-")</f>
        <v>-</v>
      </c>
      <c r="H241" s="50" t="str">
        <f aca="false">IFERROR(VLOOKUP($J241,'Base 1'!$A:$T,20,0),"-")</f>
        <v>-</v>
      </c>
      <c r="I241" s="51" t="str">
        <f aca="false">IFERROR(VLOOKUP($J241,'Base 1'!$A:$C,3,0),"-")</f>
        <v>-</v>
      </c>
      <c r="J241" s="51"/>
      <c r="K241" s="50" t="str">
        <f aca="false">IFERROR(VLOOKUP($J241,'Base 1'!$A:$E,5,0),"-")</f>
        <v>-</v>
      </c>
      <c r="L241" s="50" t="str">
        <f aca="false">IFERROR(VLOOKUP($J241,'Base 1'!$A:$Q,17,0),"-")</f>
        <v>-</v>
      </c>
      <c r="M241" s="50" t="str">
        <f aca="false">IFERROR(VLOOKUP($J241,'Base 1'!$A:$R,18,0),"-")</f>
        <v>-</v>
      </c>
      <c r="N241" s="50" t="str">
        <f aca="false">IFERROR(VLOOKUP($J241,'Base 1'!$A:$F,6,0),"-")</f>
        <v>-</v>
      </c>
      <c r="O241" s="53" t="str">
        <f aca="false">IFERROR(VLOOKUP($J241,'Base 1'!$A:$G,7,0),"-")</f>
        <v>-</v>
      </c>
      <c r="P241" s="133"/>
      <c r="Q241" s="134" t="s">
        <v>57</v>
      </c>
      <c r="R241" s="135" t="s">
        <v>57</v>
      </c>
      <c r="S241" s="136"/>
      <c r="T241" s="60"/>
      <c r="U241" s="61" t="s">
        <v>57</v>
      </c>
      <c r="V241" s="63" t="str">
        <f aca="false">IFERROR(VLOOKUP($J241,'Base 1'!$A:$Q,16,0),"-")</f>
        <v>-</v>
      </c>
      <c r="W241" s="63" t="s">
        <v>57</v>
      </c>
      <c r="X241" s="64" t="s">
        <v>57</v>
      </c>
    </row>
    <row r="242" s="65" customFormat="true" ht="15" hidden="false" customHeight="false" outlineLevel="0" collapsed="false">
      <c r="B242" s="131" t="n">
        <f aca="true">TODAY()</f>
        <v>46135</v>
      </c>
      <c r="C242" s="132" t="s">
        <v>37</v>
      </c>
      <c r="D242" s="49" t="s">
        <v>38</v>
      </c>
      <c r="E242" s="50" t="str">
        <f aca="false">IFERROR(VLOOKUP($J242,'Base 1'!A:S,19,0),"-")</f>
        <v>-</v>
      </c>
      <c r="F242" s="50" t="str">
        <f aca="false">IFERROR(VLOOKUP($J242,'Base 1'!$A:$N,14,0),"-")</f>
        <v>-</v>
      </c>
      <c r="G242" s="50" t="str">
        <f aca="false">IFERROR(VLOOKUP($J242,'Base 1'!$A:$O,15,0),"-")</f>
        <v>-</v>
      </c>
      <c r="H242" s="50" t="str">
        <f aca="false">IFERROR(VLOOKUP($J242,'Base 1'!$A:$T,20,0),"-")</f>
        <v>-</v>
      </c>
      <c r="I242" s="51" t="str">
        <f aca="false">IFERROR(VLOOKUP($J242,'Base 1'!$A:$C,3,0),"-")</f>
        <v>-</v>
      </c>
      <c r="J242" s="51"/>
      <c r="K242" s="50" t="str">
        <f aca="false">IFERROR(VLOOKUP($J242,'Base 1'!$A:$E,5,0),"-")</f>
        <v>-</v>
      </c>
      <c r="L242" s="50" t="str">
        <f aca="false">IFERROR(VLOOKUP($J242,'Base 1'!$A:$Q,17,0),"-")</f>
        <v>-</v>
      </c>
      <c r="M242" s="50" t="str">
        <f aca="false">IFERROR(VLOOKUP($J242,'Base 1'!$A:$R,18,0),"-")</f>
        <v>-</v>
      </c>
      <c r="N242" s="50" t="str">
        <f aca="false">IFERROR(VLOOKUP($J242,'Base 1'!$A:$F,6,0),"-")</f>
        <v>-</v>
      </c>
      <c r="O242" s="53" t="str">
        <f aca="false">IFERROR(VLOOKUP($J242,'Base 1'!$A:$G,7,0),"-")</f>
        <v>-</v>
      </c>
      <c r="P242" s="133"/>
      <c r="Q242" s="134" t="s">
        <v>57</v>
      </c>
      <c r="R242" s="135" t="s">
        <v>57</v>
      </c>
      <c r="S242" s="136"/>
      <c r="T242" s="60"/>
      <c r="U242" s="61" t="s">
        <v>57</v>
      </c>
      <c r="V242" s="63" t="str">
        <f aca="false">IFERROR(VLOOKUP($J242,'Base 1'!$A:$Q,16,0),"-")</f>
        <v>-</v>
      </c>
      <c r="W242" s="63" t="s">
        <v>57</v>
      </c>
      <c r="X242" s="64" t="s">
        <v>57</v>
      </c>
    </row>
    <row r="243" s="65" customFormat="true" ht="15" hidden="false" customHeight="false" outlineLevel="0" collapsed="false">
      <c r="B243" s="131" t="n">
        <f aca="true">TODAY()</f>
        <v>46135</v>
      </c>
      <c r="C243" s="132" t="s">
        <v>37</v>
      </c>
      <c r="D243" s="49" t="s">
        <v>38</v>
      </c>
      <c r="E243" s="50" t="str">
        <f aca="false">IFERROR(VLOOKUP($J243,'Base 1'!A:S,19,0),"-")</f>
        <v>-</v>
      </c>
      <c r="F243" s="50" t="str">
        <f aca="false">IFERROR(VLOOKUP($J243,'Base 1'!$A:$N,14,0),"-")</f>
        <v>-</v>
      </c>
      <c r="G243" s="50" t="str">
        <f aca="false">IFERROR(VLOOKUP($J243,'Base 1'!$A:$O,15,0),"-")</f>
        <v>-</v>
      </c>
      <c r="H243" s="50" t="str">
        <f aca="false">IFERROR(VLOOKUP($J243,'Base 1'!$A:$T,20,0),"-")</f>
        <v>-</v>
      </c>
      <c r="I243" s="51" t="str">
        <f aca="false">IFERROR(VLOOKUP($J243,'Base 1'!$A:$C,3,0),"-")</f>
        <v>-</v>
      </c>
      <c r="J243" s="51"/>
      <c r="K243" s="50" t="str">
        <f aca="false">IFERROR(VLOOKUP($J243,'Base 1'!$A:$E,5,0),"-")</f>
        <v>-</v>
      </c>
      <c r="L243" s="50" t="str">
        <f aca="false">IFERROR(VLOOKUP($J243,'Base 1'!$A:$Q,17,0),"-")</f>
        <v>-</v>
      </c>
      <c r="M243" s="50" t="str">
        <f aca="false">IFERROR(VLOOKUP($J243,'Base 1'!$A:$R,18,0),"-")</f>
        <v>-</v>
      </c>
      <c r="N243" s="50" t="str">
        <f aca="false">IFERROR(VLOOKUP($J243,'Base 1'!$A:$F,6,0),"-")</f>
        <v>-</v>
      </c>
      <c r="O243" s="53" t="str">
        <f aca="false">IFERROR(VLOOKUP($J243,'Base 1'!$A:$G,7,0),"-")</f>
        <v>-</v>
      </c>
      <c r="P243" s="133"/>
      <c r="Q243" s="134" t="s">
        <v>57</v>
      </c>
      <c r="R243" s="135" t="s">
        <v>57</v>
      </c>
      <c r="S243" s="136"/>
      <c r="T243" s="60"/>
      <c r="U243" s="61" t="s">
        <v>57</v>
      </c>
      <c r="V243" s="63" t="str">
        <f aca="false">IFERROR(VLOOKUP($J243,'Base 1'!$A:$Q,16,0),"-")</f>
        <v>-</v>
      </c>
      <c r="W243" s="63" t="s">
        <v>57</v>
      </c>
      <c r="X243" s="64" t="s">
        <v>57</v>
      </c>
    </row>
    <row r="244" s="65" customFormat="true" ht="15" hidden="false" customHeight="false" outlineLevel="0" collapsed="false">
      <c r="B244" s="131" t="n">
        <f aca="true">TODAY()</f>
        <v>46135</v>
      </c>
      <c r="C244" s="132" t="s">
        <v>37</v>
      </c>
      <c r="D244" s="49" t="s">
        <v>38</v>
      </c>
      <c r="E244" s="50" t="str">
        <f aca="false">IFERROR(VLOOKUP($J244,'Base 1'!A:S,19,0),"-")</f>
        <v>-</v>
      </c>
      <c r="F244" s="50" t="str">
        <f aca="false">IFERROR(VLOOKUP($J244,'Base 1'!$A:$N,14,0),"-")</f>
        <v>-</v>
      </c>
      <c r="G244" s="50" t="str">
        <f aca="false">IFERROR(VLOOKUP($J244,'Base 1'!$A:$O,15,0),"-")</f>
        <v>-</v>
      </c>
      <c r="H244" s="50" t="str">
        <f aca="false">IFERROR(VLOOKUP($J244,'Base 1'!$A:$T,20,0),"-")</f>
        <v>-</v>
      </c>
      <c r="I244" s="51" t="str">
        <f aca="false">IFERROR(VLOOKUP($J244,'Base 1'!$A:$C,3,0),"-")</f>
        <v>-</v>
      </c>
      <c r="J244" s="51"/>
      <c r="K244" s="50" t="str">
        <f aca="false">IFERROR(VLOOKUP($J244,'Base 1'!$A:$E,5,0),"-")</f>
        <v>-</v>
      </c>
      <c r="L244" s="50" t="str">
        <f aca="false">IFERROR(VLOOKUP($J244,'Base 1'!$A:$Q,17,0),"-")</f>
        <v>-</v>
      </c>
      <c r="M244" s="50" t="str">
        <f aca="false">IFERROR(VLOOKUP($J244,'Base 1'!$A:$R,18,0),"-")</f>
        <v>-</v>
      </c>
      <c r="N244" s="50" t="str">
        <f aca="false">IFERROR(VLOOKUP($J244,'Base 1'!$A:$F,6,0),"-")</f>
        <v>-</v>
      </c>
      <c r="O244" s="53" t="str">
        <f aca="false">IFERROR(VLOOKUP($J244,'Base 1'!$A:$G,7,0),"-")</f>
        <v>-</v>
      </c>
      <c r="P244" s="133"/>
      <c r="Q244" s="134" t="s">
        <v>57</v>
      </c>
      <c r="R244" s="135" t="s">
        <v>57</v>
      </c>
      <c r="S244" s="136"/>
      <c r="T244" s="60"/>
      <c r="U244" s="61" t="s">
        <v>57</v>
      </c>
      <c r="V244" s="63" t="str">
        <f aca="false">IFERROR(VLOOKUP($J244,'Base 1'!$A:$Q,16,0),"-")</f>
        <v>-</v>
      </c>
      <c r="W244" s="63" t="s">
        <v>57</v>
      </c>
      <c r="X244" s="64" t="s">
        <v>57</v>
      </c>
    </row>
    <row r="245" s="65" customFormat="true" ht="15" hidden="false" customHeight="false" outlineLevel="0" collapsed="false">
      <c r="B245" s="131" t="n">
        <f aca="true">TODAY()</f>
        <v>46135</v>
      </c>
      <c r="C245" s="132" t="s">
        <v>37</v>
      </c>
      <c r="D245" s="49" t="s">
        <v>38</v>
      </c>
      <c r="E245" s="50" t="str">
        <f aca="false">IFERROR(VLOOKUP($J245,'Base 1'!A:S,19,0),"-")</f>
        <v>-</v>
      </c>
      <c r="F245" s="50" t="str">
        <f aca="false">IFERROR(VLOOKUP($J245,'Base 1'!$A:$N,14,0),"-")</f>
        <v>-</v>
      </c>
      <c r="G245" s="50" t="str">
        <f aca="false">IFERROR(VLOOKUP($J245,'Base 1'!$A:$O,15,0),"-")</f>
        <v>-</v>
      </c>
      <c r="H245" s="50" t="str">
        <f aca="false">IFERROR(VLOOKUP($J245,'Base 1'!$A:$T,20,0),"-")</f>
        <v>-</v>
      </c>
      <c r="I245" s="51" t="str">
        <f aca="false">IFERROR(VLOOKUP($J245,'Base 1'!$A:$C,3,0),"-")</f>
        <v>-</v>
      </c>
      <c r="J245" s="51"/>
      <c r="K245" s="50" t="str">
        <f aca="false">IFERROR(VLOOKUP($J245,'Base 1'!$A:$E,5,0),"-")</f>
        <v>-</v>
      </c>
      <c r="L245" s="50" t="str">
        <f aca="false">IFERROR(VLOOKUP($J245,'Base 1'!$A:$Q,17,0),"-")</f>
        <v>-</v>
      </c>
      <c r="M245" s="50" t="str">
        <f aca="false">IFERROR(VLOOKUP($J245,'Base 1'!$A:$R,18,0),"-")</f>
        <v>-</v>
      </c>
      <c r="N245" s="50" t="str">
        <f aca="false">IFERROR(VLOOKUP($J245,'Base 1'!$A:$F,6,0),"-")</f>
        <v>-</v>
      </c>
      <c r="O245" s="53" t="str">
        <f aca="false">IFERROR(VLOOKUP($J245,'Base 1'!$A:$G,7,0),"-")</f>
        <v>-</v>
      </c>
      <c r="P245" s="133"/>
      <c r="Q245" s="134" t="s">
        <v>57</v>
      </c>
      <c r="R245" s="135" t="s">
        <v>57</v>
      </c>
      <c r="S245" s="136"/>
      <c r="T245" s="60"/>
      <c r="U245" s="61" t="s">
        <v>57</v>
      </c>
      <c r="V245" s="63" t="str">
        <f aca="false">IFERROR(VLOOKUP($J245,'Base 1'!$A:$Q,16,0),"-")</f>
        <v>-</v>
      </c>
      <c r="W245" s="63" t="s">
        <v>57</v>
      </c>
      <c r="X245" s="64" t="s">
        <v>57</v>
      </c>
    </row>
    <row r="246" s="65" customFormat="true" ht="15" hidden="false" customHeight="false" outlineLevel="0" collapsed="false">
      <c r="B246" s="131" t="n">
        <f aca="true">TODAY()</f>
        <v>46135</v>
      </c>
      <c r="C246" s="132" t="s">
        <v>37</v>
      </c>
      <c r="D246" s="49" t="s">
        <v>38</v>
      </c>
      <c r="E246" s="50" t="str">
        <f aca="false">IFERROR(VLOOKUP($J246,'Base 1'!A:S,19,0),"-")</f>
        <v>-</v>
      </c>
      <c r="F246" s="50" t="str">
        <f aca="false">IFERROR(VLOOKUP($J246,'Base 1'!$A:$N,14,0),"-")</f>
        <v>-</v>
      </c>
      <c r="G246" s="50" t="str">
        <f aca="false">IFERROR(VLOOKUP($J246,'Base 1'!$A:$O,15,0),"-")</f>
        <v>-</v>
      </c>
      <c r="H246" s="50" t="str">
        <f aca="false">IFERROR(VLOOKUP($J246,'Base 1'!$A:$T,20,0),"-")</f>
        <v>-</v>
      </c>
      <c r="I246" s="51" t="str">
        <f aca="false">IFERROR(VLOOKUP($J246,'Base 1'!$A:$C,3,0),"-")</f>
        <v>-</v>
      </c>
      <c r="J246" s="51"/>
      <c r="K246" s="50" t="str">
        <f aca="false">IFERROR(VLOOKUP($J246,'Base 1'!$A:$E,5,0),"-")</f>
        <v>-</v>
      </c>
      <c r="L246" s="50" t="str">
        <f aca="false">IFERROR(VLOOKUP($J246,'Base 1'!$A:$Q,17,0),"-")</f>
        <v>-</v>
      </c>
      <c r="M246" s="50" t="str">
        <f aca="false">IFERROR(VLOOKUP($J246,'Base 1'!$A:$R,18,0),"-")</f>
        <v>-</v>
      </c>
      <c r="N246" s="50" t="str">
        <f aca="false">IFERROR(VLOOKUP($J246,'Base 1'!$A:$F,6,0),"-")</f>
        <v>-</v>
      </c>
      <c r="O246" s="53" t="str">
        <f aca="false">IFERROR(VLOOKUP($J246,'Base 1'!$A:$G,7,0),"-")</f>
        <v>-</v>
      </c>
      <c r="P246" s="133"/>
      <c r="Q246" s="134" t="s">
        <v>57</v>
      </c>
      <c r="R246" s="135" t="s">
        <v>57</v>
      </c>
      <c r="S246" s="136"/>
      <c r="T246" s="60"/>
      <c r="U246" s="61" t="s">
        <v>57</v>
      </c>
      <c r="V246" s="63" t="str">
        <f aca="false">IFERROR(VLOOKUP($J246,'Base 1'!$A:$Q,16,0),"-")</f>
        <v>-</v>
      </c>
      <c r="W246" s="63" t="s">
        <v>57</v>
      </c>
      <c r="X246" s="64" t="s">
        <v>57</v>
      </c>
    </row>
    <row r="247" s="65" customFormat="true" ht="15" hidden="false" customHeight="false" outlineLevel="0" collapsed="false">
      <c r="B247" s="131" t="n">
        <f aca="true">TODAY()</f>
        <v>46135</v>
      </c>
      <c r="C247" s="132" t="s">
        <v>37</v>
      </c>
      <c r="D247" s="49" t="s">
        <v>38</v>
      </c>
      <c r="E247" s="50" t="str">
        <f aca="false">IFERROR(VLOOKUP($J247,'Base 1'!A:S,19,0),"-")</f>
        <v>-</v>
      </c>
      <c r="F247" s="50" t="str">
        <f aca="false">IFERROR(VLOOKUP($J247,'Base 1'!$A:$N,14,0),"-")</f>
        <v>-</v>
      </c>
      <c r="G247" s="50" t="str">
        <f aca="false">IFERROR(VLOOKUP($J247,'Base 1'!$A:$O,15,0),"-")</f>
        <v>-</v>
      </c>
      <c r="H247" s="50" t="str">
        <f aca="false">IFERROR(VLOOKUP($J247,'Base 1'!$A:$T,20,0),"-")</f>
        <v>-</v>
      </c>
      <c r="I247" s="51" t="str">
        <f aca="false">IFERROR(VLOOKUP($J247,'Base 1'!$A:$C,3,0),"-")</f>
        <v>-</v>
      </c>
      <c r="J247" s="51"/>
      <c r="K247" s="50" t="str">
        <f aca="false">IFERROR(VLOOKUP($J247,'Base 1'!$A:$E,5,0),"-")</f>
        <v>-</v>
      </c>
      <c r="L247" s="50" t="str">
        <f aca="false">IFERROR(VLOOKUP($J247,'Base 1'!$A:$Q,17,0),"-")</f>
        <v>-</v>
      </c>
      <c r="M247" s="50" t="str">
        <f aca="false">IFERROR(VLOOKUP($J247,'Base 1'!$A:$R,18,0),"-")</f>
        <v>-</v>
      </c>
      <c r="N247" s="50" t="str">
        <f aca="false">IFERROR(VLOOKUP($J247,'Base 1'!$A:$F,6,0),"-")</f>
        <v>-</v>
      </c>
      <c r="O247" s="53" t="str">
        <f aca="false">IFERROR(VLOOKUP($J247,'Base 1'!$A:$G,7,0),"-")</f>
        <v>-</v>
      </c>
      <c r="P247" s="133"/>
      <c r="Q247" s="134" t="s">
        <v>57</v>
      </c>
      <c r="R247" s="135" t="s">
        <v>57</v>
      </c>
      <c r="S247" s="136"/>
      <c r="T247" s="60"/>
      <c r="U247" s="61" t="s">
        <v>57</v>
      </c>
      <c r="V247" s="63" t="str">
        <f aca="false">IFERROR(VLOOKUP($J247,'Base 1'!$A:$Q,16,0),"-")</f>
        <v>-</v>
      </c>
      <c r="W247" s="63" t="s">
        <v>57</v>
      </c>
      <c r="X247" s="64" t="s">
        <v>57</v>
      </c>
    </row>
    <row r="248" s="65" customFormat="true" ht="15" hidden="false" customHeight="false" outlineLevel="0" collapsed="false">
      <c r="B248" s="131" t="n">
        <f aca="true">TODAY()</f>
        <v>46135</v>
      </c>
      <c r="C248" s="132" t="s">
        <v>37</v>
      </c>
      <c r="D248" s="49" t="s">
        <v>38</v>
      </c>
      <c r="E248" s="50" t="str">
        <f aca="false">IFERROR(VLOOKUP($J248,'Base 1'!A:S,19,0),"-")</f>
        <v>-</v>
      </c>
      <c r="F248" s="50" t="str">
        <f aca="false">IFERROR(VLOOKUP($J248,'Base 1'!$A:$N,14,0),"-")</f>
        <v>-</v>
      </c>
      <c r="G248" s="50" t="str">
        <f aca="false">IFERROR(VLOOKUP($J248,'Base 1'!$A:$O,15,0),"-")</f>
        <v>-</v>
      </c>
      <c r="H248" s="50" t="str">
        <f aca="false">IFERROR(VLOOKUP($J248,'Base 1'!$A:$T,20,0),"-")</f>
        <v>-</v>
      </c>
      <c r="I248" s="51" t="str">
        <f aca="false">IFERROR(VLOOKUP($J248,'Base 1'!$A:$C,3,0),"-")</f>
        <v>-</v>
      </c>
      <c r="J248" s="51"/>
      <c r="K248" s="50" t="str">
        <f aca="false">IFERROR(VLOOKUP($J248,'Base 1'!$A:$E,5,0),"-")</f>
        <v>-</v>
      </c>
      <c r="L248" s="50" t="str">
        <f aca="false">IFERROR(VLOOKUP($J248,'Base 1'!$A:$Q,17,0),"-")</f>
        <v>-</v>
      </c>
      <c r="M248" s="50" t="str">
        <f aca="false">IFERROR(VLOOKUP($J248,'Base 1'!$A:$R,18,0),"-")</f>
        <v>-</v>
      </c>
      <c r="N248" s="50" t="str">
        <f aca="false">IFERROR(VLOOKUP($J248,'Base 1'!$A:$F,6,0),"-")</f>
        <v>-</v>
      </c>
      <c r="O248" s="53" t="str">
        <f aca="false">IFERROR(VLOOKUP($J248,'Base 1'!$A:$G,7,0),"-")</f>
        <v>-</v>
      </c>
      <c r="P248" s="133"/>
      <c r="Q248" s="134" t="s">
        <v>57</v>
      </c>
      <c r="R248" s="135" t="s">
        <v>57</v>
      </c>
      <c r="S248" s="136"/>
      <c r="T248" s="60"/>
      <c r="U248" s="61" t="s">
        <v>57</v>
      </c>
      <c r="V248" s="63" t="str">
        <f aca="false">IFERROR(VLOOKUP($J248,'Base 1'!$A:$Q,16,0),"-")</f>
        <v>-</v>
      </c>
      <c r="W248" s="63" t="s">
        <v>57</v>
      </c>
      <c r="X248" s="64" t="s">
        <v>57</v>
      </c>
    </row>
    <row r="249" s="65" customFormat="true" ht="15" hidden="false" customHeight="false" outlineLevel="0" collapsed="false">
      <c r="B249" s="131" t="n">
        <f aca="true">TODAY()</f>
        <v>46135</v>
      </c>
      <c r="C249" s="132" t="s">
        <v>37</v>
      </c>
      <c r="D249" s="49" t="s">
        <v>38</v>
      </c>
      <c r="E249" s="50" t="str">
        <f aca="false">IFERROR(VLOOKUP($J249,'Base 1'!A:S,19,0),"-")</f>
        <v>-</v>
      </c>
      <c r="F249" s="50" t="str">
        <f aca="false">IFERROR(VLOOKUP($J249,'Base 1'!$A:$N,14,0),"-")</f>
        <v>-</v>
      </c>
      <c r="G249" s="50" t="str">
        <f aca="false">IFERROR(VLOOKUP($J249,'Base 1'!$A:$O,15,0),"-")</f>
        <v>-</v>
      </c>
      <c r="H249" s="50" t="str">
        <f aca="false">IFERROR(VLOOKUP($J249,'Base 1'!$A:$T,20,0),"-")</f>
        <v>-</v>
      </c>
      <c r="I249" s="51" t="str">
        <f aca="false">IFERROR(VLOOKUP($J249,'Base 1'!$A:$C,3,0),"-")</f>
        <v>-</v>
      </c>
      <c r="J249" s="51"/>
      <c r="K249" s="50" t="str">
        <f aca="false">IFERROR(VLOOKUP($J249,'Base 1'!$A:$E,5,0),"-")</f>
        <v>-</v>
      </c>
      <c r="L249" s="50" t="str">
        <f aca="false">IFERROR(VLOOKUP($J249,'Base 1'!$A:$Q,17,0),"-")</f>
        <v>-</v>
      </c>
      <c r="M249" s="50" t="str">
        <f aca="false">IFERROR(VLOOKUP($J249,'Base 1'!$A:$R,18,0),"-")</f>
        <v>-</v>
      </c>
      <c r="N249" s="50" t="str">
        <f aca="false">IFERROR(VLOOKUP($J249,'Base 1'!$A:$F,6,0),"-")</f>
        <v>-</v>
      </c>
      <c r="O249" s="53" t="str">
        <f aca="false">IFERROR(VLOOKUP($J249,'Base 1'!$A:$G,7,0),"-")</f>
        <v>-</v>
      </c>
      <c r="P249" s="133"/>
      <c r="Q249" s="134" t="s">
        <v>57</v>
      </c>
      <c r="R249" s="135" t="s">
        <v>57</v>
      </c>
      <c r="S249" s="136"/>
      <c r="T249" s="60"/>
      <c r="U249" s="61" t="s">
        <v>57</v>
      </c>
      <c r="V249" s="63" t="str">
        <f aca="false">IFERROR(VLOOKUP($J249,'Base 1'!$A:$Q,16,0),"-")</f>
        <v>-</v>
      </c>
      <c r="W249" s="63" t="s">
        <v>57</v>
      </c>
      <c r="X249" s="64" t="s">
        <v>57</v>
      </c>
    </row>
    <row r="250" s="65" customFormat="true" ht="15" hidden="false" customHeight="false" outlineLevel="0" collapsed="false">
      <c r="B250" s="131" t="n">
        <f aca="true">TODAY()</f>
        <v>46135</v>
      </c>
      <c r="C250" s="132" t="s">
        <v>37</v>
      </c>
      <c r="D250" s="49" t="s">
        <v>38</v>
      </c>
      <c r="E250" s="50" t="str">
        <f aca="false">IFERROR(VLOOKUP($J250,'Base 1'!A:S,19,0),"-")</f>
        <v>-</v>
      </c>
      <c r="F250" s="50" t="str">
        <f aca="false">IFERROR(VLOOKUP($J250,'Base 1'!$A:$N,14,0),"-")</f>
        <v>-</v>
      </c>
      <c r="G250" s="50" t="str">
        <f aca="false">IFERROR(VLOOKUP($J250,'Base 1'!$A:$O,15,0),"-")</f>
        <v>-</v>
      </c>
      <c r="H250" s="50" t="str">
        <f aca="false">IFERROR(VLOOKUP($J250,'Base 1'!$A:$T,20,0),"-")</f>
        <v>-</v>
      </c>
      <c r="I250" s="51" t="str">
        <f aca="false">IFERROR(VLOOKUP($J250,'Base 1'!$A:$C,3,0),"-")</f>
        <v>-</v>
      </c>
      <c r="J250" s="51"/>
      <c r="K250" s="50" t="str">
        <f aca="false">IFERROR(VLOOKUP($J250,'Base 1'!$A:$E,5,0),"-")</f>
        <v>-</v>
      </c>
      <c r="L250" s="50" t="str">
        <f aca="false">IFERROR(VLOOKUP($J250,'Base 1'!$A:$Q,17,0),"-")</f>
        <v>-</v>
      </c>
      <c r="M250" s="50" t="str">
        <f aca="false">IFERROR(VLOOKUP($J250,'Base 1'!$A:$R,18,0),"-")</f>
        <v>-</v>
      </c>
      <c r="N250" s="50" t="str">
        <f aca="false">IFERROR(VLOOKUP($J250,'Base 1'!$A:$F,6,0),"-")</f>
        <v>-</v>
      </c>
      <c r="O250" s="53" t="str">
        <f aca="false">IFERROR(VLOOKUP($J250,'Base 1'!$A:$G,7,0),"-")</f>
        <v>-</v>
      </c>
      <c r="P250" s="133"/>
      <c r="Q250" s="134" t="s">
        <v>57</v>
      </c>
      <c r="R250" s="135" t="s">
        <v>57</v>
      </c>
      <c r="S250" s="136"/>
      <c r="T250" s="60"/>
      <c r="U250" s="61" t="s">
        <v>57</v>
      </c>
      <c r="V250" s="63" t="str">
        <f aca="false">IFERROR(VLOOKUP($J250,'Base 1'!$A:$Q,16,0),"-")</f>
        <v>-</v>
      </c>
      <c r="W250" s="63" t="s">
        <v>57</v>
      </c>
      <c r="X250" s="64" t="s">
        <v>57</v>
      </c>
    </row>
    <row r="251" s="65" customFormat="true" ht="15" hidden="false" customHeight="false" outlineLevel="0" collapsed="false">
      <c r="B251" s="131" t="n">
        <f aca="true">TODAY()</f>
        <v>46135</v>
      </c>
      <c r="C251" s="132" t="s">
        <v>37</v>
      </c>
      <c r="D251" s="49" t="s">
        <v>38</v>
      </c>
      <c r="E251" s="50" t="str">
        <f aca="false">IFERROR(VLOOKUP($J251,'Base 1'!A:S,19,0),"-")</f>
        <v>-</v>
      </c>
      <c r="F251" s="50" t="str">
        <f aca="false">IFERROR(VLOOKUP($J251,'Base 1'!$A:$N,14,0),"-")</f>
        <v>-</v>
      </c>
      <c r="G251" s="50" t="str">
        <f aca="false">IFERROR(VLOOKUP($J251,'Base 1'!$A:$O,15,0),"-")</f>
        <v>-</v>
      </c>
      <c r="H251" s="50" t="str">
        <f aca="false">IFERROR(VLOOKUP($J251,'Base 1'!$A:$T,20,0),"-")</f>
        <v>-</v>
      </c>
      <c r="I251" s="51" t="str">
        <f aca="false">IFERROR(VLOOKUP($J251,'Base 1'!$A:$C,3,0),"-")</f>
        <v>-</v>
      </c>
      <c r="J251" s="51"/>
      <c r="K251" s="50" t="str">
        <f aca="false">IFERROR(VLOOKUP($J251,'Base 1'!$A:$E,5,0),"-")</f>
        <v>-</v>
      </c>
      <c r="L251" s="50" t="str">
        <f aca="false">IFERROR(VLOOKUP($J251,'Base 1'!$A:$Q,17,0),"-")</f>
        <v>-</v>
      </c>
      <c r="M251" s="50" t="str">
        <f aca="false">IFERROR(VLOOKUP($J251,'Base 1'!$A:$R,18,0),"-")</f>
        <v>-</v>
      </c>
      <c r="N251" s="50" t="str">
        <f aca="false">IFERROR(VLOOKUP($J251,'Base 1'!$A:$F,6,0),"-")</f>
        <v>-</v>
      </c>
      <c r="O251" s="53" t="str">
        <f aca="false">IFERROR(VLOOKUP($J251,'Base 1'!$A:$G,7,0),"-")</f>
        <v>-</v>
      </c>
      <c r="P251" s="133"/>
      <c r="Q251" s="134" t="s">
        <v>57</v>
      </c>
      <c r="R251" s="135" t="s">
        <v>57</v>
      </c>
      <c r="S251" s="136"/>
      <c r="T251" s="60"/>
      <c r="U251" s="61" t="s">
        <v>57</v>
      </c>
      <c r="V251" s="63" t="str">
        <f aca="false">IFERROR(VLOOKUP($J251,'Base 1'!$A:$Q,16,0),"-")</f>
        <v>-</v>
      </c>
      <c r="W251" s="63" t="s">
        <v>57</v>
      </c>
      <c r="X251" s="64" t="s">
        <v>57</v>
      </c>
    </row>
    <row r="252" s="65" customFormat="true" ht="15" hidden="false" customHeight="false" outlineLevel="0" collapsed="false">
      <c r="B252" s="131" t="n">
        <f aca="true">TODAY()</f>
        <v>46135</v>
      </c>
      <c r="C252" s="132" t="s">
        <v>37</v>
      </c>
      <c r="D252" s="49" t="s">
        <v>38</v>
      </c>
      <c r="E252" s="50" t="str">
        <f aca="false">IFERROR(VLOOKUP($J252,'Base 1'!A:S,19,0),"-")</f>
        <v>-</v>
      </c>
      <c r="F252" s="50" t="str">
        <f aca="false">IFERROR(VLOOKUP($J252,'Base 1'!$A:$N,14,0),"-")</f>
        <v>-</v>
      </c>
      <c r="G252" s="50" t="str">
        <f aca="false">IFERROR(VLOOKUP($J252,'Base 1'!$A:$O,15,0),"-")</f>
        <v>-</v>
      </c>
      <c r="H252" s="50" t="str">
        <f aca="false">IFERROR(VLOOKUP($J252,'Base 1'!$A:$T,20,0),"-")</f>
        <v>-</v>
      </c>
      <c r="I252" s="51" t="str">
        <f aca="false">IFERROR(VLOOKUP($J252,'Base 1'!$A:$C,3,0),"-")</f>
        <v>-</v>
      </c>
      <c r="J252" s="51"/>
      <c r="K252" s="50" t="str">
        <f aca="false">IFERROR(VLOOKUP($J252,'Base 1'!$A:$E,5,0),"-")</f>
        <v>-</v>
      </c>
      <c r="L252" s="50" t="str">
        <f aca="false">IFERROR(VLOOKUP($J252,'Base 1'!$A:$Q,17,0),"-")</f>
        <v>-</v>
      </c>
      <c r="M252" s="50" t="str">
        <f aca="false">IFERROR(VLOOKUP($J252,'Base 1'!$A:$R,18,0),"-")</f>
        <v>-</v>
      </c>
      <c r="N252" s="50" t="str">
        <f aca="false">IFERROR(VLOOKUP($J252,'Base 1'!$A:$F,6,0),"-")</f>
        <v>-</v>
      </c>
      <c r="O252" s="53" t="str">
        <f aca="false">IFERROR(VLOOKUP($J252,'Base 1'!$A:$G,7,0),"-")</f>
        <v>-</v>
      </c>
      <c r="P252" s="133"/>
      <c r="Q252" s="134" t="s">
        <v>57</v>
      </c>
      <c r="R252" s="135" t="s">
        <v>57</v>
      </c>
      <c r="S252" s="136"/>
      <c r="T252" s="60"/>
      <c r="U252" s="61" t="s">
        <v>57</v>
      </c>
      <c r="V252" s="63" t="str">
        <f aca="false">IFERROR(VLOOKUP($J252,'Base 1'!$A:$Q,16,0),"-")</f>
        <v>-</v>
      </c>
      <c r="W252" s="63" t="s">
        <v>57</v>
      </c>
      <c r="X252" s="64" t="s">
        <v>57</v>
      </c>
    </row>
    <row r="253" s="65" customFormat="true" ht="15" hidden="false" customHeight="false" outlineLevel="0" collapsed="false">
      <c r="B253" s="131" t="n">
        <f aca="true">TODAY()</f>
        <v>46135</v>
      </c>
      <c r="C253" s="132" t="s">
        <v>37</v>
      </c>
      <c r="D253" s="49" t="s">
        <v>38</v>
      </c>
      <c r="E253" s="50" t="str">
        <f aca="false">IFERROR(VLOOKUP($J253,'Base 1'!A:S,19,0),"-")</f>
        <v>-</v>
      </c>
      <c r="F253" s="50" t="str">
        <f aca="false">IFERROR(VLOOKUP($J253,'Base 1'!$A:$N,14,0),"-")</f>
        <v>-</v>
      </c>
      <c r="G253" s="50" t="str">
        <f aca="false">IFERROR(VLOOKUP($J253,'Base 1'!$A:$O,15,0),"-")</f>
        <v>-</v>
      </c>
      <c r="H253" s="50" t="str">
        <f aca="false">IFERROR(VLOOKUP($J253,'Base 1'!$A:$T,20,0),"-")</f>
        <v>-</v>
      </c>
      <c r="I253" s="51" t="str">
        <f aca="false">IFERROR(VLOOKUP($J253,'Base 1'!$A:$C,3,0),"-")</f>
        <v>-</v>
      </c>
      <c r="J253" s="51"/>
      <c r="K253" s="50" t="str">
        <f aca="false">IFERROR(VLOOKUP($J253,'Base 1'!$A:$E,5,0),"-")</f>
        <v>-</v>
      </c>
      <c r="L253" s="50" t="str">
        <f aca="false">IFERROR(VLOOKUP($J253,'Base 1'!$A:$Q,17,0),"-")</f>
        <v>-</v>
      </c>
      <c r="M253" s="50" t="str">
        <f aca="false">IFERROR(VLOOKUP($J253,'Base 1'!$A:$R,18,0),"-")</f>
        <v>-</v>
      </c>
      <c r="N253" s="50" t="str">
        <f aca="false">IFERROR(VLOOKUP($J253,'Base 1'!$A:$F,6,0),"-")</f>
        <v>-</v>
      </c>
      <c r="O253" s="53" t="str">
        <f aca="false">IFERROR(VLOOKUP($J253,'Base 1'!$A:$G,7,0),"-")</f>
        <v>-</v>
      </c>
      <c r="P253" s="133"/>
      <c r="Q253" s="134" t="s">
        <v>57</v>
      </c>
      <c r="R253" s="135" t="s">
        <v>57</v>
      </c>
      <c r="S253" s="136"/>
      <c r="T253" s="60"/>
      <c r="U253" s="61" t="s">
        <v>57</v>
      </c>
      <c r="V253" s="63" t="str">
        <f aca="false">IFERROR(VLOOKUP($J253,'Base 1'!$A:$Q,16,0),"-")</f>
        <v>-</v>
      </c>
      <c r="W253" s="63" t="s">
        <v>57</v>
      </c>
      <c r="X253" s="64" t="s">
        <v>57</v>
      </c>
    </row>
    <row r="254" s="65" customFormat="true" ht="15" hidden="false" customHeight="false" outlineLevel="0" collapsed="false">
      <c r="B254" s="131" t="n">
        <f aca="true">TODAY()</f>
        <v>46135</v>
      </c>
      <c r="C254" s="132" t="s">
        <v>37</v>
      </c>
      <c r="D254" s="49" t="s">
        <v>38</v>
      </c>
      <c r="E254" s="50" t="str">
        <f aca="false">IFERROR(VLOOKUP($J254,'Base 1'!A:S,19,0),"-")</f>
        <v>-</v>
      </c>
      <c r="F254" s="50" t="str">
        <f aca="false">IFERROR(VLOOKUP($J254,'Base 1'!$A:$N,14,0),"-")</f>
        <v>-</v>
      </c>
      <c r="G254" s="50" t="str">
        <f aca="false">IFERROR(VLOOKUP($J254,'Base 1'!$A:$O,15,0),"-")</f>
        <v>-</v>
      </c>
      <c r="H254" s="50" t="str">
        <f aca="false">IFERROR(VLOOKUP($J254,'Base 1'!$A:$T,20,0),"-")</f>
        <v>-</v>
      </c>
      <c r="I254" s="51" t="str">
        <f aca="false">IFERROR(VLOOKUP($J254,'Base 1'!$A:$C,3,0),"-")</f>
        <v>-</v>
      </c>
      <c r="J254" s="51"/>
      <c r="K254" s="50" t="str">
        <f aca="false">IFERROR(VLOOKUP($J254,'Base 1'!$A:$E,5,0),"-")</f>
        <v>-</v>
      </c>
      <c r="L254" s="50" t="str">
        <f aca="false">IFERROR(VLOOKUP($J254,'Base 1'!$A:$Q,17,0),"-")</f>
        <v>-</v>
      </c>
      <c r="M254" s="50" t="str">
        <f aca="false">IFERROR(VLOOKUP($J254,'Base 1'!$A:$R,18,0),"-")</f>
        <v>-</v>
      </c>
      <c r="N254" s="50" t="str">
        <f aca="false">IFERROR(VLOOKUP($J254,'Base 1'!$A:$F,6,0),"-")</f>
        <v>-</v>
      </c>
      <c r="O254" s="53" t="str">
        <f aca="false">IFERROR(VLOOKUP($J254,'Base 1'!$A:$G,7,0),"-")</f>
        <v>-</v>
      </c>
      <c r="P254" s="133"/>
      <c r="Q254" s="134" t="s">
        <v>57</v>
      </c>
      <c r="R254" s="135" t="s">
        <v>57</v>
      </c>
      <c r="S254" s="136"/>
      <c r="T254" s="60"/>
      <c r="U254" s="61" t="s">
        <v>57</v>
      </c>
      <c r="V254" s="63" t="str">
        <f aca="false">IFERROR(VLOOKUP($J254,'Base 1'!$A:$Q,16,0),"-")</f>
        <v>-</v>
      </c>
      <c r="W254" s="63" t="s">
        <v>57</v>
      </c>
      <c r="X254" s="64" t="s">
        <v>57</v>
      </c>
    </row>
    <row r="255" s="65" customFormat="true" ht="15" hidden="false" customHeight="false" outlineLevel="0" collapsed="false">
      <c r="B255" s="131" t="n">
        <f aca="true">TODAY()</f>
        <v>46135</v>
      </c>
      <c r="C255" s="132" t="s">
        <v>37</v>
      </c>
      <c r="D255" s="49" t="s">
        <v>38</v>
      </c>
      <c r="E255" s="50" t="str">
        <f aca="false">IFERROR(VLOOKUP($J255,'Base 1'!A:S,19,0),"-")</f>
        <v>-</v>
      </c>
      <c r="F255" s="50" t="str">
        <f aca="false">IFERROR(VLOOKUP($J255,'Base 1'!$A:$N,14,0),"-")</f>
        <v>-</v>
      </c>
      <c r="G255" s="50" t="str">
        <f aca="false">IFERROR(VLOOKUP($J255,'Base 1'!$A:$O,15,0),"-")</f>
        <v>-</v>
      </c>
      <c r="H255" s="50" t="str">
        <f aca="false">IFERROR(VLOOKUP($J255,'Base 1'!$A:$T,20,0),"-")</f>
        <v>-</v>
      </c>
      <c r="I255" s="51" t="str">
        <f aca="false">IFERROR(VLOOKUP($J255,'Base 1'!$A:$C,3,0),"-")</f>
        <v>-</v>
      </c>
      <c r="J255" s="51"/>
      <c r="K255" s="50" t="str">
        <f aca="false">IFERROR(VLOOKUP($J255,'Base 1'!$A:$E,5,0),"-")</f>
        <v>-</v>
      </c>
      <c r="L255" s="50" t="str">
        <f aca="false">IFERROR(VLOOKUP($J255,'Base 1'!$A:$Q,17,0),"-")</f>
        <v>-</v>
      </c>
      <c r="M255" s="50" t="str">
        <f aca="false">IFERROR(VLOOKUP($J255,'Base 1'!$A:$R,18,0),"-")</f>
        <v>-</v>
      </c>
      <c r="N255" s="50" t="str">
        <f aca="false">IFERROR(VLOOKUP($J255,'Base 1'!$A:$F,6,0),"-")</f>
        <v>-</v>
      </c>
      <c r="O255" s="53" t="str">
        <f aca="false">IFERROR(VLOOKUP($J255,'Base 1'!$A:$G,7,0),"-")</f>
        <v>-</v>
      </c>
      <c r="P255" s="133"/>
      <c r="Q255" s="134" t="s">
        <v>57</v>
      </c>
      <c r="R255" s="135" t="s">
        <v>57</v>
      </c>
      <c r="S255" s="136"/>
      <c r="T255" s="60"/>
      <c r="U255" s="61" t="s">
        <v>57</v>
      </c>
      <c r="V255" s="63" t="str">
        <f aca="false">IFERROR(VLOOKUP($J255,'Base 1'!$A:$Q,16,0),"-")</f>
        <v>-</v>
      </c>
      <c r="W255" s="63" t="s">
        <v>57</v>
      </c>
      <c r="X255" s="64" t="s">
        <v>57</v>
      </c>
    </row>
    <row r="256" s="65" customFormat="true" ht="15" hidden="false" customHeight="false" outlineLevel="0" collapsed="false">
      <c r="B256" s="131" t="n">
        <f aca="true">TODAY()</f>
        <v>46135</v>
      </c>
      <c r="C256" s="132" t="s">
        <v>37</v>
      </c>
      <c r="D256" s="49" t="s">
        <v>38</v>
      </c>
      <c r="E256" s="50" t="str">
        <f aca="false">IFERROR(VLOOKUP($J256,'Base 1'!A:S,19,0),"-")</f>
        <v>-</v>
      </c>
      <c r="F256" s="50" t="str">
        <f aca="false">IFERROR(VLOOKUP($J256,'Base 1'!$A:$N,14,0),"-")</f>
        <v>-</v>
      </c>
      <c r="G256" s="50" t="str">
        <f aca="false">IFERROR(VLOOKUP($J256,'Base 1'!$A:$O,15,0),"-")</f>
        <v>-</v>
      </c>
      <c r="H256" s="50" t="str">
        <f aca="false">IFERROR(VLOOKUP($J256,'Base 1'!$A:$T,20,0),"-")</f>
        <v>-</v>
      </c>
      <c r="I256" s="51" t="str">
        <f aca="false">IFERROR(VLOOKUP($J256,'Base 1'!$A:$C,3,0),"-")</f>
        <v>-</v>
      </c>
      <c r="J256" s="51"/>
      <c r="K256" s="50" t="str">
        <f aca="false">IFERROR(VLOOKUP($J256,'Base 1'!$A:$E,5,0),"-")</f>
        <v>-</v>
      </c>
      <c r="L256" s="50" t="str">
        <f aca="false">IFERROR(VLOOKUP($J256,'Base 1'!$A:$Q,17,0),"-")</f>
        <v>-</v>
      </c>
      <c r="M256" s="50" t="str">
        <f aca="false">IFERROR(VLOOKUP($J256,'Base 1'!$A:$R,18,0),"-")</f>
        <v>-</v>
      </c>
      <c r="N256" s="50" t="str">
        <f aca="false">IFERROR(VLOOKUP($J256,'Base 1'!$A:$F,6,0),"-")</f>
        <v>-</v>
      </c>
      <c r="O256" s="53" t="str">
        <f aca="false">IFERROR(VLOOKUP($J256,'Base 1'!$A:$G,7,0),"-")</f>
        <v>-</v>
      </c>
      <c r="P256" s="133"/>
      <c r="Q256" s="134" t="s">
        <v>57</v>
      </c>
      <c r="R256" s="135" t="s">
        <v>57</v>
      </c>
      <c r="S256" s="136"/>
      <c r="T256" s="60"/>
      <c r="U256" s="61" t="s">
        <v>57</v>
      </c>
      <c r="V256" s="63" t="str">
        <f aca="false">IFERROR(VLOOKUP($J256,'Base 1'!$A:$Q,16,0),"-")</f>
        <v>-</v>
      </c>
      <c r="W256" s="63" t="s">
        <v>57</v>
      </c>
      <c r="X256" s="64" t="s">
        <v>57</v>
      </c>
    </row>
    <row r="257" s="65" customFormat="true" ht="15" hidden="false" customHeight="false" outlineLevel="0" collapsed="false">
      <c r="B257" s="131" t="n">
        <f aca="true">TODAY()</f>
        <v>46135</v>
      </c>
      <c r="C257" s="132" t="s">
        <v>37</v>
      </c>
      <c r="D257" s="49" t="s">
        <v>38</v>
      </c>
      <c r="E257" s="50" t="str">
        <f aca="false">IFERROR(VLOOKUP($J257,'Base 1'!A:S,19,0),"-")</f>
        <v>-</v>
      </c>
      <c r="F257" s="50" t="str">
        <f aca="false">IFERROR(VLOOKUP($J257,'Base 1'!$A:$N,14,0),"-")</f>
        <v>-</v>
      </c>
      <c r="G257" s="50" t="str">
        <f aca="false">IFERROR(VLOOKUP($J257,'Base 1'!$A:$O,15,0),"-")</f>
        <v>-</v>
      </c>
      <c r="H257" s="50" t="str">
        <f aca="false">IFERROR(VLOOKUP($J257,'Base 1'!$A:$T,20,0),"-")</f>
        <v>-</v>
      </c>
      <c r="I257" s="51" t="str">
        <f aca="false">IFERROR(VLOOKUP($J257,'Base 1'!$A:$C,3,0),"-")</f>
        <v>-</v>
      </c>
      <c r="J257" s="51"/>
      <c r="K257" s="50" t="str">
        <f aca="false">IFERROR(VLOOKUP($J257,'Base 1'!$A:$E,5,0),"-")</f>
        <v>-</v>
      </c>
      <c r="L257" s="50" t="str">
        <f aca="false">IFERROR(VLOOKUP($J257,'Base 1'!$A:$Q,17,0),"-")</f>
        <v>-</v>
      </c>
      <c r="M257" s="50" t="str">
        <f aca="false">IFERROR(VLOOKUP($J257,'Base 1'!$A:$R,18,0),"-")</f>
        <v>-</v>
      </c>
      <c r="N257" s="50" t="str">
        <f aca="false">IFERROR(VLOOKUP($J257,'Base 1'!$A:$F,6,0),"-")</f>
        <v>-</v>
      </c>
      <c r="O257" s="53" t="str">
        <f aca="false">IFERROR(VLOOKUP($J257,'Base 1'!$A:$G,7,0),"-")</f>
        <v>-</v>
      </c>
      <c r="P257" s="133"/>
      <c r="Q257" s="134" t="s">
        <v>57</v>
      </c>
      <c r="R257" s="135" t="s">
        <v>57</v>
      </c>
      <c r="S257" s="136"/>
      <c r="T257" s="60"/>
      <c r="U257" s="61" t="s">
        <v>57</v>
      </c>
      <c r="V257" s="63" t="str">
        <f aca="false">IFERROR(VLOOKUP($J257,'Base 1'!$A:$Q,16,0),"-")</f>
        <v>-</v>
      </c>
      <c r="W257" s="63" t="s">
        <v>57</v>
      </c>
      <c r="X257" s="64" t="s">
        <v>57</v>
      </c>
    </row>
    <row r="258" s="65" customFormat="true" ht="15" hidden="false" customHeight="false" outlineLevel="0" collapsed="false">
      <c r="B258" s="131" t="n">
        <f aca="true">TODAY()</f>
        <v>46135</v>
      </c>
      <c r="C258" s="132" t="s">
        <v>37</v>
      </c>
      <c r="D258" s="49" t="s">
        <v>38</v>
      </c>
      <c r="E258" s="50" t="str">
        <f aca="false">IFERROR(VLOOKUP($J258,'Base 1'!A:S,19,0),"-")</f>
        <v>-</v>
      </c>
      <c r="F258" s="50" t="str">
        <f aca="false">IFERROR(VLOOKUP($J258,'Base 1'!$A:$N,14,0),"-")</f>
        <v>-</v>
      </c>
      <c r="G258" s="50" t="str">
        <f aca="false">IFERROR(VLOOKUP($J258,'Base 1'!$A:$O,15,0),"-")</f>
        <v>-</v>
      </c>
      <c r="H258" s="50" t="str">
        <f aca="false">IFERROR(VLOOKUP($J258,'Base 1'!$A:$T,20,0),"-")</f>
        <v>-</v>
      </c>
      <c r="I258" s="51" t="str">
        <f aca="false">IFERROR(VLOOKUP($J258,'Base 1'!$A:$C,3,0),"-")</f>
        <v>-</v>
      </c>
      <c r="J258" s="51"/>
      <c r="K258" s="50" t="str">
        <f aca="false">IFERROR(VLOOKUP($J258,'Base 1'!$A:$E,5,0),"-")</f>
        <v>-</v>
      </c>
      <c r="L258" s="50" t="str">
        <f aca="false">IFERROR(VLOOKUP($J258,'Base 1'!$A:$Q,17,0),"-")</f>
        <v>-</v>
      </c>
      <c r="M258" s="50" t="str">
        <f aca="false">IFERROR(VLOOKUP($J258,'Base 1'!$A:$R,18,0),"-")</f>
        <v>-</v>
      </c>
      <c r="N258" s="50" t="str">
        <f aca="false">IFERROR(VLOOKUP($J258,'Base 1'!$A:$F,6,0),"-")</f>
        <v>-</v>
      </c>
      <c r="O258" s="53" t="str">
        <f aca="false">IFERROR(VLOOKUP($J258,'Base 1'!$A:$G,7,0),"-")</f>
        <v>-</v>
      </c>
      <c r="P258" s="133"/>
      <c r="Q258" s="134" t="s">
        <v>57</v>
      </c>
      <c r="R258" s="135" t="s">
        <v>57</v>
      </c>
      <c r="S258" s="136"/>
      <c r="T258" s="60"/>
      <c r="U258" s="61" t="s">
        <v>57</v>
      </c>
      <c r="V258" s="63" t="str">
        <f aca="false">IFERROR(VLOOKUP($J258,'Base 1'!$A:$Q,16,0),"-")</f>
        <v>-</v>
      </c>
      <c r="W258" s="63" t="s">
        <v>57</v>
      </c>
      <c r="X258" s="64" t="s">
        <v>57</v>
      </c>
    </row>
    <row r="259" s="65" customFormat="true" ht="15" hidden="false" customHeight="false" outlineLevel="0" collapsed="false">
      <c r="B259" s="131" t="n">
        <f aca="true">TODAY()</f>
        <v>46135</v>
      </c>
      <c r="C259" s="132" t="s">
        <v>37</v>
      </c>
      <c r="D259" s="49" t="s">
        <v>38</v>
      </c>
      <c r="E259" s="50" t="str">
        <f aca="false">IFERROR(VLOOKUP($J259,'Base 1'!A:S,19,0),"-")</f>
        <v>-</v>
      </c>
      <c r="F259" s="50" t="str">
        <f aca="false">IFERROR(VLOOKUP($J259,'Base 1'!$A:$N,14,0),"-")</f>
        <v>-</v>
      </c>
      <c r="G259" s="50" t="str">
        <f aca="false">IFERROR(VLOOKUP($J259,'Base 1'!$A:$O,15,0),"-")</f>
        <v>-</v>
      </c>
      <c r="H259" s="50" t="str">
        <f aca="false">IFERROR(VLOOKUP($J259,'Base 1'!$A:$T,20,0),"-")</f>
        <v>-</v>
      </c>
      <c r="I259" s="51" t="str">
        <f aca="false">IFERROR(VLOOKUP($J259,'Base 1'!$A:$C,3,0),"-")</f>
        <v>-</v>
      </c>
      <c r="J259" s="51"/>
      <c r="K259" s="50" t="str">
        <f aca="false">IFERROR(VLOOKUP($J259,'Base 1'!$A:$E,5,0),"-")</f>
        <v>-</v>
      </c>
      <c r="L259" s="50" t="str">
        <f aca="false">IFERROR(VLOOKUP($J259,'Base 1'!$A:$Q,17,0),"-")</f>
        <v>-</v>
      </c>
      <c r="M259" s="50" t="str">
        <f aca="false">IFERROR(VLOOKUP($J259,'Base 1'!$A:$R,18,0),"-")</f>
        <v>-</v>
      </c>
      <c r="N259" s="50" t="str">
        <f aca="false">IFERROR(VLOOKUP($J259,'Base 1'!$A:$F,6,0),"-")</f>
        <v>-</v>
      </c>
      <c r="O259" s="53" t="str">
        <f aca="false">IFERROR(VLOOKUP($J259,'Base 1'!$A:$G,7,0),"-")</f>
        <v>-</v>
      </c>
      <c r="P259" s="133"/>
      <c r="Q259" s="134" t="s">
        <v>57</v>
      </c>
      <c r="R259" s="135" t="s">
        <v>57</v>
      </c>
      <c r="S259" s="136"/>
      <c r="T259" s="60"/>
      <c r="U259" s="61" t="s">
        <v>57</v>
      </c>
      <c r="V259" s="63" t="str">
        <f aca="false">IFERROR(VLOOKUP($J259,'Base 1'!$A:$Q,16,0),"-")</f>
        <v>-</v>
      </c>
      <c r="W259" s="63" t="s">
        <v>57</v>
      </c>
      <c r="X259" s="64" t="s">
        <v>57</v>
      </c>
    </row>
    <row r="260" s="65" customFormat="true" ht="15" hidden="false" customHeight="false" outlineLevel="0" collapsed="false">
      <c r="B260" s="131" t="n">
        <f aca="true">TODAY()</f>
        <v>46135</v>
      </c>
      <c r="C260" s="132" t="s">
        <v>37</v>
      </c>
      <c r="D260" s="49" t="s">
        <v>38</v>
      </c>
      <c r="E260" s="50" t="str">
        <f aca="false">IFERROR(VLOOKUP($J260,'Base 1'!A:S,19,0),"-")</f>
        <v>-</v>
      </c>
      <c r="F260" s="50" t="str">
        <f aca="false">IFERROR(VLOOKUP($J260,'Base 1'!$A:$N,14,0),"-")</f>
        <v>-</v>
      </c>
      <c r="G260" s="50" t="str">
        <f aca="false">IFERROR(VLOOKUP($J260,'Base 1'!$A:$O,15,0),"-")</f>
        <v>-</v>
      </c>
      <c r="H260" s="50" t="str">
        <f aca="false">IFERROR(VLOOKUP($J260,'Base 1'!$A:$T,20,0),"-")</f>
        <v>-</v>
      </c>
      <c r="I260" s="51" t="str">
        <f aca="false">IFERROR(VLOOKUP($J260,'Base 1'!$A:$C,3,0),"-")</f>
        <v>-</v>
      </c>
      <c r="J260" s="51"/>
      <c r="K260" s="50" t="str">
        <f aca="false">IFERROR(VLOOKUP($J260,'Base 1'!$A:$E,5,0),"-")</f>
        <v>-</v>
      </c>
      <c r="L260" s="50" t="str">
        <f aca="false">IFERROR(VLOOKUP($J260,'Base 1'!$A:$Q,17,0),"-")</f>
        <v>-</v>
      </c>
      <c r="M260" s="50" t="str">
        <f aca="false">IFERROR(VLOOKUP($J260,'Base 1'!$A:$R,18,0),"-")</f>
        <v>-</v>
      </c>
      <c r="N260" s="50" t="str">
        <f aca="false">IFERROR(VLOOKUP($J260,'Base 1'!$A:$F,6,0),"-")</f>
        <v>-</v>
      </c>
      <c r="O260" s="53" t="str">
        <f aca="false">IFERROR(VLOOKUP($J260,'Base 1'!$A:$G,7,0),"-")</f>
        <v>-</v>
      </c>
      <c r="P260" s="133"/>
      <c r="Q260" s="134" t="s">
        <v>57</v>
      </c>
      <c r="R260" s="135" t="s">
        <v>57</v>
      </c>
      <c r="S260" s="136"/>
      <c r="T260" s="60"/>
      <c r="U260" s="61" t="s">
        <v>57</v>
      </c>
      <c r="V260" s="63" t="str">
        <f aca="false">IFERROR(VLOOKUP($J260,'Base 1'!$A:$Q,16,0),"-")</f>
        <v>-</v>
      </c>
      <c r="W260" s="63" t="s">
        <v>57</v>
      </c>
      <c r="X260" s="64" t="s">
        <v>57</v>
      </c>
    </row>
    <row r="261" s="65" customFormat="true" ht="15" hidden="false" customHeight="false" outlineLevel="0" collapsed="false">
      <c r="B261" s="131" t="n">
        <f aca="true">TODAY()</f>
        <v>46135</v>
      </c>
      <c r="C261" s="132" t="s">
        <v>37</v>
      </c>
      <c r="D261" s="49" t="s">
        <v>38</v>
      </c>
      <c r="E261" s="50" t="str">
        <f aca="false">IFERROR(VLOOKUP($J261,'Base 1'!A:S,19,0),"-")</f>
        <v>-</v>
      </c>
      <c r="F261" s="50" t="str">
        <f aca="false">IFERROR(VLOOKUP($J261,'Base 1'!$A:$N,14,0),"-")</f>
        <v>-</v>
      </c>
      <c r="G261" s="50" t="str">
        <f aca="false">IFERROR(VLOOKUP($J261,'Base 1'!$A:$O,15,0),"-")</f>
        <v>-</v>
      </c>
      <c r="H261" s="50" t="str">
        <f aca="false">IFERROR(VLOOKUP($J261,'Base 1'!$A:$T,20,0),"-")</f>
        <v>-</v>
      </c>
      <c r="I261" s="51" t="str">
        <f aca="false">IFERROR(VLOOKUP($J261,'Base 1'!$A:$C,3,0),"-")</f>
        <v>-</v>
      </c>
      <c r="J261" s="51"/>
      <c r="K261" s="50" t="str">
        <f aca="false">IFERROR(VLOOKUP($J261,'Base 1'!$A:$E,5,0),"-")</f>
        <v>-</v>
      </c>
      <c r="L261" s="50" t="str">
        <f aca="false">IFERROR(VLOOKUP($J261,'Base 1'!$A:$Q,17,0),"-")</f>
        <v>-</v>
      </c>
      <c r="M261" s="50" t="str">
        <f aca="false">IFERROR(VLOOKUP($J261,'Base 1'!$A:$R,18,0),"-")</f>
        <v>-</v>
      </c>
      <c r="N261" s="50" t="str">
        <f aca="false">IFERROR(VLOOKUP($J261,'Base 1'!$A:$F,6,0),"-")</f>
        <v>-</v>
      </c>
      <c r="O261" s="53" t="str">
        <f aca="false">IFERROR(VLOOKUP($J261,'Base 1'!$A:$G,7,0),"-")</f>
        <v>-</v>
      </c>
      <c r="P261" s="133"/>
      <c r="Q261" s="134" t="s">
        <v>57</v>
      </c>
      <c r="R261" s="135" t="s">
        <v>57</v>
      </c>
      <c r="S261" s="136"/>
      <c r="T261" s="60"/>
      <c r="U261" s="61" t="s">
        <v>57</v>
      </c>
      <c r="V261" s="63" t="str">
        <f aca="false">IFERROR(VLOOKUP($J261,'Base 1'!$A:$Q,16,0),"-")</f>
        <v>-</v>
      </c>
      <c r="W261" s="63" t="s">
        <v>57</v>
      </c>
      <c r="X261" s="64" t="s">
        <v>57</v>
      </c>
    </row>
    <row r="262" s="65" customFormat="true" ht="15" hidden="false" customHeight="false" outlineLevel="0" collapsed="false">
      <c r="B262" s="131" t="n">
        <f aca="true">TODAY()</f>
        <v>46135</v>
      </c>
      <c r="C262" s="132" t="s">
        <v>37</v>
      </c>
      <c r="D262" s="49" t="s">
        <v>38</v>
      </c>
      <c r="E262" s="50" t="str">
        <f aca="false">IFERROR(VLOOKUP($J262,'Base 1'!A:S,19,0),"-")</f>
        <v>-</v>
      </c>
      <c r="F262" s="50" t="str">
        <f aca="false">IFERROR(VLOOKUP($J262,'Base 1'!$A:$N,14,0),"-")</f>
        <v>-</v>
      </c>
      <c r="G262" s="50" t="str">
        <f aca="false">IFERROR(VLOOKUP($J262,'Base 1'!$A:$O,15,0),"-")</f>
        <v>-</v>
      </c>
      <c r="H262" s="50" t="str">
        <f aca="false">IFERROR(VLOOKUP($J262,'Base 1'!$A:$T,20,0),"-")</f>
        <v>-</v>
      </c>
      <c r="I262" s="51" t="str">
        <f aca="false">IFERROR(VLOOKUP($J262,'Base 1'!$A:$C,3,0),"-")</f>
        <v>-</v>
      </c>
      <c r="J262" s="51"/>
      <c r="K262" s="50" t="str">
        <f aca="false">IFERROR(VLOOKUP($J262,'Base 1'!$A:$E,5,0),"-")</f>
        <v>-</v>
      </c>
      <c r="L262" s="50" t="str">
        <f aca="false">IFERROR(VLOOKUP($J262,'Base 1'!$A:$Q,17,0),"-")</f>
        <v>-</v>
      </c>
      <c r="M262" s="50" t="str">
        <f aca="false">IFERROR(VLOOKUP($J262,'Base 1'!$A:$R,18,0),"-")</f>
        <v>-</v>
      </c>
      <c r="N262" s="50" t="str">
        <f aca="false">IFERROR(VLOOKUP($J262,'Base 1'!$A:$F,6,0),"-")</f>
        <v>-</v>
      </c>
      <c r="O262" s="53" t="str">
        <f aca="false">IFERROR(VLOOKUP($J262,'Base 1'!$A:$G,7,0),"-")</f>
        <v>-</v>
      </c>
      <c r="P262" s="133"/>
      <c r="Q262" s="134" t="s">
        <v>57</v>
      </c>
      <c r="R262" s="135" t="s">
        <v>57</v>
      </c>
      <c r="S262" s="136"/>
      <c r="T262" s="60"/>
      <c r="U262" s="61" t="s">
        <v>57</v>
      </c>
      <c r="V262" s="63" t="str">
        <f aca="false">IFERROR(VLOOKUP($J262,'Base 1'!$A:$Q,16,0),"-")</f>
        <v>-</v>
      </c>
      <c r="W262" s="63" t="s">
        <v>57</v>
      </c>
      <c r="X262" s="64" t="s">
        <v>57</v>
      </c>
    </row>
    <row r="263" s="65" customFormat="true" ht="15" hidden="false" customHeight="false" outlineLevel="0" collapsed="false">
      <c r="B263" s="131" t="n">
        <f aca="true">TODAY()</f>
        <v>46135</v>
      </c>
      <c r="C263" s="132" t="s">
        <v>37</v>
      </c>
      <c r="D263" s="49" t="s">
        <v>38</v>
      </c>
      <c r="E263" s="50" t="str">
        <f aca="false">IFERROR(VLOOKUP($J263,'Base 1'!A:S,19,0),"-")</f>
        <v>-</v>
      </c>
      <c r="F263" s="50" t="str">
        <f aca="false">IFERROR(VLOOKUP($J263,'Base 1'!$A:$N,14,0),"-")</f>
        <v>-</v>
      </c>
      <c r="G263" s="50" t="str">
        <f aca="false">IFERROR(VLOOKUP($J263,'Base 1'!$A:$O,15,0),"-")</f>
        <v>-</v>
      </c>
      <c r="H263" s="50" t="str">
        <f aca="false">IFERROR(VLOOKUP($J263,'Base 1'!$A:$T,20,0),"-")</f>
        <v>-</v>
      </c>
      <c r="I263" s="51" t="str">
        <f aca="false">IFERROR(VLOOKUP($J263,'Base 1'!$A:$C,3,0),"-")</f>
        <v>-</v>
      </c>
      <c r="J263" s="51"/>
      <c r="K263" s="50" t="str">
        <f aca="false">IFERROR(VLOOKUP($J263,'Base 1'!$A:$E,5,0),"-")</f>
        <v>-</v>
      </c>
      <c r="L263" s="50" t="str">
        <f aca="false">IFERROR(VLOOKUP($J263,'Base 1'!$A:$Q,17,0),"-")</f>
        <v>-</v>
      </c>
      <c r="M263" s="50" t="str">
        <f aca="false">IFERROR(VLOOKUP($J263,'Base 1'!$A:$R,18,0),"-")</f>
        <v>-</v>
      </c>
      <c r="N263" s="50" t="str">
        <f aca="false">IFERROR(VLOOKUP($J263,'Base 1'!$A:$F,6,0),"-")</f>
        <v>-</v>
      </c>
      <c r="O263" s="53" t="str">
        <f aca="false">IFERROR(VLOOKUP($J263,'Base 1'!$A:$G,7,0),"-")</f>
        <v>-</v>
      </c>
      <c r="P263" s="133"/>
      <c r="Q263" s="134" t="s">
        <v>57</v>
      </c>
      <c r="R263" s="135" t="s">
        <v>57</v>
      </c>
      <c r="S263" s="136"/>
      <c r="T263" s="60"/>
      <c r="U263" s="61" t="s">
        <v>57</v>
      </c>
      <c r="V263" s="63" t="str">
        <f aca="false">IFERROR(VLOOKUP($J263,'Base 1'!$A:$Q,16,0),"-")</f>
        <v>-</v>
      </c>
      <c r="W263" s="63" t="s">
        <v>57</v>
      </c>
      <c r="X263" s="64" t="s">
        <v>57</v>
      </c>
    </row>
    <row r="264" s="65" customFormat="true" ht="15" hidden="false" customHeight="false" outlineLevel="0" collapsed="false">
      <c r="B264" s="131" t="n">
        <f aca="true">TODAY()</f>
        <v>46135</v>
      </c>
      <c r="C264" s="132" t="s">
        <v>37</v>
      </c>
      <c r="D264" s="49" t="s">
        <v>38</v>
      </c>
      <c r="E264" s="50" t="str">
        <f aca="false">IFERROR(VLOOKUP($J264,'Base 1'!A:S,19,0),"-")</f>
        <v>-</v>
      </c>
      <c r="F264" s="50" t="str">
        <f aca="false">IFERROR(VLOOKUP($J264,'Base 1'!$A:$N,14,0),"-")</f>
        <v>-</v>
      </c>
      <c r="G264" s="50" t="str">
        <f aca="false">IFERROR(VLOOKUP($J264,'Base 1'!$A:$O,15,0),"-")</f>
        <v>-</v>
      </c>
      <c r="H264" s="50" t="str">
        <f aca="false">IFERROR(VLOOKUP($J264,'Base 1'!$A:$T,20,0),"-")</f>
        <v>-</v>
      </c>
      <c r="I264" s="51" t="str">
        <f aca="false">IFERROR(VLOOKUP($J264,'Base 1'!$A:$C,3,0),"-")</f>
        <v>-</v>
      </c>
      <c r="J264" s="51"/>
      <c r="K264" s="50" t="str">
        <f aca="false">IFERROR(VLOOKUP($J264,'Base 1'!$A:$E,5,0),"-")</f>
        <v>-</v>
      </c>
      <c r="L264" s="50" t="str">
        <f aca="false">IFERROR(VLOOKUP($J264,'Base 1'!$A:$Q,17,0),"-")</f>
        <v>-</v>
      </c>
      <c r="M264" s="50" t="str">
        <f aca="false">IFERROR(VLOOKUP($J264,'Base 1'!$A:$R,18,0),"-")</f>
        <v>-</v>
      </c>
      <c r="N264" s="50" t="str">
        <f aca="false">IFERROR(VLOOKUP($J264,'Base 1'!$A:$F,6,0),"-")</f>
        <v>-</v>
      </c>
      <c r="O264" s="53" t="str">
        <f aca="false">IFERROR(VLOOKUP($J264,'Base 1'!$A:$G,7,0),"-")</f>
        <v>-</v>
      </c>
      <c r="P264" s="133"/>
      <c r="Q264" s="134" t="s">
        <v>57</v>
      </c>
      <c r="R264" s="135" t="s">
        <v>57</v>
      </c>
      <c r="S264" s="136"/>
      <c r="T264" s="60"/>
      <c r="U264" s="61" t="s">
        <v>57</v>
      </c>
      <c r="V264" s="63" t="str">
        <f aca="false">IFERROR(VLOOKUP($J264,'Base 1'!$A:$Q,16,0),"-")</f>
        <v>-</v>
      </c>
      <c r="W264" s="63" t="s">
        <v>57</v>
      </c>
      <c r="X264" s="64" t="s">
        <v>57</v>
      </c>
    </row>
    <row r="265" s="65" customFormat="true" ht="15" hidden="false" customHeight="false" outlineLevel="0" collapsed="false">
      <c r="B265" s="131" t="n">
        <f aca="true">TODAY()</f>
        <v>46135</v>
      </c>
      <c r="C265" s="132" t="s">
        <v>37</v>
      </c>
      <c r="D265" s="49" t="s">
        <v>38</v>
      </c>
      <c r="E265" s="50" t="str">
        <f aca="false">IFERROR(VLOOKUP($J265,'Base 1'!A:S,19,0),"-")</f>
        <v>-</v>
      </c>
      <c r="F265" s="50" t="str">
        <f aca="false">IFERROR(VLOOKUP($J265,'Base 1'!$A:$N,14,0),"-")</f>
        <v>-</v>
      </c>
      <c r="G265" s="50" t="str">
        <f aca="false">IFERROR(VLOOKUP($J265,'Base 1'!$A:$O,15,0),"-")</f>
        <v>-</v>
      </c>
      <c r="H265" s="50" t="str">
        <f aca="false">IFERROR(VLOOKUP($J265,'Base 1'!$A:$T,20,0),"-")</f>
        <v>-</v>
      </c>
      <c r="I265" s="51" t="str">
        <f aca="false">IFERROR(VLOOKUP($J265,'Base 1'!$A:$C,3,0),"-")</f>
        <v>-</v>
      </c>
      <c r="J265" s="51"/>
      <c r="K265" s="50" t="str">
        <f aca="false">IFERROR(VLOOKUP($J265,'Base 1'!$A:$E,5,0),"-")</f>
        <v>-</v>
      </c>
      <c r="L265" s="50" t="str">
        <f aca="false">IFERROR(VLOOKUP($J265,'Base 1'!$A:$Q,17,0),"-")</f>
        <v>-</v>
      </c>
      <c r="M265" s="50" t="str">
        <f aca="false">IFERROR(VLOOKUP($J265,'Base 1'!$A:$R,18,0),"-")</f>
        <v>-</v>
      </c>
      <c r="N265" s="50" t="str">
        <f aca="false">IFERROR(VLOOKUP($J265,'Base 1'!$A:$F,6,0),"-")</f>
        <v>-</v>
      </c>
      <c r="O265" s="53" t="str">
        <f aca="false">IFERROR(VLOOKUP($J265,'Base 1'!$A:$G,7,0),"-")</f>
        <v>-</v>
      </c>
      <c r="P265" s="133"/>
      <c r="Q265" s="134" t="s">
        <v>57</v>
      </c>
      <c r="R265" s="135" t="s">
        <v>57</v>
      </c>
      <c r="S265" s="136"/>
      <c r="T265" s="60"/>
      <c r="U265" s="61" t="s">
        <v>57</v>
      </c>
      <c r="V265" s="63" t="str">
        <f aca="false">IFERROR(VLOOKUP($J265,'Base 1'!$A:$Q,16,0),"-")</f>
        <v>-</v>
      </c>
      <c r="W265" s="63" t="s">
        <v>57</v>
      </c>
      <c r="X265" s="64" t="s">
        <v>57</v>
      </c>
    </row>
    <row r="266" s="65" customFormat="true" ht="15" hidden="false" customHeight="false" outlineLevel="0" collapsed="false">
      <c r="B266" s="131" t="n">
        <f aca="true">TODAY()</f>
        <v>46135</v>
      </c>
      <c r="C266" s="132" t="s">
        <v>37</v>
      </c>
      <c r="D266" s="49" t="s">
        <v>38</v>
      </c>
      <c r="E266" s="50" t="str">
        <f aca="false">IFERROR(VLOOKUP($J266,'Base 1'!A:S,19,0),"-")</f>
        <v>-</v>
      </c>
      <c r="F266" s="50" t="str">
        <f aca="false">IFERROR(VLOOKUP($J266,'Base 1'!$A:$N,14,0),"-")</f>
        <v>-</v>
      </c>
      <c r="G266" s="50" t="str">
        <f aca="false">IFERROR(VLOOKUP($J266,'Base 1'!$A:$O,15,0),"-")</f>
        <v>-</v>
      </c>
      <c r="H266" s="50" t="str">
        <f aca="false">IFERROR(VLOOKUP($J266,'Base 1'!$A:$T,20,0),"-")</f>
        <v>-</v>
      </c>
      <c r="I266" s="51" t="str">
        <f aca="false">IFERROR(VLOOKUP($J266,'Base 1'!$A:$C,3,0),"-")</f>
        <v>-</v>
      </c>
      <c r="J266" s="51"/>
      <c r="K266" s="50" t="str">
        <f aca="false">IFERROR(VLOOKUP($J266,'Base 1'!$A:$E,5,0),"-")</f>
        <v>-</v>
      </c>
      <c r="L266" s="50" t="str">
        <f aca="false">IFERROR(VLOOKUP($J266,'Base 1'!$A:$Q,17,0),"-")</f>
        <v>-</v>
      </c>
      <c r="M266" s="50" t="str">
        <f aca="false">IFERROR(VLOOKUP($J266,'Base 1'!$A:$R,18,0),"-")</f>
        <v>-</v>
      </c>
      <c r="N266" s="50" t="str">
        <f aca="false">IFERROR(VLOOKUP($J266,'Base 1'!$A:$F,6,0),"-")</f>
        <v>-</v>
      </c>
      <c r="O266" s="53" t="str">
        <f aca="false">IFERROR(VLOOKUP($J266,'Base 1'!$A:$G,7,0),"-")</f>
        <v>-</v>
      </c>
      <c r="P266" s="133"/>
      <c r="Q266" s="134" t="s">
        <v>57</v>
      </c>
      <c r="R266" s="135" t="s">
        <v>57</v>
      </c>
      <c r="S266" s="136"/>
      <c r="T266" s="60"/>
      <c r="U266" s="61" t="s">
        <v>57</v>
      </c>
      <c r="V266" s="63" t="str">
        <f aca="false">IFERROR(VLOOKUP($J266,'Base 1'!$A:$Q,16,0),"-")</f>
        <v>-</v>
      </c>
      <c r="W266" s="63" t="s">
        <v>57</v>
      </c>
      <c r="X266" s="64" t="s">
        <v>57</v>
      </c>
    </row>
    <row r="267" s="65" customFormat="true" ht="15" hidden="false" customHeight="false" outlineLevel="0" collapsed="false">
      <c r="B267" s="131" t="n">
        <f aca="true">TODAY()</f>
        <v>46135</v>
      </c>
      <c r="C267" s="132" t="s">
        <v>37</v>
      </c>
      <c r="D267" s="49" t="s">
        <v>38</v>
      </c>
      <c r="E267" s="50" t="str">
        <f aca="false">IFERROR(VLOOKUP($J267,'Base 1'!A:S,19,0),"-")</f>
        <v>-</v>
      </c>
      <c r="F267" s="50" t="str">
        <f aca="false">IFERROR(VLOOKUP($J267,'Base 1'!$A:$N,14,0),"-")</f>
        <v>-</v>
      </c>
      <c r="G267" s="50" t="str">
        <f aca="false">IFERROR(VLOOKUP($J267,'Base 1'!$A:$O,15,0),"-")</f>
        <v>-</v>
      </c>
      <c r="H267" s="50" t="str">
        <f aca="false">IFERROR(VLOOKUP($J267,'Base 1'!$A:$T,20,0),"-")</f>
        <v>-</v>
      </c>
      <c r="I267" s="51" t="str">
        <f aca="false">IFERROR(VLOOKUP($J267,'Base 1'!$A:$C,3,0),"-")</f>
        <v>-</v>
      </c>
      <c r="J267" s="51"/>
      <c r="K267" s="50" t="str">
        <f aca="false">IFERROR(VLOOKUP($J267,'Base 1'!$A:$E,5,0),"-")</f>
        <v>-</v>
      </c>
      <c r="L267" s="50" t="str">
        <f aca="false">IFERROR(VLOOKUP($J267,'Base 1'!$A:$Q,17,0),"-")</f>
        <v>-</v>
      </c>
      <c r="M267" s="50" t="str">
        <f aca="false">IFERROR(VLOOKUP($J267,'Base 1'!$A:$R,18,0),"-")</f>
        <v>-</v>
      </c>
      <c r="N267" s="50" t="str">
        <f aca="false">IFERROR(VLOOKUP($J267,'Base 1'!$A:$F,6,0),"-")</f>
        <v>-</v>
      </c>
      <c r="O267" s="53" t="str">
        <f aca="false">IFERROR(VLOOKUP($J267,'Base 1'!$A:$G,7,0),"-")</f>
        <v>-</v>
      </c>
      <c r="P267" s="133"/>
      <c r="Q267" s="134" t="s">
        <v>57</v>
      </c>
      <c r="R267" s="135" t="s">
        <v>57</v>
      </c>
      <c r="S267" s="136"/>
      <c r="T267" s="60"/>
      <c r="U267" s="61" t="s">
        <v>57</v>
      </c>
      <c r="V267" s="63" t="str">
        <f aca="false">IFERROR(VLOOKUP($J267,'Base 1'!$A:$Q,16,0),"-")</f>
        <v>-</v>
      </c>
      <c r="W267" s="63" t="s">
        <v>57</v>
      </c>
      <c r="X267" s="64" t="s">
        <v>57</v>
      </c>
    </row>
    <row r="268" s="65" customFormat="true" ht="15" hidden="false" customHeight="false" outlineLevel="0" collapsed="false">
      <c r="B268" s="131" t="n">
        <f aca="true">TODAY()</f>
        <v>46135</v>
      </c>
      <c r="C268" s="132" t="s">
        <v>37</v>
      </c>
      <c r="D268" s="49" t="s">
        <v>38</v>
      </c>
      <c r="E268" s="50" t="str">
        <f aca="false">IFERROR(VLOOKUP($J268,'Base 1'!A:S,19,0),"-")</f>
        <v>-</v>
      </c>
      <c r="F268" s="50" t="str">
        <f aca="false">IFERROR(VLOOKUP($J268,'Base 1'!$A:$N,14,0),"-")</f>
        <v>-</v>
      </c>
      <c r="G268" s="50" t="str">
        <f aca="false">IFERROR(VLOOKUP($J268,'Base 1'!$A:$O,15,0),"-")</f>
        <v>-</v>
      </c>
      <c r="H268" s="50" t="str">
        <f aca="false">IFERROR(VLOOKUP($J268,'Base 1'!$A:$T,20,0),"-")</f>
        <v>-</v>
      </c>
      <c r="I268" s="51" t="str">
        <f aca="false">IFERROR(VLOOKUP($J268,'Base 1'!$A:$C,3,0),"-")</f>
        <v>-</v>
      </c>
      <c r="J268" s="51"/>
      <c r="K268" s="50" t="str">
        <f aca="false">IFERROR(VLOOKUP($J268,'Base 1'!$A:$E,5,0),"-")</f>
        <v>-</v>
      </c>
      <c r="L268" s="50" t="str">
        <f aca="false">IFERROR(VLOOKUP($J268,'Base 1'!$A:$Q,17,0),"-")</f>
        <v>-</v>
      </c>
      <c r="M268" s="50" t="str">
        <f aca="false">IFERROR(VLOOKUP($J268,'Base 1'!$A:$R,18,0),"-")</f>
        <v>-</v>
      </c>
      <c r="N268" s="50" t="str">
        <f aca="false">IFERROR(VLOOKUP($J268,'Base 1'!$A:$F,6,0),"-")</f>
        <v>-</v>
      </c>
      <c r="O268" s="53" t="str">
        <f aca="false">IFERROR(VLOOKUP($J268,'Base 1'!$A:$G,7,0),"-")</f>
        <v>-</v>
      </c>
      <c r="P268" s="133"/>
      <c r="Q268" s="134" t="s">
        <v>57</v>
      </c>
      <c r="R268" s="135" t="s">
        <v>57</v>
      </c>
      <c r="S268" s="136"/>
      <c r="T268" s="60"/>
      <c r="U268" s="61" t="s">
        <v>57</v>
      </c>
      <c r="V268" s="63" t="str">
        <f aca="false">IFERROR(VLOOKUP($J268,'Base 1'!$A:$Q,16,0),"-")</f>
        <v>-</v>
      </c>
      <c r="W268" s="63" t="s">
        <v>57</v>
      </c>
      <c r="X268" s="64" t="s">
        <v>57</v>
      </c>
    </row>
    <row r="269" s="65" customFormat="true" ht="15" hidden="false" customHeight="false" outlineLevel="0" collapsed="false">
      <c r="B269" s="131" t="n">
        <f aca="true">TODAY()</f>
        <v>46135</v>
      </c>
      <c r="C269" s="132" t="s">
        <v>37</v>
      </c>
      <c r="D269" s="49" t="s">
        <v>38</v>
      </c>
      <c r="E269" s="50" t="str">
        <f aca="false">IFERROR(VLOOKUP($J269,'Base 1'!A:S,19,0),"-")</f>
        <v>-</v>
      </c>
      <c r="F269" s="50" t="str">
        <f aca="false">IFERROR(VLOOKUP($J269,'Base 1'!$A:$N,14,0),"-")</f>
        <v>-</v>
      </c>
      <c r="G269" s="50" t="str">
        <f aca="false">IFERROR(VLOOKUP($J269,'Base 1'!$A:$O,15,0),"-")</f>
        <v>-</v>
      </c>
      <c r="H269" s="50" t="str">
        <f aca="false">IFERROR(VLOOKUP($J269,'Base 1'!$A:$T,20,0),"-")</f>
        <v>-</v>
      </c>
      <c r="I269" s="51" t="str">
        <f aca="false">IFERROR(VLOOKUP($J269,'Base 1'!$A:$C,3,0),"-")</f>
        <v>-</v>
      </c>
      <c r="J269" s="51"/>
      <c r="K269" s="50" t="str">
        <f aca="false">IFERROR(VLOOKUP($J269,'Base 1'!$A:$E,5,0),"-")</f>
        <v>-</v>
      </c>
      <c r="L269" s="50" t="str">
        <f aca="false">IFERROR(VLOOKUP($J269,'Base 1'!$A:$Q,17,0),"-")</f>
        <v>-</v>
      </c>
      <c r="M269" s="50" t="str">
        <f aca="false">IFERROR(VLOOKUP($J269,'Base 1'!$A:$R,18,0),"-")</f>
        <v>-</v>
      </c>
      <c r="N269" s="50" t="str">
        <f aca="false">IFERROR(VLOOKUP($J269,'Base 1'!$A:$F,6,0),"-")</f>
        <v>-</v>
      </c>
      <c r="O269" s="53" t="str">
        <f aca="false">IFERROR(VLOOKUP($J269,'Base 1'!$A:$G,7,0),"-")</f>
        <v>-</v>
      </c>
      <c r="P269" s="133"/>
      <c r="Q269" s="134" t="s">
        <v>57</v>
      </c>
      <c r="R269" s="135" t="s">
        <v>57</v>
      </c>
      <c r="S269" s="136"/>
      <c r="T269" s="60"/>
      <c r="U269" s="61" t="s">
        <v>57</v>
      </c>
      <c r="V269" s="63" t="str">
        <f aca="false">IFERROR(VLOOKUP($J269,'Base 1'!$A:$Q,16,0),"-")</f>
        <v>-</v>
      </c>
      <c r="W269" s="63" t="s">
        <v>57</v>
      </c>
      <c r="X269" s="64" t="s">
        <v>57</v>
      </c>
    </row>
    <row r="270" s="65" customFormat="true" ht="15" hidden="false" customHeight="false" outlineLevel="0" collapsed="false">
      <c r="B270" s="131" t="n">
        <f aca="true">TODAY()</f>
        <v>46135</v>
      </c>
      <c r="C270" s="132" t="s">
        <v>37</v>
      </c>
      <c r="D270" s="49" t="s">
        <v>38</v>
      </c>
      <c r="E270" s="50" t="str">
        <f aca="false">IFERROR(VLOOKUP($J270,'Base 1'!A:S,19,0),"-")</f>
        <v>-</v>
      </c>
      <c r="F270" s="50" t="str">
        <f aca="false">IFERROR(VLOOKUP($J270,'Base 1'!$A:$N,14,0),"-")</f>
        <v>-</v>
      </c>
      <c r="G270" s="50" t="str">
        <f aca="false">IFERROR(VLOOKUP($J270,'Base 1'!$A:$O,15,0),"-")</f>
        <v>-</v>
      </c>
      <c r="H270" s="50" t="str">
        <f aca="false">IFERROR(VLOOKUP($J270,'Base 1'!$A:$T,20,0),"-")</f>
        <v>-</v>
      </c>
      <c r="I270" s="51" t="str">
        <f aca="false">IFERROR(VLOOKUP($J270,'Base 1'!$A:$C,3,0),"-")</f>
        <v>-</v>
      </c>
      <c r="J270" s="51"/>
      <c r="K270" s="50" t="str">
        <f aca="false">IFERROR(VLOOKUP($J270,'Base 1'!$A:$E,5,0),"-")</f>
        <v>-</v>
      </c>
      <c r="L270" s="50" t="str">
        <f aca="false">IFERROR(VLOOKUP($J270,'Base 1'!$A:$Q,17,0),"-")</f>
        <v>-</v>
      </c>
      <c r="M270" s="50" t="str">
        <f aca="false">IFERROR(VLOOKUP($J270,'Base 1'!$A:$R,18,0),"-")</f>
        <v>-</v>
      </c>
      <c r="N270" s="50" t="str">
        <f aca="false">IFERROR(VLOOKUP($J270,'Base 1'!$A:$F,6,0),"-")</f>
        <v>-</v>
      </c>
      <c r="O270" s="53" t="str">
        <f aca="false">IFERROR(VLOOKUP($J270,'Base 1'!$A:$G,7,0),"-")</f>
        <v>-</v>
      </c>
      <c r="P270" s="133"/>
      <c r="Q270" s="134" t="s">
        <v>57</v>
      </c>
      <c r="R270" s="135" t="s">
        <v>57</v>
      </c>
      <c r="S270" s="136"/>
      <c r="T270" s="60"/>
      <c r="U270" s="61" t="s">
        <v>57</v>
      </c>
      <c r="V270" s="63" t="str">
        <f aca="false">IFERROR(VLOOKUP($J270,'Base 1'!$A:$Q,16,0),"-")</f>
        <v>-</v>
      </c>
      <c r="W270" s="63" t="s">
        <v>57</v>
      </c>
      <c r="X270" s="64" t="s">
        <v>57</v>
      </c>
    </row>
    <row r="271" s="65" customFormat="true" ht="15" hidden="false" customHeight="false" outlineLevel="0" collapsed="false">
      <c r="B271" s="131" t="n">
        <f aca="true">TODAY()</f>
        <v>46135</v>
      </c>
      <c r="C271" s="132" t="s">
        <v>37</v>
      </c>
      <c r="D271" s="49" t="s">
        <v>38</v>
      </c>
      <c r="E271" s="50" t="str">
        <f aca="false">IFERROR(VLOOKUP($J271,'Base 1'!A:S,19,0),"-")</f>
        <v>-</v>
      </c>
      <c r="F271" s="50" t="str">
        <f aca="false">IFERROR(VLOOKUP($J271,'Base 1'!$A:$N,14,0),"-")</f>
        <v>-</v>
      </c>
      <c r="G271" s="50" t="str">
        <f aca="false">IFERROR(VLOOKUP($J271,'Base 1'!$A:$O,15,0),"-")</f>
        <v>-</v>
      </c>
      <c r="H271" s="50" t="str">
        <f aca="false">IFERROR(VLOOKUP($J271,'Base 1'!$A:$T,20,0),"-")</f>
        <v>-</v>
      </c>
      <c r="I271" s="51" t="str">
        <f aca="false">IFERROR(VLOOKUP($J271,'Base 1'!$A:$C,3,0),"-")</f>
        <v>-</v>
      </c>
      <c r="J271" s="51"/>
      <c r="K271" s="50" t="str">
        <f aca="false">IFERROR(VLOOKUP($J271,'Base 1'!$A:$E,5,0),"-")</f>
        <v>-</v>
      </c>
      <c r="L271" s="50" t="str">
        <f aca="false">IFERROR(VLOOKUP($J271,'Base 1'!$A:$Q,17,0),"-")</f>
        <v>-</v>
      </c>
      <c r="M271" s="50" t="str">
        <f aca="false">IFERROR(VLOOKUP($J271,'Base 1'!$A:$R,18,0),"-")</f>
        <v>-</v>
      </c>
      <c r="N271" s="50" t="str">
        <f aca="false">IFERROR(VLOOKUP($J271,'Base 1'!$A:$F,6,0),"-")</f>
        <v>-</v>
      </c>
      <c r="O271" s="53" t="str">
        <f aca="false">IFERROR(VLOOKUP($J271,'Base 1'!$A:$G,7,0),"-")</f>
        <v>-</v>
      </c>
      <c r="P271" s="133"/>
      <c r="Q271" s="134" t="s">
        <v>57</v>
      </c>
      <c r="R271" s="135" t="s">
        <v>57</v>
      </c>
      <c r="S271" s="136"/>
      <c r="T271" s="60"/>
      <c r="U271" s="61" t="s">
        <v>57</v>
      </c>
      <c r="V271" s="63" t="str">
        <f aca="false">IFERROR(VLOOKUP($J271,'Base 1'!$A:$Q,16,0),"-")</f>
        <v>-</v>
      </c>
      <c r="W271" s="63" t="s">
        <v>57</v>
      </c>
      <c r="X271" s="64" t="s">
        <v>57</v>
      </c>
    </row>
    <row r="272" s="65" customFormat="true" ht="15" hidden="false" customHeight="false" outlineLevel="0" collapsed="false">
      <c r="B272" s="131" t="n">
        <f aca="true">TODAY()</f>
        <v>46135</v>
      </c>
      <c r="C272" s="132" t="s">
        <v>37</v>
      </c>
      <c r="D272" s="49" t="s">
        <v>38</v>
      </c>
      <c r="E272" s="50" t="str">
        <f aca="false">IFERROR(VLOOKUP($J272,'Base 1'!A:S,19,0),"-")</f>
        <v>-</v>
      </c>
      <c r="F272" s="50" t="str">
        <f aca="false">IFERROR(VLOOKUP($J272,'Base 1'!$A:$N,14,0),"-")</f>
        <v>-</v>
      </c>
      <c r="G272" s="50" t="str">
        <f aca="false">IFERROR(VLOOKUP($J272,'Base 1'!$A:$O,15,0),"-")</f>
        <v>-</v>
      </c>
      <c r="H272" s="50" t="str">
        <f aca="false">IFERROR(VLOOKUP($J272,'Base 1'!$A:$T,20,0),"-")</f>
        <v>-</v>
      </c>
      <c r="I272" s="51" t="str">
        <f aca="false">IFERROR(VLOOKUP($J272,'Base 1'!$A:$C,3,0),"-")</f>
        <v>-</v>
      </c>
      <c r="J272" s="51"/>
      <c r="K272" s="50" t="str">
        <f aca="false">IFERROR(VLOOKUP($J272,'Base 1'!$A:$E,5,0),"-")</f>
        <v>-</v>
      </c>
      <c r="L272" s="50" t="str">
        <f aca="false">IFERROR(VLOOKUP($J272,'Base 1'!$A:$Q,17,0),"-")</f>
        <v>-</v>
      </c>
      <c r="M272" s="50" t="str">
        <f aca="false">IFERROR(VLOOKUP($J272,'Base 1'!$A:$R,18,0),"-")</f>
        <v>-</v>
      </c>
      <c r="N272" s="50" t="str">
        <f aca="false">IFERROR(VLOOKUP($J272,'Base 1'!$A:$F,6,0),"-")</f>
        <v>-</v>
      </c>
      <c r="O272" s="53" t="str">
        <f aca="false">IFERROR(VLOOKUP($J272,'Base 1'!$A:$G,7,0),"-")</f>
        <v>-</v>
      </c>
      <c r="P272" s="133"/>
      <c r="Q272" s="134" t="s">
        <v>57</v>
      </c>
      <c r="R272" s="135" t="s">
        <v>57</v>
      </c>
      <c r="S272" s="136"/>
      <c r="T272" s="60"/>
      <c r="U272" s="61" t="s">
        <v>57</v>
      </c>
      <c r="V272" s="63" t="str">
        <f aca="false">IFERROR(VLOOKUP($J272,'Base 1'!$A:$Q,16,0),"-")</f>
        <v>-</v>
      </c>
      <c r="W272" s="63" t="s">
        <v>57</v>
      </c>
      <c r="X272" s="64" t="s">
        <v>57</v>
      </c>
    </row>
    <row r="273" s="65" customFormat="true" ht="15" hidden="false" customHeight="false" outlineLevel="0" collapsed="false">
      <c r="B273" s="131" t="n">
        <f aca="true">TODAY()</f>
        <v>46135</v>
      </c>
      <c r="C273" s="132" t="s">
        <v>37</v>
      </c>
      <c r="D273" s="49" t="s">
        <v>38</v>
      </c>
      <c r="E273" s="50" t="str">
        <f aca="false">IFERROR(VLOOKUP($J273,'Base 1'!A:S,19,0),"-")</f>
        <v>-</v>
      </c>
      <c r="F273" s="50" t="str">
        <f aca="false">IFERROR(VLOOKUP($J273,'Base 1'!$A:$N,14,0),"-")</f>
        <v>-</v>
      </c>
      <c r="G273" s="50" t="str">
        <f aca="false">IFERROR(VLOOKUP($J273,'Base 1'!$A:$O,15,0),"-")</f>
        <v>-</v>
      </c>
      <c r="H273" s="50" t="str">
        <f aca="false">IFERROR(VLOOKUP($J273,'Base 1'!$A:$T,20,0),"-")</f>
        <v>-</v>
      </c>
      <c r="I273" s="51" t="str">
        <f aca="false">IFERROR(VLOOKUP($J273,'Base 1'!$A:$C,3,0),"-")</f>
        <v>-</v>
      </c>
      <c r="J273" s="51"/>
      <c r="K273" s="50" t="str">
        <f aca="false">IFERROR(VLOOKUP($J273,'Base 1'!$A:$E,5,0),"-")</f>
        <v>-</v>
      </c>
      <c r="L273" s="50" t="str">
        <f aca="false">IFERROR(VLOOKUP($J273,'Base 1'!$A:$Q,17,0),"-")</f>
        <v>-</v>
      </c>
      <c r="M273" s="50" t="str">
        <f aca="false">IFERROR(VLOOKUP($J273,'Base 1'!$A:$R,18,0),"-")</f>
        <v>-</v>
      </c>
      <c r="N273" s="50" t="str">
        <f aca="false">IFERROR(VLOOKUP($J273,'Base 1'!$A:$F,6,0),"-")</f>
        <v>-</v>
      </c>
      <c r="O273" s="53" t="str">
        <f aca="false">IFERROR(VLOOKUP($J273,'Base 1'!$A:$G,7,0),"-")</f>
        <v>-</v>
      </c>
      <c r="P273" s="133"/>
      <c r="Q273" s="134" t="s">
        <v>57</v>
      </c>
      <c r="R273" s="135" t="s">
        <v>57</v>
      </c>
      <c r="S273" s="136"/>
      <c r="T273" s="60"/>
      <c r="U273" s="61" t="s">
        <v>57</v>
      </c>
      <c r="V273" s="63" t="str">
        <f aca="false">IFERROR(VLOOKUP($J273,'Base 1'!$A:$Q,16,0),"-")</f>
        <v>-</v>
      </c>
      <c r="W273" s="63" t="s">
        <v>57</v>
      </c>
      <c r="X273" s="64" t="s">
        <v>57</v>
      </c>
    </row>
    <row r="274" s="65" customFormat="true" ht="15" hidden="false" customHeight="false" outlineLevel="0" collapsed="false">
      <c r="B274" s="131" t="n">
        <f aca="true">TODAY()</f>
        <v>46135</v>
      </c>
      <c r="C274" s="132" t="s">
        <v>37</v>
      </c>
      <c r="D274" s="49" t="s">
        <v>38</v>
      </c>
      <c r="E274" s="50" t="str">
        <f aca="false">IFERROR(VLOOKUP($J274,'Base 1'!A:S,19,0),"-")</f>
        <v>-</v>
      </c>
      <c r="F274" s="50" t="str">
        <f aca="false">IFERROR(VLOOKUP($J274,'Base 1'!$A:$N,14,0),"-")</f>
        <v>-</v>
      </c>
      <c r="G274" s="50" t="str">
        <f aca="false">IFERROR(VLOOKUP($J274,'Base 1'!$A:$O,15,0),"-")</f>
        <v>-</v>
      </c>
      <c r="H274" s="50" t="str">
        <f aca="false">IFERROR(VLOOKUP($J274,'Base 1'!$A:$T,20,0),"-")</f>
        <v>-</v>
      </c>
      <c r="I274" s="51" t="str">
        <f aca="false">IFERROR(VLOOKUP($J274,'Base 1'!$A:$C,3,0),"-")</f>
        <v>-</v>
      </c>
      <c r="J274" s="51"/>
      <c r="K274" s="50" t="str">
        <f aca="false">IFERROR(VLOOKUP($J274,'Base 1'!$A:$E,5,0),"-")</f>
        <v>-</v>
      </c>
      <c r="L274" s="50" t="str">
        <f aca="false">IFERROR(VLOOKUP($J274,'Base 1'!$A:$Q,17,0),"-")</f>
        <v>-</v>
      </c>
      <c r="M274" s="50" t="str">
        <f aca="false">IFERROR(VLOOKUP($J274,'Base 1'!$A:$R,18,0),"-")</f>
        <v>-</v>
      </c>
      <c r="N274" s="50" t="str">
        <f aca="false">IFERROR(VLOOKUP($J274,'Base 1'!$A:$F,6,0),"-")</f>
        <v>-</v>
      </c>
      <c r="O274" s="53" t="str">
        <f aca="false">IFERROR(VLOOKUP($J274,'Base 1'!$A:$G,7,0),"-")</f>
        <v>-</v>
      </c>
      <c r="P274" s="133"/>
      <c r="Q274" s="134" t="s">
        <v>57</v>
      </c>
      <c r="R274" s="135" t="s">
        <v>57</v>
      </c>
      <c r="S274" s="136"/>
      <c r="T274" s="60"/>
      <c r="U274" s="61" t="s">
        <v>57</v>
      </c>
      <c r="V274" s="63" t="str">
        <f aca="false">IFERROR(VLOOKUP($J274,'Base 1'!$A:$Q,16,0),"-")</f>
        <v>-</v>
      </c>
      <c r="W274" s="63" t="s">
        <v>57</v>
      </c>
      <c r="X274" s="64" t="s">
        <v>57</v>
      </c>
    </row>
    <row r="275" s="65" customFormat="true" ht="15" hidden="false" customHeight="false" outlineLevel="0" collapsed="false">
      <c r="B275" s="131" t="n">
        <f aca="true">TODAY()</f>
        <v>46135</v>
      </c>
      <c r="C275" s="132" t="s">
        <v>37</v>
      </c>
      <c r="D275" s="49" t="s">
        <v>38</v>
      </c>
      <c r="E275" s="50" t="str">
        <f aca="false">IFERROR(VLOOKUP($J275,'Base 1'!A:S,19,0),"-")</f>
        <v>-</v>
      </c>
      <c r="F275" s="50" t="str">
        <f aca="false">IFERROR(VLOOKUP($J275,'Base 1'!$A:$N,14,0),"-")</f>
        <v>-</v>
      </c>
      <c r="G275" s="50" t="str">
        <f aca="false">IFERROR(VLOOKUP($J275,'Base 1'!$A:$O,15,0),"-")</f>
        <v>-</v>
      </c>
      <c r="H275" s="50" t="str">
        <f aca="false">IFERROR(VLOOKUP($J275,'Base 1'!$A:$T,20,0),"-")</f>
        <v>-</v>
      </c>
      <c r="I275" s="51" t="str">
        <f aca="false">IFERROR(VLOOKUP($J275,'Base 1'!$A:$C,3,0),"-")</f>
        <v>-</v>
      </c>
      <c r="J275" s="51"/>
      <c r="K275" s="50" t="str">
        <f aca="false">IFERROR(VLOOKUP($J275,'Base 1'!$A:$E,5,0),"-")</f>
        <v>-</v>
      </c>
      <c r="L275" s="50" t="str">
        <f aca="false">IFERROR(VLOOKUP($J275,'Base 1'!$A:$Q,17,0),"-")</f>
        <v>-</v>
      </c>
      <c r="M275" s="50" t="str">
        <f aca="false">IFERROR(VLOOKUP($J275,'Base 1'!$A:$R,18,0),"-")</f>
        <v>-</v>
      </c>
      <c r="N275" s="50" t="str">
        <f aca="false">IFERROR(VLOOKUP($J275,'Base 1'!$A:$F,6,0),"-")</f>
        <v>-</v>
      </c>
      <c r="O275" s="53" t="str">
        <f aca="false">IFERROR(VLOOKUP($J275,'Base 1'!$A:$G,7,0),"-")</f>
        <v>-</v>
      </c>
      <c r="P275" s="133"/>
      <c r="Q275" s="134" t="s">
        <v>57</v>
      </c>
      <c r="R275" s="135" t="s">
        <v>57</v>
      </c>
      <c r="S275" s="136"/>
      <c r="T275" s="60"/>
      <c r="U275" s="61" t="s">
        <v>57</v>
      </c>
      <c r="V275" s="63" t="str">
        <f aca="false">IFERROR(VLOOKUP($J275,'Base 1'!$A:$Q,16,0),"-")</f>
        <v>-</v>
      </c>
      <c r="W275" s="63" t="s">
        <v>57</v>
      </c>
      <c r="X275" s="64" t="s">
        <v>57</v>
      </c>
    </row>
    <row r="276" s="65" customFormat="true" ht="15" hidden="false" customHeight="false" outlineLevel="0" collapsed="false">
      <c r="B276" s="131" t="n">
        <f aca="true">TODAY()</f>
        <v>46135</v>
      </c>
      <c r="C276" s="132" t="s">
        <v>37</v>
      </c>
      <c r="D276" s="49" t="s">
        <v>38</v>
      </c>
      <c r="E276" s="50" t="str">
        <f aca="false">IFERROR(VLOOKUP($J276,'Base 1'!A:S,19,0),"-")</f>
        <v>-</v>
      </c>
      <c r="F276" s="50" t="str">
        <f aca="false">IFERROR(VLOOKUP($J276,'Base 1'!$A:$N,14,0),"-")</f>
        <v>-</v>
      </c>
      <c r="G276" s="50" t="str">
        <f aca="false">IFERROR(VLOOKUP($J276,'Base 1'!$A:$O,15,0),"-")</f>
        <v>-</v>
      </c>
      <c r="H276" s="50" t="str">
        <f aca="false">IFERROR(VLOOKUP($J276,'Base 1'!$A:$T,20,0),"-")</f>
        <v>-</v>
      </c>
      <c r="I276" s="51" t="str">
        <f aca="false">IFERROR(VLOOKUP($J276,'Base 1'!$A:$C,3,0),"-")</f>
        <v>-</v>
      </c>
      <c r="J276" s="51"/>
      <c r="K276" s="50" t="str">
        <f aca="false">IFERROR(VLOOKUP($J276,'Base 1'!$A:$E,5,0),"-")</f>
        <v>-</v>
      </c>
      <c r="L276" s="50" t="str">
        <f aca="false">IFERROR(VLOOKUP($J276,'Base 1'!$A:$Q,17,0),"-")</f>
        <v>-</v>
      </c>
      <c r="M276" s="50" t="str">
        <f aca="false">IFERROR(VLOOKUP($J276,'Base 1'!$A:$R,18,0),"-")</f>
        <v>-</v>
      </c>
      <c r="N276" s="50" t="str">
        <f aca="false">IFERROR(VLOOKUP($J276,'Base 1'!$A:$F,6,0),"-")</f>
        <v>-</v>
      </c>
      <c r="O276" s="53" t="str">
        <f aca="false">IFERROR(VLOOKUP($J276,'Base 1'!$A:$G,7,0),"-")</f>
        <v>-</v>
      </c>
      <c r="P276" s="133"/>
      <c r="Q276" s="134" t="s">
        <v>57</v>
      </c>
      <c r="R276" s="135" t="s">
        <v>57</v>
      </c>
      <c r="S276" s="136"/>
      <c r="T276" s="60"/>
      <c r="U276" s="61" t="s">
        <v>57</v>
      </c>
      <c r="V276" s="63" t="str">
        <f aca="false">IFERROR(VLOOKUP($J276,'Base 1'!$A:$Q,16,0),"-")</f>
        <v>-</v>
      </c>
      <c r="W276" s="63" t="s">
        <v>57</v>
      </c>
      <c r="X276" s="64" t="s">
        <v>57</v>
      </c>
    </row>
    <row r="277" s="65" customFormat="true" ht="15" hidden="false" customHeight="false" outlineLevel="0" collapsed="false">
      <c r="B277" s="131" t="n">
        <f aca="true">TODAY()</f>
        <v>46135</v>
      </c>
      <c r="C277" s="132" t="s">
        <v>37</v>
      </c>
      <c r="D277" s="49" t="s">
        <v>38</v>
      </c>
      <c r="E277" s="50" t="str">
        <f aca="false">IFERROR(VLOOKUP($J277,'Base 1'!A:S,19,0),"-")</f>
        <v>-</v>
      </c>
      <c r="F277" s="50" t="str">
        <f aca="false">IFERROR(VLOOKUP($J277,'Base 1'!$A:$N,14,0),"-")</f>
        <v>-</v>
      </c>
      <c r="G277" s="50" t="str">
        <f aca="false">IFERROR(VLOOKUP($J277,'Base 1'!$A:$O,15,0),"-")</f>
        <v>-</v>
      </c>
      <c r="H277" s="50" t="str">
        <f aca="false">IFERROR(VLOOKUP($J277,'Base 1'!$A:$T,20,0),"-")</f>
        <v>-</v>
      </c>
      <c r="I277" s="51" t="str">
        <f aca="false">IFERROR(VLOOKUP($J277,'Base 1'!$A:$C,3,0),"-")</f>
        <v>-</v>
      </c>
      <c r="J277" s="51"/>
      <c r="K277" s="50" t="str">
        <f aca="false">IFERROR(VLOOKUP($J277,'Base 1'!$A:$E,5,0),"-")</f>
        <v>-</v>
      </c>
      <c r="L277" s="50" t="str">
        <f aca="false">IFERROR(VLOOKUP($J277,'Base 1'!$A:$Q,17,0),"-")</f>
        <v>-</v>
      </c>
      <c r="M277" s="50" t="str">
        <f aca="false">IFERROR(VLOOKUP($J277,'Base 1'!$A:$R,18,0),"-")</f>
        <v>-</v>
      </c>
      <c r="N277" s="50" t="str">
        <f aca="false">IFERROR(VLOOKUP($J277,'Base 1'!$A:$F,6,0),"-")</f>
        <v>-</v>
      </c>
      <c r="O277" s="53" t="str">
        <f aca="false">IFERROR(VLOOKUP($J277,'Base 1'!$A:$G,7,0),"-")</f>
        <v>-</v>
      </c>
      <c r="P277" s="133"/>
      <c r="Q277" s="134" t="s">
        <v>57</v>
      </c>
      <c r="R277" s="135" t="s">
        <v>57</v>
      </c>
      <c r="S277" s="136"/>
      <c r="T277" s="60"/>
      <c r="U277" s="61" t="s">
        <v>57</v>
      </c>
      <c r="V277" s="63" t="str">
        <f aca="false">IFERROR(VLOOKUP($J277,'Base 1'!$A:$Q,16,0),"-")</f>
        <v>-</v>
      </c>
      <c r="W277" s="63" t="s">
        <v>57</v>
      </c>
      <c r="X277" s="64" t="s">
        <v>57</v>
      </c>
    </row>
    <row r="278" s="65" customFormat="true" ht="15" hidden="false" customHeight="false" outlineLevel="0" collapsed="false">
      <c r="B278" s="131" t="n">
        <f aca="true">TODAY()</f>
        <v>46135</v>
      </c>
      <c r="C278" s="132" t="s">
        <v>37</v>
      </c>
      <c r="D278" s="49" t="s">
        <v>38</v>
      </c>
      <c r="E278" s="50" t="str">
        <f aca="false">IFERROR(VLOOKUP($J278,'Base 1'!A:S,19,0),"-")</f>
        <v>-</v>
      </c>
      <c r="F278" s="50" t="str">
        <f aca="false">IFERROR(VLOOKUP($J278,'Base 1'!$A:$N,14,0),"-")</f>
        <v>-</v>
      </c>
      <c r="G278" s="50" t="str">
        <f aca="false">IFERROR(VLOOKUP($J278,'Base 1'!$A:$O,15,0),"-")</f>
        <v>-</v>
      </c>
      <c r="H278" s="50" t="str">
        <f aca="false">IFERROR(VLOOKUP($J278,'Base 1'!$A:$T,20,0),"-")</f>
        <v>-</v>
      </c>
      <c r="I278" s="51" t="str">
        <f aca="false">IFERROR(VLOOKUP($J278,'Base 1'!$A:$C,3,0),"-")</f>
        <v>-</v>
      </c>
      <c r="J278" s="51"/>
      <c r="K278" s="50" t="str">
        <f aca="false">IFERROR(VLOOKUP($J278,'Base 1'!$A:$E,5,0),"-")</f>
        <v>-</v>
      </c>
      <c r="L278" s="50" t="str">
        <f aca="false">IFERROR(VLOOKUP($J278,'Base 1'!$A:$Q,17,0),"-")</f>
        <v>-</v>
      </c>
      <c r="M278" s="50" t="str">
        <f aca="false">IFERROR(VLOOKUP($J278,'Base 1'!$A:$R,18,0),"-")</f>
        <v>-</v>
      </c>
      <c r="N278" s="50" t="str">
        <f aca="false">IFERROR(VLOOKUP($J278,'Base 1'!$A:$F,6,0),"-")</f>
        <v>-</v>
      </c>
      <c r="O278" s="53" t="str">
        <f aca="false">IFERROR(VLOOKUP($J278,'Base 1'!$A:$G,7,0),"-")</f>
        <v>-</v>
      </c>
      <c r="P278" s="133"/>
      <c r="Q278" s="134" t="s">
        <v>57</v>
      </c>
      <c r="R278" s="135" t="s">
        <v>57</v>
      </c>
      <c r="S278" s="136"/>
      <c r="T278" s="60"/>
      <c r="U278" s="61" t="s">
        <v>57</v>
      </c>
      <c r="V278" s="63" t="str">
        <f aca="false">IFERROR(VLOOKUP($J278,'Base 1'!$A:$Q,16,0),"-")</f>
        <v>-</v>
      </c>
      <c r="W278" s="63" t="s">
        <v>57</v>
      </c>
      <c r="X278" s="64" t="s">
        <v>57</v>
      </c>
    </row>
    <row r="279" s="65" customFormat="true" ht="15" hidden="false" customHeight="false" outlineLevel="0" collapsed="false">
      <c r="B279" s="131" t="n">
        <f aca="true">TODAY()</f>
        <v>46135</v>
      </c>
      <c r="C279" s="132" t="s">
        <v>37</v>
      </c>
      <c r="D279" s="49" t="s">
        <v>38</v>
      </c>
      <c r="E279" s="50" t="str">
        <f aca="false">IFERROR(VLOOKUP($J279,'Base 1'!A:S,19,0),"-")</f>
        <v>-</v>
      </c>
      <c r="F279" s="50" t="str">
        <f aca="false">IFERROR(VLOOKUP($J279,'Base 1'!$A:$N,14,0),"-")</f>
        <v>-</v>
      </c>
      <c r="G279" s="50" t="str">
        <f aca="false">IFERROR(VLOOKUP($J279,'Base 1'!$A:$O,15,0),"-")</f>
        <v>-</v>
      </c>
      <c r="H279" s="50" t="str">
        <f aca="false">IFERROR(VLOOKUP($J279,'Base 1'!$A:$T,20,0),"-")</f>
        <v>-</v>
      </c>
      <c r="I279" s="51" t="str">
        <f aca="false">IFERROR(VLOOKUP($J279,'Base 1'!$A:$C,3,0),"-")</f>
        <v>-</v>
      </c>
      <c r="J279" s="51"/>
      <c r="K279" s="50" t="str">
        <f aca="false">IFERROR(VLOOKUP($J279,'Base 1'!$A:$E,5,0),"-")</f>
        <v>-</v>
      </c>
      <c r="L279" s="50" t="str">
        <f aca="false">IFERROR(VLOOKUP($J279,'Base 1'!$A:$Q,17,0),"-")</f>
        <v>-</v>
      </c>
      <c r="M279" s="50" t="str">
        <f aca="false">IFERROR(VLOOKUP($J279,'Base 1'!$A:$R,18,0),"-")</f>
        <v>-</v>
      </c>
      <c r="N279" s="50" t="str">
        <f aca="false">IFERROR(VLOOKUP($J279,'Base 1'!$A:$F,6,0),"-")</f>
        <v>-</v>
      </c>
      <c r="O279" s="53" t="str">
        <f aca="false">IFERROR(VLOOKUP($J279,'Base 1'!$A:$G,7,0),"-")</f>
        <v>-</v>
      </c>
      <c r="P279" s="133"/>
      <c r="Q279" s="134" t="s">
        <v>57</v>
      </c>
      <c r="R279" s="135" t="s">
        <v>57</v>
      </c>
      <c r="S279" s="136"/>
      <c r="T279" s="60"/>
      <c r="U279" s="61" t="s">
        <v>57</v>
      </c>
      <c r="V279" s="63" t="str">
        <f aca="false">IFERROR(VLOOKUP($J279,'Base 1'!$A:$Q,16,0),"-")</f>
        <v>-</v>
      </c>
      <c r="W279" s="63" t="s">
        <v>57</v>
      </c>
      <c r="X279" s="64" t="s">
        <v>57</v>
      </c>
    </row>
    <row r="280" s="65" customFormat="true" ht="15" hidden="false" customHeight="false" outlineLevel="0" collapsed="false">
      <c r="B280" s="131" t="n">
        <f aca="true">TODAY()</f>
        <v>46135</v>
      </c>
      <c r="C280" s="132" t="s">
        <v>37</v>
      </c>
      <c r="D280" s="49" t="s">
        <v>38</v>
      </c>
      <c r="E280" s="50" t="str">
        <f aca="false">IFERROR(VLOOKUP($J280,'Base 1'!A:S,19,0),"-")</f>
        <v>-</v>
      </c>
      <c r="F280" s="50" t="str">
        <f aca="false">IFERROR(VLOOKUP($J280,'Base 1'!$A:$N,14,0),"-")</f>
        <v>-</v>
      </c>
      <c r="G280" s="50" t="str">
        <f aca="false">IFERROR(VLOOKUP($J280,'Base 1'!$A:$O,15,0),"-")</f>
        <v>-</v>
      </c>
      <c r="H280" s="50" t="str">
        <f aca="false">IFERROR(VLOOKUP($J280,'Base 1'!$A:$T,20,0),"-")</f>
        <v>-</v>
      </c>
      <c r="I280" s="51" t="str">
        <f aca="false">IFERROR(VLOOKUP($J280,'Base 1'!$A:$C,3,0),"-")</f>
        <v>-</v>
      </c>
      <c r="J280" s="51"/>
      <c r="K280" s="50" t="str">
        <f aca="false">IFERROR(VLOOKUP($J280,'Base 1'!$A:$E,5,0),"-")</f>
        <v>-</v>
      </c>
      <c r="L280" s="50" t="str">
        <f aca="false">IFERROR(VLOOKUP($J280,'Base 1'!$A:$Q,17,0),"-")</f>
        <v>-</v>
      </c>
      <c r="M280" s="50" t="str">
        <f aca="false">IFERROR(VLOOKUP($J280,'Base 1'!$A:$R,18,0),"-")</f>
        <v>-</v>
      </c>
      <c r="N280" s="50" t="str">
        <f aca="false">IFERROR(VLOOKUP($J280,'Base 1'!$A:$F,6,0),"-")</f>
        <v>-</v>
      </c>
      <c r="O280" s="53" t="str">
        <f aca="false">IFERROR(VLOOKUP($J280,'Base 1'!$A:$G,7,0),"-")</f>
        <v>-</v>
      </c>
      <c r="P280" s="133"/>
      <c r="Q280" s="134" t="s">
        <v>57</v>
      </c>
      <c r="R280" s="135" t="s">
        <v>57</v>
      </c>
      <c r="S280" s="136"/>
      <c r="T280" s="60"/>
      <c r="U280" s="61" t="s">
        <v>57</v>
      </c>
      <c r="V280" s="63" t="str">
        <f aca="false">IFERROR(VLOOKUP($J280,'Base 1'!$A:$Q,16,0),"-")</f>
        <v>-</v>
      </c>
      <c r="W280" s="63" t="s">
        <v>57</v>
      </c>
      <c r="X280" s="64" t="s">
        <v>57</v>
      </c>
    </row>
    <row r="281" s="65" customFormat="true" ht="15" hidden="false" customHeight="false" outlineLevel="0" collapsed="false">
      <c r="B281" s="131" t="n">
        <f aca="true">TODAY()</f>
        <v>46135</v>
      </c>
      <c r="C281" s="132" t="s">
        <v>37</v>
      </c>
      <c r="D281" s="49" t="s">
        <v>38</v>
      </c>
      <c r="E281" s="50" t="str">
        <f aca="false">IFERROR(VLOOKUP($J281,'Base 1'!A:S,19,0),"-")</f>
        <v>-</v>
      </c>
      <c r="F281" s="50" t="str">
        <f aca="false">IFERROR(VLOOKUP($J281,'Base 1'!$A:$N,14,0),"-")</f>
        <v>-</v>
      </c>
      <c r="G281" s="50" t="str">
        <f aca="false">IFERROR(VLOOKUP($J281,'Base 1'!$A:$O,15,0),"-")</f>
        <v>-</v>
      </c>
      <c r="H281" s="50" t="str">
        <f aca="false">IFERROR(VLOOKUP($J281,'Base 1'!$A:$T,20,0),"-")</f>
        <v>-</v>
      </c>
      <c r="I281" s="51" t="str">
        <f aca="false">IFERROR(VLOOKUP($J281,'Base 1'!$A:$C,3,0),"-")</f>
        <v>-</v>
      </c>
      <c r="J281" s="51"/>
      <c r="K281" s="50" t="str">
        <f aca="false">IFERROR(VLOOKUP($J281,'Base 1'!$A:$E,5,0),"-")</f>
        <v>-</v>
      </c>
      <c r="L281" s="50" t="str">
        <f aca="false">IFERROR(VLOOKUP($J281,'Base 1'!$A:$Q,17,0),"-")</f>
        <v>-</v>
      </c>
      <c r="M281" s="50" t="str">
        <f aca="false">IFERROR(VLOOKUP($J281,'Base 1'!$A:$R,18,0),"-")</f>
        <v>-</v>
      </c>
      <c r="N281" s="50" t="str">
        <f aca="false">IFERROR(VLOOKUP($J281,'Base 1'!$A:$F,6,0),"-")</f>
        <v>-</v>
      </c>
      <c r="O281" s="53" t="str">
        <f aca="false">IFERROR(VLOOKUP($J281,'Base 1'!$A:$G,7,0),"-")</f>
        <v>-</v>
      </c>
      <c r="P281" s="133"/>
      <c r="Q281" s="134" t="s">
        <v>57</v>
      </c>
      <c r="R281" s="135" t="s">
        <v>57</v>
      </c>
      <c r="S281" s="136"/>
      <c r="T281" s="60"/>
      <c r="U281" s="61" t="s">
        <v>57</v>
      </c>
      <c r="V281" s="63" t="str">
        <f aca="false">IFERROR(VLOOKUP($J281,'Base 1'!$A:$Q,16,0),"-")</f>
        <v>-</v>
      </c>
      <c r="W281" s="63" t="s">
        <v>57</v>
      </c>
      <c r="X281" s="64" t="s">
        <v>57</v>
      </c>
    </row>
    <row r="282" s="65" customFormat="true" ht="15" hidden="false" customHeight="false" outlineLevel="0" collapsed="false">
      <c r="B282" s="131" t="n">
        <f aca="true">TODAY()</f>
        <v>46135</v>
      </c>
      <c r="C282" s="132" t="s">
        <v>37</v>
      </c>
      <c r="D282" s="49" t="s">
        <v>38</v>
      </c>
      <c r="E282" s="50" t="str">
        <f aca="false">IFERROR(VLOOKUP($J282,'Base 1'!A:S,19,0),"-")</f>
        <v>-</v>
      </c>
      <c r="F282" s="50" t="str">
        <f aca="false">IFERROR(VLOOKUP($J282,'Base 1'!$A:$N,14,0),"-")</f>
        <v>-</v>
      </c>
      <c r="G282" s="50" t="str">
        <f aca="false">IFERROR(VLOOKUP($J282,'Base 1'!$A:$O,15,0),"-")</f>
        <v>-</v>
      </c>
      <c r="H282" s="50" t="str">
        <f aca="false">IFERROR(VLOOKUP($J282,'Base 1'!$A:$T,20,0),"-")</f>
        <v>-</v>
      </c>
      <c r="I282" s="51" t="str">
        <f aca="false">IFERROR(VLOOKUP($J282,'Base 1'!$A:$C,3,0),"-")</f>
        <v>-</v>
      </c>
      <c r="J282" s="51"/>
      <c r="K282" s="50" t="str">
        <f aca="false">IFERROR(VLOOKUP($J282,'Base 1'!$A:$E,5,0),"-")</f>
        <v>-</v>
      </c>
      <c r="L282" s="50" t="str">
        <f aca="false">IFERROR(VLOOKUP($J282,'Base 1'!$A:$Q,17,0),"-")</f>
        <v>-</v>
      </c>
      <c r="M282" s="50" t="str">
        <f aca="false">IFERROR(VLOOKUP($J282,'Base 1'!$A:$R,18,0),"-")</f>
        <v>-</v>
      </c>
      <c r="N282" s="50" t="str">
        <f aca="false">IFERROR(VLOOKUP($J282,'Base 1'!$A:$F,6,0),"-")</f>
        <v>-</v>
      </c>
      <c r="O282" s="53" t="str">
        <f aca="false">IFERROR(VLOOKUP($J282,'Base 1'!$A:$G,7,0),"-")</f>
        <v>-</v>
      </c>
      <c r="P282" s="133"/>
      <c r="Q282" s="134" t="s">
        <v>57</v>
      </c>
      <c r="R282" s="135" t="s">
        <v>57</v>
      </c>
      <c r="S282" s="136"/>
      <c r="T282" s="60"/>
      <c r="U282" s="61" t="s">
        <v>57</v>
      </c>
      <c r="V282" s="63" t="str">
        <f aca="false">IFERROR(VLOOKUP($J282,'Base 1'!$A:$Q,16,0),"-")</f>
        <v>-</v>
      </c>
      <c r="W282" s="63" t="s">
        <v>57</v>
      </c>
      <c r="X282" s="64" t="s">
        <v>57</v>
      </c>
    </row>
    <row r="283" s="65" customFormat="true" ht="15" hidden="false" customHeight="false" outlineLevel="0" collapsed="false">
      <c r="B283" s="131" t="n">
        <f aca="true">TODAY()</f>
        <v>46135</v>
      </c>
      <c r="C283" s="132" t="s">
        <v>37</v>
      </c>
      <c r="D283" s="49" t="s">
        <v>38</v>
      </c>
      <c r="E283" s="50" t="str">
        <f aca="false">IFERROR(VLOOKUP($J283,'Base 1'!A:S,19,0),"-")</f>
        <v>-</v>
      </c>
      <c r="F283" s="50" t="str">
        <f aca="false">IFERROR(VLOOKUP($J283,'Base 1'!$A:$N,14,0),"-")</f>
        <v>-</v>
      </c>
      <c r="G283" s="50" t="str">
        <f aca="false">IFERROR(VLOOKUP($J283,'Base 1'!$A:$O,15,0),"-")</f>
        <v>-</v>
      </c>
      <c r="H283" s="50" t="str">
        <f aca="false">IFERROR(VLOOKUP($J283,'Base 1'!$A:$T,20,0),"-")</f>
        <v>-</v>
      </c>
      <c r="I283" s="51" t="str">
        <f aca="false">IFERROR(VLOOKUP($J283,'Base 1'!$A:$C,3,0),"-")</f>
        <v>-</v>
      </c>
      <c r="J283" s="51"/>
      <c r="K283" s="50" t="str">
        <f aca="false">IFERROR(VLOOKUP($J283,'Base 1'!$A:$E,5,0),"-")</f>
        <v>-</v>
      </c>
      <c r="L283" s="50" t="str">
        <f aca="false">IFERROR(VLOOKUP($J283,'Base 1'!$A:$Q,17,0),"-")</f>
        <v>-</v>
      </c>
      <c r="M283" s="50" t="str">
        <f aca="false">IFERROR(VLOOKUP($J283,'Base 1'!$A:$R,18,0),"-")</f>
        <v>-</v>
      </c>
      <c r="N283" s="50" t="str">
        <f aca="false">IFERROR(VLOOKUP($J283,'Base 1'!$A:$F,6,0),"-")</f>
        <v>-</v>
      </c>
      <c r="O283" s="53" t="str">
        <f aca="false">IFERROR(VLOOKUP($J283,'Base 1'!$A:$G,7,0),"-")</f>
        <v>-</v>
      </c>
      <c r="P283" s="133"/>
      <c r="Q283" s="134" t="s">
        <v>57</v>
      </c>
      <c r="R283" s="135" t="s">
        <v>57</v>
      </c>
      <c r="S283" s="136"/>
      <c r="T283" s="60"/>
      <c r="U283" s="61" t="s">
        <v>57</v>
      </c>
      <c r="V283" s="63" t="str">
        <f aca="false">IFERROR(VLOOKUP($J283,'Base 1'!$A:$Q,16,0),"-")</f>
        <v>-</v>
      </c>
      <c r="W283" s="63" t="s">
        <v>57</v>
      </c>
      <c r="X283" s="64" t="s">
        <v>57</v>
      </c>
    </row>
    <row r="284" s="65" customFormat="true" ht="15" hidden="false" customHeight="false" outlineLevel="0" collapsed="false">
      <c r="B284" s="131" t="n">
        <f aca="true">TODAY()</f>
        <v>46135</v>
      </c>
      <c r="C284" s="132" t="s">
        <v>37</v>
      </c>
      <c r="D284" s="49" t="s">
        <v>38</v>
      </c>
      <c r="E284" s="50" t="str">
        <f aca="false">IFERROR(VLOOKUP($J284,'Base 1'!A:S,19,0),"-")</f>
        <v>-</v>
      </c>
      <c r="F284" s="50" t="str">
        <f aca="false">IFERROR(VLOOKUP($J284,'Base 1'!$A:$N,14,0),"-")</f>
        <v>-</v>
      </c>
      <c r="G284" s="50" t="str">
        <f aca="false">IFERROR(VLOOKUP($J284,'Base 1'!$A:$O,15,0),"-")</f>
        <v>-</v>
      </c>
      <c r="H284" s="50" t="str">
        <f aca="false">IFERROR(VLOOKUP($J284,'Base 1'!$A:$T,20,0),"-")</f>
        <v>-</v>
      </c>
      <c r="I284" s="51" t="str">
        <f aca="false">IFERROR(VLOOKUP($J284,'Base 1'!$A:$C,3,0),"-")</f>
        <v>-</v>
      </c>
      <c r="J284" s="51"/>
      <c r="K284" s="50" t="str">
        <f aca="false">IFERROR(VLOOKUP($J284,'Base 1'!$A:$E,5,0),"-")</f>
        <v>-</v>
      </c>
      <c r="L284" s="50" t="str">
        <f aca="false">IFERROR(VLOOKUP($J284,'Base 1'!$A:$Q,17,0),"-")</f>
        <v>-</v>
      </c>
      <c r="M284" s="50" t="str">
        <f aca="false">IFERROR(VLOOKUP($J284,'Base 1'!$A:$R,18,0),"-")</f>
        <v>-</v>
      </c>
      <c r="N284" s="50" t="str">
        <f aca="false">IFERROR(VLOOKUP($J284,'Base 1'!$A:$F,6,0),"-")</f>
        <v>-</v>
      </c>
      <c r="O284" s="53" t="str">
        <f aca="false">IFERROR(VLOOKUP($J284,'Base 1'!$A:$G,7,0),"-")</f>
        <v>-</v>
      </c>
      <c r="P284" s="133"/>
      <c r="Q284" s="134" t="s">
        <v>57</v>
      </c>
      <c r="R284" s="135" t="s">
        <v>57</v>
      </c>
      <c r="S284" s="136"/>
      <c r="T284" s="60"/>
      <c r="U284" s="61" t="s">
        <v>57</v>
      </c>
      <c r="V284" s="63" t="str">
        <f aca="false">IFERROR(VLOOKUP($J284,'Base 1'!$A:$Q,16,0),"-")</f>
        <v>-</v>
      </c>
      <c r="W284" s="63" t="s">
        <v>57</v>
      </c>
      <c r="X284" s="64" t="s">
        <v>57</v>
      </c>
    </row>
    <row r="285" s="65" customFormat="true" ht="15" hidden="false" customHeight="false" outlineLevel="0" collapsed="false">
      <c r="B285" s="131" t="n">
        <f aca="true">TODAY()</f>
        <v>46135</v>
      </c>
      <c r="C285" s="132" t="s">
        <v>37</v>
      </c>
      <c r="D285" s="49" t="s">
        <v>38</v>
      </c>
      <c r="E285" s="50" t="str">
        <f aca="false">IFERROR(VLOOKUP($J285,'Base 1'!A:S,19,0),"-")</f>
        <v>-</v>
      </c>
      <c r="F285" s="50" t="str">
        <f aca="false">IFERROR(VLOOKUP($J285,'Base 1'!$A:$N,14,0),"-")</f>
        <v>-</v>
      </c>
      <c r="G285" s="50" t="str">
        <f aca="false">IFERROR(VLOOKUP($J285,'Base 1'!$A:$O,15,0),"-")</f>
        <v>-</v>
      </c>
      <c r="H285" s="50" t="str">
        <f aca="false">IFERROR(VLOOKUP($J285,'Base 1'!$A:$T,20,0),"-")</f>
        <v>-</v>
      </c>
      <c r="I285" s="51" t="str">
        <f aca="false">IFERROR(VLOOKUP($J285,'Base 1'!$A:$C,3,0),"-")</f>
        <v>-</v>
      </c>
      <c r="J285" s="51"/>
      <c r="K285" s="50" t="str">
        <f aca="false">IFERROR(VLOOKUP($J285,'Base 1'!$A:$E,5,0),"-")</f>
        <v>-</v>
      </c>
      <c r="L285" s="50" t="str">
        <f aca="false">IFERROR(VLOOKUP($J285,'Base 1'!$A:$Q,17,0),"-")</f>
        <v>-</v>
      </c>
      <c r="M285" s="50" t="str">
        <f aca="false">IFERROR(VLOOKUP($J285,'Base 1'!$A:$R,18,0),"-")</f>
        <v>-</v>
      </c>
      <c r="N285" s="50" t="str">
        <f aca="false">IFERROR(VLOOKUP($J285,'Base 1'!$A:$F,6,0),"-")</f>
        <v>-</v>
      </c>
      <c r="O285" s="53" t="str">
        <f aca="false">IFERROR(VLOOKUP($J285,'Base 1'!$A:$G,7,0),"-")</f>
        <v>-</v>
      </c>
      <c r="P285" s="133"/>
      <c r="Q285" s="134" t="s">
        <v>57</v>
      </c>
      <c r="R285" s="135" t="s">
        <v>57</v>
      </c>
      <c r="S285" s="136"/>
      <c r="T285" s="60"/>
      <c r="U285" s="61" t="s">
        <v>57</v>
      </c>
      <c r="V285" s="63" t="str">
        <f aca="false">IFERROR(VLOOKUP($J285,'Base 1'!$A:$Q,16,0),"-")</f>
        <v>-</v>
      </c>
      <c r="W285" s="63" t="s">
        <v>57</v>
      </c>
      <c r="X285" s="64" t="s">
        <v>57</v>
      </c>
    </row>
    <row r="286" s="65" customFormat="true" ht="15" hidden="false" customHeight="false" outlineLevel="0" collapsed="false">
      <c r="B286" s="131" t="n">
        <f aca="true">TODAY()</f>
        <v>46135</v>
      </c>
      <c r="C286" s="132" t="s">
        <v>37</v>
      </c>
      <c r="D286" s="49" t="s">
        <v>38</v>
      </c>
      <c r="E286" s="50" t="str">
        <f aca="false">IFERROR(VLOOKUP($J286,'Base 1'!A:S,19,0),"-")</f>
        <v>-</v>
      </c>
      <c r="F286" s="50" t="str">
        <f aca="false">IFERROR(VLOOKUP($J286,'Base 1'!$A:$N,14,0),"-")</f>
        <v>-</v>
      </c>
      <c r="G286" s="50" t="str">
        <f aca="false">IFERROR(VLOOKUP($J286,'Base 1'!$A:$O,15,0),"-")</f>
        <v>-</v>
      </c>
      <c r="H286" s="50" t="str">
        <f aca="false">IFERROR(VLOOKUP($J286,'Base 1'!$A:$T,20,0),"-")</f>
        <v>-</v>
      </c>
      <c r="I286" s="51" t="str">
        <f aca="false">IFERROR(VLOOKUP($J286,'Base 1'!$A:$C,3,0),"-")</f>
        <v>-</v>
      </c>
      <c r="J286" s="51"/>
      <c r="K286" s="50" t="str">
        <f aca="false">IFERROR(VLOOKUP($J286,'Base 1'!$A:$E,5,0),"-")</f>
        <v>-</v>
      </c>
      <c r="L286" s="50" t="str">
        <f aca="false">IFERROR(VLOOKUP($J286,'Base 1'!$A:$Q,17,0),"-")</f>
        <v>-</v>
      </c>
      <c r="M286" s="50" t="str">
        <f aca="false">IFERROR(VLOOKUP($J286,'Base 1'!$A:$R,18,0),"-")</f>
        <v>-</v>
      </c>
      <c r="N286" s="50" t="str">
        <f aca="false">IFERROR(VLOOKUP($J286,'Base 1'!$A:$F,6,0),"-")</f>
        <v>-</v>
      </c>
      <c r="O286" s="53" t="str">
        <f aca="false">IFERROR(VLOOKUP($J286,'Base 1'!$A:$G,7,0),"-")</f>
        <v>-</v>
      </c>
      <c r="P286" s="133"/>
      <c r="Q286" s="134" t="s">
        <v>57</v>
      </c>
      <c r="R286" s="135" t="s">
        <v>57</v>
      </c>
      <c r="S286" s="136"/>
      <c r="T286" s="60"/>
      <c r="U286" s="61" t="s">
        <v>57</v>
      </c>
      <c r="V286" s="63" t="str">
        <f aca="false">IFERROR(VLOOKUP($J286,'Base 1'!$A:$Q,16,0),"-")</f>
        <v>-</v>
      </c>
      <c r="W286" s="63" t="s">
        <v>57</v>
      </c>
      <c r="X286" s="64" t="s">
        <v>57</v>
      </c>
    </row>
    <row r="287" s="65" customFormat="true" ht="15" hidden="false" customHeight="false" outlineLevel="0" collapsed="false">
      <c r="B287" s="131" t="n">
        <f aca="true">TODAY()</f>
        <v>46135</v>
      </c>
      <c r="C287" s="132" t="s">
        <v>37</v>
      </c>
      <c r="D287" s="49" t="s">
        <v>38</v>
      </c>
      <c r="E287" s="50" t="str">
        <f aca="false">IFERROR(VLOOKUP($J287,'Base 1'!A:S,19,0),"-")</f>
        <v>-</v>
      </c>
      <c r="F287" s="50" t="str">
        <f aca="false">IFERROR(VLOOKUP($J287,'Base 1'!$A:$N,14,0),"-")</f>
        <v>-</v>
      </c>
      <c r="G287" s="50" t="str">
        <f aca="false">IFERROR(VLOOKUP($J287,'Base 1'!$A:$O,15,0),"-")</f>
        <v>-</v>
      </c>
      <c r="H287" s="50" t="str">
        <f aca="false">IFERROR(VLOOKUP($J287,'Base 1'!$A:$T,20,0),"-")</f>
        <v>-</v>
      </c>
      <c r="I287" s="51" t="str">
        <f aca="false">IFERROR(VLOOKUP($J287,'Base 1'!$A:$C,3,0),"-")</f>
        <v>-</v>
      </c>
      <c r="J287" s="51"/>
      <c r="K287" s="50" t="str">
        <f aca="false">IFERROR(VLOOKUP($J287,'Base 1'!$A:$E,5,0),"-")</f>
        <v>-</v>
      </c>
      <c r="L287" s="50" t="str">
        <f aca="false">IFERROR(VLOOKUP($J287,'Base 1'!$A:$Q,17,0),"-")</f>
        <v>-</v>
      </c>
      <c r="M287" s="50" t="str">
        <f aca="false">IFERROR(VLOOKUP($J287,'Base 1'!$A:$R,18,0),"-")</f>
        <v>-</v>
      </c>
      <c r="N287" s="50" t="str">
        <f aca="false">IFERROR(VLOOKUP($J287,'Base 1'!$A:$F,6,0),"-")</f>
        <v>-</v>
      </c>
      <c r="O287" s="53" t="str">
        <f aca="false">IFERROR(VLOOKUP($J287,'Base 1'!$A:$G,7,0),"-")</f>
        <v>-</v>
      </c>
      <c r="P287" s="133"/>
      <c r="Q287" s="134" t="s">
        <v>57</v>
      </c>
      <c r="R287" s="135" t="s">
        <v>57</v>
      </c>
      <c r="S287" s="136"/>
      <c r="T287" s="60"/>
      <c r="U287" s="61" t="s">
        <v>57</v>
      </c>
      <c r="V287" s="63" t="str">
        <f aca="false">IFERROR(VLOOKUP($J287,'Base 1'!$A:$Q,16,0),"-")</f>
        <v>-</v>
      </c>
      <c r="W287" s="63" t="s">
        <v>57</v>
      </c>
      <c r="X287" s="64" t="s">
        <v>57</v>
      </c>
    </row>
    <row r="288" s="65" customFormat="true" ht="15" hidden="false" customHeight="false" outlineLevel="0" collapsed="false">
      <c r="B288" s="131" t="n">
        <f aca="true">TODAY()</f>
        <v>46135</v>
      </c>
      <c r="C288" s="132" t="s">
        <v>37</v>
      </c>
      <c r="D288" s="49" t="s">
        <v>38</v>
      </c>
      <c r="E288" s="50" t="str">
        <f aca="false">IFERROR(VLOOKUP($J288,'Base 1'!A:S,19,0),"-")</f>
        <v>-</v>
      </c>
      <c r="F288" s="50" t="str">
        <f aca="false">IFERROR(VLOOKUP($J288,'Base 1'!$A:$N,14,0),"-")</f>
        <v>-</v>
      </c>
      <c r="G288" s="50" t="str">
        <f aca="false">IFERROR(VLOOKUP($J288,'Base 1'!$A:$O,15,0),"-")</f>
        <v>-</v>
      </c>
      <c r="H288" s="50" t="str">
        <f aca="false">IFERROR(VLOOKUP($J288,'Base 1'!$A:$T,20,0),"-")</f>
        <v>-</v>
      </c>
      <c r="I288" s="51" t="str">
        <f aca="false">IFERROR(VLOOKUP($J288,'Base 1'!$A:$C,3,0),"-")</f>
        <v>-</v>
      </c>
      <c r="J288" s="51"/>
      <c r="K288" s="50" t="str">
        <f aca="false">IFERROR(VLOOKUP($J288,'Base 1'!$A:$E,5,0),"-")</f>
        <v>-</v>
      </c>
      <c r="L288" s="50" t="str">
        <f aca="false">IFERROR(VLOOKUP($J288,'Base 1'!$A:$Q,17,0),"-")</f>
        <v>-</v>
      </c>
      <c r="M288" s="50" t="str">
        <f aca="false">IFERROR(VLOOKUP($J288,'Base 1'!$A:$R,18,0),"-")</f>
        <v>-</v>
      </c>
      <c r="N288" s="50" t="str">
        <f aca="false">IFERROR(VLOOKUP($J288,'Base 1'!$A:$F,6,0),"-")</f>
        <v>-</v>
      </c>
      <c r="O288" s="53" t="str">
        <f aca="false">IFERROR(VLOOKUP($J288,'Base 1'!$A:$G,7,0),"-")</f>
        <v>-</v>
      </c>
      <c r="P288" s="133"/>
      <c r="Q288" s="134" t="s">
        <v>57</v>
      </c>
      <c r="R288" s="135" t="s">
        <v>57</v>
      </c>
      <c r="S288" s="136"/>
      <c r="T288" s="60"/>
      <c r="U288" s="61" t="s">
        <v>57</v>
      </c>
      <c r="V288" s="63" t="str">
        <f aca="false">IFERROR(VLOOKUP($J288,'Base 1'!$A:$Q,16,0),"-")</f>
        <v>-</v>
      </c>
      <c r="W288" s="63" t="s">
        <v>57</v>
      </c>
      <c r="X288" s="64" t="s">
        <v>57</v>
      </c>
    </row>
    <row r="289" s="65" customFormat="true" ht="15" hidden="false" customHeight="false" outlineLevel="0" collapsed="false">
      <c r="B289" s="131" t="n">
        <f aca="true">TODAY()</f>
        <v>46135</v>
      </c>
      <c r="C289" s="132" t="s">
        <v>37</v>
      </c>
      <c r="D289" s="49" t="s">
        <v>38</v>
      </c>
      <c r="E289" s="50" t="str">
        <f aca="false">IFERROR(VLOOKUP($J289,'Base 1'!A:S,19,0),"-")</f>
        <v>-</v>
      </c>
      <c r="F289" s="50" t="str">
        <f aca="false">IFERROR(VLOOKUP($J289,'Base 1'!$A:$N,14,0),"-")</f>
        <v>-</v>
      </c>
      <c r="G289" s="50" t="str">
        <f aca="false">IFERROR(VLOOKUP($J289,'Base 1'!$A:$O,15,0),"-")</f>
        <v>-</v>
      </c>
      <c r="H289" s="50" t="str">
        <f aca="false">IFERROR(VLOOKUP($J289,'Base 1'!$A:$T,20,0),"-")</f>
        <v>-</v>
      </c>
      <c r="I289" s="51" t="str">
        <f aca="false">IFERROR(VLOOKUP($J289,'Base 1'!$A:$C,3,0),"-")</f>
        <v>-</v>
      </c>
      <c r="J289" s="51"/>
      <c r="K289" s="50" t="str">
        <f aca="false">IFERROR(VLOOKUP($J289,'Base 1'!$A:$E,5,0),"-")</f>
        <v>-</v>
      </c>
      <c r="L289" s="50" t="str">
        <f aca="false">IFERROR(VLOOKUP($J289,'Base 1'!$A:$Q,17,0),"-")</f>
        <v>-</v>
      </c>
      <c r="M289" s="50" t="str">
        <f aca="false">IFERROR(VLOOKUP($J289,'Base 1'!$A:$R,18,0),"-")</f>
        <v>-</v>
      </c>
      <c r="N289" s="50" t="str">
        <f aca="false">IFERROR(VLOOKUP($J289,'Base 1'!$A:$F,6,0),"-")</f>
        <v>-</v>
      </c>
      <c r="O289" s="53" t="str">
        <f aca="false">IFERROR(VLOOKUP($J289,'Base 1'!$A:$G,7,0),"-")</f>
        <v>-</v>
      </c>
      <c r="P289" s="133"/>
      <c r="Q289" s="134" t="s">
        <v>57</v>
      </c>
      <c r="R289" s="135" t="s">
        <v>57</v>
      </c>
      <c r="S289" s="136"/>
      <c r="T289" s="60"/>
      <c r="U289" s="61" t="s">
        <v>57</v>
      </c>
      <c r="V289" s="63" t="str">
        <f aca="false">IFERROR(VLOOKUP($J289,'Base 1'!$A:$Q,16,0),"-")</f>
        <v>-</v>
      </c>
      <c r="W289" s="63" t="s">
        <v>57</v>
      </c>
      <c r="X289" s="64" t="s">
        <v>57</v>
      </c>
    </row>
    <row r="290" s="65" customFormat="true" ht="15" hidden="false" customHeight="false" outlineLevel="0" collapsed="false">
      <c r="B290" s="131" t="n">
        <f aca="true">TODAY()</f>
        <v>46135</v>
      </c>
      <c r="C290" s="132" t="s">
        <v>37</v>
      </c>
      <c r="D290" s="49" t="s">
        <v>38</v>
      </c>
      <c r="E290" s="50" t="str">
        <f aca="false">IFERROR(VLOOKUP($J290,'Base 1'!A:S,19,0),"-")</f>
        <v>-</v>
      </c>
      <c r="F290" s="50" t="str">
        <f aca="false">IFERROR(VLOOKUP($J290,'Base 1'!$A:$N,14,0),"-")</f>
        <v>-</v>
      </c>
      <c r="G290" s="50" t="str">
        <f aca="false">IFERROR(VLOOKUP($J290,'Base 1'!$A:$O,15,0),"-")</f>
        <v>-</v>
      </c>
      <c r="H290" s="50" t="str">
        <f aca="false">IFERROR(VLOOKUP($J290,'Base 1'!$A:$T,20,0),"-")</f>
        <v>-</v>
      </c>
      <c r="I290" s="51" t="str">
        <f aca="false">IFERROR(VLOOKUP($J290,'Base 1'!$A:$C,3,0),"-")</f>
        <v>-</v>
      </c>
      <c r="J290" s="51"/>
      <c r="K290" s="50" t="str">
        <f aca="false">IFERROR(VLOOKUP($J290,'Base 1'!$A:$E,5,0),"-")</f>
        <v>-</v>
      </c>
      <c r="L290" s="50" t="str">
        <f aca="false">IFERROR(VLOOKUP($J290,'Base 1'!$A:$Q,17,0),"-")</f>
        <v>-</v>
      </c>
      <c r="M290" s="50" t="str">
        <f aca="false">IFERROR(VLOOKUP($J290,'Base 1'!$A:$R,18,0),"-")</f>
        <v>-</v>
      </c>
      <c r="N290" s="50" t="str">
        <f aca="false">IFERROR(VLOOKUP($J290,'Base 1'!$A:$F,6,0),"-")</f>
        <v>-</v>
      </c>
      <c r="O290" s="53" t="str">
        <f aca="false">IFERROR(VLOOKUP($J290,'Base 1'!$A:$G,7,0),"-")</f>
        <v>-</v>
      </c>
      <c r="P290" s="133"/>
      <c r="Q290" s="134" t="s">
        <v>57</v>
      </c>
      <c r="R290" s="135" t="s">
        <v>57</v>
      </c>
      <c r="S290" s="136"/>
      <c r="T290" s="60"/>
      <c r="U290" s="61" t="s">
        <v>57</v>
      </c>
      <c r="V290" s="63" t="str">
        <f aca="false">IFERROR(VLOOKUP($J290,'Base 1'!$A:$Q,16,0),"-")</f>
        <v>-</v>
      </c>
      <c r="W290" s="63" t="s">
        <v>57</v>
      </c>
      <c r="X290" s="64" t="s">
        <v>57</v>
      </c>
    </row>
    <row r="291" s="65" customFormat="true" ht="15" hidden="false" customHeight="false" outlineLevel="0" collapsed="false">
      <c r="B291" s="131" t="n">
        <f aca="true">TODAY()</f>
        <v>46135</v>
      </c>
      <c r="C291" s="132" t="s">
        <v>37</v>
      </c>
      <c r="D291" s="49" t="s">
        <v>38</v>
      </c>
      <c r="E291" s="50" t="str">
        <f aca="false">IFERROR(VLOOKUP($J291,'Base 1'!A:S,19,0),"-")</f>
        <v>-</v>
      </c>
      <c r="F291" s="50" t="str">
        <f aca="false">IFERROR(VLOOKUP($J291,'Base 1'!$A:$N,14,0),"-")</f>
        <v>-</v>
      </c>
      <c r="G291" s="50" t="str">
        <f aca="false">IFERROR(VLOOKUP($J291,'Base 1'!$A:$O,15,0),"-")</f>
        <v>-</v>
      </c>
      <c r="H291" s="50" t="str">
        <f aca="false">IFERROR(VLOOKUP($J291,'Base 1'!$A:$T,20,0),"-")</f>
        <v>-</v>
      </c>
      <c r="I291" s="51" t="str">
        <f aca="false">IFERROR(VLOOKUP($J291,'Base 1'!$A:$C,3,0),"-")</f>
        <v>-</v>
      </c>
      <c r="J291" s="51"/>
      <c r="K291" s="50" t="str">
        <f aca="false">IFERROR(VLOOKUP($J291,'Base 1'!$A:$E,5,0),"-")</f>
        <v>-</v>
      </c>
      <c r="L291" s="50" t="str">
        <f aca="false">IFERROR(VLOOKUP($J291,'Base 1'!$A:$Q,17,0),"-")</f>
        <v>-</v>
      </c>
      <c r="M291" s="50" t="str">
        <f aca="false">IFERROR(VLOOKUP($J291,'Base 1'!$A:$R,18,0),"-")</f>
        <v>-</v>
      </c>
      <c r="N291" s="50" t="str">
        <f aca="false">IFERROR(VLOOKUP($J291,'Base 1'!$A:$F,6,0),"-")</f>
        <v>-</v>
      </c>
      <c r="O291" s="53" t="str">
        <f aca="false">IFERROR(VLOOKUP($J291,'Base 1'!$A:$G,7,0),"-")</f>
        <v>-</v>
      </c>
      <c r="P291" s="133"/>
      <c r="Q291" s="134" t="s">
        <v>57</v>
      </c>
      <c r="R291" s="135" t="s">
        <v>57</v>
      </c>
      <c r="S291" s="136"/>
      <c r="T291" s="60"/>
      <c r="U291" s="61" t="s">
        <v>57</v>
      </c>
      <c r="V291" s="63" t="str">
        <f aca="false">IFERROR(VLOOKUP($J291,'Base 1'!$A:$Q,16,0),"-")</f>
        <v>-</v>
      </c>
      <c r="W291" s="63" t="s">
        <v>57</v>
      </c>
      <c r="X291" s="64" t="s">
        <v>57</v>
      </c>
    </row>
    <row r="292" s="65" customFormat="true" ht="15" hidden="false" customHeight="false" outlineLevel="0" collapsed="false">
      <c r="B292" s="131" t="n">
        <f aca="true">TODAY()</f>
        <v>46135</v>
      </c>
      <c r="C292" s="132" t="s">
        <v>37</v>
      </c>
      <c r="D292" s="49" t="s">
        <v>38</v>
      </c>
      <c r="E292" s="50" t="str">
        <f aca="false">IFERROR(VLOOKUP($J292,'Base 1'!A:S,19,0),"-")</f>
        <v>-</v>
      </c>
      <c r="F292" s="50" t="str">
        <f aca="false">IFERROR(VLOOKUP($J292,'Base 1'!$A:$N,14,0),"-")</f>
        <v>-</v>
      </c>
      <c r="G292" s="50" t="str">
        <f aca="false">IFERROR(VLOOKUP($J292,'Base 1'!$A:$O,15,0),"-")</f>
        <v>-</v>
      </c>
      <c r="H292" s="50" t="str">
        <f aca="false">IFERROR(VLOOKUP($J292,'Base 1'!$A:$T,20,0),"-")</f>
        <v>-</v>
      </c>
      <c r="I292" s="51" t="str">
        <f aca="false">IFERROR(VLOOKUP($J292,'Base 1'!$A:$C,3,0),"-")</f>
        <v>-</v>
      </c>
      <c r="J292" s="51"/>
      <c r="K292" s="50" t="str">
        <f aca="false">IFERROR(VLOOKUP($J292,'Base 1'!$A:$E,5,0),"-")</f>
        <v>-</v>
      </c>
      <c r="L292" s="50" t="str">
        <f aca="false">IFERROR(VLOOKUP($J292,'Base 1'!$A:$Q,17,0),"-")</f>
        <v>-</v>
      </c>
      <c r="M292" s="50" t="str">
        <f aca="false">IFERROR(VLOOKUP($J292,'Base 1'!$A:$R,18,0),"-")</f>
        <v>-</v>
      </c>
      <c r="N292" s="50" t="str">
        <f aca="false">IFERROR(VLOOKUP($J292,'Base 1'!$A:$F,6,0),"-")</f>
        <v>-</v>
      </c>
      <c r="O292" s="53" t="str">
        <f aca="false">IFERROR(VLOOKUP($J292,'Base 1'!$A:$G,7,0),"-")</f>
        <v>-</v>
      </c>
      <c r="P292" s="133"/>
      <c r="Q292" s="134" t="s">
        <v>57</v>
      </c>
      <c r="R292" s="135" t="s">
        <v>57</v>
      </c>
      <c r="S292" s="136"/>
      <c r="T292" s="60"/>
      <c r="U292" s="61" t="s">
        <v>57</v>
      </c>
      <c r="V292" s="63" t="str">
        <f aca="false">IFERROR(VLOOKUP($J292,'Base 1'!$A:$Q,16,0),"-")</f>
        <v>-</v>
      </c>
      <c r="W292" s="63" t="s">
        <v>57</v>
      </c>
      <c r="X292" s="64" t="s">
        <v>57</v>
      </c>
    </row>
    <row r="293" s="65" customFormat="true" ht="15" hidden="false" customHeight="false" outlineLevel="0" collapsed="false">
      <c r="B293" s="131" t="n">
        <f aca="true">TODAY()</f>
        <v>46135</v>
      </c>
      <c r="C293" s="132" t="s">
        <v>37</v>
      </c>
      <c r="D293" s="49" t="s">
        <v>38</v>
      </c>
      <c r="E293" s="50" t="str">
        <f aca="false">IFERROR(VLOOKUP($J293,'Base 1'!A:S,19,0),"-")</f>
        <v>-</v>
      </c>
      <c r="F293" s="50" t="str">
        <f aca="false">IFERROR(VLOOKUP($J293,'Base 1'!$A:$N,14,0),"-")</f>
        <v>-</v>
      </c>
      <c r="G293" s="50" t="str">
        <f aca="false">IFERROR(VLOOKUP($J293,'Base 1'!$A:$O,15,0),"-")</f>
        <v>-</v>
      </c>
      <c r="H293" s="50" t="str">
        <f aca="false">IFERROR(VLOOKUP($J293,'Base 1'!$A:$T,20,0),"-")</f>
        <v>-</v>
      </c>
      <c r="I293" s="51" t="str">
        <f aca="false">IFERROR(VLOOKUP($J293,'Base 1'!$A:$C,3,0),"-")</f>
        <v>-</v>
      </c>
      <c r="J293" s="51"/>
      <c r="K293" s="50" t="str">
        <f aca="false">IFERROR(VLOOKUP($J293,'Base 1'!$A:$E,5,0),"-")</f>
        <v>-</v>
      </c>
      <c r="L293" s="50" t="str">
        <f aca="false">IFERROR(VLOOKUP($J293,'Base 1'!$A:$Q,17,0),"-")</f>
        <v>-</v>
      </c>
      <c r="M293" s="50" t="str">
        <f aca="false">IFERROR(VLOOKUP($J293,'Base 1'!$A:$R,18,0),"-")</f>
        <v>-</v>
      </c>
      <c r="N293" s="50" t="str">
        <f aca="false">IFERROR(VLOOKUP($J293,'Base 1'!$A:$F,6,0),"-")</f>
        <v>-</v>
      </c>
      <c r="O293" s="53" t="str">
        <f aca="false">IFERROR(VLOOKUP($J293,'Base 1'!$A:$G,7,0),"-")</f>
        <v>-</v>
      </c>
      <c r="P293" s="133"/>
      <c r="Q293" s="134" t="s">
        <v>57</v>
      </c>
      <c r="R293" s="135" t="s">
        <v>57</v>
      </c>
      <c r="S293" s="136"/>
      <c r="T293" s="60"/>
      <c r="U293" s="61" t="s">
        <v>57</v>
      </c>
      <c r="V293" s="63" t="str">
        <f aca="false">IFERROR(VLOOKUP($J293,'Base 1'!$A:$Q,16,0),"-")</f>
        <v>-</v>
      </c>
      <c r="W293" s="63" t="s">
        <v>57</v>
      </c>
      <c r="X293" s="64" t="s">
        <v>57</v>
      </c>
    </row>
    <row r="294" s="65" customFormat="true" ht="15" hidden="false" customHeight="false" outlineLevel="0" collapsed="false">
      <c r="B294" s="131" t="n">
        <f aca="true">TODAY()</f>
        <v>46135</v>
      </c>
      <c r="C294" s="132" t="s">
        <v>37</v>
      </c>
      <c r="D294" s="49" t="s">
        <v>38</v>
      </c>
      <c r="E294" s="50" t="str">
        <f aca="false">IFERROR(VLOOKUP($J294,'Base 1'!A:S,19,0),"-")</f>
        <v>-</v>
      </c>
      <c r="F294" s="50" t="str">
        <f aca="false">IFERROR(VLOOKUP($J294,'Base 1'!$A:$N,14,0),"-")</f>
        <v>-</v>
      </c>
      <c r="G294" s="50" t="str">
        <f aca="false">IFERROR(VLOOKUP($J294,'Base 1'!$A:$O,15,0),"-")</f>
        <v>-</v>
      </c>
      <c r="H294" s="50" t="str">
        <f aca="false">IFERROR(VLOOKUP($J294,'Base 1'!$A:$T,20,0),"-")</f>
        <v>-</v>
      </c>
      <c r="I294" s="51" t="str">
        <f aca="false">IFERROR(VLOOKUP($J294,'Base 1'!$A:$C,3,0),"-")</f>
        <v>-</v>
      </c>
      <c r="J294" s="51"/>
      <c r="K294" s="50" t="str">
        <f aca="false">IFERROR(VLOOKUP($J294,'Base 1'!$A:$E,5,0),"-")</f>
        <v>-</v>
      </c>
      <c r="L294" s="50" t="str">
        <f aca="false">IFERROR(VLOOKUP($J294,'Base 1'!$A:$Q,17,0),"-")</f>
        <v>-</v>
      </c>
      <c r="M294" s="50" t="str">
        <f aca="false">IFERROR(VLOOKUP($J294,'Base 1'!$A:$R,18,0),"-")</f>
        <v>-</v>
      </c>
      <c r="N294" s="50" t="str">
        <f aca="false">IFERROR(VLOOKUP($J294,'Base 1'!$A:$F,6,0),"-")</f>
        <v>-</v>
      </c>
      <c r="O294" s="53" t="str">
        <f aca="false">IFERROR(VLOOKUP($J294,'Base 1'!$A:$G,7,0),"-")</f>
        <v>-</v>
      </c>
      <c r="P294" s="133"/>
      <c r="Q294" s="134" t="s">
        <v>57</v>
      </c>
      <c r="R294" s="135" t="s">
        <v>57</v>
      </c>
      <c r="S294" s="136"/>
      <c r="T294" s="60"/>
      <c r="U294" s="61" t="s">
        <v>57</v>
      </c>
      <c r="V294" s="63" t="str">
        <f aca="false">IFERROR(VLOOKUP($J294,'Base 1'!$A:$Q,16,0),"-")</f>
        <v>-</v>
      </c>
      <c r="W294" s="63" t="s">
        <v>57</v>
      </c>
      <c r="X294" s="64" t="s">
        <v>57</v>
      </c>
    </row>
    <row r="295" s="65" customFormat="true" ht="15" hidden="false" customHeight="false" outlineLevel="0" collapsed="false">
      <c r="B295" s="131" t="n">
        <f aca="true">TODAY()</f>
        <v>46135</v>
      </c>
      <c r="C295" s="132" t="s">
        <v>37</v>
      </c>
      <c r="D295" s="49" t="s">
        <v>38</v>
      </c>
      <c r="E295" s="50" t="str">
        <f aca="false">IFERROR(VLOOKUP($J295,'Base 1'!A:S,19,0),"-")</f>
        <v>-</v>
      </c>
      <c r="F295" s="50" t="str">
        <f aca="false">IFERROR(VLOOKUP($J295,'Base 1'!$A:$N,14,0),"-")</f>
        <v>-</v>
      </c>
      <c r="G295" s="50" t="str">
        <f aca="false">IFERROR(VLOOKUP($J295,'Base 1'!$A:$O,15,0),"-")</f>
        <v>-</v>
      </c>
      <c r="H295" s="50" t="str">
        <f aca="false">IFERROR(VLOOKUP($J295,'Base 1'!$A:$T,20,0),"-")</f>
        <v>-</v>
      </c>
      <c r="I295" s="51" t="str">
        <f aca="false">IFERROR(VLOOKUP($J295,'Base 1'!$A:$C,3,0),"-")</f>
        <v>-</v>
      </c>
      <c r="J295" s="51"/>
      <c r="K295" s="50" t="str">
        <f aca="false">IFERROR(VLOOKUP($J295,'Base 1'!$A:$E,5,0),"-")</f>
        <v>-</v>
      </c>
      <c r="L295" s="50" t="str">
        <f aca="false">IFERROR(VLOOKUP($J295,'Base 1'!$A:$Q,17,0),"-")</f>
        <v>-</v>
      </c>
      <c r="M295" s="50" t="str">
        <f aca="false">IFERROR(VLOOKUP($J295,'Base 1'!$A:$R,18,0),"-")</f>
        <v>-</v>
      </c>
      <c r="N295" s="50" t="str">
        <f aca="false">IFERROR(VLOOKUP($J295,'Base 1'!$A:$F,6,0),"-")</f>
        <v>-</v>
      </c>
      <c r="O295" s="53" t="str">
        <f aca="false">IFERROR(VLOOKUP($J295,'Base 1'!$A:$G,7,0),"-")</f>
        <v>-</v>
      </c>
      <c r="P295" s="133"/>
      <c r="Q295" s="134" t="s">
        <v>57</v>
      </c>
      <c r="R295" s="135" t="s">
        <v>57</v>
      </c>
      <c r="S295" s="136"/>
      <c r="T295" s="60"/>
      <c r="U295" s="61" t="s">
        <v>57</v>
      </c>
      <c r="V295" s="63" t="str">
        <f aca="false">IFERROR(VLOOKUP($J295,'Base 1'!$A:$Q,16,0),"-")</f>
        <v>-</v>
      </c>
      <c r="W295" s="63" t="s">
        <v>57</v>
      </c>
      <c r="X295" s="64" t="s">
        <v>57</v>
      </c>
    </row>
    <row r="296" s="65" customFormat="true" ht="15" hidden="false" customHeight="false" outlineLevel="0" collapsed="false">
      <c r="B296" s="131" t="n">
        <f aca="true">TODAY()</f>
        <v>46135</v>
      </c>
      <c r="C296" s="132" t="s">
        <v>37</v>
      </c>
      <c r="D296" s="49" t="s">
        <v>38</v>
      </c>
      <c r="E296" s="50" t="str">
        <f aca="false">IFERROR(VLOOKUP($J296,'Base 1'!A:S,19,0),"-")</f>
        <v>-</v>
      </c>
      <c r="F296" s="50" t="str">
        <f aca="false">IFERROR(VLOOKUP($J296,'Base 1'!$A:$N,14,0),"-")</f>
        <v>-</v>
      </c>
      <c r="G296" s="50" t="str">
        <f aca="false">IFERROR(VLOOKUP($J296,'Base 1'!$A:$O,15,0),"-")</f>
        <v>-</v>
      </c>
      <c r="H296" s="50" t="str">
        <f aca="false">IFERROR(VLOOKUP($J296,'Base 1'!$A:$T,20,0),"-")</f>
        <v>-</v>
      </c>
      <c r="I296" s="51" t="str">
        <f aca="false">IFERROR(VLOOKUP($J296,'Base 1'!$A:$C,3,0),"-")</f>
        <v>-</v>
      </c>
      <c r="J296" s="51"/>
      <c r="K296" s="50" t="str">
        <f aca="false">IFERROR(VLOOKUP($J296,'Base 1'!$A:$E,5,0),"-")</f>
        <v>-</v>
      </c>
      <c r="L296" s="50" t="str">
        <f aca="false">IFERROR(VLOOKUP($J296,'Base 1'!$A:$Q,17,0),"-")</f>
        <v>-</v>
      </c>
      <c r="M296" s="50" t="str">
        <f aca="false">IFERROR(VLOOKUP($J296,'Base 1'!$A:$R,18,0),"-")</f>
        <v>-</v>
      </c>
      <c r="N296" s="50" t="str">
        <f aca="false">IFERROR(VLOOKUP($J296,'Base 1'!$A:$F,6,0),"-")</f>
        <v>-</v>
      </c>
      <c r="O296" s="53" t="str">
        <f aca="false">IFERROR(VLOOKUP($J296,'Base 1'!$A:$G,7,0),"-")</f>
        <v>-</v>
      </c>
      <c r="P296" s="133"/>
      <c r="Q296" s="134" t="s">
        <v>57</v>
      </c>
      <c r="R296" s="135" t="s">
        <v>57</v>
      </c>
      <c r="S296" s="136"/>
      <c r="T296" s="60"/>
      <c r="U296" s="61" t="s">
        <v>57</v>
      </c>
      <c r="V296" s="63" t="str">
        <f aca="false">IFERROR(VLOOKUP($J296,'Base 1'!$A:$Q,16,0),"-")</f>
        <v>-</v>
      </c>
      <c r="W296" s="63" t="s">
        <v>57</v>
      </c>
      <c r="X296" s="64" t="s">
        <v>57</v>
      </c>
    </row>
    <row r="297" s="65" customFormat="true" ht="15" hidden="false" customHeight="false" outlineLevel="0" collapsed="false">
      <c r="B297" s="131" t="n">
        <f aca="true">TODAY()</f>
        <v>46135</v>
      </c>
      <c r="C297" s="132" t="s">
        <v>37</v>
      </c>
      <c r="D297" s="49" t="s">
        <v>38</v>
      </c>
      <c r="E297" s="50" t="str">
        <f aca="false">IFERROR(VLOOKUP($J297,'Base 1'!A:S,19,0),"-")</f>
        <v>-</v>
      </c>
      <c r="F297" s="50" t="str">
        <f aca="false">IFERROR(VLOOKUP($J297,'Base 1'!$A:$N,14,0),"-")</f>
        <v>-</v>
      </c>
      <c r="G297" s="50" t="str">
        <f aca="false">IFERROR(VLOOKUP($J297,'Base 1'!$A:$O,15,0),"-")</f>
        <v>-</v>
      </c>
      <c r="H297" s="50" t="str">
        <f aca="false">IFERROR(VLOOKUP($J297,'Base 1'!$A:$T,20,0),"-")</f>
        <v>-</v>
      </c>
      <c r="I297" s="51" t="str">
        <f aca="false">IFERROR(VLOOKUP($J297,'Base 1'!$A:$C,3,0),"-")</f>
        <v>-</v>
      </c>
      <c r="J297" s="51"/>
      <c r="K297" s="50" t="str">
        <f aca="false">IFERROR(VLOOKUP($J297,'Base 1'!$A:$E,5,0),"-")</f>
        <v>-</v>
      </c>
      <c r="L297" s="50" t="str">
        <f aca="false">IFERROR(VLOOKUP($J297,'Base 1'!$A:$Q,17,0),"-")</f>
        <v>-</v>
      </c>
      <c r="M297" s="50" t="str">
        <f aca="false">IFERROR(VLOOKUP($J297,'Base 1'!$A:$R,18,0),"-")</f>
        <v>-</v>
      </c>
      <c r="N297" s="50" t="str">
        <f aca="false">IFERROR(VLOOKUP($J297,'Base 1'!$A:$F,6,0),"-")</f>
        <v>-</v>
      </c>
      <c r="O297" s="53" t="str">
        <f aca="false">IFERROR(VLOOKUP($J297,'Base 1'!$A:$G,7,0),"-")</f>
        <v>-</v>
      </c>
      <c r="P297" s="133"/>
      <c r="Q297" s="134" t="s">
        <v>57</v>
      </c>
      <c r="R297" s="135" t="s">
        <v>57</v>
      </c>
      <c r="S297" s="136"/>
      <c r="T297" s="60"/>
      <c r="U297" s="61" t="s">
        <v>57</v>
      </c>
      <c r="V297" s="63" t="str">
        <f aca="false">IFERROR(VLOOKUP($J297,'Base 1'!$A:$Q,16,0),"-")</f>
        <v>-</v>
      </c>
      <c r="W297" s="63" t="s">
        <v>57</v>
      </c>
      <c r="X297" s="64" t="s">
        <v>57</v>
      </c>
    </row>
    <row r="298" s="65" customFormat="true" ht="15" hidden="false" customHeight="false" outlineLevel="0" collapsed="false">
      <c r="B298" s="131" t="n">
        <f aca="true">TODAY()</f>
        <v>46135</v>
      </c>
      <c r="C298" s="132" t="s">
        <v>37</v>
      </c>
      <c r="D298" s="49" t="s">
        <v>38</v>
      </c>
      <c r="E298" s="50" t="str">
        <f aca="false">IFERROR(VLOOKUP($J298,'Base 1'!A:S,19,0),"-")</f>
        <v>-</v>
      </c>
      <c r="F298" s="50" t="str">
        <f aca="false">IFERROR(VLOOKUP($J298,'Base 1'!$A:$N,14,0),"-")</f>
        <v>-</v>
      </c>
      <c r="G298" s="50" t="str">
        <f aca="false">IFERROR(VLOOKUP($J298,'Base 1'!$A:$O,15,0),"-")</f>
        <v>-</v>
      </c>
      <c r="H298" s="50" t="str">
        <f aca="false">IFERROR(VLOOKUP($J298,'Base 1'!$A:$T,20,0),"-")</f>
        <v>-</v>
      </c>
      <c r="I298" s="51" t="str">
        <f aca="false">IFERROR(VLOOKUP($J298,'Base 1'!$A:$C,3,0),"-")</f>
        <v>-</v>
      </c>
      <c r="J298" s="51"/>
      <c r="K298" s="50" t="str">
        <f aca="false">IFERROR(VLOOKUP($J298,'Base 1'!$A:$E,5,0),"-")</f>
        <v>-</v>
      </c>
      <c r="L298" s="50" t="str">
        <f aca="false">IFERROR(VLOOKUP($J298,'Base 1'!$A:$Q,17,0),"-")</f>
        <v>-</v>
      </c>
      <c r="M298" s="50" t="str">
        <f aca="false">IFERROR(VLOOKUP($J298,'Base 1'!$A:$R,18,0),"-")</f>
        <v>-</v>
      </c>
      <c r="N298" s="50" t="str">
        <f aca="false">IFERROR(VLOOKUP($J298,'Base 1'!$A:$F,6,0),"-")</f>
        <v>-</v>
      </c>
      <c r="O298" s="53" t="str">
        <f aca="false">IFERROR(VLOOKUP($J298,'Base 1'!$A:$G,7,0),"-")</f>
        <v>-</v>
      </c>
      <c r="P298" s="133"/>
      <c r="Q298" s="134" t="s">
        <v>57</v>
      </c>
      <c r="R298" s="135" t="s">
        <v>57</v>
      </c>
      <c r="S298" s="136"/>
      <c r="T298" s="60"/>
      <c r="U298" s="61" t="s">
        <v>57</v>
      </c>
      <c r="V298" s="63" t="str">
        <f aca="false">IFERROR(VLOOKUP($J298,'Base 1'!$A:$Q,16,0),"-")</f>
        <v>-</v>
      </c>
      <c r="W298" s="63" t="s">
        <v>57</v>
      </c>
      <c r="X298" s="64" t="s">
        <v>57</v>
      </c>
    </row>
    <row r="299" s="65" customFormat="true" ht="15" hidden="false" customHeight="false" outlineLevel="0" collapsed="false">
      <c r="B299" s="131" t="n">
        <f aca="true">TODAY()</f>
        <v>46135</v>
      </c>
      <c r="C299" s="132" t="s">
        <v>37</v>
      </c>
      <c r="D299" s="49" t="s">
        <v>38</v>
      </c>
      <c r="E299" s="50" t="str">
        <f aca="false">IFERROR(VLOOKUP($J299,'Base 1'!A:S,19,0),"-")</f>
        <v>-</v>
      </c>
      <c r="F299" s="50" t="str">
        <f aca="false">IFERROR(VLOOKUP($J299,'Base 1'!$A:$N,14,0),"-")</f>
        <v>-</v>
      </c>
      <c r="G299" s="50" t="str">
        <f aca="false">IFERROR(VLOOKUP($J299,'Base 1'!$A:$O,15,0),"-")</f>
        <v>-</v>
      </c>
      <c r="H299" s="50" t="str">
        <f aca="false">IFERROR(VLOOKUP($J299,'Base 1'!$A:$T,20,0),"-")</f>
        <v>-</v>
      </c>
      <c r="I299" s="51" t="str">
        <f aca="false">IFERROR(VLOOKUP($J299,'Base 1'!$A:$C,3,0),"-")</f>
        <v>-</v>
      </c>
      <c r="J299" s="51"/>
      <c r="K299" s="50" t="str">
        <f aca="false">IFERROR(VLOOKUP($J299,'Base 1'!$A:$E,5,0),"-")</f>
        <v>-</v>
      </c>
      <c r="L299" s="50" t="str">
        <f aca="false">IFERROR(VLOOKUP($J299,'Base 1'!$A:$Q,17,0),"-")</f>
        <v>-</v>
      </c>
      <c r="M299" s="50" t="str">
        <f aca="false">IFERROR(VLOOKUP($J299,'Base 1'!$A:$R,18,0),"-")</f>
        <v>-</v>
      </c>
      <c r="N299" s="50" t="str">
        <f aca="false">IFERROR(VLOOKUP($J299,'Base 1'!$A:$F,6,0),"-")</f>
        <v>-</v>
      </c>
      <c r="O299" s="53" t="str">
        <f aca="false">IFERROR(VLOOKUP($J299,'Base 1'!$A:$G,7,0),"-")</f>
        <v>-</v>
      </c>
      <c r="P299" s="133"/>
      <c r="Q299" s="134" t="s">
        <v>57</v>
      </c>
      <c r="R299" s="135" t="s">
        <v>57</v>
      </c>
      <c r="S299" s="136"/>
      <c r="T299" s="60"/>
      <c r="U299" s="61" t="s">
        <v>57</v>
      </c>
      <c r="V299" s="63" t="str">
        <f aca="false">IFERROR(VLOOKUP($J299,'Base 1'!$A:$Q,16,0),"-")</f>
        <v>-</v>
      </c>
      <c r="W299" s="63" t="s">
        <v>57</v>
      </c>
      <c r="X299" s="64" t="s">
        <v>57</v>
      </c>
    </row>
    <row r="300" s="65" customFormat="true" ht="15" hidden="false" customHeight="false" outlineLevel="0" collapsed="false">
      <c r="B300" s="131" t="n">
        <f aca="true">TODAY()</f>
        <v>46135</v>
      </c>
      <c r="C300" s="132" t="s">
        <v>37</v>
      </c>
      <c r="D300" s="49" t="s">
        <v>38</v>
      </c>
      <c r="E300" s="50" t="str">
        <f aca="false">IFERROR(VLOOKUP($J300,'Base 1'!A:S,19,0),"-")</f>
        <v>-</v>
      </c>
      <c r="F300" s="50" t="str">
        <f aca="false">IFERROR(VLOOKUP($J300,'Base 1'!$A:$N,14,0),"-")</f>
        <v>-</v>
      </c>
      <c r="G300" s="50" t="str">
        <f aca="false">IFERROR(VLOOKUP($J300,'Base 1'!$A:$O,15,0),"-")</f>
        <v>-</v>
      </c>
      <c r="H300" s="50" t="str">
        <f aca="false">IFERROR(VLOOKUP($J300,'Base 1'!$A:$T,20,0),"-")</f>
        <v>-</v>
      </c>
      <c r="I300" s="51" t="str">
        <f aca="false">IFERROR(VLOOKUP($J300,'Base 1'!$A:$C,3,0),"-")</f>
        <v>-</v>
      </c>
      <c r="J300" s="51"/>
      <c r="K300" s="50" t="str">
        <f aca="false">IFERROR(VLOOKUP($J300,'Base 1'!$A:$E,5,0),"-")</f>
        <v>-</v>
      </c>
      <c r="L300" s="50" t="str">
        <f aca="false">IFERROR(VLOOKUP($J300,'Base 1'!$A:$Q,17,0),"-")</f>
        <v>-</v>
      </c>
      <c r="M300" s="50" t="str">
        <f aca="false">IFERROR(VLOOKUP($J300,'Base 1'!$A:$R,18,0),"-")</f>
        <v>-</v>
      </c>
      <c r="N300" s="50" t="str">
        <f aca="false">IFERROR(VLOOKUP($J300,'Base 1'!$A:$F,6,0),"-")</f>
        <v>-</v>
      </c>
      <c r="O300" s="53" t="str">
        <f aca="false">IFERROR(VLOOKUP($J300,'Base 1'!$A:$G,7,0),"-")</f>
        <v>-</v>
      </c>
      <c r="P300" s="133"/>
      <c r="Q300" s="134" t="s">
        <v>57</v>
      </c>
      <c r="R300" s="135" t="s">
        <v>57</v>
      </c>
      <c r="S300" s="136"/>
      <c r="T300" s="60"/>
      <c r="U300" s="61" t="s">
        <v>57</v>
      </c>
      <c r="V300" s="63" t="str">
        <f aca="false">IFERROR(VLOOKUP($J300,'Base 1'!$A:$Q,16,0),"-")</f>
        <v>-</v>
      </c>
      <c r="W300" s="63" t="s">
        <v>57</v>
      </c>
      <c r="X300" s="64" t="s">
        <v>57</v>
      </c>
    </row>
    <row r="301" s="65" customFormat="true" ht="15" hidden="false" customHeight="false" outlineLevel="0" collapsed="false">
      <c r="B301" s="131" t="n">
        <f aca="true">TODAY()</f>
        <v>46135</v>
      </c>
      <c r="C301" s="132" t="s">
        <v>37</v>
      </c>
      <c r="D301" s="49" t="s">
        <v>38</v>
      </c>
      <c r="E301" s="50" t="str">
        <f aca="false">IFERROR(VLOOKUP($J301,'Base 1'!A:S,19,0),"-")</f>
        <v>-</v>
      </c>
      <c r="F301" s="50" t="str">
        <f aca="false">IFERROR(VLOOKUP($J301,'Base 1'!$A:$N,14,0),"-")</f>
        <v>-</v>
      </c>
      <c r="G301" s="50" t="str">
        <f aca="false">IFERROR(VLOOKUP($J301,'Base 1'!$A:$O,15,0),"-")</f>
        <v>-</v>
      </c>
      <c r="H301" s="50" t="str">
        <f aca="false">IFERROR(VLOOKUP($J301,'Base 1'!$A:$T,20,0),"-")</f>
        <v>-</v>
      </c>
      <c r="I301" s="51" t="str">
        <f aca="false">IFERROR(VLOOKUP($J301,'Base 1'!$A:$C,3,0),"-")</f>
        <v>-</v>
      </c>
      <c r="J301" s="51"/>
      <c r="K301" s="50" t="str">
        <f aca="false">IFERROR(VLOOKUP($J301,'Base 1'!$A:$E,5,0),"-")</f>
        <v>-</v>
      </c>
      <c r="L301" s="50" t="str">
        <f aca="false">IFERROR(VLOOKUP($J301,'Base 1'!$A:$Q,17,0),"-")</f>
        <v>-</v>
      </c>
      <c r="M301" s="50" t="str">
        <f aca="false">IFERROR(VLOOKUP($J301,'Base 1'!$A:$R,18,0),"-")</f>
        <v>-</v>
      </c>
      <c r="N301" s="50" t="str">
        <f aca="false">IFERROR(VLOOKUP($J301,'Base 1'!$A:$F,6,0),"-")</f>
        <v>-</v>
      </c>
      <c r="O301" s="53" t="str">
        <f aca="false">IFERROR(VLOOKUP($J301,'Base 1'!$A:$G,7,0),"-")</f>
        <v>-</v>
      </c>
      <c r="P301" s="133"/>
      <c r="Q301" s="134" t="s">
        <v>57</v>
      </c>
      <c r="R301" s="135" t="s">
        <v>57</v>
      </c>
      <c r="S301" s="136"/>
      <c r="T301" s="60"/>
      <c r="U301" s="61" t="s">
        <v>57</v>
      </c>
      <c r="V301" s="63" t="str">
        <f aca="false">IFERROR(VLOOKUP($J301,'Base 1'!$A:$Q,16,0),"-")</f>
        <v>-</v>
      </c>
      <c r="W301" s="63" t="s">
        <v>57</v>
      </c>
      <c r="X301" s="64" t="s">
        <v>57</v>
      </c>
    </row>
    <row r="302" s="65" customFormat="true" ht="15" hidden="false" customHeight="false" outlineLevel="0" collapsed="false">
      <c r="B302" s="131" t="n">
        <f aca="true">TODAY()</f>
        <v>46135</v>
      </c>
      <c r="C302" s="132" t="s">
        <v>37</v>
      </c>
      <c r="D302" s="49" t="s">
        <v>38</v>
      </c>
      <c r="E302" s="50" t="str">
        <f aca="false">IFERROR(VLOOKUP($J302,'Base 1'!A:S,19,0),"-")</f>
        <v>-</v>
      </c>
      <c r="F302" s="50" t="str">
        <f aca="false">IFERROR(VLOOKUP($J302,'Base 1'!$A:$N,14,0),"-")</f>
        <v>-</v>
      </c>
      <c r="G302" s="50" t="str">
        <f aca="false">IFERROR(VLOOKUP($J302,'Base 1'!$A:$O,15,0),"-")</f>
        <v>-</v>
      </c>
      <c r="H302" s="50" t="str">
        <f aca="false">IFERROR(VLOOKUP($J302,'Base 1'!$A:$T,20,0),"-")</f>
        <v>-</v>
      </c>
      <c r="I302" s="51" t="str">
        <f aca="false">IFERROR(VLOOKUP($J302,'Base 1'!$A:$C,3,0),"-")</f>
        <v>-</v>
      </c>
      <c r="J302" s="51"/>
      <c r="K302" s="50" t="str">
        <f aca="false">IFERROR(VLOOKUP($J302,'Base 1'!$A:$E,5,0),"-")</f>
        <v>-</v>
      </c>
      <c r="L302" s="50" t="str">
        <f aca="false">IFERROR(VLOOKUP($J302,'Base 1'!$A:$Q,17,0),"-")</f>
        <v>-</v>
      </c>
      <c r="M302" s="50" t="str">
        <f aca="false">IFERROR(VLOOKUP($J302,'Base 1'!$A:$R,18,0),"-")</f>
        <v>-</v>
      </c>
      <c r="N302" s="50" t="str">
        <f aca="false">IFERROR(VLOOKUP($J302,'Base 1'!$A:$F,6,0),"-")</f>
        <v>-</v>
      </c>
      <c r="O302" s="53" t="str">
        <f aca="false">IFERROR(VLOOKUP($J302,'Base 1'!$A:$G,7,0),"-")</f>
        <v>-</v>
      </c>
      <c r="P302" s="133"/>
      <c r="Q302" s="134" t="s">
        <v>57</v>
      </c>
      <c r="R302" s="135" t="s">
        <v>57</v>
      </c>
      <c r="S302" s="136"/>
      <c r="T302" s="60"/>
      <c r="U302" s="61" t="s">
        <v>57</v>
      </c>
      <c r="V302" s="63" t="str">
        <f aca="false">IFERROR(VLOOKUP($J302,'Base 1'!$A:$Q,16,0),"-")</f>
        <v>-</v>
      </c>
      <c r="W302" s="63" t="s">
        <v>57</v>
      </c>
      <c r="X302" s="64" t="s">
        <v>57</v>
      </c>
    </row>
    <row r="303" s="65" customFormat="true" ht="15" hidden="false" customHeight="false" outlineLevel="0" collapsed="false">
      <c r="B303" s="131" t="n">
        <f aca="true">TODAY()</f>
        <v>46135</v>
      </c>
      <c r="C303" s="132" t="s">
        <v>37</v>
      </c>
      <c r="D303" s="49" t="s">
        <v>38</v>
      </c>
      <c r="E303" s="50" t="str">
        <f aca="false">IFERROR(VLOOKUP($J303,'Base 1'!A:S,19,0),"-")</f>
        <v>-</v>
      </c>
      <c r="F303" s="50" t="str">
        <f aca="false">IFERROR(VLOOKUP($J303,'Base 1'!$A:$N,14,0),"-")</f>
        <v>-</v>
      </c>
      <c r="G303" s="50" t="str">
        <f aca="false">IFERROR(VLOOKUP($J303,'Base 1'!$A:$O,15,0),"-")</f>
        <v>-</v>
      </c>
      <c r="H303" s="50" t="str">
        <f aca="false">IFERROR(VLOOKUP($J303,'Base 1'!$A:$T,20,0),"-")</f>
        <v>-</v>
      </c>
      <c r="I303" s="51" t="str">
        <f aca="false">IFERROR(VLOOKUP($J303,'Base 1'!$A:$C,3,0),"-")</f>
        <v>-</v>
      </c>
      <c r="J303" s="51"/>
      <c r="K303" s="50" t="str">
        <f aca="false">IFERROR(VLOOKUP($J303,'Base 1'!$A:$E,5,0),"-")</f>
        <v>-</v>
      </c>
      <c r="L303" s="50" t="str">
        <f aca="false">IFERROR(VLOOKUP($J303,'Base 1'!$A:$Q,17,0),"-")</f>
        <v>-</v>
      </c>
      <c r="M303" s="50" t="str">
        <f aca="false">IFERROR(VLOOKUP($J303,'Base 1'!$A:$R,18,0),"-")</f>
        <v>-</v>
      </c>
      <c r="N303" s="50" t="str">
        <f aca="false">IFERROR(VLOOKUP($J303,'Base 1'!$A:$F,6,0),"-")</f>
        <v>-</v>
      </c>
      <c r="O303" s="53" t="str">
        <f aca="false">IFERROR(VLOOKUP($J303,'Base 1'!$A:$G,7,0),"-")</f>
        <v>-</v>
      </c>
      <c r="P303" s="133"/>
      <c r="Q303" s="134" t="s">
        <v>57</v>
      </c>
      <c r="R303" s="135" t="s">
        <v>57</v>
      </c>
      <c r="S303" s="136"/>
      <c r="T303" s="60"/>
      <c r="U303" s="61" t="s">
        <v>57</v>
      </c>
      <c r="V303" s="63" t="str">
        <f aca="false">IFERROR(VLOOKUP($J303,'Base 1'!$A:$Q,16,0),"-")</f>
        <v>-</v>
      </c>
      <c r="W303" s="63" t="s">
        <v>57</v>
      </c>
      <c r="X303" s="64" t="s">
        <v>57</v>
      </c>
    </row>
    <row r="304" s="65" customFormat="true" ht="15" hidden="false" customHeight="false" outlineLevel="0" collapsed="false">
      <c r="B304" s="131" t="n">
        <f aca="true">TODAY()</f>
        <v>46135</v>
      </c>
      <c r="C304" s="132" t="s">
        <v>37</v>
      </c>
      <c r="D304" s="49" t="s">
        <v>38</v>
      </c>
      <c r="E304" s="50" t="str">
        <f aca="false">IFERROR(VLOOKUP($J304,'Base 1'!A:S,19,0),"-")</f>
        <v>-</v>
      </c>
      <c r="F304" s="50" t="str">
        <f aca="false">IFERROR(VLOOKUP($J304,'Base 1'!$A:$N,14,0),"-")</f>
        <v>-</v>
      </c>
      <c r="G304" s="50" t="str">
        <f aca="false">IFERROR(VLOOKUP($J304,'Base 1'!$A:$O,15,0),"-")</f>
        <v>-</v>
      </c>
      <c r="H304" s="50" t="str">
        <f aca="false">IFERROR(VLOOKUP($J304,'Base 1'!$A:$T,20,0),"-")</f>
        <v>-</v>
      </c>
      <c r="I304" s="51" t="str">
        <f aca="false">IFERROR(VLOOKUP($J304,'Base 1'!$A:$C,3,0),"-")</f>
        <v>-</v>
      </c>
      <c r="J304" s="51"/>
      <c r="K304" s="50" t="str">
        <f aca="false">IFERROR(VLOOKUP($J304,'Base 1'!$A:$E,5,0),"-")</f>
        <v>-</v>
      </c>
      <c r="L304" s="50" t="str">
        <f aca="false">IFERROR(VLOOKUP($J304,'Base 1'!$A:$Q,17,0),"-")</f>
        <v>-</v>
      </c>
      <c r="M304" s="50" t="str">
        <f aca="false">IFERROR(VLOOKUP($J304,'Base 1'!$A:$R,18,0),"-")</f>
        <v>-</v>
      </c>
      <c r="N304" s="50" t="str">
        <f aca="false">IFERROR(VLOOKUP($J304,'Base 1'!$A:$F,6,0),"-")</f>
        <v>-</v>
      </c>
      <c r="O304" s="53" t="str">
        <f aca="false">IFERROR(VLOOKUP($J304,'Base 1'!$A:$G,7,0),"-")</f>
        <v>-</v>
      </c>
      <c r="P304" s="133"/>
      <c r="Q304" s="134" t="s">
        <v>57</v>
      </c>
      <c r="R304" s="135" t="s">
        <v>57</v>
      </c>
      <c r="S304" s="136"/>
      <c r="T304" s="60"/>
      <c r="U304" s="61" t="s">
        <v>57</v>
      </c>
      <c r="V304" s="63" t="str">
        <f aca="false">IFERROR(VLOOKUP($J304,'Base 1'!$A:$Q,16,0),"-")</f>
        <v>-</v>
      </c>
      <c r="W304" s="63" t="s">
        <v>57</v>
      </c>
      <c r="X304" s="64" t="s">
        <v>57</v>
      </c>
    </row>
    <row r="305" s="65" customFormat="true" ht="15" hidden="false" customHeight="false" outlineLevel="0" collapsed="false">
      <c r="B305" s="131" t="n">
        <f aca="true">TODAY()</f>
        <v>46135</v>
      </c>
      <c r="C305" s="132" t="s">
        <v>37</v>
      </c>
      <c r="D305" s="49" t="s">
        <v>38</v>
      </c>
      <c r="E305" s="50" t="str">
        <f aca="false">IFERROR(VLOOKUP($J305,'Base 1'!A:S,19,0),"-")</f>
        <v>-</v>
      </c>
      <c r="F305" s="50" t="str">
        <f aca="false">IFERROR(VLOOKUP($J305,'Base 1'!$A:$N,14,0),"-")</f>
        <v>-</v>
      </c>
      <c r="G305" s="50" t="str">
        <f aca="false">IFERROR(VLOOKUP($J305,'Base 1'!$A:$O,15,0),"-")</f>
        <v>-</v>
      </c>
      <c r="H305" s="50" t="str">
        <f aca="false">IFERROR(VLOOKUP($J305,'Base 1'!$A:$T,20,0),"-")</f>
        <v>-</v>
      </c>
      <c r="I305" s="51" t="str">
        <f aca="false">IFERROR(VLOOKUP($J305,'Base 1'!$A:$C,3,0),"-")</f>
        <v>-</v>
      </c>
      <c r="J305" s="51"/>
      <c r="K305" s="50" t="str">
        <f aca="false">IFERROR(VLOOKUP($J305,'Base 1'!$A:$E,5,0),"-")</f>
        <v>-</v>
      </c>
      <c r="L305" s="50" t="str">
        <f aca="false">IFERROR(VLOOKUP($J305,'Base 1'!$A:$Q,17,0),"-")</f>
        <v>-</v>
      </c>
      <c r="M305" s="50" t="str">
        <f aca="false">IFERROR(VLOOKUP($J305,'Base 1'!$A:$R,18,0),"-")</f>
        <v>-</v>
      </c>
      <c r="N305" s="50" t="str">
        <f aca="false">IFERROR(VLOOKUP($J305,'Base 1'!$A:$F,6,0),"-")</f>
        <v>-</v>
      </c>
      <c r="O305" s="53" t="str">
        <f aca="false">IFERROR(VLOOKUP($J305,'Base 1'!$A:$G,7,0),"-")</f>
        <v>-</v>
      </c>
      <c r="P305" s="133"/>
      <c r="Q305" s="134" t="s">
        <v>57</v>
      </c>
      <c r="R305" s="135" t="s">
        <v>57</v>
      </c>
      <c r="S305" s="136"/>
      <c r="T305" s="60"/>
      <c r="U305" s="61" t="s">
        <v>57</v>
      </c>
      <c r="V305" s="63" t="str">
        <f aca="false">IFERROR(VLOOKUP($J305,'Base 1'!$A:$Q,16,0),"-")</f>
        <v>-</v>
      </c>
      <c r="W305" s="63" t="s">
        <v>57</v>
      </c>
      <c r="X305" s="64" t="s">
        <v>57</v>
      </c>
    </row>
    <row r="306" s="65" customFormat="true" ht="15" hidden="false" customHeight="false" outlineLevel="0" collapsed="false">
      <c r="B306" s="131" t="n">
        <f aca="true">TODAY()</f>
        <v>46135</v>
      </c>
      <c r="C306" s="132" t="s">
        <v>37</v>
      </c>
      <c r="D306" s="49" t="s">
        <v>38</v>
      </c>
      <c r="E306" s="50" t="str">
        <f aca="false">IFERROR(VLOOKUP($J306,'Base 1'!A:S,19,0),"-")</f>
        <v>-</v>
      </c>
      <c r="F306" s="50" t="str">
        <f aca="false">IFERROR(VLOOKUP($J306,'Base 1'!$A:$N,14,0),"-")</f>
        <v>-</v>
      </c>
      <c r="G306" s="50" t="str">
        <f aca="false">IFERROR(VLOOKUP($J306,'Base 1'!$A:$O,15,0),"-")</f>
        <v>-</v>
      </c>
      <c r="H306" s="50" t="str">
        <f aca="false">IFERROR(VLOOKUP($J306,'Base 1'!$A:$T,20,0),"-")</f>
        <v>-</v>
      </c>
      <c r="I306" s="51" t="str">
        <f aca="false">IFERROR(VLOOKUP($J306,'Base 1'!$A:$C,3,0),"-")</f>
        <v>-</v>
      </c>
      <c r="J306" s="51"/>
      <c r="K306" s="50" t="str">
        <f aca="false">IFERROR(VLOOKUP($J306,'Base 1'!$A:$E,5,0),"-")</f>
        <v>-</v>
      </c>
      <c r="L306" s="50" t="str">
        <f aca="false">IFERROR(VLOOKUP($J306,'Base 1'!$A:$Q,17,0),"-")</f>
        <v>-</v>
      </c>
      <c r="M306" s="50" t="str">
        <f aca="false">IFERROR(VLOOKUP($J306,'Base 1'!$A:$R,18,0),"-")</f>
        <v>-</v>
      </c>
      <c r="N306" s="50" t="str">
        <f aca="false">IFERROR(VLOOKUP($J306,'Base 1'!$A:$F,6,0),"-")</f>
        <v>-</v>
      </c>
      <c r="O306" s="53" t="str">
        <f aca="false">IFERROR(VLOOKUP($J306,'Base 1'!$A:$G,7,0),"-")</f>
        <v>-</v>
      </c>
      <c r="P306" s="133"/>
      <c r="Q306" s="134" t="s">
        <v>57</v>
      </c>
      <c r="R306" s="135" t="s">
        <v>57</v>
      </c>
      <c r="S306" s="136"/>
      <c r="T306" s="60"/>
      <c r="U306" s="61" t="s">
        <v>57</v>
      </c>
      <c r="V306" s="63" t="str">
        <f aca="false">IFERROR(VLOOKUP($J306,'Base 1'!$A:$Q,16,0),"-")</f>
        <v>-</v>
      </c>
      <c r="W306" s="63" t="s">
        <v>57</v>
      </c>
      <c r="X306" s="64" t="s">
        <v>57</v>
      </c>
    </row>
    <row r="307" s="65" customFormat="true" ht="15" hidden="false" customHeight="false" outlineLevel="0" collapsed="false">
      <c r="B307" s="131" t="n">
        <f aca="true">TODAY()</f>
        <v>46135</v>
      </c>
      <c r="C307" s="132" t="s">
        <v>37</v>
      </c>
      <c r="D307" s="49" t="s">
        <v>38</v>
      </c>
      <c r="E307" s="50" t="str">
        <f aca="false">IFERROR(VLOOKUP($J307,'Base 1'!A:S,19,0),"-")</f>
        <v>-</v>
      </c>
      <c r="F307" s="50" t="str">
        <f aca="false">IFERROR(VLOOKUP($J307,'Base 1'!$A:$N,14,0),"-")</f>
        <v>-</v>
      </c>
      <c r="G307" s="50" t="str">
        <f aca="false">IFERROR(VLOOKUP($J307,'Base 1'!$A:$O,15,0),"-")</f>
        <v>-</v>
      </c>
      <c r="H307" s="50" t="str">
        <f aca="false">IFERROR(VLOOKUP($J307,'Base 1'!$A:$T,20,0),"-")</f>
        <v>-</v>
      </c>
      <c r="I307" s="51" t="str">
        <f aca="false">IFERROR(VLOOKUP($J307,'Base 1'!$A:$C,3,0),"-")</f>
        <v>-</v>
      </c>
      <c r="J307" s="51"/>
      <c r="K307" s="50" t="str">
        <f aca="false">IFERROR(VLOOKUP($J307,'Base 1'!$A:$E,5,0),"-")</f>
        <v>-</v>
      </c>
      <c r="L307" s="50" t="str">
        <f aca="false">IFERROR(VLOOKUP($J307,'Base 1'!$A:$Q,17,0),"-")</f>
        <v>-</v>
      </c>
      <c r="M307" s="50" t="str">
        <f aca="false">IFERROR(VLOOKUP($J307,'Base 1'!$A:$R,18,0),"-")</f>
        <v>-</v>
      </c>
      <c r="N307" s="50" t="str">
        <f aca="false">IFERROR(VLOOKUP($J307,'Base 1'!$A:$F,6,0),"-")</f>
        <v>-</v>
      </c>
      <c r="O307" s="53" t="str">
        <f aca="false">IFERROR(VLOOKUP($J307,'Base 1'!$A:$G,7,0),"-")</f>
        <v>-</v>
      </c>
      <c r="P307" s="133"/>
      <c r="Q307" s="134" t="s">
        <v>57</v>
      </c>
      <c r="R307" s="135" t="s">
        <v>57</v>
      </c>
      <c r="S307" s="136"/>
      <c r="T307" s="60"/>
      <c r="U307" s="61" t="s">
        <v>57</v>
      </c>
      <c r="V307" s="63" t="str">
        <f aca="false">IFERROR(VLOOKUP($J307,'Base 1'!$A:$Q,16,0),"-")</f>
        <v>-</v>
      </c>
      <c r="W307" s="63" t="s">
        <v>57</v>
      </c>
      <c r="X307" s="64" t="s">
        <v>57</v>
      </c>
    </row>
    <row r="308" s="65" customFormat="true" ht="15" hidden="false" customHeight="false" outlineLevel="0" collapsed="false">
      <c r="B308" s="131" t="n">
        <f aca="true">TODAY()</f>
        <v>46135</v>
      </c>
      <c r="C308" s="132" t="s">
        <v>37</v>
      </c>
      <c r="D308" s="49" t="s">
        <v>38</v>
      </c>
      <c r="E308" s="50" t="str">
        <f aca="false">IFERROR(VLOOKUP($J308,'Base 1'!A:S,19,0),"-")</f>
        <v>-</v>
      </c>
      <c r="F308" s="50" t="str">
        <f aca="false">IFERROR(VLOOKUP($J308,'Base 1'!$A:$N,14,0),"-")</f>
        <v>-</v>
      </c>
      <c r="G308" s="50" t="str">
        <f aca="false">IFERROR(VLOOKUP($J308,'Base 1'!$A:$O,15,0),"-")</f>
        <v>-</v>
      </c>
      <c r="H308" s="50" t="str">
        <f aca="false">IFERROR(VLOOKUP($J308,'Base 1'!$A:$T,20,0),"-")</f>
        <v>-</v>
      </c>
      <c r="I308" s="51" t="str">
        <f aca="false">IFERROR(VLOOKUP($J308,'Base 1'!$A:$C,3,0),"-")</f>
        <v>-</v>
      </c>
      <c r="J308" s="51"/>
      <c r="K308" s="50" t="str">
        <f aca="false">IFERROR(VLOOKUP($J308,'Base 1'!$A:$E,5,0),"-")</f>
        <v>-</v>
      </c>
      <c r="L308" s="50" t="str">
        <f aca="false">IFERROR(VLOOKUP($J308,'Base 1'!$A:$Q,17,0),"-")</f>
        <v>-</v>
      </c>
      <c r="M308" s="50" t="str">
        <f aca="false">IFERROR(VLOOKUP($J308,'Base 1'!$A:$R,18,0),"-")</f>
        <v>-</v>
      </c>
      <c r="N308" s="50" t="str">
        <f aca="false">IFERROR(VLOOKUP($J308,'Base 1'!$A:$F,6,0),"-")</f>
        <v>-</v>
      </c>
      <c r="O308" s="53" t="str">
        <f aca="false">IFERROR(VLOOKUP($J308,'Base 1'!$A:$G,7,0),"-")</f>
        <v>-</v>
      </c>
      <c r="P308" s="133"/>
      <c r="Q308" s="134" t="s">
        <v>57</v>
      </c>
      <c r="R308" s="135" t="s">
        <v>57</v>
      </c>
      <c r="S308" s="136"/>
      <c r="T308" s="60"/>
      <c r="U308" s="61" t="s">
        <v>57</v>
      </c>
      <c r="V308" s="63" t="str">
        <f aca="false">IFERROR(VLOOKUP($J308,'Base 1'!$A:$Q,16,0),"-")</f>
        <v>-</v>
      </c>
      <c r="W308" s="63" t="s">
        <v>57</v>
      </c>
      <c r="X308" s="64" t="s">
        <v>57</v>
      </c>
    </row>
    <row r="309" s="65" customFormat="true" ht="15" hidden="false" customHeight="false" outlineLevel="0" collapsed="false">
      <c r="B309" s="131" t="n">
        <f aca="true">TODAY()</f>
        <v>46135</v>
      </c>
      <c r="C309" s="132" t="s">
        <v>37</v>
      </c>
      <c r="D309" s="49" t="s">
        <v>38</v>
      </c>
      <c r="E309" s="50" t="str">
        <f aca="false">IFERROR(VLOOKUP($J309,'Base 1'!A:S,19,0),"-")</f>
        <v>-</v>
      </c>
      <c r="F309" s="50" t="str">
        <f aca="false">IFERROR(VLOOKUP($J309,'Base 1'!$A:$N,14,0),"-")</f>
        <v>-</v>
      </c>
      <c r="G309" s="50" t="str">
        <f aca="false">IFERROR(VLOOKUP($J309,'Base 1'!$A:$O,15,0),"-")</f>
        <v>-</v>
      </c>
      <c r="H309" s="50" t="str">
        <f aca="false">IFERROR(VLOOKUP($J309,'Base 1'!$A:$T,20,0),"-")</f>
        <v>-</v>
      </c>
      <c r="I309" s="51" t="str">
        <f aca="false">IFERROR(VLOOKUP($J309,'Base 1'!$A:$C,3,0),"-")</f>
        <v>-</v>
      </c>
      <c r="J309" s="51"/>
      <c r="K309" s="50" t="str">
        <f aca="false">IFERROR(VLOOKUP($J309,'Base 1'!$A:$E,5,0),"-")</f>
        <v>-</v>
      </c>
      <c r="L309" s="50" t="str">
        <f aca="false">IFERROR(VLOOKUP($J309,'Base 1'!$A:$Q,17,0),"-")</f>
        <v>-</v>
      </c>
      <c r="M309" s="50" t="str">
        <f aca="false">IFERROR(VLOOKUP($J309,'Base 1'!$A:$R,18,0),"-")</f>
        <v>-</v>
      </c>
      <c r="N309" s="50" t="str">
        <f aca="false">IFERROR(VLOOKUP($J309,'Base 1'!$A:$F,6,0),"-")</f>
        <v>-</v>
      </c>
      <c r="O309" s="53" t="str">
        <f aca="false">IFERROR(VLOOKUP($J309,'Base 1'!$A:$G,7,0),"-")</f>
        <v>-</v>
      </c>
      <c r="P309" s="133"/>
      <c r="Q309" s="134" t="s">
        <v>57</v>
      </c>
      <c r="R309" s="135" t="s">
        <v>57</v>
      </c>
      <c r="S309" s="136"/>
      <c r="T309" s="60"/>
      <c r="U309" s="61" t="s">
        <v>57</v>
      </c>
      <c r="V309" s="63" t="str">
        <f aca="false">IFERROR(VLOOKUP($J309,'Base 1'!$A:$Q,16,0),"-")</f>
        <v>-</v>
      </c>
      <c r="W309" s="63" t="s">
        <v>57</v>
      </c>
      <c r="X309" s="64" t="s">
        <v>57</v>
      </c>
    </row>
    <row r="310" s="65" customFormat="true" ht="15" hidden="false" customHeight="false" outlineLevel="0" collapsed="false">
      <c r="B310" s="131" t="n">
        <f aca="true">TODAY()</f>
        <v>46135</v>
      </c>
      <c r="C310" s="132" t="s">
        <v>37</v>
      </c>
      <c r="D310" s="49" t="s">
        <v>38</v>
      </c>
      <c r="E310" s="50" t="str">
        <f aca="false">IFERROR(VLOOKUP($J310,'Base 1'!A:S,19,0),"-")</f>
        <v>-</v>
      </c>
      <c r="F310" s="50" t="str">
        <f aca="false">IFERROR(VLOOKUP($J310,'Base 1'!$A:$N,14,0),"-")</f>
        <v>-</v>
      </c>
      <c r="G310" s="50" t="str">
        <f aca="false">IFERROR(VLOOKUP($J310,'Base 1'!$A:$O,15,0),"-")</f>
        <v>-</v>
      </c>
      <c r="H310" s="50" t="str">
        <f aca="false">IFERROR(VLOOKUP($J310,'Base 1'!$A:$T,20,0),"-")</f>
        <v>-</v>
      </c>
      <c r="I310" s="51" t="str">
        <f aca="false">IFERROR(VLOOKUP($J310,'Base 1'!$A:$C,3,0),"-")</f>
        <v>-</v>
      </c>
      <c r="J310" s="51"/>
      <c r="K310" s="50" t="str">
        <f aca="false">IFERROR(VLOOKUP($J310,'Base 1'!$A:$E,5,0),"-")</f>
        <v>-</v>
      </c>
      <c r="L310" s="50" t="str">
        <f aca="false">IFERROR(VLOOKUP($J310,'Base 1'!$A:$Q,17,0),"-")</f>
        <v>-</v>
      </c>
      <c r="M310" s="50" t="str">
        <f aca="false">IFERROR(VLOOKUP($J310,'Base 1'!$A:$R,18,0),"-")</f>
        <v>-</v>
      </c>
      <c r="N310" s="50" t="str">
        <f aca="false">IFERROR(VLOOKUP($J310,'Base 1'!$A:$F,6,0),"-")</f>
        <v>-</v>
      </c>
      <c r="O310" s="53" t="str">
        <f aca="false">IFERROR(VLOOKUP($J310,'Base 1'!$A:$G,7,0),"-")</f>
        <v>-</v>
      </c>
      <c r="P310" s="133"/>
      <c r="Q310" s="134" t="s">
        <v>57</v>
      </c>
      <c r="R310" s="135" t="s">
        <v>57</v>
      </c>
      <c r="S310" s="136"/>
      <c r="T310" s="60"/>
      <c r="U310" s="61" t="s">
        <v>57</v>
      </c>
      <c r="V310" s="63" t="str">
        <f aca="false">IFERROR(VLOOKUP($J310,'Base 1'!$A:$Q,16,0),"-")</f>
        <v>-</v>
      </c>
      <c r="W310" s="63" t="s">
        <v>57</v>
      </c>
      <c r="X310" s="64" t="s">
        <v>57</v>
      </c>
    </row>
    <row r="311" s="65" customFormat="true" ht="15" hidden="false" customHeight="false" outlineLevel="0" collapsed="false">
      <c r="B311" s="131" t="n">
        <f aca="true">TODAY()</f>
        <v>46135</v>
      </c>
      <c r="C311" s="132" t="s">
        <v>37</v>
      </c>
      <c r="D311" s="49" t="s">
        <v>38</v>
      </c>
      <c r="E311" s="50" t="str">
        <f aca="false">IFERROR(VLOOKUP($J311,'Base 1'!A:S,19,0),"-")</f>
        <v>-</v>
      </c>
      <c r="F311" s="50" t="str">
        <f aca="false">IFERROR(VLOOKUP($J311,'Base 1'!$A:$N,14,0),"-")</f>
        <v>-</v>
      </c>
      <c r="G311" s="50" t="str">
        <f aca="false">IFERROR(VLOOKUP($J311,'Base 1'!$A:$O,15,0),"-")</f>
        <v>-</v>
      </c>
      <c r="H311" s="50" t="str">
        <f aca="false">IFERROR(VLOOKUP($J311,'Base 1'!$A:$T,20,0),"-")</f>
        <v>-</v>
      </c>
      <c r="I311" s="51" t="str">
        <f aca="false">IFERROR(VLOOKUP($J311,'Base 1'!$A:$C,3,0),"-")</f>
        <v>-</v>
      </c>
      <c r="J311" s="51"/>
      <c r="K311" s="50" t="str">
        <f aca="false">IFERROR(VLOOKUP($J311,'Base 1'!$A:$E,5,0),"-")</f>
        <v>-</v>
      </c>
      <c r="L311" s="50" t="str">
        <f aca="false">IFERROR(VLOOKUP($J311,'Base 1'!$A:$Q,17,0),"-")</f>
        <v>-</v>
      </c>
      <c r="M311" s="50" t="str">
        <f aca="false">IFERROR(VLOOKUP($J311,'Base 1'!$A:$R,18,0),"-")</f>
        <v>-</v>
      </c>
      <c r="N311" s="50" t="str">
        <f aca="false">IFERROR(VLOOKUP($J311,'Base 1'!$A:$F,6,0),"-")</f>
        <v>-</v>
      </c>
      <c r="O311" s="53" t="str">
        <f aca="false">IFERROR(VLOOKUP($J311,'Base 1'!$A:$G,7,0),"-")</f>
        <v>-</v>
      </c>
      <c r="P311" s="133"/>
      <c r="Q311" s="134" t="s">
        <v>57</v>
      </c>
      <c r="R311" s="135" t="s">
        <v>57</v>
      </c>
      <c r="S311" s="136"/>
      <c r="T311" s="60"/>
      <c r="U311" s="61" t="s">
        <v>57</v>
      </c>
      <c r="V311" s="63" t="str">
        <f aca="false">IFERROR(VLOOKUP($J311,'Base 1'!$A:$Q,16,0),"-")</f>
        <v>-</v>
      </c>
      <c r="W311" s="63" t="s">
        <v>57</v>
      </c>
      <c r="X311" s="64" t="s">
        <v>57</v>
      </c>
    </row>
    <row r="312" s="65" customFormat="true" ht="15" hidden="false" customHeight="false" outlineLevel="0" collapsed="false">
      <c r="B312" s="131" t="n">
        <f aca="true">TODAY()</f>
        <v>46135</v>
      </c>
      <c r="C312" s="132" t="s">
        <v>37</v>
      </c>
      <c r="D312" s="49" t="s">
        <v>38</v>
      </c>
      <c r="E312" s="50" t="str">
        <f aca="false">IFERROR(VLOOKUP($J312,'Base 1'!A:S,19,0),"-")</f>
        <v>-</v>
      </c>
      <c r="F312" s="50" t="str">
        <f aca="false">IFERROR(VLOOKUP($J312,'Base 1'!$A:$N,14,0),"-")</f>
        <v>-</v>
      </c>
      <c r="G312" s="50" t="str">
        <f aca="false">IFERROR(VLOOKUP($J312,'Base 1'!$A:$O,15,0),"-")</f>
        <v>-</v>
      </c>
      <c r="H312" s="50" t="str">
        <f aca="false">IFERROR(VLOOKUP($J312,'Base 1'!$A:$T,20,0),"-")</f>
        <v>-</v>
      </c>
      <c r="I312" s="51" t="str">
        <f aca="false">IFERROR(VLOOKUP($J312,'Base 1'!$A:$C,3,0),"-")</f>
        <v>-</v>
      </c>
      <c r="J312" s="51"/>
      <c r="K312" s="50" t="str">
        <f aca="false">IFERROR(VLOOKUP($J312,'Base 1'!$A:$E,5,0),"-")</f>
        <v>-</v>
      </c>
      <c r="L312" s="50" t="str">
        <f aca="false">IFERROR(VLOOKUP($J312,'Base 1'!$A:$Q,17,0),"-")</f>
        <v>-</v>
      </c>
      <c r="M312" s="50" t="str">
        <f aca="false">IFERROR(VLOOKUP($J312,'Base 1'!$A:$R,18,0),"-")</f>
        <v>-</v>
      </c>
      <c r="N312" s="50" t="str">
        <f aca="false">IFERROR(VLOOKUP($J312,'Base 1'!$A:$F,6,0),"-")</f>
        <v>-</v>
      </c>
      <c r="O312" s="53" t="str">
        <f aca="false">IFERROR(VLOOKUP($J312,'Base 1'!$A:$G,7,0),"-")</f>
        <v>-</v>
      </c>
      <c r="P312" s="133"/>
      <c r="Q312" s="134" t="s">
        <v>57</v>
      </c>
      <c r="R312" s="135" t="s">
        <v>57</v>
      </c>
      <c r="S312" s="136"/>
      <c r="T312" s="60"/>
      <c r="U312" s="61" t="s">
        <v>57</v>
      </c>
      <c r="V312" s="63" t="str">
        <f aca="false">IFERROR(VLOOKUP($J312,'Base 1'!$A:$Q,16,0),"-")</f>
        <v>-</v>
      </c>
      <c r="W312" s="63" t="s">
        <v>57</v>
      </c>
      <c r="X312" s="64" t="s">
        <v>57</v>
      </c>
    </row>
    <row r="313" s="65" customFormat="true" ht="15" hidden="false" customHeight="false" outlineLevel="0" collapsed="false">
      <c r="B313" s="131" t="n">
        <f aca="true">TODAY()</f>
        <v>46135</v>
      </c>
      <c r="C313" s="132" t="s">
        <v>37</v>
      </c>
      <c r="D313" s="49" t="s">
        <v>38</v>
      </c>
      <c r="E313" s="50" t="str">
        <f aca="false">IFERROR(VLOOKUP($J313,'Base 1'!A:S,19,0),"-")</f>
        <v>-</v>
      </c>
      <c r="F313" s="50" t="str">
        <f aca="false">IFERROR(VLOOKUP($J313,'Base 1'!$A:$N,14,0),"-")</f>
        <v>-</v>
      </c>
      <c r="G313" s="50" t="str">
        <f aca="false">IFERROR(VLOOKUP($J313,'Base 1'!$A:$O,15,0),"-")</f>
        <v>-</v>
      </c>
      <c r="H313" s="50" t="str">
        <f aca="false">IFERROR(VLOOKUP($J313,'Base 1'!$A:$T,20,0),"-")</f>
        <v>-</v>
      </c>
      <c r="I313" s="51" t="str">
        <f aca="false">IFERROR(VLOOKUP($J313,'Base 1'!$A:$C,3,0),"-")</f>
        <v>-</v>
      </c>
      <c r="J313" s="51"/>
      <c r="K313" s="50" t="str">
        <f aca="false">IFERROR(VLOOKUP($J313,'Base 1'!$A:$E,5,0),"-")</f>
        <v>-</v>
      </c>
      <c r="L313" s="50" t="str">
        <f aca="false">IFERROR(VLOOKUP($J313,'Base 1'!$A:$Q,17,0),"-")</f>
        <v>-</v>
      </c>
      <c r="M313" s="50" t="str">
        <f aca="false">IFERROR(VLOOKUP($J313,'Base 1'!$A:$R,18,0),"-")</f>
        <v>-</v>
      </c>
      <c r="N313" s="50" t="str">
        <f aca="false">IFERROR(VLOOKUP($J313,'Base 1'!$A:$F,6,0),"-")</f>
        <v>-</v>
      </c>
      <c r="O313" s="53" t="str">
        <f aca="false">IFERROR(VLOOKUP($J313,'Base 1'!$A:$G,7,0),"-")</f>
        <v>-</v>
      </c>
      <c r="P313" s="133"/>
      <c r="Q313" s="134" t="s">
        <v>57</v>
      </c>
      <c r="R313" s="135" t="s">
        <v>57</v>
      </c>
      <c r="S313" s="136"/>
      <c r="T313" s="60"/>
      <c r="U313" s="61" t="s">
        <v>57</v>
      </c>
      <c r="V313" s="63" t="str">
        <f aca="false">IFERROR(VLOOKUP($J313,'Base 1'!$A:$Q,16,0),"-")</f>
        <v>-</v>
      </c>
      <c r="W313" s="63" t="s">
        <v>57</v>
      </c>
      <c r="X313" s="64" t="s">
        <v>57</v>
      </c>
    </row>
    <row r="314" s="65" customFormat="true" ht="15" hidden="false" customHeight="false" outlineLevel="0" collapsed="false">
      <c r="B314" s="131" t="n">
        <f aca="true">TODAY()</f>
        <v>46135</v>
      </c>
      <c r="C314" s="132" t="s">
        <v>37</v>
      </c>
      <c r="D314" s="49" t="s">
        <v>38</v>
      </c>
      <c r="E314" s="50" t="str">
        <f aca="false">IFERROR(VLOOKUP($J314,'Base 1'!A:S,19,0),"-")</f>
        <v>-</v>
      </c>
      <c r="F314" s="50" t="str">
        <f aca="false">IFERROR(VLOOKUP($J314,'Base 1'!$A:$N,14,0),"-")</f>
        <v>-</v>
      </c>
      <c r="G314" s="50" t="str">
        <f aca="false">IFERROR(VLOOKUP($J314,'Base 1'!$A:$O,15,0),"-")</f>
        <v>-</v>
      </c>
      <c r="H314" s="50" t="str">
        <f aca="false">IFERROR(VLOOKUP($J314,'Base 1'!$A:$T,20,0),"-")</f>
        <v>-</v>
      </c>
      <c r="I314" s="51" t="str">
        <f aca="false">IFERROR(VLOOKUP($J314,'Base 1'!$A:$C,3,0),"-")</f>
        <v>-</v>
      </c>
      <c r="J314" s="51"/>
      <c r="K314" s="50" t="str">
        <f aca="false">IFERROR(VLOOKUP($J314,'Base 1'!$A:$E,5,0),"-")</f>
        <v>-</v>
      </c>
      <c r="L314" s="50" t="str">
        <f aca="false">IFERROR(VLOOKUP($J314,'Base 1'!$A:$Q,17,0),"-")</f>
        <v>-</v>
      </c>
      <c r="M314" s="50" t="str">
        <f aca="false">IFERROR(VLOOKUP($J314,'Base 1'!$A:$R,18,0),"-")</f>
        <v>-</v>
      </c>
      <c r="N314" s="50" t="str">
        <f aca="false">IFERROR(VLOOKUP($J314,'Base 1'!$A:$F,6,0),"-")</f>
        <v>-</v>
      </c>
      <c r="O314" s="53" t="str">
        <f aca="false">IFERROR(VLOOKUP($J314,'Base 1'!$A:$G,7,0),"-")</f>
        <v>-</v>
      </c>
      <c r="P314" s="133"/>
      <c r="Q314" s="134" t="s">
        <v>57</v>
      </c>
      <c r="R314" s="135" t="s">
        <v>57</v>
      </c>
      <c r="S314" s="136"/>
      <c r="T314" s="60"/>
      <c r="U314" s="61" t="s">
        <v>57</v>
      </c>
      <c r="V314" s="63" t="str">
        <f aca="false">IFERROR(VLOOKUP($J314,'Base 1'!$A:$Q,16,0),"-")</f>
        <v>-</v>
      </c>
      <c r="W314" s="63" t="s">
        <v>57</v>
      </c>
      <c r="X314" s="64" t="s">
        <v>57</v>
      </c>
    </row>
    <row r="315" s="65" customFormat="true" ht="15" hidden="false" customHeight="false" outlineLevel="0" collapsed="false">
      <c r="B315" s="131" t="n">
        <f aca="true">TODAY()</f>
        <v>46135</v>
      </c>
      <c r="C315" s="132" t="s">
        <v>37</v>
      </c>
      <c r="D315" s="49" t="s">
        <v>38</v>
      </c>
      <c r="E315" s="50" t="str">
        <f aca="false">IFERROR(VLOOKUP($J315,'Base 1'!A:S,19,0),"-")</f>
        <v>-</v>
      </c>
      <c r="F315" s="50" t="str">
        <f aca="false">IFERROR(VLOOKUP($J315,'Base 1'!$A:$N,14,0),"-")</f>
        <v>-</v>
      </c>
      <c r="G315" s="50" t="str">
        <f aca="false">IFERROR(VLOOKUP($J315,'Base 1'!$A:$O,15,0),"-")</f>
        <v>-</v>
      </c>
      <c r="H315" s="50" t="str">
        <f aca="false">IFERROR(VLOOKUP($J315,'Base 1'!$A:$T,20,0),"-")</f>
        <v>-</v>
      </c>
      <c r="I315" s="51" t="str">
        <f aca="false">IFERROR(VLOOKUP($J315,'Base 1'!$A:$C,3,0),"-")</f>
        <v>-</v>
      </c>
      <c r="J315" s="51"/>
      <c r="K315" s="50" t="str">
        <f aca="false">IFERROR(VLOOKUP($J315,'Base 1'!$A:$E,5,0),"-")</f>
        <v>-</v>
      </c>
      <c r="L315" s="50" t="str">
        <f aca="false">IFERROR(VLOOKUP($J315,'Base 1'!$A:$Q,17,0),"-")</f>
        <v>-</v>
      </c>
      <c r="M315" s="50" t="str">
        <f aca="false">IFERROR(VLOOKUP($J315,'Base 1'!$A:$R,18,0),"-")</f>
        <v>-</v>
      </c>
      <c r="N315" s="50" t="str">
        <f aca="false">IFERROR(VLOOKUP($J315,'Base 1'!$A:$F,6,0),"-")</f>
        <v>-</v>
      </c>
      <c r="O315" s="53" t="str">
        <f aca="false">IFERROR(VLOOKUP($J315,'Base 1'!$A:$G,7,0),"-")</f>
        <v>-</v>
      </c>
      <c r="P315" s="133"/>
      <c r="Q315" s="134" t="s">
        <v>57</v>
      </c>
      <c r="R315" s="135" t="s">
        <v>57</v>
      </c>
      <c r="S315" s="136"/>
      <c r="T315" s="60"/>
      <c r="U315" s="61" t="s">
        <v>57</v>
      </c>
      <c r="V315" s="63" t="str">
        <f aca="false">IFERROR(VLOOKUP($J315,'Base 1'!$A:$Q,16,0),"-")</f>
        <v>-</v>
      </c>
      <c r="W315" s="63" t="s">
        <v>57</v>
      </c>
      <c r="X315" s="64" t="s">
        <v>57</v>
      </c>
    </row>
    <row r="316" s="65" customFormat="true" ht="15" hidden="false" customHeight="false" outlineLevel="0" collapsed="false">
      <c r="B316" s="131" t="n">
        <f aca="true">TODAY()</f>
        <v>46135</v>
      </c>
      <c r="C316" s="132" t="s">
        <v>37</v>
      </c>
      <c r="D316" s="49" t="s">
        <v>38</v>
      </c>
      <c r="E316" s="50" t="str">
        <f aca="false">IFERROR(VLOOKUP($J316,'Base 1'!A:S,19,0),"-")</f>
        <v>-</v>
      </c>
      <c r="F316" s="50" t="str">
        <f aca="false">IFERROR(VLOOKUP($J316,'Base 1'!$A:$N,14,0),"-")</f>
        <v>-</v>
      </c>
      <c r="G316" s="50" t="str">
        <f aca="false">IFERROR(VLOOKUP($J316,'Base 1'!$A:$O,15,0),"-")</f>
        <v>-</v>
      </c>
      <c r="H316" s="50" t="str">
        <f aca="false">IFERROR(VLOOKUP($J316,'Base 1'!$A:$T,20,0),"-")</f>
        <v>-</v>
      </c>
      <c r="I316" s="51" t="str">
        <f aca="false">IFERROR(VLOOKUP($J316,'Base 1'!$A:$C,3,0),"-")</f>
        <v>-</v>
      </c>
      <c r="J316" s="51"/>
      <c r="K316" s="50" t="str">
        <f aca="false">IFERROR(VLOOKUP($J316,'Base 1'!$A:$E,5,0),"-")</f>
        <v>-</v>
      </c>
      <c r="L316" s="50" t="str">
        <f aca="false">IFERROR(VLOOKUP($J316,'Base 1'!$A:$Q,17,0),"-")</f>
        <v>-</v>
      </c>
      <c r="M316" s="50" t="str">
        <f aca="false">IFERROR(VLOOKUP($J316,'Base 1'!$A:$R,18,0),"-")</f>
        <v>-</v>
      </c>
      <c r="N316" s="50" t="str">
        <f aca="false">IFERROR(VLOOKUP($J316,'Base 1'!$A:$F,6,0),"-")</f>
        <v>-</v>
      </c>
      <c r="O316" s="53" t="str">
        <f aca="false">IFERROR(VLOOKUP($J316,'Base 1'!$A:$G,7,0),"-")</f>
        <v>-</v>
      </c>
      <c r="P316" s="133"/>
      <c r="Q316" s="134" t="s">
        <v>57</v>
      </c>
      <c r="R316" s="135" t="s">
        <v>57</v>
      </c>
      <c r="S316" s="136"/>
      <c r="T316" s="60"/>
      <c r="U316" s="61" t="s">
        <v>57</v>
      </c>
      <c r="V316" s="63" t="str">
        <f aca="false">IFERROR(VLOOKUP($J316,'Base 1'!$A:$Q,16,0),"-")</f>
        <v>-</v>
      </c>
      <c r="W316" s="63" t="s">
        <v>57</v>
      </c>
      <c r="X316" s="64" t="s">
        <v>57</v>
      </c>
    </row>
    <row r="317" s="65" customFormat="true" ht="15" hidden="false" customHeight="false" outlineLevel="0" collapsed="false">
      <c r="B317" s="131" t="n">
        <f aca="true">TODAY()</f>
        <v>46135</v>
      </c>
      <c r="C317" s="132" t="s">
        <v>37</v>
      </c>
      <c r="D317" s="49" t="s">
        <v>38</v>
      </c>
      <c r="E317" s="50" t="str">
        <f aca="false">IFERROR(VLOOKUP($J317,'Base 1'!A:S,19,0),"-")</f>
        <v>-</v>
      </c>
      <c r="F317" s="50" t="str">
        <f aca="false">IFERROR(VLOOKUP($J317,'Base 1'!$A:$N,14,0),"-")</f>
        <v>-</v>
      </c>
      <c r="G317" s="50" t="str">
        <f aca="false">IFERROR(VLOOKUP($J317,'Base 1'!$A:$O,15,0),"-")</f>
        <v>-</v>
      </c>
      <c r="H317" s="50" t="str">
        <f aca="false">IFERROR(VLOOKUP($J317,'Base 1'!$A:$T,20,0),"-")</f>
        <v>-</v>
      </c>
      <c r="I317" s="51" t="str">
        <f aca="false">IFERROR(VLOOKUP($J317,'Base 1'!$A:$C,3,0),"-")</f>
        <v>-</v>
      </c>
      <c r="J317" s="51"/>
      <c r="K317" s="50" t="str">
        <f aca="false">IFERROR(VLOOKUP($J317,'Base 1'!$A:$E,5,0),"-")</f>
        <v>-</v>
      </c>
      <c r="L317" s="50" t="str">
        <f aca="false">IFERROR(VLOOKUP($J317,'Base 1'!$A:$Q,17,0),"-")</f>
        <v>-</v>
      </c>
      <c r="M317" s="50" t="str">
        <f aca="false">IFERROR(VLOOKUP($J317,'Base 1'!$A:$R,18,0),"-")</f>
        <v>-</v>
      </c>
      <c r="N317" s="50" t="str">
        <f aca="false">IFERROR(VLOOKUP($J317,'Base 1'!$A:$F,6,0),"-")</f>
        <v>-</v>
      </c>
      <c r="O317" s="53" t="str">
        <f aca="false">IFERROR(VLOOKUP($J317,'Base 1'!$A:$G,7,0),"-")</f>
        <v>-</v>
      </c>
      <c r="P317" s="133"/>
      <c r="Q317" s="134" t="s">
        <v>57</v>
      </c>
      <c r="R317" s="135" t="s">
        <v>57</v>
      </c>
      <c r="S317" s="136"/>
      <c r="T317" s="60"/>
      <c r="U317" s="61" t="s">
        <v>57</v>
      </c>
      <c r="V317" s="63" t="str">
        <f aca="false">IFERROR(VLOOKUP($J317,'Base 1'!$A:$Q,16,0),"-")</f>
        <v>-</v>
      </c>
      <c r="W317" s="63" t="s">
        <v>57</v>
      </c>
      <c r="X317" s="64" t="s">
        <v>57</v>
      </c>
    </row>
    <row r="318" s="65" customFormat="true" ht="15" hidden="false" customHeight="false" outlineLevel="0" collapsed="false">
      <c r="B318" s="131" t="n">
        <f aca="true">TODAY()</f>
        <v>46135</v>
      </c>
      <c r="C318" s="132" t="s">
        <v>37</v>
      </c>
      <c r="D318" s="49" t="s">
        <v>38</v>
      </c>
      <c r="E318" s="50" t="str">
        <f aca="false">IFERROR(VLOOKUP($J318,'Base 1'!A:S,19,0),"-")</f>
        <v>-</v>
      </c>
      <c r="F318" s="50" t="str">
        <f aca="false">IFERROR(VLOOKUP($J318,'Base 1'!$A:$N,14,0),"-")</f>
        <v>-</v>
      </c>
      <c r="G318" s="50" t="str">
        <f aca="false">IFERROR(VLOOKUP($J318,'Base 1'!$A:$O,15,0),"-")</f>
        <v>-</v>
      </c>
      <c r="H318" s="50" t="str">
        <f aca="false">IFERROR(VLOOKUP($J318,'Base 1'!$A:$T,20,0),"-")</f>
        <v>-</v>
      </c>
      <c r="I318" s="51" t="str">
        <f aca="false">IFERROR(VLOOKUP($J318,'Base 1'!$A:$C,3,0),"-")</f>
        <v>-</v>
      </c>
      <c r="J318" s="51"/>
      <c r="K318" s="50" t="str">
        <f aca="false">IFERROR(VLOOKUP($J318,'Base 1'!$A:$E,5,0),"-")</f>
        <v>-</v>
      </c>
      <c r="L318" s="50" t="str">
        <f aca="false">IFERROR(VLOOKUP($J318,'Base 1'!$A:$Q,17,0),"-")</f>
        <v>-</v>
      </c>
      <c r="M318" s="50" t="str">
        <f aca="false">IFERROR(VLOOKUP($J318,'Base 1'!$A:$R,18,0),"-")</f>
        <v>-</v>
      </c>
      <c r="N318" s="50" t="str">
        <f aca="false">IFERROR(VLOOKUP($J318,'Base 1'!$A:$F,6,0),"-")</f>
        <v>-</v>
      </c>
      <c r="O318" s="53" t="str">
        <f aca="false">IFERROR(VLOOKUP($J318,'Base 1'!$A:$G,7,0),"-")</f>
        <v>-</v>
      </c>
      <c r="P318" s="133"/>
      <c r="Q318" s="134" t="s">
        <v>57</v>
      </c>
      <c r="R318" s="135" t="s">
        <v>57</v>
      </c>
      <c r="S318" s="136"/>
      <c r="T318" s="60"/>
      <c r="U318" s="61" t="s">
        <v>57</v>
      </c>
      <c r="V318" s="63" t="str">
        <f aca="false">IFERROR(VLOOKUP($J318,'Base 1'!$A:$Q,16,0),"-")</f>
        <v>-</v>
      </c>
      <c r="W318" s="63" t="s">
        <v>57</v>
      </c>
      <c r="X318" s="64" t="s">
        <v>57</v>
      </c>
    </row>
    <row r="319" s="65" customFormat="true" ht="15" hidden="false" customHeight="false" outlineLevel="0" collapsed="false">
      <c r="B319" s="131" t="n">
        <f aca="true">TODAY()</f>
        <v>46135</v>
      </c>
      <c r="C319" s="132" t="s">
        <v>37</v>
      </c>
      <c r="D319" s="49" t="s">
        <v>38</v>
      </c>
      <c r="E319" s="50" t="str">
        <f aca="false">IFERROR(VLOOKUP($J319,'Base 1'!A:S,19,0),"-")</f>
        <v>-</v>
      </c>
      <c r="F319" s="50" t="str">
        <f aca="false">IFERROR(VLOOKUP($J319,'Base 1'!$A:$N,14,0),"-")</f>
        <v>-</v>
      </c>
      <c r="G319" s="50" t="str">
        <f aca="false">IFERROR(VLOOKUP($J319,'Base 1'!$A:$O,15,0),"-")</f>
        <v>-</v>
      </c>
      <c r="H319" s="50" t="str">
        <f aca="false">IFERROR(VLOOKUP($J319,'Base 1'!$A:$T,20,0),"-")</f>
        <v>-</v>
      </c>
      <c r="I319" s="51" t="str">
        <f aca="false">IFERROR(VLOOKUP($J319,'Base 1'!$A:$C,3,0),"-")</f>
        <v>-</v>
      </c>
      <c r="J319" s="51"/>
      <c r="K319" s="50" t="str">
        <f aca="false">IFERROR(VLOOKUP($J319,'Base 1'!$A:$E,5,0),"-")</f>
        <v>-</v>
      </c>
      <c r="L319" s="50" t="str">
        <f aca="false">IFERROR(VLOOKUP($J319,'Base 1'!$A:$Q,17,0),"-")</f>
        <v>-</v>
      </c>
      <c r="M319" s="50" t="str">
        <f aca="false">IFERROR(VLOOKUP($J319,'Base 1'!$A:$R,18,0),"-")</f>
        <v>-</v>
      </c>
      <c r="N319" s="50" t="str">
        <f aca="false">IFERROR(VLOOKUP($J319,'Base 1'!$A:$F,6,0),"-")</f>
        <v>-</v>
      </c>
      <c r="O319" s="53" t="str">
        <f aca="false">IFERROR(VLOOKUP($J319,'Base 1'!$A:$G,7,0),"-")</f>
        <v>-</v>
      </c>
      <c r="P319" s="133"/>
      <c r="Q319" s="134" t="s">
        <v>57</v>
      </c>
      <c r="R319" s="135" t="s">
        <v>57</v>
      </c>
      <c r="S319" s="136"/>
      <c r="T319" s="60"/>
      <c r="U319" s="61" t="s">
        <v>57</v>
      </c>
      <c r="V319" s="63" t="str">
        <f aca="false">IFERROR(VLOOKUP($J319,'Base 1'!$A:$Q,16,0),"-")</f>
        <v>-</v>
      </c>
      <c r="W319" s="63" t="s">
        <v>57</v>
      </c>
      <c r="X319" s="64" t="s">
        <v>57</v>
      </c>
    </row>
    <row r="320" s="65" customFormat="true" ht="15" hidden="false" customHeight="false" outlineLevel="0" collapsed="false">
      <c r="B320" s="131" t="n">
        <f aca="true">TODAY()</f>
        <v>46135</v>
      </c>
      <c r="C320" s="132" t="s">
        <v>37</v>
      </c>
      <c r="D320" s="49" t="s">
        <v>38</v>
      </c>
      <c r="E320" s="50" t="str">
        <f aca="false">IFERROR(VLOOKUP($J320,'Base 1'!A:S,19,0),"-")</f>
        <v>-</v>
      </c>
      <c r="F320" s="50" t="str">
        <f aca="false">IFERROR(VLOOKUP($J320,'Base 1'!$A:$N,14,0),"-")</f>
        <v>-</v>
      </c>
      <c r="G320" s="50" t="str">
        <f aca="false">IFERROR(VLOOKUP($J320,'Base 1'!$A:$O,15,0),"-")</f>
        <v>-</v>
      </c>
      <c r="H320" s="50" t="str">
        <f aca="false">IFERROR(VLOOKUP($J320,'Base 1'!$A:$T,20,0),"-")</f>
        <v>-</v>
      </c>
      <c r="I320" s="51" t="str">
        <f aca="false">IFERROR(VLOOKUP($J320,'Base 1'!$A:$C,3,0),"-")</f>
        <v>-</v>
      </c>
      <c r="J320" s="51"/>
      <c r="K320" s="50" t="str">
        <f aca="false">IFERROR(VLOOKUP($J320,'Base 1'!$A:$E,5,0),"-")</f>
        <v>-</v>
      </c>
      <c r="L320" s="50" t="str">
        <f aca="false">IFERROR(VLOOKUP($J320,'Base 1'!$A:$Q,17,0),"-")</f>
        <v>-</v>
      </c>
      <c r="M320" s="50" t="str">
        <f aca="false">IFERROR(VLOOKUP($J320,'Base 1'!$A:$R,18,0),"-")</f>
        <v>-</v>
      </c>
      <c r="N320" s="50" t="str">
        <f aca="false">IFERROR(VLOOKUP($J320,'Base 1'!$A:$F,6,0),"-")</f>
        <v>-</v>
      </c>
      <c r="O320" s="53" t="str">
        <f aca="false">IFERROR(VLOOKUP($J320,'Base 1'!$A:$G,7,0),"-")</f>
        <v>-</v>
      </c>
      <c r="P320" s="133"/>
      <c r="Q320" s="134" t="s">
        <v>57</v>
      </c>
      <c r="R320" s="135" t="s">
        <v>57</v>
      </c>
      <c r="S320" s="136"/>
      <c r="T320" s="60"/>
      <c r="U320" s="61" t="s">
        <v>57</v>
      </c>
      <c r="V320" s="63" t="str">
        <f aca="false">IFERROR(VLOOKUP($J320,'Base 1'!$A:$Q,16,0),"-")</f>
        <v>-</v>
      </c>
      <c r="W320" s="63" t="s">
        <v>57</v>
      </c>
      <c r="X320" s="64" t="s">
        <v>57</v>
      </c>
    </row>
    <row r="321" s="65" customFormat="true" ht="15" hidden="false" customHeight="false" outlineLevel="0" collapsed="false">
      <c r="B321" s="131" t="n">
        <f aca="true">TODAY()</f>
        <v>46135</v>
      </c>
      <c r="C321" s="132" t="s">
        <v>37</v>
      </c>
      <c r="D321" s="49" t="s">
        <v>38</v>
      </c>
      <c r="E321" s="50" t="str">
        <f aca="false">IFERROR(VLOOKUP($J321,'Base 1'!A:S,19,0),"-")</f>
        <v>-</v>
      </c>
      <c r="F321" s="50" t="str">
        <f aca="false">IFERROR(VLOOKUP($J321,'Base 1'!$A:$N,14,0),"-")</f>
        <v>-</v>
      </c>
      <c r="G321" s="50" t="str">
        <f aca="false">IFERROR(VLOOKUP($J321,'Base 1'!$A:$O,15,0),"-")</f>
        <v>-</v>
      </c>
      <c r="H321" s="50" t="str">
        <f aca="false">IFERROR(VLOOKUP($J321,'Base 1'!$A:$T,20,0),"-")</f>
        <v>-</v>
      </c>
      <c r="I321" s="51" t="str">
        <f aca="false">IFERROR(VLOOKUP($J321,'Base 1'!$A:$C,3,0),"-")</f>
        <v>-</v>
      </c>
      <c r="J321" s="51"/>
      <c r="K321" s="50" t="str">
        <f aca="false">IFERROR(VLOOKUP($J321,'Base 1'!$A:$E,5,0),"-")</f>
        <v>-</v>
      </c>
      <c r="L321" s="50" t="str">
        <f aca="false">IFERROR(VLOOKUP($J321,'Base 1'!$A:$Q,17,0),"-")</f>
        <v>-</v>
      </c>
      <c r="M321" s="50" t="str">
        <f aca="false">IFERROR(VLOOKUP($J321,'Base 1'!$A:$R,18,0),"-")</f>
        <v>-</v>
      </c>
      <c r="N321" s="50" t="str">
        <f aca="false">IFERROR(VLOOKUP($J321,'Base 1'!$A:$F,6,0),"-")</f>
        <v>-</v>
      </c>
      <c r="O321" s="53" t="str">
        <f aca="false">IFERROR(VLOOKUP($J321,'Base 1'!$A:$G,7,0),"-")</f>
        <v>-</v>
      </c>
      <c r="P321" s="133"/>
      <c r="Q321" s="134" t="s">
        <v>57</v>
      </c>
      <c r="R321" s="135" t="s">
        <v>57</v>
      </c>
      <c r="S321" s="136"/>
      <c r="T321" s="60"/>
      <c r="U321" s="61" t="s">
        <v>57</v>
      </c>
      <c r="V321" s="63" t="str">
        <f aca="false">IFERROR(VLOOKUP($J321,'Base 1'!$A:$Q,16,0),"-")</f>
        <v>-</v>
      </c>
      <c r="W321" s="63" t="s">
        <v>57</v>
      </c>
      <c r="X321" s="64" t="s">
        <v>57</v>
      </c>
    </row>
    <row r="322" s="65" customFormat="true" ht="15" hidden="false" customHeight="false" outlineLevel="0" collapsed="false">
      <c r="B322" s="131" t="n">
        <f aca="true">TODAY()</f>
        <v>46135</v>
      </c>
      <c r="C322" s="132" t="s">
        <v>37</v>
      </c>
      <c r="D322" s="49" t="s">
        <v>38</v>
      </c>
      <c r="E322" s="50" t="str">
        <f aca="false">IFERROR(VLOOKUP($J322,'Base 1'!A:S,19,0),"-")</f>
        <v>-</v>
      </c>
      <c r="F322" s="50" t="str">
        <f aca="false">IFERROR(VLOOKUP($J322,'Base 1'!$A:$N,14,0),"-")</f>
        <v>-</v>
      </c>
      <c r="G322" s="50" t="str">
        <f aca="false">IFERROR(VLOOKUP($J322,'Base 1'!$A:$O,15,0),"-")</f>
        <v>-</v>
      </c>
      <c r="H322" s="50" t="str">
        <f aca="false">IFERROR(VLOOKUP($J322,'Base 1'!$A:$T,20,0),"-")</f>
        <v>-</v>
      </c>
      <c r="I322" s="51" t="str">
        <f aca="false">IFERROR(VLOOKUP($J322,'Base 1'!$A:$C,3,0),"-")</f>
        <v>-</v>
      </c>
      <c r="J322" s="51"/>
      <c r="K322" s="50" t="str">
        <f aca="false">IFERROR(VLOOKUP($J322,'Base 1'!$A:$E,5,0),"-")</f>
        <v>-</v>
      </c>
      <c r="L322" s="50" t="str">
        <f aca="false">IFERROR(VLOOKUP($J322,'Base 1'!$A:$Q,17,0),"-")</f>
        <v>-</v>
      </c>
      <c r="M322" s="50" t="str">
        <f aca="false">IFERROR(VLOOKUP($J322,'Base 1'!$A:$R,18,0),"-")</f>
        <v>-</v>
      </c>
      <c r="N322" s="50" t="str">
        <f aca="false">IFERROR(VLOOKUP($J322,'Base 1'!$A:$F,6,0),"-")</f>
        <v>-</v>
      </c>
      <c r="O322" s="53" t="str">
        <f aca="false">IFERROR(VLOOKUP($J322,'Base 1'!$A:$G,7,0),"-")</f>
        <v>-</v>
      </c>
      <c r="P322" s="133"/>
      <c r="Q322" s="134" t="s">
        <v>57</v>
      </c>
      <c r="R322" s="135" t="s">
        <v>57</v>
      </c>
      <c r="S322" s="136"/>
      <c r="T322" s="60"/>
      <c r="U322" s="61" t="s">
        <v>57</v>
      </c>
      <c r="V322" s="63" t="str">
        <f aca="false">IFERROR(VLOOKUP($J322,'Base 1'!$A:$Q,16,0),"-")</f>
        <v>-</v>
      </c>
      <c r="W322" s="63" t="s">
        <v>57</v>
      </c>
      <c r="X322" s="64" t="s">
        <v>57</v>
      </c>
    </row>
    <row r="323" s="65" customFormat="true" ht="15" hidden="false" customHeight="false" outlineLevel="0" collapsed="false">
      <c r="B323" s="131" t="n">
        <f aca="true">TODAY()</f>
        <v>46135</v>
      </c>
      <c r="C323" s="132" t="s">
        <v>37</v>
      </c>
      <c r="D323" s="49" t="s">
        <v>38</v>
      </c>
      <c r="E323" s="50" t="str">
        <f aca="false">IFERROR(VLOOKUP($J323,'Base 1'!A:S,19,0),"-")</f>
        <v>-</v>
      </c>
      <c r="F323" s="50" t="str">
        <f aca="false">IFERROR(VLOOKUP($J323,'Base 1'!$A:$N,14,0),"-")</f>
        <v>-</v>
      </c>
      <c r="G323" s="50" t="str">
        <f aca="false">IFERROR(VLOOKUP($J323,'Base 1'!$A:$O,15,0),"-")</f>
        <v>-</v>
      </c>
      <c r="H323" s="50" t="str">
        <f aca="false">IFERROR(VLOOKUP($J323,'Base 1'!$A:$T,20,0),"-")</f>
        <v>-</v>
      </c>
      <c r="I323" s="51" t="str">
        <f aca="false">IFERROR(VLOOKUP($J323,'Base 1'!$A:$C,3,0),"-")</f>
        <v>-</v>
      </c>
      <c r="J323" s="51"/>
      <c r="K323" s="50" t="str">
        <f aca="false">IFERROR(VLOOKUP($J323,'Base 1'!$A:$E,5,0),"-")</f>
        <v>-</v>
      </c>
      <c r="L323" s="50" t="str">
        <f aca="false">IFERROR(VLOOKUP($J323,'Base 1'!$A:$Q,17,0),"-")</f>
        <v>-</v>
      </c>
      <c r="M323" s="50" t="str">
        <f aca="false">IFERROR(VLOOKUP($J323,'Base 1'!$A:$R,18,0),"-")</f>
        <v>-</v>
      </c>
      <c r="N323" s="50" t="str">
        <f aca="false">IFERROR(VLOOKUP($J323,'Base 1'!$A:$F,6,0),"-")</f>
        <v>-</v>
      </c>
      <c r="O323" s="53" t="str">
        <f aca="false">IFERROR(VLOOKUP($J323,'Base 1'!$A:$G,7,0),"-")</f>
        <v>-</v>
      </c>
      <c r="P323" s="133"/>
      <c r="Q323" s="134" t="s">
        <v>57</v>
      </c>
      <c r="R323" s="135" t="s">
        <v>57</v>
      </c>
      <c r="S323" s="136"/>
      <c r="T323" s="60"/>
      <c r="U323" s="61" t="s">
        <v>57</v>
      </c>
      <c r="V323" s="63" t="str">
        <f aca="false">IFERROR(VLOOKUP($J323,'Base 1'!$A:$Q,16,0),"-")</f>
        <v>-</v>
      </c>
      <c r="W323" s="63" t="s">
        <v>57</v>
      </c>
      <c r="X323" s="64" t="s">
        <v>57</v>
      </c>
    </row>
    <row r="324" s="65" customFormat="true" ht="15" hidden="false" customHeight="false" outlineLevel="0" collapsed="false">
      <c r="B324" s="131" t="n">
        <f aca="true">TODAY()</f>
        <v>46135</v>
      </c>
      <c r="C324" s="132" t="s">
        <v>37</v>
      </c>
      <c r="D324" s="49" t="s">
        <v>38</v>
      </c>
      <c r="E324" s="50" t="str">
        <f aca="false">IFERROR(VLOOKUP($J324,'Base 1'!A:S,19,0),"-")</f>
        <v>-</v>
      </c>
      <c r="F324" s="50" t="str">
        <f aca="false">IFERROR(VLOOKUP($J324,'Base 1'!$A:$N,14,0),"-")</f>
        <v>-</v>
      </c>
      <c r="G324" s="50" t="str">
        <f aca="false">IFERROR(VLOOKUP($J324,'Base 1'!$A:$O,15,0),"-")</f>
        <v>-</v>
      </c>
      <c r="H324" s="50" t="str">
        <f aca="false">IFERROR(VLOOKUP($J324,'Base 1'!$A:$T,20,0),"-")</f>
        <v>-</v>
      </c>
      <c r="I324" s="51" t="str">
        <f aca="false">IFERROR(VLOOKUP($J324,'Base 1'!$A:$C,3,0),"-")</f>
        <v>-</v>
      </c>
      <c r="J324" s="51"/>
      <c r="K324" s="50" t="str">
        <f aca="false">IFERROR(VLOOKUP($J324,'Base 1'!$A:$E,5,0),"-")</f>
        <v>-</v>
      </c>
      <c r="L324" s="50" t="str">
        <f aca="false">IFERROR(VLOOKUP($J324,'Base 1'!$A:$Q,17,0),"-")</f>
        <v>-</v>
      </c>
      <c r="M324" s="50" t="str">
        <f aca="false">IFERROR(VLOOKUP($J324,'Base 1'!$A:$R,18,0),"-")</f>
        <v>-</v>
      </c>
      <c r="N324" s="50" t="str">
        <f aca="false">IFERROR(VLOOKUP($J324,'Base 1'!$A:$F,6,0),"-")</f>
        <v>-</v>
      </c>
      <c r="O324" s="53" t="str">
        <f aca="false">IFERROR(VLOOKUP($J324,'Base 1'!$A:$G,7,0),"-")</f>
        <v>-</v>
      </c>
      <c r="P324" s="133"/>
      <c r="Q324" s="134" t="s">
        <v>57</v>
      </c>
      <c r="R324" s="135" t="s">
        <v>57</v>
      </c>
      <c r="S324" s="136"/>
      <c r="T324" s="60"/>
      <c r="U324" s="61" t="s">
        <v>57</v>
      </c>
      <c r="V324" s="63" t="str">
        <f aca="false">IFERROR(VLOOKUP($J324,'Base 1'!$A:$Q,16,0),"-")</f>
        <v>-</v>
      </c>
      <c r="W324" s="63" t="s">
        <v>57</v>
      </c>
      <c r="X324" s="64" t="s">
        <v>57</v>
      </c>
    </row>
    <row r="325" s="65" customFormat="true" ht="15" hidden="false" customHeight="false" outlineLevel="0" collapsed="false">
      <c r="B325" s="131" t="n">
        <f aca="true">TODAY()</f>
        <v>46135</v>
      </c>
      <c r="C325" s="132" t="s">
        <v>37</v>
      </c>
      <c r="D325" s="49" t="s">
        <v>38</v>
      </c>
      <c r="E325" s="50" t="str">
        <f aca="false">IFERROR(VLOOKUP($J325,'Base 1'!A:S,19,0),"-")</f>
        <v>-</v>
      </c>
      <c r="F325" s="50" t="str">
        <f aca="false">IFERROR(VLOOKUP($J325,'Base 1'!$A:$N,14,0),"-")</f>
        <v>-</v>
      </c>
      <c r="G325" s="50" t="str">
        <f aca="false">IFERROR(VLOOKUP($J325,'Base 1'!$A:$O,15,0),"-")</f>
        <v>-</v>
      </c>
      <c r="H325" s="50" t="str">
        <f aca="false">IFERROR(VLOOKUP($J325,'Base 1'!$A:$T,20,0),"-")</f>
        <v>-</v>
      </c>
      <c r="I325" s="51" t="str">
        <f aca="false">IFERROR(VLOOKUP($J325,'Base 1'!$A:$C,3,0),"-")</f>
        <v>-</v>
      </c>
      <c r="J325" s="51"/>
      <c r="K325" s="50" t="str">
        <f aca="false">IFERROR(VLOOKUP($J325,'Base 1'!$A:$E,5,0),"-")</f>
        <v>-</v>
      </c>
      <c r="L325" s="50" t="str">
        <f aca="false">IFERROR(VLOOKUP($J325,'Base 1'!$A:$Q,17,0),"-")</f>
        <v>-</v>
      </c>
      <c r="M325" s="50" t="str">
        <f aca="false">IFERROR(VLOOKUP($J325,'Base 1'!$A:$R,18,0),"-")</f>
        <v>-</v>
      </c>
      <c r="N325" s="50" t="str">
        <f aca="false">IFERROR(VLOOKUP($J325,'Base 1'!$A:$F,6,0),"-")</f>
        <v>-</v>
      </c>
      <c r="O325" s="53" t="str">
        <f aca="false">IFERROR(VLOOKUP($J325,'Base 1'!$A:$G,7,0),"-")</f>
        <v>-</v>
      </c>
      <c r="P325" s="133"/>
      <c r="Q325" s="134" t="s">
        <v>57</v>
      </c>
      <c r="R325" s="135" t="s">
        <v>57</v>
      </c>
      <c r="S325" s="136"/>
      <c r="T325" s="60"/>
      <c r="U325" s="61" t="s">
        <v>57</v>
      </c>
      <c r="V325" s="63" t="str">
        <f aca="false">IFERROR(VLOOKUP($J325,'Base 1'!$A:$Q,16,0),"-")</f>
        <v>-</v>
      </c>
      <c r="W325" s="63" t="s">
        <v>57</v>
      </c>
      <c r="X325" s="64" t="s">
        <v>57</v>
      </c>
    </row>
    <row r="326" s="65" customFormat="true" ht="15" hidden="false" customHeight="false" outlineLevel="0" collapsed="false">
      <c r="B326" s="131" t="n">
        <f aca="true">TODAY()</f>
        <v>46135</v>
      </c>
      <c r="C326" s="132" t="s">
        <v>37</v>
      </c>
      <c r="D326" s="49" t="s">
        <v>38</v>
      </c>
      <c r="E326" s="50" t="str">
        <f aca="false">IFERROR(VLOOKUP($J326,'Base 1'!A:S,19,0),"-")</f>
        <v>-</v>
      </c>
      <c r="F326" s="50" t="str">
        <f aca="false">IFERROR(VLOOKUP($J326,'Base 1'!$A:$N,14,0),"-")</f>
        <v>-</v>
      </c>
      <c r="G326" s="50" t="str">
        <f aca="false">IFERROR(VLOOKUP($J326,'Base 1'!$A:$O,15,0),"-")</f>
        <v>-</v>
      </c>
      <c r="H326" s="50" t="str">
        <f aca="false">IFERROR(VLOOKUP($J326,'Base 1'!$A:$T,20,0),"-")</f>
        <v>-</v>
      </c>
      <c r="I326" s="51" t="str">
        <f aca="false">IFERROR(VLOOKUP($J326,'Base 1'!$A:$C,3,0),"-")</f>
        <v>-</v>
      </c>
      <c r="J326" s="51"/>
      <c r="K326" s="50" t="str">
        <f aca="false">IFERROR(VLOOKUP($J326,'Base 1'!$A:$E,5,0),"-")</f>
        <v>-</v>
      </c>
      <c r="L326" s="50" t="str">
        <f aca="false">IFERROR(VLOOKUP($J326,'Base 1'!$A:$Q,17,0),"-")</f>
        <v>-</v>
      </c>
      <c r="M326" s="50" t="str">
        <f aca="false">IFERROR(VLOOKUP($J326,'Base 1'!$A:$R,18,0),"-")</f>
        <v>-</v>
      </c>
      <c r="N326" s="50" t="str">
        <f aca="false">IFERROR(VLOOKUP($J326,'Base 1'!$A:$F,6,0),"-")</f>
        <v>-</v>
      </c>
      <c r="O326" s="53" t="str">
        <f aca="false">IFERROR(VLOOKUP($J326,'Base 1'!$A:$G,7,0),"-")</f>
        <v>-</v>
      </c>
      <c r="P326" s="133"/>
      <c r="Q326" s="134" t="s">
        <v>57</v>
      </c>
      <c r="R326" s="135" t="s">
        <v>57</v>
      </c>
      <c r="S326" s="136"/>
      <c r="T326" s="60"/>
      <c r="U326" s="61" t="s">
        <v>57</v>
      </c>
      <c r="V326" s="63" t="str">
        <f aca="false">IFERROR(VLOOKUP($J326,'Base 1'!$A:$Q,16,0),"-")</f>
        <v>-</v>
      </c>
      <c r="W326" s="63" t="s">
        <v>57</v>
      </c>
      <c r="X326" s="64" t="s">
        <v>57</v>
      </c>
    </row>
    <row r="327" s="65" customFormat="true" ht="15" hidden="false" customHeight="false" outlineLevel="0" collapsed="false">
      <c r="B327" s="131" t="n">
        <f aca="true">TODAY()</f>
        <v>46135</v>
      </c>
      <c r="C327" s="132" t="s">
        <v>37</v>
      </c>
      <c r="D327" s="49" t="s">
        <v>38</v>
      </c>
      <c r="E327" s="50" t="str">
        <f aca="false">IFERROR(VLOOKUP($J327,'Base 1'!A:S,19,0),"-")</f>
        <v>-</v>
      </c>
      <c r="F327" s="50" t="str">
        <f aca="false">IFERROR(VLOOKUP($J327,'Base 1'!$A:$N,14,0),"-")</f>
        <v>-</v>
      </c>
      <c r="G327" s="50" t="str">
        <f aca="false">IFERROR(VLOOKUP($J327,'Base 1'!$A:$O,15,0),"-")</f>
        <v>-</v>
      </c>
      <c r="H327" s="50" t="str">
        <f aca="false">IFERROR(VLOOKUP($J327,'Base 1'!$A:$T,20,0),"-")</f>
        <v>-</v>
      </c>
      <c r="I327" s="51" t="str">
        <f aca="false">IFERROR(VLOOKUP($J327,'Base 1'!$A:$C,3,0),"-")</f>
        <v>-</v>
      </c>
      <c r="J327" s="51"/>
      <c r="K327" s="50" t="str">
        <f aca="false">IFERROR(VLOOKUP($J327,'Base 1'!$A:$E,5,0),"-")</f>
        <v>-</v>
      </c>
      <c r="L327" s="50" t="str">
        <f aca="false">IFERROR(VLOOKUP($J327,'Base 1'!$A:$Q,17,0),"-")</f>
        <v>-</v>
      </c>
      <c r="M327" s="50" t="str">
        <f aca="false">IFERROR(VLOOKUP($J327,'Base 1'!$A:$R,18,0),"-")</f>
        <v>-</v>
      </c>
      <c r="N327" s="50" t="str">
        <f aca="false">IFERROR(VLOOKUP($J327,'Base 1'!$A:$F,6,0),"-")</f>
        <v>-</v>
      </c>
      <c r="O327" s="53" t="str">
        <f aca="false">IFERROR(VLOOKUP($J327,'Base 1'!$A:$G,7,0),"-")</f>
        <v>-</v>
      </c>
      <c r="P327" s="133"/>
      <c r="Q327" s="134" t="s">
        <v>57</v>
      </c>
      <c r="R327" s="135" t="s">
        <v>57</v>
      </c>
      <c r="S327" s="136"/>
      <c r="T327" s="60"/>
      <c r="U327" s="61" t="s">
        <v>57</v>
      </c>
      <c r="V327" s="63" t="str">
        <f aca="false">IFERROR(VLOOKUP($J327,'Base 1'!$A:$Q,16,0),"-")</f>
        <v>-</v>
      </c>
      <c r="W327" s="63" t="s">
        <v>57</v>
      </c>
      <c r="X327" s="64" t="s">
        <v>57</v>
      </c>
    </row>
    <row r="328" s="65" customFormat="true" ht="15" hidden="false" customHeight="false" outlineLevel="0" collapsed="false">
      <c r="B328" s="131" t="n">
        <f aca="true">TODAY()</f>
        <v>46135</v>
      </c>
      <c r="C328" s="132" t="s">
        <v>37</v>
      </c>
      <c r="D328" s="49" t="s">
        <v>38</v>
      </c>
      <c r="E328" s="50" t="str">
        <f aca="false">IFERROR(VLOOKUP($J328,'Base 1'!A:S,19,0),"-")</f>
        <v>-</v>
      </c>
      <c r="F328" s="50" t="str">
        <f aca="false">IFERROR(VLOOKUP($J328,'Base 1'!$A:$N,14,0),"-")</f>
        <v>-</v>
      </c>
      <c r="G328" s="50" t="str">
        <f aca="false">IFERROR(VLOOKUP($J328,'Base 1'!$A:$O,15,0),"-")</f>
        <v>-</v>
      </c>
      <c r="H328" s="50" t="str">
        <f aca="false">IFERROR(VLOOKUP($J328,'Base 1'!$A:$T,20,0),"-")</f>
        <v>-</v>
      </c>
      <c r="I328" s="51" t="str">
        <f aca="false">IFERROR(VLOOKUP($J328,'Base 1'!$A:$C,3,0),"-")</f>
        <v>-</v>
      </c>
      <c r="J328" s="51"/>
      <c r="K328" s="50" t="str">
        <f aca="false">IFERROR(VLOOKUP($J328,'Base 1'!$A:$E,5,0),"-")</f>
        <v>-</v>
      </c>
      <c r="L328" s="50" t="str">
        <f aca="false">IFERROR(VLOOKUP($J328,'Base 1'!$A:$Q,17,0),"-")</f>
        <v>-</v>
      </c>
      <c r="M328" s="50" t="str">
        <f aca="false">IFERROR(VLOOKUP($J328,'Base 1'!$A:$R,18,0),"-")</f>
        <v>-</v>
      </c>
      <c r="N328" s="50" t="str">
        <f aca="false">IFERROR(VLOOKUP($J328,'Base 1'!$A:$F,6,0),"-")</f>
        <v>-</v>
      </c>
      <c r="O328" s="53" t="str">
        <f aca="false">IFERROR(VLOOKUP($J328,'Base 1'!$A:$G,7,0),"-")</f>
        <v>-</v>
      </c>
      <c r="P328" s="133"/>
      <c r="Q328" s="134" t="s">
        <v>57</v>
      </c>
      <c r="R328" s="135" t="s">
        <v>57</v>
      </c>
      <c r="S328" s="136"/>
      <c r="T328" s="60"/>
      <c r="U328" s="61" t="s">
        <v>57</v>
      </c>
      <c r="V328" s="63" t="str">
        <f aca="false">IFERROR(VLOOKUP($J328,'Base 1'!$A:$Q,16,0),"-")</f>
        <v>-</v>
      </c>
      <c r="W328" s="63" t="s">
        <v>57</v>
      </c>
      <c r="X328" s="64" t="s">
        <v>57</v>
      </c>
    </row>
    <row r="329" s="65" customFormat="true" ht="15" hidden="false" customHeight="false" outlineLevel="0" collapsed="false">
      <c r="B329" s="131" t="n">
        <f aca="true">TODAY()</f>
        <v>46135</v>
      </c>
      <c r="C329" s="132" t="s">
        <v>37</v>
      </c>
      <c r="D329" s="49" t="s">
        <v>38</v>
      </c>
      <c r="E329" s="50" t="str">
        <f aca="false">IFERROR(VLOOKUP($J329,'Base 1'!A:S,19,0),"-")</f>
        <v>-</v>
      </c>
      <c r="F329" s="50" t="str">
        <f aca="false">IFERROR(VLOOKUP($J329,'Base 1'!$A:$N,14,0),"-")</f>
        <v>-</v>
      </c>
      <c r="G329" s="50" t="str">
        <f aca="false">IFERROR(VLOOKUP($J329,'Base 1'!$A:$O,15,0),"-")</f>
        <v>-</v>
      </c>
      <c r="H329" s="50" t="str">
        <f aca="false">IFERROR(VLOOKUP($J329,'Base 1'!$A:$T,20,0),"-")</f>
        <v>-</v>
      </c>
      <c r="I329" s="51" t="str">
        <f aca="false">IFERROR(VLOOKUP($J329,'Base 1'!$A:$C,3,0),"-")</f>
        <v>-</v>
      </c>
      <c r="J329" s="51"/>
      <c r="K329" s="50" t="str">
        <f aca="false">IFERROR(VLOOKUP($J329,'Base 1'!$A:$E,5,0),"-")</f>
        <v>-</v>
      </c>
      <c r="L329" s="50" t="str">
        <f aca="false">IFERROR(VLOOKUP($J329,'Base 1'!$A:$Q,17,0),"-")</f>
        <v>-</v>
      </c>
      <c r="M329" s="50" t="str">
        <f aca="false">IFERROR(VLOOKUP($J329,'Base 1'!$A:$R,18,0),"-")</f>
        <v>-</v>
      </c>
      <c r="N329" s="50" t="str">
        <f aca="false">IFERROR(VLOOKUP($J329,'Base 1'!$A:$F,6,0),"-")</f>
        <v>-</v>
      </c>
      <c r="O329" s="53" t="str">
        <f aca="false">IFERROR(VLOOKUP($J329,'Base 1'!$A:$G,7,0),"-")</f>
        <v>-</v>
      </c>
      <c r="P329" s="133"/>
      <c r="Q329" s="134" t="s">
        <v>57</v>
      </c>
      <c r="R329" s="135" t="s">
        <v>57</v>
      </c>
      <c r="S329" s="136"/>
      <c r="T329" s="60"/>
      <c r="U329" s="61" t="s">
        <v>57</v>
      </c>
      <c r="V329" s="63" t="str">
        <f aca="false">IFERROR(VLOOKUP($J329,'Base 1'!$A:$Q,16,0),"-")</f>
        <v>-</v>
      </c>
      <c r="W329" s="63" t="s">
        <v>57</v>
      </c>
      <c r="X329" s="64" t="s">
        <v>57</v>
      </c>
    </row>
    <row r="330" s="65" customFormat="true" ht="15" hidden="false" customHeight="false" outlineLevel="0" collapsed="false">
      <c r="B330" s="131" t="n">
        <f aca="true">TODAY()</f>
        <v>46135</v>
      </c>
      <c r="C330" s="132" t="s">
        <v>37</v>
      </c>
      <c r="D330" s="49" t="s">
        <v>38</v>
      </c>
      <c r="E330" s="50" t="str">
        <f aca="false">IFERROR(VLOOKUP($J330,'Base 1'!A:S,19,0),"-")</f>
        <v>-</v>
      </c>
      <c r="F330" s="50" t="str">
        <f aca="false">IFERROR(VLOOKUP($J330,'Base 1'!$A:$N,14,0),"-")</f>
        <v>-</v>
      </c>
      <c r="G330" s="50" t="str">
        <f aca="false">IFERROR(VLOOKUP($J330,'Base 1'!$A:$O,15,0),"-")</f>
        <v>-</v>
      </c>
      <c r="H330" s="50" t="str">
        <f aca="false">IFERROR(VLOOKUP($J330,'Base 1'!$A:$T,20,0),"-")</f>
        <v>-</v>
      </c>
      <c r="I330" s="51" t="str">
        <f aca="false">IFERROR(VLOOKUP($J330,'Base 1'!$A:$C,3,0),"-")</f>
        <v>-</v>
      </c>
      <c r="J330" s="51"/>
      <c r="K330" s="50" t="str">
        <f aca="false">IFERROR(VLOOKUP($J330,'Base 1'!$A:$E,5,0),"-")</f>
        <v>-</v>
      </c>
      <c r="L330" s="50" t="str">
        <f aca="false">IFERROR(VLOOKUP($J330,'Base 1'!$A:$Q,17,0),"-")</f>
        <v>-</v>
      </c>
      <c r="M330" s="50" t="str">
        <f aca="false">IFERROR(VLOOKUP($J330,'Base 1'!$A:$R,18,0),"-")</f>
        <v>-</v>
      </c>
      <c r="N330" s="50" t="str">
        <f aca="false">IFERROR(VLOOKUP($J330,'Base 1'!$A:$F,6,0),"-")</f>
        <v>-</v>
      </c>
      <c r="O330" s="53" t="str">
        <f aca="false">IFERROR(VLOOKUP($J330,'Base 1'!$A:$G,7,0),"-")</f>
        <v>-</v>
      </c>
      <c r="P330" s="133"/>
      <c r="Q330" s="134" t="s">
        <v>57</v>
      </c>
      <c r="R330" s="135" t="s">
        <v>57</v>
      </c>
      <c r="S330" s="136"/>
      <c r="T330" s="60"/>
      <c r="U330" s="61" t="s">
        <v>57</v>
      </c>
      <c r="V330" s="63" t="str">
        <f aca="false">IFERROR(VLOOKUP($J330,'Base 1'!$A:$Q,16,0),"-")</f>
        <v>-</v>
      </c>
      <c r="W330" s="63" t="s">
        <v>57</v>
      </c>
      <c r="X330" s="64" t="s">
        <v>57</v>
      </c>
    </row>
    <row r="331" s="65" customFormat="true" ht="15" hidden="false" customHeight="false" outlineLevel="0" collapsed="false">
      <c r="B331" s="131" t="n">
        <f aca="true">TODAY()</f>
        <v>46135</v>
      </c>
      <c r="C331" s="132" t="s">
        <v>37</v>
      </c>
      <c r="D331" s="49" t="s">
        <v>38</v>
      </c>
      <c r="E331" s="50" t="str">
        <f aca="false">IFERROR(VLOOKUP($J331,'Base 1'!A:S,19,0),"-")</f>
        <v>-</v>
      </c>
      <c r="F331" s="50" t="str">
        <f aca="false">IFERROR(VLOOKUP($J331,'Base 1'!$A:$N,14,0),"-")</f>
        <v>-</v>
      </c>
      <c r="G331" s="50" t="str">
        <f aca="false">IFERROR(VLOOKUP($J331,'Base 1'!$A:$O,15,0),"-")</f>
        <v>-</v>
      </c>
      <c r="H331" s="50" t="str">
        <f aca="false">IFERROR(VLOOKUP($J331,'Base 1'!$A:$T,20,0),"-")</f>
        <v>-</v>
      </c>
      <c r="I331" s="51" t="str">
        <f aca="false">IFERROR(VLOOKUP($J331,'Base 1'!$A:$C,3,0),"-")</f>
        <v>-</v>
      </c>
      <c r="J331" s="51"/>
      <c r="K331" s="50" t="str">
        <f aca="false">IFERROR(VLOOKUP($J331,'Base 1'!$A:$E,5,0),"-")</f>
        <v>-</v>
      </c>
      <c r="L331" s="50" t="str">
        <f aca="false">IFERROR(VLOOKUP($J331,'Base 1'!$A:$Q,17,0),"-")</f>
        <v>-</v>
      </c>
      <c r="M331" s="50" t="str">
        <f aca="false">IFERROR(VLOOKUP($J331,'Base 1'!$A:$R,18,0),"-")</f>
        <v>-</v>
      </c>
      <c r="N331" s="50" t="str">
        <f aca="false">IFERROR(VLOOKUP($J331,'Base 1'!$A:$F,6,0),"-")</f>
        <v>-</v>
      </c>
      <c r="O331" s="53" t="str">
        <f aca="false">IFERROR(VLOOKUP($J331,'Base 1'!$A:$G,7,0),"-")</f>
        <v>-</v>
      </c>
      <c r="P331" s="133"/>
      <c r="Q331" s="134" t="s">
        <v>57</v>
      </c>
      <c r="R331" s="135" t="s">
        <v>57</v>
      </c>
      <c r="S331" s="136"/>
      <c r="T331" s="60"/>
      <c r="U331" s="61" t="s">
        <v>57</v>
      </c>
      <c r="V331" s="63" t="str">
        <f aca="false">IFERROR(VLOOKUP($J331,'Base 1'!$A:$Q,16,0),"-")</f>
        <v>-</v>
      </c>
      <c r="W331" s="63" t="s">
        <v>57</v>
      </c>
      <c r="X331" s="64" t="s">
        <v>57</v>
      </c>
    </row>
    <row r="332" s="65" customFormat="true" ht="15" hidden="false" customHeight="false" outlineLevel="0" collapsed="false">
      <c r="B332" s="131" t="n">
        <f aca="true">TODAY()</f>
        <v>46135</v>
      </c>
      <c r="C332" s="132" t="s">
        <v>37</v>
      </c>
      <c r="D332" s="49" t="s">
        <v>38</v>
      </c>
      <c r="E332" s="50" t="str">
        <f aca="false">IFERROR(VLOOKUP($J332,'Base 1'!A:S,19,0),"-")</f>
        <v>-</v>
      </c>
      <c r="F332" s="50" t="str">
        <f aca="false">IFERROR(VLOOKUP($J332,'Base 1'!$A:$N,14,0),"-")</f>
        <v>-</v>
      </c>
      <c r="G332" s="50" t="str">
        <f aca="false">IFERROR(VLOOKUP($J332,'Base 1'!$A:$O,15,0),"-")</f>
        <v>-</v>
      </c>
      <c r="H332" s="50" t="str">
        <f aca="false">IFERROR(VLOOKUP($J332,'Base 1'!$A:$T,20,0),"-")</f>
        <v>-</v>
      </c>
      <c r="I332" s="51" t="str">
        <f aca="false">IFERROR(VLOOKUP($J332,'Base 1'!$A:$C,3,0),"-")</f>
        <v>-</v>
      </c>
      <c r="J332" s="51"/>
      <c r="K332" s="50" t="str">
        <f aca="false">IFERROR(VLOOKUP($J332,'Base 1'!$A:$E,5,0),"-")</f>
        <v>-</v>
      </c>
      <c r="L332" s="50" t="str">
        <f aca="false">IFERROR(VLOOKUP($J332,'Base 1'!$A:$Q,17,0),"-")</f>
        <v>-</v>
      </c>
      <c r="M332" s="50" t="str">
        <f aca="false">IFERROR(VLOOKUP($J332,'Base 1'!$A:$R,18,0),"-")</f>
        <v>-</v>
      </c>
      <c r="N332" s="50" t="str">
        <f aca="false">IFERROR(VLOOKUP($J332,'Base 1'!$A:$F,6,0),"-")</f>
        <v>-</v>
      </c>
      <c r="O332" s="53" t="str">
        <f aca="false">IFERROR(VLOOKUP($J332,'Base 1'!$A:$G,7,0),"-")</f>
        <v>-</v>
      </c>
      <c r="P332" s="133"/>
      <c r="Q332" s="134" t="s">
        <v>57</v>
      </c>
      <c r="R332" s="135" t="s">
        <v>57</v>
      </c>
      <c r="S332" s="136"/>
      <c r="T332" s="60"/>
      <c r="U332" s="61" t="s">
        <v>57</v>
      </c>
      <c r="V332" s="63" t="str">
        <f aca="false">IFERROR(VLOOKUP($J332,'Base 1'!$A:$Q,16,0),"-")</f>
        <v>-</v>
      </c>
      <c r="W332" s="63" t="s">
        <v>57</v>
      </c>
      <c r="X332" s="64" t="s">
        <v>57</v>
      </c>
    </row>
    <row r="333" s="65" customFormat="true" ht="15" hidden="false" customHeight="false" outlineLevel="0" collapsed="false">
      <c r="B333" s="131" t="n">
        <f aca="true">TODAY()</f>
        <v>46135</v>
      </c>
      <c r="C333" s="132" t="s">
        <v>37</v>
      </c>
      <c r="D333" s="49" t="s">
        <v>38</v>
      </c>
      <c r="E333" s="50" t="str">
        <f aca="false">IFERROR(VLOOKUP($J333,'Base 1'!A:S,19,0),"-")</f>
        <v>-</v>
      </c>
      <c r="F333" s="50" t="str">
        <f aca="false">IFERROR(VLOOKUP($J333,'Base 1'!$A:$N,14,0),"-")</f>
        <v>-</v>
      </c>
      <c r="G333" s="50" t="str">
        <f aca="false">IFERROR(VLOOKUP($J333,'Base 1'!$A:$O,15,0),"-")</f>
        <v>-</v>
      </c>
      <c r="H333" s="50" t="str">
        <f aca="false">IFERROR(VLOOKUP($J333,'Base 1'!$A:$T,20,0),"-")</f>
        <v>-</v>
      </c>
      <c r="I333" s="51" t="str">
        <f aca="false">IFERROR(VLOOKUP($J333,'Base 1'!$A:$C,3,0),"-")</f>
        <v>-</v>
      </c>
      <c r="J333" s="51"/>
      <c r="K333" s="50" t="str">
        <f aca="false">IFERROR(VLOOKUP($J333,'Base 1'!$A:$E,5,0),"-")</f>
        <v>-</v>
      </c>
      <c r="L333" s="50" t="str">
        <f aca="false">IFERROR(VLOOKUP($J333,'Base 1'!$A:$Q,17,0),"-")</f>
        <v>-</v>
      </c>
      <c r="M333" s="50" t="str">
        <f aca="false">IFERROR(VLOOKUP($J333,'Base 1'!$A:$R,18,0),"-")</f>
        <v>-</v>
      </c>
      <c r="N333" s="50" t="str">
        <f aca="false">IFERROR(VLOOKUP($J333,'Base 1'!$A:$F,6,0),"-")</f>
        <v>-</v>
      </c>
      <c r="O333" s="53" t="str">
        <f aca="false">IFERROR(VLOOKUP($J333,'Base 1'!$A:$G,7,0),"-")</f>
        <v>-</v>
      </c>
      <c r="P333" s="133"/>
      <c r="Q333" s="134" t="s">
        <v>57</v>
      </c>
      <c r="R333" s="135" t="s">
        <v>57</v>
      </c>
      <c r="S333" s="136"/>
      <c r="T333" s="60"/>
      <c r="U333" s="61" t="s">
        <v>57</v>
      </c>
      <c r="V333" s="63" t="str">
        <f aca="false">IFERROR(VLOOKUP($J333,'Base 1'!$A:$Q,16,0),"-")</f>
        <v>-</v>
      </c>
      <c r="W333" s="63" t="s">
        <v>57</v>
      </c>
      <c r="X333" s="64" t="s">
        <v>57</v>
      </c>
    </row>
    <row r="334" s="65" customFormat="true" ht="15" hidden="false" customHeight="false" outlineLevel="0" collapsed="false">
      <c r="B334" s="131" t="n">
        <f aca="true">TODAY()</f>
        <v>46135</v>
      </c>
      <c r="C334" s="132" t="s">
        <v>37</v>
      </c>
      <c r="D334" s="49" t="s">
        <v>38</v>
      </c>
      <c r="E334" s="50" t="str">
        <f aca="false">IFERROR(VLOOKUP($J334,'Base 1'!A:S,19,0),"-")</f>
        <v>-</v>
      </c>
      <c r="F334" s="50" t="str">
        <f aca="false">IFERROR(VLOOKUP($J334,'Base 1'!$A:$N,14,0),"-")</f>
        <v>-</v>
      </c>
      <c r="G334" s="50" t="str">
        <f aca="false">IFERROR(VLOOKUP($J334,'Base 1'!$A:$O,15,0),"-")</f>
        <v>-</v>
      </c>
      <c r="H334" s="50" t="str">
        <f aca="false">IFERROR(VLOOKUP($J334,'Base 1'!$A:$T,20,0),"-")</f>
        <v>-</v>
      </c>
      <c r="I334" s="51" t="str">
        <f aca="false">IFERROR(VLOOKUP($J334,'Base 1'!$A:$C,3,0),"-")</f>
        <v>-</v>
      </c>
      <c r="J334" s="51"/>
      <c r="K334" s="50" t="str">
        <f aca="false">IFERROR(VLOOKUP($J334,'Base 1'!$A:$E,5,0),"-")</f>
        <v>-</v>
      </c>
      <c r="L334" s="50" t="str">
        <f aca="false">IFERROR(VLOOKUP($J334,'Base 1'!$A:$Q,17,0),"-")</f>
        <v>-</v>
      </c>
      <c r="M334" s="50" t="str">
        <f aca="false">IFERROR(VLOOKUP($J334,'Base 1'!$A:$R,18,0),"-")</f>
        <v>-</v>
      </c>
      <c r="N334" s="50" t="str">
        <f aca="false">IFERROR(VLOOKUP($J334,'Base 1'!$A:$F,6,0),"-")</f>
        <v>-</v>
      </c>
      <c r="O334" s="53" t="str">
        <f aca="false">IFERROR(VLOOKUP($J334,'Base 1'!$A:$G,7,0),"-")</f>
        <v>-</v>
      </c>
      <c r="P334" s="133"/>
      <c r="Q334" s="134" t="s">
        <v>57</v>
      </c>
      <c r="R334" s="135" t="s">
        <v>57</v>
      </c>
      <c r="S334" s="136"/>
      <c r="T334" s="60"/>
      <c r="U334" s="61" t="s">
        <v>57</v>
      </c>
      <c r="V334" s="63" t="str">
        <f aca="false">IFERROR(VLOOKUP($J334,'Base 1'!$A:$Q,16,0),"-")</f>
        <v>-</v>
      </c>
      <c r="W334" s="63" t="s">
        <v>57</v>
      </c>
      <c r="X334" s="64" t="s">
        <v>57</v>
      </c>
    </row>
    <row r="335" s="65" customFormat="true" ht="15" hidden="false" customHeight="false" outlineLevel="0" collapsed="false">
      <c r="B335" s="131" t="n">
        <f aca="true">TODAY()</f>
        <v>46135</v>
      </c>
      <c r="C335" s="132" t="s">
        <v>37</v>
      </c>
      <c r="D335" s="49" t="s">
        <v>38</v>
      </c>
      <c r="E335" s="50" t="str">
        <f aca="false">IFERROR(VLOOKUP($J335,'Base 1'!A:S,19,0),"-")</f>
        <v>-</v>
      </c>
      <c r="F335" s="50" t="str">
        <f aca="false">IFERROR(VLOOKUP($J335,'Base 1'!$A:$N,14,0),"-")</f>
        <v>-</v>
      </c>
      <c r="G335" s="50" t="str">
        <f aca="false">IFERROR(VLOOKUP($J335,'Base 1'!$A:$O,15,0),"-")</f>
        <v>-</v>
      </c>
      <c r="H335" s="50" t="str">
        <f aca="false">IFERROR(VLOOKUP($J335,'Base 1'!$A:$T,20,0),"-")</f>
        <v>-</v>
      </c>
      <c r="I335" s="51" t="str">
        <f aca="false">IFERROR(VLOOKUP($J335,'Base 1'!$A:$C,3,0),"-")</f>
        <v>-</v>
      </c>
      <c r="J335" s="51"/>
      <c r="K335" s="50" t="str">
        <f aca="false">IFERROR(VLOOKUP($J335,'Base 1'!$A:$E,5,0),"-")</f>
        <v>-</v>
      </c>
      <c r="L335" s="50" t="str">
        <f aca="false">IFERROR(VLOOKUP($J335,'Base 1'!$A:$Q,17,0),"-")</f>
        <v>-</v>
      </c>
      <c r="M335" s="50" t="str">
        <f aca="false">IFERROR(VLOOKUP($J335,'Base 1'!$A:$R,18,0),"-")</f>
        <v>-</v>
      </c>
      <c r="N335" s="50" t="str">
        <f aca="false">IFERROR(VLOOKUP($J335,'Base 1'!$A:$F,6,0),"-")</f>
        <v>-</v>
      </c>
      <c r="O335" s="53" t="str">
        <f aca="false">IFERROR(VLOOKUP($J335,'Base 1'!$A:$G,7,0),"-")</f>
        <v>-</v>
      </c>
      <c r="P335" s="133"/>
      <c r="Q335" s="134" t="s">
        <v>57</v>
      </c>
      <c r="R335" s="135" t="s">
        <v>57</v>
      </c>
      <c r="S335" s="136"/>
      <c r="T335" s="60"/>
      <c r="U335" s="61" t="s">
        <v>57</v>
      </c>
      <c r="V335" s="63" t="str">
        <f aca="false">IFERROR(VLOOKUP($J335,'Base 1'!$A:$Q,16,0),"-")</f>
        <v>-</v>
      </c>
      <c r="W335" s="63" t="s">
        <v>57</v>
      </c>
      <c r="X335" s="64" t="s">
        <v>57</v>
      </c>
    </row>
    <row r="336" s="65" customFormat="true" ht="15" hidden="false" customHeight="false" outlineLevel="0" collapsed="false">
      <c r="B336" s="131" t="n">
        <f aca="true">TODAY()</f>
        <v>46135</v>
      </c>
      <c r="C336" s="132" t="s">
        <v>37</v>
      </c>
      <c r="D336" s="49" t="s">
        <v>38</v>
      </c>
      <c r="E336" s="50" t="str">
        <f aca="false">IFERROR(VLOOKUP($J336,'Base 1'!A:S,19,0),"-")</f>
        <v>-</v>
      </c>
      <c r="F336" s="50" t="str">
        <f aca="false">IFERROR(VLOOKUP($J336,'Base 1'!$A:$N,14,0),"-")</f>
        <v>-</v>
      </c>
      <c r="G336" s="50" t="str">
        <f aca="false">IFERROR(VLOOKUP($J336,'Base 1'!$A:$O,15,0),"-")</f>
        <v>-</v>
      </c>
      <c r="H336" s="50" t="str">
        <f aca="false">IFERROR(VLOOKUP($J336,'Base 1'!$A:$T,20,0),"-")</f>
        <v>-</v>
      </c>
      <c r="I336" s="51" t="str">
        <f aca="false">IFERROR(VLOOKUP($J336,'Base 1'!$A:$C,3,0),"-")</f>
        <v>-</v>
      </c>
      <c r="J336" s="51"/>
      <c r="K336" s="50" t="str">
        <f aca="false">IFERROR(VLOOKUP($J336,'Base 1'!$A:$E,5,0),"-")</f>
        <v>-</v>
      </c>
      <c r="L336" s="50" t="str">
        <f aca="false">IFERROR(VLOOKUP($J336,'Base 1'!$A:$Q,17,0),"-")</f>
        <v>-</v>
      </c>
      <c r="M336" s="50" t="str">
        <f aca="false">IFERROR(VLOOKUP($J336,'Base 1'!$A:$R,18,0),"-")</f>
        <v>-</v>
      </c>
      <c r="N336" s="50" t="str">
        <f aca="false">IFERROR(VLOOKUP($J336,'Base 1'!$A:$F,6,0),"-")</f>
        <v>-</v>
      </c>
      <c r="O336" s="53" t="str">
        <f aca="false">IFERROR(VLOOKUP($J336,'Base 1'!$A:$G,7,0),"-")</f>
        <v>-</v>
      </c>
      <c r="P336" s="133"/>
      <c r="Q336" s="134" t="s">
        <v>57</v>
      </c>
      <c r="R336" s="135" t="s">
        <v>57</v>
      </c>
      <c r="S336" s="136"/>
      <c r="T336" s="60"/>
      <c r="U336" s="61" t="s">
        <v>57</v>
      </c>
      <c r="V336" s="63" t="str">
        <f aca="false">IFERROR(VLOOKUP($J336,'Base 1'!$A:$Q,16,0),"-")</f>
        <v>-</v>
      </c>
      <c r="W336" s="63" t="s">
        <v>57</v>
      </c>
      <c r="X336" s="64" t="s">
        <v>57</v>
      </c>
    </row>
    <row r="337" s="65" customFormat="true" ht="15" hidden="false" customHeight="false" outlineLevel="0" collapsed="false">
      <c r="B337" s="131" t="n">
        <f aca="true">TODAY()</f>
        <v>46135</v>
      </c>
      <c r="C337" s="132" t="s">
        <v>37</v>
      </c>
      <c r="D337" s="49" t="s">
        <v>38</v>
      </c>
      <c r="E337" s="50" t="str">
        <f aca="false">IFERROR(VLOOKUP($J337,'Base 1'!A:S,19,0),"-")</f>
        <v>-</v>
      </c>
      <c r="F337" s="50" t="str">
        <f aca="false">IFERROR(VLOOKUP($J337,'Base 1'!$A:$N,14,0),"-")</f>
        <v>-</v>
      </c>
      <c r="G337" s="50" t="str">
        <f aca="false">IFERROR(VLOOKUP($J337,'Base 1'!$A:$O,15,0),"-")</f>
        <v>-</v>
      </c>
      <c r="H337" s="50" t="str">
        <f aca="false">IFERROR(VLOOKUP($J337,'Base 1'!$A:$T,20,0),"-")</f>
        <v>-</v>
      </c>
      <c r="I337" s="51" t="str">
        <f aca="false">IFERROR(VLOOKUP($J337,'Base 1'!$A:$C,3,0),"-")</f>
        <v>-</v>
      </c>
      <c r="J337" s="51"/>
      <c r="K337" s="50" t="str">
        <f aca="false">IFERROR(VLOOKUP($J337,'Base 1'!$A:$E,5,0),"-")</f>
        <v>-</v>
      </c>
      <c r="L337" s="50" t="str">
        <f aca="false">IFERROR(VLOOKUP($J337,'Base 1'!$A:$Q,17,0),"-")</f>
        <v>-</v>
      </c>
      <c r="M337" s="50" t="str">
        <f aca="false">IFERROR(VLOOKUP($J337,'Base 1'!$A:$R,18,0),"-")</f>
        <v>-</v>
      </c>
      <c r="N337" s="50" t="str">
        <f aca="false">IFERROR(VLOOKUP($J337,'Base 1'!$A:$F,6,0),"-")</f>
        <v>-</v>
      </c>
      <c r="O337" s="53" t="str">
        <f aca="false">IFERROR(VLOOKUP($J337,'Base 1'!$A:$G,7,0),"-")</f>
        <v>-</v>
      </c>
      <c r="P337" s="133"/>
      <c r="Q337" s="134" t="s">
        <v>57</v>
      </c>
      <c r="R337" s="135" t="s">
        <v>57</v>
      </c>
      <c r="S337" s="136"/>
      <c r="T337" s="60"/>
      <c r="U337" s="61" t="s">
        <v>57</v>
      </c>
      <c r="V337" s="63" t="str">
        <f aca="false">IFERROR(VLOOKUP($J337,'Base 1'!$A:$Q,16,0),"-")</f>
        <v>-</v>
      </c>
      <c r="W337" s="63" t="s">
        <v>57</v>
      </c>
      <c r="X337" s="64" t="s">
        <v>57</v>
      </c>
    </row>
    <row r="338" s="65" customFormat="true" ht="15" hidden="false" customHeight="false" outlineLevel="0" collapsed="false">
      <c r="B338" s="131" t="n">
        <f aca="true">TODAY()</f>
        <v>46135</v>
      </c>
      <c r="C338" s="132" t="s">
        <v>37</v>
      </c>
      <c r="D338" s="49" t="s">
        <v>38</v>
      </c>
      <c r="E338" s="50" t="str">
        <f aca="false">IFERROR(VLOOKUP($J338,'Base 1'!A:S,19,0),"-")</f>
        <v>-</v>
      </c>
      <c r="F338" s="50" t="str">
        <f aca="false">IFERROR(VLOOKUP($J338,'Base 1'!$A:$N,14,0),"-")</f>
        <v>-</v>
      </c>
      <c r="G338" s="50" t="str">
        <f aca="false">IFERROR(VLOOKUP($J338,'Base 1'!$A:$O,15,0),"-")</f>
        <v>-</v>
      </c>
      <c r="H338" s="50" t="str">
        <f aca="false">IFERROR(VLOOKUP($J338,'Base 1'!$A:$T,20,0),"-")</f>
        <v>-</v>
      </c>
      <c r="I338" s="51" t="str">
        <f aca="false">IFERROR(VLOOKUP($J338,'Base 1'!$A:$C,3,0),"-")</f>
        <v>-</v>
      </c>
      <c r="J338" s="51"/>
      <c r="K338" s="50" t="str">
        <f aca="false">IFERROR(VLOOKUP($J338,'Base 1'!$A:$E,5,0),"-")</f>
        <v>-</v>
      </c>
      <c r="L338" s="50" t="str">
        <f aca="false">IFERROR(VLOOKUP($J338,'Base 1'!$A:$Q,17,0),"-")</f>
        <v>-</v>
      </c>
      <c r="M338" s="50" t="str">
        <f aca="false">IFERROR(VLOOKUP($J338,'Base 1'!$A:$R,18,0),"-")</f>
        <v>-</v>
      </c>
      <c r="N338" s="50" t="str">
        <f aca="false">IFERROR(VLOOKUP($J338,'Base 1'!$A:$F,6,0),"-")</f>
        <v>-</v>
      </c>
      <c r="O338" s="53" t="str">
        <f aca="false">IFERROR(VLOOKUP($J338,'Base 1'!$A:$G,7,0),"-")</f>
        <v>-</v>
      </c>
      <c r="P338" s="133"/>
      <c r="Q338" s="134" t="s">
        <v>57</v>
      </c>
      <c r="R338" s="135" t="s">
        <v>57</v>
      </c>
      <c r="S338" s="136"/>
      <c r="T338" s="60"/>
      <c r="U338" s="61" t="s">
        <v>57</v>
      </c>
      <c r="V338" s="63" t="str">
        <f aca="false">IFERROR(VLOOKUP($J338,'Base 1'!$A:$Q,16,0),"-")</f>
        <v>-</v>
      </c>
      <c r="W338" s="63" t="s">
        <v>57</v>
      </c>
      <c r="X338" s="64" t="s">
        <v>57</v>
      </c>
    </row>
    <row r="339" s="65" customFormat="true" ht="15" hidden="false" customHeight="false" outlineLevel="0" collapsed="false">
      <c r="B339" s="131" t="n">
        <f aca="true">TODAY()</f>
        <v>46135</v>
      </c>
      <c r="C339" s="132" t="s">
        <v>37</v>
      </c>
      <c r="D339" s="49" t="s">
        <v>38</v>
      </c>
      <c r="E339" s="50" t="str">
        <f aca="false">IFERROR(VLOOKUP($J339,'Base 1'!A:S,19,0),"-")</f>
        <v>-</v>
      </c>
      <c r="F339" s="50" t="str">
        <f aca="false">IFERROR(VLOOKUP($J339,'Base 1'!$A:$N,14,0),"-")</f>
        <v>-</v>
      </c>
      <c r="G339" s="50" t="str">
        <f aca="false">IFERROR(VLOOKUP($J339,'Base 1'!$A:$O,15,0),"-")</f>
        <v>-</v>
      </c>
      <c r="H339" s="50" t="str">
        <f aca="false">IFERROR(VLOOKUP($J339,'Base 1'!$A:$T,20,0),"-")</f>
        <v>-</v>
      </c>
      <c r="I339" s="51" t="str">
        <f aca="false">IFERROR(VLOOKUP($J339,'Base 1'!$A:$C,3,0),"-")</f>
        <v>-</v>
      </c>
      <c r="J339" s="51"/>
      <c r="K339" s="50" t="str">
        <f aca="false">IFERROR(VLOOKUP($J339,'Base 1'!$A:$E,5,0),"-")</f>
        <v>-</v>
      </c>
      <c r="L339" s="50" t="str">
        <f aca="false">IFERROR(VLOOKUP($J339,'Base 1'!$A:$Q,17,0),"-")</f>
        <v>-</v>
      </c>
      <c r="M339" s="50" t="str">
        <f aca="false">IFERROR(VLOOKUP($J339,'Base 1'!$A:$R,18,0),"-")</f>
        <v>-</v>
      </c>
      <c r="N339" s="50" t="str">
        <f aca="false">IFERROR(VLOOKUP($J339,'Base 1'!$A:$F,6,0),"-")</f>
        <v>-</v>
      </c>
      <c r="O339" s="53" t="str">
        <f aca="false">IFERROR(VLOOKUP($J339,'Base 1'!$A:$G,7,0),"-")</f>
        <v>-</v>
      </c>
      <c r="P339" s="133"/>
      <c r="Q339" s="134" t="s">
        <v>57</v>
      </c>
      <c r="R339" s="135" t="s">
        <v>57</v>
      </c>
      <c r="S339" s="136"/>
      <c r="T339" s="60"/>
      <c r="U339" s="61" t="s">
        <v>57</v>
      </c>
      <c r="V339" s="63" t="str">
        <f aca="false">IFERROR(VLOOKUP($J339,'Base 1'!$A:$Q,16,0),"-")</f>
        <v>-</v>
      </c>
      <c r="W339" s="63" t="s">
        <v>57</v>
      </c>
      <c r="X339" s="64" t="s">
        <v>57</v>
      </c>
    </row>
    <row r="340" s="65" customFormat="true" ht="15" hidden="false" customHeight="false" outlineLevel="0" collapsed="false">
      <c r="B340" s="131" t="n">
        <f aca="true">TODAY()</f>
        <v>46135</v>
      </c>
      <c r="C340" s="132" t="s">
        <v>37</v>
      </c>
      <c r="D340" s="49" t="s">
        <v>38</v>
      </c>
      <c r="E340" s="50" t="str">
        <f aca="false">IFERROR(VLOOKUP($J340,'Base 1'!A:S,19,0),"-")</f>
        <v>-</v>
      </c>
      <c r="F340" s="50" t="str">
        <f aca="false">IFERROR(VLOOKUP($J340,'Base 1'!$A:$N,14,0),"-")</f>
        <v>-</v>
      </c>
      <c r="G340" s="50" t="str">
        <f aca="false">IFERROR(VLOOKUP($J340,'Base 1'!$A:$O,15,0),"-")</f>
        <v>-</v>
      </c>
      <c r="H340" s="50" t="str">
        <f aca="false">IFERROR(VLOOKUP($J340,'Base 1'!$A:$T,20,0),"-")</f>
        <v>-</v>
      </c>
      <c r="I340" s="51" t="str">
        <f aca="false">IFERROR(VLOOKUP($J340,'Base 1'!$A:$C,3,0),"-")</f>
        <v>-</v>
      </c>
      <c r="J340" s="51"/>
      <c r="K340" s="50" t="str">
        <f aca="false">IFERROR(VLOOKUP($J340,'Base 1'!$A:$E,5,0),"-")</f>
        <v>-</v>
      </c>
      <c r="L340" s="50" t="str">
        <f aca="false">IFERROR(VLOOKUP($J340,'Base 1'!$A:$Q,17,0),"-")</f>
        <v>-</v>
      </c>
      <c r="M340" s="50" t="str">
        <f aca="false">IFERROR(VLOOKUP($J340,'Base 1'!$A:$R,18,0),"-")</f>
        <v>-</v>
      </c>
      <c r="N340" s="50" t="str">
        <f aca="false">IFERROR(VLOOKUP($J340,'Base 1'!$A:$F,6,0),"-")</f>
        <v>-</v>
      </c>
      <c r="O340" s="53" t="str">
        <f aca="false">IFERROR(VLOOKUP($J340,'Base 1'!$A:$G,7,0),"-")</f>
        <v>-</v>
      </c>
      <c r="P340" s="133"/>
      <c r="Q340" s="134" t="s">
        <v>57</v>
      </c>
      <c r="R340" s="135" t="s">
        <v>57</v>
      </c>
      <c r="S340" s="136"/>
      <c r="T340" s="60"/>
      <c r="U340" s="61" t="s">
        <v>57</v>
      </c>
      <c r="V340" s="63" t="str">
        <f aca="false">IFERROR(VLOOKUP($J340,'Base 1'!$A:$Q,16,0),"-")</f>
        <v>-</v>
      </c>
      <c r="W340" s="63" t="s">
        <v>57</v>
      </c>
      <c r="X340" s="64" t="s">
        <v>57</v>
      </c>
    </row>
    <row r="341" s="65" customFormat="true" ht="15" hidden="false" customHeight="false" outlineLevel="0" collapsed="false">
      <c r="B341" s="131" t="n">
        <f aca="true">TODAY()</f>
        <v>46135</v>
      </c>
      <c r="C341" s="132" t="s">
        <v>37</v>
      </c>
      <c r="D341" s="49" t="s">
        <v>38</v>
      </c>
      <c r="E341" s="50" t="str">
        <f aca="false">IFERROR(VLOOKUP($J341,'Base 1'!A:S,19,0),"-")</f>
        <v>-</v>
      </c>
      <c r="F341" s="50" t="str">
        <f aca="false">IFERROR(VLOOKUP($J341,'Base 1'!$A:$N,14,0),"-")</f>
        <v>-</v>
      </c>
      <c r="G341" s="50" t="str">
        <f aca="false">IFERROR(VLOOKUP($J341,'Base 1'!$A:$O,15,0),"-")</f>
        <v>-</v>
      </c>
      <c r="H341" s="50" t="str">
        <f aca="false">IFERROR(VLOOKUP($J341,'Base 1'!$A:$T,20,0),"-")</f>
        <v>-</v>
      </c>
      <c r="I341" s="51" t="str">
        <f aca="false">IFERROR(VLOOKUP($J341,'Base 1'!$A:$C,3,0),"-")</f>
        <v>-</v>
      </c>
      <c r="J341" s="51"/>
      <c r="K341" s="50" t="str">
        <f aca="false">IFERROR(VLOOKUP($J341,'Base 1'!$A:$E,5,0),"-")</f>
        <v>-</v>
      </c>
      <c r="L341" s="50" t="str">
        <f aca="false">IFERROR(VLOOKUP($J341,'Base 1'!$A:$Q,17,0),"-")</f>
        <v>-</v>
      </c>
      <c r="M341" s="50" t="str">
        <f aca="false">IFERROR(VLOOKUP($J341,'Base 1'!$A:$R,18,0),"-")</f>
        <v>-</v>
      </c>
      <c r="N341" s="50" t="str">
        <f aca="false">IFERROR(VLOOKUP($J341,'Base 1'!$A:$F,6,0),"-")</f>
        <v>-</v>
      </c>
      <c r="O341" s="53" t="str">
        <f aca="false">IFERROR(VLOOKUP($J341,'Base 1'!$A:$G,7,0),"-")</f>
        <v>-</v>
      </c>
      <c r="P341" s="133"/>
      <c r="Q341" s="134" t="s">
        <v>57</v>
      </c>
      <c r="R341" s="135" t="s">
        <v>57</v>
      </c>
      <c r="S341" s="136"/>
      <c r="T341" s="60"/>
      <c r="U341" s="61" t="s">
        <v>57</v>
      </c>
      <c r="V341" s="63" t="str">
        <f aca="false">IFERROR(VLOOKUP($J341,'Base 1'!$A:$Q,16,0),"-")</f>
        <v>-</v>
      </c>
      <c r="W341" s="63" t="s">
        <v>57</v>
      </c>
      <c r="X341" s="64" t="s">
        <v>57</v>
      </c>
    </row>
    <row r="342" s="65" customFormat="true" ht="15" hidden="false" customHeight="false" outlineLevel="0" collapsed="false">
      <c r="B342" s="131" t="n">
        <f aca="true">TODAY()</f>
        <v>46135</v>
      </c>
      <c r="C342" s="132" t="s">
        <v>37</v>
      </c>
      <c r="D342" s="49" t="s">
        <v>38</v>
      </c>
      <c r="E342" s="50" t="str">
        <f aca="false">IFERROR(VLOOKUP($J342,'Base 1'!A:S,19,0),"-")</f>
        <v>-</v>
      </c>
      <c r="F342" s="50" t="str">
        <f aca="false">IFERROR(VLOOKUP($J342,'Base 1'!$A:$N,14,0),"-")</f>
        <v>-</v>
      </c>
      <c r="G342" s="50" t="str">
        <f aca="false">IFERROR(VLOOKUP($J342,'Base 1'!$A:$O,15,0),"-")</f>
        <v>-</v>
      </c>
      <c r="H342" s="50" t="str">
        <f aca="false">IFERROR(VLOOKUP($J342,'Base 1'!$A:$T,20,0),"-")</f>
        <v>-</v>
      </c>
      <c r="I342" s="51" t="str">
        <f aca="false">IFERROR(VLOOKUP($J342,'Base 1'!$A:$C,3,0),"-")</f>
        <v>-</v>
      </c>
      <c r="J342" s="51"/>
      <c r="K342" s="50" t="str">
        <f aca="false">IFERROR(VLOOKUP($J342,'Base 1'!$A:$E,5,0),"-")</f>
        <v>-</v>
      </c>
      <c r="L342" s="50" t="str">
        <f aca="false">IFERROR(VLOOKUP($J342,'Base 1'!$A:$Q,17,0),"-")</f>
        <v>-</v>
      </c>
      <c r="M342" s="50" t="str">
        <f aca="false">IFERROR(VLOOKUP($J342,'Base 1'!$A:$R,18,0),"-")</f>
        <v>-</v>
      </c>
      <c r="N342" s="50" t="str">
        <f aca="false">IFERROR(VLOOKUP($J342,'Base 1'!$A:$F,6,0),"-")</f>
        <v>-</v>
      </c>
      <c r="O342" s="53" t="str">
        <f aca="false">IFERROR(VLOOKUP($J342,'Base 1'!$A:$G,7,0),"-")</f>
        <v>-</v>
      </c>
      <c r="P342" s="133"/>
      <c r="Q342" s="134" t="s">
        <v>57</v>
      </c>
      <c r="R342" s="135" t="s">
        <v>57</v>
      </c>
      <c r="S342" s="136"/>
      <c r="T342" s="60"/>
      <c r="U342" s="61" t="s">
        <v>57</v>
      </c>
      <c r="V342" s="63" t="str">
        <f aca="false">IFERROR(VLOOKUP($J342,'Base 1'!$A:$Q,16,0),"-")</f>
        <v>-</v>
      </c>
      <c r="W342" s="63" t="s">
        <v>57</v>
      </c>
      <c r="X342" s="64" t="s">
        <v>57</v>
      </c>
    </row>
    <row r="343" s="65" customFormat="true" ht="15" hidden="false" customHeight="false" outlineLevel="0" collapsed="false">
      <c r="B343" s="131" t="n">
        <f aca="true">TODAY()</f>
        <v>46135</v>
      </c>
      <c r="C343" s="132" t="s">
        <v>37</v>
      </c>
      <c r="D343" s="49" t="s">
        <v>38</v>
      </c>
      <c r="E343" s="50" t="str">
        <f aca="false">IFERROR(VLOOKUP($J343,'Base 1'!A:S,19,0),"-")</f>
        <v>-</v>
      </c>
      <c r="F343" s="50" t="str">
        <f aca="false">IFERROR(VLOOKUP($J343,'Base 1'!$A:$N,14,0),"-")</f>
        <v>-</v>
      </c>
      <c r="G343" s="50" t="str">
        <f aca="false">IFERROR(VLOOKUP($J343,'Base 1'!$A:$O,15,0),"-")</f>
        <v>-</v>
      </c>
      <c r="H343" s="50" t="str">
        <f aca="false">IFERROR(VLOOKUP($J343,'Base 1'!$A:$T,20,0),"-")</f>
        <v>-</v>
      </c>
      <c r="I343" s="51" t="str">
        <f aca="false">IFERROR(VLOOKUP($J343,'Base 1'!$A:$C,3,0),"-")</f>
        <v>-</v>
      </c>
      <c r="J343" s="51"/>
      <c r="K343" s="50" t="str">
        <f aca="false">IFERROR(VLOOKUP($J343,'Base 1'!$A:$E,5,0),"-")</f>
        <v>-</v>
      </c>
      <c r="L343" s="50" t="str">
        <f aca="false">IFERROR(VLOOKUP($J343,'Base 1'!$A:$Q,17,0),"-")</f>
        <v>-</v>
      </c>
      <c r="M343" s="50" t="str">
        <f aca="false">IFERROR(VLOOKUP($J343,'Base 1'!$A:$R,18,0),"-")</f>
        <v>-</v>
      </c>
      <c r="N343" s="50" t="str">
        <f aca="false">IFERROR(VLOOKUP($J343,'Base 1'!$A:$F,6,0),"-")</f>
        <v>-</v>
      </c>
      <c r="O343" s="53" t="str">
        <f aca="false">IFERROR(VLOOKUP($J343,'Base 1'!$A:$G,7,0),"-")</f>
        <v>-</v>
      </c>
      <c r="P343" s="133"/>
      <c r="Q343" s="134" t="s">
        <v>57</v>
      </c>
      <c r="R343" s="135" t="s">
        <v>57</v>
      </c>
      <c r="S343" s="136"/>
      <c r="T343" s="60"/>
      <c r="U343" s="61" t="s">
        <v>57</v>
      </c>
      <c r="V343" s="63" t="str">
        <f aca="false">IFERROR(VLOOKUP($J343,'Base 1'!$A:$Q,16,0),"-")</f>
        <v>-</v>
      </c>
      <c r="W343" s="63" t="s">
        <v>57</v>
      </c>
      <c r="X343" s="64" t="s">
        <v>57</v>
      </c>
    </row>
    <row r="344" s="65" customFormat="true" ht="15" hidden="false" customHeight="false" outlineLevel="0" collapsed="false">
      <c r="B344" s="131" t="n">
        <f aca="true">TODAY()</f>
        <v>46135</v>
      </c>
      <c r="C344" s="132" t="s">
        <v>37</v>
      </c>
      <c r="D344" s="49" t="s">
        <v>38</v>
      </c>
      <c r="E344" s="50" t="str">
        <f aca="false">IFERROR(VLOOKUP($J344,'Base 1'!A:S,19,0),"-")</f>
        <v>-</v>
      </c>
      <c r="F344" s="50" t="str">
        <f aca="false">IFERROR(VLOOKUP($J344,'Base 1'!$A:$N,14,0),"-")</f>
        <v>-</v>
      </c>
      <c r="G344" s="50" t="str">
        <f aca="false">IFERROR(VLOOKUP($J344,'Base 1'!$A:$O,15,0),"-")</f>
        <v>-</v>
      </c>
      <c r="H344" s="50" t="str">
        <f aca="false">IFERROR(VLOOKUP($J344,'Base 1'!$A:$T,20,0),"-")</f>
        <v>-</v>
      </c>
      <c r="I344" s="51" t="str">
        <f aca="false">IFERROR(VLOOKUP($J344,'Base 1'!$A:$C,3,0),"-")</f>
        <v>-</v>
      </c>
      <c r="J344" s="51"/>
      <c r="K344" s="50" t="str">
        <f aca="false">IFERROR(VLOOKUP($J344,'Base 1'!$A:$E,5,0),"-")</f>
        <v>-</v>
      </c>
      <c r="L344" s="50" t="str">
        <f aca="false">IFERROR(VLOOKUP($J344,'Base 1'!$A:$Q,17,0),"-")</f>
        <v>-</v>
      </c>
      <c r="M344" s="50" t="str">
        <f aca="false">IFERROR(VLOOKUP($J344,'Base 1'!$A:$R,18,0),"-")</f>
        <v>-</v>
      </c>
      <c r="N344" s="50" t="str">
        <f aca="false">IFERROR(VLOOKUP($J344,'Base 1'!$A:$F,6,0),"-")</f>
        <v>-</v>
      </c>
      <c r="O344" s="53" t="str">
        <f aca="false">IFERROR(VLOOKUP($J344,'Base 1'!$A:$G,7,0),"-")</f>
        <v>-</v>
      </c>
      <c r="P344" s="133"/>
      <c r="Q344" s="134" t="s">
        <v>57</v>
      </c>
      <c r="R344" s="135" t="s">
        <v>57</v>
      </c>
      <c r="S344" s="136"/>
      <c r="T344" s="60"/>
      <c r="U344" s="61" t="s">
        <v>57</v>
      </c>
      <c r="V344" s="63" t="str">
        <f aca="false">IFERROR(VLOOKUP($J344,'Base 1'!$A:$Q,16,0),"-")</f>
        <v>-</v>
      </c>
      <c r="W344" s="63" t="s">
        <v>57</v>
      </c>
      <c r="X344" s="64" t="s">
        <v>57</v>
      </c>
    </row>
    <row r="345" s="65" customFormat="true" ht="15" hidden="false" customHeight="false" outlineLevel="0" collapsed="false">
      <c r="B345" s="131" t="n">
        <f aca="true">TODAY()</f>
        <v>46135</v>
      </c>
      <c r="C345" s="132" t="s">
        <v>37</v>
      </c>
      <c r="D345" s="49" t="s">
        <v>38</v>
      </c>
      <c r="E345" s="50" t="str">
        <f aca="false">IFERROR(VLOOKUP($J345,'Base 1'!A:S,19,0),"-")</f>
        <v>-</v>
      </c>
      <c r="F345" s="50" t="str">
        <f aca="false">IFERROR(VLOOKUP($J345,'Base 1'!$A:$N,14,0),"-")</f>
        <v>-</v>
      </c>
      <c r="G345" s="50" t="str">
        <f aca="false">IFERROR(VLOOKUP($J345,'Base 1'!$A:$O,15,0),"-")</f>
        <v>-</v>
      </c>
      <c r="H345" s="50" t="str">
        <f aca="false">IFERROR(VLOOKUP($J345,'Base 1'!$A:$T,20,0),"-")</f>
        <v>-</v>
      </c>
      <c r="I345" s="51" t="str">
        <f aca="false">IFERROR(VLOOKUP($J345,'Base 1'!$A:$C,3,0),"-")</f>
        <v>-</v>
      </c>
      <c r="J345" s="51"/>
      <c r="K345" s="50" t="str">
        <f aca="false">IFERROR(VLOOKUP($J345,'Base 1'!$A:$E,5,0),"-")</f>
        <v>-</v>
      </c>
      <c r="L345" s="50" t="str">
        <f aca="false">IFERROR(VLOOKUP($J345,'Base 1'!$A:$Q,17,0),"-")</f>
        <v>-</v>
      </c>
      <c r="M345" s="50" t="str">
        <f aca="false">IFERROR(VLOOKUP($J345,'Base 1'!$A:$R,18,0),"-")</f>
        <v>-</v>
      </c>
      <c r="N345" s="50" t="str">
        <f aca="false">IFERROR(VLOOKUP($J345,'Base 1'!$A:$F,6,0),"-")</f>
        <v>-</v>
      </c>
      <c r="O345" s="53" t="str">
        <f aca="false">IFERROR(VLOOKUP($J345,'Base 1'!$A:$G,7,0),"-")</f>
        <v>-</v>
      </c>
      <c r="P345" s="133"/>
      <c r="Q345" s="134" t="s">
        <v>57</v>
      </c>
      <c r="R345" s="135" t="s">
        <v>57</v>
      </c>
      <c r="S345" s="136"/>
      <c r="T345" s="60"/>
      <c r="U345" s="61" t="s">
        <v>57</v>
      </c>
      <c r="V345" s="63" t="str">
        <f aca="false">IFERROR(VLOOKUP($J345,'Base 1'!$A:$Q,16,0),"-")</f>
        <v>-</v>
      </c>
      <c r="W345" s="63" t="s">
        <v>57</v>
      </c>
      <c r="X345" s="64" t="s">
        <v>57</v>
      </c>
    </row>
    <row r="346" s="65" customFormat="true" ht="15" hidden="false" customHeight="false" outlineLevel="0" collapsed="false">
      <c r="B346" s="131" t="n">
        <f aca="true">TODAY()</f>
        <v>46135</v>
      </c>
      <c r="C346" s="132" t="s">
        <v>37</v>
      </c>
      <c r="D346" s="49" t="s">
        <v>38</v>
      </c>
      <c r="E346" s="50" t="str">
        <f aca="false">IFERROR(VLOOKUP($J346,'Base 1'!A:S,19,0),"-")</f>
        <v>-</v>
      </c>
      <c r="F346" s="50" t="str">
        <f aca="false">IFERROR(VLOOKUP($J346,'Base 1'!$A:$N,14,0),"-")</f>
        <v>-</v>
      </c>
      <c r="G346" s="50" t="str">
        <f aca="false">IFERROR(VLOOKUP($J346,'Base 1'!$A:$O,15,0),"-")</f>
        <v>-</v>
      </c>
      <c r="H346" s="50" t="str">
        <f aca="false">IFERROR(VLOOKUP($J346,'Base 1'!$A:$T,20,0),"-")</f>
        <v>-</v>
      </c>
      <c r="I346" s="51" t="str">
        <f aca="false">IFERROR(VLOOKUP($J346,'Base 1'!$A:$C,3,0),"-")</f>
        <v>-</v>
      </c>
      <c r="J346" s="51"/>
      <c r="K346" s="50" t="str">
        <f aca="false">IFERROR(VLOOKUP($J346,'Base 1'!$A:$E,5,0),"-")</f>
        <v>-</v>
      </c>
      <c r="L346" s="50" t="str">
        <f aca="false">IFERROR(VLOOKUP($J346,'Base 1'!$A:$Q,17,0),"-")</f>
        <v>-</v>
      </c>
      <c r="M346" s="50" t="str">
        <f aca="false">IFERROR(VLOOKUP($J346,'Base 1'!$A:$R,18,0),"-")</f>
        <v>-</v>
      </c>
      <c r="N346" s="50" t="str">
        <f aca="false">IFERROR(VLOOKUP($J346,'Base 1'!$A:$F,6,0),"-")</f>
        <v>-</v>
      </c>
      <c r="O346" s="53" t="str">
        <f aca="false">IFERROR(VLOOKUP($J346,'Base 1'!$A:$G,7,0),"-")</f>
        <v>-</v>
      </c>
      <c r="P346" s="133"/>
      <c r="Q346" s="134" t="s">
        <v>57</v>
      </c>
      <c r="R346" s="135" t="s">
        <v>57</v>
      </c>
      <c r="S346" s="136"/>
      <c r="T346" s="60"/>
      <c r="U346" s="61" t="s">
        <v>57</v>
      </c>
      <c r="V346" s="63" t="str">
        <f aca="false">IFERROR(VLOOKUP($J346,'Base 1'!$A:$Q,16,0),"-")</f>
        <v>-</v>
      </c>
      <c r="W346" s="63" t="s">
        <v>57</v>
      </c>
      <c r="X346" s="64" t="s">
        <v>57</v>
      </c>
    </row>
    <row r="347" s="65" customFormat="true" ht="15" hidden="false" customHeight="false" outlineLevel="0" collapsed="false">
      <c r="B347" s="131" t="n">
        <f aca="true">TODAY()</f>
        <v>46135</v>
      </c>
      <c r="C347" s="132" t="s">
        <v>37</v>
      </c>
      <c r="D347" s="49" t="s">
        <v>38</v>
      </c>
      <c r="E347" s="50" t="str">
        <f aca="false">IFERROR(VLOOKUP($J347,'Base 1'!A:S,19,0),"-")</f>
        <v>-</v>
      </c>
      <c r="F347" s="50" t="str">
        <f aca="false">IFERROR(VLOOKUP($J347,'Base 1'!$A:$N,14,0),"-")</f>
        <v>-</v>
      </c>
      <c r="G347" s="50" t="str">
        <f aca="false">IFERROR(VLOOKUP($J347,'Base 1'!$A:$O,15,0),"-")</f>
        <v>-</v>
      </c>
      <c r="H347" s="50" t="str">
        <f aca="false">IFERROR(VLOOKUP($J347,'Base 1'!$A:$T,20,0),"-")</f>
        <v>-</v>
      </c>
      <c r="I347" s="51" t="str">
        <f aca="false">IFERROR(VLOOKUP($J347,'Base 1'!$A:$C,3,0),"-")</f>
        <v>-</v>
      </c>
      <c r="J347" s="51"/>
      <c r="K347" s="50" t="str">
        <f aca="false">IFERROR(VLOOKUP($J347,'Base 1'!$A:$E,5,0),"-")</f>
        <v>-</v>
      </c>
      <c r="L347" s="50" t="str">
        <f aca="false">IFERROR(VLOOKUP($J347,'Base 1'!$A:$Q,17,0),"-")</f>
        <v>-</v>
      </c>
      <c r="M347" s="50" t="str">
        <f aca="false">IFERROR(VLOOKUP($J347,'Base 1'!$A:$R,18,0),"-")</f>
        <v>-</v>
      </c>
      <c r="N347" s="50" t="str">
        <f aca="false">IFERROR(VLOOKUP($J347,'Base 1'!$A:$F,6,0),"-")</f>
        <v>-</v>
      </c>
      <c r="O347" s="53" t="str">
        <f aca="false">IFERROR(VLOOKUP($J347,'Base 1'!$A:$G,7,0),"-")</f>
        <v>-</v>
      </c>
      <c r="P347" s="133"/>
      <c r="Q347" s="134" t="s">
        <v>57</v>
      </c>
      <c r="R347" s="135" t="s">
        <v>57</v>
      </c>
      <c r="S347" s="136"/>
      <c r="T347" s="60"/>
      <c r="U347" s="61" t="s">
        <v>57</v>
      </c>
      <c r="V347" s="63" t="str">
        <f aca="false">IFERROR(VLOOKUP($J347,'Base 1'!$A:$Q,16,0),"-")</f>
        <v>-</v>
      </c>
      <c r="W347" s="63" t="s">
        <v>57</v>
      </c>
      <c r="X347" s="64" t="s">
        <v>57</v>
      </c>
    </row>
    <row r="348" s="65" customFormat="true" ht="15" hidden="false" customHeight="false" outlineLevel="0" collapsed="false">
      <c r="B348" s="131" t="n">
        <f aca="true">TODAY()</f>
        <v>46135</v>
      </c>
      <c r="C348" s="132" t="s">
        <v>37</v>
      </c>
      <c r="D348" s="49" t="s">
        <v>38</v>
      </c>
      <c r="E348" s="50" t="str">
        <f aca="false">IFERROR(VLOOKUP($J348,'Base 1'!A:S,19,0),"-")</f>
        <v>-</v>
      </c>
      <c r="F348" s="50" t="str">
        <f aca="false">IFERROR(VLOOKUP($J348,'Base 1'!$A:$N,14,0),"-")</f>
        <v>-</v>
      </c>
      <c r="G348" s="50" t="str">
        <f aca="false">IFERROR(VLOOKUP($J348,'Base 1'!$A:$O,15,0),"-")</f>
        <v>-</v>
      </c>
      <c r="H348" s="50" t="str">
        <f aca="false">IFERROR(VLOOKUP($J348,'Base 1'!$A:$T,20,0),"-")</f>
        <v>-</v>
      </c>
      <c r="I348" s="51" t="str">
        <f aca="false">IFERROR(VLOOKUP($J348,'Base 1'!$A:$C,3,0),"-")</f>
        <v>-</v>
      </c>
      <c r="J348" s="51"/>
      <c r="K348" s="50" t="str">
        <f aca="false">IFERROR(VLOOKUP($J348,'Base 1'!$A:$E,5,0),"-")</f>
        <v>-</v>
      </c>
      <c r="L348" s="50" t="str">
        <f aca="false">IFERROR(VLOOKUP($J348,'Base 1'!$A:$Q,17,0),"-")</f>
        <v>-</v>
      </c>
      <c r="M348" s="50" t="str">
        <f aca="false">IFERROR(VLOOKUP($J348,'Base 1'!$A:$R,18,0),"-")</f>
        <v>-</v>
      </c>
      <c r="N348" s="50" t="str">
        <f aca="false">IFERROR(VLOOKUP($J348,'Base 1'!$A:$F,6,0),"-")</f>
        <v>-</v>
      </c>
      <c r="O348" s="53" t="str">
        <f aca="false">IFERROR(VLOOKUP($J348,'Base 1'!$A:$G,7,0),"-")</f>
        <v>-</v>
      </c>
      <c r="P348" s="133"/>
      <c r="Q348" s="134" t="s">
        <v>57</v>
      </c>
      <c r="R348" s="135" t="s">
        <v>57</v>
      </c>
      <c r="S348" s="136"/>
      <c r="T348" s="60"/>
      <c r="U348" s="61" t="s">
        <v>57</v>
      </c>
      <c r="V348" s="63" t="str">
        <f aca="false">IFERROR(VLOOKUP($J348,'Base 1'!$A:$Q,16,0),"-")</f>
        <v>-</v>
      </c>
      <c r="W348" s="63" t="s">
        <v>57</v>
      </c>
      <c r="X348" s="64" t="s">
        <v>57</v>
      </c>
    </row>
    <row r="349" s="65" customFormat="true" ht="15" hidden="false" customHeight="false" outlineLevel="0" collapsed="false">
      <c r="B349" s="131" t="n">
        <f aca="true">TODAY()</f>
        <v>46135</v>
      </c>
      <c r="C349" s="132" t="s">
        <v>37</v>
      </c>
      <c r="D349" s="49" t="s">
        <v>38</v>
      </c>
      <c r="E349" s="50" t="str">
        <f aca="false">IFERROR(VLOOKUP($J349,'Base 1'!A:S,19,0),"-")</f>
        <v>-</v>
      </c>
      <c r="F349" s="50" t="str">
        <f aca="false">IFERROR(VLOOKUP($J349,'Base 1'!$A:$N,14,0),"-")</f>
        <v>-</v>
      </c>
      <c r="G349" s="50" t="str">
        <f aca="false">IFERROR(VLOOKUP($J349,'Base 1'!$A:$O,15,0),"-")</f>
        <v>-</v>
      </c>
      <c r="H349" s="50" t="str">
        <f aca="false">IFERROR(VLOOKUP($J349,'Base 1'!$A:$T,20,0),"-")</f>
        <v>-</v>
      </c>
      <c r="I349" s="51" t="str">
        <f aca="false">IFERROR(VLOOKUP($J349,'Base 1'!$A:$C,3,0),"-")</f>
        <v>-</v>
      </c>
      <c r="J349" s="51"/>
      <c r="K349" s="50" t="str">
        <f aca="false">IFERROR(VLOOKUP($J349,'Base 1'!$A:$E,5,0),"-")</f>
        <v>-</v>
      </c>
      <c r="L349" s="50" t="str">
        <f aca="false">IFERROR(VLOOKUP($J349,'Base 1'!$A:$Q,17,0),"-")</f>
        <v>-</v>
      </c>
      <c r="M349" s="50" t="str">
        <f aca="false">IFERROR(VLOOKUP($J349,'Base 1'!$A:$R,18,0),"-")</f>
        <v>-</v>
      </c>
      <c r="N349" s="50" t="str">
        <f aca="false">IFERROR(VLOOKUP($J349,'Base 1'!$A:$F,6,0),"-")</f>
        <v>-</v>
      </c>
      <c r="O349" s="53" t="str">
        <f aca="false">IFERROR(VLOOKUP($J349,'Base 1'!$A:$G,7,0),"-")</f>
        <v>-</v>
      </c>
      <c r="P349" s="133"/>
      <c r="Q349" s="134" t="s">
        <v>57</v>
      </c>
      <c r="R349" s="135" t="s">
        <v>57</v>
      </c>
      <c r="S349" s="136"/>
      <c r="T349" s="60"/>
      <c r="U349" s="61" t="s">
        <v>57</v>
      </c>
      <c r="V349" s="63" t="str">
        <f aca="false">IFERROR(VLOOKUP($J349,'Base 1'!$A:$Q,16,0),"-")</f>
        <v>-</v>
      </c>
      <c r="W349" s="63" t="s">
        <v>57</v>
      </c>
      <c r="X349" s="64" t="s">
        <v>57</v>
      </c>
    </row>
    <row r="350" s="65" customFormat="true" ht="15" hidden="false" customHeight="false" outlineLevel="0" collapsed="false">
      <c r="B350" s="131" t="n">
        <f aca="true">TODAY()</f>
        <v>46135</v>
      </c>
      <c r="C350" s="132" t="s">
        <v>37</v>
      </c>
      <c r="D350" s="49" t="s">
        <v>38</v>
      </c>
      <c r="E350" s="50" t="str">
        <f aca="false">IFERROR(VLOOKUP($J350,'Base 1'!A:S,19,0),"-")</f>
        <v>-</v>
      </c>
      <c r="F350" s="50" t="str">
        <f aca="false">IFERROR(VLOOKUP($J350,'Base 1'!$A:$N,14,0),"-")</f>
        <v>-</v>
      </c>
      <c r="G350" s="50" t="str">
        <f aca="false">IFERROR(VLOOKUP($J350,'Base 1'!$A:$O,15,0),"-")</f>
        <v>-</v>
      </c>
      <c r="H350" s="50" t="str">
        <f aca="false">IFERROR(VLOOKUP($J350,'Base 1'!$A:$T,20,0),"-")</f>
        <v>-</v>
      </c>
      <c r="I350" s="51" t="str">
        <f aca="false">IFERROR(VLOOKUP($J350,'Base 1'!$A:$C,3,0),"-")</f>
        <v>-</v>
      </c>
      <c r="J350" s="51"/>
      <c r="K350" s="50" t="str">
        <f aca="false">IFERROR(VLOOKUP($J350,'Base 1'!$A:$E,5,0),"-")</f>
        <v>-</v>
      </c>
      <c r="L350" s="50" t="str">
        <f aca="false">IFERROR(VLOOKUP($J350,'Base 1'!$A:$Q,17,0),"-")</f>
        <v>-</v>
      </c>
      <c r="M350" s="50" t="str">
        <f aca="false">IFERROR(VLOOKUP($J350,'Base 1'!$A:$R,18,0),"-")</f>
        <v>-</v>
      </c>
      <c r="N350" s="50" t="str">
        <f aca="false">IFERROR(VLOOKUP($J350,'Base 1'!$A:$F,6,0),"-")</f>
        <v>-</v>
      </c>
      <c r="O350" s="53" t="str">
        <f aca="false">IFERROR(VLOOKUP($J350,'Base 1'!$A:$G,7,0),"-")</f>
        <v>-</v>
      </c>
      <c r="P350" s="133"/>
      <c r="Q350" s="134" t="s">
        <v>57</v>
      </c>
      <c r="R350" s="135" t="s">
        <v>57</v>
      </c>
      <c r="S350" s="136"/>
      <c r="T350" s="60"/>
      <c r="U350" s="61" t="s">
        <v>57</v>
      </c>
      <c r="V350" s="63" t="str">
        <f aca="false">IFERROR(VLOOKUP($J350,'Base 1'!$A:$Q,16,0),"-")</f>
        <v>-</v>
      </c>
      <c r="W350" s="63" t="s">
        <v>57</v>
      </c>
      <c r="X350" s="64" t="s">
        <v>57</v>
      </c>
    </row>
    <row r="351" s="65" customFormat="true" ht="15" hidden="false" customHeight="false" outlineLevel="0" collapsed="false">
      <c r="B351" s="131" t="n">
        <f aca="true">TODAY()</f>
        <v>46135</v>
      </c>
      <c r="C351" s="132" t="s">
        <v>37</v>
      </c>
      <c r="D351" s="49" t="s">
        <v>38</v>
      </c>
      <c r="E351" s="50" t="str">
        <f aca="false">IFERROR(VLOOKUP($J351,'Base 1'!A:S,19,0),"-")</f>
        <v>-</v>
      </c>
      <c r="F351" s="50" t="str">
        <f aca="false">IFERROR(VLOOKUP($J351,'Base 1'!$A:$N,14,0),"-")</f>
        <v>-</v>
      </c>
      <c r="G351" s="50" t="str">
        <f aca="false">IFERROR(VLOOKUP($J351,'Base 1'!$A:$O,15,0),"-")</f>
        <v>-</v>
      </c>
      <c r="H351" s="50" t="str">
        <f aca="false">IFERROR(VLOOKUP($J351,'Base 1'!$A:$T,20,0),"-")</f>
        <v>-</v>
      </c>
      <c r="I351" s="51" t="str">
        <f aca="false">IFERROR(VLOOKUP($J351,'Base 1'!$A:$C,3,0),"-")</f>
        <v>-</v>
      </c>
      <c r="J351" s="51"/>
      <c r="K351" s="50" t="str">
        <f aca="false">IFERROR(VLOOKUP($J351,'Base 1'!$A:$E,5,0),"-")</f>
        <v>-</v>
      </c>
      <c r="L351" s="50" t="str">
        <f aca="false">IFERROR(VLOOKUP($J351,'Base 1'!$A:$Q,17,0),"-")</f>
        <v>-</v>
      </c>
      <c r="M351" s="50" t="str">
        <f aca="false">IFERROR(VLOOKUP($J351,'Base 1'!$A:$R,18,0),"-")</f>
        <v>-</v>
      </c>
      <c r="N351" s="50" t="str">
        <f aca="false">IFERROR(VLOOKUP($J351,'Base 1'!$A:$F,6,0),"-")</f>
        <v>-</v>
      </c>
      <c r="O351" s="53" t="str">
        <f aca="false">IFERROR(VLOOKUP($J351,'Base 1'!$A:$G,7,0),"-")</f>
        <v>-</v>
      </c>
      <c r="P351" s="133"/>
      <c r="Q351" s="134" t="s">
        <v>57</v>
      </c>
      <c r="R351" s="135" t="s">
        <v>57</v>
      </c>
      <c r="S351" s="136"/>
      <c r="T351" s="60"/>
      <c r="U351" s="61" t="s">
        <v>57</v>
      </c>
      <c r="V351" s="63" t="str">
        <f aca="false">IFERROR(VLOOKUP($J351,'Base 1'!$A:$Q,16,0),"-")</f>
        <v>-</v>
      </c>
      <c r="W351" s="63" t="s">
        <v>57</v>
      </c>
      <c r="X351" s="64" t="s">
        <v>57</v>
      </c>
    </row>
    <row r="352" s="65" customFormat="true" ht="15" hidden="false" customHeight="false" outlineLevel="0" collapsed="false">
      <c r="B352" s="131" t="n">
        <f aca="true">TODAY()</f>
        <v>46135</v>
      </c>
      <c r="C352" s="132" t="s">
        <v>37</v>
      </c>
      <c r="D352" s="49" t="s">
        <v>38</v>
      </c>
      <c r="E352" s="50" t="str">
        <f aca="false">IFERROR(VLOOKUP($J352,'Base 1'!A:S,19,0),"-")</f>
        <v>-</v>
      </c>
      <c r="F352" s="50" t="str">
        <f aca="false">IFERROR(VLOOKUP($J352,'Base 1'!$A:$N,14,0),"-")</f>
        <v>-</v>
      </c>
      <c r="G352" s="50" t="str">
        <f aca="false">IFERROR(VLOOKUP($J352,'Base 1'!$A:$O,15,0),"-")</f>
        <v>-</v>
      </c>
      <c r="H352" s="50" t="str">
        <f aca="false">IFERROR(VLOOKUP($J352,'Base 1'!$A:$T,20,0),"-")</f>
        <v>-</v>
      </c>
      <c r="I352" s="51" t="str">
        <f aca="false">IFERROR(VLOOKUP($J352,'Base 1'!$A:$C,3,0),"-")</f>
        <v>-</v>
      </c>
      <c r="J352" s="51"/>
      <c r="K352" s="50" t="str">
        <f aca="false">IFERROR(VLOOKUP($J352,'Base 1'!$A:$E,5,0),"-")</f>
        <v>-</v>
      </c>
      <c r="L352" s="50" t="str">
        <f aca="false">IFERROR(VLOOKUP($J352,'Base 1'!$A:$Q,17,0),"-")</f>
        <v>-</v>
      </c>
      <c r="M352" s="50" t="str">
        <f aca="false">IFERROR(VLOOKUP($J352,'Base 1'!$A:$R,18,0),"-")</f>
        <v>-</v>
      </c>
      <c r="N352" s="50" t="str">
        <f aca="false">IFERROR(VLOOKUP($J352,'Base 1'!$A:$F,6,0),"-")</f>
        <v>-</v>
      </c>
      <c r="O352" s="53" t="str">
        <f aca="false">IFERROR(VLOOKUP($J352,'Base 1'!$A:$G,7,0),"-")</f>
        <v>-</v>
      </c>
      <c r="P352" s="133"/>
      <c r="Q352" s="134" t="s">
        <v>57</v>
      </c>
      <c r="R352" s="135" t="s">
        <v>57</v>
      </c>
      <c r="S352" s="136"/>
      <c r="T352" s="60"/>
      <c r="U352" s="61" t="s">
        <v>57</v>
      </c>
      <c r="V352" s="63" t="str">
        <f aca="false">IFERROR(VLOOKUP($J352,'Base 1'!$A:$Q,16,0),"-")</f>
        <v>-</v>
      </c>
      <c r="W352" s="63" t="s">
        <v>57</v>
      </c>
      <c r="X352" s="64" t="s">
        <v>57</v>
      </c>
    </row>
    <row r="353" s="65" customFormat="true" ht="15" hidden="false" customHeight="false" outlineLevel="0" collapsed="false">
      <c r="B353" s="131" t="n">
        <f aca="true">TODAY()</f>
        <v>46135</v>
      </c>
      <c r="C353" s="132" t="s">
        <v>37</v>
      </c>
      <c r="D353" s="49" t="s">
        <v>38</v>
      </c>
      <c r="E353" s="50" t="str">
        <f aca="false">IFERROR(VLOOKUP($J353,'Base 1'!A:S,19,0),"-")</f>
        <v>-</v>
      </c>
      <c r="F353" s="50" t="str">
        <f aca="false">IFERROR(VLOOKUP($J353,'Base 1'!$A:$N,14,0),"-")</f>
        <v>-</v>
      </c>
      <c r="G353" s="50" t="str">
        <f aca="false">IFERROR(VLOOKUP($J353,'Base 1'!$A:$O,15,0),"-")</f>
        <v>-</v>
      </c>
      <c r="H353" s="50" t="str">
        <f aca="false">IFERROR(VLOOKUP($J353,'Base 1'!$A:$T,20,0),"-")</f>
        <v>-</v>
      </c>
      <c r="I353" s="51" t="str">
        <f aca="false">IFERROR(VLOOKUP($J353,'Base 1'!$A:$C,3,0),"-")</f>
        <v>-</v>
      </c>
      <c r="J353" s="51"/>
      <c r="K353" s="50" t="str">
        <f aca="false">IFERROR(VLOOKUP($J353,'Base 1'!$A:$E,5,0),"-")</f>
        <v>-</v>
      </c>
      <c r="L353" s="50" t="str">
        <f aca="false">IFERROR(VLOOKUP($J353,'Base 1'!$A:$Q,17,0),"-")</f>
        <v>-</v>
      </c>
      <c r="M353" s="50" t="str">
        <f aca="false">IFERROR(VLOOKUP($J353,'Base 1'!$A:$R,18,0),"-")</f>
        <v>-</v>
      </c>
      <c r="N353" s="50" t="str">
        <f aca="false">IFERROR(VLOOKUP($J353,'Base 1'!$A:$F,6,0),"-")</f>
        <v>-</v>
      </c>
      <c r="O353" s="53" t="str">
        <f aca="false">IFERROR(VLOOKUP($J353,'Base 1'!$A:$G,7,0),"-")</f>
        <v>-</v>
      </c>
      <c r="P353" s="133"/>
      <c r="Q353" s="134" t="s">
        <v>57</v>
      </c>
      <c r="R353" s="135" t="s">
        <v>57</v>
      </c>
      <c r="S353" s="136"/>
      <c r="T353" s="60"/>
      <c r="U353" s="61" t="s">
        <v>57</v>
      </c>
      <c r="V353" s="63" t="str">
        <f aca="false">IFERROR(VLOOKUP($J353,'Base 1'!$A:$Q,16,0),"-")</f>
        <v>-</v>
      </c>
      <c r="W353" s="63" t="s">
        <v>57</v>
      </c>
      <c r="X353" s="64" t="s">
        <v>57</v>
      </c>
    </row>
    <row r="354" s="65" customFormat="true" ht="15" hidden="false" customHeight="false" outlineLevel="0" collapsed="false">
      <c r="B354" s="131" t="n">
        <f aca="true">TODAY()</f>
        <v>46135</v>
      </c>
      <c r="C354" s="132" t="s">
        <v>37</v>
      </c>
      <c r="D354" s="49" t="s">
        <v>38</v>
      </c>
      <c r="E354" s="50" t="str">
        <f aca="false">IFERROR(VLOOKUP($J354,'Base 1'!A:S,19,0),"-")</f>
        <v>-</v>
      </c>
      <c r="F354" s="50" t="str">
        <f aca="false">IFERROR(VLOOKUP($J354,'Base 1'!$A:$N,14,0),"-")</f>
        <v>-</v>
      </c>
      <c r="G354" s="50" t="str">
        <f aca="false">IFERROR(VLOOKUP($J354,'Base 1'!$A:$O,15,0),"-")</f>
        <v>-</v>
      </c>
      <c r="H354" s="50" t="str">
        <f aca="false">IFERROR(VLOOKUP($J354,'Base 1'!$A:$T,20,0),"-")</f>
        <v>-</v>
      </c>
      <c r="I354" s="51" t="str">
        <f aca="false">IFERROR(VLOOKUP($J354,'Base 1'!$A:$C,3,0),"-")</f>
        <v>-</v>
      </c>
      <c r="J354" s="51"/>
      <c r="K354" s="50" t="str">
        <f aca="false">IFERROR(VLOOKUP($J354,'Base 1'!$A:$E,5,0),"-")</f>
        <v>-</v>
      </c>
      <c r="L354" s="50" t="str">
        <f aca="false">IFERROR(VLOOKUP($J354,'Base 1'!$A:$Q,17,0),"-")</f>
        <v>-</v>
      </c>
      <c r="M354" s="50" t="str">
        <f aca="false">IFERROR(VLOOKUP($J354,'Base 1'!$A:$R,18,0),"-")</f>
        <v>-</v>
      </c>
      <c r="N354" s="50" t="str">
        <f aca="false">IFERROR(VLOOKUP($J354,'Base 1'!$A:$F,6,0),"-")</f>
        <v>-</v>
      </c>
      <c r="O354" s="53" t="str">
        <f aca="false">IFERROR(VLOOKUP($J354,'Base 1'!$A:$G,7,0),"-")</f>
        <v>-</v>
      </c>
      <c r="P354" s="133"/>
      <c r="Q354" s="134" t="s">
        <v>57</v>
      </c>
      <c r="R354" s="135" t="s">
        <v>57</v>
      </c>
      <c r="S354" s="136"/>
      <c r="T354" s="60"/>
      <c r="U354" s="61" t="s">
        <v>57</v>
      </c>
      <c r="V354" s="63" t="str">
        <f aca="false">IFERROR(VLOOKUP($J354,'Base 1'!$A:$Q,16,0),"-")</f>
        <v>-</v>
      </c>
      <c r="W354" s="63" t="s">
        <v>57</v>
      </c>
      <c r="X354" s="64" t="s">
        <v>57</v>
      </c>
    </row>
    <row r="355" s="65" customFormat="true" ht="15" hidden="false" customHeight="false" outlineLevel="0" collapsed="false">
      <c r="B355" s="131" t="n">
        <f aca="true">TODAY()</f>
        <v>46135</v>
      </c>
      <c r="C355" s="132" t="s">
        <v>37</v>
      </c>
      <c r="D355" s="49" t="s">
        <v>38</v>
      </c>
      <c r="E355" s="50" t="str">
        <f aca="false">IFERROR(VLOOKUP($J355,'Base 1'!A:S,19,0),"-")</f>
        <v>-</v>
      </c>
      <c r="F355" s="50" t="str">
        <f aca="false">IFERROR(VLOOKUP($J355,'Base 1'!$A:$N,14,0),"-")</f>
        <v>-</v>
      </c>
      <c r="G355" s="50" t="str">
        <f aca="false">IFERROR(VLOOKUP($J355,'Base 1'!$A:$O,15,0),"-")</f>
        <v>-</v>
      </c>
      <c r="H355" s="50" t="str">
        <f aca="false">IFERROR(VLOOKUP($J355,'Base 1'!$A:$T,20,0),"-")</f>
        <v>-</v>
      </c>
      <c r="I355" s="51" t="str">
        <f aca="false">IFERROR(VLOOKUP($J355,'Base 1'!$A:$C,3,0),"-")</f>
        <v>-</v>
      </c>
      <c r="J355" s="51"/>
      <c r="K355" s="50" t="str">
        <f aca="false">IFERROR(VLOOKUP($J355,'Base 1'!$A:$E,5,0),"-")</f>
        <v>-</v>
      </c>
      <c r="L355" s="50" t="str">
        <f aca="false">IFERROR(VLOOKUP($J355,'Base 1'!$A:$Q,17,0),"-")</f>
        <v>-</v>
      </c>
      <c r="M355" s="50" t="str">
        <f aca="false">IFERROR(VLOOKUP($J355,'Base 1'!$A:$R,18,0),"-")</f>
        <v>-</v>
      </c>
      <c r="N355" s="50" t="str">
        <f aca="false">IFERROR(VLOOKUP($J355,'Base 1'!$A:$F,6,0),"-")</f>
        <v>-</v>
      </c>
      <c r="O355" s="53" t="str">
        <f aca="false">IFERROR(VLOOKUP($J355,'Base 1'!$A:$G,7,0),"-")</f>
        <v>-</v>
      </c>
      <c r="P355" s="133"/>
      <c r="Q355" s="134" t="s">
        <v>57</v>
      </c>
      <c r="R355" s="135" t="s">
        <v>57</v>
      </c>
      <c r="S355" s="136"/>
      <c r="T355" s="60"/>
      <c r="U355" s="61" t="s">
        <v>57</v>
      </c>
      <c r="V355" s="63" t="str">
        <f aca="false">IFERROR(VLOOKUP($J355,'Base 1'!$A:$Q,16,0),"-")</f>
        <v>-</v>
      </c>
      <c r="W355" s="63" t="s">
        <v>57</v>
      </c>
      <c r="X355" s="64" t="s">
        <v>57</v>
      </c>
    </row>
    <row r="356" s="65" customFormat="true" ht="15" hidden="false" customHeight="false" outlineLevel="0" collapsed="false">
      <c r="B356" s="131" t="n">
        <f aca="true">TODAY()</f>
        <v>46135</v>
      </c>
      <c r="C356" s="132" t="s">
        <v>37</v>
      </c>
      <c r="D356" s="49" t="s">
        <v>38</v>
      </c>
      <c r="E356" s="50" t="str">
        <f aca="false">IFERROR(VLOOKUP($J356,'Base 1'!A:S,19,0),"-")</f>
        <v>-</v>
      </c>
      <c r="F356" s="50" t="str">
        <f aca="false">IFERROR(VLOOKUP($J356,'Base 1'!$A:$N,14,0),"-")</f>
        <v>-</v>
      </c>
      <c r="G356" s="50" t="str">
        <f aca="false">IFERROR(VLOOKUP($J356,'Base 1'!$A:$O,15,0),"-")</f>
        <v>-</v>
      </c>
      <c r="H356" s="50" t="str">
        <f aca="false">IFERROR(VLOOKUP($J356,'Base 1'!$A:$T,20,0),"-")</f>
        <v>-</v>
      </c>
      <c r="I356" s="51" t="str">
        <f aca="false">IFERROR(VLOOKUP($J356,'Base 1'!$A:$C,3,0),"-")</f>
        <v>-</v>
      </c>
      <c r="J356" s="51"/>
      <c r="K356" s="50" t="str">
        <f aca="false">IFERROR(VLOOKUP($J356,'Base 1'!$A:$E,5,0),"-")</f>
        <v>-</v>
      </c>
      <c r="L356" s="50" t="str">
        <f aca="false">IFERROR(VLOOKUP($J356,'Base 1'!$A:$Q,17,0),"-")</f>
        <v>-</v>
      </c>
      <c r="M356" s="50" t="str">
        <f aca="false">IFERROR(VLOOKUP($J356,'Base 1'!$A:$R,18,0),"-")</f>
        <v>-</v>
      </c>
      <c r="N356" s="50" t="str">
        <f aca="false">IFERROR(VLOOKUP($J356,'Base 1'!$A:$F,6,0),"-")</f>
        <v>-</v>
      </c>
      <c r="O356" s="53" t="str">
        <f aca="false">IFERROR(VLOOKUP($J356,'Base 1'!$A:$G,7,0),"-")</f>
        <v>-</v>
      </c>
      <c r="P356" s="133"/>
      <c r="Q356" s="134" t="s">
        <v>57</v>
      </c>
      <c r="R356" s="135" t="s">
        <v>57</v>
      </c>
      <c r="S356" s="136"/>
      <c r="T356" s="60"/>
      <c r="U356" s="61" t="s">
        <v>57</v>
      </c>
      <c r="V356" s="63" t="str">
        <f aca="false">IFERROR(VLOOKUP($J356,'Base 1'!$A:$Q,16,0),"-")</f>
        <v>-</v>
      </c>
      <c r="W356" s="63" t="s">
        <v>57</v>
      </c>
      <c r="X356" s="64" t="s">
        <v>57</v>
      </c>
    </row>
    <row r="357" s="65" customFormat="true" ht="15" hidden="false" customHeight="false" outlineLevel="0" collapsed="false">
      <c r="B357" s="131" t="n">
        <f aca="true">TODAY()</f>
        <v>46135</v>
      </c>
      <c r="C357" s="132" t="s">
        <v>37</v>
      </c>
      <c r="D357" s="49" t="s">
        <v>38</v>
      </c>
      <c r="E357" s="50" t="str">
        <f aca="false">IFERROR(VLOOKUP($J357,'Base 1'!A:S,19,0),"-")</f>
        <v>-</v>
      </c>
      <c r="F357" s="50" t="str">
        <f aca="false">IFERROR(VLOOKUP($J357,'Base 1'!$A:$N,14,0),"-")</f>
        <v>-</v>
      </c>
      <c r="G357" s="50" t="str">
        <f aca="false">IFERROR(VLOOKUP($J357,'Base 1'!$A:$O,15,0),"-")</f>
        <v>-</v>
      </c>
      <c r="H357" s="50" t="str">
        <f aca="false">IFERROR(VLOOKUP($J357,'Base 1'!$A:$T,20,0),"-")</f>
        <v>-</v>
      </c>
      <c r="I357" s="51" t="str">
        <f aca="false">IFERROR(VLOOKUP($J357,'Base 1'!$A:$C,3,0),"-")</f>
        <v>-</v>
      </c>
      <c r="J357" s="51"/>
      <c r="K357" s="50" t="str">
        <f aca="false">IFERROR(VLOOKUP($J357,'Base 1'!$A:$E,5,0),"-")</f>
        <v>-</v>
      </c>
      <c r="L357" s="50" t="str">
        <f aca="false">IFERROR(VLOOKUP($J357,'Base 1'!$A:$Q,17,0),"-")</f>
        <v>-</v>
      </c>
      <c r="M357" s="50" t="str">
        <f aca="false">IFERROR(VLOOKUP($J357,'Base 1'!$A:$R,18,0),"-")</f>
        <v>-</v>
      </c>
      <c r="N357" s="50" t="str">
        <f aca="false">IFERROR(VLOOKUP($J357,'Base 1'!$A:$F,6,0),"-")</f>
        <v>-</v>
      </c>
      <c r="O357" s="53" t="str">
        <f aca="false">IFERROR(VLOOKUP($J357,'Base 1'!$A:$G,7,0),"-")</f>
        <v>-</v>
      </c>
      <c r="P357" s="133"/>
      <c r="Q357" s="134" t="s">
        <v>57</v>
      </c>
      <c r="R357" s="135" t="s">
        <v>57</v>
      </c>
      <c r="S357" s="136"/>
      <c r="T357" s="60"/>
      <c r="U357" s="61" t="s">
        <v>57</v>
      </c>
      <c r="V357" s="63" t="str">
        <f aca="false">IFERROR(VLOOKUP($J357,'Base 1'!$A:$Q,16,0),"-")</f>
        <v>-</v>
      </c>
      <c r="W357" s="63" t="s">
        <v>57</v>
      </c>
      <c r="X357" s="64" t="s">
        <v>57</v>
      </c>
    </row>
    <row r="358" s="65" customFormat="true" ht="15" hidden="false" customHeight="false" outlineLevel="0" collapsed="false">
      <c r="B358" s="131" t="n">
        <f aca="true">TODAY()</f>
        <v>46135</v>
      </c>
      <c r="C358" s="132" t="s">
        <v>37</v>
      </c>
      <c r="D358" s="49" t="s">
        <v>38</v>
      </c>
      <c r="E358" s="50" t="str">
        <f aca="false">IFERROR(VLOOKUP($J358,'Base 1'!A:S,19,0),"-")</f>
        <v>-</v>
      </c>
      <c r="F358" s="50" t="str">
        <f aca="false">IFERROR(VLOOKUP($J358,'Base 1'!$A:$N,14,0),"-")</f>
        <v>-</v>
      </c>
      <c r="G358" s="50" t="str">
        <f aca="false">IFERROR(VLOOKUP($J358,'Base 1'!$A:$O,15,0),"-")</f>
        <v>-</v>
      </c>
      <c r="H358" s="50" t="str">
        <f aca="false">IFERROR(VLOOKUP($J358,'Base 1'!$A:$T,20,0),"-")</f>
        <v>-</v>
      </c>
      <c r="I358" s="51" t="str">
        <f aca="false">IFERROR(VLOOKUP($J358,'Base 1'!$A:$C,3,0),"-")</f>
        <v>-</v>
      </c>
      <c r="J358" s="51"/>
      <c r="K358" s="50" t="str">
        <f aca="false">IFERROR(VLOOKUP($J358,'Base 1'!$A:$E,5,0),"-")</f>
        <v>-</v>
      </c>
      <c r="L358" s="50" t="str">
        <f aca="false">IFERROR(VLOOKUP($J358,'Base 1'!$A:$Q,17,0),"-")</f>
        <v>-</v>
      </c>
      <c r="M358" s="50" t="str">
        <f aca="false">IFERROR(VLOOKUP($J358,'Base 1'!$A:$R,18,0),"-")</f>
        <v>-</v>
      </c>
      <c r="N358" s="50" t="str">
        <f aca="false">IFERROR(VLOOKUP($J358,'Base 1'!$A:$F,6,0),"-")</f>
        <v>-</v>
      </c>
      <c r="O358" s="53" t="str">
        <f aca="false">IFERROR(VLOOKUP($J358,'Base 1'!$A:$G,7,0),"-")</f>
        <v>-</v>
      </c>
      <c r="P358" s="133"/>
      <c r="Q358" s="134" t="s">
        <v>57</v>
      </c>
      <c r="R358" s="135" t="s">
        <v>57</v>
      </c>
      <c r="S358" s="136"/>
      <c r="T358" s="60"/>
      <c r="U358" s="61" t="s">
        <v>57</v>
      </c>
      <c r="V358" s="63" t="str">
        <f aca="false">IFERROR(VLOOKUP($J358,'Base 1'!$A:$Q,16,0),"-")</f>
        <v>-</v>
      </c>
      <c r="W358" s="63" t="s">
        <v>57</v>
      </c>
      <c r="X358" s="64" t="s">
        <v>57</v>
      </c>
    </row>
    <row r="359" s="65" customFormat="true" ht="15" hidden="false" customHeight="false" outlineLevel="0" collapsed="false">
      <c r="B359" s="131" t="n">
        <f aca="true">TODAY()</f>
        <v>46135</v>
      </c>
      <c r="C359" s="132" t="s">
        <v>37</v>
      </c>
      <c r="D359" s="49" t="s">
        <v>38</v>
      </c>
      <c r="E359" s="50" t="str">
        <f aca="false">IFERROR(VLOOKUP($J359,'Base 1'!A:S,19,0),"-")</f>
        <v>-</v>
      </c>
      <c r="F359" s="50" t="str">
        <f aca="false">IFERROR(VLOOKUP($J359,'Base 1'!$A:$N,14,0),"-")</f>
        <v>-</v>
      </c>
      <c r="G359" s="50" t="str">
        <f aca="false">IFERROR(VLOOKUP($J359,'Base 1'!$A:$O,15,0),"-")</f>
        <v>-</v>
      </c>
      <c r="H359" s="50" t="str">
        <f aca="false">IFERROR(VLOOKUP($J359,'Base 1'!$A:$T,20,0),"-")</f>
        <v>-</v>
      </c>
      <c r="I359" s="51" t="str">
        <f aca="false">IFERROR(VLOOKUP($J359,'Base 1'!$A:$C,3,0),"-")</f>
        <v>-</v>
      </c>
      <c r="J359" s="51"/>
      <c r="K359" s="50" t="str">
        <f aca="false">IFERROR(VLOOKUP($J359,'Base 1'!$A:$E,5,0),"-")</f>
        <v>-</v>
      </c>
      <c r="L359" s="50" t="str">
        <f aca="false">IFERROR(VLOOKUP($J359,'Base 1'!$A:$Q,17,0),"-")</f>
        <v>-</v>
      </c>
      <c r="M359" s="50" t="str">
        <f aca="false">IFERROR(VLOOKUP($J359,'Base 1'!$A:$R,18,0),"-")</f>
        <v>-</v>
      </c>
      <c r="N359" s="50" t="str">
        <f aca="false">IFERROR(VLOOKUP($J359,'Base 1'!$A:$F,6,0),"-")</f>
        <v>-</v>
      </c>
      <c r="O359" s="53" t="str">
        <f aca="false">IFERROR(VLOOKUP($J359,'Base 1'!$A:$G,7,0),"-")</f>
        <v>-</v>
      </c>
      <c r="P359" s="133"/>
      <c r="Q359" s="134" t="s">
        <v>57</v>
      </c>
      <c r="R359" s="135" t="s">
        <v>57</v>
      </c>
      <c r="S359" s="136"/>
      <c r="T359" s="60"/>
      <c r="U359" s="61" t="s">
        <v>57</v>
      </c>
      <c r="V359" s="63" t="str">
        <f aca="false">IFERROR(VLOOKUP($J359,'Base 1'!$A:$Q,16,0),"-")</f>
        <v>-</v>
      </c>
      <c r="W359" s="63" t="s">
        <v>57</v>
      </c>
      <c r="X359" s="64" t="s">
        <v>57</v>
      </c>
    </row>
    <row r="360" s="65" customFormat="true" ht="15" hidden="false" customHeight="false" outlineLevel="0" collapsed="false">
      <c r="B360" s="131" t="n">
        <f aca="true">TODAY()</f>
        <v>46135</v>
      </c>
      <c r="C360" s="132" t="s">
        <v>37</v>
      </c>
      <c r="D360" s="49" t="s">
        <v>38</v>
      </c>
      <c r="E360" s="50" t="str">
        <f aca="false">IFERROR(VLOOKUP($J360,'Base 1'!A:S,19,0),"-")</f>
        <v>-</v>
      </c>
      <c r="F360" s="50" t="str">
        <f aca="false">IFERROR(VLOOKUP($J360,'Base 1'!$A:$N,14,0),"-")</f>
        <v>-</v>
      </c>
      <c r="G360" s="50" t="str">
        <f aca="false">IFERROR(VLOOKUP($J360,'Base 1'!$A:$O,15,0),"-")</f>
        <v>-</v>
      </c>
      <c r="H360" s="50" t="str">
        <f aca="false">IFERROR(VLOOKUP($J360,'Base 1'!$A:$T,20,0),"-")</f>
        <v>-</v>
      </c>
      <c r="I360" s="51" t="str">
        <f aca="false">IFERROR(VLOOKUP($J360,'Base 1'!$A:$C,3,0),"-")</f>
        <v>-</v>
      </c>
      <c r="J360" s="51"/>
      <c r="K360" s="50" t="str">
        <f aca="false">IFERROR(VLOOKUP($J360,'Base 1'!$A:$E,5,0),"-")</f>
        <v>-</v>
      </c>
      <c r="L360" s="50" t="str">
        <f aca="false">IFERROR(VLOOKUP($J360,'Base 1'!$A:$Q,17,0),"-")</f>
        <v>-</v>
      </c>
      <c r="M360" s="50" t="str">
        <f aca="false">IFERROR(VLOOKUP($J360,'Base 1'!$A:$R,18,0),"-")</f>
        <v>-</v>
      </c>
      <c r="N360" s="50" t="str">
        <f aca="false">IFERROR(VLOOKUP($J360,'Base 1'!$A:$F,6,0),"-")</f>
        <v>-</v>
      </c>
      <c r="O360" s="53" t="str">
        <f aca="false">IFERROR(VLOOKUP($J360,'Base 1'!$A:$G,7,0),"-")</f>
        <v>-</v>
      </c>
      <c r="P360" s="133"/>
      <c r="Q360" s="134" t="s">
        <v>57</v>
      </c>
      <c r="R360" s="135" t="s">
        <v>57</v>
      </c>
      <c r="S360" s="136"/>
      <c r="T360" s="60"/>
      <c r="U360" s="61" t="s">
        <v>57</v>
      </c>
      <c r="V360" s="63" t="str">
        <f aca="false">IFERROR(VLOOKUP($J360,'Base 1'!$A:$Q,16,0),"-")</f>
        <v>-</v>
      </c>
      <c r="W360" s="63" t="s">
        <v>57</v>
      </c>
      <c r="X360" s="64" t="s">
        <v>57</v>
      </c>
    </row>
    <row r="361" s="65" customFormat="true" ht="15" hidden="false" customHeight="false" outlineLevel="0" collapsed="false">
      <c r="B361" s="131" t="n">
        <f aca="true">TODAY()</f>
        <v>46135</v>
      </c>
      <c r="C361" s="132" t="s">
        <v>37</v>
      </c>
      <c r="D361" s="49" t="s">
        <v>38</v>
      </c>
      <c r="E361" s="50" t="str">
        <f aca="false">IFERROR(VLOOKUP($J361,'Base 1'!A:S,19,0),"-")</f>
        <v>-</v>
      </c>
      <c r="F361" s="50" t="str">
        <f aca="false">IFERROR(VLOOKUP($J361,'Base 1'!$A:$N,14,0),"-")</f>
        <v>-</v>
      </c>
      <c r="G361" s="50" t="str">
        <f aca="false">IFERROR(VLOOKUP($J361,'Base 1'!$A:$O,15,0),"-")</f>
        <v>-</v>
      </c>
      <c r="H361" s="50" t="str">
        <f aca="false">IFERROR(VLOOKUP($J361,'Base 1'!$A:$T,20,0),"-")</f>
        <v>-</v>
      </c>
      <c r="I361" s="51" t="str">
        <f aca="false">IFERROR(VLOOKUP($J361,'Base 1'!$A:$C,3,0),"-")</f>
        <v>-</v>
      </c>
      <c r="J361" s="51"/>
      <c r="K361" s="50" t="str">
        <f aca="false">IFERROR(VLOOKUP($J361,'Base 1'!$A:$E,5,0),"-")</f>
        <v>-</v>
      </c>
      <c r="L361" s="50" t="str">
        <f aca="false">IFERROR(VLOOKUP($J361,'Base 1'!$A:$Q,17,0),"-")</f>
        <v>-</v>
      </c>
      <c r="M361" s="50" t="str">
        <f aca="false">IFERROR(VLOOKUP($J361,'Base 1'!$A:$R,18,0),"-")</f>
        <v>-</v>
      </c>
      <c r="N361" s="50" t="str">
        <f aca="false">IFERROR(VLOOKUP($J361,'Base 1'!$A:$F,6,0),"-")</f>
        <v>-</v>
      </c>
      <c r="O361" s="53" t="str">
        <f aca="false">IFERROR(VLOOKUP($J361,'Base 1'!$A:$G,7,0),"-")</f>
        <v>-</v>
      </c>
      <c r="P361" s="133"/>
      <c r="Q361" s="134" t="s">
        <v>57</v>
      </c>
      <c r="R361" s="135" t="s">
        <v>57</v>
      </c>
      <c r="S361" s="136"/>
      <c r="T361" s="60"/>
      <c r="U361" s="61" t="s">
        <v>57</v>
      </c>
      <c r="V361" s="63" t="str">
        <f aca="false">IFERROR(VLOOKUP($J361,'Base 1'!$A:$Q,16,0),"-")</f>
        <v>-</v>
      </c>
      <c r="W361" s="63" t="s">
        <v>57</v>
      </c>
      <c r="X361" s="64" t="s">
        <v>57</v>
      </c>
    </row>
    <row r="362" s="65" customFormat="true" ht="15" hidden="false" customHeight="false" outlineLevel="0" collapsed="false">
      <c r="B362" s="131" t="n">
        <f aca="true">TODAY()</f>
        <v>46135</v>
      </c>
      <c r="C362" s="132" t="s">
        <v>37</v>
      </c>
      <c r="D362" s="49" t="s">
        <v>38</v>
      </c>
      <c r="E362" s="50" t="str">
        <f aca="false">IFERROR(VLOOKUP($J362,'Base 1'!A:S,19,0),"-")</f>
        <v>-</v>
      </c>
      <c r="F362" s="50" t="str">
        <f aca="false">IFERROR(VLOOKUP($J362,'Base 1'!$A:$N,14,0),"-")</f>
        <v>-</v>
      </c>
      <c r="G362" s="50" t="str">
        <f aca="false">IFERROR(VLOOKUP($J362,'Base 1'!$A:$O,15,0),"-")</f>
        <v>-</v>
      </c>
      <c r="H362" s="50" t="str">
        <f aca="false">IFERROR(VLOOKUP($J362,'Base 1'!$A:$T,20,0),"-")</f>
        <v>-</v>
      </c>
      <c r="I362" s="51" t="str">
        <f aca="false">IFERROR(VLOOKUP($J362,'Base 1'!$A:$C,3,0),"-")</f>
        <v>-</v>
      </c>
      <c r="J362" s="51"/>
      <c r="K362" s="50" t="str">
        <f aca="false">IFERROR(VLOOKUP($J362,'Base 1'!$A:$E,5,0),"-")</f>
        <v>-</v>
      </c>
      <c r="L362" s="50" t="str">
        <f aca="false">IFERROR(VLOOKUP($J362,'Base 1'!$A:$Q,17,0),"-")</f>
        <v>-</v>
      </c>
      <c r="M362" s="50" t="str">
        <f aca="false">IFERROR(VLOOKUP($J362,'Base 1'!$A:$R,18,0),"-")</f>
        <v>-</v>
      </c>
      <c r="N362" s="50" t="str">
        <f aca="false">IFERROR(VLOOKUP($J362,'Base 1'!$A:$F,6,0),"-")</f>
        <v>-</v>
      </c>
      <c r="O362" s="53" t="str">
        <f aca="false">IFERROR(VLOOKUP($J362,'Base 1'!$A:$G,7,0),"-")</f>
        <v>-</v>
      </c>
      <c r="P362" s="133"/>
      <c r="Q362" s="134" t="s">
        <v>57</v>
      </c>
      <c r="R362" s="135" t="s">
        <v>57</v>
      </c>
      <c r="S362" s="136"/>
      <c r="T362" s="60"/>
      <c r="U362" s="61" t="s">
        <v>57</v>
      </c>
      <c r="V362" s="63" t="str">
        <f aca="false">IFERROR(VLOOKUP($J362,'Base 1'!$A:$Q,16,0),"-")</f>
        <v>-</v>
      </c>
      <c r="W362" s="63" t="s">
        <v>57</v>
      </c>
      <c r="X362" s="64" t="s">
        <v>57</v>
      </c>
    </row>
    <row r="363" s="65" customFormat="true" ht="15" hidden="false" customHeight="false" outlineLevel="0" collapsed="false">
      <c r="B363" s="131" t="n">
        <f aca="true">TODAY()</f>
        <v>46135</v>
      </c>
      <c r="C363" s="132" t="s">
        <v>37</v>
      </c>
      <c r="D363" s="49" t="s">
        <v>38</v>
      </c>
      <c r="E363" s="50" t="str">
        <f aca="false">IFERROR(VLOOKUP($J363,'Base 1'!A:S,19,0),"-")</f>
        <v>-</v>
      </c>
      <c r="F363" s="50" t="str">
        <f aca="false">IFERROR(VLOOKUP($J363,'Base 1'!$A:$N,14,0),"-")</f>
        <v>-</v>
      </c>
      <c r="G363" s="50" t="str">
        <f aca="false">IFERROR(VLOOKUP($J363,'Base 1'!$A:$O,15,0),"-")</f>
        <v>-</v>
      </c>
      <c r="H363" s="50" t="str">
        <f aca="false">IFERROR(VLOOKUP($J363,'Base 1'!$A:$T,20,0),"-")</f>
        <v>-</v>
      </c>
      <c r="I363" s="51" t="str">
        <f aca="false">IFERROR(VLOOKUP($J363,'Base 1'!$A:$C,3,0),"-")</f>
        <v>-</v>
      </c>
      <c r="J363" s="51"/>
      <c r="K363" s="50" t="str">
        <f aca="false">IFERROR(VLOOKUP($J363,'Base 1'!$A:$E,5,0),"-")</f>
        <v>-</v>
      </c>
      <c r="L363" s="50" t="str">
        <f aca="false">IFERROR(VLOOKUP($J363,'Base 1'!$A:$Q,17,0),"-")</f>
        <v>-</v>
      </c>
      <c r="M363" s="50" t="str">
        <f aca="false">IFERROR(VLOOKUP($J363,'Base 1'!$A:$R,18,0),"-")</f>
        <v>-</v>
      </c>
      <c r="N363" s="50" t="str">
        <f aca="false">IFERROR(VLOOKUP($J363,'Base 1'!$A:$F,6,0),"-")</f>
        <v>-</v>
      </c>
      <c r="O363" s="53" t="str">
        <f aca="false">IFERROR(VLOOKUP($J363,'Base 1'!$A:$G,7,0),"-")</f>
        <v>-</v>
      </c>
      <c r="P363" s="133"/>
      <c r="Q363" s="134" t="s">
        <v>57</v>
      </c>
      <c r="R363" s="135" t="s">
        <v>57</v>
      </c>
      <c r="S363" s="136"/>
      <c r="T363" s="60"/>
      <c r="U363" s="61" t="s">
        <v>57</v>
      </c>
      <c r="V363" s="63" t="str">
        <f aca="false">IFERROR(VLOOKUP($J363,'Base 1'!$A:$Q,16,0),"-")</f>
        <v>-</v>
      </c>
      <c r="W363" s="63" t="s">
        <v>57</v>
      </c>
      <c r="X363" s="64" t="s">
        <v>57</v>
      </c>
    </row>
    <row r="364" s="65" customFormat="true" ht="15" hidden="false" customHeight="false" outlineLevel="0" collapsed="false">
      <c r="B364" s="131" t="n">
        <f aca="true">TODAY()</f>
        <v>46135</v>
      </c>
      <c r="C364" s="132" t="s">
        <v>37</v>
      </c>
      <c r="D364" s="49" t="s">
        <v>38</v>
      </c>
      <c r="E364" s="50" t="str">
        <f aca="false">IFERROR(VLOOKUP($J364,'Base 1'!A:S,19,0),"-")</f>
        <v>-</v>
      </c>
      <c r="F364" s="50" t="str">
        <f aca="false">IFERROR(VLOOKUP($J364,'Base 1'!$A:$N,14,0),"-")</f>
        <v>-</v>
      </c>
      <c r="G364" s="50" t="str">
        <f aca="false">IFERROR(VLOOKUP($J364,'Base 1'!$A:$O,15,0),"-")</f>
        <v>-</v>
      </c>
      <c r="H364" s="50" t="str">
        <f aca="false">IFERROR(VLOOKUP($J364,'Base 1'!$A:$T,20,0),"-")</f>
        <v>-</v>
      </c>
      <c r="I364" s="51" t="str">
        <f aca="false">IFERROR(VLOOKUP($J364,'Base 1'!$A:$C,3,0),"-")</f>
        <v>-</v>
      </c>
      <c r="J364" s="51"/>
      <c r="K364" s="50" t="str">
        <f aca="false">IFERROR(VLOOKUP($J364,'Base 1'!$A:$E,5,0),"-")</f>
        <v>-</v>
      </c>
      <c r="L364" s="50" t="str">
        <f aca="false">IFERROR(VLOOKUP($J364,'Base 1'!$A:$Q,17,0),"-")</f>
        <v>-</v>
      </c>
      <c r="M364" s="50" t="str">
        <f aca="false">IFERROR(VLOOKUP($J364,'Base 1'!$A:$R,18,0),"-")</f>
        <v>-</v>
      </c>
      <c r="N364" s="50" t="str">
        <f aca="false">IFERROR(VLOOKUP($J364,'Base 1'!$A:$F,6,0),"-")</f>
        <v>-</v>
      </c>
      <c r="O364" s="53" t="str">
        <f aca="false">IFERROR(VLOOKUP($J364,'Base 1'!$A:$G,7,0),"-")</f>
        <v>-</v>
      </c>
      <c r="P364" s="133"/>
      <c r="Q364" s="134" t="s">
        <v>57</v>
      </c>
      <c r="R364" s="135" t="s">
        <v>57</v>
      </c>
      <c r="S364" s="136"/>
      <c r="T364" s="60"/>
      <c r="U364" s="61" t="s">
        <v>57</v>
      </c>
      <c r="V364" s="63" t="str">
        <f aca="false">IFERROR(VLOOKUP($J364,'Base 1'!$A:$Q,16,0),"-")</f>
        <v>-</v>
      </c>
      <c r="W364" s="63" t="s">
        <v>57</v>
      </c>
      <c r="X364" s="64" t="s">
        <v>57</v>
      </c>
    </row>
    <row r="365" s="65" customFormat="true" ht="15" hidden="false" customHeight="false" outlineLevel="0" collapsed="false">
      <c r="B365" s="131" t="n">
        <f aca="true">TODAY()</f>
        <v>46135</v>
      </c>
      <c r="C365" s="132" t="s">
        <v>37</v>
      </c>
      <c r="D365" s="49" t="s">
        <v>38</v>
      </c>
      <c r="E365" s="50" t="str">
        <f aca="false">IFERROR(VLOOKUP($J365,'Base 1'!A:S,19,0),"-")</f>
        <v>-</v>
      </c>
      <c r="F365" s="50" t="str">
        <f aca="false">IFERROR(VLOOKUP($J365,'Base 1'!$A:$N,14,0),"-")</f>
        <v>-</v>
      </c>
      <c r="G365" s="50" t="str">
        <f aca="false">IFERROR(VLOOKUP($J365,'Base 1'!$A:$O,15,0),"-")</f>
        <v>-</v>
      </c>
      <c r="H365" s="50" t="str">
        <f aca="false">IFERROR(VLOOKUP($J365,'Base 1'!$A:$T,20,0),"-")</f>
        <v>-</v>
      </c>
      <c r="I365" s="51" t="str">
        <f aca="false">IFERROR(VLOOKUP($J365,'Base 1'!$A:$C,3,0),"-")</f>
        <v>-</v>
      </c>
      <c r="J365" s="51"/>
      <c r="K365" s="50" t="str">
        <f aca="false">IFERROR(VLOOKUP($J365,'Base 1'!$A:$E,5,0),"-")</f>
        <v>-</v>
      </c>
      <c r="L365" s="50" t="str">
        <f aca="false">IFERROR(VLOOKUP($J365,'Base 1'!$A:$Q,17,0),"-")</f>
        <v>-</v>
      </c>
      <c r="M365" s="50" t="str">
        <f aca="false">IFERROR(VLOOKUP($J365,'Base 1'!$A:$R,18,0),"-")</f>
        <v>-</v>
      </c>
      <c r="N365" s="50" t="str">
        <f aca="false">IFERROR(VLOOKUP($J365,'Base 1'!$A:$F,6,0),"-")</f>
        <v>-</v>
      </c>
      <c r="O365" s="53" t="str">
        <f aca="false">IFERROR(VLOOKUP($J365,'Base 1'!$A:$G,7,0),"-")</f>
        <v>-</v>
      </c>
      <c r="P365" s="133"/>
      <c r="Q365" s="134" t="s">
        <v>57</v>
      </c>
      <c r="R365" s="135" t="s">
        <v>57</v>
      </c>
      <c r="S365" s="136"/>
      <c r="T365" s="60"/>
      <c r="U365" s="61" t="s">
        <v>57</v>
      </c>
      <c r="V365" s="63" t="str">
        <f aca="false">IFERROR(VLOOKUP($J365,'Base 1'!$A:$Q,16,0),"-")</f>
        <v>-</v>
      </c>
      <c r="W365" s="63" t="s">
        <v>57</v>
      </c>
      <c r="X365" s="64" t="s">
        <v>57</v>
      </c>
    </row>
    <row r="366" s="65" customFormat="true" ht="15" hidden="false" customHeight="false" outlineLevel="0" collapsed="false">
      <c r="B366" s="131" t="n">
        <f aca="true">TODAY()</f>
        <v>46135</v>
      </c>
      <c r="C366" s="132" t="s">
        <v>37</v>
      </c>
      <c r="D366" s="49" t="s">
        <v>38</v>
      </c>
      <c r="E366" s="50" t="str">
        <f aca="false">IFERROR(VLOOKUP($J366,'Base 1'!A:S,19,0),"-")</f>
        <v>-</v>
      </c>
      <c r="F366" s="50" t="str">
        <f aca="false">IFERROR(VLOOKUP($J366,'Base 1'!$A:$N,14,0),"-")</f>
        <v>-</v>
      </c>
      <c r="G366" s="50" t="str">
        <f aca="false">IFERROR(VLOOKUP($J366,'Base 1'!$A:$O,15,0),"-")</f>
        <v>-</v>
      </c>
      <c r="H366" s="50" t="str">
        <f aca="false">IFERROR(VLOOKUP($J366,'Base 1'!$A:$T,20,0),"-")</f>
        <v>-</v>
      </c>
      <c r="I366" s="51" t="str">
        <f aca="false">IFERROR(VLOOKUP($J366,'Base 1'!$A:$C,3,0),"-")</f>
        <v>-</v>
      </c>
      <c r="J366" s="51"/>
      <c r="K366" s="50" t="str">
        <f aca="false">IFERROR(VLOOKUP($J366,'Base 1'!$A:$E,5,0),"-")</f>
        <v>-</v>
      </c>
      <c r="L366" s="50" t="str">
        <f aca="false">IFERROR(VLOOKUP($J366,'Base 1'!$A:$Q,17,0),"-")</f>
        <v>-</v>
      </c>
      <c r="M366" s="50" t="str">
        <f aca="false">IFERROR(VLOOKUP($J366,'Base 1'!$A:$R,18,0),"-")</f>
        <v>-</v>
      </c>
      <c r="N366" s="50" t="str">
        <f aca="false">IFERROR(VLOOKUP($J366,'Base 1'!$A:$F,6,0),"-")</f>
        <v>-</v>
      </c>
      <c r="O366" s="53" t="str">
        <f aca="false">IFERROR(VLOOKUP($J366,'Base 1'!$A:$G,7,0),"-")</f>
        <v>-</v>
      </c>
      <c r="P366" s="133"/>
      <c r="Q366" s="134" t="s">
        <v>57</v>
      </c>
      <c r="R366" s="135" t="s">
        <v>57</v>
      </c>
      <c r="S366" s="136"/>
      <c r="T366" s="60"/>
      <c r="U366" s="61" t="s">
        <v>57</v>
      </c>
      <c r="V366" s="63" t="str">
        <f aca="false">IFERROR(VLOOKUP($J366,'Base 1'!$A:$Q,16,0),"-")</f>
        <v>-</v>
      </c>
      <c r="W366" s="63" t="s">
        <v>57</v>
      </c>
      <c r="X366" s="64" t="s">
        <v>57</v>
      </c>
    </row>
    <row r="367" s="65" customFormat="true" ht="15" hidden="false" customHeight="false" outlineLevel="0" collapsed="false">
      <c r="B367" s="131" t="n">
        <f aca="true">TODAY()</f>
        <v>46135</v>
      </c>
      <c r="C367" s="132" t="s">
        <v>37</v>
      </c>
      <c r="D367" s="49" t="s">
        <v>38</v>
      </c>
      <c r="E367" s="50" t="str">
        <f aca="false">IFERROR(VLOOKUP($J367,'Base 1'!A:S,19,0),"-")</f>
        <v>-</v>
      </c>
      <c r="F367" s="50" t="str">
        <f aca="false">IFERROR(VLOOKUP($J367,'Base 1'!$A:$N,14,0),"-")</f>
        <v>-</v>
      </c>
      <c r="G367" s="50" t="str">
        <f aca="false">IFERROR(VLOOKUP($J367,'Base 1'!$A:$O,15,0),"-")</f>
        <v>-</v>
      </c>
      <c r="H367" s="50" t="str">
        <f aca="false">IFERROR(VLOOKUP($J367,'Base 1'!$A:$T,20,0),"-")</f>
        <v>-</v>
      </c>
      <c r="I367" s="51" t="str">
        <f aca="false">IFERROR(VLOOKUP($J367,'Base 1'!$A:$C,3,0),"-")</f>
        <v>-</v>
      </c>
      <c r="J367" s="51"/>
      <c r="K367" s="50" t="str">
        <f aca="false">IFERROR(VLOOKUP($J367,'Base 1'!$A:$E,5,0),"-")</f>
        <v>-</v>
      </c>
      <c r="L367" s="50" t="str">
        <f aca="false">IFERROR(VLOOKUP($J367,'Base 1'!$A:$Q,17,0),"-")</f>
        <v>-</v>
      </c>
      <c r="M367" s="50" t="str">
        <f aca="false">IFERROR(VLOOKUP($J367,'Base 1'!$A:$R,18,0),"-")</f>
        <v>-</v>
      </c>
      <c r="N367" s="50" t="str">
        <f aca="false">IFERROR(VLOOKUP($J367,'Base 1'!$A:$F,6,0),"-")</f>
        <v>-</v>
      </c>
      <c r="O367" s="53" t="str">
        <f aca="false">IFERROR(VLOOKUP($J367,'Base 1'!$A:$G,7,0),"-")</f>
        <v>-</v>
      </c>
      <c r="P367" s="133"/>
      <c r="Q367" s="134" t="s">
        <v>57</v>
      </c>
      <c r="R367" s="135" t="s">
        <v>57</v>
      </c>
      <c r="S367" s="136"/>
      <c r="T367" s="60"/>
      <c r="U367" s="61" t="s">
        <v>57</v>
      </c>
      <c r="V367" s="63" t="str">
        <f aca="false">IFERROR(VLOOKUP($J367,'Base 1'!$A:$Q,16,0),"-")</f>
        <v>-</v>
      </c>
      <c r="W367" s="63" t="s">
        <v>57</v>
      </c>
      <c r="X367" s="64" t="s">
        <v>57</v>
      </c>
    </row>
    <row r="368" s="65" customFormat="true" ht="15" hidden="false" customHeight="false" outlineLevel="0" collapsed="false">
      <c r="B368" s="131" t="n">
        <f aca="true">TODAY()</f>
        <v>46135</v>
      </c>
      <c r="C368" s="132" t="s">
        <v>37</v>
      </c>
      <c r="D368" s="49" t="s">
        <v>38</v>
      </c>
      <c r="E368" s="50" t="str">
        <f aca="false">IFERROR(VLOOKUP($J368,'Base 1'!A:S,19,0),"-")</f>
        <v>-</v>
      </c>
      <c r="F368" s="50" t="str">
        <f aca="false">IFERROR(VLOOKUP($J368,'Base 1'!$A:$N,14,0),"-")</f>
        <v>-</v>
      </c>
      <c r="G368" s="50" t="str">
        <f aca="false">IFERROR(VLOOKUP($J368,'Base 1'!$A:$O,15,0),"-")</f>
        <v>-</v>
      </c>
      <c r="H368" s="50" t="str">
        <f aca="false">IFERROR(VLOOKUP($J368,'Base 1'!$A:$T,20,0),"-")</f>
        <v>-</v>
      </c>
      <c r="I368" s="51" t="str">
        <f aca="false">IFERROR(VLOOKUP($J368,'Base 1'!$A:$C,3,0),"-")</f>
        <v>-</v>
      </c>
      <c r="J368" s="51"/>
      <c r="K368" s="50" t="str">
        <f aca="false">IFERROR(VLOOKUP($J368,'Base 1'!$A:$E,5,0),"-")</f>
        <v>-</v>
      </c>
      <c r="L368" s="50" t="str">
        <f aca="false">IFERROR(VLOOKUP($J368,'Base 1'!$A:$Q,17,0),"-")</f>
        <v>-</v>
      </c>
      <c r="M368" s="50" t="str">
        <f aca="false">IFERROR(VLOOKUP($J368,'Base 1'!$A:$R,18,0),"-")</f>
        <v>-</v>
      </c>
      <c r="N368" s="50" t="str">
        <f aca="false">IFERROR(VLOOKUP($J368,'Base 1'!$A:$F,6,0),"-")</f>
        <v>-</v>
      </c>
      <c r="O368" s="53" t="str">
        <f aca="false">IFERROR(VLOOKUP($J368,'Base 1'!$A:$G,7,0),"-")</f>
        <v>-</v>
      </c>
      <c r="P368" s="133"/>
      <c r="Q368" s="134" t="s">
        <v>57</v>
      </c>
      <c r="R368" s="135" t="s">
        <v>57</v>
      </c>
      <c r="S368" s="136"/>
      <c r="T368" s="60"/>
      <c r="U368" s="61" t="s">
        <v>57</v>
      </c>
      <c r="V368" s="63" t="str">
        <f aca="false">IFERROR(VLOOKUP($J368,'Base 1'!$A:$Q,16,0),"-")</f>
        <v>-</v>
      </c>
      <c r="W368" s="63" t="s">
        <v>57</v>
      </c>
      <c r="X368" s="64" t="s">
        <v>57</v>
      </c>
    </row>
    <row r="369" s="65" customFormat="true" ht="15" hidden="false" customHeight="false" outlineLevel="0" collapsed="false">
      <c r="B369" s="131" t="n">
        <f aca="true">TODAY()</f>
        <v>46135</v>
      </c>
      <c r="C369" s="132" t="s">
        <v>37</v>
      </c>
      <c r="D369" s="49" t="s">
        <v>38</v>
      </c>
      <c r="E369" s="50" t="str">
        <f aca="false">IFERROR(VLOOKUP($J369,'Base 1'!A:S,19,0),"-")</f>
        <v>-</v>
      </c>
      <c r="F369" s="50" t="str">
        <f aca="false">IFERROR(VLOOKUP($J369,'Base 1'!$A:$N,14,0),"-")</f>
        <v>-</v>
      </c>
      <c r="G369" s="50" t="str">
        <f aca="false">IFERROR(VLOOKUP($J369,'Base 1'!$A:$O,15,0),"-")</f>
        <v>-</v>
      </c>
      <c r="H369" s="50" t="str">
        <f aca="false">IFERROR(VLOOKUP($J369,'Base 1'!$A:$T,20,0),"-")</f>
        <v>-</v>
      </c>
      <c r="I369" s="51" t="str">
        <f aca="false">IFERROR(VLOOKUP($J369,'Base 1'!$A:$C,3,0),"-")</f>
        <v>-</v>
      </c>
      <c r="J369" s="51"/>
      <c r="K369" s="50" t="str">
        <f aca="false">IFERROR(VLOOKUP($J369,'Base 1'!$A:$E,5,0),"-")</f>
        <v>-</v>
      </c>
      <c r="L369" s="50" t="str">
        <f aca="false">IFERROR(VLOOKUP($J369,'Base 1'!$A:$Q,17,0),"-")</f>
        <v>-</v>
      </c>
      <c r="M369" s="50" t="str">
        <f aca="false">IFERROR(VLOOKUP($J369,'Base 1'!$A:$R,18,0),"-")</f>
        <v>-</v>
      </c>
      <c r="N369" s="50" t="str">
        <f aca="false">IFERROR(VLOOKUP($J369,'Base 1'!$A:$F,6,0),"-")</f>
        <v>-</v>
      </c>
      <c r="O369" s="53" t="str">
        <f aca="false">IFERROR(VLOOKUP($J369,'Base 1'!$A:$G,7,0),"-")</f>
        <v>-</v>
      </c>
      <c r="P369" s="133"/>
      <c r="Q369" s="134" t="s">
        <v>57</v>
      </c>
      <c r="R369" s="135" t="s">
        <v>57</v>
      </c>
      <c r="S369" s="136"/>
      <c r="T369" s="60"/>
      <c r="U369" s="61" t="s">
        <v>57</v>
      </c>
      <c r="V369" s="63" t="str">
        <f aca="false">IFERROR(VLOOKUP($J369,'Base 1'!$A:$Q,16,0),"-")</f>
        <v>-</v>
      </c>
      <c r="W369" s="63" t="s">
        <v>57</v>
      </c>
      <c r="X369" s="64" t="s">
        <v>57</v>
      </c>
    </row>
    <row r="370" s="65" customFormat="true" ht="15" hidden="false" customHeight="false" outlineLevel="0" collapsed="false">
      <c r="B370" s="131" t="n">
        <f aca="true">TODAY()</f>
        <v>46135</v>
      </c>
      <c r="C370" s="132" t="s">
        <v>37</v>
      </c>
      <c r="D370" s="49" t="s">
        <v>38</v>
      </c>
      <c r="E370" s="50" t="str">
        <f aca="false">IFERROR(VLOOKUP($J370,'Base 1'!A:S,19,0),"-")</f>
        <v>-</v>
      </c>
      <c r="F370" s="50" t="str">
        <f aca="false">IFERROR(VLOOKUP($J370,'Base 1'!$A:$N,14,0),"-")</f>
        <v>-</v>
      </c>
      <c r="G370" s="50" t="str">
        <f aca="false">IFERROR(VLOOKUP($J370,'Base 1'!$A:$O,15,0),"-")</f>
        <v>-</v>
      </c>
      <c r="H370" s="50" t="str">
        <f aca="false">IFERROR(VLOOKUP($J370,'Base 1'!$A:$T,20,0),"-")</f>
        <v>-</v>
      </c>
      <c r="I370" s="51" t="str">
        <f aca="false">IFERROR(VLOOKUP($J370,'Base 1'!$A:$C,3,0),"-")</f>
        <v>-</v>
      </c>
      <c r="J370" s="51"/>
      <c r="K370" s="50" t="str">
        <f aca="false">IFERROR(VLOOKUP($J370,'Base 1'!$A:$E,5,0),"-")</f>
        <v>-</v>
      </c>
      <c r="L370" s="50" t="str">
        <f aca="false">IFERROR(VLOOKUP($J370,'Base 1'!$A:$Q,17,0),"-")</f>
        <v>-</v>
      </c>
      <c r="M370" s="50" t="str">
        <f aca="false">IFERROR(VLOOKUP($J370,'Base 1'!$A:$R,18,0),"-")</f>
        <v>-</v>
      </c>
      <c r="N370" s="50" t="str">
        <f aca="false">IFERROR(VLOOKUP($J370,'Base 1'!$A:$F,6,0),"-")</f>
        <v>-</v>
      </c>
      <c r="O370" s="53" t="str">
        <f aca="false">IFERROR(VLOOKUP($J370,'Base 1'!$A:$G,7,0),"-")</f>
        <v>-</v>
      </c>
      <c r="P370" s="133"/>
      <c r="Q370" s="134" t="s">
        <v>57</v>
      </c>
      <c r="R370" s="135" t="s">
        <v>57</v>
      </c>
      <c r="S370" s="136"/>
      <c r="T370" s="60"/>
      <c r="U370" s="61" t="s">
        <v>57</v>
      </c>
      <c r="V370" s="63" t="str">
        <f aca="false">IFERROR(VLOOKUP($J370,'Base 1'!$A:$Q,16,0),"-")</f>
        <v>-</v>
      </c>
      <c r="W370" s="63" t="s">
        <v>57</v>
      </c>
      <c r="X370" s="64" t="s">
        <v>57</v>
      </c>
    </row>
    <row r="371" s="65" customFormat="true" ht="15" hidden="false" customHeight="false" outlineLevel="0" collapsed="false">
      <c r="B371" s="131" t="n">
        <f aca="true">TODAY()</f>
        <v>46135</v>
      </c>
      <c r="C371" s="132" t="s">
        <v>37</v>
      </c>
      <c r="D371" s="49" t="s">
        <v>38</v>
      </c>
      <c r="E371" s="50" t="str">
        <f aca="false">IFERROR(VLOOKUP($J371,'Base 1'!A:S,19,0),"-")</f>
        <v>-</v>
      </c>
      <c r="F371" s="50" t="str">
        <f aca="false">IFERROR(VLOOKUP($J371,'Base 1'!$A:$N,14,0),"-")</f>
        <v>-</v>
      </c>
      <c r="G371" s="50" t="str">
        <f aca="false">IFERROR(VLOOKUP($J371,'Base 1'!$A:$O,15,0),"-")</f>
        <v>-</v>
      </c>
      <c r="H371" s="50" t="str">
        <f aca="false">IFERROR(VLOOKUP($J371,'Base 1'!$A:$T,20,0),"-")</f>
        <v>-</v>
      </c>
      <c r="I371" s="51" t="str">
        <f aca="false">IFERROR(VLOOKUP($J371,'Base 1'!$A:$C,3,0),"-")</f>
        <v>-</v>
      </c>
      <c r="J371" s="51"/>
      <c r="K371" s="50" t="str">
        <f aca="false">IFERROR(VLOOKUP($J371,'Base 1'!$A:$E,5,0),"-")</f>
        <v>-</v>
      </c>
      <c r="L371" s="50" t="str">
        <f aca="false">IFERROR(VLOOKUP($J371,'Base 1'!$A:$Q,17,0),"-")</f>
        <v>-</v>
      </c>
      <c r="M371" s="50" t="str">
        <f aca="false">IFERROR(VLOOKUP($J371,'Base 1'!$A:$R,18,0),"-")</f>
        <v>-</v>
      </c>
      <c r="N371" s="50" t="str">
        <f aca="false">IFERROR(VLOOKUP($J371,'Base 1'!$A:$F,6,0),"-")</f>
        <v>-</v>
      </c>
      <c r="O371" s="53" t="str">
        <f aca="false">IFERROR(VLOOKUP($J371,'Base 1'!$A:$G,7,0),"-")</f>
        <v>-</v>
      </c>
      <c r="P371" s="133"/>
      <c r="Q371" s="134" t="s">
        <v>57</v>
      </c>
      <c r="R371" s="135" t="s">
        <v>57</v>
      </c>
      <c r="S371" s="136"/>
      <c r="T371" s="60"/>
      <c r="U371" s="61" t="s">
        <v>57</v>
      </c>
      <c r="V371" s="63" t="str">
        <f aca="false">IFERROR(VLOOKUP($J371,'Base 1'!$A:$Q,16,0),"-")</f>
        <v>-</v>
      </c>
      <c r="W371" s="63" t="s">
        <v>57</v>
      </c>
      <c r="X371" s="64" t="s">
        <v>57</v>
      </c>
    </row>
    <row r="372" s="65" customFormat="true" ht="15" hidden="false" customHeight="false" outlineLevel="0" collapsed="false">
      <c r="B372" s="131" t="n">
        <f aca="true">TODAY()</f>
        <v>46135</v>
      </c>
      <c r="C372" s="132" t="s">
        <v>37</v>
      </c>
      <c r="D372" s="49" t="s">
        <v>38</v>
      </c>
      <c r="E372" s="50" t="str">
        <f aca="false">IFERROR(VLOOKUP($J372,'Base 1'!A:S,19,0),"-")</f>
        <v>-</v>
      </c>
      <c r="F372" s="50" t="str">
        <f aca="false">IFERROR(VLOOKUP($J372,'Base 1'!$A:$N,14,0),"-")</f>
        <v>-</v>
      </c>
      <c r="G372" s="50" t="str">
        <f aca="false">IFERROR(VLOOKUP($J372,'Base 1'!$A:$O,15,0),"-")</f>
        <v>-</v>
      </c>
      <c r="H372" s="50" t="str">
        <f aca="false">IFERROR(VLOOKUP($J372,'Base 1'!$A:$T,20,0),"-")</f>
        <v>-</v>
      </c>
      <c r="I372" s="51" t="str">
        <f aca="false">IFERROR(VLOOKUP($J372,'Base 1'!$A:$C,3,0),"-")</f>
        <v>-</v>
      </c>
      <c r="J372" s="51"/>
      <c r="K372" s="50" t="str">
        <f aca="false">IFERROR(VLOOKUP($J372,'Base 1'!$A:$E,5,0),"-")</f>
        <v>-</v>
      </c>
      <c r="L372" s="50" t="str">
        <f aca="false">IFERROR(VLOOKUP($J372,'Base 1'!$A:$Q,17,0),"-")</f>
        <v>-</v>
      </c>
      <c r="M372" s="50" t="str">
        <f aca="false">IFERROR(VLOOKUP($J372,'Base 1'!$A:$R,18,0),"-")</f>
        <v>-</v>
      </c>
      <c r="N372" s="50" t="str">
        <f aca="false">IFERROR(VLOOKUP($J372,'Base 1'!$A:$F,6,0),"-")</f>
        <v>-</v>
      </c>
      <c r="O372" s="53" t="str">
        <f aca="false">IFERROR(VLOOKUP($J372,'Base 1'!$A:$G,7,0),"-")</f>
        <v>-</v>
      </c>
      <c r="P372" s="133"/>
      <c r="Q372" s="134" t="s">
        <v>57</v>
      </c>
      <c r="R372" s="135" t="s">
        <v>57</v>
      </c>
      <c r="S372" s="136"/>
      <c r="T372" s="60"/>
      <c r="U372" s="61" t="s">
        <v>57</v>
      </c>
      <c r="V372" s="63" t="str">
        <f aca="false">IFERROR(VLOOKUP($J372,'Base 1'!$A:$Q,16,0),"-")</f>
        <v>-</v>
      </c>
      <c r="W372" s="63" t="s">
        <v>57</v>
      </c>
      <c r="X372" s="64" t="s">
        <v>57</v>
      </c>
    </row>
    <row r="373" s="65" customFormat="true" ht="15" hidden="false" customHeight="false" outlineLevel="0" collapsed="false">
      <c r="B373" s="131" t="n">
        <f aca="true">TODAY()</f>
        <v>46135</v>
      </c>
      <c r="C373" s="132" t="s">
        <v>37</v>
      </c>
      <c r="D373" s="49" t="s">
        <v>38</v>
      </c>
      <c r="E373" s="50" t="str">
        <f aca="false">IFERROR(VLOOKUP($J373,'Base 1'!A:S,19,0),"-")</f>
        <v>-</v>
      </c>
      <c r="F373" s="50" t="str">
        <f aca="false">IFERROR(VLOOKUP($J373,'Base 1'!$A:$N,14,0),"-")</f>
        <v>-</v>
      </c>
      <c r="G373" s="50" t="str">
        <f aca="false">IFERROR(VLOOKUP($J373,'Base 1'!$A:$O,15,0),"-")</f>
        <v>-</v>
      </c>
      <c r="H373" s="50" t="str">
        <f aca="false">IFERROR(VLOOKUP($J373,'Base 1'!$A:$T,20,0),"-")</f>
        <v>-</v>
      </c>
      <c r="I373" s="51" t="str">
        <f aca="false">IFERROR(VLOOKUP($J373,'Base 1'!$A:$C,3,0),"-")</f>
        <v>-</v>
      </c>
      <c r="J373" s="51"/>
      <c r="K373" s="50" t="str">
        <f aca="false">IFERROR(VLOOKUP($J373,'Base 1'!$A:$E,5,0),"-")</f>
        <v>-</v>
      </c>
      <c r="L373" s="50" t="str">
        <f aca="false">IFERROR(VLOOKUP($J373,'Base 1'!$A:$Q,17,0),"-")</f>
        <v>-</v>
      </c>
      <c r="M373" s="50" t="str">
        <f aca="false">IFERROR(VLOOKUP($J373,'Base 1'!$A:$R,18,0),"-")</f>
        <v>-</v>
      </c>
      <c r="N373" s="50" t="str">
        <f aca="false">IFERROR(VLOOKUP($J373,'Base 1'!$A:$F,6,0),"-")</f>
        <v>-</v>
      </c>
      <c r="O373" s="53" t="str">
        <f aca="false">IFERROR(VLOOKUP($J373,'Base 1'!$A:$G,7,0),"-")</f>
        <v>-</v>
      </c>
      <c r="P373" s="133"/>
      <c r="Q373" s="134" t="s">
        <v>57</v>
      </c>
      <c r="R373" s="135" t="s">
        <v>57</v>
      </c>
      <c r="S373" s="136"/>
      <c r="T373" s="60"/>
      <c r="U373" s="61" t="s">
        <v>57</v>
      </c>
      <c r="V373" s="63" t="str">
        <f aca="false">IFERROR(VLOOKUP($J373,'Base 1'!$A:$Q,16,0),"-")</f>
        <v>-</v>
      </c>
      <c r="W373" s="63" t="s">
        <v>57</v>
      </c>
      <c r="X373" s="64" t="s">
        <v>57</v>
      </c>
    </row>
    <row r="374" s="65" customFormat="true" ht="15" hidden="false" customHeight="false" outlineLevel="0" collapsed="false">
      <c r="B374" s="131" t="n">
        <f aca="true">TODAY()</f>
        <v>46135</v>
      </c>
      <c r="C374" s="132" t="s">
        <v>37</v>
      </c>
      <c r="D374" s="49" t="s">
        <v>38</v>
      </c>
      <c r="E374" s="50" t="str">
        <f aca="false">IFERROR(VLOOKUP($J374,'Base 1'!A:S,19,0),"-")</f>
        <v>-</v>
      </c>
      <c r="F374" s="50" t="str">
        <f aca="false">IFERROR(VLOOKUP($J374,'Base 1'!$A:$N,14,0),"-")</f>
        <v>-</v>
      </c>
      <c r="G374" s="50" t="str">
        <f aca="false">IFERROR(VLOOKUP($J374,'Base 1'!$A:$O,15,0),"-")</f>
        <v>-</v>
      </c>
      <c r="H374" s="50" t="str">
        <f aca="false">IFERROR(VLOOKUP($J374,'Base 1'!$A:$T,20,0),"-")</f>
        <v>-</v>
      </c>
      <c r="I374" s="51" t="str">
        <f aca="false">IFERROR(VLOOKUP($J374,'Base 1'!$A:$C,3,0),"-")</f>
        <v>-</v>
      </c>
      <c r="J374" s="51"/>
      <c r="K374" s="50" t="str">
        <f aca="false">IFERROR(VLOOKUP($J374,'Base 1'!$A:$E,5,0),"-")</f>
        <v>-</v>
      </c>
      <c r="L374" s="50" t="str">
        <f aca="false">IFERROR(VLOOKUP($J374,'Base 1'!$A:$Q,17,0),"-")</f>
        <v>-</v>
      </c>
      <c r="M374" s="50" t="str">
        <f aca="false">IFERROR(VLOOKUP($J374,'Base 1'!$A:$R,18,0),"-")</f>
        <v>-</v>
      </c>
      <c r="N374" s="50" t="str">
        <f aca="false">IFERROR(VLOOKUP($J374,'Base 1'!$A:$F,6,0),"-")</f>
        <v>-</v>
      </c>
      <c r="O374" s="53" t="str">
        <f aca="false">IFERROR(VLOOKUP($J374,'Base 1'!$A:$G,7,0),"-")</f>
        <v>-</v>
      </c>
      <c r="P374" s="133"/>
      <c r="Q374" s="134" t="s">
        <v>57</v>
      </c>
      <c r="R374" s="135" t="s">
        <v>57</v>
      </c>
      <c r="S374" s="136"/>
      <c r="T374" s="60"/>
      <c r="U374" s="61" t="s">
        <v>57</v>
      </c>
      <c r="V374" s="63" t="str">
        <f aca="false">IFERROR(VLOOKUP($J374,'Base 1'!$A:$Q,16,0),"-")</f>
        <v>-</v>
      </c>
      <c r="W374" s="63" t="s">
        <v>57</v>
      </c>
      <c r="X374" s="64" t="s">
        <v>57</v>
      </c>
    </row>
    <row r="375" s="65" customFormat="true" ht="15" hidden="false" customHeight="false" outlineLevel="0" collapsed="false">
      <c r="B375" s="131" t="n">
        <f aca="true">TODAY()</f>
        <v>46135</v>
      </c>
      <c r="C375" s="132" t="s">
        <v>37</v>
      </c>
      <c r="D375" s="49" t="s">
        <v>38</v>
      </c>
      <c r="E375" s="50" t="str">
        <f aca="false">IFERROR(VLOOKUP($J375,'Base 1'!A:S,19,0),"-")</f>
        <v>-</v>
      </c>
      <c r="F375" s="50" t="str">
        <f aca="false">IFERROR(VLOOKUP($J375,'Base 1'!$A:$N,14,0),"-")</f>
        <v>-</v>
      </c>
      <c r="G375" s="50" t="str">
        <f aca="false">IFERROR(VLOOKUP($J375,'Base 1'!$A:$O,15,0),"-")</f>
        <v>-</v>
      </c>
      <c r="H375" s="50" t="str">
        <f aca="false">IFERROR(VLOOKUP($J375,'Base 1'!$A:$T,20,0),"-")</f>
        <v>-</v>
      </c>
      <c r="I375" s="51" t="str">
        <f aca="false">IFERROR(VLOOKUP($J375,'Base 1'!$A:$C,3,0),"-")</f>
        <v>-</v>
      </c>
      <c r="J375" s="51"/>
      <c r="K375" s="50" t="str">
        <f aca="false">IFERROR(VLOOKUP($J375,'Base 1'!$A:$E,5,0),"-")</f>
        <v>-</v>
      </c>
      <c r="L375" s="50" t="str">
        <f aca="false">IFERROR(VLOOKUP($J375,'Base 1'!$A:$Q,17,0),"-")</f>
        <v>-</v>
      </c>
      <c r="M375" s="50" t="str">
        <f aca="false">IFERROR(VLOOKUP($J375,'Base 1'!$A:$R,18,0),"-")</f>
        <v>-</v>
      </c>
      <c r="N375" s="50" t="str">
        <f aca="false">IFERROR(VLOOKUP($J375,'Base 1'!$A:$F,6,0),"-")</f>
        <v>-</v>
      </c>
      <c r="O375" s="53" t="str">
        <f aca="false">IFERROR(VLOOKUP($J375,'Base 1'!$A:$G,7,0),"-")</f>
        <v>-</v>
      </c>
      <c r="P375" s="133"/>
      <c r="Q375" s="134" t="s">
        <v>57</v>
      </c>
      <c r="R375" s="135" t="s">
        <v>57</v>
      </c>
      <c r="S375" s="136"/>
      <c r="T375" s="60"/>
      <c r="U375" s="61" t="s">
        <v>57</v>
      </c>
      <c r="V375" s="63" t="str">
        <f aca="false">IFERROR(VLOOKUP($J375,'Base 1'!$A:$Q,16,0),"-")</f>
        <v>-</v>
      </c>
      <c r="W375" s="63" t="s">
        <v>57</v>
      </c>
      <c r="X375" s="64" t="s">
        <v>57</v>
      </c>
    </row>
    <row r="376" s="65" customFormat="true" ht="15" hidden="false" customHeight="false" outlineLevel="0" collapsed="false">
      <c r="B376" s="131" t="n">
        <f aca="true">TODAY()</f>
        <v>46135</v>
      </c>
      <c r="C376" s="132" t="s">
        <v>37</v>
      </c>
      <c r="D376" s="49" t="s">
        <v>38</v>
      </c>
      <c r="E376" s="50" t="str">
        <f aca="false">IFERROR(VLOOKUP($J376,'Base 1'!A:S,19,0),"-")</f>
        <v>-</v>
      </c>
      <c r="F376" s="50" t="str">
        <f aca="false">IFERROR(VLOOKUP($J376,'Base 1'!$A:$N,14,0),"-")</f>
        <v>-</v>
      </c>
      <c r="G376" s="50" t="str">
        <f aca="false">IFERROR(VLOOKUP($J376,'Base 1'!$A:$O,15,0),"-")</f>
        <v>-</v>
      </c>
      <c r="H376" s="50" t="str">
        <f aca="false">IFERROR(VLOOKUP($J376,'Base 1'!$A:$T,20,0),"-")</f>
        <v>-</v>
      </c>
      <c r="I376" s="51" t="str">
        <f aca="false">IFERROR(VLOOKUP($J376,'Base 1'!$A:$C,3,0),"-")</f>
        <v>-</v>
      </c>
      <c r="J376" s="51"/>
      <c r="K376" s="50" t="str">
        <f aca="false">IFERROR(VLOOKUP($J376,'Base 1'!$A:$E,5,0),"-")</f>
        <v>-</v>
      </c>
      <c r="L376" s="50" t="str">
        <f aca="false">IFERROR(VLOOKUP($J376,'Base 1'!$A:$Q,17,0),"-")</f>
        <v>-</v>
      </c>
      <c r="M376" s="50" t="str">
        <f aca="false">IFERROR(VLOOKUP($J376,'Base 1'!$A:$R,18,0),"-")</f>
        <v>-</v>
      </c>
      <c r="N376" s="50" t="str">
        <f aca="false">IFERROR(VLOOKUP($J376,'Base 1'!$A:$F,6,0),"-")</f>
        <v>-</v>
      </c>
      <c r="O376" s="53" t="str">
        <f aca="false">IFERROR(VLOOKUP($J376,'Base 1'!$A:$G,7,0),"-")</f>
        <v>-</v>
      </c>
      <c r="P376" s="133"/>
      <c r="Q376" s="134" t="s">
        <v>57</v>
      </c>
      <c r="R376" s="135" t="s">
        <v>57</v>
      </c>
      <c r="S376" s="136"/>
      <c r="T376" s="60"/>
      <c r="U376" s="61" t="s">
        <v>57</v>
      </c>
      <c r="V376" s="63" t="str">
        <f aca="false">IFERROR(VLOOKUP($J376,'Base 1'!$A:$Q,16,0),"-")</f>
        <v>-</v>
      </c>
      <c r="W376" s="63" t="s">
        <v>57</v>
      </c>
      <c r="X376" s="64" t="s">
        <v>57</v>
      </c>
    </row>
    <row r="377" s="65" customFormat="true" ht="15" hidden="false" customHeight="false" outlineLevel="0" collapsed="false">
      <c r="B377" s="131" t="n">
        <f aca="true">TODAY()</f>
        <v>46135</v>
      </c>
      <c r="C377" s="132" t="s">
        <v>37</v>
      </c>
      <c r="D377" s="49" t="s">
        <v>38</v>
      </c>
      <c r="E377" s="50" t="str">
        <f aca="false">IFERROR(VLOOKUP($J377,'Base 1'!A:S,19,0),"-")</f>
        <v>-</v>
      </c>
      <c r="F377" s="50" t="str">
        <f aca="false">IFERROR(VLOOKUP($J377,'Base 1'!$A:$N,14,0),"-")</f>
        <v>-</v>
      </c>
      <c r="G377" s="50" t="str">
        <f aca="false">IFERROR(VLOOKUP($J377,'Base 1'!$A:$O,15,0),"-")</f>
        <v>-</v>
      </c>
      <c r="H377" s="50" t="str">
        <f aca="false">IFERROR(VLOOKUP($J377,'Base 1'!$A:$T,20,0),"-")</f>
        <v>-</v>
      </c>
      <c r="I377" s="51" t="str">
        <f aca="false">IFERROR(VLOOKUP($J377,'Base 1'!$A:$C,3,0),"-")</f>
        <v>-</v>
      </c>
      <c r="J377" s="51"/>
      <c r="K377" s="50" t="str">
        <f aca="false">IFERROR(VLOOKUP($J377,'Base 1'!$A:$E,5,0),"-")</f>
        <v>-</v>
      </c>
      <c r="L377" s="50" t="str">
        <f aca="false">IFERROR(VLOOKUP($J377,'Base 1'!$A:$Q,17,0),"-")</f>
        <v>-</v>
      </c>
      <c r="M377" s="50" t="str">
        <f aca="false">IFERROR(VLOOKUP($J377,'Base 1'!$A:$R,18,0),"-")</f>
        <v>-</v>
      </c>
      <c r="N377" s="50" t="str">
        <f aca="false">IFERROR(VLOOKUP($J377,'Base 1'!$A:$F,6,0),"-")</f>
        <v>-</v>
      </c>
      <c r="O377" s="53" t="str">
        <f aca="false">IFERROR(VLOOKUP($J377,'Base 1'!$A:$G,7,0),"-")</f>
        <v>-</v>
      </c>
      <c r="P377" s="133"/>
      <c r="Q377" s="134" t="s">
        <v>57</v>
      </c>
      <c r="R377" s="135" t="s">
        <v>57</v>
      </c>
      <c r="S377" s="136"/>
      <c r="T377" s="60"/>
      <c r="U377" s="61" t="s">
        <v>57</v>
      </c>
      <c r="V377" s="63" t="str">
        <f aca="false">IFERROR(VLOOKUP($J377,'Base 1'!$A:$Q,16,0),"-")</f>
        <v>-</v>
      </c>
      <c r="W377" s="63" t="s">
        <v>57</v>
      </c>
      <c r="X377" s="64" t="s">
        <v>57</v>
      </c>
    </row>
    <row r="378" s="65" customFormat="true" ht="15" hidden="false" customHeight="false" outlineLevel="0" collapsed="false">
      <c r="B378" s="131" t="n">
        <f aca="true">TODAY()</f>
        <v>46135</v>
      </c>
      <c r="C378" s="132" t="s">
        <v>37</v>
      </c>
      <c r="D378" s="49" t="s">
        <v>38</v>
      </c>
      <c r="E378" s="50" t="str">
        <f aca="false">IFERROR(VLOOKUP($J378,'Base 1'!A:S,19,0),"-")</f>
        <v>-</v>
      </c>
      <c r="F378" s="50" t="str">
        <f aca="false">IFERROR(VLOOKUP($J378,'Base 1'!$A:$N,14,0),"-")</f>
        <v>-</v>
      </c>
      <c r="G378" s="50" t="str">
        <f aca="false">IFERROR(VLOOKUP($J378,'Base 1'!$A:$O,15,0),"-")</f>
        <v>-</v>
      </c>
      <c r="H378" s="50" t="str">
        <f aca="false">IFERROR(VLOOKUP($J378,'Base 1'!$A:$T,20,0),"-")</f>
        <v>-</v>
      </c>
      <c r="I378" s="51" t="str">
        <f aca="false">IFERROR(VLOOKUP($J378,'Base 1'!$A:$C,3,0),"-")</f>
        <v>-</v>
      </c>
      <c r="J378" s="51"/>
      <c r="K378" s="50" t="str">
        <f aca="false">IFERROR(VLOOKUP($J378,'Base 1'!$A:$E,5,0),"-")</f>
        <v>-</v>
      </c>
      <c r="L378" s="50" t="str">
        <f aca="false">IFERROR(VLOOKUP($J378,'Base 1'!$A:$Q,17,0),"-")</f>
        <v>-</v>
      </c>
      <c r="M378" s="50" t="str">
        <f aca="false">IFERROR(VLOOKUP($J378,'Base 1'!$A:$R,18,0),"-")</f>
        <v>-</v>
      </c>
      <c r="N378" s="50" t="str">
        <f aca="false">IFERROR(VLOOKUP($J378,'Base 1'!$A:$F,6,0),"-")</f>
        <v>-</v>
      </c>
      <c r="O378" s="53" t="str">
        <f aca="false">IFERROR(VLOOKUP($J378,'Base 1'!$A:$G,7,0),"-")</f>
        <v>-</v>
      </c>
      <c r="P378" s="133"/>
      <c r="Q378" s="134" t="s">
        <v>57</v>
      </c>
      <c r="R378" s="135" t="s">
        <v>57</v>
      </c>
      <c r="S378" s="136"/>
      <c r="T378" s="60"/>
      <c r="U378" s="61" t="s">
        <v>57</v>
      </c>
      <c r="V378" s="63" t="str">
        <f aca="false">IFERROR(VLOOKUP($J378,'Base 1'!$A:$Q,16,0),"-")</f>
        <v>-</v>
      </c>
      <c r="W378" s="63" t="s">
        <v>57</v>
      </c>
      <c r="X378" s="64" t="s">
        <v>57</v>
      </c>
    </row>
    <row r="379" s="65" customFormat="true" ht="15" hidden="false" customHeight="false" outlineLevel="0" collapsed="false">
      <c r="B379" s="131" t="n">
        <f aca="true">TODAY()</f>
        <v>46135</v>
      </c>
      <c r="C379" s="132" t="s">
        <v>37</v>
      </c>
      <c r="D379" s="49" t="s">
        <v>38</v>
      </c>
      <c r="E379" s="50" t="str">
        <f aca="false">IFERROR(VLOOKUP($J379,'Base 1'!A:S,19,0),"-")</f>
        <v>-</v>
      </c>
      <c r="F379" s="50" t="str">
        <f aca="false">IFERROR(VLOOKUP($J379,'Base 1'!$A:$N,14,0),"-")</f>
        <v>-</v>
      </c>
      <c r="G379" s="50" t="str">
        <f aca="false">IFERROR(VLOOKUP($J379,'Base 1'!$A:$O,15,0),"-")</f>
        <v>-</v>
      </c>
      <c r="H379" s="50" t="str">
        <f aca="false">IFERROR(VLOOKUP($J379,'Base 1'!$A:$T,20,0),"-")</f>
        <v>-</v>
      </c>
      <c r="I379" s="51" t="str">
        <f aca="false">IFERROR(VLOOKUP($J379,'Base 1'!$A:$C,3,0),"-")</f>
        <v>-</v>
      </c>
      <c r="J379" s="51"/>
      <c r="K379" s="50" t="str">
        <f aca="false">IFERROR(VLOOKUP($J379,'Base 1'!$A:$E,5,0),"-")</f>
        <v>-</v>
      </c>
      <c r="L379" s="50" t="str">
        <f aca="false">IFERROR(VLOOKUP($J379,'Base 1'!$A:$Q,17,0),"-")</f>
        <v>-</v>
      </c>
      <c r="M379" s="50" t="str">
        <f aca="false">IFERROR(VLOOKUP($J379,'Base 1'!$A:$R,18,0),"-")</f>
        <v>-</v>
      </c>
      <c r="N379" s="50" t="str">
        <f aca="false">IFERROR(VLOOKUP($J379,'Base 1'!$A:$F,6,0),"-")</f>
        <v>-</v>
      </c>
      <c r="O379" s="53" t="str">
        <f aca="false">IFERROR(VLOOKUP($J379,'Base 1'!$A:$G,7,0),"-")</f>
        <v>-</v>
      </c>
      <c r="P379" s="133"/>
      <c r="Q379" s="134" t="s">
        <v>57</v>
      </c>
      <c r="R379" s="135" t="s">
        <v>57</v>
      </c>
      <c r="S379" s="136"/>
      <c r="T379" s="60"/>
      <c r="U379" s="61" t="s">
        <v>57</v>
      </c>
      <c r="V379" s="63" t="str">
        <f aca="false">IFERROR(VLOOKUP($J379,'Base 1'!$A:$Q,16,0),"-")</f>
        <v>-</v>
      </c>
      <c r="W379" s="63" t="s">
        <v>57</v>
      </c>
      <c r="X379" s="64" t="s">
        <v>57</v>
      </c>
    </row>
    <row r="380" s="65" customFormat="true" ht="15" hidden="false" customHeight="false" outlineLevel="0" collapsed="false">
      <c r="B380" s="131" t="n">
        <f aca="true">TODAY()</f>
        <v>46135</v>
      </c>
      <c r="C380" s="132" t="s">
        <v>37</v>
      </c>
      <c r="D380" s="49" t="s">
        <v>38</v>
      </c>
      <c r="E380" s="50" t="str">
        <f aca="false">IFERROR(VLOOKUP($J380,'Base 1'!A:S,19,0),"-")</f>
        <v>-</v>
      </c>
      <c r="F380" s="50" t="str">
        <f aca="false">IFERROR(VLOOKUP($J380,'Base 1'!$A:$N,14,0),"-")</f>
        <v>-</v>
      </c>
      <c r="G380" s="50" t="str">
        <f aca="false">IFERROR(VLOOKUP($J380,'Base 1'!$A:$O,15,0),"-")</f>
        <v>-</v>
      </c>
      <c r="H380" s="50" t="str">
        <f aca="false">IFERROR(VLOOKUP($J380,'Base 1'!$A:$T,20,0),"-")</f>
        <v>-</v>
      </c>
      <c r="I380" s="51" t="str">
        <f aca="false">IFERROR(VLOOKUP($J380,'Base 1'!$A:$C,3,0),"-")</f>
        <v>-</v>
      </c>
      <c r="J380" s="51"/>
      <c r="K380" s="50" t="str">
        <f aca="false">IFERROR(VLOOKUP($J380,'Base 1'!$A:$E,5,0),"-")</f>
        <v>-</v>
      </c>
      <c r="L380" s="50" t="str">
        <f aca="false">IFERROR(VLOOKUP($J380,'Base 1'!$A:$Q,17,0),"-")</f>
        <v>-</v>
      </c>
      <c r="M380" s="50" t="str">
        <f aca="false">IFERROR(VLOOKUP($J380,'Base 1'!$A:$R,18,0),"-")</f>
        <v>-</v>
      </c>
      <c r="N380" s="50" t="str">
        <f aca="false">IFERROR(VLOOKUP($J380,'Base 1'!$A:$F,6,0),"-")</f>
        <v>-</v>
      </c>
      <c r="O380" s="53" t="str">
        <f aca="false">IFERROR(VLOOKUP($J380,'Base 1'!$A:$G,7,0),"-")</f>
        <v>-</v>
      </c>
      <c r="P380" s="133"/>
      <c r="Q380" s="134" t="s">
        <v>57</v>
      </c>
      <c r="R380" s="135" t="s">
        <v>57</v>
      </c>
      <c r="S380" s="136"/>
      <c r="T380" s="60"/>
      <c r="U380" s="61" t="s">
        <v>57</v>
      </c>
      <c r="V380" s="63" t="str">
        <f aca="false">IFERROR(VLOOKUP($J380,'Base 1'!$A:$Q,16,0),"-")</f>
        <v>-</v>
      </c>
      <c r="W380" s="63" t="s">
        <v>57</v>
      </c>
      <c r="X380" s="64" t="s">
        <v>57</v>
      </c>
    </row>
    <row r="381" s="65" customFormat="true" ht="15" hidden="false" customHeight="false" outlineLevel="0" collapsed="false">
      <c r="B381" s="131" t="n">
        <f aca="true">TODAY()</f>
        <v>46135</v>
      </c>
      <c r="C381" s="132" t="s">
        <v>37</v>
      </c>
      <c r="D381" s="49" t="s">
        <v>38</v>
      </c>
      <c r="E381" s="50" t="str">
        <f aca="false">IFERROR(VLOOKUP($J381,'Base 1'!A:S,19,0),"-")</f>
        <v>-</v>
      </c>
      <c r="F381" s="50" t="str">
        <f aca="false">IFERROR(VLOOKUP($J381,'Base 1'!$A:$N,14,0),"-")</f>
        <v>-</v>
      </c>
      <c r="G381" s="50" t="str">
        <f aca="false">IFERROR(VLOOKUP($J381,'Base 1'!$A:$O,15,0),"-")</f>
        <v>-</v>
      </c>
      <c r="H381" s="50" t="str">
        <f aca="false">IFERROR(VLOOKUP($J381,'Base 1'!$A:$T,20,0),"-")</f>
        <v>-</v>
      </c>
      <c r="I381" s="51" t="str">
        <f aca="false">IFERROR(VLOOKUP($J381,'Base 1'!$A:$C,3,0),"-")</f>
        <v>-</v>
      </c>
      <c r="J381" s="51"/>
      <c r="K381" s="50" t="str">
        <f aca="false">IFERROR(VLOOKUP($J381,'Base 1'!$A:$E,5,0),"-")</f>
        <v>-</v>
      </c>
      <c r="L381" s="50" t="str">
        <f aca="false">IFERROR(VLOOKUP($J381,'Base 1'!$A:$Q,17,0),"-")</f>
        <v>-</v>
      </c>
      <c r="M381" s="50" t="str">
        <f aca="false">IFERROR(VLOOKUP($J381,'Base 1'!$A:$R,18,0),"-")</f>
        <v>-</v>
      </c>
      <c r="N381" s="50" t="str">
        <f aca="false">IFERROR(VLOOKUP($J381,'Base 1'!$A:$F,6,0),"-")</f>
        <v>-</v>
      </c>
      <c r="O381" s="53" t="str">
        <f aca="false">IFERROR(VLOOKUP($J381,'Base 1'!$A:$G,7,0),"-")</f>
        <v>-</v>
      </c>
      <c r="P381" s="133"/>
      <c r="Q381" s="134" t="s">
        <v>57</v>
      </c>
      <c r="R381" s="135" t="s">
        <v>57</v>
      </c>
      <c r="S381" s="136"/>
      <c r="T381" s="60"/>
      <c r="U381" s="61" t="s">
        <v>57</v>
      </c>
      <c r="V381" s="63" t="str">
        <f aca="false">IFERROR(VLOOKUP($J381,'Base 1'!$A:$Q,16,0),"-")</f>
        <v>-</v>
      </c>
      <c r="W381" s="63" t="s">
        <v>57</v>
      </c>
      <c r="X381" s="64" t="s">
        <v>57</v>
      </c>
    </row>
    <row r="382" s="65" customFormat="true" ht="15" hidden="false" customHeight="false" outlineLevel="0" collapsed="false">
      <c r="B382" s="131" t="n">
        <f aca="true">TODAY()</f>
        <v>46135</v>
      </c>
      <c r="C382" s="132" t="s">
        <v>37</v>
      </c>
      <c r="D382" s="49" t="s">
        <v>38</v>
      </c>
      <c r="E382" s="50" t="str">
        <f aca="false">IFERROR(VLOOKUP($J382,'Base 1'!A:S,19,0),"-")</f>
        <v>-</v>
      </c>
      <c r="F382" s="50" t="str">
        <f aca="false">IFERROR(VLOOKUP($J382,'Base 1'!$A:$N,14,0),"-")</f>
        <v>-</v>
      </c>
      <c r="G382" s="50" t="str">
        <f aca="false">IFERROR(VLOOKUP($J382,'Base 1'!$A:$O,15,0),"-")</f>
        <v>-</v>
      </c>
      <c r="H382" s="50" t="str">
        <f aca="false">IFERROR(VLOOKUP($J382,'Base 1'!$A:$T,20,0),"-")</f>
        <v>-</v>
      </c>
      <c r="I382" s="51" t="str">
        <f aca="false">IFERROR(VLOOKUP($J382,'Base 1'!$A:$C,3,0),"-")</f>
        <v>-</v>
      </c>
      <c r="J382" s="51"/>
      <c r="K382" s="50" t="str">
        <f aca="false">IFERROR(VLOOKUP($J382,'Base 1'!$A:$E,5,0),"-")</f>
        <v>-</v>
      </c>
      <c r="L382" s="50" t="str">
        <f aca="false">IFERROR(VLOOKUP($J382,'Base 1'!$A:$Q,17,0),"-")</f>
        <v>-</v>
      </c>
      <c r="M382" s="50" t="str">
        <f aca="false">IFERROR(VLOOKUP($J382,'Base 1'!$A:$R,18,0),"-")</f>
        <v>-</v>
      </c>
      <c r="N382" s="50" t="str">
        <f aca="false">IFERROR(VLOOKUP($J382,'Base 1'!$A:$F,6,0),"-")</f>
        <v>-</v>
      </c>
      <c r="O382" s="53" t="str">
        <f aca="false">IFERROR(VLOOKUP($J382,'Base 1'!$A:$G,7,0),"-")</f>
        <v>-</v>
      </c>
      <c r="P382" s="133"/>
      <c r="Q382" s="134" t="s">
        <v>57</v>
      </c>
      <c r="R382" s="135" t="s">
        <v>57</v>
      </c>
      <c r="S382" s="136"/>
      <c r="T382" s="60"/>
      <c r="U382" s="61" t="s">
        <v>57</v>
      </c>
      <c r="V382" s="63" t="str">
        <f aca="false">IFERROR(VLOOKUP($J382,'Base 1'!$A:$Q,16,0),"-")</f>
        <v>-</v>
      </c>
      <c r="W382" s="63" t="s">
        <v>57</v>
      </c>
      <c r="X382" s="64" t="s">
        <v>57</v>
      </c>
    </row>
    <row r="383" s="65" customFormat="true" ht="15" hidden="false" customHeight="false" outlineLevel="0" collapsed="false">
      <c r="B383" s="131" t="n">
        <f aca="true">TODAY()</f>
        <v>46135</v>
      </c>
      <c r="C383" s="132" t="s">
        <v>37</v>
      </c>
      <c r="D383" s="49" t="s">
        <v>38</v>
      </c>
      <c r="E383" s="50" t="str">
        <f aca="false">IFERROR(VLOOKUP($J383,'Base 1'!A:S,19,0),"-")</f>
        <v>-</v>
      </c>
      <c r="F383" s="50" t="str">
        <f aca="false">IFERROR(VLOOKUP($J383,'Base 1'!$A:$N,14,0),"-")</f>
        <v>-</v>
      </c>
      <c r="G383" s="50" t="str">
        <f aca="false">IFERROR(VLOOKUP($J383,'Base 1'!$A:$O,15,0),"-")</f>
        <v>-</v>
      </c>
      <c r="H383" s="50" t="str">
        <f aca="false">IFERROR(VLOOKUP($J383,'Base 1'!$A:$T,20,0),"-")</f>
        <v>-</v>
      </c>
      <c r="I383" s="51" t="str">
        <f aca="false">IFERROR(VLOOKUP($J383,'Base 1'!$A:$C,3,0),"-")</f>
        <v>-</v>
      </c>
      <c r="J383" s="51"/>
      <c r="K383" s="50" t="str">
        <f aca="false">IFERROR(VLOOKUP($J383,'Base 1'!$A:$E,5,0),"-")</f>
        <v>-</v>
      </c>
      <c r="L383" s="50" t="str">
        <f aca="false">IFERROR(VLOOKUP($J383,'Base 1'!$A:$Q,17,0),"-")</f>
        <v>-</v>
      </c>
      <c r="M383" s="50" t="str">
        <f aca="false">IFERROR(VLOOKUP($J383,'Base 1'!$A:$R,18,0),"-")</f>
        <v>-</v>
      </c>
      <c r="N383" s="50" t="str">
        <f aca="false">IFERROR(VLOOKUP($J383,'Base 1'!$A:$F,6,0),"-")</f>
        <v>-</v>
      </c>
      <c r="O383" s="53" t="str">
        <f aca="false">IFERROR(VLOOKUP($J383,'Base 1'!$A:$G,7,0),"-")</f>
        <v>-</v>
      </c>
      <c r="P383" s="133"/>
      <c r="Q383" s="134" t="s">
        <v>57</v>
      </c>
      <c r="R383" s="135" t="s">
        <v>57</v>
      </c>
      <c r="S383" s="136"/>
      <c r="T383" s="60"/>
      <c r="U383" s="61" t="s">
        <v>57</v>
      </c>
      <c r="V383" s="63" t="str">
        <f aca="false">IFERROR(VLOOKUP($J383,'Base 1'!$A:$Q,16,0),"-")</f>
        <v>-</v>
      </c>
      <c r="W383" s="63" t="s">
        <v>57</v>
      </c>
      <c r="X383" s="64" t="s">
        <v>57</v>
      </c>
    </row>
    <row r="384" s="65" customFormat="true" ht="15" hidden="false" customHeight="false" outlineLevel="0" collapsed="false">
      <c r="B384" s="131" t="n">
        <f aca="true">TODAY()</f>
        <v>46135</v>
      </c>
      <c r="C384" s="132" t="s">
        <v>37</v>
      </c>
      <c r="D384" s="49" t="s">
        <v>38</v>
      </c>
      <c r="E384" s="50" t="str">
        <f aca="false">IFERROR(VLOOKUP($J384,'Base 1'!A:S,19,0),"-")</f>
        <v>-</v>
      </c>
      <c r="F384" s="50" t="str">
        <f aca="false">IFERROR(VLOOKUP($J384,'Base 1'!$A:$N,14,0),"-")</f>
        <v>-</v>
      </c>
      <c r="G384" s="50" t="str">
        <f aca="false">IFERROR(VLOOKUP($J384,'Base 1'!$A:$O,15,0),"-")</f>
        <v>-</v>
      </c>
      <c r="H384" s="50" t="str">
        <f aca="false">IFERROR(VLOOKUP($J384,'Base 1'!$A:$T,20,0),"-")</f>
        <v>-</v>
      </c>
      <c r="I384" s="51" t="str">
        <f aca="false">IFERROR(VLOOKUP($J384,'Base 1'!$A:$C,3,0),"-")</f>
        <v>-</v>
      </c>
      <c r="J384" s="51"/>
      <c r="K384" s="50" t="str">
        <f aca="false">IFERROR(VLOOKUP($J384,'Base 1'!$A:$E,5,0),"-")</f>
        <v>-</v>
      </c>
      <c r="L384" s="50" t="str">
        <f aca="false">IFERROR(VLOOKUP($J384,'Base 1'!$A:$Q,17,0),"-")</f>
        <v>-</v>
      </c>
      <c r="M384" s="50" t="str">
        <f aca="false">IFERROR(VLOOKUP($J384,'Base 1'!$A:$R,18,0),"-")</f>
        <v>-</v>
      </c>
      <c r="N384" s="50" t="str">
        <f aca="false">IFERROR(VLOOKUP($J384,'Base 1'!$A:$F,6,0),"-")</f>
        <v>-</v>
      </c>
      <c r="O384" s="53" t="str">
        <f aca="false">IFERROR(VLOOKUP($J384,'Base 1'!$A:$G,7,0),"-")</f>
        <v>-</v>
      </c>
      <c r="P384" s="133"/>
      <c r="Q384" s="134" t="s">
        <v>57</v>
      </c>
      <c r="R384" s="135" t="s">
        <v>57</v>
      </c>
      <c r="S384" s="136"/>
      <c r="T384" s="60"/>
      <c r="U384" s="61" t="s">
        <v>57</v>
      </c>
      <c r="V384" s="63" t="str">
        <f aca="false">IFERROR(VLOOKUP($J384,'Base 1'!$A:$Q,16,0),"-")</f>
        <v>-</v>
      </c>
      <c r="W384" s="63" t="s">
        <v>57</v>
      </c>
      <c r="X384" s="64" t="s">
        <v>57</v>
      </c>
    </row>
    <row r="385" s="65" customFormat="true" ht="15" hidden="false" customHeight="false" outlineLevel="0" collapsed="false">
      <c r="B385" s="131" t="n">
        <f aca="true">TODAY()</f>
        <v>46135</v>
      </c>
      <c r="C385" s="132" t="s">
        <v>37</v>
      </c>
      <c r="D385" s="49" t="s">
        <v>38</v>
      </c>
      <c r="E385" s="50" t="str">
        <f aca="false">IFERROR(VLOOKUP($J385,'Base 1'!A:S,19,0),"-")</f>
        <v>-</v>
      </c>
      <c r="F385" s="50" t="str">
        <f aca="false">IFERROR(VLOOKUP($J385,'Base 1'!$A:$N,14,0),"-")</f>
        <v>-</v>
      </c>
      <c r="G385" s="50" t="str">
        <f aca="false">IFERROR(VLOOKUP($J385,'Base 1'!$A:$O,15,0),"-")</f>
        <v>-</v>
      </c>
      <c r="H385" s="50" t="str">
        <f aca="false">IFERROR(VLOOKUP($J385,'Base 1'!$A:$T,20,0),"-")</f>
        <v>-</v>
      </c>
      <c r="I385" s="51" t="str">
        <f aca="false">IFERROR(VLOOKUP($J385,'Base 1'!$A:$C,3,0),"-")</f>
        <v>-</v>
      </c>
      <c r="J385" s="51"/>
      <c r="K385" s="50" t="str">
        <f aca="false">IFERROR(VLOOKUP($J385,'Base 1'!$A:$E,5,0),"-")</f>
        <v>-</v>
      </c>
      <c r="L385" s="50" t="str">
        <f aca="false">IFERROR(VLOOKUP($J385,'Base 1'!$A:$Q,17,0),"-")</f>
        <v>-</v>
      </c>
      <c r="M385" s="50" t="str">
        <f aca="false">IFERROR(VLOOKUP($J385,'Base 1'!$A:$R,18,0),"-")</f>
        <v>-</v>
      </c>
      <c r="N385" s="50" t="str">
        <f aca="false">IFERROR(VLOOKUP($J385,'Base 1'!$A:$F,6,0),"-")</f>
        <v>-</v>
      </c>
      <c r="O385" s="53" t="str">
        <f aca="false">IFERROR(VLOOKUP($J385,'Base 1'!$A:$G,7,0),"-")</f>
        <v>-</v>
      </c>
      <c r="P385" s="133"/>
      <c r="Q385" s="134" t="s">
        <v>57</v>
      </c>
      <c r="R385" s="135" t="s">
        <v>57</v>
      </c>
      <c r="S385" s="136"/>
      <c r="T385" s="60"/>
      <c r="U385" s="61" t="s">
        <v>57</v>
      </c>
      <c r="V385" s="63" t="str">
        <f aca="false">IFERROR(VLOOKUP($J385,'Base 1'!$A:$Q,16,0),"-")</f>
        <v>-</v>
      </c>
      <c r="W385" s="63" t="s">
        <v>57</v>
      </c>
      <c r="X385" s="64" t="s">
        <v>57</v>
      </c>
    </row>
    <row r="386" s="65" customFormat="true" ht="15" hidden="false" customHeight="false" outlineLevel="0" collapsed="false">
      <c r="B386" s="131" t="n">
        <f aca="true">TODAY()</f>
        <v>46135</v>
      </c>
      <c r="C386" s="132" t="s">
        <v>37</v>
      </c>
      <c r="D386" s="49" t="s">
        <v>38</v>
      </c>
      <c r="E386" s="50" t="str">
        <f aca="false">IFERROR(VLOOKUP($J386,'Base 1'!A:S,19,0),"-")</f>
        <v>-</v>
      </c>
      <c r="F386" s="50" t="str">
        <f aca="false">IFERROR(VLOOKUP($J386,'Base 1'!$A:$N,14,0),"-")</f>
        <v>-</v>
      </c>
      <c r="G386" s="50" t="str">
        <f aca="false">IFERROR(VLOOKUP($J386,'Base 1'!$A:$O,15,0),"-")</f>
        <v>-</v>
      </c>
      <c r="H386" s="50" t="str">
        <f aca="false">IFERROR(VLOOKUP($J386,'Base 1'!$A:$T,20,0),"-")</f>
        <v>-</v>
      </c>
      <c r="I386" s="51" t="str">
        <f aca="false">IFERROR(VLOOKUP($J386,'Base 1'!$A:$C,3,0),"-")</f>
        <v>-</v>
      </c>
      <c r="J386" s="51"/>
      <c r="K386" s="50" t="str">
        <f aca="false">IFERROR(VLOOKUP($J386,'Base 1'!$A:$E,5,0),"-")</f>
        <v>-</v>
      </c>
      <c r="L386" s="50" t="str">
        <f aca="false">IFERROR(VLOOKUP($J386,'Base 1'!$A:$Q,17,0),"-")</f>
        <v>-</v>
      </c>
      <c r="M386" s="50" t="str">
        <f aca="false">IFERROR(VLOOKUP($J386,'Base 1'!$A:$R,18,0),"-")</f>
        <v>-</v>
      </c>
      <c r="N386" s="50" t="str">
        <f aca="false">IFERROR(VLOOKUP($J386,'Base 1'!$A:$F,6,0),"-")</f>
        <v>-</v>
      </c>
      <c r="O386" s="53" t="str">
        <f aca="false">IFERROR(VLOOKUP($J386,'Base 1'!$A:$G,7,0),"-")</f>
        <v>-</v>
      </c>
      <c r="P386" s="133"/>
      <c r="Q386" s="134" t="s">
        <v>57</v>
      </c>
      <c r="R386" s="135" t="s">
        <v>57</v>
      </c>
      <c r="S386" s="136"/>
      <c r="T386" s="60"/>
      <c r="U386" s="61" t="s">
        <v>57</v>
      </c>
      <c r="V386" s="63" t="str">
        <f aca="false">IFERROR(VLOOKUP($J386,'Base 1'!$A:$Q,16,0),"-")</f>
        <v>-</v>
      </c>
      <c r="W386" s="63" t="s">
        <v>57</v>
      </c>
      <c r="X386" s="64" t="s">
        <v>57</v>
      </c>
    </row>
    <row r="387" s="65" customFormat="true" ht="15" hidden="false" customHeight="false" outlineLevel="0" collapsed="false">
      <c r="B387" s="131" t="n">
        <f aca="true">TODAY()</f>
        <v>46135</v>
      </c>
      <c r="C387" s="132" t="s">
        <v>37</v>
      </c>
      <c r="D387" s="49" t="s">
        <v>38</v>
      </c>
      <c r="E387" s="50" t="str">
        <f aca="false">IFERROR(VLOOKUP($J387,'Base 1'!A:S,19,0),"-")</f>
        <v>-</v>
      </c>
      <c r="F387" s="50" t="str">
        <f aca="false">IFERROR(VLOOKUP($J387,'Base 1'!$A:$N,14,0),"-")</f>
        <v>-</v>
      </c>
      <c r="G387" s="50" t="str">
        <f aca="false">IFERROR(VLOOKUP($J387,'Base 1'!$A:$O,15,0),"-")</f>
        <v>-</v>
      </c>
      <c r="H387" s="50" t="str">
        <f aca="false">IFERROR(VLOOKUP($J387,'Base 1'!$A:$T,20,0),"-")</f>
        <v>-</v>
      </c>
      <c r="I387" s="51" t="str">
        <f aca="false">IFERROR(VLOOKUP($J387,'Base 1'!$A:$C,3,0),"-")</f>
        <v>-</v>
      </c>
      <c r="J387" s="51"/>
      <c r="K387" s="50" t="str">
        <f aca="false">IFERROR(VLOOKUP($J387,'Base 1'!$A:$E,5,0),"-")</f>
        <v>-</v>
      </c>
      <c r="L387" s="50" t="str">
        <f aca="false">IFERROR(VLOOKUP($J387,'Base 1'!$A:$Q,17,0),"-")</f>
        <v>-</v>
      </c>
      <c r="M387" s="50" t="str">
        <f aca="false">IFERROR(VLOOKUP($J387,'Base 1'!$A:$R,18,0),"-")</f>
        <v>-</v>
      </c>
      <c r="N387" s="50" t="str">
        <f aca="false">IFERROR(VLOOKUP($J387,'Base 1'!$A:$F,6,0),"-")</f>
        <v>-</v>
      </c>
      <c r="O387" s="53" t="str">
        <f aca="false">IFERROR(VLOOKUP($J387,'Base 1'!$A:$G,7,0),"-")</f>
        <v>-</v>
      </c>
      <c r="P387" s="133"/>
      <c r="Q387" s="134" t="s">
        <v>57</v>
      </c>
      <c r="R387" s="135" t="s">
        <v>57</v>
      </c>
      <c r="S387" s="136"/>
      <c r="T387" s="60"/>
      <c r="U387" s="61" t="s">
        <v>57</v>
      </c>
      <c r="V387" s="63" t="str">
        <f aca="false">IFERROR(VLOOKUP($J387,'Base 1'!$A:$Q,16,0),"-")</f>
        <v>-</v>
      </c>
      <c r="W387" s="63" t="s">
        <v>57</v>
      </c>
      <c r="X387" s="64" t="s">
        <v>57</v>
      </c>
    </row>
    <row r="388" s="65" customFormat="true" ht="15" hidden="false" customHeight="false" outlineLevel="0" collapsed="false">
      <c r="B388" s="131" t="n">
        <f aca="true">TODAY()</f>
        <v>46135</v>
      </c>
      <c r="C388" s="132" t="s">
        <v>37</v>
      </c>
      <c r="D388" s="49" t="s">
        <v>38</v>
      </c>
      <c r="E388" s="50" t="str">
        <f aca="false">IFERROR(VLOOKUP($J388,'Base 1'!A:S,19,0),"-")</f>
        <v>-</v>
      </c>
      <c r="F388" s="50" t="str">
        <f aca="false">IFERROR(VLOOKUP($J388,'Base 1'!$A:$N,14,0),"-")</f>
        <v>-</v>
      </c>
      <c r="G388" s="50" t="str">
        <f aca="false">IFERROR(VLOOKUP($J388,'Base 1'!$A:$O,15,0),"-")</f>
        <v>-</v>
      </c>
      <c r="H388" s="50" t="str">
        <f aca="false">IFERROR(VLOOKUP($J388,'Base 1'!$A:$T,20,0),"-")</f>
        <v>-</v>
      </c>
      <c r="I388" s="51" t="str">
        <f aca="false">IFERROR(VLOOKUP($J388,'Base 1'!$A:$C,3,0),"-")</f>
        <v>-</v>
      </c>
      <c r="J388" s="51"/>
      <c r="K388" s="50" t="str">
        <f aca="false">IFERROR(VLOOKUP($J388,'Base 1'!$A:$E,5,0),"-")</f>
        <v>-</v>
      </c>
      <c r="L388" s="50" t="str">
        <f aca="false">IFERROR(VLOOKUP($J388,'Base 1'!$A:$Q,17,0),"-")</f>
        <v>-</v>
      </c>
      <c r="M388" s="50" t="str">
        <f aca="false">IFERROR(VLOOKUP($J388,'Base 1'!$A:$R,18,0),"-")</f>
        <v>-</v>
      </c>
      <c r="N388" s="50" t="str">
        <f aca="false">IFERROR(VLOOKUP($J388,'Base 1'!$A:$F,6,0),"-")</f>
        <v>-</v>
      </c>
      <c r="O388" s="53" t="str">
        <f aca="false">IFERROR(VLOOKUP($J388,'Base 1'!$A:$G,7,0),"-")</f>
        <v>-</v>
      </c>
      <c r="P388" s="133"/>
      <c r="Q388" s="134" t="s">
        <v>57</v>
      </c>
      <c r="R388" s="135" t="s">
        <v>57</v>
      </c>
      <c r="S388" s="136"/>
      <c r="T388" s="60"/>
      <c r="U388" s="61" t="s">
        <v>57</v>
      </c>
      <c r="V388" s="63" t="str">
        <f aca="false">IFERROR(VLOOKUP($J388,'Base 1'!$A:$Q,16,0),"-")</f>
        <v>-</v>
      </c>
      <c r="W388" s="63" t="s">
        <v>57</v>
      </c>
      <c r="X388" s="64" t="s">
        <v>57</v>
      </c>
    </row>
    <row r="389" s="65" customFormat="true" ht="15" hidden="false" customHeight="false" outlineLevel="0" collapsed="false">
      <c r="B389" s="131" t="n">
        <f aca="true">TODAY()</f>
        <v>46135</v>
      </c>
      <c r="C389" s="132" t="s">
        <v>37</v>
      </c>
      <c r="D389" s="49" t="s">
        <v>38</v>
      </c>
      <c r="E389" s="50" t="str">
        <f aca="false">IFERROR(VLOOKUP($J389,'Base 1'!A:S,19,0),"-")</f>
        <v>-</v>
      </c>
      <c r="F389" s="50" t="str">
        <f aca="false">IFERROR(VLOOKUP($J389,'Base 1'!$A:$N,14,0),"-")</f>
        <v>-</v>
      </c>
      <c r="G389" s="50" t="str">
        <f aca="false">IFERROR(VLOOKUP($J389,'Base 1'!$A:$O,15,0),"-")</f>
        <v>-</v>
      </c>
      <c r="H389" s="50" t="str">
        <f aca="false">IFERROR(VLOOKUP($J389,'Base 1'!$A:$T,20,0),"-")</f>
        <v>-</v>
      </c>
      <c r="I389" s="51" t="str">
        <f aca="false">IFERROR(VLOOKUP($J389,'Base 1'!$A:$C,3,0),"-")</f>
        <v>-</v>
      </c>
      <c r="J389" s="51"/>
      <c r="K389" s="50" t="str">
        <f aca="false">IFERROR(VLOOKUP($J389,'Base 1'!$A:$E,5,0),"-")</f>
        <v>-</v>
      </c>
      <c r="L389" s="50" t="str">
        <f aca="false">IFERROR(VLOOKUP($J389,'Base 1'!$A:$Q,17,0),"-")</f>
        <v>-</v>
      </c>
      <c r="M389" s="50" t="str">
        <f aca="false">IFERROR(VLOOKUP($J389,'Base 1'!$A:$R,18,0),"-")</f>
        <v>-</v>
      </c>
      <c r="N389" s="50" t="str">
        <f aca="false">IFERROR(VLOOKUP($J389,'Base 1'!$A:$F,6,0),"-")</f>
        <v>-</v>
      </c>
      <c r="O389" s="53" t="str">
        <f aca="false">IFERROR(VLOOKUP($J389,'Base 1'!$A:$G,7,0),"-")</f>
        <v>-</v>
      </c>
      <c r="P389" s="133"/>
      <c r="Q389" s="134" t="s">
        <v>57</v>
      </c>
      <c r="R389" s="135" t="s">
        <v>57</v>
      </c>
      <c r="S389" s="136"/>
      <c r="T389" s="60"/>
      <c r="U389" s="61" t="s">
        <v>57</v>
      </c>
      <c r="V389" s="63" t="str">
        <f aca="false">IFERROR(VLOOKUP($J389,'Base 1'!$A:$Q,16,0),"-")</f>
        <v>-</v>
      </c>
      <c r="W389" s="63" t="s">
        <v>57</v>
      </c>
      <c r="X389" s="64" t="s">
        <v>57</v>
      </c>
    </row>
    <row r="390" s="65" customFormat="true" ht="15" hidden="false" customHeight="false" outlineLevel="0" collapsed="false">
      <c r="B390" s="131" t="n">
        <f aca="true">TODAY()</f>
        <v>46135</v>
      </c>
      <c r="C390" s="132" t="s">
        <v>37</v>
      </c>
      <c r="D390" s="49" t="s">
        <v>38</v>
      </c>
      <c r="E390" s="50" t="str">
        <f aca="false">IFERROR(VLOOKUP($J390,'Base 1'!A:S,19,0),"-")</f>
        <v>-</v>
      </c>
      <c r="F390" s="50" t="str">
        <f aca="false">IFERROR(VLOOKUP($J390,'Base 1'!$A:$N,14,0),"-")</f>
        <v>-</v>
      </c>
      <c r="G390" s="50" t="str">
        <f aca="false">IFERROR(VLOOKUP($J390,'Base 1'!$A:$O,15,0),"-")</f>
        <v>-</v>
      </c>
      <c r="H390" s="50" t="str">
        <f aca="false">IFERROR(VLOOKUP($J390,'Base 1'!$A:$T,20,0),"-")</f>
        <v>-</v>
      </c>
      <c r="I390" s="51" t="str">
        <f aca="false">IFERROR(VLOOKUP($J390,'Base 1'!$A:$C,3,0),"-")</f>
        <v>-</v>
      </c>
      <c r="J390" s="51"/>
      <c r="K390" s="50" t="str">
        <f aca="false">IFERROR(VLOOKUP($J390,'Base 1'!$A:$E,5,0),"-")</f>
        <v>-</v>
      </c>
      <c r="L390" s="50" t="str">
        <f aca="false">IFERROR(VLOOKUP($J390,'Base 1'!$A:$Q,17,0),"-")</f>
        <v>-</v>
      </c>
      <c r="M390" s="50" t="str">
        <f aca="false">IFERROR(VLOOKUP($J390,'Base 1'!$A:$R,18,0),"-")</f>
        <v>-</v>
      </c>
      <c r="N390" s="50" t="str">
        <f aca="false">IFERROR(VLOOKUP($J390,'Base 1'!$A:$F,6,0),"-")</f>
        <v>-</v>
      </c>
      <c r="O390" s="53" t="str">
        <f aca="false">IFERROR(VLOOKUP($J390,'Base 1'!$A:$G,7,0),"-")</f>
        <v>-</v>
      </c>
      <c r="P390" s="133"/>
      <c r="Q390" s="134" t="s">
        <v>57</v>
      </c>
      <c r="R390" s="135" t="s">
        <v>57</v>
      </c>
      <c r="S390" s="136"/>
      <c r="T390" s="60"/>
      <c r="U390" s="61" t="s">
        <v>57</v>
      </c>
      <c r="V390" s="63" t="str">
        <f aca="false">IFERROR(VLOOKUP($J390,'Base 1'!$A:$Q,16,0),"-")</f>
        <v>-</v>
      </c>
      <c r="W390" s="63" t="s">
        <v>57</v>
      </c>
      <c r="X390" s="64" t="s">
        <v>57</v>
      </c>
    </row>
    <row r="391" s="65" customFormat="true" ht="15" hidden="false" customHeight="false" outlineLevel="0" collapsed="false">
      <c r="B391" s="131" t="n">
        <f aca="true">TODAY()</f>
        <v>46135</v>
      </c>
      <c r="C391" s="132" t="s">
        <v>37</v>
      </c>
      <c r="D391" s="49" t="s">
        <v>38</v>
      </c>
      <c r="E391" s="50" t="str">
        <f aca="false">IFERROR(VLOOKUP($J391,'Base 1'!A:S,19,0),"-")</f>
        <v>-</v>
      </c>
      <c r="F391" s="50" t="str">
        <f aca="false">IFERROR(VLOOKUP($J391,'Base 1'!$A:$N,14,0),"-")</f>
        <v>-</v>
      </c>
      <c r="G391" s="50" t="str">
        <f aca="false">IFERROR(VLOOKUP($J391,'Base 1'!$A:$O,15,0),"-")</f>
        <v>-</v>
      </c>
      <c r="H391" s="50" t="str">
        <f aca="false">IFERROR(VLOOKUP($J391,'Base 1'!$A:$T,20,0),"-")</f>
        <v>-</v>
      </c>
      <c r="I391" s="51" t="str">
        <f aca="false">IFERROR(VLOOKUP($J391,'Base 1'!$A:$C,3,0),"-")</f>
        <v>-</v>
      </c>
      <c r="J391" s="51"/>
      <c r="K391" s="50" t="str">
        <f aca="false">IFERROR(VLOOKUP($J391,'Base 1'!$A:$E,5,0),"-")</f>
        <v>-</v>
      </c>
      <c r="L391" s="50" t="str">
        <f aca="false">IFERROR(VLOOKUP($J391,'Base 1'!$A:$Q,17,0),"-")</f>
        <v>-</v>
      </c>
      <c r="M391" s="50" t="str">
        <f aca="false">IFERROR(VLOOKUP($J391,'Base 1'!$A:$R,18,0),"-")</f>
        <v>-</v>
      </c>
      <c r="N391" s="50" t="str">
        <f aca="false">IFERROR(VLOOKUP($J391,'Base 1'!$A:$F,6,0),"-")</f>
        <v>-</v>
      </c>
      <c r="O391" s="53" t="str">
        <f aca="false">IFERROR(VLOOKUP($J391,'Base 1'!$A:$G,7,0),"-")</f>
        <v>-</v>
      </c>
      <c r="P391" s="133"/>
      <c r="Q391" s="134" t="s">
        <v>57</v>
      </c>
      <c r="R391" s="135" t="s">
        <v>57</v>
      </c>
      <c r="S391" s="136"/>
      <c r="T391" s="60"/>
      <c r="U391" s="61" t="s">
        <v>57</v>
      </c>
      <c r="V391" s="63" t="str">
        <f aca="false">IFERROR(VLOOKUP($J391,'Base 1'!$A:$Q,16,0),"-")</f>
        <v>-</v>
      </c>
      <c r="W391" s="63" t="s">
        <v>57</v>
      </c>
      <c r="X391" s="64" t="s">
        <v>57</v>
      </c>
    </row>
    <row r="392" s="65" customFormat="true" ht="15" hidden="false" customHeight="false" outlineLevel="0" collapsed="false">
      <c r="B392" s="131" t="n">
        <f aca="true">TODAY()</f>
        <v>46135</v>
      </c>
      <c r="C392" s="132" t="s">
        <v>37</v>
      </c>
      <c r="D392" s="49" t="s">
        <v>38</v>
      </c>
      <c r="E392" s="50" t="str">
        <f aca="false">IFERROR(VLOOKUP($J392,'Base 1'!A:S,19,0),"-")</f>
        <v>-</v>
      </c>
      <c r="F392" s="50" t="str">
        <f aca="false">IFERROR(VLOOKUP($J392,'Base 1'!$A:$N,14,0),"-")</f>
        <v>-</v>
      </c>
      <c r="G392" s="50" t="str">
        <f aca="false">IFERROR(VLOOKUP($J392,'Base 1'!$A:$O,15,0),"-")</f>
        <v>-</v>
      </c>
      <c r="H392" s="50" t="str">
        <f aca="false">IFERROR(VLOOKUP($J392,'Base 1'!$A:$T,20,0),"-")</f>
        <v>-</v>
      </c>
      <c r="I392" s="51" t="str">
        <f aca="false">IFERROR(VLOOKUP($J392,'Base 1'!$A:$C,3,0),"-")</f>
        <v>-</v>
      </c>
      <c r="J392" s="51"/>
      <c r="K392" s="50" t="str">
        <f aca="false">IFERROR(VLOOKUP($J392,'Base 1'!$A:$E,5,0),"-")</f>
        <v>-</v>
      </c>
      <c r="L392" s="50" t="str">
        <f aca="false">IFERROR(VLOOKUP($J392,'Base 1'!$A:$Q,17,0),"-")</f>
        <v>-</v>
      </c>
      <c r="M392" s="50" t="str">
        <f aca="false">IFERROR(VLOOKUP($J392,'Base 1'!$A:$R,18,0),"-")</f>
        <v>-</v>
      </c>
      <c r="N392" s="50" t="str">
        <f aca="false">IFERROR(VLOOKUP($J392,'Base 1'!$A:$F,6,0),"-")</f>
        <v>-</v>
      </c>
      <c r="O392" s="53" t="str">
        <f aca="false">IFERROR(VLOOKUP($J392,'Base 1'!$A:$G,7,0),"-")</f>
        <v>-</v>
      </c>
      <c r="P392" s="133"/>
      <c r="Q392" s="134" t="s">
        <v>57</v>
      </c>
      <c r="R392" s="135" t="s">
        <v>57</v>
      </c>
      <c r="S392" s="136"/>
      <c r="T392" s="60"/>
      <c r="U392" s="61" t="s">
        <v>57</v>
      </c>
      <c r="V392" s="63" t="str">
        <f aca="false">IFERROR(VLOOKUP($J392,'Base 1'!$A:$Q,16,0),"-")</f>
        <v>-</v>
      </c>
      <c r="W392" s="63" t="s">
        <v>57</v>
      </c>
      <c r="X392" s="64" t="s">
        <v>57</v>
      </c>
    </row>
    <row r="393" s="65" customFormat="true" ht="15" hidden="false" customHeight="false" outlineLevel="0" collapsed="false">
      <c r="B393" s="131" t="n">
        <f aca="true">TODAY()</f>
        <v>46135</v>
      </c>
      <c r="C393" s="132" t="s">
        <v>37</v>
      </c>
      <c r="D393" s="49" t="s">
        <v>38</v>
      </c>
      <c r="E393" s="50" t="str">
        <f aca="false">IFERROR(VLOOKUP($J393,'Base 1'!A:S,19,0),"-")</f>
        <v>-</v>
      </c>
      <c r="F393" s="50" t="str">
        <f aca="false">IFERROR(VLOOKUP($J393,'Base 1'!$A:$N,14,0),"-")</f>
        <v>-</v>
      </c>
      <c r="G393" s="50" t="str">
        <f aca="false">IFERROR(VLOOKUP($J393,'Base 1'!$A:$O,15,0),"-")</f>
        <v>-</v>
      </c>
      <c r="H393" s="50" t="str">
        <f aca="false">IFERROR(VLOOKUP($J393,'Base 1'!$A:$T,20,0),"-")</f>
        <v>-</v>
      </c>
      <c r="I393" s="51" t="str">
        <f aca="false">IFERROR(VLOOKUP($J393,'Base 1'!$A:$C,3,0),"-")</f>
        <v>-</v>
      </c>
      <c r="J393" s="51"/>
      <c r="K393" s="50" t="str">
        <f aca="false">IFERROR(VLOOKUP($J393,'Base 1'!$A:$E,5,0),"-")</f>
        <v>-</v>
      </c>
      <c r="L393" s="50" t="str">
        <f aca="false">IFERROR(VLOOKUP($J393,'Base 1'!$A:$Q,17,0),"-")</f>
        <v>-</v>
      </c>
      <c r="M393" s="50" t="str">
        <f aca="false">IFERROR(VLOOKUP($J393,'Base 1'!$A:$R,18,0),"-")</f>
        <v>-</v>
      </c>
      <c r="N393" s="50" t="str">
        <f aca="false">IFERROR(VLOOKUP($J393,'Base 1'!$A:$F,6,0),"-")</f>
        <v>-</v>
      </c>
      <c r="O393" s="53" t="str">
        <f aca="false">IFERROR(VLOOKUP($J393,'Base 1'!$A:$G,7,0),"-")</f>
        <v>-</v>
      </c>
      <c r="P393" s="133"/>
      <c r="Q393" s="134" t="s">
        <v>57</v>
      </c>
      <c r="R393" s="135" t="s">
        <v>57</v>
      </c>
      <c r="S393" s="136"/>
      <c r="T393" s="60"/>
      <c r="U393" s="61" t="s">
        <v>57</v>
      </c>
      <c r="V393" s="63" t="str">
        <f aca="false">IFERROR(VLOOKUP($J393,'Base 1'!$A:$Q,16,0),"-")</f>
        <v>-</v>
      </c>
      <c r="W393" s="63" t="s">
        <v>57</v>
      </c>
      <c r="X393" s="64" t="s">
        <v>57</v>
      </c>
    </row>
    <row r="394" s="65" customFormat="true" ht="15" hidden="false" customHeight="false" outlineLevel="0" collapsed="false">
      <c r="B394" s="131" t="n">
        <f aca="true">TODAY()</f>
        <v>46135</v>
      </c>
      <c r="C394" s="132" t="s">
        <v>37</v>
      </c>
      <c r="D394" s="49" t="s">
        <v>38</v>
      </c>
      <c r="E394" s="50" t="str">
        <f aca="false">IFERROR(VLOOKUP($J394,'Base 1'!A:S,19,0),"-")</f>
        <v>-</v>
      </c>
      <c r="F394" s="50" t="str">
        <f aca="false">IFERROR(VLOOKUP($J394,'Base 1'!$A:$N,14,0),"-")</f>
        <v>-</v>
      </c>
      <c r="G394" s="50" t="str">
        <f aca="false">IFERROR(VLOOKUP($J394,'Base 1'!$A:$O,15,0),"-")</f>
        <v>-</v>
      </c>
      <c r="H394" s="50" t="str">
        <f aca="false">IFERROR(VLOOKUP($J394,'Base 1'!$A:$T,20,0),"-")</f>
        <v>-</v>
      </c>
      <c r="I394" s="51" t="str">
        <f aca="false">IFERROR(VLOOKUP($J394,'Base 1'!$A:$C,3,0),"-")</f>
        <v>-</v>
      </c>
      <c r="J394" s="51"/>
      <c r="K394" s="50" t="str">
        <f aca="false">IFERROR(VLOOKUP($J394,'Base 1'!$A:$E,5,0),"-")</f>
        <v>-</v>
      </c>
      <c r="L394" s="50" t="str">
        <f aca="false">IFERROR(VLOOKUP($J394,'Base 1'!$A:$Q,17,0),"-")</f>
        <v>-</v>
      </c>
      <c r="M394" s="50" t="str">
        <f aca="false">IFERROR(VLOOKUP($J394,'Base 1'!$A:$R,18,0),"-")</f>
        <v>-</v>
      </c>
      <c r="N394" s="50" t="str">
        <f aca="false">IFERROR(VLOOKUP($J394,'Base 1'!$A:$F,6,0),"-")</f>
        <v>-</v>
      </c>
      <c r="O394" s="53" t="str">
        <f aca="false">IFERROR(VLOOKUP($J394,'Base 1'!$A:$G,7,0),"-")</f>
        <v>-</v>
      </c>
      <c r="P394" s="133"/>
      <c r="Q394" s="134" t="s">
        <v>57</v>
      </c>
      <c r="R394" s="135" t="s">
        <v>57</v>
      </c>
      <c r="S394" s="136"/>
      <c r="T394" s="60"/>
      <c r="U394" s="61" t="s">
        <v>57</v>
      </c>
      <c r="V394" s="63" t="str">
        <f aca="false">IFERROR(VLOOKUP($J394,'Base 1'!$A:$Q,16,0),"-")</f>
        <v>-</v>
      </c>
      <c r="W394" s="63" t="s">
        <v>57</v>
      </c>
      <c r="X394" s="64" t="s">
        <v>57</v>
      </c>
    </row>
    <row r="395" s="65" customFormat="true" ht="15" hidden="false" customHeight="false" outlineLevel="0" collapsed="false">
      <c r="B395" s="131" t="n">
        <f aca="true">TODAY()</f>
        <v>46135</v>
      </c>
      <c r="C395" s="132" t="s">
        <v>37</v>
      </c>
      <c r="D395" s="49" t="s">
        <v>38</v>
      </c>
      <c r="E395" s="50" t="str">
        <f aca="false">IFERROR(VLOOKUP($J395,'Base 1'!A:S,19,0),"-")</f>
        <v>-</v>
      </c>
      <c r="F395" s="50" t="str">
        <f aca="false">IFERROR(VLOOKUP($J395,'Base 1'!$A:$N,14,0),"-")</f>
        <v>-</v>
      </c>
      <c r="G395" s="50" t="str">
        <f aca="false">IFERROR(VLOOKUP($J395,'Base 1'!$A:$O,15,0),"-")</f>
        <v>-</v>
      </c>
      <c r="H395" s="50" t="str">
        <f aca="false">IFERROR(VLOOKUP($J395,'Base 1'!$A:$T,20,0),"-")</f>
        <v>-</v>
      </c>
      <c r="I395" s="51" t="str">
        <f aca="false">IFERROR(VLOOKUP($J395,'Base 1'!$A:$C,3,0),"-")</f>
        <v>-</v>
      </c>
      <c r="J395" s="51"/>
      <c r="K395" s="50" t="str">
        <f aca="false">IFERROR(VLOOKUP($J395,'Base 1'!$A:$E,5,0),"-")</f>
        <v>-</v>
      </c>
      <c r="L395" s="50" t="str">
        <f aca="false">IFERROR(VLOOKUP($J395,'Base 1'!$A:$Q,17,0),"-")</f>
        <v>-</v>
      </c>
      <c r="M395" s="50" t="str">
        <f aca="false">IFERROR(VLOOKUP($J395,'Base 1'!$A:$R,18,0),"-")</f>
        <v>-</v>
      </c>
      <c r="N395" s="50" t="str">
        <f aca="false">IFERROR(VLOOKUP($J395,'Base 1'!$A:$F,6,0),"-")</f>
        <v>-</v>
      </c>
      <c r="O395" s="53" t="str">
        <f aca="false">IFERROR(VLOOKUP($J395,'Base 1'!$A:$G,7,0),"-")</f>
        <v>-</v>
      </c>
      <c r="P395" s="133"/>
      <c r="Q395" s="134" t="s">
        <v>57</v>
      </c>
      <c r="R395" s="135" t="s">
        <v>57</v>
      </c>
      <c r="S395" s="136"/>
      <c r="T395" s="60"/>
      <c r="U395" s="61" t="s">
        <v>57</v>
      </c>
      <c r="V395" s="63" t="str">
        <f aca="false">IFERROR(VLOOKUP($J395,'Base 1'!$A:$Q,16,0),"-")</f>
        <v>-</v>
      </c>
      <c r="W395" s="63" t="s">
        <v>57</v>
      </c>
      <c r="X395" s="64" t="s">
        <v>57</v>
      </c>
    </row>
    <row r="396" s="65" customFormat="true" ht="15" hidden="false" customHeight="false" outlineLevel="0" collapsed="false">
      <c r="B396" s="131" t="n">
        <f aca="true">TODAY()</f>
        <v>46135</v>
      </c>
      <c r="C396" s="132" t="s">
        <v>37</v>
      </c>
      <c r="D396" s="49" t="s">
        <v>38</v>
      </c>
      <c r="E396" s="50" t="str">
        <f aca="false">IFERROR(VLOOKUP($J396,'Base 1'!A:S,19,0),"-")</f>
        <v>-</v>
      </c>
      <c r="F396" s="50" t="str">
        <f aca="false">IFERROR(VLOOKUP($J396,'Base 1'!$A:$N,14,0),"-")</f>
        <v>-</v>
      </c>
      <c r="G396" s="50" t="str">
        <f aca="false">IFERROR(VLOOKUP($J396,'Base 1'!$A:$O,15,0),"-")</f>
        <v>-</v>
      </c>
      <c r="H396" s="50" t="str">
        <f aca="false">IFERROR(VLOOKUP($J396,'Base 1'!$A:$T,20,0),"-")</f>
        <v>-</v>
      </c>
      <c r="I396" s="51" t="str">
        <f aca="false">IFERROR(VLOOKUP($J396,'Base 1'!$A:$C,3,0),"-")</f>
        <v>-</v>
      </c>
      <c r="J396" s="51"/>
      <c r="K396" s="50" t="str">
        <f aca="false">IFERROR(VLOOKUP($J396,'Base 1'!$A:$E,5,0),"-")</f>
        <v>-</v>
      </c>
      <c r="L396" s="50" t="str">
        <f aca="false">IFERROR(VLOOKUP($J396,'Base 1'!$A:$Q,17,0),"-")</f>
        <v>-</v>
      </c>
      <c r="M396" s="50" t="str">
        <f aca="false">IFERROR(VLOOKUP($J396,'Base 1'!$A:$R,18,0),"-")</f>
        <v>-</v>
      </c>
      <c r="N396" s="50" t="str">
        <f aca="false">IFERROR(VLOOKUP($J396,'Base 1'!$A:$F,6,0),"-")</f>
        <v>-</v>
      </c>
      <c r="O396" s="53" t="str">
        <f aca="false">IFERROR(VLOOKUP($J396,'Base 1'!$A:$G,7,0),"-")</f>
        <v>-</v>
      </c>
      <c r="P396" s="133"/>
      <c r="Q396" s="134" t="s">
        <v>57</v>
      </c>
      <c r="R396" s="135" t="s">
        <v>57</v>
      </c>
      <c r="S396" s="136"/>
      <c r="T396" s="60"/>
      <c r="U396" s="61" t="s">
        <v>57</v>
      </c>
      <c r="V396" s="63" t="str">
        <f aca="false">IFERROR(VLOOKUP($J396,'Base 1'!$A:$Q,16,0),"-")</f>
        <v>-</v>
      </c>
      <c r="W396" s="63" t="s">
        <v>57</v>
      </c>
      <c r="X396" s="64" t="s">
        <v>57</v>
      </c>
    </row>
    <row r="397" s="65" customFormat="true" ht="15" hidden="false" customHeight="false" outlineLevel="0" collapsed="false">
      <c r="B397" s="131" t="n">
        <f aca="true">TODAY()</f>
        <v>46135</v>
      </c>
      <c r="C397" s="132" t="s">
        <v>37</v>
      </c>
      <c r="D397" s="49" t="s">
        <v>38</v>
      </c>
      <c r="E397" s="50" t="str">
        <f aca="false">IFERROR(VLOOKUP($J397,'Base 1'!A:S,19,0),"-")</f>
        <v>-</v>
      </c>
      <c r="F397" s="50" t="str">
        <f aca="false">IFERROR(VLOOKUP($J397,'Base 1'!$A:$N,14,0),"-")</f>
        <v>-</v>
      </c>
      <c r="G397" s="50" t="str">
        <f aca="false">IFERROR(VLOOKUP($J397,'Base 1'!$A:$O,15,0),"-")</f>
        <v>-</v>
      </c>
      <c r="H397" s="50" t="str">
        <f aca="false">IFERROR(VLOOKUP($J397,'Base 1'!$A:$T,20,0),"-")</f>
        <v>-</v>
      </c>
      <c r="I397" s="51" t="str">
        <f aca="false">IFERROR(VLOOKUP($J397,'Base 1'!$A:$C,3,0),"-")</f>
        <v>-</v>
      </c>
      <c r="J397" s="51"/>
      <c r="K397" s="50" t="str">
        <f aca="false">IFERROR(VLOOKUP($J397,'Base 1'!$A:$E,5,0),"-")</f>
        <v>-</v>
      </c>
      <c r="L397" s="50" t="str">
        <f aca="false">IFERROR(VLOOKUP($J397,'Base 1'!$A:$Q,17,0),"-")</f>
        <v>-</v>
      </c>
      <c r="M397" s="50" t="str">
        <f aca="false">IFERROR(VLOOKUP($J397,'Base 1'!$A:$R,18,0),"-")</f>
        <v>-</v>
      </c>
      <c r="N397" s="50" t="str">
        <f aca="false">IFERROR(VLOOKUP($J397,'Base 1'!$A:$F,6,0),"-")</f>
        <v>-</v>
      </c>
      <c r="O397" s="53" t="str">
        <f aca="false">IFERROR(VLOOKUP($J397,'Base 1'!$A:$G,7,0),"-")</f>
        <v>-</v>
      </c>
      <c r="P397" s="133"/>
      <c r="Q397" s="134" t="s">
        <v>57</v>
      </c>
      <c r="R397" s="135" t="s">
        <v>57</v>
      </c>
      <c r="S397" s="136"/>
      <c r="T397" s="60"/>
      <c r="U397" s="61" t="s">
        <v>57</v>
      </c>
      <c r="V397" s="63" t="str">
        <f aca="false">IFERROR(VLOOKUP($J397,'Base 1'!$A:$Q,16,0),"-")</f>
        <v>-</v>
      </c>
      <c r="W397" s="63" t="s">
        <v>57</v>
      </c>
      <c r="X397" s="64" t="s">
        <v>57</v>
      </c>
    </row>
    <row r="398" s="65" customFormat="true" ht="15" hidden="false" customHeight="false" outlineLevel="0" collapsed="false">
      <c r="B398" s="131" t="n">
        <f aca="true">TODAY()</f>
        <v>46135</v>
      </c>
      <c r="C398" s="132" t="s">
        <v>37</v>
      </c>
      <c r="D398" s="49" t="s">
        <v>38</v>
      </c>
      <c r="E398" s="50" t="str">
        <f aca="false">IFERROR(VLOOKUP($J398,'Base 1'!A:S,19,0),"-")</f>
        <v>-</v>
      </c>
      <c r="F398" s="50" t="str">
        <f aca="false">IFERROR(VLOOKUP($J398,'Base 1'!$A:$N,14,0),"-")</f>
        <v>-</v>
      </c>
      <c r="G398" s="50" t="str">
        <f aca="false">IFERROR(VLOOKUP($J398,'Base 1'!$A:$O,15,0),"-")</f>
        <v>-</v>
      </c>
      <c r="H398" s="50" t="str">
        <f aca="false">IFERROR(VLOOKUP($J398,'Base 1'!$A:$T,20,0),"-")</f>
        <v>-</v>
      </c>
      <c r="I398" s="51" t="str">
        <f aca="false">IFERROR(VLOOKUP($J398,'Base 1'!$A:$C,3,0),"-")</f>
        <v>-</v>
      </c>
      <c r="J398" s="51"/>
      <c r="K398" s="50" t="str">
        <f aca="false">IFERROR(VLOOKUP($J398,'Base 1'!$A:$E,5,0),"-")</f>
        <v>-</v>
      </c>
      <c r="L398" s="50" t="str">
        <f aca="false">IFERROR(VLOOKUP($J398,'Base 1'!$A:$Q,17,0),"-")</f>
        <v>-</v>
      </c>
      <c r="M398" s="50" t="str">
        <f aca="false">IFERROR(VLOOKUP($J398,'Base 1'!$A:$R,18,0),"-")</f>
        <v>-</v>
      </c>
      <c r="N398" s="50" t="str">
        <f aca="false">IFERROR(VLOOKUP($J398,'Base 1'!$A:$F,6,0),"-")</f>
        <v>-</v>
      </c>
      <c r="O398" s="53" t="str">
        <f aca="false">IFERROR(VLOOKUP($J398,'Base 1'!$A:$G,7,0),"-")</f>
        <v>-</v>
      </c>
      <c r="P398" s="133"/>
      <c r="Q398" s="134" t="s">
        <v>57</v>
      </c>
      <c r="R398" s="135" t="s">
        <v>57</v>
      </c>
      <c r="S398" s="136"/>
      <c r="T398" s="60"/>
      <c r="U398" s="61" t="s">
        <v>57</v>
      </c>
      <c r="V398" s="63" t="str">
        <f aca="false">IFERROR(VLOOKUP($J398,'Base 1'!$A:$Q,16,0),"-")</f>
        <v>-</v>
      </c>
      <c r="W398" s="63" t="s">
        <v>57</v>
      </c>
      <c r="X398" s="64" t="s">
        <v>57</v>
      </c>
    </row>
    <row r="399" s="65" customFormat="true" ht="15" hidden="false" customHeight="false" outlineLevel="0" collapsed="false">
      <c r="B399" s="131" t="n">
        <f aca="true">TODAY()</f>
        <v>46135</v>
      </c>
      <c r="C399" s="132" t="s">
        <v>37</v>
      </c>
      <c r="D399" s="49" t="s">
        <v>38</v>
      </c>
      <c r="E399" s="50" t="str">
        <f aca="false">IFERROR(VLOOKUP($J399,'Base 1'!A:S,19,0),"-")</f>
        <v>-</v>
      </c>
      <c r="F399" s="50" t="str">
        <f aca="false">IFERROR(VLOOKUP($J399,'Base 1'!$A:$N,14,0),"-")</f>
        <v>-</v>
      </c>
      <c r="G399" s="50" t="str">
        <f aca="false">IFERROR(VLOOKUP($J399,'Base 1'!$A:$O,15,0),"-")</f>
        <v>-</v>
      </c>
      <c r="H399" s="50" t="str">
        <f aca="false">IFERROR(VLOOKUP($J399,'Base 1'!$A:$T,20,0),"-")</f>
        <v>-</v>
      </c>
      <c r="I399" s="51" t="str">
        <f aca="false">IFERROR(VLOOKUP($J399,'Base 1'!$A:$C,3,0),"-")</f>
        <v>-</v>
      </c>
      <c r="J399" s="51"/>
      <c r="K399" s="50" t="str">
        <f aca="false">IFERROR(VLOOKUP($J399,'Base 1'!$A:$E,5,0),"-")</f>
        <v>-</v>
      </c>
      <c r="L399" s="50" t="str">
        <f aca="false">IFERROR(VLOOKUP($J399,'Base 1'!$A:$Q,17,0),"-")</f>
        <v>-</v>
      </c>
      <c r="M399" s="50" t="str">
        <f aca="false">IFERROR(VLOOKUP($J399,'Base 1'!$A:$R,18,0),"-")</f>
        <v>-</v>
      </c>
      <c r="N399" s="50" t="str">
        <f aca="false">IFERROR(VLOOKUP($J399,'Base 1'!$A:$F,6,0),"-")</f>
        <v>-</v>
      </c>
      <c r="O399" s="53" t="str">
        <f aca="false">IFERROR(VLOOKUP($J399,'Base 1'!$A:$G,7,0),"-")</f>
        <v>-</v>
      </c>
      <c r="P399" s="133"/>
      <c r="Q399" s="134" t="s">
        <v>57</v>
      </c>
      <c r="R399" s="135" t="s">
        <v>57</v>
      </c>
      <c r="S399" s="136"/>
      <c r="T399" s="60"/>
      <c r="U399" s="61" t="s">
        <v>57</v>
      </c>
      <c r="V399" s="63" t="str">
        <f aca="false">IFERROR(VLOOKUP($J399,'Base 1'!$A:$Q,16,0),"-")</f>
        <v>-</v>
      </c>
      <c r="W399" s="63" t="s">
        <v>57</v>
      </c>
      <c r="X399" s="64" t="s">
        <v>57</v>
      </c>
    </row>
    <row r="400" s="65" customFormat="true" ht="15" hidden="false" customHeight="false" outlineLevel="0" collapsed="false">
      <c r="B400" s="131" t="n">
        <f aca="true">TODAY()</f>
        <v>46135</v>
      </c>
      <c r="C400" s="132" t="s">
        <v>37</v>
      </c>
      <c r="D400" s="49" t="s">
        <v>38</v>
      </c>
      <c r="E400" s="50" t="str">
        <f aca="false">IFERROR(VLOOKUP($J400,'Base 1'!A:S,19,0),"-")</f>
        <v>-</v>
      </c>
      <c r="F400" s="50" t="str">
        <f aca="false">IFERROR(VLOOKUP($J400,'Base 1'!$A:$N,14,0),"-")</f>
        <v>-</v>
      </c>
      <c r="G400" s="50" t="str">
        <f aca="false">IFERROR(VLOOKUP($J400,'Base 1'!$A:$O,15,0),"-")</f>
        <v>-</v>
      </c>
      <c r="H400" s="50" t="str">
        <f aca="false">IFERROR(VLOOKUP($J400,'Base 1'!$A:$T,20,0),"-")</f>
        <v>-</v>
      </c>
      <c r="I400" s="51" t="str">
        <f aca="false">IFERROR(VLOOKUP($J400,'Base 1'!$A:$C,3,0),"-")</f>
        <v>-</v>
      </c>
      <c r="J400" s="51"/>
      <c r="K400" s="50" t="str">
        <f aca="false">IFERROR(VLOOKUP($J400,'Base 1'!$A:$E,5,0),"-")</f>
        <v>-</v>
      </c>
      <c r="L400" s="50" t="str">
        <f aca="false">IFERROR(VLOOKUP($J400,'Base 1'!$A:$Q,17,0),"-")</f>
        <v>-</v>
      </c>
      <c r="M400" s="50" t="str">
        <f aca="false">IFERROR(VLOOKUP($J400,'Base 1'!$A:$R,18,0),"-")</f>
        <v>-</v>
      </c>
      <c r="N400" s="50" t="str">
        <f aca="false">IFERROR(VLOOKUP($J400,'Base 1'!$A:$F,6,0),"-")</f>
        <v>-</v>
      </c>
      <c r="O400" s="53" t="str">
        <f aca="false">IFERROR(VLOOKUP($J400,'Base 1'!$A:$G,7,0),"-")</f>
        <v>-</v>
      </c>
      <c r="P400" s="133"/>
      <c r="Q400" s="134" t="s">
        <v>57</v>
      </c>
      <c r="R400" s="135" t="s">
        <v>57</v>
      </c>
      <c r="S400" s="136"/>
      <c r="T400" s="60"/>
      <c r="U400" s="61" t="s">
        <v>57</v>
      </c>
      <c r="V400" s="63" t="str">
        <f aca="false">IFERROR(VLOOKUP($J400,'Base 1'!$A:$Q,16,0),"-")</f>
        <v>-</v>
      </c>
      <c r="W400" s="63" t="s">
        <v>57</v>
      </c>
      <c r="X400" s="64" t="s">
        <v>57</v>
      </c>
    </row>
    <row r="401" s="65" customFormat="true" ht="15" hidden="false" customHeight="false" outlineLevel="0" collapsed="false">
      <c r="B401" s="131" t="n">
        <f aca="true">TODAY()</f>
        <v>46135</v>
      </c>
      <c r="C401" s="132" t="s">
        <v>37</v>
      </c>
      <c r="D401" s="49" t="s">
        <v>38</v>
      </c>
      <c r="E401" s="50" t="str">
        <f aca="false">IFERROR(VLOOKUP($J401,'Base 1'!A:S,19,0),"-")</f>
        <v>-</v>
      </c>
      <c r="F401" s="50" t="str">
        <f aca="false">IFERROR(VLOOKUP($J401,'Base 1'!$A:$N,14,0),"-")</f>
        <v>-</v>
      </c>
      <c r="G401" s="50" t="str">
        <f aca="false">IFERROR(VLOOKUP($J401,'Base 1'!$A:$O,15,0),"-")</f>
        <v>-</v>
      </c>
      <c r="H401" s="50" t="str">
        <f aca="false">IFERROR(VLOOKUP($J401,'Base 1'!$A:$T,20,0),"-")</f>
        <v>-</v>
      </c>
      <c r="I401" s="51" t="str">
        <f aca="false">IFERROR(VLOOKUP($J401,'Base 1'!$A:$C,3,0),"-")</f>
        <v>-</v>
      </c>
      <c r="J401" s="51"/>
      <c r="K401" s="50" t="str">
        <f aca="false">IFERROR(VLOOKUP($J401,'Base 1'!$A:$E,5,0),"-")</f>
        <v>-</v>
      </c>
      <c r="L401" s="50" t="str">
        <f aca="false">IFERROR(VLOOKUP($J401,'Base 1'!$A:$Q,17,0),"-")</f>
        <v>-</v>
      </c>
      <c r="M401" s="50" t="str">
        <f aca="false">IFERROR(VLOOKUP($J401,'Base 1'!$A:$R,18,0),"-")</f>
        <v>-</v>
      </c>
      <c r="N401" s="50" t="str">
        <f aca="false">IFERROR(VLOOKUP($J401,'Base 1'!$A:$F,6,0),"-")</f>
        <v>-</v>
      </c>
      <c r="O401" s="53" t="str">
        <f aca="false">IFERROR(VLOOKUP($J401,'Base 1'!$A:$G,7,0),"-")</f>
        <v>-</v>
      </c>
      <c r="P401" s="133"/>
      <c r="Q401" s="134" t="s">
        <v>57</v>
      </c>
      <c r="R401" s="135" t="s">
        <v>57</v>
      </c>
      <c r="S401" s="136"/>
      <c r="T401" s="60"/>
      <c r="U401" s="61" t="s">
        <v>57</v>
      </c>
      <c r="V401" s="63" t="str">
        <f aca="false">IFERROR(VLOOKUP($J401,'Base 1'!$A:$Q,16,0),"-")</f>
        <v>-</v>
      </c>
      <c r="W401" s="63" t="s">
        <v>57</v>
      </c>
      <c r="X401" s="64" t="s">
        <v>57</v>
      </c>
    </row>
    <row r="402" s="65" customFormat="true" ht="15" hidden="false" customHeight="false" outlineLevel="0" collapsed="false">
      <c r="B402" s="131" t="n">
        <f aca="true">TODAY()</f>
        <v>46135</v>
      </c>
      <c r="C402" s="132" t="s">
        <v>37</v>
      </c>
      <c r="D402" s="49" t="s">
        <v>38</v>
      </c>
      <c r="E402" s="50" t="str">
        <f aca="false">IFERROR(VLOOKUP($J402,'Base 1'!A:S,19,0),"-")</f>
        <v>-</v>
      </c>
      <c r="F402" s="50" t="str">
        <f aca="false">IFERROR(VLOOKUP($J402,'Base 1'!$A:$N,14,0),"-")</f>
        <v>-</v>
      </c>
      <c r="G402" s="50" t="str">
        <f aca="false">IFERROR(VLOOKUP($J402,'Base 1'!$A:$O,15,0),"-")</f>
        <v>-</v>
      </c>
      <c r="H402" s="50" t="str">
        <f aca="false">IFERROR(VLOOKUP($J402,'Base 1'!$A:$T,20,0),"-")</f>
        <v>-</v>
      </c>
      <c r="I402" s="51" t="str">
        <f aca="false">IFERROR(VLOOKUP($J402,'Base 1'!$A:$C,3,0),"-")</f>
        <v>-</v>
      </c>
      <c r="J402" s="51"/>
      <c r="K402" s="50" t="str">
        <f aca="false">IFERROR(VLOOKUP($J402,'Base 1'!$A:$E,5,0),"-")</f>
        <v>-</v>
      </c>
      <c r="L402" s="50" t="str">
        <f aca="false">IFERROR(VLOOKUP($J402,'Base 1'!$A:$Q,17,0),"-")</f>
        <v>-</v>
      </c>
      <c r="M402" s="50" t="str">
        <f aca="false">IFERROR(VLOOKUP($J402,'Base 1'!$A:$R,18,0),"-")</f>
        <v>-</v>
      </c>
      <c r="N402" s="50" t="str">
        <f aca="false">IFERROR(VLOOKUP($J402,'Base 1'!$A:$F,6,0),"-")</f>
        <v>-</v>
      </c>
      <c r="O402" s="53" t="str">
        <f aca="false">IFERROR(VLOOKUP($J402,'Base 1'!$A:$G,7,0),"-")</f>
        <v>-</v>
      </c>
      <c r="P402" s="133"/>
      <c r="Q402" s="134" t="s">
        <v>57</v>
      </c>
      <c r="R402" s="135" t="s">
        <v>57</v>
      </c>
      <c r="S402" s="136"/>
      <c r="T402" s="60"/>
      <c r="U402" s="61" t="s">
        <v>57</v>
      </c>
      <c r="V402" s="63" t="str">
        <f aca="false">IFERROR(VLOOKUP($J402,'Base 1'!$A:$Q,16,0),"-")</f>
        <v>-</v>
      </c>
      <c r="W402" s="63" t="s">
        <v>57</v>
      </c>
      <c r="X402" s="64" t="s">
        <v>57</v>
      </c>
    </row>
    <row r="403" s="65" customFormat="true" ht="15" hidden="false" customHeight="false" outlineLevel="0" collapsed="false">
      <c r="B403" s="131" t="n">
        <f aca="true">TODAY()</f>
        <v>46135</v>
      </c>
      <c r="C403" s="132" t="s">
        <v>37</v>
      </c>
      <c r="D403" s="49" t="s">
        <v>38</v>
      </c>
      <c r="E403" s="50" t="str">
        <f aca="false">IFERROR(VLOOKUP($J403,'Base 1'!A:S,19,0),"-")</f>
        <v>-</v>
      </c>
      <c r="F403" s="50" t="str">
        <f aca="false">IFERROR(VLOOKUP($J403,'Base 1'!$A:$N,14,0),"-")</f>
        <v>-</v>
      </c>
      <c r="G403" s="50" t="str">
        <f aca="false">IFERROR(VLOOKUP($J403,'Base 1'!$A:$O,15,0),"-")</f>
        <v>-</v>
      </c>
      <c r="H403" s="50" t="str">
        <f aca="false">IFERROR(VLOOKUP($J403,'Base 1'!$A:$T,20,0),"-")</f>
        <v>-</v>
      </c>
      <c r="I403" s="51" t="str">
        <f aca="false">IFERROR(VLOOKUP($J403,'Base 1'!$A:$C,3,0),"-")</f>
        <v>-</v>
      </c>
      <c r="J403" s="51"/>
      <c r="K403" s="50" t="str">
        <f aca="false">IFERROR(VLOOKUP($J403,'Base 1'!$A:$E,5,0),"-")</f>
        <v>-</v>
      </c>
      <c r="L403" s="50" t="str">
        <f aca="false">IFERROR(VLOOKUP($J403,'Base 1'!$A:$Q,17,0),"-")</f>
        <v>-</v>
      </c>
      <c r="M403" s="50" t="str">
        <f aca="false">IFERROR(VLOOKUP($J403,'Base 1'!$A:$R,18,0),"-")</f>
        <v>-</v>
      </c>
      <c r="N403" s="50" t="str">
        <f aca="false">IFERROR(VLOOKUP($J403,'Base 1'!$A:$F,6,0),"-")</f>
        <v>-</v>
      </c>
      <c r="O403" s="53" t="str">
        <f aca="false">IFERROR(VLOOKUP($J403,'Base 1'!$A:$G,7,0),"-")</f>
        <v>-</v>
      </c>
      <c r="P403" s="133"/>
      <c r="Q403" s="134" t="s">
        <v>57</v>
      </c>
      <c r="R403" s="135" t="s">
        <v>57</v>
      </c>
      <c r="S403" s="136"/>
      <c r="T403" s="60"/>
      <c r="U403" s="61" t="s">
        <v>57</v>
      </c>
      <c r="V403" s="63" t="str">
        <f aca="false">IFERROR(VLOOKUP($J403,'Base 1'!$A:$Q,16,0),"-")</f>
        <v>-</v>
      </c>
      <c r="W403" s="63" t="s">
        <v>57</v>
      </c>
      <c r="X403" s="64" t="s">
        <v>57</v>
      </c>
    </row>
    <row r="404" s="65" customFormat="true" ht="15" hidden="false" customHeight="false" outlineLevel="0" collapsed="false">
      <c r="B404" s="131" t="n">
        <f aca="true">TODAY()</f>
        <v>46135</v>
      </c>
      <c r="C404" s="132" t="s">
        <v>37</v>
      </c>
      <c r="D404" s="49" t="s">
        <v>38</v>
      </c>
      <c r="E404" s="50" t="str">
        <f aca="false">IFERROR(VLOOKUP($J404,'Base 1'!A:S,19,0),"-")</f>
        <v>-</v>
      </c>
      <c r="F404" s="50" t="str">
        <f aca="false">IFERROR(VLOOKUP($J404,'Base 1'!$A:$N,14,0),"-")</f>
        <v>-</v>
      </c>
      <c r="G404" s="50" t="str">
        <f aca="false">IFERROR(VLOOKUP($J404,'Base 1'!$A:$O,15,0),"-")</f>
        <v>-</v>
      </c>
      <c r="H404" s="50" t="str">
        <f aca="false">IFERROR(VLOOKUP($J404,'Base 1'!$A:$T,20,0),"-")</f>
        <v>-</v>
      </c>
      <c r="I404" s="51" t="str">
        <f aca="false">IFERROR(VLOOKUP($J404,'Base 1'!$A:$C,3,0),"-")</f>
        <v>-</v>
      </c>
      <c r="J404" s="51"/>
      <c r="K404" s="50" t="str">
        <f aca="false">IFERROR(VLOOKUP($J404,'Base 1'!$A:$E,5,0),"-")</f>
        <v>-</v>
      </c>
      <c r="L404" s="50" t="str">
        <f aca="false">IFERROR(VLOOKUP($J404,'Base 1'!$A:$Q,17,0),"-")</f>
        <v>-</v>
      </c>
      <c r="M404" s="50" t="str">
        <f aca="false">IFERROR(VLOOKUP($J404,'Base 1'!$A:$R,18,0),"-")</f>
        <v>-</v>
      </c>
      <c r="N404" s="50" t="str">
        <f aca="false">IFERROR(VLOOKUP($J404,'Base 1'!$A:$F,6,0),"-")</f>
        <v>-</v>
      </c>
      <c r="O404" s="53" t="str">
        <f aca="false">IFERROR(VLOOKUP($J404,'Base 1'!$A:$G,7,0),"-")</f>
        <v>-</v>
      </c>
      <c r="P404" s="133"/>
      <c r="Q404" s="134" t="s">
        <v>57</v>
      </c>
      <c r="R404" s="135" t="s">
        <v>57</v>
      </c>
      <c r="S404" s="136"/>
      <c r="T404" s="60"/>
      <c r="U404" s="61" t="s">
        <v>57</v>
      </c>
      <c r="V404" s="63" t="str">
        <f aca="false">IFERROR(VLOOKUP($J404,'Base 1'!$A:$Q,16,0),"-")</f>
        <v>-</v>
      </c>
      <c r="W404" s="63" t="s">
        <v>57</v>
      </c>
      <c r="X404" s="64" t="s">
        <v>57</v>
      </c>
    </row>
    <row r="405" s="65" customFormat="true" ht="15" hidden="false" customHeight="false" outlineLevel="0" collapsed="false">
      <c r="B405" s="131" t="n">
        <f aca="true">TODAY()</f>
        <v>46135</v>
      </c>
      <c r="C405" s="132" t="s">
        <v>37</v>
      </c>
      <c r="D405" s="49" t="s">
        <v>38</v>
      </c>
      <c r="E405" s="50" t="str">
        <f aca="false">IFERROR(VLOOKUP($J405,'Base 1'!A:S,19,0),"-")</f>
        <v>-</v>
      </c>
      <c r="F405" s="50" t="str">
        <f aca="false">IFERROR(VLOOKUP($J405,'Base 1'!$A:$N,14,0),"-")</f>
        <v>-</v>
      </c>
      <c r="G405" s="50" t="str">
        <f aca="false">IFERROR(VLOOKUP($J405,'Base 1'!$A:$O,15,0),"-")</f>
        <v>-</v>
      </c>
      <c r="H405" s="50" t="str">
        <f aca="false">IFERROR(VLOOKUP($J405,'Base 1'!$A:$T,20,0),"-")</f>
        <v>-</v>
      </c>
      <c r="I405" s="51" t="str">
        <f aca="false">IFERROR(VLOOKUP($J405,'Base 1'!$A:$C,3,0),"-")</f>
        <v>-</v>
      </c>
      <c r="J405" s="51"/>
      <c r="K405" s="50" t="str">
        <f aca="false">IFERROR(VLOOKUP($J405,'Base 1'!$A:$E,5,0),"-")</f>
        <v>-</v>
      </c>
      <c r="L405" s="50" t="str">
        <f aca="false">IFERROR(VLOOKUP($J405,'Base 1'!$A:$Q,17,0),"-")</f>
        <v>-</v>
      </c>
      <c r="M405" s="50" t="str">
        <f aca="false">IFERROR(VLOOKUP($J405,'Base 1'!$A:$R,18,0),"-")</f>
        <v>-</v>
      </c>
      <c r="N405" s="50" t="str">
        <f aca="false">IFERROR(VLOOKUP($J405,'Base 1'!$A:$F,6,0),"-")</f>
        <v>-</v>
      </c>
      <c r="O405" s="53" t="str">
        <f aca="false">IFERROR(VLOOKUP($J405,'Base 1'!$A:$G,7,0),"-")</f>
        <v>-</v>
      </c>
      <c r="P405" s="133"/>
      <c r="Q405" s="134" t="s">
        <v>57</v>
      </c>
      <c r="R405" s="135" t="s">
        <v>57</v>
      </c>
      <c r="S405" s="136"/>
      <c r="T405" s="60"/>
      <c r="U405" s="61" t="s">
        <v>57</v>
      </c>
      <c r="V405" s="63" t="str">
        <f aca="false">IFERROR(VLOOKUP($J405,'Base 1'!$A:$Q,16,0),"-")</f>
        <v>-</v>
      </c>
      <c r="W405" s="63" t="s">
        <v>57</v>
      </c>
      <c r="X405" s="64" t="s">
        <v>57</v>
      </c>
    </row>
    <row r="406" s="65" customFormat="true" ht="15" hidden="false" customHeight="false" outlineLevel="0" collapsed="false">
      <c r="B406" s="131" t="n">
        <f aca="true">TODAY()</f>
        <v>46135</v>
      </c>
      <c r="C406" s="132" t="s">
        <v>37</v>
      </c>
      <c r="D406" s="49" t="s">
        <v>38</v>
      </c>
      <c r="E406" s="50" t="str">
        <f aca="false">IFERROR(VLOOKUP($J406,'Base 1'!A:S,19,0),"-")</f>
        <v>-</v>
      </c>
      <c r="F406" s="50" t="str">
        <f aca="false">IFERROR(VLOOKUP($J406,'Base 1'!$A:$N,14,0),"-")</f>
        <v>-</v>
      </c>
      <c r="G406" s="50" t="str">
        <f aca="false">IFERROR(VLOOKUP($J406,'Base 1'!$A:$O,15,0),"-")</f>
        <v>-</v>
      </c>
      <c r="H406" s="50" t="str">
        <f aca="false">IFERROR(VLOOKUP($J406,'Base 1'!$A:$T,20,0),"-")</f>
        <v>-</v>
      </c>
      <c r="I406" s="51" t="str">
        <f aca="false">IFERROR(VLOOKUP($J406,'Base 1'!$A:$C,3,0),"-")</f>
        <v>-</v>
      </c>
      <c r="J406" s="51"/>
      <c r="K406" s="50" t="str">
        <f aca="false">IFERROR(VLOOKUP($J406,'Base 1'!$A:$E,5,0),"-")</f>
        <v>-</v>
      </c>
      <c r="L406" s="50" t="str">
        <f aca="false">IFERROR(VLOOKUP($J406,'Base 1'!$A:$Q,17,0),"-")</f>
        <v>-</v>
      </c>
      <c r="M406" s="50" t="str">
        <f aca="false">IFERROR(VLOOKUP($J406,'Base 1'!$A:$R,18,0),"-")</f>
        <v>-</v>
      </c>
      <c r="N406" s="50" t="str">
        <f aca="false">IFERROR(VLOOKUP($J406,'Base 1'!$A:$F,6,0),"-")</f>
        <v>-</v>
      </c>
      <c r="O406" s="53" t="str">
        <f aca="false">IFERROR(VLOOKUP($J406,'Base 1'!$A:$G,7,0),"-")</f>
        <v>-</v>
      </c>
      <c r="P406" s="133"/>
      <c r="Q406" s="134" t="s">
        <v>57</v>
      </c>
      <c r="R406" s="135" t="s">
        <v>57</v>
      </c>
      <c r="S406" s="136"/>
      <c r="T406" s="60"/>
      <c r="U406" s="61" t="s">
        <v>57</v>
      </c>
      <c r="V406" s="63" t="str">
        <f aca="false">IFERROR(VLOOKUP($J406,'Base 1'!$A:$Q,16,0),"-")</f>
        <v>-</v>
      </c>
      <c r="W406" s="63" t="s">
        <v>57</v>
      </c>
      <c r="X406" s="64" t="s">
        <v>57</v>
      </c>
    </row>
    <row r="407" s="65" customFormat="true" ht="15" hidden="false" customHeight="false" outlineLevel="0" collapsed="false">
      <c r="B407" s="131" t="n">
        <f aca="true">TODAY()</f>
        <v>46135</v>
      </c>
      <c r="C407" s="132" t="s">
        <v>37</v>
      </c>
      <c r="D407" s="49" t="s">
        <v>38</v>
      </c>
      <c r="E407" s="50" t="str">
        <f aca="false">IFERROR(VLOOKUP($J407,'Base 1'!A:S,19,0),"-")</f>
        <v>-</v>
      </c>
      <c r="F407" s="50" t="str">
        <f aca="false">IFERROR(VLOOKUP($J407,'Base 1'!$A:$N,14,0),"-")</f>
        <v>-</v>
      </c>
      <c r="G407" s="50" t="str">
        <f aca="false">IFERROR(VLOOKUP($J407,'Base 1'!$A:$O,15,0),"-")</f>
        <v>-</v>
      </c>
      <c r="H407" s="50" t="str">
        <f aca="false">IFERROR(VLOOKUP($J407,'Base 1'!$A:$T,20,0),"-")</f>
        <v>-</v>
      </c>
      <c r="I407" s="51" t="str">
        <f aca="false">IFERROR(VLOOKUP($J407,'Base 1'!$A:$C,3,0),"-")</f>
        <v>-</v>
      </c>
      <c r="J407" s="51"/>
      <c r="K407" s="50" t="str">
        <f aca="false">IFERROR(VLOOKUP($J407,'Base 1'!$A:$E,5,0),"-")</f>
        <v>-</v>
      </c>
      <c r="L407" s="50" t="str">
        <f aca="false">IFERROR(VLOOKUP($J407,'Base 1'!$A:$Q,17,0),"-")</f>
        <v>-</v>
      </c>
      <c r="M407" s="50" t="str">
        <f aca="false">IFERROR(VLOOKUP($J407,'Base 1'!$A:$R,18,0),"-")</f>
        <v>-</v>
      </c>
      <c r="N407" s="50" t="str">
        <f aca="false">IFERROR(VLOOKUP($J407,'Base 1'!$A:$F,6,0),"-")</f>
        <v>-</v>
      </c>
      <c r="O407" s="53" t="str">
        <f aca="false">IFERROR(VLOOKUP($J407,'Base 1'!$A:$G,7,0),"-")</f>
        <v>-</v>
      </c>
      <c r="P407" s="133"/>
      <c r="Q407" s="134" t="s">
        <v>57</v>
      </c>
      <c r="R407" s="135" t="s">
        <v>57</v>
      </c>
      <c r="S407" s="136"/>
      <c r="T407" s="60"/>
      <c r="U407" s="61" t="s">
        <v>57</v>
      </c>
      <c r="V407" s="63" t="str">
        <f aca="false">IFERROR(VLOOKUP($J407,'Base 1'!$A:$Q,16,0),"-")</f>
        <v>-</v>
      </c>
      <c r="W407" s="63" t="s">
        <v>57</v>
      </c>
      <c r="X407" s="64" t="s">
        <v>57</v>
      </c>
    </row>
    <row r="408" s="65" customFormat="true" ht="15" hidden="false" customHeight="false" outlineLevel="0" collapsed="false">
      <c r="B408" s="131" t="n">
        <f aca="true">TODAY()</f>
        <v>46135</v>
      </c>
      <c r="C408" s="132" t="s">
        <v>37</v>
      </c>
      <c r="D408" s="49" t="s">
        <v>38</v>
      </c>
      <c r="E408" s="50" t="str">
        <f aca="false">IFERROR(VLOOKUP($J408,'Base 1'!A:S,19,0),"-")</f>
        <v>-</v>
      </c>
      <c r="F408" s="50" t="str">
        <f aca="false">IFERROR(VLOOKUP($J408,'Base 1'!$A:$N,14,0),"-")</f>
        <v>-</v>
      </c>
      <c r="G408" s="50" t="str">
        <f aca="false">IFERROR(VLOOKUP($J408,'Base 1'!$A:$O,15,0),"-")</f>
        <v>-</v>
      </c>
      <c r="H408" s="50" t="str">
        <f aca="false">IFERROR(VLOOKUP($J408,'Base 1'!$A:$T,20,0),"-")</f>
        <v>-</v>
      </c>
      <c r="I408" s="51" t="str">
        <f aca="false">IFERROR(VLOOKUP($J408,'Base 1'!$A:$C,3,0),"-")</f>
        <v>-</v>
      </c>
      <c r="J408" s="51"/>
      <c r="K408" s="50" t="str">
        <f aca="false">IFERROR(VLOOKUP($J408,'Base 1'!$A:$E,5,0),"-")</f>
        <v>-</v>
      </c>
      <c r="L408" s="50" t="str">
        <f aca="false">IFERROR(VLOOKUP($J408,'Base 1'!$A:$Q,17,0),"-")</f>
        <v>-</v>
      </c>
      <c r="M408" s="50" t="str">
        <f aca="false">IFERROR(VLOOKUP($J408,'Base 1'!$A:$R,18,0),"-")</f>
        <v>-</v>
      </c>
      <c r="N408" s="50" t="str">
        <f aca="false">IFERROR(VLOOKUP($J408,'Base 1'!$A:$F,6,0),"-")</f>
        <v>-</v>
      </c>
      <c r="O408" s="53" t="str">
        <f aca="false">IFERROR(VLOOKUP($J408,'Base 1'!$A:$G,7,0),"-")</f>
        <v>-</v>
      </c>
      <c r="P408" s="133"/>
      <c r="Q408" s="134" t="s">
        <v>57</v>
      </c>
      <c r="R408" s="135" t="s">
        <v>57</v>
      </c>
      <c r="S408" s="136"/>
      <c r="T408" s="60"/>
      <c r="U408" s="61" t="s">
        <v>57</v>
      </c>
      <c r="V408" s="63" t="str">
        <f aca="false">IFERROR(VLOOKUP($J408,'Base 1'!$A:$Q,16,0),"-")</f>
        <v>-</v>
      </c>
      <c r="W408" s="63" t="s">
        <v>57</v>
      </c>
      <c r="X408" s="64" t="s">
        <v>57</v>
      </c>
    </row>
    <row r="409" s="65" customFormat="true" ht="15" hidden="false" customHeight="false" outlineLevel="0" collapsed="false">
      <c r="B409" s="131" t="n">
        <f aca="true">TODAY()</f>
        <v>46135</v>
      </c>
      <c r="C409" s="132" t="s">
        <v>37</v>
      </c>
      <c r="D409" s="49" t="s">
        <v>38</v>
      </c>
      <c r="E409" s="50" t="str">
        <f aca="false">IFERROR(VLOOKUP($J409,'Base 1'!A:S,19,0),"-")</f>
        <v>-</v>
      </c>
      <c r="F409" s="50" t="str">
        <f aca="false">IFERROR(VLOOKUP($J409,'Base 1'!$A:$N,14,0),"-")</f>
        <v>-</v>
      </c>
      <c r="G409" s="50" t="str">
        <f aca="false">IFERROR(VLOOKUP($J409,'Base 1'!$A:$O,15,0),"-")</f>
        <v>-</v>
      </c>
      <c r="H409" s="50" t="str">
        <f aca="false">IFERROR(VLOOKUP($J409,'Base 1'!$A:$T,20,0),"-")</f>
        <v>-</v>
      </c>
      <c r="I409" s="51" t="str">
        <f aca="false">IFERROR(VLOOKUP($J409,'Base 1'!$A:$C,3,0),"-")</f>
        <v>-</v>
      </c>
      <c r="J409" s="51"/>
      <c r="K409" s="50" t="str">
        <f aca="false">IFERROR(VLOOKUP($J409,'Base 1'!$A:$E,5,0),"-")</f>
        <v>-</v>
      </c>
      <c r="L409" s="50" t="str">
        <f aca="false">IFERROR(VLOOKUP($J409,'Base 1'!$A:$Q,17,0),"-")</f>
        <v>-</v>
      </c>
      <c r="M409" s="50" t="str">
        <f aca="false">IFERROR(VLOOKUP($J409,'Base 1'!$A:$R,18,0),"-")</f>
        <v>-</v>
      </c>
      <c r="N409" s="50" t="str">
        <f aca="false">IFERROR(VLOOKUP($J409,'Base 1'!$A:$F,6,0),"-")</f>
        <v>-</v>
      </c>
      <c r="O409" s="53" t="str">
        <f aca="false">IFERROR(VLOOKUP($J409,'Base 1'!$A:$G,7,0),"-")</f>
        <v>-</v>
      </c>
      <c r="P409" s="133"/>
      <c r="Q409" s="134" t="s">
        <v>57</v>
      </c>
      <c r="R409" s="135" t="s">
        <v>57</v>
      </c>
      <c r="S409" s="136"/>
      <c r="T409" s="60"/>
      <c r="U409" s="61" t="s">
        <v>57</v>
      </c>
      <c r="V409" s="63" t="str">
        <f aca="false">IFERROR(VLOOKUP($J409,'Base 1'!$A:$Q,16,0),"-")</f>
        <v>-</v>
      </c>
      <c r="W409" s="63" t="s">
        <v>57</v>
      </c>
      <c r="X409" s="64" t="s">
        <v>57</v>
      </c>
    </row>
    <row r="410" s="65" customFormat="true" ht="15" hidden="false" customHeight="false" outlineLevel="0" collapsed="false">
      <c r="B410" s="131" t="n">
        <f aca="true">TODAY()</f>
        <v>46135</v>
      </c>
      <c r="C410" s="132" t="s">
        <v>37</v>
      </c>
      <c r="D410" s="49" t="s">
        <v>38</v>
      </c>
      <c r="E410" s="50" t="str">
        <f aca="false">IFERROR(VLOOKUP($J410,'Base 1'!A:S,19,0),"-")</f>
        <v>-</v>
      </c>
      <c r="F410" s="50" t="str">
        <f aca="false">IFERROR(VLOOKUP($J410,'Base 1'!$A:$N,14,0),"-")</f>
        <v>-</v>
      </c>
      <c r="G410" s="50" t="str">
        <f aca="false">IFERROR(VLOOKUP($J410,'Base 1'!$A:$O,15,0),"-")</f>
        <v>-</v>
      </c>
      <c r="H410" s="50" t="str">
        <f aca="false">IFERROR(VLOOKUP($J410,'Base 1'!$A:$T,20,0),"-")</f>
        <v>-</v>
      </c>
      <c r="I410" s="51" t="str">
        <f aca="false">IFERROR(VLOOKUP($J410,'Base 1'!$A:$C,3,0),"-")</f>
        <v>-</v>
      </c>
      <c r="J410" s="51"/>
      <c r="K410" s="50" t="str">
        <f aca="false">IFERROR(VLOOKUP($J410,'Base 1'!$A:$E,5,0),"-")</f>
        <v>-</v>
      </c>
      <c r="L410" s="50" t="str">
        <f aca="false">IFERROR(VLOOKUP($J410,'Base 1'!$A:$Q,17,0),"-")</f>
        <v>-</v>
      </c>
      <c r="M410" s="50" t="str">
        <f aca="false">IFERROR(VLOOKUP($J410,'Base 1'!$A:$R,18,0),"-")</f>
        <v>-</v>
      </c>
      <c r="N410" s="50" t="str">
        <f aca="false">IFERROR(VLOOKUP($J410,'Base 1'!$A:$F,6,0),"-")</f>
        <v>-</v>
      </c>
      <c r="O410" s="53" t="str">
        <f aca="false">IFERROR(VLOOKUP($J410,'Base 1'!$A:$G,7,0),"-")</f>
        <v>-</v>
      </c>
      <c r="P410" s="133"/>
      <c r="Q410" s="134" t="s">
        <v>57</v>
      </c>
      <c r="R410" s="135" t="s">
        <v>57</v>
      </c>
      <c r="S410" s="136"/>
      <c r="T410" s="60"/>
      <c r="U410" s="61" t="s">
        <v>57</v>
      </c>
      <c r="V410" s="63" t="str">
        <f aca="false">IFERROR(VLOOKUP($J410,'Base 1'!$A:$Q,16,0),"-")</f>
        <v>-</v>
      </c>
      <c r="W410" s="63" t="s">
        <v>57</v>
      </c>
      <c r="X410" s="64" t="s">
        <v>57</v>
      </c>
    </row>
    <row r="411" s="65" customFormat="true" ht="15" hidden="false" customHeight="false" outlineLevel="0" collapsed="false">
      <c r="B411" s="131" t="n">
        <f aca="true">TODAY()</f>
        <v>46135</v>
      </c>
      <c r="C411" s="132" t="s">
        <v>37</v>
      </c>
      <c r="D411" s="49" t="s">
        <v>38</v>
      </c>
      <c r="E411" s="50" t="str">
        <f aca="false">IFERROR(VLOOKUP($J411,'Base 1'!A:S,19,0),"-")</f>
        <v>-</v>
      </c>
      <c r="F411" s="50" t="str">
        <f aca="false">IFERROR(VLOOKUP($J411,'Base 1'!$A:$N,14,0),"-")</f>
        <v>-</v>
      </c>
      <c r="G411" s="50" t="str">
        <f aca="false">IFERROR(VLOOKUP($J411,'Base 1'!$A:$O,15,0),"-")</f>
        <v>-</v>
      </c>
      <c r="H411" s="50" t="str">
        <f aca="false">IFERROR(VLOOKUP($J411,'Base 1'!$A:$T,20,0),"-")</f>
        <v>-</v>
      </c>
      <c r="I411" s="51" t="str">
        <f aca="false">IFERROR(VLOOKUP($J411,'Base 1'!$A:$C,3,0),"-")</f>
        <v>-</v>
      </c>
      <c r="J411" s="51"/>
      <c r="K411" s="50" t="str">
        <f aca="false">IFERROR(VLOOKUP($J411,'Base 1'!$A:$E,5,0),"-")</f>
        <v>-</v>
      </c>
      <c r="L411" s="50" t="str">
        <f aca="false">IFERROR(VLOOKUP($J411,'Base 1'!$A:$Q,17,0),"-")</f>
        <v>-</v>
      </c>
      <c r="M411" s="50" t="str">
        <f aca="false">IFERROR(VLOOKUP($J411,'Base 1'!$A:$R,18,0),"-")</f>
        <v>-</v>
      </c>
      <c r="N411" s="50" t="str">
        <f aca="false">IFERROR(VLOOKUP($J411,'Base 1'!$A:$F,6,0),"-")</f>
        <v>-</v>
      </c>
      <c r="O411" s="53" t="str">
        <f aca="false">IFERROR(VLOOKUP($J411,'Base 1'!$A:$G,7,0),"-")</f>
        <v>-</v>
      </c>
      <c r="P411" s="133"/>
      <c r="Q411" s="134" t="s">
        <v>57</v>
      </c>
      <c r="R411" s="135" t="s">
        <v>57</v>
      </c>
      <c r="S411" s="136"/>
      <c r="T411" s="60"/>
      <c r="U411" s="61" t="s">
        <v>57</v>
      </c>
      <c r="V411" s="63" t="str">
        <f aca="false">IFERROR(VLOOKUP($J411,'Base 1'!$A:$Q,16,0),"-")</f>
        <v>-</v>
      </c>
      <c r="W411" s="63" t="s">
        <v>57</v>
      </c>
      <c r="X411" s="64" t="s">
        <v>57</v>
      </c>
    </row>
    <row r="412" s="65" customFormat="true" ht="15" hidden="false" customHeight="false" outlineLevel="0" collapsed="false">
      <c r="B412" s="131" t="n">
        <f aca="true">TODAY()</f>
        <v>46135</v>
      </c>
      <c r="C412" s="132" t="s">
        <v>37</v>
      </c>
      <c r="D412" s="49" t="s">
        <v>38</v>
      </c>
      <c r="E412" s="50" t="str">
        <f aca="false">IFERROR(VLOOKUP($J412,'Base 1'!A:S,19,0),"-")</f>
        <v>-</v>
      </c>
      <c r="F412" s="50" t="str">
        <f aca="false">IFERROR(VLOOKUP($J412,'Base 1'!$A:$N,14,0),"-")</f>
        <v>-</v>
      </c>
      <c r="G412" s="50" t="str">
        <f aca="false">IFERROR(VLOOKUP($J412,'Base 1'!$A:$O,15,0),"-")</f>
        <v>-</v>
      </c>
      <c r="H412" s="50" t="str">
        <f aca="false">IFERROR(VLOOKUP($J412,'Base 1'!$A:$T,20,0),"-")</f>
        <v>-</v>
      </c>
      <c r="I412" s="51" t="str">
        <f aca="false">IFERROR(VLOOKUP($J412,'Base 1'!$A:$C,3,0),"-")</f>
        <v>-</v>
      </c>
      <c r="J412" s="51"/>
      <c r="K412" s="50" t="str">
        <f aca="false">IFERROR(VLOOKUP($J412,'Base 1'!$A:$E,5,0),"-")</f>
        <v>-</v>
      </c>
      <c r="L412" s="50" t="str">
        <f aca="false">IFERROR(VLOOKUP($J412,'Base 1'!$A:$Q,17,0),"-")</f>
        <v>-</v>
      </c>
      <c r="M412" s="50" t="str">
        <f aca="false">IFERROR(VLOOKUP($J412,'Base 1'!$A:$R,18,0),"-")</f>
        <v>-</v>
      </c>
      <c r="N412" s="50" t="str">
        <f aca="false">IFERROR(VLOOKUP($J412,'Base 1'!$A:$F,6,0),"-")</f>
        <v>-</v>
      </c>
      <c r="O412" s="53" t="str">
        <f aca="false">IFERROR(VLOOKUP($J412,'Base 1'!$A:$G,7,0),"-")</f>
        <v>-</v>
      </c>
      <c r="P412" s="133"/>
      <c r="Q412" s="134" t="s">
        <v>57</v>
      </c>
      <c r="R412" s="135" t="s">
        <v>57</v>
      </c>
      <c r="S412" s="136"/>
      <c r="T412" s="60"/>
      <c r="U412" s="61" t="s">
        <v>57</v>
      </c>
      <c r="V412" s="63" t="str">
        <f aca="false">IFERROR(VLOOKUP($J412,'Base 1'!$A:$Q,16,0),"-")</f>
        <v>-</v>
      </c>
      <c r="W412" s="63" t="s">
        <v>57</v>
      </c>
      <c r="X412" s="64" t="s">
        <v>57</v>
      </c>
    </row>
    <row r="413" s="65" customFormat="true" ht="15" hidden="false" customHeight="false" outlineLevel="0" collapsed="false">
      <c r="B413" s="131" t="n">
        <f aca="true">TODAY()</f>
        <v>46135</v>
      </c>
      <c r="C413" s="132" t="s">
        <v>37</v>
      </c>
      <c r="D413" s="49" t="s">
        <v>38</v>
      </c>
      <c r="E413" s="50" t="str">
        <f aca="false">IFERROR(VLOOKUP($J413,'Base 1'!A:S,19,0),"-")</f>
        <v>-</v>
      </c>
      <c r="F413" s="50" t="str">
        <f aca="false">IFERROR(VLOOKUP($J413,'Base 1'!$A:$N,14,0),"-")</f>
        <v>-</v>
      </c>
      <c r="G413" s="50" t="str">
        <f aca="false">IFERROR(VLOOKUP($J413,'Base 1'!$A:$O,15,0),"-")</f>
        <v>-</v>
      </c>
      <c r="H413" s="50" t="str">
        <f aca="false">IFERROR(VLOOKUP($J413,'Base 1'!$A:$T,20,0),"-")</f>
        <v>-</v>
      </c>
      <c r="I413" s="51" t="str">
        <f aca="false">IFERROR(VLOOKUP($J413,'Base 1'!$A:$C,3,0),"-")</f>
        <v>-</v>
      </c>
      <c r="J413" s="51"/>
      <c r="K413" s="50" t="str">
        <f aca="false">IFERROR(VLOOKUP($J413,'Base 1'!$A:$E,5,0),"-")</f>
        <v>-</v>
      </c>
      <c r="L413" s="50" t="str">
        <f aca="false">IFERROR(VLOOKUP($J413,'Base 1'!$A:$Q,17,0),"-")</f>
        <v>-</v>
      </c>
      <c r="M413" s="50" t="str">
        <f aca="false">IFERROR(VLOOKUP($J413,'Base 1'!$A:$R,18,0),"-")</f>
        <v>-</v>
      </c>
      <c r="N413" s="50" t="str">
        <f aca="false">IFERROR(VLOOKUP($J413,'Base 1'!$A:$F,6,0),"-")</f>
        <v>-</v>
      </c>
      <c r="O413" s="53" t="str">
        <f aca="false">IFERROR(VLOOKUP($J413,'Base 1'!$A:$G,7,0),"-")</f>
        <v>-</v>
      </c>
      <c r="P413" s="133"/>
      <c r="Q413" s="134" t="s">
        <v>57</v>
      </c>
      <c r="R413" s="135" t="s">
        <v>57</v>
      </c>
      <c r="S413" s="136"/>
      <c r="T413" s="60"/>
      <c r="U413" s="61" t="s">
        <v>57</v>
      </c>
      <c r="V413" s="63" t="str">
        <f aca="false">IFERROR(VLOOKUP($J413,'Base 1'!$A:$Q,16,0),"-")</f>
        <v>-</v>
      </c>
      <c r="W413" s="63" t="s">
        <v>57</v>
      </c>
      <c r="X413" s="64" t="s">
        <v>57</v>
      </c>
    </row>
    <row r="414" s="65" customFormat="true" ht="15" hidden="false" customHeight="false" outlineLevel="0" collapsed="false">
      <c r="B414" s="131" t="n">
        <f aca="true">TODAY()</f>
        <v>46135</v>
      </c>
      <c r="C414" s="132" t="s">
        <v>37</v>
      </c>
      <c r="D414" s="49" t="s">
        <v>38</v>
      </c>
      <c r="E414" s="50" t="str">
        <f aca="false">IFERROR(VLOOKUP($J414,'Base 1'!A:S,19,0),"-")</f>
        <v>-</v>
      </c>
      <c r="F414" s="50" t="str">
        <f aca="false">IFERROR(VLOOKUP($J414,'Base 1'!$A:$N,14,0),"-")</f>
        <v>-</v>
      </c>
      <c r="G414" s="50" t="str">
        <f aca="false">IFERROR(VLOOKUP($J414,'Base 1'!$A:$O,15,0),"-")</f>
        <v>-</v>
      </c>
      <c r="H414" s="50" t="str">
        <f aca="false">IFERROR(VLOOKUP($J414,'Base 1'!$A:$T,20,0),"-")</f>
        <v>-</v>
      </c>
      <c r="I414" s="51" t="str">
        <f aca="false">IFERROR(VLOOKUP($J414,'Base 1'!$A:$C,3,0),"-")</f>
        <v>-</v>
      </c>
      <c r="J414" s="51"/>
      <c r="K414" s="50" t="str">
        <f aca="false">IFERROR(VLOOKUP($J414,'Base 1'!$A:$E,5,0),"-")</f>
        <v>-</v>
      </c>
      <c r="L414" s="50" t="str">
        <f aca="false">IFERROR(VLOOKUP($J414,'Base 1'!$A:$Q,17,0),"-")</f>
        <v>-</v>
      </c>
      <c r="M414" s="50" t="str">
        <f aca="false">IFERROR(VLOOKUP($J414,'Base 1'!$A:$R,18,0),"-")</f>
        <v>-</v>
      </c>
      <c r="N414" s="50" t="str">
        <f aca="false">IFERROR(VLOOKUP($J414,'Base 1'!$A:$F,6,0),"-")</f>
        <v>-</v>
      </c>
      <c r="O414" s="53" t="str">
        <f aca="false">IFERROR(VLOOKUP($J414,'Base 1'!$A:$G,7,0),"-")</f>
        <v>-</v>
      </c>
      <c r="P414" s="133"/>
      <c r="Q414" s="134" t="s">
        <v>57</v>
      </c>
      <c r="R414" s="135" t="s">
        <v>57</v>
      </c>
      <c r="S414" s="136"/>
      <c r="T414" s="60"/>
      <c r="U414" s="61" t="s">
        <v>57</v>
      </c>
      <c r="V414" s="63" t="str">
        <f aca="false">IFERROR(VLOOKUP($J414,'Base 1'!$A:$Q,16,0),"-")</f>
        <v>-</v>
      </c>
      <c r="W414" s="63" t="s">
        <v>57</v>
      </c>
      <c r="X414" s="64" t="s">
        <v>57</v>
      </c>
    </row>
    <row r="415" s="65" customFormat="true" ht="15" hidden="false" customHeight="false" outlineLevel="0" collapsed="false">
      <c r="B415" s="131" t="n">
        <f aca="true">TODAY()</f>
        <v>46135</v>
      </c>
      <c r="C415" s="132" t="s">
        <v>37</v>
      </c>
      <c r="D415" s="49" t="s">
        <v>38</v>
      </c>
      <c r="E415" s="50" t="str">
        <f aca="false">IFERROR(VLOOKUP($J415,'Base 1'!A:S,19,0),"-")</f>
        <v>-</v>
      </c>
      <c r="F415" s="50" t="str">
        <f aca="false">IFERROR(VLOOKUP($J415,'Base 1'!$A:$N,14,0),"-")</f>
        <v>-</v>
      </c>
      <c r="G415" s="50" t="str">
        <f aca="false">IFERROR(VLOOKUP($J415,'Base 1'!$A:$O,15,0),"-")</f>
        <v>-</v>
      </c>
      <c r="H415" s="50" t="str">
        <f aca="false">IFERROR(VLOOKUP($J415,'Base 1'!$A:$T,20,0),"-")</f>
        <v>-</v>
      </c>
      <c r="I415" s="51" t="str">
        <f aca="false">IFERROR(VLOOKUP($J415,'Base 1'!$A:$C,3,0),"-")</f>
        <v>-</v>
      </c>
      <c r="J415" s="51"/>
      <c r="K415" s="50" t="str">
        <f aca="false">IFERROR(VLOOKUP($J415,'Base 1'!$A:$E,5,0),"-")</f>
        <v>-</v>
      </c>
      <c r="L415" s="50" t="str">
        <f aca="false">IFERROR(VLOOKUP($J415,'Base 1'!$A:$Q,17,0),"-")</f>
        <v>-</v>
      </c>
      <c r="M415" s="50" t="str">
        <f aca="false">IFERROR(VLOOKUP($J415,'Base 1'!$A:$R,18,0),"-")</f>
        <v>-</v>
      </c>
      <c r="N415" s="50" t="str">
        <f aca="false">IFERROR(VLOOKUP($J415,'Base 1'!$A:$F,6,0),"-")</f>
        <v>-</v>
      </c>
      <c r="O415" s="53" t="str">
        <f aca="false">IFERROR(VLOOKUP($J415,'Base 1'!$A:$G,7,0),"-")</f>
        <v>-</v>
      </c>
      <c r="P415" s="133"/>
      <c r="Q415" s="134" t="s">
        <v>57</v>
      </c>
      <c r="R415" s="135" t="s">
        <v>57</v>
      </c>
      <c r="S415" s="136"/>
      <c r="T415" s="60"/>
      <c r="U415" s="61" t="s">
        <v>57</v>
      </c>
      <c r="V415" s="63" t="str">
        <f aca="false">IFERROR(VLOOKUP($J415,'Base 1'!$A:$Q,16,0),"-")</f>
        <v>-</v>
      </c>
      <c r="W415" s="63" t="s">
        <v>57</v>
      </c>
      <c r="X415" s="64" t="s">
        <v>57</v>
      </c>
    </row>
    <row r="416" s="65" customFormat="true" ht="15" hidden="false" customHeight="false" outlineLevel="0" collapsed="false">
      <c r="B416" s="131" t="n">
        <f aca="true">TODAY()</f>
        <v>46135</v>
      </c>
      <c r="C416" s="132" t="s">
        <v>37</v>
      </c>
      <c r="D416" s="49" t="s">
        <v>38</v>
      </c>
      <c r="E416" s="50" t="str">
        <f aca="false">IFERROR(VLOOKUP($J416,'Base 1'!A:S,19,0),"-")</f>
        <v>-</v>
      </c>
      <c r="F416" s="50" t="str">
        <f aca="false">IFERROR(VLOOKUP($J416,'Base 1'!$A:$N,14,0),"-")</f>
        <v>-</v>
      </c>
      <c r="G416" s="50" t="str">
        <f aca="false">IFERROR(VLOOKUP($J416,'Base 1'!$A:$O,15,0),"-")</f>
        <v>-</v>
      </c>
      <c r="H416" s="50" t="str">
        <f aca="false">IFERROR(VLOOKUP($J416,'Base 1'!$A:$T,20,0),"-")</f>
        <v>-</v>
      </c>
      <c r="I416" s="51" t="str">
        <f aca="false">IFERROR(VLOOKUP($J416,'Base 1'!$A:$C,3,0),"-")</f>
        <v>-</v>
      </c>
      <c r="J416" s="51"/>
      <c r="K416" s="50" t="str">
        <f aca="false">IFERROR(VLOOKUP($J416,'Base 1'!$A:$E,5,0),"-")</f>
        <v>-</v>
      </c>
      <c r="L416" s="50" t="str">
        <f aca="false">IFERROR(VLOOKUP($J416,'Base 1'!$A:$Q,17,0),"-")</f>
        <v>-</v>
      </c>
      <c r="M416" s="50" t="str">
        <f aca="false">IFERROR(VLOOKUP($J416,'Base 1'!$A:$R,18,0),"-")</f>
        <v>-</v>
      </c>
      <c r="N416" s="50" t="str">
        <f aca="false">IFERROR(VLOOKUP($J416,'Base 1'!$A:$F,6,0),"-")</f>
        <v>-</v>
      </c>
      <c r="O416" s="53" t="str">
        <f aca="false">IFERROR(VLOOKUP($J416,'Base 1'!$A:$G,7,0),"-")</f>
        <v>-</v>
      </c>
      <c r="P416" s="133"/>
      <c r="Q416" s="134" t="s">
        <v>57</v>
      </c>
      <c r="R416" s="135" t="s">
        <v>57</v>
      </c>
      <c r="S416" s="136"/>
      <c r="T416" s="60"/>
      <c r="U416" s="61" t="s">
        <v>57</v>
      </c>
      <c r="V416" s="63" t="str">
        <f aca="false">IFERROR(VLOOKUP($J416,'Base 1'!$A:$Q,16,0),"-")</f>
        <v>-</v>
      </c>
      <c r="W416" s="63" t="s">
        <v>57</v>
      </c>
      <c r="X416" s="64" t="s">
        <v>57</v>
      </c>
    </row>
    <row r="417" s="65" customFormat="true" ht="15" hidden="false" customHeight="false" outlineLevel="0" collapsed="false">
      <c r="B417" s="131" t="n">
        <f aca="true">TODAY()</f>
        <v>46135</v>
      </c>
      <c r="C417" s="132" t="s">
        <v>37</v>
      </c>
      <c r="D417" s="49" t="s">
        <v>38</v>
      </c>
      <c r="E417" s="50" t="str">
        <f aca="false">IFERROR(VLOOKUP($J417,'Base 1'!A:S,19,0),"-")</f>
        <v>-</v>
      </c>
      <c r="F417" s="50" t="str">
        <f aca="false">IFERROR(VLOOKUP($J417,'Base 1'!$A:$N,14,0),"-")</f>
        <v>-</v>
      </c>
      <c r="G417" s="50" t="str">
        <f aca="false">IFERROR(VLOOKUP($J417,'Base 1'!$A:$O,15,0),"-")</f>
        <v>-</v>
      </c>
      <c r="H417" s="50" t="str">
        <f aca="false">IFERROR(VLOOKUP($J417,'Base 1'!$A:$T,20,0),"-")</f>
        <v>-</v>
      </c>
      <c r="I417" s="51" t="str">
        <f aca="false">IFERROR(VLOOKUP($J417,'Base 1'!$A:$C,3,0),"-")</f>
        <v>-</v>
      </c>
      <c r="J417" s="51"/>
      <c r="K417" s="50" t="str">
        <f aca="false">IFERROR(VLOOKUP($J417,'Base 1'!$A:$E,5,0),"-")</f>
        <v>-</v>
      </c>
      <c r="L417" s="50" t="str">
        <f aca="false">IFERROR(VLOOKUP($J417,'Base 1'!$A:$Q,17,0),"-")</f>
        <v>-</v>
      </c>
      <c r="M417" s="50" t="str">
        <f aca="false">IFERROR(VLOOKUP($J417,'Base 1'!$A:$R,18,0),"-")</f>
        <v>-</v>
      </c>
      <c r="N417" s="50" t="str">
        <f aca="false">IFERROR(VLOOKUP($J417,'Base 1'!$A:$F,6,0),"-")</f>
        <v>-</v>
      </c>
      <c r="O417" s="53" t="str">
        <f aca="false">IFERROR(VLOOKUP($J417,'Base 1'!$A:$G,7,0),"-")</f>
        <v>-</v>
      </c>
      <c r="P417" s="133"/>
      <c r="Q417" s="134" t="s">
        <v>57</v>
      </c>
      <c r="R417" s="135" t="s">
        <v>57</v>
      </c>
      <c r="S417" s="136"/>
      <c r="T417" s="60"/>
      <c r="U417" s="61" t="s">
        <v>57</v>
      </c>
      <c r="V417" s="63" t="str">
        <f aca="false">IFERROR(VLOOKUP($J417,'Base 1'!$A:$Q,16,0),"-")</f>
        <v>-</v>
      </c>
      <c r="W417" s="63" t="s">
        <v>57</v>
      </c>
      <c r="X417" s="64" t="s">
        <v>57</v>
      </c>
    </row>
    <row r="418" s="65" customFormat="true" ht="15" hidden="false" customHeight="false" outlineLevel="0" collapsed="false">
      <c r="B418" s="131" t="n">
        <f aca="true">TODAY()</f>
        <v>46135</v>
      </c>
      <c r="C418" s="132" t="s">
        <v>37</v>
      </c>
      <c r="D418" s="49" t="s">
        <v>38</v>
      </c>
      <c r="E418" s="50" t="str">
        <f aca="false">IFERROR(VLOOKUP($J418,'Base 1'!A:S,19,0),"-")</f>
        <v>-</v>
      </c>
      <c r="F418" s="50" t="str">
        <f aca="false">IFERROR(VLOOKUP($J418,'Base 1'!$A:$N,14,0),"-")</f>
        <v>-</v>
      </c>
      <c r="G418" s="50" t="str">
        <f aca="false">IFERROR(VLOOKUP($J418,'Base 1'!$A:$O,15,0),"-")</f>
        <v>-</v>
      </c>
      <c r="H418" s="50" t="str">
        <f aca="false">IFERROR(VLOOKUP($J418,'Base 1'!$A:$T,20,0),"-")</f>
        <v>-</v>
      </c>
      <c r="I418" s="51" t="str">
        <f aca="false">IFERROR(VLOOKUP($J418,'Base 1'!$A:$C,3,0),"-")</f>
        <v>-</v>
      </c>
      <c r="J418" s="51"/>
      <c r="K418" s="50" t="str">
        <f aca="false">IFERROR(VLOOKUP($J418,'Base 1'!$A:$E,5,0),"-")</f>
        <v>-</v>
      </c>
      <c r="L418" s="50" t="str">
        <f aca="false">IFERROR(VLOOKUP($J418,'Base 1'!$A:$Q,17,0),"-")</f>
        <v>-</v>
      </c>
      <c r="M418" s="50" t="str">
        <f aca="false">IFERROR(VLOOKUP($J418,'Base 1'!$A:$R,18,0),"-")</f>
        <v>-</v>
      </c>
      <c r="N418" s="50" t="str">
        <f aca="false">IFERROR(VLOOKUP($J418,'Base 1'!$A:$F,6,0),"-")</f>
        <v>-</v>
      </c>
      <c r="O418" s="53" t="str">
        <f aca="false">IFERROR(VLOOKUP($J418,'Base 1'!$A:$G,7,0),"-")</f>
        <v>-</v>
      </c>
      <c r="P418" s="133"/>
      <c r="Q418" s="134" t="s">
        <v>57</v>
      </c>
      <c r="R418" s="135" t="s">
        <v>57</v>
      </c>
      <c r="S418" s="136"/>
      <c r="T418" s="60"/>
      <c r="U418" s="61" t="s">
        <v>57</v>
      </c>
      <c r="V418" s="63" t="str">
        <f aca="false">IFERROR(VLOOKUP($J418,'Base 1'!$A:$Q,16,0),"-")</f>
        <v>-</v>
      </c>
      <c r="W418" s="63" t="s">
        <v>57</v>
      </c>
      <c r="X418" s="64" t="s">
        <v>57</v>
      </c>
    </row>
    <row r="419" s="65" customFormat="true" ht="15" hidden="false" customHeight="false" outlineLevel="0" collapsed="false">
      <c r="B419" s="131" t="n">
        <f aca="true">TODAY()</f>
        <v>46135</v>
      </c>
      <c r="C419" s="132" t="s">
        <v>37</v>
      </c>
      <c r="D419" s="49" t="s">
        <v>38</v>
      </c>
      <c r="E419" s="50" t="str">
        <f aca="false">IFERROR(VLOOKUP($J419,'Base 1'!A:S,19,0),"-")</f>
        <v>-</v>
      </c>
      <c r="F419" s="50" t="str">
        <f aca="false">IFERROR(VLOOKUP($J419,'Base 1'!$A:$N,14,0),"-")</f>
        <v>-</v>
      </c>
      <c r="G419" s="50" t="str">
        <f aca="false">IFERROR(VLOOKUP($J419,'Base 1'!$A:$O,15,0),"-")</f>
        <v>-</v>
      </c>
      <c r="H419" s="50" t="str">
        <f aca="false">IFERROR(VLOOKUP($J419,'Base 1'!$A:$T,20,0),"-")</f>
        <v>-</v>
      </c>
      <c r="I419" s="51" t="str">
        <f aca="false">IFERROR(VLOOKUP($J419,'Base 1'!$A:$C,3,0),"-")</f>
        <v>-</v>
      </c>
      <c r="J419" s="51"/>
      <c r="K419" s="50" t="str">
        <f aca="false">IFERROR(VLOOKUP($J419,'Base 1'!$A:$E,5,0),"-")</f>
        <v>-</v>
      </c>
      <c r="L419" s="50" t="str">
        <f aca="false">IFERROR(VLOOKUP($J419,'Base 1'!$A:$Q,17,0),"-")</f>
        <v>-</v>
      </c>
      <c r="M419" s="50" t="str">
        <f aca="false">IFERROR(VLOOKUP($J419,'Base 1'!$A:$R,18,0),"-")</f>
        <v>-</v>
      </c>
      <c r="N419" s="50" t="str">
        <f aca="false">IFERROR(VLOOKUP($J419,'Base 1'!$A:$F,6,0),"-")</f>
        <v>-</v>
      </c>
      <c r="O419" s="53" t="str">
        <f aca="false">IFERROR(VLOOKUP($J419,'Base 1'!$A:$G,7,0),"-")</f>
        <v>-</v>
      </c>
      <c r="P419" s="133"/>
      <c r="Q419" s="134" t="s">
        <v>57</v>
      </c>
      <c r="R419" s="135" t="s">
        <v>57</v>
      </c>
      <c r="S419" s="136"/>
      <c r="T419" s="60"/>
      <c r="U419" s="61" t="s">
        <v>57</v>
      </c>
      <c r="V419" s="63" t="str">
        <f aca="false">IFERROR(VLOOKUP($J419,'Base 1'!$A:$Q,16,0),"-")</f>
        <v>-</v>
      </c>
      <c r="W419" s="63" t="s">
        <v>57</v>
      </c>
      <c r="X419" s="64" t="s">
        <v>57</v>
      </c>
    </row>
    <row r="420" s="65" customFormat="true" ht="15" hidden="false" customHeight="false" outlineLevel="0" collapsed="false">
      <c r="B420" s="131" t="n">
        <f aca="true">TODAY()</f>
        <v>46135</v>
      </c>
      <c r="C420" s="132" t="s">
        <v>37</v>
      </c>
      <c r="D420" s="49" t="s">
        <v>38</v>
      </c>
      <c r="E420" s="50" t="str">
        <f aca="false">IFERROR(VLOOKUP($J420,'Base 1'!A:S,19,0),"-")</f>
        <v>-</v>
      </c>
      <c r="F420" s="50" t="str">
        <f aca="false">IFERROR(VLOOKUP($J420,'Base 1'!$A:$N,14,0),"-")</f>
        <v>-</v>
      </c>
      <c r="G420" s="50" t="str">
        <f aca="false">IFERROR(VLOOKUP($J420,'Base 1'!$A:$O,15,0),"-")</f>
        <v>-</v>
      </c>
      <c r="H420" s="50" t="str">
        <f aca="false">IFERROR(VLOOKUP($J420,'Base 1'!$A:$T,20,0),"-")</f>
        <v>-</v>
      </c>
      <c r="I420" s="51" t="str">
        <f aca="false">IFERROR(VLOOKUP($J420,'Base 1'!$A:$C,3,0),"-")</f>
        <v>-</v>
      </c>
      <c r="J420" s="51"/>
      <c r="K420" s="50" t="str">
        <f aca="false">IFERROR(VLOOKUP($J420,'Base 1'!$A:$E,5,0),"-")</f>
        <v>-</v>
      </c>
      <c r="L420" s="50" t="str">
        <f aca="false">IFERROR(VLOOKUP($J420,'Base 1'!$A:$Q,17,0),"-")</f>
        <v>-</v>
      </c>
      <c r="M420" s="50" t="str">
        <f aca="false">IFERROR(VLOOKUP($J420,'Base 1'!$A:$R,18,0),"-")</f>
        <v>-</v>
      </c>
      <c r="N420" s="50" t="str">
        <f aca="false">IFERROR(VLOOKUP($J420,'Base 1'!$A:$F,6,0),"-")</f>
        <v>-</v>
      </c>
      <c r="O420" s="53" t="str">
        <f aca="false">IFERROR(VLOOKUP($J420,'Base 1'!$A:$G,7,0),"-")</f>
        <v>-</v>
      </c>
      <c r="P420" s="133"/>
      <c r="Q420" s="134" t="s">
        <v>57</v>
      </c>
      <c r="R420" s="135" t="s">
        <v>57</v>
      </c>
      <c r="S420" s="136"/>
      <c r="T420" s="60"/>
      <c r="U420" s="61" t="s">
        <v>57</v>
      </c>
      <c r="V420" s="63" t="str">
        <f aca="false">IFERROR(VLOOKUP($J420,'Base 1'!$A:$Q,16,0),"-")</f>
        <v>-</v>
      </c>
      <c r="W420" s="63" t="s">
        <v>57</v>
      </c>
      <c r="X420" s="64" t="s">
        <v>57</v>
      </c>
    </row>
    <row r="421" s="65" customFormat="true" ht="15" hidden="false" customHeight="false" outlineLevel="0" collapsed="false">
      <c r="B421" s="131" t="n">
        <f aca="true">TODAY()</f>
        <v>46135</v>
      </c>
      <c r="C421" s="132" t="s">
        <v>37</v>
      </c>
      <c r="D421" s="49" t="s">
        <v>38</v>
      </c>
      <c r="E421" s="50" t="str">
        <f aca="false">IFERROR(VLOOKUP($J421,'Base 1'!A:S,19,0),"-")</f>
        <v>-</v>
      </c>
      <c r="F421" s="50" t="str">
        <f aca="false">IFERROR(VLOOKUP($J421,'Base 1'!$A:$N,14,0),"-")</f>
        <v>-</v>
      </c>
      <c r="G421" s="50" t="str">
        <f aca="false">IFERROR(VLOOKUP($J421,'Base 1'!$A:$O,15,0),"-")</f>
        <v>-</v>
      </c>
      <c r="H421" s="50" t="str">
        <f aca="false">IFERROR(VLOOKUP($J421,'Base 1'!$A:$T,20,0),"-")</f>
        <v>-</v>
      </c>
      <c r="I421" s="51" t="str">
        <f aca="false">IFERROR(VLOOKUP($J421,'Base 1'!$A:$C,3,0),"-")</f>
        <v>-</v>
      </c>
      <c r="J421" s="51"/>
      <c r="K421" s="50" t="str">
        <f aca="false">IFERROR(VLOOKUP($J421,'Base 1'!$A:$E,5,0),"-")</f>
        <v>-</v>
      </c>
      <c r="L421" s="50" t="str">
        <f aca="false">IFERROR(VLOOKUP($J421,'Base 1'!$A:$Q,17,0),"-")</f>
        <v>-</v>
      </c>
      <c r="M421" s="50" t="str">
        <f aca="false">IFERROR(VLOOKUP($J421,'Base 1'!$A:$R,18,0),"-")</f>
        <v>-</v>
      </c>
      <c r="N421" s="50" t="str">
        <f aca="false">IFERROR(VLOOKUP($J421,'Base 1'!$A:$F,6,0),"-")</f>
        <v>-</v>
      </c>
      <c r="O421" s="53" t="str">
        <f aca="false">IFERROR(VLOOKUP($J421,'Base 1'!$A:$G,7,0),"-")</f>
        <v>-</v>
      </c>
      <c r="P421" s="133"/>
      <c r="Q421" s="134" t="s">
        <v>57</v>
      </c>
      <c r="R421" s="135" t="s">
        <v>57</v>
      </c>
      <c r="S421" s="136"/>
      <c r="T421" s="60"/>
      <c r="U421" s="61" t="s">
        <v>57</v>
      </c>
      <c r="V421" s="63" t="str">
        <f aca="false">IFERROR(VLOOKUP($J421,'Base 1'!$A:$Q,16,0),"-")</f>
        <v>-</v>
      </c>
      <c r="W421" s="63" t="s">
        <v>57</v>
      </c>
      <c r="X421" s="64" t="s">
        <v>57</v>
      </c>
    </row>
    <row r="422" s="65" customFormat="true" ht="15" hidden="false" customHeight="false" outlineLevel="0" collapsed="false">
      <c r="B422" s="131" t="n">
        <f aca="true">TODAY()</f>
        <v>46135</v>
      </c>
      <c r="C422" s="132" t="s">
        <v>37</v>
      </c>
      <c r="D422" s="49" t="s">
        <v>38</v>
      </c>
      <c r="E422" s="50" t="str">
        <f aca="false">IFERROR(VLOOKUP($J422,'Base 1'!A:S,19,0),"-")</f>
        <v>-</v>
      </c>
      <c r="F422" s="50" t="str">
        <f aca="false">IFERROR(VLOOKUP($J422,'Base 1'!$A:$N,14,0),"-")</f>
        <v>-</v>
      </c>
      <c r="G422" s="50" t="str">
        <f aca="false">IFERROR(VLOOKUP($J422,'Base 1'!$A:$O,15,0),"-")</f>
        <v>-</v>
      </c>
      <c r="H422" s="50" t="str">
        <f aca="false">IFERROR(VLOOKUP($J422,'Base 1'!$A:$T,20,0),"-")</f>
        <v>-</v>
      </c>
      <c r="I422" s="51" t="str">
        <f aca="false">IFERROR(VLOOKUP($J422,'Base 1'!$A:$C,3,0),"-")</f>
        <v>-</v>
      </c>
      <c r="J422" s="51"/>
      <c r="K422" s="50" t="str">
        <f aca="false">IFERROR(VLOOKUP($J422,'Base 1'!$A:$E,5,0),"-")</f>
        <v>-</v>
      </c>
      <c r="L422" s="50" t="str">
        <f aca="false">IFERROR(VLOOKUP($J422,'Base 1'!$A:$Q,17,0),"-")</f>
        <v>-</v>
      </c>
      <c r="M422" s="50" t="str">
        <f aca="false">IFERROR(VLOOKUP($J422,'Base 1'!$A:$R,18,0),"-")</f>
        <v>-</v>
      </c>
      <c r="N422" s="50" t="str">
        <f aca="false">IFERROR(VLOOKUP($J422,'Base 1'!$A:$F,6,0),"-")</f>
        <v>-</v>
      </c>
      <c r="O422" s="53" t="str">
        <f aca="false">IFERROR(VLOOKUP($J422,'Base 1'!$A:$G,7,0),"-")</f>
        <v>-</v>
      </c>
      <c r="P422" s="133"/>
      <c r="Q422" s="134" t="s">
        <v>57</v>
      </c>
      <c r="R422" s="135" t="s">
        <v>57</v>
      </c>
      <c r="S422" s="136"/>
      <c r="T422" s="60"/>
      <c r="U422" s="61" t="s">
        <v>57</v>
      </c>
      <c r="V422" s="63" t="str">
        <f aca="false">IFERROR(VLOOKUP($J422,'Base 1'!$A:$Q,16,0),"-")</f>
        <v>-</v>
      </c>
      <c r="W422" s="63" t="s">
        <v>57</v>
      </c>
      <c r="X422" s="64" t="s">
        <v>57</v>
      </c>
    </row>
    <row r="423" s="65" customFormat="true" ht="15" hidden="false" customHeight="false" outlineLevel="0" collapsed="false">
      <c r="B423" s="131" t="n">
        <f aca="true">TODAY()</f>
        <v>46135</v>
      </c>
      <c r="C423" s="132" t="s">
        <v>37</v>
      </c>
      <c r="D423" s="49" t="s">
        <v>38</v>
      </c>
      <c r="E423" s="50" t="str">
        <f aca="false">IFERROR(VLOOKUP($J423,'Base 1'!A:S,19,0),"-")</f>
        <v>-</v>
      </c>
      <c r="F423" s="50" t="str">
        <f aca="false">IFERROR(VLOOKUP($J423,'Base 1'!$A:$N,14,0),"-")</f>
        <v>-</v>
      </c>
      <c r="G423" s="50" t="str">
        <f aca="false">IFERROR(VLOOKUP($J423,'Base 1'!$A:$O,15,0),"-")</f>
        <v>-</v>
      </c>
      <c r="H423" s="50" t="str">
        <f aca="false">IFERROR(VLOOKUP($J423,'Base 1'!$A:$T,20,0),"-")</f>
        <v>-</v>
      </c>
      <c r="I423" s="51" t="str">
        <f aca="false">IFERROR(VLOOKUP($J423,'Base 1'!$A:$C,3,0),"-")</f>
        <v>-</v>
      </c>
      <c r="J423" s="51"/>
      <c r="K423" s="50" t="str">
        <f aca="false">IFERROR(VLOOKUP($J423,'Base 1'!$A:$E,5,0),"-")</f>
        <v>-</v>
      </c>
      <c r="L423" s="50" t="str">
        <f aca="false">IFERROR(VLOOKUP($J423,'Base 1'!$A:$Q,17,0),"-")</f>
        <v>-</v>
      </c>
      <c r="M423" s="50" t="str">
        <f aca="false">IFERROR(VLOOKUP($J423,'Base 1'!$A:$R,18,0),"-")</f>
        <v>-</v>
      </c>
      <c r="N423" s="50" t="str">
        <f aca="false">IFERROR(VLOOKUP($J423,'Base 1'!$A:$F,6,0),"-")</f>
        <v>-</v>
      </c>
      <c r="O423" s="53" t="str">
        <f aca="false">IFERROR(VLOOKUP($J423,'Base 1'!$A:$G,7,0),"-")</f>
        <v>-</v>
      </c>
      <c r="P423" s="133"/>
      <c r="Q423" s="134" t="s">
        <v>57</v>
      </c>
      <c r="R423" s="135" t="s">
        <v>57</v>
      </c>
      <c r="S423" s="136"/>
      <c r="T423" s="60"/>
      <c r="U423" s="61" t="s">
        <v>57</v>
      </c>
      <c r="V423" s="63" t="str">
        <f aca="false">IFERROR(VLOOKUP($J423,'Base 1'!$A:$Q,16,0),"-")</f>
        <v>-</v>
      </c>
      <c r="W423" s="63" t="s">
        <v>57</v>
      </c>
      <c r="X423" s="64" t="s">
        <v>57</v>
      </c>
    </row>
    <row r="424" s="65" customFormat="true" ht="15" hidden="false" customHeight="false" outlineLevel="0" collapsed="false">
      <c r="B424" s="131" t="n">
        <f aca="true">TODAY()</f>
        <v>46135</v>
      </c>
      <c r="C424" s="132" t="s">
        <v>37</v>
      </c>
      <c r="D424" s="49" t="s">
        <v>38</v>
      </c>
      <c r="E424" s="50" t="str">
        <f aca="false">IFERROR(VLOOKUP($J424,'Base 1'!A:S,19,0),"-")</f>
        <v>-</v>
      </c>
      <c r="F424" s="50" t="str">
        <f aca="false">IFERROR(VLOOKUP($J424,'Base 1'!$A:$N,14,0),"-")</f>
        <v>-</v>
      </c>
      <c r="G424" s="50" t="str">
        <f aca="false">IFERROR(VLOOKUP($J424,'Base 1'!$A:$O,15,0),"-")</f>
        <v>-</v>
      </c>
      <c r="H424" s="50" t="str">
        <f aca="false">IFERROR(VLOOKUP($J424,'Base 1'!$A:$T,20,0),"-")</f>
        <v>-</v>
      </c>
      <c r="I424" s="51" t="str">
        <f aca="false">IFERROR(VLOOKUP($J424,'Base 1'!$A:$C,3,0),"-")</f>
        <v>-</v>
      </c>
      <c r="J424" s="51"/>
      <c r="K424" s="50" t="str">
        <f aca="false">IFERROR(VLOOKUP($J424,'Base 1'!$A:$E,5,0),"-")</f>
        <v>-</v>
      </c>
      <c r="L424" s="50" t="str">
        <f aca="false">IFERROR(VLOOKUP($J424,'Base 1'!$A:$Q,17,0),"-")</f>
        <v>-</v>
      </c>
      <c r="M424" s="50" t="str">
        <f aca="false">IFERROR(VLOOKUP($J424,'Base 1'!$A:$R,18,0),"-")</f>
        <v>-</v>
      </c>
      <c r="N424" s="50" t="str">
        <f aca="false">IFERROR(VLOOKUP($J424,'Base 1'!$A:$F,6,0),"-")</f>
        <v>-</v>
      </c>
      <c r="O424" s="53" t="str">
        <f aca="false">IFERROR(VLOOKUP($J424,'Base 1'!$A:$G,7,0),"-")</f>
        <v>-</v>
      </c>
      <c r="P424" s="133"/>
      <c r="Q424" s="134" t="s">
        <v>57</v>
      </c>
      <c r="R424" s="135" t="s">
        <v>57</v>
      </c>
      <c r="S424" s="136"/>
      <c r="T424" s="60"/>
      <c r="U424" s="61" t="s">
        <v>57</v>
      </c>
      <c r="V424" s="63" t="str">
        <f aca="false">IFERROR(VLOOKUP($J424,'Base 1'!$A:$Q,16,0),"-")</f>
        <v>-</v>
      </c>
      <c r="W424" s="63" t="s">
        <v>57</v>
      </c>
      <c r="X424" s="64" t="s">
        <v>57</v>
      </c>
    </row>
    <row r="425" s="65" customFormat="true" ht="15" hidden="false" customHeight="false" outlineLevel="0" collapsed="false">
      <c r="B425" s="131" t="n">
        <f aca="true">TODAY()</f>
        <v>46135</v>
      </c>
      <c r="C425" s="132" t="s">
        <v>37</v>
      </c>
      <c r="D425" s="49" t="s">
        <v>38</v>
      </c>
      <c r="E425" s="50" t="str">
        <f aca="false">IFERROR(VLOOKUP($J425,'Base 1'!A:S,19,0),"-")</f>
        <v>-</v>
      </c>
      <c r="F425" s="50" t="str">
        <f aca="false">IFERROR(VLOOKUP($J425,'Base 1'!$A:$N,14,0),"-")</f>
        <v>-</v>
      </c>
      <c r="G425" s="50" t="str">
        <f aca="false">IFERROR(VLOOKUP($J425,'Base 1'!$A:$O,15,0),"-")</f>
        <v>-</v>
      </c>
      <c r="H425" s="50" t="str">
        <f aca="false">IFERROR(VLOOKUP($J425,'Base 1'!$A:$T,20,0),"-")</f>
        <v>-</v>
      </c>
      <c r="I425" s="51" t="str">
        <f aca="false">IFERROR(VLOOKUP($J425,'Base 1'!$A:$C,3,0),"-")</f>
        <v>-</v>
      </c>
      <c r="J425" s="51"/>
      <c r="K425" s="50" t="str">
        <f aca="false">IFERROR(VLOOKUP($J425,'Base 1'!$A:$E,5,0),"-")</f>
        <v>-</v>
      </c>
      <c r="L425" s="50" t="str">
        <f aca="false">IFERROR(VLOOKUP($J425,'Base 1'!$A:$Q,17,0),"-")</f>
        <v>-</v>
      </c>
      <c r="M425" s="50" t="str">
        <f aca="false">IFERROR(VLOOKUP($J425,'Base 1'!$A:$R,18,0),"-")</f>
        <v>-</v>
      </c>
      <c r="N425" s="50" t="str">
        <f aca="false">IFERROR(VLOOKUP($J425,'Base 1'!$A:$F,6,0),"-")</f>
        <v>-</v>
      </c>
      <c r="O425" s="53" t="str">
        <f aca="false">IFERROR(VLOOKUP($J425,'Base 1'!$A:$G,7,0),"-")</f>
        <v>-</v>
      </c>
      <c r="P425" s="133"/>
      <c r="Q425" s="134" t="s">
        <v>57</v>
      </c>
      <c r="R425" s="135" t="s">
        <v>57</v>
      </c>
      <c r="S425" s="136"/>
      <c r="T425" s="60"/>
      <c r="U425" s="61" t="s">
        <v>57</v>
      </c>
      <c r="V425" s="63" t="str">
        <f aca="false">IFERROR(VLOOKUP($J425,'Base 1'!$A:$Q,16,0),"-")</f>
        <v>-</v>
      </c>
      <c r="W425" s="63" t="s">
        <v>57</v>
      </c>
      <c r="X425" s="64" t="s">
        <v>57</v>
      </c>
    </row>
    <row r="426" s="65" customFormat="true" ht="15" hidden="false" customHeight="false" outlineLevel="0" collapsed="false">
      <c r="B426" s="131" t="n">
        <f aca="true">TODAY()</f>
        <v>46135</v>
      </c>
      <c r="C426" s="132" t="s">
        <v>37</v>
      </c>
      <c r="D426" s="49" t="s">
        <v>38</v>
      </c>
      <c r="E426" s="50" t="str">
        <f aca="false">IFERROR(VLOOKUP($J426,'Base 1'!A:S,19,0),"-")</f>
        <v>-</v>
      </c>
      <c r="F426" s="50" t="str">
        <f aca="false">IFERROR(VLOOKUP($J426,'Base 1'!$A:$N,14,0),"-")</f>
        <v>-</v>
      </c>
      <c r="G426" s="50" t="str">
        <f aca="false">IFERROR(VLOOKUP($J426,'Base 1'!$A:$O,15,0),"-")</f>
        <v>-</v>
      </c>
      <c r="H426" s="50" t="str">
        <f aca="false">IFERROR(VLOOKUP($J426,'Base 1'!$A:$T,20,0),"-")</f>
        <v>-</v>
      </c>
      <c r="I426" s="51" t="str">
        <f aca="false">IFERROR(VLOOKUP($J426,'Base 1'!$A:$C,3,0),"-")</f>
        <v>-</v>
      </c>
      <c r="J426" s="51"/>
      <c r="K426" s="50" t="str">
        <f aca="false">IFERROR(VLOOKUP($J426,'Base 1'!$A:$E,5,0),"-")</f>
        <v>-</v>
      </c>
      <c r="L426" s="50" t="str">
        <f aca="false">IFERROR(VLOOKUP($J426,'Base 1'!$A:$Q,17,0),"-")</f>
        <v>-</v>
      </c>
      <c r="M426" s="50" t="str">
        <f aca="false">IFERROR(VLOOKUP($J426,'Base 1'!$A:$R,18,0),"-")</f>
        <v>-</v>
      </c>
      <c r="N426" s="50" t="str">
        <f aca="false">IFERROR(VLOOKUP($J426,'Base 1'!$A:$F,6,0),"-")</f>
        <v>-</v>
      </c>
      <c r="O426" s="53" t="str">
        <f aca="false">IFERROR(VLOOKUP($J426,'Base 1'!$A:$G,7,0),"-")</f>
        <v>-</v>
      </c>
      <c r="P426" s="133"/>
      <c r="Q426" s="134" t="s">
        <v>57</v>
      </c>
      <c r="R426" s="135" t="s">
        <v>57</v>
      </c>
      <c r="S426" s="136"/>
      <c r="T426" s="60"/>
      <c r="U426" s="61" t="s">
        <v>57</v>
      </c>
      <c r="V426" s="63" t="str">
        <f aca="false">IFERROR(VLOOKUP($J426,'Base 1'!$A:$Q,16,0),"-")</f>
        <v>-</v>
      </c>
      <c r="W426" s="63" t="s">
        <v>57</v>
      </c>
      <c r="X426" s="64" t="s">
        <v>57</v>
      </c>
    </row>
    <row r="427" s="65" customFormat="true" ht="15" hidden="false" customHeight="false" outlineLevel="0" collapsed="false">
      <c r="B427" s="131" t="n">
        <f aca="true">TODAY()</f>
        <v>46135</v>
      </c>
      <c r="C427" s="132" t="s">
        <v>37</v>
      </c>
      <c r="D427" s="49" t="s">
        <v>38</v>
      </c>
      <c r="E427" s="50" t="str">
        <f aca="false">IFERROR(VLOOKUP($J427,'Base 1'!A:S,19,0),"-")</f>
        <v>-</v>
      </c>
      <c r="F427" s="50" t="str">
        <f aca="false">IFERROR(VLOOKUP($J427,'Base 1'!$A:$N,14,0),"-")</f>
        <v>-</v>
      </c>
      <c r="G427" s="50" t="str">
        <f aca="false">IFERROR(VLOOKUP($J427,'Base 1'!$A:$O,15,0),"-")</f>
        <v>-</v>
      </c>
      <c r="H427" s="50" t="str">
        <f aca="false">IFERROR(VLOOKUP($J427,'Base 1'!$A:$T,20,0),"-")</f>
        <v>-</v>
      </c>
      <c r="I427" s="51" t="str">
        <f aca="false">IFERROR(VLOOKUP($J427,'Base 1'!$A:$C,3,0),"-")</f>
        <v>-</v>
      </c>
      <c r="J427" s="51"/>
      <c r="K427" s="50" t="str">
        <f aca="false">IFERROR(VLOOKUP($J427,'Base 1'!$A:$E,5,0),"-")</f>
        <v>-</v>
      </c>
      <c r="L427" s="50" t="str">
        <f aca="false">IFERROR(VLOOKUP($J427,'Base 1'!$A:$Q,17,0),"-")</f>
        <v>-</v>
      </c>
      <c r="M427" s="50" t="str">
        <f aca="false">IFERROR(VLOOKUP($J427,'Base 1'!$A:$R,18,0),"-")</f>
        <v>-</v>
      </c>
      <c r="N427" s="50" t="str">
        <f aca="false">IFERROR(VLOOKUP($J427,'Base 1'!$A:$F,6,0),"-")</f>
        <v>-</v>
      </c>
      <c r="O427" s="53" t="str">
        <f aca="false">IFERROR(VLOOKUP($J427,'Base 1'!$A:$G,7,0),"-")</f>
        <v>-</v>
      </c>
      <c r="P427" s="133"/>
      <c r="Q427" s="134" t="s">
        <v>57</v>
      </c>
      <c r="R427" s="135" t="s">
        <v>57</v>
      </c>
      <c r="S427" s="136"/>
      <c r="T427" s="60"/>
      <c r="U427" s="61" t="s">
        <v>57</v>
      </c>
      <c r="V427" s="63" t="str">
        <f aca="false">IFERROR(VLOOKUP($J427,'Base 1'!$A:$Q,16,0),"-")</f>
        <v>-</v>
      </c>
      <c r="W427" s="63" t="s">
        <v>57</v>
      </c>
      <c r="X427" s="64" t="s">
        <v>57</v>
      </c>
    </row>
    <row r="428" s="65" customFormat="true" ht="15" hidden="false" customHeight="false" outlineLevel="0" collapsed="false">
      <c r="B428" s="131" t="n">
        <f aca="true">TODAY()</f>
        <v>46135</v>
      </c>
      <c r="C428" s="132" t="s">
        <v>37</v>
      </c>
      <c r="D428" s="49" t="s">
        <v>38</v>
      </c>
      <c r="E428" s="50" t="str">
        <f aca="false">IFERROR(VLOOKUP($J428,'Base 1'!A:S,19,0),"-")</f>
        <v>-</v>
      </c>
      <c r="F428" s="50" t="str">
        <f aca="false">IFERROR(VLOOKUP($J428,'Base 1'!$A:$N,14,0),"-")</f>
        <v>-</v>
      </c>
      <c r="G428" s="50" t="str">
        <f aca="false">IFERROR(VLOOKUP($J428,'Base 1'!$A:$O,15,0),"-")</f>
        <v>-</v>
      </c>
      <c r="H428" s="50" t="str">
        <f aca="false">IFERROR(VLOOKUP($J428,'Base 1'!$A:$T,20,0),"-")</f>
        <v>-</v>
      </c>
      <c r="I428" s="51" t="str">
        <f aca="false">IFERROR(VLOOKUP($J428,'Base 1'!$A:$C,3,0),"-")</f>
        <v>-</v>
      </c>
      <c r="J428" s="51"/>
      <c r="K428" s="50" t="str">
        <f aca="false">IFERROR(VLOOKUP($J428,'Base 1'!$A:$E,5,0),"-")</f>
        <v>-</v>
      </c>
      <c r="L428" s="50" t="str">
        <f aca="false">IFERROR(VLOOKUP($J428,'Base 1'!$A:$Q,17,0),"-")</f>
        <v>-</v>
      </c>
      <c r="M428" s="50" t="str">
        <f aca="false">IFERROR(VLOOKUP($J428,'Base 1'!$A:$R,18,0),"-")</f>
        <v>-</v>
      </c>
      <c r="N428" s="50" t="str">
        <f aca="false">IFERROR(VLOOKUP($J428,'Base 1'!$A:$F,6,0),"-")</f>
        <v>-</v>
      </c>
      <c r="O428" s="53" t="str">
        <f aca="false">IFERROR(VLOOKUP($J428,'Base 1'!$A:$G,7,0),"-")</f>
        <v>-</v>
      </c>
      <c r="P428" s="133"/>
      <c r="Q428" s="134" t="s">
        <v>57</v>
      </c>
      <c r="R428" s="135" t="s">
        <v>57</v>
      </c>
      <c r="S428" s="136"/>
      <c r="T428" s="60"/>
      <c r="U428" s="61" t="s">
        <v>57</v>
      </c>
      <c r="V428" s="63" t="str">
        <f aca="false">IFERROR(VLOOKUP($J428,'Base 1'!$A:$Q,16,0),"-")</f>
        <v>-</v>
      </c>
      <c r="W428" s="63" t="s">
        <v>57</v>
      </c>
      <c r="X428" s="64" t="s">
        <v>57</v>
      </c>
    </row>
    <row r="429" s="65" customFormat="true" ht="15" hidden="false" customHeight="false" outlineLevel="0" collapsed="false">
      <c r="B429" s="131" t="n">
        <f aca="true">TODAY()</f>
        <v>46135</v>
      </c>
      <c r="C429" s="132" t="s">
        <v>37</v>
      </c>
      <c r="D429" s="49" t="s">
        <v>38</v>
      </c>
      <c r="E429" s="50" t="str">
        <f aca="false">IFERROR(VLOOKUP($J429,'Base 1'!A:S,19,0),"-")</f>
        <v>-</v>
      </c>
      <c r="F429" s="50" t="str">
        <f aca="false">IFERROR(VLOOKUP($J429,'Base 1'!$A:$N,14,0),"-")</f>
        <v>-</v>
      </c>
      <c r="G429" s="50" t="str">
        <f aca="false">IFERROR(VLOOKUP($J429,'Base 1'!$A:$O,15,0),"-")</f>
        <v>-</v>
      </c>
      <c r="H429" s="50" t="str">
        <f aca="false">IFERROR(VLOOKUP($J429,'Base 1'!$A:$T,20,0),"-")</f>
        <v>-</v>
      </c>
      <c r="I429" s="51" t="str">
        <f aca="false">IFERROR(VLOOKUP($J429,'Base 1'!$A:$C,3,0),"-")</f>
        <v>-</v>
      </c>
      <c r="J429" s="51"/>
      <c r="K429" s="50" t="str">
        <f aca="false">IFERROR(VLOOKUP($J429,'Base 1'!$A:$E,5,0),"-")</f>
        <v>-</v>
      </c>
      <c r="L429" s="50" t="str">
        <f aca="false">IFERROR(VLOOKUP($J429,'Base 1'!$A:$Q,17,0),"-")</f>
        <v>-</v>
      </c>
      <c r="M429" s="50" t="str">
        <f aca="false">IFERROR(VLOOKUP($J429,'Base 1'!$A:$R,18,0),"-")</f>
        <v>-</v>
      </c>
      <c r="N429" s="50" t="str">
        <f aca="false">IFERROR(VLOOKUP($J429,'Base 1'!$A:$F,6,0),"-")</f>
        <v>-</v>
      </c>
      <c r="O429" s="53" t="str">
        <f aca="false">IFERROR(VLOOKUP($J429,'Base 1'!$A:$G,7,0),"-")</f>
        <v>-</v>
      </c>
      <c r="P429" s="133"/>
      <c r="Q429" s="134" t="s">
        <v>57</v>
      </c>
      <c r="R429" s="135" t="s">
        <v>57</v>
      </c>
      <c r="S429" s="136"/>
      <c r="T429" s="60"/>
      <c r="U429" s="61" t="s">
        <v>57</v>
      </c>
      <c r="V429" s="63" t="str">
        <f aca="false">IFERROR(VLOOKUP($J429,'Base 1'!$A:$Q,16,0),"-")</f>
        <v>-</v>
      </c>
      <c r="W429" s="63" t="s">
        <v>57</v>
      </c>
      <c r="X429" s="64" t="s">
        <v>57</v>
      </c>
    </row>
    <row r="430" s="65" customFormat="true" ht="15" hidden="false" customHeight="false" outlineLevel="0" collapsed="false">
      <c r="B430" s="131" t="n">
        <f aca="true">TODAY()</f>
        <v>46135</v>
      </c>
      <c r="C430" s="132" t="s">
        <v>37</v>
      </c>
      <c r="D430" s="49" t="s">
        <v>38</v>
      </c>
      <c r="E430" s="50" t="str">
        <f aca="false">IFERROR(VLOOKUP($J430,'Base 1'!A:S,19,0),"-")</f>
        <v>-</v>
      </c>
      <c r="F430" s="50" t="str">
        <f aca="false">IFERROR(VLOOKUP($J430,'Base 1'!$A:$N,14,0),"-")</f>
        <v>-</v>
      </c>
      <c r="G430" s="50" t="str">
        <f aca="false">IFERROR(VLOOKUP($J430,'Base 1'!$A:$O,15,0),"-")</f>
        <v>-</v>
      </c>
      <c r="H430" s="50" t="str">
        <f aca="false">IFERROR(VLOOKUP($J430,'Base 1'!$A:$T,20,0),"-")</f>
        <v>-</v>
      </c>
      <c r="I430" s="51" t="str">
        <f aca="false">IFERROR(VLOOKUP($J430,'Base 1'!$A:$C,3,0),"-")</f>
        <v>-</v>
      </c>
      <c r="J430" s="51"/>
      <c r="K430" s="50" t="str">
        <f aca="false">IFERROR(VLOOKUP($J430,'Base 1'!$A:$E,5,0),"-")</f>
        <v>-</v>
      </c>
      <c r="L430" s="50" t="str">
        <f aca="false">IFERROR(VLOOKUP($J430,'Base 1'!$A:$Q,17,0),"-")</f>
        <v>-</v>
      </c>
      <c r="M430" s="50" t="str">
        <f aca="false">IFERROR(VLOOKUP($J430,'Base 1'!$A:$R,18,0),"-")</f>
        <v>-</v>
      </c>
      <c r="N430" s="50" t="str">
        <f aca="false">IFERROR(VLOOKUP($J430,'Base 1'!$A:$F,6,0),"-")</f>
        <v>-</v>
      </c>
      <c r="O430" s="53" t="str">
        <f aca="false">IFERROR(VLOOKUP($J430,'Base 1'!$A:$G,7,0),"-")</f>
        <v>-</v>
      </c>
      <c r="P430" s="133"/>
      <c r="Q430" s="134" t="s">
        <v>57</v>
      </c>
      <c r="R430" s="135" t="s">
        <v>57</v>
      </c>
      <c r="S430" s="136"/>
      <c r="T430" s="60"/>
      <c r="U430" s="61" t="s">
        <v>57</v>
      </c>
      <c r="V430" s="63" t="str">
        <f aca="false">IFERROR(VLOOKUP($J430,'Base 1'!$A:$Q,16,0),"-")</f>
        <v>-</v>
      </c>
      <c r="W430" s="63" t="s">
        <v>57</v>
      </c>
      <c r="X430" s="64" t="s">
        <v>57</v>
      </c>
    </row>
    <row r="431" s="65" customFormat="true" ht="15" hidden="false" customHeight="false" outlineLevel="0" collapsed="false">
      <c r="B431" s="131" t="n">
        <f aca="true">TODAY()</f>
        <v>46135</v>
      </c>
      <c r="C431" s="132" t="s">
        <v>37</v>
      </c>
      <c r="D431" s="49" t="s">
        <v>38</v>
      </c>
      <c r="E431" s="50" t="str">
        <f aca="false">IFERROR(VLOOKUP($J431,'Base 1'!A:S,19,0),"-")</f>
        <v>-</v>
      </c>
      <c r="F431" s="50" t="str">
        <f aca="false">IFERROR(VLOOKUP($J431,'Base 1'!$A:$N,14,0),"-")</f>
        <v>-</v>
      </c>
      <c r="G431" s="50" t="str">
        <f aca="false">IFERROR(VLOOKUP($J431,'Base 1'!$A:$O,15,0),"-")</f>
        <v>-</v>
      </c>
      <c r="H431" s="50" t="str">
        <f aca="false">IFERROR(VLOOKUP($J431,'Base 1'!$A:$T,20,0),"-")</f>
        <v>-</v>
      </c>
      <c r="I431" s="51" t="str">
        <f aca="false">IFERROR(VLOOKUP($J431,'Base 1'!$A:$C,3,0),"-")</f>
        <v>-</v>
      </c>
      <c r="J431" s="51"/>
      <c r="K431" s="50" t="str">
        <f aca="false">IFERROR(VLOOKUP($J431,'Base 1'!$A:$E,5,0),"-")</f>
        <v>-</v>
      </c>
      <c r="L431" s="50" t="str">
        <f aca="false">IFERROR(VLOOKUP($J431,'Base 1'!$A:$Q,17,0),"-")</f>
        <v>-</v>
      </c>
      <c r="M431" s="50" t="str">
        <f aca="false">IFERROR(VLOOKUP($J431,'Base 1'!$A:$R,18,0),"-")</f>
        <v>-</v>
      </c>
      <c r="N431" s="50" t="str">
        <f aca="false">IFERROR(VLOOKUP($J431,'Base 1'!$A:$F,6,0),"-")</f>
        <v>-</v>
      </c>
      <c r="O431" s="53" t="str">
        <f aca="false">IFERROR(VLOOKUP($J431,'Base 1'!$A:$G,7,0),"-")</f>
        <v>-</v>
      </c>
      <c r="P431" s="133"/>
      <c r="Q431" s="134" t="s">
        <v>57</v>
      </c>
      <c r="R431" s="135" t="s">
        <v>57</v>
      </c>
      <c r="S431" s="136"/>
      <c r="T431" s="60"/>
      <c r="U431" s="61" t="s">
        <v>57</v>
      </c>
      <c r="V431" s="63" t="str">
        <f aca="false">IFERROR(VLOOKUP($J431,'Base 1'!$A:$Q,16,0),"-")</f>
        <v>-</v>
      </c>
      <c r="W431" s="63" t="s">
        <v>57</v>
      </c>
      <c r="X431" s="64" t="s">
        <v>57</v>
      </c>
    </row>
    <row r="432" s="65" customFormat="true" ht="15" hidden="false" customHeight="false" outlineLevel="0" collapsed="false">
      <c r="B432" s="131" t="n">
        <f aca="true">TODAY()</f>
        <v>46135</v>
      </c>
      <c r="C432" s="132" t="s">
        <v>37</v>
      </c>
      <c r="D432" s="49" t="s">
        <v>38</v>
      </c>
      <c r="E432" s="50" t="str">
        <f aca="false">IFERROR(VLOOKUP($J432,'Base 1'!A:S,19,0),"-")</f>
        <v>-</v>
      </c>
      <c r="F432" s="50" t="str">
        <f aca="false">IFERROR(VLOOKUP($J432,'Base 1'!$A:$N,14,0),"-")</f>
        <v>-</v>
      </c>
      <c r="G432" s="50" t="str">
        <f aca="false">IFERROR(VLOOKUP($J432,'Base 1'!$A:$O,15,0),"-")</f>
        <v>-</v>
      </c>
      <c r="H432" s="50" t="str">
        <f aca="false">IFERROR(VLOOKUP($J432,'Base 1'!$A:$T,20,0),"-")</f>
        <v>-</v>
      </c>
      <c r="I432" s="51" t="str">
        <f aca="false">IFERROR(VLOOKUP($J432,'Base 1'!$A:$C,3,0),"-")</f>
        <v>-</v>
      </c>
      <c r="J432" s="51"/>
      <c r="K432" s="50" t="str">
        <f aca="false">IFERROR(VLOOKUP($J432,'Base 1'!$A:$E,5,0),"-")</f>
        <v>-</v>
      </c>
      <c r="L432" s="50" t="str">
        <f aca="false">IFERROR(VLOOKUP($J432,'Base 1'!$A:$Q,17,0),"-")</f>
        <v>-</v>
      </c>
      <c r="M432" s="50" t="str">
        <f aca="false">IFERROR(VLOOKUP($J432,'Base 1'!$A:$R,18,0),"-")</f>
        <v>-</v>
      </c>
      <c r="N432" s="50" t="str">
        <f aca="false">IFERROR(VLOOKUP($J432,'Base 1'!$A:$F,6,0),"-")</f>
        <v>-</v>
      </c>
      <c r="O432" s="53" t="str">
        <f aca="false">IFERROR(VLOOKUP($J432,'Base 1'!$A:$G,7,0),"-")</f>
        <v>-</v>
      </c>
      <c r="P432" s="133"/>
      <c r="Q432" s="134" t="s">
        <v>57</v>
      </c>
      <c r="R432" s="135" t="s">
        <v>57</v>
      </c>
      <c r="S432" s="136"/>
      <c r="T432" s="60"/>
      <c r="U432" s="61" t="s">
        <v>57</v>
      </c>
      <c r="V432" s="63" t="str">
        <f aca="false">IFERROR(VLOOKUP($J432,'Base 1'!$A:$Q,16,0),"-")</f>
        <v>-</v>
      </c>
      <c r="W432" s="63" t="s">
        <v>57</v>
      </c>
      <c r="X432" s="64" t="s">
        <v>57</v>
      </c>
    </row>
    <row r="433" s="65" customFormat="true" ht="15" hidden="false" customHeight="false" outlineLevel="0" collapsed="false">
      <c r="B433" s="131" t="n">
        <f aca="true">TODAY()</f>
        <v>46135</v>
      </c>
      <c r="C433" s="132" t="s">
        <v>37</v>
      </c>
      <c r="D433" s="49" t="s">
        <v>38</v>
      </c>
      <c r="E433" s="50" t="str">
        <f aca="false">IFERROR(VLOOKUP($J433,'Base 1'!A:S,19,0),"-")</f>
        <v>-</v>
      </c>
      <c r="F433" s="50" t="str">
        <f aca="false">IFERROR(VLOOKUP($J433,'Base 1'!$A:$N,14,0),"-")</f>
        <v>-</v>
      </c>
      <c r="G433" s="50" t="str">
        <f aca="false">IFERROR(VLOOKUP($J433,'Base 1'!$A:$O,15,0),"-")</f>
        <v>-</v>
      </c>
      <c r="H433" s="50" t="str">
        <f aca="false">IFERROR(VLOOKUP($J433,'Base 1'!$A:$T,20,0),"-")</f>
        <v>-</v>
      </c>
      <c r="I433" s="51" t="str">
        <f aca="false">IFERROR(VLOOKUP($J433,'Base 1'!$A:$C,3,0),"-")</f>
        <v>-</v>
      </c>
      <c r="J433" s="51"/>
      <c r="K433" s="50" t="str">
        <f aca="false">IFERROR(VLOOKUP($J433,'Base 1'!$A:$E,5,0),"-")</f>
        <v>-</v>
      </c>
      <c r="L433" s="50" t="str">
        <f aca="false">IFERROR(VLOOKUP($J433,'Base 1'!$A:$Q,17,0),"-")</f>
        <v>-</v>
      </c>
      <c r="M433" s="50" t="str">
        <f aca="false">IFERROR(VLOOKUP($J433,'Base 1'!$A:$R,18,0),"-")</f>
        <v>-</v>
      </c>
      <c r="N433" s="50" t="str">
        <f aca="false">IFERROR(VLOOKUP($J433,'Base 1'!$A:$F,6,0),"-")</f>
        <v>-</v>
      </c>
      <c r="O433" s="53" t="str">
        <f aca="false">IFERROR(VLOOKUP($J433,'Base 1'!$A:$G,7,0),"-")</f>
        <v>-</v>
      </c>
      <c r="P433" s="133"/>
      <c r="Q433" s="134" t="s">
        <v>57</v>
      </c>
      <c r="R433" s="135" t="s">
        <v>57</v>
      </c>
      <c r="S433" s="136"/>
      <c r="T433" s="60"/>
      <c r="U433" s="61" t="s">
        <v>57</v>
      </c>
      <c r="V433" s="63" t="str">
        <f aca="false">IFERROR(VLOOKUP($J433,'Base 1'!$A:$Q,16,0),"-")</f>
        <v>-</v>
      </c>
      <c r="W433" s="63" t="s">
        <v>57</v>
      </c>
      <c r="X433" s="64" t="s">
        <v>57</v>
      </c>
    </row>
    <row r="434" s="65" customFormat="true" ht="15" hidden="false" customHeight="false" outlineLevel="0" collapsed="false">
      <c r="B434" s="131" t="n">
        <f aca="true">TODAY()</f>
        <v>46135</v>
      </c>
      <c r="C434" s="132" t="s">
        <v>37</v>
      </c>
      <c r="D434" s="49" t="s">
        <v>38</v>
      </c>
      <c r="E434" s="50" t="str">
        <f aca="false">IFERROR(VLOOKUP($J434,'Base 1'!A:S,19,0),"-")</f>
        <v>-</v>
      </c>
      <c r="F434" s="50" t="str">
        <f aca="false">IFERROR(VLOOKUP($J434,'Base 1'!$A:$N,14,0),"-")</f>
        <v>-</v>
      </c>
      <c r="G434" s="50" t="str">
        <f aca="false">IFERROR(VLOOKUP($J434,'Base 1'!$A:$O,15,0),"-")</f>
        <v>-</v>
      </c>
      <c r="H434" s="50" t="str">
        <f aca="false">IFERROR(VLOOKUP($J434,'Base 1'!$A:$T,20,0),"-")</f>
        <v>-</v>
      </c>
      <c r="I434" s="51" t="str">
        <f aca="false">IFERROR(VLOOKUP($J434,'Base 1'!$A:$C,3,0),"-")</f>
        <v>-</v>
      </c>
      <c r="J434" s="51"/>
      <c r="K434" s="50" t="str">
        <f aca="false">IFERROR(VLOOKUP($J434,'Base 1'!$A:$E,5,0),"-")</f>
        <v>-</v>
      </c>
      <c r="L434" s="50" t="str">
        <f aca="false">IFERROR(VLOOKUP($J434,'Base 1'!$A:$Q,17,0),"-")</f>
        <v>-</v>
      </c>
      <c r="M434" s="50" t="str">
        <f aca="false">IFERROR(VLOOKUP($J434,'Base 1'!$A:$R,18,0),"-")</f>
        <v>-</v>
      </c>
      <c r="N434" s="50" t="str">
        <f aca="false">IFERROR(VLOOKUP($J434,'Base 1'!$A:$F,6,0),"-")</f>
        <v>-</v>
      </c>
      <c r="O434" s="53" t="str">
        <f aca="false">IFERROR(VLOOKUP($J434,'Base 1'!$A:$G,7,0),"-")</f>
        <v>-</v>
      </c>
      <c r="P434" s="133"/>
      <c r="Q434" s="134" t="s">
        <v>57</v>
      </c>
      <c r="R434" s="135" t="s">
        <v>57</v>
      </c>
      <c r="S434" s="136"/>
      <c r="T434" s="60"/>
      <c r="U434" s="61" t="s">
        <v>57</v>
      </c>
      <c r="V434" s="63" t="str">
        <f aca="false">IFERROR(VLOOKUP($J434,'Base 1'!$A:$Q,16,0),"-")</f>
        <v>-</v>
      </c>
      <c r="W434" s="63" t="s">
        <v>57</v>
      </c>
      <c r="X434" s="64" t="s">
        <v>57</v>
      </c>
    </row>
    <row r="435" s="65" customFormat="true" ht="15" hidden="false" customHeight="false" outlineLevel="0" collapsed="false">
      <c r="B435" s="131" t="n">
        <f aca="true">TODAY()</f>
        <v>46135</v>
      </c>
      <c r="C435" s="132" t="s">
        <v>37</v>
      </c>
      <c r="D435" s="49" t="s">
        <v>38</v>
      </c>
      <c r="E435" s="50" t="str">
        <f aca="false">IFERROR(VLOOKUP($J435,'Base 1'!A:S,19,0),"-")</f>
        <v>-</v>
      </c>
      <c r="F435" s="50" t="str">
        <f aca="false">IFERROR(VLOOKUP($J435,'Base 1'!$A:$N,14,0),"-")</f>
        <v>-</v>
      </c>
      <c r="G435" s="50" t="str">
        <f aca="false">IFERROR(VLOOKUP($J435,'Base 1'!$A:$O,15,0),"-")</f>
        <v>-</v>
      </c>
      <c r="H435" s="50" t="str">
        <f aca="false">IFERROR(VLOOKUP($J435,'Base 1'!$A:$T,20,0),"-")</f>
        <v>-</v>
      </c>
      <c r="I435" s="51" t="str">
        <f aca="false">IFERROR(VLOOKUP($J435,'Base 1'!$A:$C,3,0),"-")</f>
        <v>-</v>
      </c>
      <c r="J435" s="51"/>
      <c r="K435" s="50" t="str">
        <f aca="false">IFERROR(VLOOKUP($J435,'Base 1'!$A:$E,5,0),"-")</f>
        <v>-</v>
      </c>
      <c r="L435" s="50" t="str">
        <f aca="false">IFERROR(VLOOKUP($J435,'Base 1'!$A:$Q,17,0),"-")</f>
        <v>-</v>
      </c>
      <c r="M435" s="50" t="str">
        <f aca="false">IFERROR(VLOOKUP($J435,'Base 1'!$A:$R,18,0),"-")</f>
        <v>-</v>
      </c>
      <c r="N435" s="50" t="str">
        <f aca="false">IFERROR(VLOOKUP($J435,'Base 1'!$A:$F,6,0),"-")</f>
        <v>-</v>
      </c>
      <c r="O435" s="53" t="str">
        <f aca="false">IFERROR(VLOOKUP($J435,'Base 1'!$A:$G,7,0),"-")</f>
        <v>-</v>
      </c>
      <c r="P435" s="133"/>
      <c r="Q435" s="134" t="s">
        <v>57</v>
      </c>
      <c r="R435" s="135" t="s">
        <v>57</v>
      </c>
      <c r="S435" s="136"/>
      <c r="T435" s="60"/>
      <c r="U435" s="61" t="s">
        <v>57</v>
      </c>
      <c r="V435" s="63" t="str">
        <f aca="false">IFERROR(VLOOKUP($J435,'Base 1'!$A:$Q,16,0),"-")</f>
        <v>-</v>
      </c>
      <c r="W435" s="63" t="s">
        <v>57</v>
      </c>
      <c r="X435" s="64" t="s">
        <v>57</v>
      </c>
    </row>
    <row r="436" s="65" customFormat="true" ht="15" hidden="false" customHeight="false" outlineLevel="0" collapsed="false">
      <c r="B436" s="131" t="n">
        <f aca="true">TODAY()</f>
        <v>46135</v>
      </c>
      <c r="C436" s="132" t="s">
        <v>37</v>
      </c>
      <c r="D436" s="49" t="s">
        <v>38</v>
      </c>
      <c r="E436" s="50" t="str">
        <f aca="false">IFERROR(VLOOKUP($J436,'Base 1'!A:S,19,0),"-")</f>
        <v>-</v>
      </c>
      <c r="F436" s="50" t="str">
        <f aca="false">IFERROR(VLOOKUP($J436,'Base 1'!$A:$N,14,0),"-")</f>
        <v>-</v>
      </c>
      <c r="G436" s="50" t="str">
        <f aca="false">IFERROR(VLOOKUP($J436,'Base 1'!$A:$O,15,0),"-")</f>
        <v>-</v>
      </c>
      <c r="H436" s="50" t="str">
        <f aca="false">IFERROR(VLOOKUP($J436,'Base 1'!$A:$T,20,0),"-")</f>
        <v>-</v>
      </c>
      <c r="I436" s="51" t="str">
        <f aca="false">IFERROR(VLOOKUP($J436,'Base 1'!$A:$C,3,0),"-")</f>
        <v>-</v>
      </c>
      <c r="J436" s="51"/>
      <c r="K436" s="50" t="str">
        <f aca="false">IFERROR(VLOOKUP($J436,'Base 1'!$A:$E,5,0),"-")</f>
        <v>-</v>
      </c>
      <c r="L436" s="50" t="str">
        <f aca="false">IFERROR(VLOOKUP($J436,'Base 1'!$A:$Q,17,0),"-")</f>
        <v>-</v>
      </c>
      <c r="M436" s="50" t="str">
        <f aca="false">IFERROR(VLOOKUP($J436,'Base 1'!$A:$R,18,0),"-")</f>
        <v>-</v>
      </c>
      <c r="N436" s="50" t="str">
        <f aca="false">IFERROR(VLOOKUP($J436,'Base 1'!$A:$F,6,0),"-")</f>
        <v>-</v>
      </c>
      <c r="O436" s="53" t="str">
        <f aca="false">IFERROR(VLOOKUP($J436,'Base 1'!$A:$G,7,0),"-")</f>
        <v>-</v>
      </c>
      <c r="P436" s="133"/>
      <c r="Q436" s="134" t="s">
        <v>57</v>
      </c>
      <c r="R436" s="135" t="s">
        <v>57</v>
      </c>
      <c r="S436" s="136"/>
      <c r="T436" s="60"/>
      <c r="U436" s="61" t="s">
        <v>57</v>
      </c>
      <c r="V436" s="63" t="str">
        <f aca="false">IFERROR(VLOOKUP($J436,'Base 1'!$A:$Q,16,0),"-")</f>
        <v>-</v>
      </c>
      <c r="W436" s="63" t="s">
        <v>57</v>
      </c>
      <c r="X436" s="64" t="s">
        <v>57</v>
      </c>
    </row>
    <row r="437" s="65" customFormat="true" ht="15" hidden="false" customHeight="false" outlineLevel="0" collapsed="false">
      <c r="B437" s="131" t="n">
        <f aca="true">TODAY()</f>
        <v>46135</v>
      </c>
      <c r="C437" s="132" t="s">
        <v>37</v>
      </c>
      <c r="D437" s="49" t="s">
        <v>38</v>
      </c>
      <c r="E437" s="50" t="str">
        <f aca="false">IFERROR(VLOOKUP($J437,'Base 1'!A:S,19,0),"-")</f>
        <v>-</v>
      </c>
      <c r="F437" s="50" t="str">
        <f aca="false">IFERROR(VLOOKUP($J437,'Base 1'!$A:$N,14,0),"-")</f>
        <v>-</v>
      </c>
      <c r="G437" s="50" t="str">
        <f aca="false">IFERROR(VLOOKUP($J437,'Base 1'!$A:$O,15,0),"-")</f>
        <v>-</v>
      </c>
      <c r="H437" s="50" t="str">
        <f aca="false">IFERROR(VLOOKUP($J437,'Base 1'!$A:$T,20,0),"-")</f>
        <v>-</v>
      </c>
      <c r="I437" s="51" t="str">
        <f aca="false">IFERROR(VLOOKUP($J437,'Base 1'!$A:$C,3,0),"-")</f>
        <v>-</v>
      </c>
      <c r="J437" s="51"/>
      <c r="K437" s="50" t="str">
        <f aca="false">IFERROR(VLOOKUP($J437,'Base 1'!$A:$E,5,0),"-")</f>
        <v>-</v>
      </c>
      <c r="L437" s="50" t="str">
        <f aca="false">IFERROR(VLOOKUP($J437,'Base 1'!$A:$Q,17,0),"-")</f>
        <v>-</v>
      </c>
      <c r="M437" s="50" t="str">
        <f aca="false">IFERROR(VLOOKUP($J437,'Base 1'!$A:$R,18,0),"-")</f>
        <v>-</v>
      </c>
      <c r="N437" s="50" t="str">
        <f aca="false">IFERROR(VLOOKUP($J437,'Base 1'!$A:$F,6,0),"-")</f>
        <v>-</v>
      </c>
      <c r="O437" s="53" t="str">
        <f aca="false">IFERROR(VLOOKUP($J437,'Base 1'!$A:$G,7,0),"-")</f>
        <v>-</v>
      </c>
      <c r="P437" s="133"/>
      <c r="Q437" s="134" t="s">
        <v>57</v>
      </c>
      <c r="R437" s="135" t="s">
        <v>57</v>
      </c>
      <c r="S437" s="136"/>
      <c r="T437" s="60"/>
      <c r="U437" s="61" t="s">
        <v>57</v>
      </c>
      <c r="V437" s="63" t="str">
        <f aca="false">IFERROR(VLOOKUP($J437,'Base 1'!$A:$Q,16,0),"-")</f>
        <v>-</v>
      </c>
      <c r="W437" s="63" t="s">
        <v>57</v>
      </c>
      <c r="X437" s="64" t="s">
        <v>57</v>
      </c>
    </row>
    <row r="438" s="65" customFormat="true" ht="15" hidden="false" customHeight="false" outlineLevel="0" collapsed="false">
      <c r="B438" s="131" t="n">
        <f aca="true">TODAY()</f>
        <v>46135</v>
      </c>
      <c r="C438" s="132" t="s">
        <v>37</v>
      </c>
      <c r="D438" s="49" t="s">
        <v>38</v>
      </c>
      <c r="E438" s="50" t="str">
        <f aca="false">IFERROR(VLOOKUP($J438,'Base 1'!A:S,19,0),"-")</f>
        <v>-</v>
      </c>
      <c r="F438" s="50" t="str">
        <f aca="false">IFERROR(VLOOKUP($J438,'Base 1'!$A:$N,14,0),"-")</f>
        <v>-</v>
      </c>
      <c r="G438" s="50" t="str">
        <f aca="false">IFERROR(VLOOKUP($J438,'Base 1'!$A:$O,15,0),"-")</f>
        <v>-</v>
      </c>
      <c r="H438" s="50" t="str">
        <f aca="false">IFERROR(VLOOKUP($J438,'Base 1'!$A:$T,20,0),"-")</f>
        <v>-</v>
      </c>
      <c r="I438" s="51" t="str">
        <f aca="false">IFERROR(VLOOKUP($J438,'Base 1'!$A:$C,3,0),"-")</f>
        <v>-</v>
      </c>
      <c r="J438" s="51"/>
      <c r="K438" s="50" t="str">
        <f aca="false">IFERROR(VLOOKUP($J438,'Base 1'!$A:$E,5,0),"-")</f>
        <v>-</v>
      </c>
      <c r="L438" s="50" t="str">
        <f aca="false">IFERROR(VLOOKUP($J438,'Base 1'!$A:$Q,17,0),"-")</f>
        <v>-</v>
      </c>
      <c r="M438" s="50" t="str">
        <f aca="false">IFERROR(VLOOKUP($J438,'Base 1'!$A:$R,18,0),"-")</f>
        <v>-</v>
      </c>
      <c r="N438" s="50" t="str">
        <f aca="false">IFERROR(VLOOKUP($J438,'Base 1'!$A:$F,6,0),"-")</f>
        <v>-</v>
      </c>
      <c r="O438" s="53" t="str">
        <f aca="false">IFERROR(VLOOKUP($J438,'Base 1'!$A:$G,7,0),"-")</f>
        <v>-</v>
      </c>
      <c r="P438" s="133"/>
      <c r="Q438" s="134" t="s">
        <v>57</v>
      </c>
      <c r="R438" s="135" t="s">
        <v>57</v>
      </c>
      <c r="S438" s="136"/>
      <c r="T438" s="60"/>
      <c r="U438" s="61" t="s">
        <v>57</v>
      </c>
      <c r="V438" s="63" t="str">
        <f aca="false">IFERROR(VLOOKUP($J438,'Base 1'!$A:$Q,16,0),"-")</f>
        <v>-</v>
      </c>
      <c r="W438" s="63" t="s">
        <v>57</v>
      </c>
      <c r="X438" s="64" t="s">
        <v>57</v>
      </c>
    </row>
    <row r="439" s="65" customFormat="true" ht="15" hidden="false" customHeight="false" outlineLevel="0" collapsed="false">
      <c r="B439" s="131" t="n">
        <f aca="true">TODAY()</f>
        <v>46135</v>
      </c>
      <c r="C439" s="132" t="s">
        <v>37</v>
      </c>
      <c r="D439" s="49" t="s">
        <v>38</v>
      </c>
      <c r="E439" s="50" t="str">
        <f aca="false">IFERROR(VLOOKUP($J439,'Base 1'!A:S,19,0),"-")</f>
        <v>-</v>
      </c>
      <c r="F439" s="50" t="str">
        <f aca="false">IFERROR(VLOOKUP($J439,'Base 1'!$A:$N,14,0),"-")</f>
        <v>-</v>
      </c>
      <c r="G439" s="50" t="str">
        <f aca="false">IFERROR(VLOOKUP($J439,'Base 1'!$A:$O,15,0),"-")</f>
        <v>-</v>
      </c>
      <c r="H439" s="50" t="str">
        <f aca="false">IFERROR(VLOOKUP($J439,'Base 1'!$A:$T,20,0),"-")</f>
        <v>-</v>
      </c>
      <c r="I439" s="51" t="str">
        <f aca="false">IFERROR(VLOOKUP($J439,'Base 1'!$A:$C,3,0),"-")</f>
        <v>-</v>
      </c>
      <c r="J439" s="51"/>
      <c r="K439" s="50" t="str">
        <f aca="false">IFERROR(VLOOKUP($J439,'Base 1'!$A:$E,5,0),"-")</f>
        <v>-</v>
      </c>
      <c r="L439" s="50" t="str">
        <f aca="false">IFERROR(VLOOKUP($J439,'Base 1'!$A:$Q,17,0),"-")</f>
        <v>-</v>
      </c>
      <c r="M439" s="50" t="str">
        <f aca="false">IFERROR(VLOOKUP($J439,'Base 1'!$A:$R,18,0),"-")</f>
        <v>-</v>
      </c>
      <c r="N439" s="50" t="str">
        <f aca="false">IFERROR(VLOOKUP($J439,'Base 1'!$A:$F,6,0),"-")</f>
        <v>-</v>
      </c>
      <c r="O439" s="53" t="str">
        <f aca="false">IFERROR(VLOOKUP($J439,'Base 1'!$A:$G,7,0),"-")</f>
        <v>-</v>
      </c>
      <c r="P439" s="133"/>
      <c r="Q439" s="134" t="s">
        <v>57</v>
      </c>
      <c r="R439" s="135" t="s">
        <v>57</v>
      </c>
      <c r="S439" s="136"/>
      <c r="T439" s="60"/>
      <c r="U439" s="61" t="s">
        <v>57</v>
      </c>
      <c r="V439" s="63" t="str">
        <f aca="false">IFERROR(VLOOKUP($J439,'Base 1'!$A:$Q,16,0),"-")</f>
        <v>-</v>
      </c>
      <c r="W439" s="63" t="s">
        <v>57</v>
      </c>
      <c r="X439" s="64" t="s">
        <v>57</v>
      </c>
    </row>
    <row r="440" s="65" customFormat="true" ht="15" hidden="false" customHeight="false" outlineLevel="0" collapsed="false">
      <c r="B440" s="131" t="n">
        <f aca="true">TODAY()</f>
        <v>46135</v>
      </c>
      <c r="C440" s="132" t="s">
        <v>37</v>
      </c>
      <c r="D440" s="49" t="s">
        <v>38</v>
      </c>
      <c r="E440" s="50" t="str">
        <f aca="false">IFERROR(VLOOKUP($J440,'Base 1'!A:S,19,0),"-")</f>
        <v>-</v>
      </c>
      <c r="F440" s="50" t="str">
        <f aca="false">IFERROR(VLOOKUP($J440,'Base 1'!$A:$N,14,0),"-")</f>
        <v>-</v>
      </c>
      <c r="G440" s="50" t="str">
        <f aca="false">IFERROR(VLOOKUP($J440,'Base 1'!$A:$O,15,0),"-")</f>
        <v>-</v>
      </c>
      <c r="H440" s="50" t="str">
        <f aca="false">IFERROR(VLOOKUP($J440,'Base 1'!$A:$T,20,0),"-")</f>
        <v>-</v>
      </c>
      <c r="I440" s="51" t="str">
        <f aca="false">IFERROR(VLOOKUP($J440,'Base 1'!$A:$C,3,0),"-")</f>
        <v>-</v>
      </c>
      <c r="J440" s="51"/>
      <c r="K440" s="50" t="str">
        <f aca="false">IFERROR(VLOOKUP($J440,'Base 1'!$A:$E,5,0),"-")</f>
        <v>-</v>
      </c>
      <c r="L440" s="50" t="str">
        <f aca="false">IFERROR(VLOOKUP($J440,'Base 1'!$A:$Q,17,0),"-")</f>
        <v>-</v>
      </c>
      <c r="M440" s="50" t="str">
        <f aca="false">IFERROR(VLOOKUP($J440,'Base 1'!$A:$R,18,0),"-")</f>
        <v>-</v>
      </c>
      <c r="N440" s="50" t="str">
        <f aca="false">IFERROR(VLOOKUP($J440,'Base 1'!$A:$F,6,0),"-")</f>
        <v>-</v>
      </c>
      <c r="O440" s="53" t="str">
        <f aca="false">IFERROR(VLOOKUP($J440,'Base 1'!$A:$G,7,0),"-")</f>
        <v>-</v>
      </c>
      <c r="P440" s="133"/>
      <c r="Q440" s="134" t="s">
        <v>57</v>
      </c>
      <c r="R440" s="135" t="s">
        <v>57</v>
      </c>
      <c r="S440" s="136"/>
      <c r="T440" s="60"/>
      <c r="U440" s="61" t="s">
        <v>57</v>
      </c>
      <c r="V440" s="63" t="str">
        <f aca="false">IFERROR(VLOOKUP($J440,'Base 1'!$A:$Q,16,0),"-")</f>
        <v>-</v>
      </c>
      <c r="W440" s="63" t="s">
        <v>57</v>
      </c>
      <c r="X440" s="64" t="s">
        <v>57</v>
      </c>
    </row>
    <row r="441" s="65" customFormat="true" ht="15" hidden="false" customHeight="false" outlineLevel="0" collapsed="false">
      <c r="B441" s="131" t="n">
        <f aca="true">TODAY()</f>
        <v>46135</v>
      </c>
      <c r="C441" s="132" t="s">
        <v>37</v>
      </c>
      <c r="D441" s="49" t="s">
        <v>38</v>
      </c>
      <c r="E441" s="50" t="str">
        <f aca="false">IFERROR(VLOOKUP($J441,'Base 1'!A:S,19,0),"-")</f>
        <v>-</v>
      </c>
      <c r="F441" s="50" t="str">
        <f aca="false">IFERROR(VLOOKUP($J441,'Base 1'!$A:$N,14,0),"-")</f>
        <v>-</v>
      </c>
      <c r="G441" s="50" t="str">
        <f aca="false">IFERROR(VLOOKUP($J441,'Base 1'!$A:$O,15,0),"-")</f>
        <v>-</v>
      </c>
      <c r="H441" s="50" t="str">
        <f aca="false">IFERROR(VLOOKUP($J441,'Base 1'!$A:$T,20,0),"-")</f>
        <v>-</v>
      </c>
      <c r="I441" s="51" t="str">
        <f aca="false">IFERROR(VLOOKUP($J441,'Base 1'!$A:$C,3,0),"-")</f>
        <v>-</v>
      </c>
      <c r="J441" s="51"/>
      <c r="K441" s="50" t="str">
        <f aca="false">IFERROR(VLOOKUP($J441,'Base 1'!$A:$E,5,0),"-")</f>
        <v>-</v>
      </c>
      <c r="L441" s="50" t="str">
        <f aca="false">IFERROR(VLOOKUP($J441,'Base 1'!$A:$Q,17,0),"-")</f>
        <v>-</v>
      </c>
      <c r="M441" s="50" t="str">
        <f aca="false">IFERROR(VLOOKUP($J441,'Base 1'!$A:$R,18,0),"-")</f>
        <v>-</v>
      </c>
      <c r="N441" s="50" t="str">
        <f aca="false">IFERROR(VLOOKUP($J441,'Base 1'!$A:$F,6,0),"-")</f>
        <v>-</v>
      </c>
      <c r="O441" s="53" t="str">
        <f aca="false">IFERROR(VLOOKUP($J441,'Base 1'!$A:$G,7,0),"-")</f>
        <v>-</v>
      </c>
      <c r="P441" s="133"/>
      <c r="Q441" s="134" t="s">
        <v>57</v>
      </c>
      <c r="R441" s="135" t="s">
        <v>57</v>
      </c>
      <c r="S441" s="136"/>
      <c r="T441" s="60"/>
      <c r="U441" s="61" t="s">
        <v>57</v>
      </c>
      <c r="V441" s="63" t="str">
        <f aca="false">IFERROR(VLOOKUP($J441,'Base 1'!$A:$Q,16,0),"-")</f>
        <v>-</v>
      </c>
      <c r="W441" s="63" t="s">
        <v>57</v>
      </c>
      <c r="X441" s="64" t="s">
        <v>57</v>
      </c>
    </row>
    <row r="442" s="65" customFormat="true" ht="15" hidden="false" customHeight="false" outlineLevel="0" collapsed="false">
      <c r="B442" s="131" t="n">
        <f aca="true">TODAY()</f>
        <v>46135</v>
      </c>
      <c r="C442" s="132" t="s">
        <v>37</v>
      </c>
      <c r="D442" s="49" t="s">
        <v>38</v>
      </c>
      <c r="E442" s="50" t="str">
        <f aca="false">IFERROR(VLOOKUP($J442,'Base 1'!A:S,19,0),"-")</f>
        <v>-</v>
      </c>
      <c r="F442" s="50" t="str">
        <f aca="false">IFERROR(VLOOKUP($J442,'Base 1'!$A:$N,14,0),"-")</f>
        <v>-</v>
      </c>
      <c r="G442" s="50" t="str">
        <f aca="false">IFERROR(VLOOKUP($J442,'Base 1'!$A:$O,15,0),"-")</f>
        <v>-</v>
      </c>
      <c r="H442" s="50" t="str">
        <f aca="false">IFERROR(VLOOKUP($J442,'Base 1'!$A:$T,20,0),"-")</f>
        <v>-</v>
      </c>
      <c r="I442" s="51" t="str">
        <f aca="false">IFERROR(VLOOKUP($J442,'Base 1'!$A:$C,3,0),"-")</f>
        <v>-</v>
      </c>
      <c r="J442" s="51"/>
      <c r="K442" s="50" t="str">
        <f aca="false">IFERROR(VLOOKUP($J442,'Base 1'!$A:$E,5,0),"-")</f>
        <v>-</v>
      </c>
      <c r="L442" s="50" t="str">
        <f aca="false">IFERROR(VLOOKUP($J442,'Base 1'!$A:$Q,17,0),"-")</f>
        <v>-</v>
      </c>
      <c r="M442" s="50" t="str">
        <f aca="false">IFERROR(VLOOKUP($J442,'Base 1'!$A:$R,18,0),"-")</f>
        <v>-</v>
      </c>
      <c r="N442" s="50" t="str">
        <f aca="false">IFERROR(VLOOKUP($J442,'Base 1'!$A:$F,6,0),"-")</f>
        <v>-</v>
      </c>
      <c r="O442" s="53" t="str">
        <f aca="false">IFERROR(VLOOKUP($J442,'Base 1'!$A:$G,7,0),"-")</f>
        <v>-</v>
      </c>
      <c r="P442" s="133"/>
      <c r="Q442" s="134" t="s">
        <v>57</v>
      </c>
      <c r="R442" s="135" t="s">
        <v>57</v>
      </c>
      <c r="S442" s="136"/>
      <c r="T442" s="60"/>
      <c r="U442" s="61" t="s">
        <v>57</v>
      </c>
      <c r="V442" s="63" t="str">
        <f aca="false">IFERROR(VLOOKUP($J442,'Base 1'!$A:$Q,16,0),"-")</f>
        <v>-</v>
      </c>
      <c r="W442" s="63" t="s">
        <v>57</v>
      </c>
      <c r="X442" s="64" t="s">
        <v>57</v>
      </c>
    </row>
    <row r="443" s="65" customFormat="true" ht="15" hidden="false" customHeight="false" outlineLevel="0" collapsed="false">
      <c r="B443" s="131" t="n">
        <f aca="true">TODAY()</f>
        <v>46135</v>
      </c>
      <c r="C443" s="132" t="s">
        <v>37</v>
      </c>
      <c r="D443" s="49" t="s">
        <v>38</v>
      </c>
      <c r="E443" s="50" t="str">
        <f aca="false">IFERROR(VLOOKUP($J443,'Base 1'!A:S,19,0),"-")</f>
        <v>-</v>
      </c>
      <c r="F443" s="50" t="str">
        <f aca="false">IFERROR(VLOOKUP($J443,'Base 1'!$A:$N,14,0),"-")</f>
        <v>-</v>
      </c>
      <c r="G443" s="50" t="str">
        <f aca="false">IFERROR(VLOOKUP($J443,'Base 1'!$A:$O,15,0),"-")</f>
        <v>-</v>
      </c>
      <c r="H443" s="50" t="str">
        <f aca="false">IFERROR(VLOOKUP($J443,'Base 1'!$A:$T,20,0),"-")</f>
        <v>-</v>
      </c>
      <c r="I443" s="51" t="str">
        <f aca="false">IFERROR(VLOOKUP($J443,'Base 1'!$A:$C,3,0),"-")</f>
        <v>-</v>
      </c>
      <c r="J443" s="51"/>
      <c r="K443" s="50" t="str">
        <f aca="false">IFERROR(VLOOKUP($J443,'Base 1'!$A:$E,5,0),"-")</f>
        <v>-</v>
      </c>
      <c r="L443" s="50" t="str">
        <f aca="false">IFERROR(VLOOKUP($J443,'Base 1'!$A:$Q,17,0),"-")</f>
        <v>-</v>
      </c>
      <c r="M443" s="50" t="str">
        <f aca="false">IFERROR(VLOOKUP($J443,'Base 1'!$A:$R,18,0),"-")</f>
        <v>-</v>
      </c>
      <c r="N443" s="50" t="str">
        <f aca="false">IFERROR(VLOOKUP($J443,'Base 1'!$A:$F,6,0),"-")</f>
        <v>-</v>
      </c>
      <c r="O443" s="53" t="str">
        <f aca="false">IFERROR(VLOOKUP($J443,'Base 1'!$A:$G,7,0),"-")</f>
        <v>-</v>
      </c>
      <c r="P443" s="133"/>
      <c r="Q443" s="134" t="s">
        <v>57</v>
      </c>
      <c r="R443" s="135" t="s">
        <v>57</v>
      </c>
      <c r="S443" s="136"/>
      <c r="T443" s="60"/>
      <c r="U443" s="61" t="s">
        <v>57</v>
      </c>
      <c r="V443" s="63" t="str">
        <f aca="false">IFERROR(VLOOKUP($J443,'Base 1'!$A:$Q,16,0),"-")</f>
        <v>-</v>
      </c>
      <c r="W443" s="63" t="s">
        <v>57</v>
      </c>
      <c r="X443" s="64" t="s">
        <v>57</v>
      </c>
    </row>
    <row r="444" s="65" customFormat="true" ht="15" hidden="false" customHeight="false" outlineLevel="0" collapsed="false">
      <c r="B444" s="131" t="n">
        <f aca="true">TODAY()</f>
        <v>46135</v>
      </c>
      <c r="C444" s="132" t="s">
        <v>37</v>
      </c>
      <c r="D444" s="49" t="s">
        <v>38</v>
      </c>
      <c r="E444" s="50" t="str">
        <f aca="false">IFERROR(VLOOKUP($J444,'Base 1'!A:S,19,0),"-")</f>
        <v>-</v>
      </c>
      <c r="F444" s="50" t="str">
        <f aca="false">IFERROR(VLOOKUP($J444,'Base 1'!$A:$N,14,0),"-")</f>
        <v>-</v>
      </c>
      <c r="G444" s="50" t="str">
        <f aca="false">IFERROR(VLOOKUP($J444,'Base 1'!$A:$O,15,0),"-")</f>
        <v>-</v>
      </c>
      <c r="H444" s="50" t="str">
        <f aca="false">IFERROR(VLOOKUP($J444,'Base 1'!$A:$T,20,0),"-")</f>
        <v>-</v>
      </c>
      <c r="I444" s="51" t="str">
        <f aca="false">IFERROR(VLOOKUP($J444,'Base 1'!$A:$C,3,0),"-")</f>
        <v>-</v>
      </c>
      <c r="J444" s="51"/>
      <c r="K444" s="50" t="str">
        <f aca="false">IFERROR(VLOOKUP($J444,'Base 1'!$A:$E,5,0),"-")</f>
        <v>-</v>
      </c>
      <c r="L444" s="50" t="str">
        <f aca="false">IFERROR(VLOOKUP($J444,'Base 1'!$A:$Q,17,0),"-")</f>
        <v>-</v>
      </c>
      <c r="M444" s="50" t="str">
        <f aca="false">IFERROR(VLOOKUP($J444,'Base 1'!$A:$R,18,0),"-")</f>
        <v>-</v>
      </c>
      <c r="N444" s="50" t="str">
        <f aca="false">IFERROR(VLOOKUP($J444,'Base 1'!$A:$F,6,0),"-")</f>
        <v>-</v>
      </c>
      <c r="O444" s="53" t="str">
        <f aca="false">IFERROR(VLOOKUP($J444,'Base 1'!$A:$G,7,0),"-")</f>
        <v>-</v>
      </c>
      <c r="P444" s="133"/>
      <c r="Q444" s="134" t="s">
        <v>57</v>
      </c>
      <c r="R444" s="135" t="s">
        <v>57</v>
      </c>
      <c r="S444" s="136"/>
      <c r="T444" s="60"/>
      <c r="U444" s="61" t="s">
        <v>57</v>
      </c>
      <c r="V444" s="63" t="str">
        <f aca="false">IFERROR(VLOOKUP($J444,'Base 1'!$A:$Q,16,0),"-")</f>
        <v>-</v>
      </c>
      <c r="W444" s="63" t="s">
        <v>57</v>
      </c>
      <c r="X444" s="64" t="s">
        <v>57</v>
      </c>
    </row>
    <row r="445" s="65" customFormat="true" ht="15" hidden="false" customHeight="false" outlineLevel="0" collapsed="false">
      <c r="B445" s="131" t="n">
        <f aca="true">TODAY()</f>
        <v>46135</v>
      </c>
      <c r="C445" s="132" t="s">
        <v>37</v>
      </c>
      <c r="D445" s="49" t="s">
        <v>38</v>
      </c>
      <c r="E445" s="50" t="str">
        <f aca="false">IFERROR(VLOOKUP($J445,'Base 1'!A:S,19,0),"-")</f>
        <v>-</v>
      </c>
      <c r="F445" s="50" t="str">
        <f aca="false">IFERROR(VLOOKUP($J445,'Base 1'!$A:$N,14,0),"-")</f>
        <v>-</v>
      </c>
      <c r="G445" s="50" t="str">
        <f aca="false">IFERROR(VLOOKUP($J445,'Base 1'!$A:$O,15,0),"-")</f>
        <v>-</v>
      </c>
      <c r="H445" s="50" t="str">
        <f aca="false">IFERROR(VLOOKUP($J445,'Base 1'!$A:$T,20,0),"-")</f>
        <v>-</v>
      </c>
      <c r="I445" s="51" t="str">
        <f aca="false">IFERROR(VLOOKUP($J445,'Base 1'!$A:$C,3,0),"-")</f>
        <v>-</v>
      </c>
      <c r="J445" s="51"/>
      <c r="K445" s="50" t="str">
        <f aca="false">IFERROR(VLOOKUP($J445,'Base 1'!$A:$E,5,0),"-")</f>
        <v>-</v>
      </c>
      <c r="L445" s="50" t="str">
        <f aca="false">IFERROR(VLOOKUP($J445,'Base 1'!$A:$Q,17,0),"-")</f>
        <v>-</v>
      </c>
      <c r="M445" s="50" t="str">
        <f aca="false">IFERROR(VLOOKUP($J445,'Base 1'!$A:$R,18,0),"-")</f>
        <v>-</v>
      </c>
      <c r="N445" s="50" t="str">
        <f aca="false">IFERROR(VLOOKUP($J445,'Base 1'!$A:$F,6,0),"-")</f>
        <v>-</v>
      </c>
      <c r="O445" s="53" t="str">
        <f aca="false">IFERROR(VLOOKUP($J445,'Base 1'!$A:$G,7,0),"-")</f>
        <v>-</v>
      </c>
      <c r="P445" s="133"/>
      <c r="Q445" s="134" t="s">
        <v>57</v>
      </c>
      <c r="R445" s="135" t="s">
        <v>57</v>
      </c>
      <c r="S445" s="136"/>
      <c r="T445" s="60"/>
      <c r="U445" s="61" t="s">
        <v>57</v>
      </c>
      <c r="V445" s="63" t="str">
        <f aca="false">IFERROR(VLOOKUP($J445,'Base 1'!$A:$Q,16,0),"-")</f>
        <v>-</v>
      </c>
      <c r="W445" s="63" t="s">
        <v>57</v>
      </c>
      <c r="X445" s="64" t="s">
        <v>57</v>
      </c>
    </row>
    <row r="446" s="65" customFormat="true" ht="15" hidden="false" customHeight="false" outlineLevel="0" collapsed="false">
      <c r="B446" s="131" t="n">
        <f aca="true">TODAY()</f>
        <v>46135</v>
      </c>
      <c r="C446" s="132" t="s">
        <v>37</v>
      </c>
      <c r="D446" s="49" t="s">
        <v>38</v>
      </c>
      <c r="E446" s="50" t="str">
        <f aca="false">IFERROR(VLOOKUP($J446,'Base 1'!A:S,19,0),"-")</f>
        <v>-</v>
      </c>
      <c r="F446" s="50" t="str">
        <f aca="false">IFERROR(VLOOKUP($J446,'Base 1'!$A:$N,14,0),"-")</f>
        <v>-</v>
      </c>
      <c r="G446" s="50" t="str">
        <f aca="false">IFERROR(VLOOKUP($J446,'Base 1'!$A:$O,15,0),"-")</f>
        <v>-</v>
      </c>
      <c r="H446" s="50" t="str">
        <f aca="false">IFERROR(VLOOKUP($J446,'Base 1'!$A:$T,20,0),"-")</f>
        <v>-</v>
      </c>
      <c r="I446" s="51" t="str">
        <f aca="false">IFERROR(VLOOKUP($J446,'Base 1'!$A:$C,3,0),"-")</f>
        <v>-</v>
      </c>
      <c r="J446" s="51"/>
      <c r="K446" s="50" t="str">
        <f aca="false">IFERROR(VLOOKUP($J446,'Base 1'!$A:$E,5,0),"-")</f>
        <v>-</v>
      </c>
      <c r="L446" s="50" t="str">
        <f aca="false">IFERROR(VLOOKUP($J446,'Base 1'!$A:$Q,17,0),"-")</f>
        <v>-</v>
      </c>
      <c r="M446" s="50" t="str">
        <f aca="false">IFERROR(VLOOKUP($J446,'Base 1'!$A:$R,18,0),"-")</f>
        <v>-</v>
      </c>
      <c r="N446" s="50" t="str">
        <f aca="false">IFERROR(VLOOKUP($J446,'Base 1'!$A:$F,6,0),"-")</f>
        <v>-</v>
      </c>
      <c r="O446" s="53" t="str">
        <f aca="false">IFERROR(VLOOKUP($J446,'Base 1'!$A:$G,7,0),"-")</f>
        <v>-</v>
      </c>
      <c r="P446" s="133"/>
      <c r="Q446" s="134" t="s">
        <v>57</v>
      </c>
      <c r="R446" s="135" t="s">
        <v>57</v>
      </c>
      <c r="S446" s="136"/>
      <c r="T446" s="60"/>
      <c r="U446" s="61" t="s">
        <v>57</v>
      </c>
      <c r="V446" s="63" t="str">
        <f aca="false">IFERROR(VLOOKUP($J446,'Base 1'!$A:$Q,16,0),"-")</f>
        <v>-</v>
      </c>
      <c r="W446" s="63" t="s">
        <v>57</v>
      </c>
      <c r="X446" s="64" t="s">
        <v>57</v>
      </c>
    </row>
    <row r="447" s="65" customFormat="true" ht="15" hidden="false" customHeight="false" outlineLevel="0" collapsed="false">
      <c r="B447" s="131" t="n">
        <f aca="true">TODAY()</f>
        <v>46135</v>
      </c>
      <c r="C447" s="132" t="s">
        <v>37</v>
      </c>
      <c r="D447" s="49" t="s">
        <v>38</v>
      </c>
      <c r="E447" s="50" t="str">
        <f aca="false">IFERROR(VLOOKUP($J447,'Base 1'!A:S,19,0),"-")</f>
        <v>-</v>
      </c>
      <c r="F447" s="50" t="str">
        <f aca="false">IFERROR(VLOOKUP($J447,'Base 1'!$A:$N,14,0),"-")</f>
        <v>-</v>
      </c>
      <c r="G447" s="50" t="str">
        <f aca="false">IFERROR(VLOOKUP($J447,'Base 1'!$A:$O,15,0),"-")</f>
        <v>-</v>
      </c>
      <c r="H447" s="50" t="str">
        <f aca="false">IFERROR(VLOOKUP($J447,'Base 1'!$A:$T,20,0),"-")</f>
        <v>-</v>
      </c>
      <c r="I447" s="51" t="str">
        <f aca="false">IFERROR(VLOOKUP($J447,'Base 1'!$A:$C,3,0),"-")</f>
        <v>-</v>
      </c>
      <c r="J447" s="51"/>
      <c r="K447" s="50" t="str">
        <f aca="false">IFERROR(VLOOKUP($J447,'Base 1'!$A:$E,5,0),"-")</f>
        <v>-</v>
      </c>
      <c r="L447" s="50" t="str">
        <f aca="false">IFERROR(VLOOKUP($J447,'Base 1'!$A:$Q,17,0),"-")</f>
        <v>-</v>
      </c>
      <c r="M447" s="50" t="str">
        <f aca="false">IFERROR(VLOOKUP($J447,'Base 1'!$A:$R,18,0),"-")</f>
        <v>-</v>
      </c>
      <c r="N447" s="50" t="str">
        <f aca="false">IFERROR(VLOOKUP($J447,'Base 1'!$A:$F,6,0),"-")</f>
        <v>-</v>
      </c>
      <c r="O447" s="53" t="str">
        <f aca="false">IFERROR(VLOOKUP($J447,'Base 1'!$A:$G,7,0),"-")</f>
        <v>-</v>
      </c>
      <c r="P447" s="133"/>
      <c r="Q447" s="134" t="s">
        <v>57</v>
      </c>
      <c r="R447" s="135" t="s">
        <v>57</v>
      </c>
      <c r="S447" s="136"/>
      <c r="T447" s="60"/>
      <c r="U447" s="61" t="s">
        <v>57</v>
      </c>
      <c r="V447" s="63" t="str">
        <f aca="false">IFERROR(VLOOKUP($J447,'Base 1'!$A:$Q,16,0),"-")</f>
        <v>-</v>
      </c>
      <c r="W447" s="63" t="s">
        <v>57</v>
      </c>
      <c r="X447" s="64" t="s">
        <v>57</v>
      </c>
    </row>
    <row r="448" s="65" customFormat="true" ht="15" hidden="false" customHeight="false" outlineLevel="0" collapsed="false">
      <c r="B448" s="131" t="n">
        <f aca="true">TODAY()</f>
        <v>46135</v>
      </c>
      <c r="C448" s="132" t="s">
        <v>37</v>
      </c>
      <c r="D448" s="49" t="s">
        <v>38</v>
      </c>
      <c r="E448" s="50" t="str">
        <f aca="false">IFERROR(VLOOKUP($J448,'Base 1'!A:S,19,0),"-")</f>
        <v>-</v>
      </c>
      <c r="F448" s="50" t="str">
        <f aca="false">IFERROR(VLOOKUP($J448,'Base 1'!$A:$N,14,0),"-")</f>
        <v>-</v>
      </c>
      <c r="G448" s="50" t="str">
        <f aca="false">IFERROR(VLOOKUP($J448,'Base 1'!$A:$O,15,0),"-")</f>
        <v>-</v>
      </c>
      <c r="H448" s="50" t="str">
        <f aca="false">IFERROR(VLOOKUP($J448,'Base 1'!$A:$T,20,0),"-")</f>
        <v>-</v>
      </c>
      <c r="I448" s="51" t="str">
        <f aca="false">IFERROR(VLOOKUP($J448,'Base 1'!$A:$C,3,0),"-")</f>
        <v>-</v>
      </c>
      <c r="J448" s="51"/>
      <c r="K448" s="50" t="str">
        <f aca="false">IFERROR(VLOOKUP($J448,'Base 1'!$A:$E,5,0),"-")</f>
        <v>-</v>
      </c>
      <c r="L448" s="50" t="str">
        <f aca="false">IFERROR(VLOOKUP($J448,'Base 1'!$A:$Q,17,0),"-")</f>
        <v>-</v>
      </c>
      <c r="M448" s="50" t="str">
        <f aca="false">IFERROR(VLOOKUP($J448,'Base 1'!$A:$R,18,0),"-")</f>
        <v>-</v>
      </c>
      <c r="N448" s="50" t="str">
        <f aca="false">IFERROR(VLOOKUP($J448,'Base 1'!$A:$F,6,0),"-")</f>
        <v>-</v>
      </c>
      <c r="O448" s="53" t="str">
        <f aca="false">IFERROR(VLOOKUP($J448,'Base 1'!$A:$G,7,0),"-")</f>
        <v>-</v>
      </c>
      <c r="P448" s="133"/>
      <c r="Q448" s="134" t="s">
        <v>57</v>
      </c>
      <c r="R448" s="135" t="s">
        <v>57</v>
      </c>
      <c r="S448" s="136"/>
      <c r="T448" s="60"/>
      <c r="U448" s="61" t="s">
        <v>57</v>
      </c>
      <c r="V448" s="63" t="str">
        <f aca="false">IFERROR(VLOOKUP($J448,'Base 1'!$A:$Q,16,0),"-")</f>
        <v>-</v>
      </c>
      <c r="W448" s="63" t="s">
        <v>57</v>
      </c>
      <c r="X448" s="64" t="s">
        <v>57</v>
      </c>
    </row>
    <row r="449" s="65" customFormat="true" ht="15" hidden="false" customHeight="false" outlineLevel="0" collapsed="false">
      <c r="B449" s="131" t="n">
        <f aca="true">TODAY()</f>
        <v>46135</v>
      </c>
      <c r="C449" s="132" t="s">
        <v>37</v>
      </c>
      <c r="D449" s="49" t="s">
        <v>38</v>
      </c>
      <c r="E449" s="50" t="str">
        <f aca="false">IFERROR(VLOOKUP($J449,'Base 1'!A:S,19,0),"-")</f>
        <v>-</v>
      </c>
      <c r="F449" s="50" t="str">
        <f aca="false">IFERROR(VLOOKUP($J449,'Base 1'!$A:$N,14,0),"-")</f>
        <v>-</v>
      </c>
      <c r="G449" s="50" t="str">
        <f aca="false">IFERROR(VLOOKUP($J449,'Base 1'!$A:$O,15,0),"-")</f>
        <v>-</v>
      </c>
      <c r="H449" s="50" t="str">
        <f aca="false">IFERROR(VLOOKUP($J449,'Base 1'!$A:$T,20,0),"-")</f>
        <v>-</v>
      </c>
      <c r="I449" s="51" t="str">
        <f aca="false">IFERROR(VLOOKUP($J449,'Base 1'!$A:$C,3,0),"-")</f>
        <v>-</v>
      </c>
      <c r="J449" s="51"/>
      <c r="K449" s="50" t="str">
        <f aca="false">IFERROR(VLOOKUP($J449,'Base 1'!$A:$E,5,0),"-")</f>
        <v>-</v>
      </c>
      <c r="L449" s="50" t="str">
        <f aca="false">IFERROR(VLOOKUP($J449,'Base 1'!$A:$Q,17,0),"-")</f>
        <v>-</v>
      </c>
      <c r="M449" s="50" t="str">
        <f aca="false">IFERROR(VLOOKUP($J449,'Base 1'!$A:$R,18,0),"-")</f>
        <v>-</v>
      </c>
      <c r="N449" s="50" t="str">
        <f aca="false">IFERROR(VLOOKUP($J449,'Base 1'!$A:$F,6,0),"-")</f>
        <v>-</v>
      </c>
      <c r="O449" s="53" t="str">
        <f aca="false">IFERROR(VLOOKUP($J449,'Base 1'!$A:$G,7,0),"-")</f>
        <v>-</v>
      </c>
      <c r="P449" s="133"/>
      <c r="Q449" s="134" t="s">
        <v>57</v>
      </c>
      <c r="R449" s="135" t="s">
        <v>57</v>
      </c>
      <c r="S449" s="136"/>
      <c r="T449" s="60"/>
      <c r="U449" s="61" t="s">
        <v>57</v>
      </c>
      <c r="V449" s="63" t="str">
        <f aca="false">IFERROR(VLOOKUP($J449,'Base 1'!$A:$Q,16,0),"-")</f>
        <v>-</v>
      </c>
      <c r="W449" s="63" t="s">
        <v>57</v>
      </c>
      <c r="X449" s="64" t="s">
        <v>57</v>
      </c>
    </row>
    <row r="450" s="65" customFormat="true" ht="15" hidden="false" customHeight="false" outlineLevel="0" collapsed="false">
      <c r="B450" s="131" t="n">
        <f aca="true">TODAY()</f>
        <v>46135</v>
      </c>
      <c r="C450" s="132" t="s">
        <v>37</v>
      </c>
      <c r="D450" s="49" t="s">
        <v>38</v>
      </c>
      <c r="E450" s="50" t="str">
        <f aca="false">IFERROR(VLOOKUP($J450,'Base 1'!A:S,19,0),"-")</f>
        <v>-</v>
      </c>
      <c r="F450" s="50" t="str">
        <f aca="false">IFERROR(VLOOKUP($J450,'Base 1'!$A:$N,14,0),"-")</f>
        <v>-</v>
      </c>
      <c r="G450" s="50" t="str">
        <f aca="false">IFERROR(VLOOKUP($J450,'Base 1'!$A:$O,15,0),"-")</f>
        <v>-</v>
      </c>
      <c r="H450" s="50" t="str">
        <f aca="false">IFERROR(VLOOKUP($J450,'Base 1'!$A:$T,20,0),"-")</f>
        <v>-</v>
      </c>
      <c r="I450" s="51" t="str">
        <f aca="false">IFERROR(VLOOKUP($J450,'Base 1'!$A:$C,3,0),"-")</f>
        <v>-</v>
      </c>
      <c r="J450" s="51"/>
      <c r="K450" s="50" t="str">
        <f aca="false">IFERROR(VLOOKUP($J450,'Base 1'!$A:$E,5,0),"-")</f>
        <v>-</v>
      </c>
      <c r="L450" s="50" t="str">
        <f aca="false">IFERROR(VLOOKUP($J450,'Base 1'!$A:$Q,17,0),"-")</f>
        <v>-</v>
      </c>
      <c r="M450" s="50" t="str">
        <f aca="false">IFERROR(VLOOKUP($J450,'Base 1'!$A:$R,18,0),"-")</f>
        <v>-</v>
      </c>
      <c r="N450" s="50" t="str">
        <f aca="false">IFERROR(VLOOKUP($J450,'Base 1'!$A:$F,6,0),"-")</f>
        <v>-</v>
      </c>
      <c r="O450" s="53" t="str">
        <f aca="false">IFERROR(VLOOKUP($J450,'Base 1'!$A:$G,7,0),"-")</f>
        <v>-</v>
      </c>
      <c r="P450" s="133"/>
      <c r="Q450" s="134" t="s">
        <v>57</v>
      </c>
      <c r="R450" s="135" t="s">
        <v>57</v>
      </c>
      <c r="S450" s="136"/>
      <c r="T450" s="60"/>
      <c r="U450" s="61" t="s">
        <v>57</v>
      </c>
      <c r="V450" s="63" t="str">
        <f aca="false">IFERROR(VLOOKUP($J450,'Base 1'!$A:$Q,16,0),"-")</f>
        <v>-</v>
      </c>
      <c r="W450" s="63" t="s">
        <v>57</v>
      </c>
      <c r="X450" s="64" t="s">
        <v>57</v>
      </c>
    </row>
    <row r="451" s="65" customFormat="true" ht="15" hidden="false" customHeight="false" outlineLevel="0" collapsed="false">
      <c r="B451" s="131" t="n">
        <f aca="true">TODAY()</f>
        <v>46135</v>
      </c>
      <c r="C451" s="132" t="s">
        <v>37</v>
      </c>
      <c r="D451" s="49" t="s">
        <v>38</v>
      </c>
      <c r="E451" s="50" t="str">
        <f aca="false">IFERROR(VLOOKUP($J451,'Base 1'!A:S,19,0),"-")</f>
        <v>-</v>
      </c>
      <c r="F451" s="50" t="str">
        <f aca="false">IFERROR(VLOOKUP($J451,'Base 1'!$A:$N,14,0),"-")</f>
        <v>-</v>
      </c>
      <c r="G451" s="50" t="str">
        <f aca="false">IFERROR(VLOOKUP($J451,'Base 1'!$A:$O,15,0),"-")</f>
        <v>-</v>
      </c>
      <c r="H451" s="50" t="str">
        <f aca="false">IFERROR(VLOOKUP($J451,'Base 1'!$A:$T,20,0),"-")</f>
        <v>-</v>
      </c>
      <c r="I451" s="51" t="str">
        <f aca="false">IFERROR(VLOOKUP($J451,'Base 1'!$A:$C,3,0),"-")</f>
        <v>-</v>
      </c>
      <c r="J451" s="51"/>
      <c r="K451" s="50" t="str">
        <f aca="false">IFERROR(VLOOKUP($J451,'Base 1'!$A:$E,5,0),"-")</f>
        <v>-</v>
      </c>
      <c r="L451" s="50" t="str">
        <f aca="false">IFERROR(VLOOKUP($J451,'Base 1'!$A:$Q,17,0),"-")</f>
        <v>-</v>
      </c>
      <c r="M451" s="50" t="str">
        <f aca="false">IFERROR(VLOOKUP($J451,'Base 1'!$A:$R,18,0),"-")</f>
        <v>-</v>
      </c>
      <c r="N451" s="50" t="str">
        <f aca="false">IFERROR(VLOOKUP($J451,'Base 1'!$A:$F,6,0),"-")</f>
        <v>-</v>
      </c>
      <c r="O451" s="53" t="str">
        <f aca="false">IFERROR(VLOOKUP($J451,'Base 1'!$A:$G,7,0),"-")</f>
        <v>-</v>
      </c>
      <c r="P451" s="133"/>
      <c r="Q451" s="134" t="s">
        <v>57</v>
      </c>
      <c r="R451" s="135" t="s">
        <v>57</v>
      </c>
      <c r="S451" s="136"/>
      <c r="T451" s="60"/>
      <c r="U451" s="61" t="s">
        <v>57</v>
      </c>
      <c r="V451" s="63" t="str">
        <f aca="false">IFERROR(VLOOKUP($J451,'Base 1'!$A:$Q,16,0),"-")</f>
        <v>-</v>
      </c>
      <c r="W451" s="63" t="s">
        <v>57</v>
      </c>
      <c r="X451" s="64" t="s">
        <v>57</v>
      </c>
    </row>
    <row r="452" s="65" customFormat="true" ht="15" hidden="false" customHeight="false" outlineLevel="0" collapsed="false">
      <c r="B452" s="131" t="n">
        <f aca="true">TODAY()</f>
        <v>46135</v>
      </c>
      <c r="C452" s="132" t="s">
        <v>37</v>
      </c>
      <c r="D452" s="49" t="s">
        <v>38</v>
      </c>
      <c r="E452" s="50" t="str">
        <f aca="false">IFERROR(VLOOKUP($J452,'Base 1'!A:S,19,0),"-")</f>
        <v>-</v>
      </c>
      <c r="F452" s="50" t="str">
        <f aca="false">IFERROR(VLOOKUP($J452,'Base 1'!$A:$N,14,0),"-")</f>
        <v>-</v>
      </c>
      <c r="G452" s="50" t="str">
        <f aca="false">IFERROR(VLOOKUP($J452,'Base 1'!$A:$O,15,0),"-")</f>
        <v>-</v>
      </c>
      <c r="H452" s="50" t="str">
        <f aca="false">IFERROR(VLOOKUP($J452,'Base 1'!$A:$T,20,0),"-")</f>
        <v>-</v>
      </c>
      <c r="I452" s="51" t="str">
        <f aca="false">IFERROR(VLOOKUP($J452,'Base 1'!$A:$C,3,0),"-")</f>
        <v>-</v>
      </c>
      <c r="J452" s="51"/>
      <c r="K452" s="50" t="str">
        <f aca="false">IFERROR(VLOOKUP($J452,'Base 1'!$A:$E,5,0),"-")</f>
        <v>-</v>
      </c>
      <c r="L452" s="50" t="str">
        <f aca="false">IFERROR(VLOOKUP($J452,'Base 1'!$A:$Q,17,0),"-")</f>
        <v>-</v>
      </c>
      <c r="M452" s="50" t="str">
        <f aca="false">IFERROR(VLOOKUP($J452,'Base 1'!$A:$R,18,0),"-")</f>
        <v>-</v>
      </c>
      <c r="N452" s="50" t="str">
        <f aca="false">IFERROR(VLOOKUP($J452,'Base 1'!$A:$F,6,0),"-")</f>
        <v>-</v>
      </c>
      <c r="O452" s="53" t="str">
        <f aca="false">IFERROR(VLOOKUP($J452,'Base 1'!$A:$G,7,0),"-")</f>
        <v>-</v>
      </c>
      <c r="P452" s="133"/>
      <c r="Q452" s="134" t="s">
        <v>57</v>
      </c>
      <c r="R452" s="135" t="s">
        <v>57</v>
      </c>
      <c r="S452" s="136"/>
      <c r="T452" s="60"/>
      <c r="U452" s="61" t="s">
        <v>57</v>
      </c>
      <c r="V452" s="63" t="str">
        <f aca="false">IFERROR(VLOOKUP($J452,'Base 1'!$A:$Q,16,0),"-")</f>
        <v>-</v>
      </c>
      <c r="W452" s="63" t="s">
        <v>57</v>
      </c>
      <c r="X452" s="64" t="s">
        <v>57</v>
      </c>
    </row>
    <row r="453" s="65" customFormat="true" ht="15" hidden="false" customHeight="false" outlineLevel="0" collapsed="false">
      <c r="B453" s="131" t="n">
        <f aca="true">TODAY()</f>
        <v>46135</v>
      </c>
      <c r="C453" s="132" t="s">
        <v>37</v>
      </c>
      <c r="D453" s="49" t="s">
        <v>38</v>
      </c>
      <c r="E453" s="50" t="str">
        <f aca="false">IFERROR(VLOOKUP($J453,'Base 1'!A:S,19,0),"-")</f>
        <v>-</v>
      </c>
      <c r="F453" s="50" t="str">
        <f aca="false">IFERROR(VLOOKUP($J453,'Base 1'!$A:$N,14,0),"-")</f>
        <v>-</v>
      </c>
      <c r="G453" s="50" t="str">
        <f aca="false">IFERROR(VLOOKUP($J453,'Base 1'!$A:$O,15,0),"-")</f>
        <v>-</v>
      </c>
      <c r="H453" s="50" t="str">
        <f aca="false">IFERROR(VLOOKUP($J453,'Base 1'!$A:$T,20,0),"-")</f>
        <v>-</v>
      </c>
      <c r="I453" s="51" t="str">
        <f aca="false">IFERROR(VLOOKUP($J453,'Base 1'!$A:$C,3,0),"-")</f>
        <v>-</v>
      </c>
      <c r="J453" s="51"/>
      <c r="K453" s="50" t="str">
        <f aca="false">IFERROR(VLOOKUP($J453,'Base 1'!$A:$E,5,0),"-")</f>
        <v>-</v>
      </c>
      <c r="L453" s="50" t="str">
        <f aca="false">IFERROR(VLOOKUP($J453,'Base 1'!$A:$Q,17,0),"-")</f>
        <v>-</v>
      </c>
      <c r="M453" s="50" t="str">
        <f aca="false">IFERROR(VLOOKUP($J453,'Base 1'!$A:$R,18,0),"-")</f>
        <v>-</v>
      </c>
      <c r="N453" s="50" t="str">
        <f aca="false">IFERROR(VLOOKUP($J453,'Base 1'!$A:$F,6,0),"-")</f>
        <v>-</v>
      </c>
      <c r="O453" s="53" t="str">
        <f aca="false">IFERROR(VLOOKUP($J453,'Base 1'!$A:$G,7,0),"-")</f>
        <v>-</v>
      </c>
      <c r="P453" s="133"/>
      <c r="Q453" s="134" t="s">
        <v>57</v>
      </c>
      <c r="R453" s="135" t="s">
        <v>57</v>
      </c>
      <c r="S453" s="136"/>
      <c r="T453" s="60"/>
      <c r="U453" s="61" t="s">
        <v>57</v>
      </c>
      <c r="V453" s="63" t="str">
        <f aca="false">IFERROR(VLOOKUP($J453,'Base 1'!$A:$Q,16,0),"-")</f>
        <v>-</v>
      </c>
      <c r="W453" s="63" t="s">
        <v>57</v>
      </c>
      <c r="X453" s="64" t="s">
        <v>57</v>
      </c>
    </row>
    <row r="454" s="65" customFormat="true" ht="15" hidden="false" customHeight="false" outlineLevel="0" collapsed="false">
      <c r="B454" s="131" t="n">
        <f aca="true">TODAY()</f>
        <v>46135</v>
      </c>
      <c r="C454" s="132" t="s">
        <v>37</v>
      </c>
      <c r="D454" s="49" t="s">
        <v>38</v>
      </c>
      <c r="E454" s="50" t="str">
        <f aca="false">IFERROR(VLOOKUP($J454,'Base 1'!A:S,19,0),"-")</f>
        <v>-</v>
      </c>
      <c r="F454" s="50" t="str">
        <f aca="false">IFERROR(VLOOKUP($J454,'Base 1'!$A:$N,14,0),"-")</f>
        <v>-</v>
      </c>
      <c r="G454" s="50" t="str">
        <f aca="false">IFERROR(VLOOKUP($J454,'Base 1'!$A:$O,15,0),"-")</f>
        <v>-</v>
      </c>
      <c r="H454" s="50" t="str">
        <f aca="false">IFERROR(VLOOKUP($J454,'Base 1'!$A:$T,20,0),"-")</f>
        <v>-</v>
      </c>
      <c r="I454" s="51" t="str">
        <f aca="false">IFERROR(VLOOKUP($J454,'Base 1'!$A:$C,3,0),"-")</f>
        <v>-</v>
      </c>
      <c r="J454" s="51"/>
      <c r="K454" s="50" t="str">
        <f aca="false">IFERROR(VLOOKUP($J454,'Base 1'!$A:$E,5,0),"-")</f>
        <v>-</v>
      </c>
      <c r="L454" s="50" t="str">
        <f aca="false">IFERROR(VLOOKUP($J454,'Base 1'!$A:$Q,17,0),"-")</f>
        <v>-</v>
      </c>
      <c r="M454" s="50" t="str">
        <f aca="false">IFERROR(VLOOKUP($J454,'Base 1'!$A:$R,18,0),"-")</f>
        <v>-</v>
      </c>
      <c r="N454" s="50" t="str">
        <f aca="false">IFERROR(VLOOKUP($J454,'Base 1'!$A:$F,6,0),"-")</f>
        <v>-</v>
      </c>
      <c r="O454" s="53" t="str">
        <f aca="false">IFERROR(VLOOKUP($J454,'Base 1'!$A:$G,7,0),"-")</f>
        <v>-</v>
      </c>
      <c r="P454" s="133"/>
      <c r="Q454" s="134" t="s">
        <v>57</v>
      </c>
      <c r="R454" s="135" t="s">
        <v>57</v>
      </c>
      <c r="S454" s="136"/>
      <c r="T454" s="60"/>
      <c r="U454" s="61" t="s">
        <v>57</v>
      </c>
      <c r="V454" s="63" t="str">
        <f aca="false">IFERROR(VLOOKUP($J454,'Base 1'!$A:$Q,16,0),"-")</f>
        <v>-</v>
      </c>
      <c r="W454" s="63" t="s">
        <v>57</v>
      </c>
      <c r="X454" s="64" t="s">
        <v>57</v>
      </c>
    </row>
    <row r="455" s="65" customFormat="true" ht="15" hidden="false" customHeight="false" outlineLevel="0" collapsed="false">
      <c r="B455" s="131" t="n">
        <f aca="true">TODAY()</f>
        <v>46135</v>
      </c>
      <c r="C455" s="132" t="s">
        <v>37</v>
      </c>
      <c r="D455" s="49" t="s">
        <v>38</v>
      </c>
      <c r="E455" s="50" t="str">
        <f aca="false">IFERROR(VLOOKUP($J455,'Base 1'!A:S,19,0),"-")</f>
        <v>-</v>
      </c>
      <c r="F455" s="50" t="str">
        <f aca="false">IFERROR(VLOOKUP($J455,'Base 1'!$A:$N,14,0),"-")</f>
        <v>-</v>
      </c>
      <c r="G455" s="50" t="str">
        <f aca="false">IFERROR(VLOOKUP($J455,'Base 1'!$A:$O,15,0),"-")</f>
        <v>-</v>
      </c>
      <c r="H455" s="50" t="str">
        <f aca="false">IFERROR(VLOOKUP($J455,'Base 1'!$A:$T,20,0),"-")</f>
        <v>-</v>
      </c>
      <c r="I455" s="51" t="str">
        <f aca="false">IFERROR(VLOOKUP($J455,'Base 1'!$A:$C,3,0),"-")</f>
        <v>-</v>
      </c>
      <c r="J455" s="51"/>
      <c r="K455" s="50" t="str">
        <f aca="false">IFERROR(VLOOKUP($J455,'Base 1'!$A:$E,5,0),"-")</f>
        <v>-</v>
      </c>
      <c r="L455" s="50" t="str">
        <f aca="false">IFERROR(VLOOKUP($J455,'Base 1'!$A:$Q,17,0),"-")</f>
        <v>-</v>
      </c>
      <c r="M455" s="50" t="str">
        <f aca="false">IFERROR(VLOOKUP($J455,'Base 1'!$A:$R,18,0),"-")</f>
        <v>-</v>
      </c>
      <c r="N455" s="50" t="str">
        <f aca="false">IFERROR(VLOOKUP($J455,'Base 1'!$A:$F,6,0),"-")</f>
        <v>-</v>
      </c>
      <c r="O455" s="53" t="str">
        <f aca="false">IFERROR(VLOOKUP($J455,'Base 1'!$A:$G,7,0),"-")</f>
        <v>-</v>
      </c>
      <c r="P455" s="133"/>
      <c r="Q455" s="134" t="s">
        <v>57</v>
      </c>
      <c r="R455" s="135" t="s">
        <v>57</v>
      </c>
      <c r="S455" s="136"/>
      <c r="T455" s="60"/>
      <c r="U455" s="61" t="s">
        <v>57</v>
      </c>
      <c r="V455" s="63" t="str">
        <f aca="false">IFERROR(VLOOKUP($J455,'Base 1'!$A:$Q,16,0),"-")</f>
        <v>-</v>
      </c>
      <c r="W455" s="63" t="s">
        <v>57</v>
      </c>
      <c r="X455" s="64" t="s">
        <v>57</v>
      </c>
    </row>
    <row r="456" s="65" customFormat="true" ht="15" hidden="false" customHeight="false" outlineLevel="0" collapsed="false">
      <c r="B456" s="131" t="n">
        <f aca="true">TODAY()</f>
        <v>46135</v>
      </c>
      <c r="C456" s="132" t="s">
        <v>37</v>
      </c>
      <c r="D456" s="49" t="s">
        <v>38</v>
      </c>
      <c r="E456" s="50" t="str">
        <f aca="false">IFERROR(VLOOKUP($J456,'Base 1'!A:S,19,0),"-")</f>
        <v>-</v>
      </c>
      <c r="F456" s="50" t="str">
        <f aca="false">IFERROR(VLOOKUP($J456,'Base 1'!$A:$N,14,0),"-")</f>
        <v>-</v>
      </c>
      <c r="G456" s="50" t="str">
        <f aca="false">IFERROR(VLOOKUP($J456,'Base 1'!$A:$O,15,0),"-")</f>
        <v>-</v>
      </c>
      <c r="H456" s="50" t="str">
        <f aca="false">IFERROR(VLOOKUP($J456,'Base 1'!$A:$T,20,0),"-")</f>
        <v>-</v>
      </c>
      <c r="I456" s="51" t="str">
        <f aca="false">IFERROR(VLOOKUP($J456,'Base 1'!$A:$C,3,0),"-")</f>
        <v>-</v>
      </c>
      <c r="J456" s="51"/>
      <c r="K456" s="50" t="str">
        <f aca="false">IFERROR(VLOOKUP($J456,'Base 1'!$A:$E,5,0),"-")</f>
        <v>-</v>
      </c>
      <c r="L456" s="50" t="str">
        <f aca="false">IFERROR(VLOOKUP($J456,'Base 1'!$A:$Q,17,0),"-")</f>
        <v>-</v>
      </c>
      <c r="M456" s="50" t="str">
        <f aca="false">IFERROR(VLOOKUP($J456,'Base 1'!$A:$R,18,0),"-")</f>
        <v>-</v>
      </c>
      <c r="N456" s="50" t="str">
        <f aca="false">IFERROR(VLOOKUP($J456,'Base 1'!$A:$F,6,0),"-")</f>
        <v>-</v>
      </c>
      <c r="O456" s="53" t="str">
        <f aca="false">IFERROR(VLOOKUP($J456,'Base 1'!$A:$G,7,0),"-")</f>
        <v>-</v>
      </c>
      <c r="P456" s="133"/>
      <c r="Q456" s="134" t="s">
        <v>57</v>
      </c>
      <c r="R456" s="135" t="s">
        <v>57</v>
      </c>
      <c r="S456" s="136"/>
      <c r="T456" s="60"/>
      <c r="U456" s="61" t="s">
        <v>57</v>
      </c>
      <c r="V456" s="63" t="str">
        <f aca="false">IFERROR(VLOOKUP($J456,'Base 1'!$A:$Q,16,0),"-")</f>
        <v>-</v>
      </c>
      <c r="W456" s="63" t="s">
        <v>57</v>
      </c>
      <c r="X456" s="64" t="s">
        <v>57</v>
      </c>
    </row>
    <row r="457" s="65" customFormat="true" ht="15" hidden="false" customHeight="false" outlineLevel="0" collapsed="false">
      <c r="B457" s="131" t="n">
        <f aca="true">TODAY()</f>
        <v>46135</v>
      </c>
      <c r="C457" s="132" t="s">
        <v>37</v>
      </c>
      <c r="D457" s="49" t="s">
        <v>38</v>
      </c>
      <c r="E457" s="50" t="str">
        <f aca="false">IFERROR(VLOOKUP($J457,'Base 1'!A:S,19,0),"-")</f>
        <v>-</v>
      </c>
      <c r="F457" s="50" t="str">
        <f aca="false">IFERROR(VLOOKUP($J457,'Base 1'!$A:$N,14,0),"-")</f>
        <v>-</v>
      </c>
      <c r="G457" s="50" t="str">
        <f aca="false">IFERROR(VLOOKUP($J457,'Base 1'!$A:$O,15,0),"-")</f>
        <v>-</v>
      </c>
      <c r="H457" s="50" t="str">
        <f aca="false">IFERROR(VLOOKUP($J457,'Base 1'!$A:$T,20,0),"-")</f>
        <v>-</v>
      </c>
      <c r="I457" s="51" t="str">
        <f aca="false">IFERROR(VLOOKUP($J457,'Base 1'!$A:$C,3,0),"-")</f>
        <v>-</v>
      </c>
      <c r="J457" s="51"/>
      <c r="K457" s="50" t="str">
        <f aca="false">IFERROR(VLOOKUP($J457,'Base 1'!$A:$E,5,0),"-")</f>
        <v>-</v>
      </c>
      <c r="L457" s="50" t="str">
        <f aca="false">IFERROR(VLOOKUP($J457,'Base 1'!$A:$Q,17,0),"-")</f>
        <v>-</v>
      </c>
      <c r="M457" s="50" t="str">
        <f aca="false">IFERROR(VLOOKUP($J457,'Base 1'!$A:$R,18,0),"-")</f>
        <v>-</v>
      </c>
      <c r="N457" s="50" t="str">
        <f aca="false">IFERROR(VLOOKUP($J457,'Base 1'!$A:$F,6,0),"-")</f>
        <v>-</v>
      </c>
      <c r="O457" s="53" t="str">
        <f aca="false">IFERROR(VLOOKUP($J457,'Base 1'!$A:$G,7,0),"-")</f>
        <v>-</v>
      </c>
      <c r="P457" s="133"/>
      <c r="Q457" s="134" t="s">
        <v>57</v>
      </c>
      <c r="R457" s="135" t="s">
        <v>57</v>
      </c>
      <c r="S457" s="136"/>
      <c r="T457" s="60"/>
      <c r="U457" s="61" t="s">
        <v>57</v>
      </c>
      <c r="V457" s="63" t="str">
        <f aca="false">IFERROR(VLOOKUP($J457,'Base 1'!$A:$Q,16,0),"-")</f>
        <v>-</v>
      </c>
      <c r="W457" s="63" t="s">
        <v>57</v>
      </c>
      <c r="X457" s="64" t="s">
        <v>57</v>
      </c>
    </row>
    <row r="458" s="65" customFormat="true" ht="15" hidden="false" customHeight="false" outlineLevel="0" collapsed="false">
      <c r="B458" s="131" t="n">
        <f aca="true">TODAY()</f>
        <v>46135</v>
      </c>
      <c r="C458" s="132" t="s">
        <v>37</v>
      </c>
      <c r="D458" s="49" t="s">
        <v>38</v>
      </c>
      <c r="E458" s="50" t="str">
        <f aca="false">IFERROR(VLOOKUP($J458,'Base 1'!A:S,19,0),"-")</f>
        <v>-</v>
      </c>
      <c r="F458" s="50" t="str">
        <f aca="false">IFERROR(VLOOKUP($J458,'Base 1'!$A:$N,14,0),"-")</f>
        <v>-</v>
      </c>
      <c r="G458" s="50" t="str">
        <f aca="false">IFERROR(VLOOKUP($J458,'Base 1'!$A:$O,15,0),"-")</f>
        <v>-</v>
      </c>
      <c r="H458" s="50" t="str">
        <f aca="false">IFERROR(VLOOKUP($J458,'Base 1'!$A:$T,20,0),"-")</f>
        <v>-</v>
      </c>
      <c r="I458" s="51" t="str">
        <f aca="false">IFERROR(VLOOKUP($J458,'Base 1'!$A:$C,3,0),"-")</f>
        <v>-</v>
      </c>
      <c r="J458" s="51"/>
      <c r="K458" s="50" t="str">
        <f aca="false">IFERROR(VLOOKUP($J458,'Base 1'!$A:$E,5,0),"-")</f>
        <v>-</v>
      </c>
      <c r="L458" s="50" t="str">
        <f aca="false">IFERROR(VLOOKUP($J458,'Base 1'!$A:$Q,17,0),"-")</f>
        <v>-</v>
      </c>
      <c r="M458" s="50" t="str">
        <f aca="false">IFERROR(VLOOKUP($J458,'Base 1'!$A:$R,18,0),"-")</f>
        <v>-</v>
      </c>
      <c r="N458" s="50" t="str">
        <f aca="false">IFERROR(VLOOKUP($J458,'Base 1'!$A:$F,6,0),"-")</f>
        <v>-</v>
      </c>
      <c r="O458" s="53" t="str">
        <f aca="false">IFERROR(VLOOKUP($J458,'Base 1'!$A:$G,7,0),"-")</f>
        <v>-</v>
      </c>
      <c r="P458" s="133"/>
      <c r="Q458" s="134" t="s">
        <v>57</v>
      </c>
      <c r="R458" s="135" t="s">
        <v>57</v>
      </c>
      <c r="S458" s="136"/>
      <c r="T458" s="60"/>
      <c r="U458" s="61" t="s">
        <v>57</v>
      </c>
      <c r="V458" s="63" t="str">
        <f aca="false">IFERROR(VLOOKUP($J458,'Base 1'!$A:$Q,16,0),"-")</f>
        <v>-</v>
      </c>
      <c r="W458" s="63" t="s">
        <v>57</v>
      </c>
      <c r="X458" s="64" t="s">
        <v>57</v>
      </c>
    </row>
    <row r="459" s="65" customFormat="true" ht="15" hidden="false" customHeight="false" outlineLevel="0" collapsed="false">
      <c r="B459" s="131" t="n">
        <f aca="true">TODAY()</f>
        <v>46135</v>
      </c>
      <c r="C459" s="132" t="s">
        <v>37</v>
      </c>
      <c r="D459" s="49" t="s">
        <v>38</v>
      </c>
      <c r="E459" s="50" t="str">
        <f aca="false">IFERROR(VLOOKUP($J459,'Base 1'!A:S,19,0),"-")</f>
        <v>-</v>
      </c>
      <c r="F459" s="50" t="str">
        <f aca="false">IFERROR(VLOOKUP($J459,'Base 1'!$A:$N,14,0),"-")</f>
        <v>-</v>
      </c>
      <c r="G459" s="50" t="str">
        <f aca="false">IFERROR(VLOOKUP($J459,'Base 1'!$A:$O,15,0),"-")</f>
        <v>-</v>
      </c>
      <c r="H459" s="50" t="str">
        <f aca="false">IFERROR(VLOOKUP($J459,'Base 1'!$A:$T,20,0),"-")</f>
        <v>-</v>
      </c>
      <c r="I459" s="51" t="str">
        <f aca="false">IFERROR(VLOOKUP($J459,'Base 1'!$A:$C,3,0),"-")</f>
        <v>-</v>
      </c>
      <c r="J459" s="51"/>
      <c r="K459" s="50" t="str">
        <f aca="false">IFERROR(VLOOKUP($J459,'Base 1'!$A:$E,5,0),"-")</f>
        <v>-</v>
      </c>
      <c r="L459" s="50" t="str">
        <f aca="false">IFERROR(VLOOKUP($J459,'Base 1'!$A:$Q,17,0),"-")</f>
        <v>-</v>
      </c>
      <c r="M459" s="50" t="str">
        <f aca="false">IFERROR(VLOOKUP($J459,'Base 1'!$A:$R,18,0),"-")</f>
        <v>-</v>
      </c>
      <c r="N459" s="50" t="str">
        <f aca="false">IFERROR(VLOOKUP($J459,'Base 1'!$A:$F,6,0),"-")</f>
        <v>-</v>
      </c>
      <c r="O459" s="53" t="str">
        <f aca="false">IFERROR(VLOOKUP($J459,'Base 1'!$A:$G,7,0),"-")</f>
        <v>-</v>
      </c>
      <c r="P459" s="133"/>
      <c r="Q459" s="134" t="s">
        <v>57</v>
      </c>
      <c r="R459" s="135" t="s">
        <v>57</v>
      </c>
      <c r="S459" s="136"/>
      <c r="T459" s="60"/>
      <c r="U459" s="61" t="s">
        <v>57</v>
      </c>
      <c r="V459" s="63" t="str">
        <f aca="false">IFERROR(VLOOKUP($J459,'Base 1'!$A:$Q,16,0),"-")</f>
        <v>-</v>
      </c>
      <c r="W459" s="63" t="s">
        <v>57</v>
      </c>
      <c r="X459" s="64" t="s">
        <v>57</v>
      </c>
    </row>
    <row r="460" s="65" customFormat="true" ht="15" hidden="false" customHeight="false" outlineLevel="0" collapsed="false">
      <c r="B460" s="131" t="n">
        <f aca="true">TODAY()</f>
        <v>46135</v>
      </c>
      <c r="C460" s="132" t="s">
        <v>37</v>
      </c>
      <c r="D460" s="49" t="s">
        <v>38</v>
      </c>
      <c r="E460" s="50" t="str">
        <f aca="false">IFERROR(VLOOKUP($J460,'Base 1'!A:S,19,0),"-")</f>
        <v>-</v>
      </c>
      <c r="F460" s="50" t="str">
        <f aca="false">IFERROR(VLOOKUP($J460,'Base 1'!$A:$N,14,0),"-")</f>
        <v>-</v>
      </c>
      <c r="G460" s="50" t="str">
        <f aca="false">IFERROR(VLOOKUP($J460,'Base 1'!$A:$O,15,0),"-")</f>
        <v>-</v>
      </c>
      <c r="H460" s="50" t="str">
        <f aca="false">IFERROR(VLOOKUP($J460,'Base 1'!$A:$T,20,0),"-")</f>
        <v>-</v>
      </c>
      <c r="I460" s="51" t="str">
        <f aca="false">IFERROR(VLOOKUP($J460,'Base 1'!$A:$C,3,0),"-")</f>
        <v>-</v>
      </c>
      <c r="J460" s="51"/>
      <c r="K460" s="50" t="str">
        <f aca="false">IFERROR(VLOOKUP($J460,'Base 1'!$A:$E,5,0),"-")</f>
        <v>-</v>
      </c>
      <c r="L460" s="50" t="str">
        <f aca="false">IFERROR(VLOOKUP($J460,'Base 1'!$A:$Q,17,0),"-")</f>
        <v>-</v>
      </c>
      <c r="M460" s="50" t="str">
        <f aca="false">IFERROR(VLOOKUP($J460,'Base 1'!$A:$R,18,0),"-")</f>
        <v>-</v>
      </c>
      <c r="N460" s="50" t="str">
        <f aca="false">IFERROR(VLOOKUP($J460,'Base 1'!$A:$F,6,0),"-")</f>
        <v>-</v>
      </c>
      <c r="O460" s="53" t="str">
        <f aca="false">IFERROR(VLOOKUP($J460,'Base 1'!$A:$G,7,0),"-")</f>
        <v>-</v>
      </c>
      <c r="P460" s="133"/>
      <c r="Q460" s="134" t="s">
        <v>57</v>
      </c>
      <c r="R460" s="135" t="s">
        <v>57</v>
      </c>
      <c r="S460" s="136"/>
      <c r="T460" s="60"/>
      <c r="U460" s="61" t="s">
        <v>57</v>
      </c>
      <c r="V460" s="63" t="str">
        <f aca="false">IFERROR(VLOOKUP($J460,'Base 1'!$A:$Q,16,0),"-")</f>
        <v>-</v>
      </c>
      <c r="W460" s="63" t="s">
        <v>57</v>
      </c>
      <c r="X460" s="64" t="s">
        <v>57</v>
      </c>
    </row>
    <row r="461" s="65" customFormat="true" ht="15" hidden="false" customHeight="false" outlineLevel="0" collapsed="false">
      <c r="B461" s="131" t="n">
        <f aca="true">TODAY()</f>
        <v>46135</v>
      </c>
      <c r="C461" s="132" t="s">
        <v>37</v>
      </c>
      <c r="D461" s="49" t="s">
        <v>38</v>
      </c>
      <c r="E461" s="50" t="str">
        <f aca="false">IFERROR(VLOOKUP($J461,'Base 1'!A:S,19,0),"-")</f>
        <v>-</v>
      </c>
      <c r="F461" s="50" t="str">
        <f aca="false">IFERROR(VLOOKUP($J461,'Base 1'!$A:$N,14,0),"-")</f>
        <v>-</v>
      </c>
      <c r="G461" s="50" t="str">
        <f aca="false">IFERROR(VLOOKUP($J461,'Base 1'!$A:$O,15,0),"-")</f>
        <v>-</v>
      </c>
      <c r="H461" s="50" t="str">
        <f aca="false">IFERROR(VLOOKUP($J461,'Base 1'!$A:$T,20,0),"-")</f>
        <v>-</v>
      </c>
      <c r="I461" s="51" t="str">
        <f aca="false">IFERROR(VLOOKUP($J461,'Base 1'!$A:$C,3,0),"-")</f>
        <v>-</v>
      </c>
      <c r="J461" s="51"/>
      <c r="K461" s="50" t="str">
        <f aca="false">IFERROR(VLOOKUP($J461,'Base 1'!$A:$E,5,0),"-")</f>
        <v>-</v>
      </c>
      <c r="L461" s="50" t="str">
        <f aca="false">IFERROR(VLOOKUP($J461,'Base 1'!$A:$Q,17,0),"-")</f>
        <v>-</v>
      </c>
      <c r="M461" s="50" t="str">
        <f aca="false">IFERROR(VLOOKUP($J461,'Base 1'!$A:$R,18,0),"-")</f>
        <v>-</v>
      </c>
      <c r="N461" s="50" t="str">
        <f aca="false">IFERROR(VLOOKUP($J461,'Base 1'!$A:$F,6,0),"-")</f>
        <v>-</v>
      </c>
      <c r="O461" s="53" t="str">
        <f aca="false">IFERROR(VLOOKUP($J461,'Base 1'!$A:$G,7,0),"-")</f>
        <v>-</v>
      </c>
      <c r="P461" s="133"/>
      <c r="Q461" s="134" t="s">
        <v>57</v>
      </c>
      <c r="R461" s="135" t="s">
        <v>57</v>
      </c>
      <c r="S461" s="136"/>
      <c r="T461" s="60"/>
      <c r="U461" s="61" t="s">
        <v>57</v>
      </c>
      <c r="V461" s="63" t="str">
        <f aca="false">IFERROR(VLOOKUP($J461,'Base 1'!$A:$Q,16,0),"-")</f>
        <v>-</v>
      </c>
      <c r="W461" s="63" t="s">
        <v>57</v>
      </c>
      <c r="X461" s="64" t="s">
        <v>57</v>
      </c>
    </row>
    <row r="462" s="65" customFormat="true" ht="15" hidden="false" customHeight="false" outlineLevel="0" collapsed="false">
      <c r="B462" s="131" t="n">
        <f aca="true">TODAY()</f>
        <v>46135</v>
      </c>
      <c r="C462" s="132" t="s">
        <v>37</v>
      </c>
      <c r="D462" s="49" t="s">
        <v>38</v>
      </c>
      <c r="E462" s="50" t="str">
        <f aca="false">IFERROR(VLOOKUP($J462,'Base 1'!A:S,19,0),"-")</f>
        <v>-</v>
      </c>
      <c r="F462" s="50" t="str">
        <f aca="false">IFERROR(VLOOKUP($J462,'Base 1'!$A:$N,14,0),"-")</f>
        <v>-</v>
      </c>
      <c r="G462" s="50" t="str">
        <f aca="false">IFERROR(VLOOKUP($J462,'Base 1'!$A:$O,15,0),"-")</f>
        <v>-</v>
      </c>
      <c r="H462" s="50" t="str">
        <f aca="false">IFERROR(VLOOKUP($J462,'Base 1'!$A:$T,20,0),"-")</f>
        <v>-</v>
      </c>
      <c r="I462" s="51" t="str">
        <f aca="false">IFERROR(VLOOKUP($J462,'Base 1'!$A:$C,3,0),"-")</f>
        <v>-</v>
      </c>
      <c r="J462" s="51"/>
      <c r="K462" s="50" t="str">
        <f aca="false">IFERROR(VLOOKUP($J462,'Base 1'!$A:$E,5,0),"-")</f>
        <v>-</v>
      </c>
      <c r="L462" s="50" t="str">
        <f aca="false">IFERROR(VLOOKUP($J462,'Base 1'!$A:$Q,17,0),"-")</f>
        <v>-</v>
      </c>
      <c r="M462" s="50" t="str">
        <f aca="false">IFERROR(VLOOKUP($J462,'Base 1'!$A:$R,18,0),"-")</f>
        <v>-</v>
      </c>
      <c r="N462" s="50" t="str">
        <f aca="false">IFERROR(VLOOKUP($J462,'Base 1'!$A:$F,6,0),"-")</f>
        <v>-</v>
      </c>
      <c r="O462" s="53" t="str">
        <f aca="false">IFERROR(VLOOKUP($J462,'Base 1'!$A:$G,7,0),"-")</f>
        <v>-</v>
      </c>
      <c r="P462" s="133"/>
      <c r="Q462" s="134" t="s">
        <v>57</v>
      </c>
      <c r="R462" s="135" t="s">
        <v>57</v>
      </c>
      <c r="S462" s="136"/>
      <c r="T462" s="60"/>
      <c r="U462" s="61" t="s">
        <v>57</v>
      </c>
      <c r="V462" s="63" t="str">
        <f aca="false">IFERROR(VLOOKUP($J462,'Base 1'!$A:$Q,16,0),"-")</f>
        <v>-</v>
      </c>
      <c r="W462" s="63" t="s">
        <v>57</v>
      </c>
      <c r="X462" s="64" t="s">
        <v>57</v>
      </c>
    </row>
    <row r="463" s="65" customFormat="true" ht="15" hidden="false" customHeight="false" outlineLevel="0" collapsed="false">
      <c r="B463" s="131" t="n">
        <f aca="true">TODAY()</f>
        <v>46135</v>
      </c>
      <c r="C463" s="132" t="s">
        <v>37</v>
      </c>
      <c r="D463" s="49" t="s">
        <v>38</v>
      </c>
      <c r="E463" s="50" t="str">
        <f aca="false">IFERROR(VLOOKUP($J463,'Base 1'!A:S,19,0),"-")</f>
        <v>-</v>
      </c>
      <c r="F463" s="50" t="str">
        <f aca="false">IFERROR(VLOOKUP($J463,'Base 1'!$A:$N,14,0),"-")</f>
        <v>-</v>
      </c>
      <c r="G463" s="50" t="str">
        <f aca="false">IFERROR(VLOOKUP($J463,'Base 1'!$A:$O,15,0),"-")</f>
        <v>-</v>
      </c>
      <c r="H463" s="50" t="str">
        <f aca="false">IFERROR(VLOOKUP($J463,'Base 1'!$A:$T,20,0),"-")</f>
        <v>-</v>
      </c>
      <c r="I463" s="51" t="str">
        <f aca="false">IFERROR(VLOOKUP($J463,'Base 1'!$A:$C,3,0),"-")</f>
        <v>-</v>
      </c>
      <c r="J463" s="51"/>
      <c r="K463" s="50" t="str">
        <f aca="false">IFERROR(VLOOKUP($J463,'Base 1'!$A:$E,5,0),"-")</f>
        <v>-</v>
      </c>
      <c r="L463" s="50" t="str">
        <f aca="false">IFERROR(VLOOKUP($J463,'Base 1'!$A:$Q,17,0),"-")</f>
        <v>-</v>
      </c>
      <c r="M463" s="50" t="str">
        <f aca="false">IFERROR(VLOOKUP($J463,'Base 1'!$A:$R,18,0),"-")</f>
        <v>-</v>
      </c>
      <c r="N463" s="50" t="str">
        <f aca="false">IFERROR(VLOOKUP($J463,'Base 1'!$A:$F,6,0),"-")</f>
        <v>-</v>
      </c>
      <c r="O463" s="53" t="str">
        <f aca="false">IFERROR(VLOOKUP($J463,'Base 1'!$A:$G,7,0),"-")</f>
        <v>-</v>
      </c>
      <c r="P463" s="133"/>
      <c r="Q463" s="134" t="s">
        <v>57</v>
      </c>
      <c r="R463" s="135" t="s">
        <v>57</v>
      </c>
      <c r="S463" s="136"/>
      <c r="T463" s="60"/>
      <c r="U463" s="61" t="s">
        <v>57</v>
      </c>
      <c r="V463" s="63" t="str">
        <f aca="false">IFERROR(VLOOKUP($J463,'Base 1'!$A:$Q,16,0),"-")</f>
        <v>-</v>
      </c>
      <c r="W463" s="63" t="s">
        <v>57</v>
      </c>
      <c r="X463" s="64" t="s">
        <v>57</v>
      </c>
    </row>
    <row r="464" s="65" customFormat="true" ht="15" hidden="false" customHeight="false" outlineLevel="0" collapsed="false">
      <c r="B464" s="131" t="n">
        <f aca="true">TODAY()</f>
        <v>46135</v>
      </c>
      <c r="C464" s="132" t="s">
        <v>37</v>
      </c>
      <c r="D464" s="49" t="s">
        <v>38</v>
      </c>
      <c r="E464" s="50" t="str">
        <f aca="false">IFERROR(VLOOKUP($J464,'Base 1'!A:S,19,0),"-")</f>
        <v>-</v>
      </c>
      <c r="F464" s="50" t="str">
        <f aca="false">IFERROR(VLOOKUP($J464,'Base 1'!$A:$N,14,0),"-")</f>
        <v>-</v>
      </c>
      <c r="G464" s="50" t="str">
        <f aca="false">IFERROR(VLOOKUP($J464,'Base 1'!$A:$O,15,0),"-")</f>
        <v>-</v>
      </c>
      <c r="H464" s="50" t="str">
        <f aca="false">IFERROR(VLOOKUP($J464,'Base 1'!$A:$T,20,0),"-")</f>
        <v>-</v>
      </c>
      <c r="I464" s="51" t="str">
        <f aca="false">IFERROR(VLOOKUP($J464,'Base 1'!$A:$C,3,0),"-")</f>
        <v>-</v>
      </c>
      <c r="J464" s="51"/>
      <c r="K464" s="50" t="str">
        <f aca="false">IFERROR(VLOOKUP($J464,'Base 1'!$A:$E,5,0),"-")</f>
        <v>-</v>
      </c>
      <c r="L464" s="50" t="str">
        <f aca="false">IFERROR(VLOOKUP($J464,'Base 1'!$A:$Q,17,0),"-")</f>
        <v>-</v>
      </c>
      <c r="M464" s="50" t="str">
        <f aca="false">IFERROR(VLOOKUP($J464,'Base 1'!$A:$R,18,0),"-")</f>
        <v>-</v>
      </c>
      <c r="N464" s="50" t="str">
        <f aca="false">IFERROR(VLOOKUP($J464,'Base 1'!$A:$F,6,0),"-")</f>
        <v>-</v>
      </c>
      <c r="O464" s="53" t="str">
        <f aca="false">IFERROR(VLOOKUP($J464,'Base 1'!$A:$G,7,0),"-")</f>
        <v>-</v>
      </c>
      <c r="P464" s="133"/>
      <c r="Q464" s="134" t="s">
        <v>57</v>
      </c>
      <c r="R464" s="135" t="s">
        <v>57</v>
      </c>
      <c r="S464" s="136"/>
      <c r="T464" s="60"/>
      <c r="U464" s="61" t="s">
        <v>57</v>
      </c>
      <c r="V464" s="63" t="str">
        <f aca="false">IFERROR(VLOOKUP($J464,'Base 1'!$A:$Q,16,0),"-")</f>
        <v>-</v>
      </c>
      <c r="W464" s="63" t="s">
        <v>57</v>
      </c>
      <c r="X464" s="64" t="s">
        <v>57</v>
      </c>
    </row>
    <row r="465" s="65" customFormat="true" ht="15" hidden="false" customHeight="false" outlineLevel="0" collapsed="false">
      <c r="B465" s="131" t="n">
        <f aca="true">TODAY()</f>
        <v>46135</v>
      </c>
      <c r="C465" s="132" t="s">
        <v>37</v>
      </c>
      <c r="D465" s="49" t="s">
        <v>38</v>
      </c>
      <c r="E465" s="50" t="str">
        <f aca="false">IFERROR(VLOOKUP($J465,'Base 1'!A:S,19,0),"-")</f>
        <v>-</v>
      </c>
      <c r="F465" s="50" t="str">
        <f aca="false">IFERROR(VLOOKUP($J465,'Base 1'!$A:$N,14,0),"-")</f>
        <v>-</v>
      </c>
      <c r="G465" s="50" t="str">
        <f aca="false">IFERROR(VLOOKUP($J465,'Base 1'!$A:$O,15,0),"-")</f>
        <v>-</v>
      </c>
      <c r="H465" s="50" t="str">
        <f aca="false">IFERROR(VLOOKUP($J465,'Base 1'!$A:$T,20,0),"-")</f>
        <v>-</v>
      </c>
      <c r="I465" s="51" t="str">
        <f aca="false">IFERROR(VLOOKUP($J465,'Base 1'!$A:$C,3,0),"-")</f>
        <v>-</v>
      </c>
      <c r="J465" s="51"/>
      <c r="K465" s="50" t="str">
        <f aca="false">IFERROR(VLOOKUP($J465,'Base 1'!$A:$E,5,0),"-")</f>
        <v>-</v>
      </c>
      <c r="L465" s="50" t="str">
        <f aca="false">IFERROR(VLOOKUP($J465,'Base 1'!$A:$Q,17,0),"-")</f>
        <v>-</v>
      </c>
      <c r="M465" s="50" t="str">
        <f aca="false">IFERROR(VLOOKUP($J465,'Base 1'!$A:$R,18,0),"-")</f>
        <v>-</v>
      </c>
      <c r="N465" s="50" t="str">
        <f aca="false">IFERROR(VLOOKUP($J465,'Base 1'!$A:$F,6,0),"-")</f>
        <v>-</v>
      </c>
      <c r="O465" s="53" t="str">
        <f aca="false">IFERROR(VLOOKUP($J465,'Base 1'!$A:$G,7,0),"-")</f>
        <v>-</v>
      </c>
      <c r="P465" s="133"/>
      <c r="Q465" s="134" t="s">
        <v>57</v>
      </c>
      <c r="R465" s="135" t="s">
        <v>57</v>
      </c>
      <c r="S465" s="136"/>
      <c r="T465" s="60"/>
      <c r="U465" s="61" t="s">
        <v>57</v>
      </c>
      <c r="V465" s="63" t="str">
        <f aca="false">IFERROR(VLOOKUP($J465,'Base 1'!$A:$Q,16,0),"-")</f>
        <v>-</v>
      </c>
      <c r="W465" s="63" t="s">
        <v>57</v>
      </c>
      <c r="X465" s="64" t="s">
        <v>57</v>
      </c>
    </row>
    <row r="466" s="65" customFormat="true" ht="15" hidden="false" customHeight="false" outlineLevel="0" collapsed="false">
      <c r="B466" s="131" t="n">
        <f aca="true">TODAY()</f>
        <v>46135</v>
      </c>
      <c r="C466" s="132" t="s">
        <v>37</v>
      </c>
      <c r="D466" s="49" t="s">
        <v>38</v>
      </c>
      <c r="E466" s="50" t="str">
        <f aca="false">IFERROR(VLOOKUP($J466,'Base 1'!A:S,19,0),"-")</f>
        <v>-</v>
      </c>
      <c r="F466" s="50" t="str">
        <f aca="false">IFERROR(VLOOKUP($J466,'Base 1'!$A:$N,14,0),"-")</f>
        <v>-</v>
      </c>
      <c r="G466" s="50" t="str">
        <f aca="false">IFERROR(VLOOKUP($J466,'Base 1'!$A:$O,15,0),"-")</f>
        <v>-</v>
      </c>
      <c r="H466" s="50" t="str">
        <f aca="false">IFERROR(VLOOKUP($J466,'Base 1'!$A:$T,20,0),"-")</f>
        <v>-</v>
      </c>
      <c r="I466" s="51" t="str">
        <f aca="false">IFERROR(VLOOKUP($J466,'Base 1'!$A:$C,3,0),"-")</f>
        <v>-</v>
      </c>
      <c r="J466" s="51"/>
      <c r="K466" s="50" t="str">
        <f aca="false">IFERROR(VLOOKUP($J466,'Base 1'!$A:$E,5,0),"-")</f>
        <v>-</v>
      </c>
      <c r="L466" s="50" t="str">
        <f aca="false">IFERROR(VLOOKUP($J466,'Base 1'!$A:$Q,17,0),"-")</f>
        <v>-</v>
      </c>
      <c r="M466" s="50" t="str">
        <f aca="false">IFERROR(VLOOKUP($J466,'Base 1'!$A:$R,18,0),"-")</f>
        <v>-</v>
      </c>
      <c r="N466" s="50" t="str">
        <f aca="false">IFERROR(VLOOKUP($J466,'Base 1'!$A:$F,6,0),"-")</f>
        <v>-</v>
      </c>
      <c r="O466" s="53" t="str">
        <f aca="false">IFERROR(VLOOKUP($J466,'Base 1'!$A:$G,7,0),"-")</f>
        <v>-</v>
      </c>
      <c r="P466" s="133"/>
      <c r="Q466" s="134" t="s">
        <v>57</v>
      </c>
      <c r="R466" s="135" t="s">
        <v>57</v>
      </c>
      <c r="S466" s="136"/>
      <c r="T466" s="60"/>
      <c r="U466" s="61" t="s">
        <v>57</v>
      </c>
      <c r="V466" s="63" t="str">
        <f aca="false">IFERROR(VLOOKUP($J466,'Base 1'!$A:$Q,16,0),"-")</f>
        <v>-</v>
      </c>
      <c r="W466" s="63" t="s">
        <v>57</v>
      </c>
      <c r="X466" s="64" t="s">
        <v>57</v>
      </c>
    </row>
    <row r="467" s="65" customFormat="true" ht="15" hidden="false" customHeight="false" outlineLevel="0" collapsed="false">
      <c r="B467" s="131" t="n">
        <f aca="true">TODAY()</f>
        <v>46135</v>
      </c>
      <c r="C467" s="132" t="s">
        <v>37</v>
      </c>
      <c r="D467" s="49" t="s">
        <v>38</v>
      </c>
      <c r="E467" s="50" t="str">
        <f aca="false">IFERROR(VLOOKUP($J467,'Base 1'!A:S,19,0),"-")</f>
        <v>-</v>
      </c>
      <c r="F467" s="50" t="str">
        <f aca="false">IFERROR(VLOOKUP($J467,'Base 1'!$A:$N,14,0),"-")</f>
        <v>-</v>
      </c>
      <c r="G467" s="50" t="str">
        <f aca="false">IFERROR(VLOOKUP($J467,'Base 1'!$A:$O,15,0),"-")</f>
        <v>-</v>
      </c>
      <c r="H467" s="50" t="str">
        <f aca="false">IFERROR(VLOOKUP($J467,'Base 1'!$A:$T,20,0),"-")</f>
        <v>-</v>
      </c>
      <c r="I467" s="51" t="str">
        <f aca="false">IFERROR(VLOOKUP($J467,'Base 1'!$A:$C,3,0),"-")</f>
        <v>-</v>
      </c>
      <c r="J467" s="51"/>
      <c r="K467" s="50" t="str">
        <f aca="false">IFERROR(VLOOKUP($J467,'Base 1'!$A:$E,5,0),"-")</f>
        <v>-</v>
      </c>
      <c r="L467" s="50" t="str">
        <f aca="false">IFERROR(VLOOKUP($J467,'Base 1'!$A:$Q,17,0),"-")</f>
        <v>-</v>
      </c>
      <c r="M467" s="50" t="str">
        <f aca="false">IFERROR(VLOOKUP($J467,'Base 1'!$A:$R,18,0),"-")</f>
        <v>-</v>
      </c>
      <c r="N467" s="50" t="str">
        <f aca="false">IFERROR(VLOOKUP($J467,'Base 1'!$A:$F,6,0),"-")</f>
        <v>-</v>
      </c>
      <c r="O467" s="53" t="str">
        <f aca="false">IFERROR(VLOOKUP($J467,'Base 1'!$A:$G,7,0),"-")</f>
        <v>-</v>
      </c>
      <c r="P467" s="133"/>
      <c r="Q467" s="134" t="s">
        <v>57</v>
      </c>
      <c r="R467" s="135" t="s">
        <v>57</v>
      </c>
      <c r="S467" s="136"/>
      <c r="T467" s="60"/>
      <c r="U467" s="61" t="s">
        <v>57</v>
      </c>
      <c r="V467" s="63" t="str">
        <f aca="false">IFERROR(VLOOKUP($J467,'Base 1'!$A:$Q,16,0),"-")</f>
        <v>-</v>
      </c>
      <c r="W467" s="63" t="s">
        <v>57</v>
      </c>
      <c r="X467" s="64" t="s">
        <v>57</v>
      </c>
    </row>
    <row r="468" s="65" customFormat="true" ht="15" hidden="false" customHeight="false" outlineLevel="0" collapsed="false">
      <c r="B468" s="131" t="n">
        <f aca="true">TODAY()</f>
        <v>46135</v>
      </c>
      <c r="C468" s="132" t="s">
        <v>37</v>
      </c>
      <c r="D468" s="49" t="s">
        <v>38</v>
      </c>
      <c r="E468" s="50" t="str">
        <f aca="false">IFERROR(VLOOKUP($J468,'Base 1'!A:S,19,0),"-")</f>
        <v>-</v>
      </c>
      <c r="F468" s="50" t="str">
        <f aca="false">IFERROR(VLOOKUP($J468,'Base 1'!$A:$N,14,0),"-")</f>
        <v>-</v>
      </c>
      <c r="G468" s="50" t="str">
        <f aca="false">IFERROR(VLOOKUP($J468,'Base 1'!$A:$O,15,0),"-")</f>
        <v>-</v>
      </c>
      <c r="H468" s="50" t="str">
        <f aca="false">IFERROR(VLOOKUP($J468,'Base 1'!$A:$T,20,0),"-")</f>
        <v>-</v>
      </c>
      <c r="I468" s="51" t="str">
        <f aca="false">IFERROR(VLOOKUP($J468,'Base 1'!$A:$C,3,0),"-")</f>
        <v>-</v>
      </c>
      <c r="J468" s="51"/>
      <c r="K468" s="50" t="str">
        <f aca="false">IFERROR(VLOOKUP($J468,'Base 1'!$A:$E,5,0),"-")</f>
        <v>-</v>
      </c>
      <c r="L468" s="50" t="str">
        <f aca="false">IFERROR(VLOOKUP($J468,'Base 1'!$A:$Q,17,0),"-")</f>
        <v>-</v>
      </c>
      <c r="M468" s="50" t="str">
        <f aca="false">IFERROR(VLOOKUP($J468,'Base 1'!$A:$R,18,0),"-")</f>
        <v>-</v>
      </c>
      <c r="N468" s="50" t="str">
        <f aca="false">IFERROR(VLOOKUP($J468,'Base 1'!$A:$F,6,0),"-")</f>
        <v>-</v>
      </c>
      <c r="O468" s="53" t="str">
        <f aca="false">IFERROR(VLOOKUP($J468,'Base 1'!$A:$G,7,0),"-")</f>
        <v>-</v>
      </c>
      <c r="P468" s="133"/>
      <c r="Q468" s="134" t="s">
        <v>57</v>
      </c>
      <c r="R468" s="135" t="s">
        <v>57</v>
      </c>
      <c r="S468" s="136"/>
      <c r="T468" s="60"/>
      <c r="U468" s="61" t="s">
        <v>57</v>
      </c>
      <c r="V468" s="63" t="str">
        <f aca="false">IFERROR(VLOOKUP($J468,'Base 1'!$A:$Q,16,0),"-")</f>
        <v>-</v>
      </c>
      <c r="W468" s="63" t="s">
        <v>57</v>
      </c>
      <c r="X468" s="64" t="s">
        <v>57</v>
      </c>
    </row>
    <row r="469" s="65" customFormat="true" ht="15" hidden="false" customHeight="false" outlineLevel="0" collapsed="false">
      <c r="B469" s="131" t="n">
        <f aca="true">TODAY()</f>
        <v>46135</v>
      </c>
      <c r="C469" s="132" t="s">
        <v>37</v>
      </c>
      <c r="D469" s="49" t="s">
        <v>38</v>
      </c>
      <c r="E469" s="50" t="str">
        <f aca="false">IFERROR(VLOOKUP($J469,'Base 1'!A:S,19,0),"-")</f>
        <v>-</v>
      </c>
      <c r="F469" s="50" t="str">
        <f aca="false">IFERROR(VLOOKUP($J469,'Base 1'!$A:$N,14,0),"-")</f>
        <v>-</v>
      </c>
      <c r="G469" s="50" t="str">
        <f aca="false">IFERROR(VLOOKUP($J469,'Base 1'!$A:$O,15,0),"-")</f>
        <v>-</v>
      </c>
      <c r="H469" s="50" t="str">
        <f aca="false">IFERROR(VLOOKUP($J469,'Base 1'!$A:$T,20,0),"-")</f>
        <v>-</v>
      </c>
      <c r="I469" s="51" t="str">
        <f aca="false">IFERROR(VLOOKUP($J469,'Base 1'!$A:$C,3,0),"-")</f>
        <v>-</v>
      </c>
      <c r="J469" s="51"/>
      <c r="K469" s="50" t="str">
        <f aca="false">IFERROR(VLOOKUP($J469,'Base 1'!$A:$E,5,0),"-")</f>
        <v>-</v>
      </c>
      <c r="L469" s="50" t="str">
        <f aca="false">IFERROR(VLOOKUP($J469,'Base 1'!$A:$Q,17,0),"-")</f>
        <v>-</v>
      </c>
      <c r="M469" s="50" t="str">
        <f aca="false">IFERROR(VLOOKUP($J469,'Base 1'!$A:$R,18,0),"-")</f>
        <v>-</v>
      </c>
      <c r="N469" s="50" t="str">
        <f aca="false">IFERROR(VLOOKUP($J469,'Base 1'!$A:$F,6,0),"-")</f>
        <v>-</v>
      </c>
      <c r="O469" s="53" t="str">
        <f aca="false">IFERROR(VLOOKUP($J469,'Base 1'!$A:$G,7,0),"-")</f>
        <v>-</v>
      </c>
      <c r="P469" s="133"/>
      <c r="Q469" s="134" t="s">
        <v>57</v>
      </c>
      <c r="R469" s="135" t="s">
        <v>57</v>
      </c>
      <c r="S469" s="136"/>
      <c r="T469" s="60"/>
      <c r="U469" s="61" t="s">
        <v>57</v>
      </c>
      <c r="V469" s="63" t="str">
        <f aca="false">IFERROR(VLOOKUP($J469,'Base 1'!$A:$Q,16,0),"-")</f>
        <v>-</v>
      </c>
      <c r="W469" s="63" t="s">
        <v>57</v>
      </c>
      <c r="X469" s="64" t="s">
        <v>57</v>
      </c>
    </row>
    <row r="470" s="65" customFormat="true" ht="15" hidden="false" customHeight="false" outlineLevel="0" collapsed="false">
      <c r="B470" s="131" t="n">
        <f aca="true">TODAY()</f>
        <v>46135</v>
      </c>
      <c r="C470" s="132" t="s">
        <v>37</v>
      </c>
      <c r="D470" s="49" t="s">
        <v>38</v>
      </c>
      <c r="E470" s="50" t="str">
        <f aca="false">IFERROR(VLOOKUP($J470,'Base 1'!A:S,19,0),"-")</f>
        <v>-</v>
      </c>
      <c r="F470" s="50" t="str">
        <f aca="false">IFERROR(VLOOKUP($J470,'Base 1'!$A:$N,14,0),"-")</f>
        <v>-</v>
      </c>
      <c r="G470" s="50" t="str">
        <f aca="false">IFERROR(VLOOKUP($J470,'Base 1'!$A:$O,15,0),"-")</f>
        <v>-</v>
      </c>
      <c r="H470" s="50" t="str">
        <f aca="false">IFERROR(VLOOKUP($J470,'Base 1'!$A:$T,20,0),"-")</f>
        <v>-</v>
      </c>
      <c r="I470" s="51" t="str">
        <f aca="false">IFERROR(VLOOKUP($J470,'Base 1'!$A:$C,3,0),"-")</f>
        <v>-</v>
      </c>
      <c r="J470" s="51"/>
      <c r="K470" s="50" t="str">
        <f aca="false">IFERROR(VLOOKUP($J470,'Base 1'!$A:$E,5,0),"-")</f>
        <v>-</v>
      </c>
      <c r="L470" s="50" t="str">
        <f aca="false">IFERROR(VLOOKUP($J470,'Base 1'!$A:$Q,17,0),"-")</f>
        <v>-</v>
      </c>
      <c r="M470" s="50" t="str">
        <f aca="false">IFERROR(VLOOKUP($J470,'Base 1'!$A:$R,18,0),"-")</f>
        <v>-</v>
      </c>
      <c r="N470" s="50" t="str">
        <f aca="false">IFERROR(VLOOKUP($J470,'Base 1'!$A:$F,6,0),"-")</f>
        <v>-</v>
      </c>
      <c r="O470" s="53" t="str">
        <f aca="false">IFERROR(VLOOKUP($J470,'Base 1'!$A:$G,7,0),"-")</f>
        <v>-</v>
      </c>
      <c r="P470" s="133"/>
      <c r="Q470" s="134" t="s">
        <v>57</v>
      </c>
      <c r="R470" s="135" t="s">
        <v>57</v>
      </c>
      <c r="S470" s="136"/>
      <c r="T470" s="60"/>
      <c r="U470" s="61" t="s">
        <v>57</v>
      </c>
      <c r="V470" s="63" t="str">
        <f aca="false">IFERROR(VLOOKUP($J470,'Base 1'!$A:$Q,16,0),"-")</f>
        <v>-</v>
      </c>
      <c r="W470" s="63" t="s">
        <v>57</v>
      </c>
      <c r="X470" s="64" t="s">
        <v>57</v>
      </c>
    </row>
    <row r="471" s="65" customFormat="true" ht="15" hidden="false" customHeight="false" outlineLevel="0" collapsed="false">
      <c r="B471" s="131" t="n">
        <f aca="true">TODAY()</f>
        <v>46135</v>
      </c>
      <c r="C471" s="132" t="s">
        <v>37</v>
      </c>
      <c r="D471" s="49" t="s">
        <v>38</v>
      </c>
      <c r="E471" s="50" t="str">
        <f aca="false">IFERROR(VLOOKUP($J471,'Base 1'!A:S,19,0),"-")</f>
        <v>-</v>
      </c>
      <c r="F471" s="50" t="str">
        <f aca="false">IFERROR(VLOOKUP($J471,'Base 1'!$A:$N,14,0),"-")</f>
        <v>-</v>
      </c>
      <c r="G471" s="50" t="str">
        <f aca="false">IFERROR(VLOOKUP($J471,'Base 1'!$A:$O,15,0),"-")</f>
        <v>-</v>
      </c>
      <c r="H471" s="50" t="str">
        <f aca="false">IFERROR(VLOOKUP($J471,'Base 1'!$A:$T,20,0),"-")</f>
        <v>-</v>
      </c>
      <c r="I471" s="51" t="str">
        <f aca="false">IFERROR(VLOOKUP($J471,'Base 1'!$A:$C,3,0),"-")</f>
        <v>-</v>
      </c>
      <c r="J471" s="51"/>
      <c r="K471" s="50" t="str">
        <f aca="false">IFERROR(VLOOKUP($J471,'Base 1'!$A:$E,5,0),"-")</f>
        <v>-</v>
      </c>
      <c r="L471" s="50" t="str">
        <f aca="false">IFERROR(VLOOKUP($J471,'Base 1'!$A:$Q,17,0),"-")</f>
        <v>-</v>
      </c>
      <c r="M471" s="50" t="str">
        <f aca="false">IFERROR(VLOOKUP($J471,'Base 1'!$A:$R,18,0),"-")</f>
        <v>-</v>
      </c>
      <c r="N471" s="50" t="str">
        <f aca="false">IFERROR(VLOOKUP($J471,'Base 1'!$A:$F,6,0),"-")</f>
        <v>-</v>
      </c>
      <c r="O471" s="53" t="str">
        <f aca="false">IFERROR(VLOOKUP($J471,'Base 1'!$A:$G,7,0),"-")</f>
        <v>-</v>
      </c>
      <c r="P471" s="133"/>
      <c r="Q471" s="134" t="s">
        <v>57</v>
      </c>
      <c r="R471" s="135" t="s">
        <v>57</v>
      </c>
      <c r="S471" s="136"/>
      <c r="T471" s="60"/>
      <c r="U471" s="61" t="s">
        <v>57</v>
      </c>
      <c r="V471" s="63" t="str">
        <f aca="false">IFERROR(VLOOKUP($J471,'Base 1'!$A:$Q,16,0),"-")</f>
        <v>-</v>
      </c>
      <c r="W471" s="63" t="s">
        <v>57</v>
      </c>
      <c r="X471" s="64" t="s">
        <v>57</v>
      </c>
    </row>
    <row r="472" s="65" customFormat="true" ht="15" hidden="false" customHeight="false" outlineLevel="0" collapsed="false">
      <c r="B472" s="131" t="n">
        <f aca="true">TODAY()</f>
        <v>46135</v>
      </c>
      <c r="C472" s="132" t="s">
        <v>37</v>
      </c>
      <c r="D472" s="49" t="s">
        <v>38</v>
      </c>
      <c r="E472" s="50" t="str">
        <f aca="false">IFERROR(VLOOKUP($J472,'Base 1'!A:S,19,0),"-")</f>
        <v>-</v>
      </c>
      <c r="F472" s="50" t="str">
        <f aca="false">IFERROR(VLOOKUP($J472,'Base 1'!$A:$N,14,0),"-")</f>
        <v>-</v>
      </c>
      <c r="G472" s="50" t="str">
        <f aca="false">IFERROR(VLOOKUP($J472,'Base 1'!$A:$O,15,0),"-")</f>
        <v>-</v>
      </c>
      <c r="H472" s="50" t="str">
        <f aca="false">IFERROR(VLOOKUP($J472,'Base 1'!$A:$T,20,0),"-")</f>
        <v>-</v>
      </c>
      <c r="I472" s="51" t="str">
        <f aca="false">IFERROR(VLOOKUP($J472,'Base 1'!$A:$C,3,0),"-")</f>
        <v>-</v>
      </c>
      <c r="J472" s="51"/>
      <c r="K472" s="50" t="str">
        <f aca="false">IFERROR(VLOOKUP($J472,'Base 1'!$A:$E,5,0),"-")</f>
        <v>-</v>
      </c>
      <c r="L472" s="50" t="str">
        <f aca="false">IFERROR(VLOOKUP($J472,'Base 1'!$A:$Q,17,0),"-")</f>
        <v>-</v>
      </c>
      <c r="M472" s="50" t="str">
        <f aca="false">IFERROR(VLOOKUP($J472,'Base 1'!$A:$R,18,0),"-")</f>
        <v>-</v>
      </c>
      <c r="N472" s="50" t="str">
        <f aca="false">IFERROR(VLOOKUP($J472,'Base 1'!$A:$F,6,0),"-")</f>
        <v>-</v>
      </c>
      <c r="O472" s="53" t="str">
        <f aca="false">IFERROR(VLOOKUP($J472,'Base 1'!$A:$G,7,0),"-")</f>
        <v>-</v>
      </c>
      <c r="P472" s="133"/>
      <c r="Q472" s="134" t="s">
        <v>57</v>
      </c>
      <c r="R472" s="135" t="s">
        <v>57</v>
      </c>
      <c r="S472" s="136"/>
      <c r="T472" s="60"/>
      <c r="U472" s="61" t="s">
        <v>57</v>
      </c>
      <c r="V472" s="63" t="str">
        <f aca="false">IFERROR(VLOOKUP($J472,'Base 1'!$A:$Q,16,0),"-")</f>
        <v>-</v>
      </c>
      <c r="W472" s="63" t="s">
        <v>57</v>
      </c>
      <c r="X472" s="64" t="s">
        <v>57</v>
      </c>
    </row>
    <row r="473" s="65" customFormat="true" ht="15" hidden="false" customHeight="false" outlineLevel="0" collapsed="false">
      <c r="B473" s="131" t="n">
        <f aca="true">TODAY()</f>
        <v>46135</v>
      </c>
      <c r="C473" s="132" t="s">
        <v>37</v>
      </c>
      <c r="D473" s="49" t="s">
        <v>38</v>
      </c>
      <c r="E473" s="50" t="str">
        <f aca="false">IFERROR(VLOOKUP($J473,'Base 1'!A:S,19,0),"-")</f>
        <v>-</v>
      </c>
      <c r="F473" s="50" t="str">
        <f aca="false">IFERROR(VLOOKUP($J473,'Base 1'!$A:$N,14,0),"-")</f>
        <v>-</v>
      </c>
      <c r="G473" s="50" t="str">
        <f aca="false">IFERROR(VLOOKUP($J473,'Base 1'!$A:$O,15,0),"-")</f>
        <v>-</v>
      </c>
      <c r="H473" s="50" t="str">
        <f aca="false">IFERROR(VLOOKUP($J473,'Base 1'!$A:$T,20,0),"-")</f>
        <v>-</v>
      </c>
      <c r="I473" s="51" t="str">
        <f aca="false">IFERROR(VLOOKUP($J473,'Base 1'!$A:$C,3,0),"-")</f>
        <v>-</v>
      </c>
      <c r="J473" s="51"/>
      <c r="K473" s="50" t="str">
        <f aca="false">IFERROR(VLOOKUP($J473,'Base 1'!$A:$E,5,0),"-")</f>
        <v>-</v>
      </c>
      <c r="L473" s="50" t="str">
        <f aca="false">IFERROR(VLOOKUP($J473,'Base 1'!$A:$Q,17,0),"-")</f>
        <v>-</v>
      </c>
      <c r="M473" s="50" t="str">
        <f aca="false">IFERROR(VLOOKUP($J473,'Base 1'!$A:$R,18,0),"-")</f>
        <v>-</v>
      </c>
      <c r="N473" s="50" t="str">
        <f aca="false">IFERROR(VLOOKUP($J473,'Base 1'!$A:$F,6,0),"-")</f>
        <v>-</v>
      </c>
      <c r="O473" s="53" t="str">
        <f aca="false">IFERROR(VLOOKUP($J473,'Base 1'!$A:$G,7,0),"-")</f>
        <v>-</v>
      </c>
      <c r="P473" s="133"/>
      <c r="Q473" s="134" t="s">
        <v>57</v>
      </c>
      <c r="R473" s="135" t="s">
        <v>57</v>
      </c>
      <c r="S473" s="136"/>
      <c r="T473" s="60"/>
      <c r="U473" s="61" t="s">
        <v>57</v>
      </c>
      <c r="V473" s="63" t="str">
        <f aca="false">IFERROR(VLOOKUP($J473,'Base 1'!$A:$Q,16,0),"-")</f>
        <v>-</v>
      </c>
      <c r="W473" s="63" t="s">
        <v>57</v>
      </c>
      <c r="X473" s="64" t="s">
        <v>57</v>
      </c>
    </row>
    <row r="474" s="65" customFormat="true" ht="15" hidden="false" customHeight="false" outlineLevel="0" collapsed="false">
      <c r="B474" s="131" t="n">
        <f aca="true">TODAY()</f>
        <v>46135</v>
      </c>
      <c r="C474" s="132" t="s">
        <v>37</v>
      </c>
      <c r="D474" s="49" t="s">
        <v>38</v>
      </c>
      <c r="E474" s="50" t="str">
        <f aca="false">IFERROR(VLOOKUP($J474,'Base 1'!A:S,19,0),"-")</f>
        <v>-</v>
      </c>
      <c r="F474" s="50" t="str">
        <f aca="false">IFERROR(VLOOKUP($J474,'Base 1'!$A:$N,14,0),"-")</f>
        <v>-</v>
      </c>
      <c r="G474" s="50" t="str">
        <f aca="false">IFERROR(VLOOKUP($J474,'Base 1'!$A:$O,15,0),"-")</f>
        <v>-</v>
      </c>
      <c r="H474" s="50" t="str">
        <f aca="false">IFERROR(VLOOKUP($J474,'Base 1'!$A:$T,20,0),"-")</f>
        <v>-</v>
      </c>
      <c r="I474" s="51" t="str">
        <f aca="false">IFERROR(VLOOKUP($J474,'Base 1'!$A:$C,3,0),"-")</f>
        <v>-</v>
      </c>
      <c r="J474" s="51"/>
      <c r="K474" s="50" t="str">
        <f aca="false">IFERROR(VLOOKUP($J474,'Base 1'!$A:$E,5,0),"-")</f>
        <v>-</v>
      </c>
      <c r="L474" s="50" t="str">
        <f aca="false">IFERROR(VLOOKUP($J474,'Base 1'!$A:$Q,17,0),"-")</f>
        <v>-</v>
      </c>
      <c r="M474" s="50" t="str">
        <f aca="false">IFERROR(VLOOKUP($J474,'Base 1'!$A:$R,18,0),"-")</f>
        <v>-</v>
      </c>
      <c r="N474" s="50" t="str">
        <f aca="false">IFERROR(VLOOKUP($J474,'Base 1'!$A:$F,6,0),"-")</f>
        <v>-</v>
      </c>
      <c r="O474" s="53" t="str">
        <f aca="false">IFERROR(VLOOKUP($J474,'Base 1'!$A:$G,7,0),"-")</f>
        <v>-</v>
      </c>
      <c r="P474" s="133"/>
      <c r="Q474" s="134" t="s">
        <v>57</v>
      </c>
      <c r="R474" s="135" t="s">
        <v>57</v>
      </c>
      <c r="S474" s="136"/>
      <c r="T474" s="60"/>
      <c r="U474" s="61" t="s">
        <v>57</v>
      </c>
      <c r="V474" s="63" t="str">
        <f aca="false">IFERROR(VLOOKUP($J474,'Base 1'!$A:$Q,16,0),"-")</f>
        <v>-</v>
      </c>
      <c r="W474" s="63" t="s">
        <v>57</v>
      </c>
      <c r="X474" s="64" t="s">
        <v>57</v>
      </c>
    </row>
    <row r="475" s="65" customFormat="true" ht="15" hidden="false" customHeight="false" outlineLevel="0" collapsed="false">
      <c r="B475" s="131" t="n">
        <f aca="true">TODAY()</f>
        <v>46135</v>
      </c>
      <c r="C475" s="132" t="s">
        <v>37</v>
      </c>
      <c r="D475" s="49" t="s">
        <v>38</v>
      </c>
      <c r="E475" s="50" t="str">
        <f aca="false">IFERROR(VLOOKUP($J475,'Base 1'!A:S,19,0),"-")</f>
        <v>-</v>
      </c>
      <c r="F475" s="50" t="str">
        <f aca="false">IFERROR(VLOOKUP($J475,'Base 1'!$A:$N,14,0),"-")</f>
        <v>-</v>
      </c>
      <c r="G475" s="50" t="str">
        <f aca="false">IFERROR(VLOOKUP($J475,'Base 1'!$A:$O,15,0),"-")</f>
        <v>-</v>
      </c>
      <c r="H475" s="50" t="str">
        <f aca="false">IFERROR(VLOOKUP($J475,'Base 1'!$A:$T,20,0),"-")</f>
        <v>-</v>
      </c>
      <c r="I475" s="51" t="str">
        <f aca="false">IFERROR(VLOOKUP($J475,'Base 1'!$A:$C,3,0),"-")</f>
        <v>-</v>
      </c>
      <c r="J475" s="51"/>
      <c r="K475" s="50" t="str">
        <f aca="false">IFERROR(VLOOKUP($J475,'Base 1'!$A:$E,5,0),"-")</f>
        <v>-</v>
      </c>
      <c r="L475" s="50" t="str">
        <f aca="false">IFERROR(VLOOKUP($J475,'Base 1'!$A:$Q,17,0),"-")</f>
        <v>-</v>
      </c>
      <c r="M475" s="50" t="str">
        <f aca="false">IFERROR(VLOOKUP($J475,'Base 1'!$A:$R,18,0),"-")</f>
        <v>-</v>
      </c>
      <c r="N475" s="50" t="str">
        <f aca="false">IFERROR(VLOOKUP($J475,'Base 1'!$A:$F,6,0),"-")</f>
        <v>-</v>
      </c>
      <c r="O475" s="53" t="str">
        <f aca="false">IFERROR(VLOOKUP($J475,'Base 1'!$A:$G,7,0),"-")</f>
        <v>-</v>
      </c>
      <c r="P475" s="133"/>
      <c r="Q475" s="134" t="s">
        <v>57</v>
      </c>
      <c r="R475" s="135" t="s">
        <v>57</v>
      </c>
      <c r="S475" s="136"/>
      <c r="T475" s="60"/>
      <c r="U475" s="61" t="s">
        <v>57</v>
      </c>
      <c r="V475" s="63" t="str">
        <f aca="false">IFERROR(VLOOKUP($J475,'Base 1'!$A:$Q,16,0),"-")</f>
        <v>-</v>
      </c>
      <c r="W475" s="63" t="s">
        <v>57</v>
      </c>
      <c r="X475" s="64" t="s">
        <v>57</v>
      </c>
    </row>
    <row r="476" s="65" customFormat="true" ht="15" hidden="false" customHeight="false" outlineLevel="0" collapsed="false">
      <c r="B476" s="131" t="n">
        <f aca="true">TODAY()</f>
        <v>46135</v>
      </c>
      <c r="C476" s="132" t="s">
        <v>37</v>
      </c>
      <c r="D476" s="49" t="s">
        <v>38</v>
      </c>
      <c r="E476" s="50" t="str">
        <f aca="false">IFERROR(VLOOKUP($J476,'Base 1'!A:S,19,0),"-")</f>
        <v>-</v>
      </c>
      <c r="F476" s="50" t="str">
        <f aca="false">IFERROR(VLOOKUP($J476,'Base 1'!$A:$N,14,0),"-")</f>
        <v>-</v>
      </c>
      <c r="G476" s="50" t="str">
        <f aca="false">IFERROR(VLOOKUP($J476,'Base 1'!$A:$O,15,0),"-")</f>
        <v>-</v>
      </c>
      <c r="H476" s="50" t="str">
        <f aca="false">IFERROR(VLOOKUP($J476,'Base 1'!$A:$T,20,0),"-")</f>
        <v>-</v>
      </c>
      <c r="I476" s="51" t="str">
        <f aca="false">IFERROR(VLOOKUP($J476,'Base 1'!$A:$C,3,0),"-")</f>
        <v>-</v>
      </c>
      <c r="J476" s="51"/>
      <c r="K476" s="50" t="str">
        <f aca="false">IFERROR(VLOOKUP($J476,'Base 1'!$A:$E,5,0),"-")</f>
        <v>-</v>
      </c>
      <c r="L476" s="50" t="str">
        <f aca="false">IFERROR(VLOOKUP($J476,'Base 1'!$A:$Q,17,0),"-")</f>
        <v>-</v>
      </c>
      <c r="M476" s="50" t="str">
        <f aca="false">IFERROR(VLOOKUP($J476,'Base 1'!$A:$R,18,0),"-")</f>
        <v>-</v>
      </c>
      <c r="N476" s="50" t="str">
        <f aca="false">IFERROR(VLOOKUP($J476,'Base 1'!$A:$F,6,0),"-")</f>
        <v>-</v>
      </c>
      <c r="O476" s="53" t="str">
        <f aca="false">IFERROR(VLOOKUP($J476,'Base 1'!$A:$G,7,0),"-")</f>
        <v>-</v>
      </c>
      <c r="P476" s="133"/>
      <c r="Q476" s="134" t="s">
        <v>57</v>
      </c>
      <c r="R476" s="135" t="s">
        <v>57</v>
      </c>
      <c r="S476" s="136"/>
      <c r="T476" s="60"/>
      <c r="U476" s="61" t="s">
        <v>57</v>
      </c>
      <c r="V476" s="63" t="str">
        <f aca="false">IFERROR(VLOOKUP($J476,'Base 1'!$A:$Q,16,0),"-")</f>
        <v>-</v>
      </c>
      <c r="W476" s="63" t="s">
        <v>57</v>
      </c>
      <c r="X476" s="64" t="s">
        <v>57</v>
      </c>
    </row>
    <row r="477" s="65" customFormat="true" ht="15" hidden="false" customHeight="false" outlineLevel="0" collapsed="false">
      <c r="B477" s="131" t="n">
        <f aca="true">TODAY()</f>
        <v>46135</v>
      </c>
      <c r="C477" s="132" t="s">
        <v>37</v>
      </c>
      <c r="D477" s="49" t="s">
        <v>38</v>
      </c>
      <c r="E477" s="50" t="str">
        <f aca="false">IFERROR(VLOOKUP($J477,'Base 1'!A:S,19,0),"-")</f>
        <v>-</v>
      </c>
      <c r="F477" s="50" t="str">
        <f aca="false">IFERROR(VLOOKUP($J477,'Base 1'!$A:$N,14,0),"-")</f>
        <v>-</v>
      </c>
      <c r="G477" s="50" t="str">
        <f aca="false">IFERROR(VLOOKUP($J477,'Base 1'!$A:$O,15,0),"-")</f>
        <v>-</v>
      </c>
      <c r="H477" s="50" t="str">
        <f aca="false">IFERROR(VLOOKUP($J477,'Base 1'!$A:$T,20,0),"-")</f>
        <v>-</v>
      </c>
      <c r="I477" s="51" t="str">
        <f aca="false">IFERROR(VLOOKUP($J477,'Base 1'!$A:$C,3,0),"-")</f>
        <v>-</v>
      </c>
      <c r="J477" s="51"/>
      <c r="K477" s="50" t="str">
        <f aca="false">IFERROR(VLOOKUP($J477,'Base 1'!$A:$E,5,0),"-")</f>
        <v>-</v>
      </c>
      <c r="L477" s="50" t="str">
        <f aca="false">IFERROR(VLOOKUP($J477,'Base 1'!$A:$Q,17,0),"-")</f>
        <v>-</v>
      </c>
      <c r="M477" s="50" t="str">
        <f aca="false">IFERROR(VLOOKUP($J477,'Base 1'!$A:$R,18,0),"-")</f>
        <v>-</v>
      </c>
      <c r="N477" s="50" t="str">
        <f aca="false">IFERROR(VLOOKUP($J477,'Base 1'!$A:$F,6,0),"-")</f>
        <v>-</v>
      </c>
      <c r="O477" s="53" t="str">
        <f aca="false">IFERROR(VLOOKUP($J477,'Base 1'!$A:$G,7,0),"-")</f>
        <v>-</v>
      </c>
      <c r="P477" s="133"/>
      <c r="Q477" s="134" t="s">
        <v>57</v>
      </c>
      <c r="R477" s="135" t="s">
        <v>57</v>
      </c>
      <c r="S477" s="136"/>
      <c r="T477" s="60"/>
      <c r="U477" s="61" t="s">
        <v>57</v>
      </c>
      <c r="V477" s="63" t="str">
        <f aca="false">IFERROR(VLOOKUP($J477,'Base 1'!$A:$Q,16,0),"-")</f>
        <v>-</v>
      </c>
      <c r="W477" s="63" t="s">
        <v>57</v>
      </c>
      <c r="X477" s="64" t="s">
        <v>57</v>
      </c>
    </row>
    <row r="478" s="65" customFormat="true" ht="15" hidden="false" customHeight="false" outlineLevel="0" collapsed="false">
      <c r="B478" s="131" t="n">
        <f aca="true">TODAY()</f>
        <v>46135</v>
      </c>
      <c r="C478" s="132" t="s">
        <v>37</v>
      </c>
      <c r="D478" s="49" t="s">
        <v>38</v>
      </c>
      <c r="E478" s="50" t="str">
        <f aca="false">IFERROR(VLOOKUP($J478,'Base 1'!A:S,19,0),"-")</f>
        <v>-</v>
      </c>
      <c r="F478" s="50" t="str">
        <f aca="false">IFERROR(VLOOKUP($J478,'Base 1'!$A:$N,14,0),"-")</f>
        <v>-</v>
      </c>
      <c r="G478" s="50" t="str">
        <f aca="false">IFERROR(VLOOKUP($J478,'Base 1'!$A:$O,15,0),"-")</f>
        <v>-</v>
      </c>
      <c r="H478" s="50" t="str">
        <f aca="false">IFERROR(VLOOKUP($J478,'Base 1'!$A:$T,20,0),"-")</f>
        <v>-</v>
      </c>
      <c r="I478" s="51" t="str">
        <f aca="false">IFERROR(VLOOKUP($J478,'Base 1'!$A:$C,3,0),"-")</f>
        <v>-</v>
      </c>
      <c r="J478" s="51"/>
      <c r="K478" s="50" t="str">
        <f aca="false">IFERROR(VLOOKUP($J478,'Base 1'!$A:$E,5,0),"-")</f>
        <v>-</v>
      </c>
      <c r="L478" s="50" t="str">
        <f aca="false">IFERROR(VLOOKUP($J478,'Base 1'!$A:$Q,17,0),"-")</f>
        <v>-</v>
      </c>
      <c r="M478" s="50" t="str">
        <f aca="false">IFERROR(VLOOKUP($J478,'Base 1'!$A:$R,18,0),"-")</f>
        <v>-</v>
      </c>
      <c r="N478" s="50" t="str">
        <f aca="false">IFERROR(VLOOKUP($J478,'Base 1'!$A:$F,6,0),"-")</f>
        <v>-</v>
      </c>
      <c r="O478" s="53" t="str">
        <f aca="false">IFERROR(VLOOKUP($J478,'Base 1'!$A:$G,7,0),"-")</f>
        <v>-</v>
      </c>
      <c r="P478" s="133"/>
      <c r="Q478" s="134" t="s">
        <v>57</v>
      </c>
      <c r="R478" s="135" t="s">
        <v>57</v>
      </c>
      <c r="S478" s="136"/>
      <c r="T478" s="60"/>
      <c r="U478" s="61" t="s">
        <v>57</v>
      </c>
      <c r="V478" s="63" t="str">
        <f aca="false">IFERROR(VLOOKUP($J478,'Base 1'!$A:$Q,16,0),"-")</f>
        <v>-</v>
      </c>
      <c r="W478" s="63" t="s">
        <v>57</v>
      </c>
      <c r="X478" s="64" t="s">
        <v>57</v>
      </c>
    </row>
    <row r="479" s="65" customFormat="true" ht="15" hidden="false" customHeight="false" outlineLevel="0" collapsed="false">
      <c r="B479" s="131" t="n">
        <f aca="true">TODAY()</f>
        <v>46135</v>
      </c>
      <c r="C479" s="132" t="s">
        <v>37</v>
      </c>
      <c r="D479" s="49" t="s">
        <v>38</v>
      </c>
      <c r="E479" s="50" t="str">
        <f aca="false">IFERROR(VLOOKUP($J479,'Base 1'!A:S,19,0),"-")</f>
        <v>-</v>
      </c>
      <c r="F479" s="50" t="str">
        <f aca="false">IFERROR(VLOOKUP($J479,'Base 1'!$A:$N,14,0),"-")</f>
        <v>-</v>
      </c>
      <c r="G479" s="50" t="str">
        <f aca="false">IFERROR(VLOOKUP($J479,'Base 1'!$A:$O,15,0),"-")</f>
        <v>-</v>
      </c>
      <c r="H479" s="50" t="str">
        <f aca="false">IFERROR(VLOOKUP($J479,'Base 1'!$A:$T,20,0),"-")</f>
        <v>-</v>
      </c>
      <c r="I479" s="51" t="str">
        <f aca="false">IFERROR(VLOOKUP($J479,'Base 1'!$A:$C,3,0),"-")</f>
        <v>-</v>
      </c>
      <c r="J479" s="51"/>
      <c r="K479" s="50" t="str">
        <f aca="false">IFERROR(VLOOKUP($J479,'Base 1'!$A:$E,5,0),"-")</f>
        <v>-</v>
      </c>
      <c r="L479" s="50" t="str">
        <f aca="false">IFERROR(VLOOKUP($J479,'Base 1'!$A:$Q,17,0),"-")</f>
        <v>-</v>
      </c>
      <c r="M479" s="50" t="str">
        <f aca="false">IFERROR(VLOOKUP($J479,'Base 1'!$A:$R,18,0),"-")</f>
        <v>-</v>
      </c>
      <c r="N479" s="50" t="str">
        <f aca="false">IFERROR(VLOOKUP($J479,'Base 1'!$A:$F,6,0),"-")</f>
        <v>-</v>
      </c>
      <c r="O479" s="53" t="str">
        <f aca="false">IFERROR(VLOOKUP($J479,'Base 1'!$A:$G,7,0),"-")</f>
        <v>-</v>
      </c>
      <c r="P479" s="133"/>
      <c r="Q479" s="134" t="s">
        <v>57</v>
      </c>
      <c r="R479" s="135" t="s">
        <v>57</v>
      </c>
      <c r="S479" s="136"/>
      <c r="T479" s="60"/>
      <c r="U479" s="61" t="s">
        <v>57</v>
      </c>
      <c r="V479" s="63" t="str">
        <f aca="false">IFERROR(VLOOKUP($J479,'Base 1'!$A:$Q,16,0),"-")</f>
        <v>-</v>
      </c>
      <c r="W479" s="63" t="s">
        <v>57</v>
      </c>
      <c r="X479" s="64" t="s">
        <v>57</v>
      </c>
    </row>
    <row r="480" s="65" customFormat="true" ht="15" hidden="false" customHeight="false" outlineLevel="0" collapsed="false">
      <c r="B480" s="131" t="n">
        <f aca="true">TODAY()</f>
        <v>46135</v>
      </c>
      <c r="C480" s="132" t="s">
        <v>37</v>
      </c>
      <c r="D480" s="49" t="s">
        <v>38</v>
      </c>
      <c r="E480" s="50" t="str">
        <f aca="false">IFERROR(VLOOKUP($J480,'Base 1'!A:S,19,0),"-")</f>
        <v>-</v>
      </c>
      <c r="F480" s="50" t="str">
        <f aca="false">IFERROR(VLOOKUP($J480,'Base 1'!$A:$N,14,0),"-")</f>
        <v>-</v>
      </c>
      <c r="G480" s="50" t="str">
        <f aca="false">IFERROR(VLOOKUP($J480,'Base 1'!$A:$O,15,0),"-")</f>
        <v>-</v>
      </c>
      <c r="H480" s="50" t="str">
        <f aca="false">IFERROR(VLOOKUP($J480,'Base 1'!$A:$T,20,0),"-")</f>
        <v>-</v>
      </c>
      <c r="I480" s="51" t="str">
        <f aca="false">IFERROR(VLOOKUP($J480,'Base 1'!$A:$C,3,0),"-")</f>
        <v>-</v>
      </c>
      <c r="J480" s="51"/>
      <c r="K480" s="50" t="str">
        <f aca="false">IFERROR(VLOOKUP($J480,'Base 1'!$A:$E,5,0),"-")</f>
        <v>-</v>
      </c>
      <c r="L480" s="50" t="str">
        <f aca="false">IFERROR(VLOOKUP($J480,'Base 1'!$A:$Q,17,0),"-")</f>
        <v>-</v>
      </c>
      <c r="M480" s="50" t="str">
        <f aca="false">IFERROR(VLOOKUP($J480,'Base 1'!$A:$R,18,0),"-")</f>
        <v>-</v>
      </c>
      <c r="N480" s="50" t="str">
        <f aca="false">IFERROR(VLOOKUP($J480,'Base 1'!$A:$F,6,0),"-")</f>
        <v>-</v>
      </c>
      <c r="O480" s="53" t="str">
        <f aca="false">IFERROR(VLOOKUP($J480,'Base 1'!$A:$G,7,0),"-")</f>
        <v>-</v>
      </c>
      <c r="P480" s="133"/>
      <c r="Q480" s="134" t="s">
        <v>57</v>
      </c>
      <c r="R480" s="135" t="s">
        <v>57</v>
      </c>
      <c r="S480" s="136"/>
      <c r="T480" s="60"/>
      <c r="U480" s="61" t="s">
        <v>57</v>
      </c>
      <c r="V480" s="63" t="str">
        <f aca="false">IFERROR(VLOOKUP($J480,'Base 1'!$A:$Q,16,0),"-")</f>
        <v>-</v>
      </c>
      <c r="W480" s="63" t="s">
        <v>57</v>
      </c>
      <c r="X480" s="64" t="s">
        <v>57</v>
      </c>
    </row>
    <row r="481" s="65" customFormat="true" ht="15" hidden="false" customHeight="false" outlineLevel="0" collapsed="false">
      <c r="B481" s="131" t="n">
        <f aca="true">TODAY()</f>
        <v>46135</v>
      </c>
      <c r="C481" s="132" t="s">
        <v>37</v>
      </c>
      <c r="D481" s="49" t="s">
        <v>38</v>
      </c>
      <c r="E481" s="50" t="str">
        <f aca="false">IFERROR(VLOOKUP($J481,'Base 1'!A:S,19,0),"-")</f>
        <v>-</v>
      </c>
      <c r="F481" s="50" t="str">
        <f aca="false">IFERROR(VLOOKUP($J481,'Base 1'!$A:$N,14,0),"-")</f>
        <v>-</v>
      </c>
      <c r="G481" s="50" t="str">
        <f aca="false">IFERROR(VLOOKUP($J481,'Base 1'!$A:$O,15,0),"-")</f>
        <v>-</v>
      </c>
      <c r="H481" s="50" t="str">
        <f aca="false">IFERROR(VLOOKUP($J481,'Base 1'!$A:$T,20,0),"-")</f>
        <v>-</v>
      </c>
      <c r="I481" s="51" t="str">
        <f aca="false">IFERROR(VLOOKUP($J481,'Base 1'!$A:$C,3,0),"-")</f>
        <v>-</v>
      </c>
      <c r="J481" s="51"/>
      <c r="K481" s="50" t="str">
        <f aca="false">IFERROR(VLOOKUP($J481,'Base 1'!$A:$E,5,0),"-")</f>
        <v>-</v>
      </c>
      <c r="L481" s="50" t="str">
        <f aca="false">IFERROR(VLOOKUP($J481,'Base 1'!$A:$Q,17,0),"-")</f>
        <v>-</v>
      </c>
      <c r="M481" s="50" t="str">
        <f aca="false">IFERROR(VLOOKUP($J481,'Base 1'!$A:$R,18,0),"-")</f>
        <v>-</v>
      </c>
      <c r="N481" s="50" t="str">
        <f aca="false">IFERROR(VLOOKUP($J481,'Base 1'!$A:$F,6,0),"-")</f>
        <v>-</v>
      </c>
      <c r="O481" s="53" t="str">
        <f aca="false">IFERROR(VLOOKUP($J481,'Base 1'!$A:$G,7,0),"-")</f>
        <v>-</v>
      </c>
      <c r="P481" s="133"/>
      <c r="Q481" s="134" t="s">
        <v>57</v>
      </c>
      <c r="R481" s="135" t="s">
        <v>57</v>
      </c>
      <c r="S481" s="136"/>
      <c r="T481" s="60"/>
      <c r="U481" s="61" t="s">
        <v>57</v>
      </c>
      <c r="V481" s="63" t="str">
        <f aca="false">IFERROR(VLOOKUP($J481,'Base 1'!$A:$Q,16,0),"-")</f>
        <v>-</v>
      </c>
      <c r="W481" s="63" t="s">
        <v>57</v>
      </c>
      <c r="X481" s="64" t="s">
        <v>57</v>
      </c>
    </row>
    <row r="482" s="65" customFormat="true" ht="15" hidden="false" customHeight="false" outlineLevel="0" collapsed="false">
      <c r="B482" s="131" t="n">
        <f aca="true">TODAY()</f>
        <v>46135</v>
      </c>
      <c r="C482" s="132" t="s">
        <v>37</v>
      </c>
      <c r="D482" s="49" t="s">
        <v>38</v>
      </c>
      <c r="E482" s="50" t="str">
        <f aca="false">IFERROR(VLOOKUP($J482,'Base 1'!A:S,19,0),"-")</f>
        <v>-</v>
      </c>
      <c r="F482" s="50" t="str">
        <f aca="false">IFERROR(VLOOKUP($J482,'Base 1'!$A:$N,14,0),"-")</f>
        <v>-</v>
      </c>
      <c r="G482" s="50" t="str">
        <f aca="false">IFERROR(VLOOKUP($J482,'Base 1'!$A:$O,15,0),"-")</f>
        <v>-</v>
      </c>
      <c r="H482" s="50" t="str">
        <f aca="false">IFERROR(VLOOKUP($J482,'Base 1'!$A:$T,20,0),"-")</f>
        <v>-</v>
      </c>
      <c r="I482" s="51" t="str">
        <f aca="false">IFERROR(VLOOKUP($J482,'Base 1'!$A:$C,3,0),"-")</f>
        <v>-</v>
      </c>
      <c r="J482" s="51"/>
      <c r="K482" s="50" t="str">
        <f aca="false">IFERROR(VLOOKUP($J482,'Base 1'!$A:$E,5,0),"-")</f>
        <v>-</v>
      </c>
      <c r="L482" s="50" t="str">
        <f aca="false">IFERROR(VLOOKUP($J482,'Base 1'!$A:$Q,17,0),"-")</f>
        <v>-</v>
      </c>
      <c r="M482" s="50" t="str">
        <f aca="false">IFERROR(VLOOKUP($J482,'Base 1'!$A:$R,18,0),"-")</f>
        <v>-</v>
      </c>
      <c r="N482" s="50" t="str">
        <f aca="false">IFERROR(VLOOKUP($J482,'Base 1'!$A:$F,6,0),"-")</f>
        <v>-</v>
      </c>
      <c r="O482" s="53" t="str">
        <f aca="false">IFERROR(VLOOKUP($J482,'Base 1'!$A:$G,7,0),"-")</f>
        <v>-</v>
      </c>
      <c r="P482" s="133"/>
      <c r="Q482" s="134" t="s">
        <v>57</v>
      </c>
      <c r="R482" s="135" t="s">
        <v>57</v>
      </c>
      <c r="S482" s="136"/>
      <c r="T482" s="60"/>
      <c r="U482" s="61" t="s">
        <v>57</v>
      </c>
      <c r="V482" s="63" t="str">
        <f aca="false">IFERROR(VLOOKUP($J482,'Base 1'!$A:$Q,16,0),"-")</f>
        <v>-</v>
      </c>
      <c r="W482" s="63" t="s">
        <v>57</v>
      </c>
      <c r="X482" s="64" t="s">
        <v>57</v>
      </c>
    </row>
    <row r="483" s="65" customFormat="true" ht="15" hidden="false" customHeight="false" outlineLevel="0" collapsed="false">
      <c r="B483" s="131" t="n">
        <f aca="true">TODAY()</f>
        <v>46135</v>
      </c>
      <c r="C483" s="132" t="s">
        <v>37</v>
      </c>
      <c r="D483" s="49" t="s">
        <v>38</v>
      </c>
      <c r="E483" s="50" t="str">
        <f aca="false">IFERROR(VLOOKUP($J483,'Base 1'!A:S,19,0),"-")</f>
        <v>-</v>
      </c>
      <c r="F483" s="50" t="str">
        <f aca="false">IFERROR(VLOOKUP($J483,'Base 1'!$A:$N,14,0),"-")</f>
        <v>-</v>
      </c>
      <c r="G483" s="50" t="str">
        <f aca="false">IFERROR(VLOOKUP($J483,'Base 1'!$A:$O,15,0),"-")</f>
        <v>-</v>
      </c>
      <c r="H483" s="50" t="str">
        <f aca="false">IFERROR(VLOOKUP($J483,'Base 1'!$A:$T,20,0),"-")</f>
        <v>-</v>
      </c>
      <c r="I483" s="51" t="str">
        <f aca="false">IFERROR(VLOOKUP($J483,'Base 1'!$A:$C,3,0),"-")</f>
        <v>-</v>
      </c>
      <c r="J483" s="51"/>
      <c r="K483" s="50" t="str">
        <f aca="false">IFERROR(VLOOKUP($J483,'Base 1'!$A:$E,5,0),"-")</f>
        <v>-</v>
      </c>
      <c r="L483" s="50" t="str">
        <f aca="false">IFERROR(VLOOKUP($J483,'Base 1'!$A:$Q,17,0),"-")</f>
        <v>-</v>
      </c>
      <c r="M483" s="50" t="str">
        <f aca="false">IFERROR(VLOOKUP($J483,'Base 1'!$A:$R,18,0),"-")</f>
        <v>-</v>
      </c>
      <c r="N483" s="50" t="str">
        <f aca="false">IFERROR(VLOOKUP($J483,'Base 1'!$A:$F,6,0),"-")</f>
        <v>-</v>
      </c>
      <c r="O483" s="53" t="str">
        <f aca="false">IFERROR(VLOOKUP($J483,'Base 1'!$A:$G,7,0),"-")</f>
        <v>-</v>
      </c>
      <c r="P483" s="133"/>
      <c r="Q483" s="134" t="s">
        <v>57</v>
      </c>
      <c r="R483" s="135" t="s">
        <v>57</v>
      </c>
      <c r="S483" s="136"/>
      <c r="T483" s="60"/>
      <c r="U483" s="61" t="s">
        <v>57</v>
      </c>
      <c r="V483" s="63" t="str">
        <f aca="false">IFERROR(VLOOKUP($J483,'Base 1'!$A:$Q,16,0),"-")</f>
        <v>-</v>
      </c>
      <c r="W483" s="63" t="s">
        <v>57</v>
      </c>
      <c r="X483" s="64" t="s">
        <v>57</v>
      </c>
    </row>
    <row r="484" s="65" customFormat="true" ht="15" hidden="false" customHeight="false" outlineLevel="0" collapsed="false">
      <c r="B484" s="131" t="n">
        <f aca="true">TODAY()</f>
        <v>46135</v>
      </c>
      <c r="C484" s="132" t="s">
        <v>37</v>
      </c>
      <c r="D484" s="49" t="s">
        <v>38</v>
      </c>
      <c r="E484" s="50" t="str">
        <f aca="false">IFERROR(VLOOKUP($J484,'Base 1'!A:S,19,0),"-")</f>
        <v>-</v>
      </c>
      <c r="F484" s="50" t="str">
        <f aca="false">IFERROR(VLOOKUP($J484,'Base 1'!$A:$N,14,0),"-")</f>
        <v>-</v>
      </c>
      <c r="G484" s="50" t="str">
        <f aca="false">IFERROR(VLOOKUP($J484,'Base 1'!$A:$O,15,0),"-")</f>
        <v>-</v>
      </c>
      <c r="H484" s="50" t="str">
        <f aca="false">IFERROR(VLOOKUP($J484,'Base 1'!$A:$T,20,0),"-")</f>
        <v>-</v>
      </c>
      <c r="I484" s="51" t="str">
        <f aca="false">IFERROR(VLOOKUP($J484,'Base 1'!$A:$C,3,0),"-")</f>
        <v>-</v>
      </c>
      <c r="J484" s="51"/>
      <c r="K484" s="50" t="str">
        <f aca="false">IFERROR(VLOOKUP($J484,'Base 1'!$A:$E,5,0),"-")</f>
        <v>-</v>
      </c>
      <c r="L484" s="50" t="str">
        <f aca="false">IFERROR(VLOOKUP($J484,'Base 1'!$A:$Q,17,0),"-")</f>
        <v>-</v>
      </c>
      <c r="M484" s="50" t="str">
        <f aca="false">IFERROR(VLOOKUP($J484,'Base 1'!$A:$R,18,0),"-")</f>
        <v>-</v>
      </c>
      <c r="N484" s="50" t="str">
        <f aca="false">IFERROR(VLOOKUP($J484,'Base 1'!$A:$F,6,0),"-")</f>
        <v>-</v>
      </c>
      <c r="O484" s="53" t="str">
        <f aca="false">IFERROR(VLOOKUP($J484,'Base 1'!$A:$G,7,0),"-")</f>
        <v>-</v>
      </c>
      <c r="P484" s="133"/>
      <c r="Q484" s="134" t="s">
        <v>57</v>
      </c>
      <c r="R484" s="135" t="s">
        <v>57</v>
      </c>
      <c r="S484" s="136"/>
      <c r="T484" s="60"/>
      <c r="U484" s="61" t="s">
        <v>57</v>
      </c>
      <c r="V484" s="63" t="str">
        <f aca="false">IFERROR(VLOOKUP($J484,'Base 1'!$A:$Q,16,0),"-")</f>
        <v>-</v>
      </c>
      <c r="W484" s="63" t="s">
        <v>57</v>
      </c>
      <c r="X484" s="64" t="s">
        <v>57</v>
      </c>
    </row>
    <row r="485" s="65" customFormat="true" ht="15" hidden="false" customHeight="false" outlineLevel="0" collapsed="false">
      <c r="B485" s="131" t="n">
        <f aca="true">TODAY()</f>
        <v>46135</v>
      </c>
      <c r="C485" s="132" t="s">
        <v>37</v>
      </c>
      <c r="D485" s="49" t="s">
        <v>38</v>
      </c>
      <c r="E485" s="50" t="str">
        <f aca="false">IFERROR(VLOOKUP($J485,'Base 1'!A:S,19,0),"-")</f>
        <v>-</v>
      </c>
      <c r="F485" s="50" t="str">
        <f aca="false">IFERROR(VLOOKUP($J485,'Base 1'!$A:$N,14,0),"-")</f>
        <v>-</v>
      </c>
      <c r="G485" s="50" t="str">
        <f aca="false">IFERROR(VLOOKUP($J485,'Base 1'!$A:$O,15,0),"-")</f>
        <v>-</v>
      </c>
      <c r="H485" s="50" t="str">
        <f aca="false">IFERROR(VLOOKUP($J485,'Base 1'!$A:$T,20,0),"-")</f>
        <v>-</v>
      </c>
      <c r="I485" s="51" t="str">
        <f aca="false">IFERROR(VLOOKUP($J485,'Base 1'!$A:$C,3,0),"-")</f>
        <v>-</v>
      </c>
      <c r="J485" s="51"/>
      <c r="K485" s="50" t="str">
        <f aca="false">IFERROR(VLOOKUP($J485,'Base 1'!$A:$E,5,0),"-")</f>
        <v>-</v>
      </c>
      <c r="L485" s="50" t="str">
        <f aca="false">IFERROR(VLOOKUP($J485,'Base 1'!$A:$Q,17,0),"-")</f>
        <v>-</v>
      </c>
      <c r="M485" s="50" t="str">
        <f aca="false">IFERROR(VLOOKUP($J485,'Base 1'!$A:$R,18,0),"-")</f>
        <v>-</v>
      </c>
      <c r="N485" s="50" t="str">
        <f aca="false">IFERROR(VLOOKUP($J485,'Base 1'!$A:$F,6,0),"-")</f>
        <v>-</v>
      </c>
      <c r="O485" s="53" t="str">
        <f aca="false">IFERROR(VLOOKUP($J485,'Base 1'!$A:$G,7,0),"-")</f>
        <v>-</v>
      </c>
      <c r="P485" s="133"/>
      <c r="Q485" s="134" t="s">
        <v>57</v>
      </c>
      <c r="R485" s="135" t="s">
        <v>57</v>
      </c>
      <c r="S485" s="136"/>
      <c r="T485" s="60"/>
      <c r="U485" s="61" t="s">
        <v>57</v>
      </c>
      <c r="V485" s="63" t="str">
        <f aca="false">IFERROR(VLOOKUP($J485,'Base 1'!$A:$Q,16,0),"-")</f>
        <v>-</v>
      </c>
      <c r="W485" s="63" t="s">
        <v>57</v>
      </c>
      <c r="X485" s="64" t="s">
        <v>57</v>
      </c>
    </row>
    <row r="486" s="65" customFormat="true" ht="15" hidden="false" customHeight="false" outlineLevel="0" collapsed="false">
      <c r="B486" s="131" t="n">
        <f aca="true">TODAY()</f>
        <v>46135</v>
      </c>
      <c r="C486" s="132" t="s">
        <v>37</v>
      </c>
      <c r="D486" s="49" t="s">
        <v>38</v>
      </c>
      <c r="E486" s="50" t="str">
        <f aca="false">IFERROR(VLOOKUP($J486,'Base 1'!A:S,19,0),"-")</f>
        <v>-</v>
      </c>
      <c r="F486" s="50" t="str">
        <f aca="false">IFERROR(VLOOKUP($J486,'Base 1'!$A:$N,14,0),"-")</f>
        <v>-</v>
      </c>
      <c r="G486" s="50" t="str">
        <f aca="false">IFERROR(VLOOKUP($J486,'Base 1'!$A:$O,15,0),"-")</f>
        <v>-</v>
      </c>
      <c r="H486" s="50" t="str">
        <f aca="false">IFERROR(VLOOKUP($J486,'Base 1'!$A:$T,20,0),"-")</f>
        <v>-</v>
      </c>
      <c r="I486" s="51" t="str">
        <f aca="false">IFERROR(VLOOKUP($J486,'Base 1'!$A:$C,3,0),"-")</f>
        <v>-</v>
      </c>
      <c r="J486" s="51"/>
      <c r="K486" s="50" t="str">
        <f aca="false">IFERROR(VLOOKUP($J486,'Base 1'!$A:$E,5,0),"-")</f>
        <v>-</v>
      </c>
      <c r="L486" s="50" t="str">
        <f aca="false">IFERROR(VLOOKUP($J486,'Base 1'!$A:$Q,17,0),"-")</f>
        <v>-</v>
      </c>
      <c r="M486" s="50" t="str">
        <f aca="false">IFERROR(VLOOKUP($J486,'Base 1'!$A:$R,18,0),"-")</f>
        <v>-</v>
      </c>
      <c r="N486" s="50" t="str">
        <f aca="false">IFERROR(VLOOKUP($J486,'Base 1'!$A:$F,6,0),"-")</f>
        <v>-</v>
      </c>
      <c r="O486" s="53" t="str">
        <f aca="false">IFERROR(VLOOKUP($J486,'Base 1'!$A:$G,7,0),"-")</f>
        <v>-</v>
      </c>
      <c r="P486" s="133"/>
      <c r="Q486" s="134" t="s">
        <v>57</v>
      </c>
      <c r="R486" s="135" t="s">
        <v>57</v>
      </c>
      <c r="S486" s="136"/>
      <c r="T486" s="60"/>
      <c r="U486" s="61" t="s">
        <v>57</v>
      </c>
      <c r="V486" s="63" t="str">
        <f aca="false">IFERROR(VLOOKUP($J486,'Base 1'!$A:$Q,16,0),"-")</f>
        <v>-</v>
      </c>
      <c r="W486" s="63" t="s">
        <v>57</v>
      </c>
      <c r="X486" s="64" t="s">
        <v>57</v>
      </c>
    </row>
    <row r="487" s="65" customFormat="true" ht="15" hidden="false" customHeight="false" outlineLevel="0" collapsed="false">
      <c r="B487" s="131" t="n">
        <f aca="true">TODAY()</f>
        <v>46135</v>
      </c>
      <c r="C487" s="132" t="s">
        <v>37</v>
      </c>
      <c r="D487" s="49" t="s">
        <v>38</v>
      </c>
      <c r="E487" s="50" t="str">
        <f aca="false">IFERROR(VLOOKUP($J487,'Base 1'!A:S,19,0),"-")</f>
        <v>-</v>
      </c>
      <c r="F487" s="50" t="str">
        <f aca="false">IFERROR(VLOOKUP($J487,'Base 1'!$A:$N,14,0),"-")</f>
        <v>-</v>
      </c>
      <c r="G487" s="50" t="str">
        <f aca="false">IFERROR(VLOOKUP($J487,'Base 1'!$A:$O,15,0),"-")</f>
        <v>-</v>
      </c>
      <c r="H487" s="50" t="str">
        <f aca="false">IFERROR(VLOOKUP($J487,'Base 1'!$A:$T,20,0),"-")</f>
        <v>-</v>
      </c>
      <c r="I487" s="51" t="str">
        <f aca="false">IFERROR(VLOOKUP($J487,'Base 1'!$A:$C,3,0),"-")</f>
        <v>-</v>
      </c>
      <c r="J487" s="51"/>
      <c r="K487" s="50" t="str">
        <f aca="false">IFERROR(VLOOKUP($J487,'Base 1'!$A:$E,5,0),"-")</f>
        <v>-</v>
      </c>
      <c r="L487" s="50" t="str">
        <f aca="false">IFERROR(VLOOKUP($J487,'Base 1'!$A:$Q,17,0),"-")</f>
        <v>-</v>
      </c>
      <c r="M487" s="50" t="str">
        <f aca="false">IFERROR(VLOOKUP($J487,'Base 1'!$A:$R,18,0),"-")</f>
        <v>-</v>
      </c>
      <c r="N487" s="50" t="str">
        <f aca="false">IFERROR(VLOOKUP($J487,'Base 1'!$A:$F,6,0),"-")</f>
        <v>-</v>
      </c>
      <c r="O487" s="53" t="str">
        <f aca="false">IFERROR(VLOOKUP($J487,'Base 1'!$A:$G,7,0),"-")</f>
        <v>-</v>
      </c>
      <c r="P487" s="133"/>
      <c r="Q487" s="134" t="s">
        <v>57</v>
      </c>
      <c r="R487" s="135" t="s">
        <v>57</v>
      </c>
      <c r="S487" s="136"/>
      <c r="T487" s="60"/>
      <c r="U487" s="61" t="s">
        <v>57</v>
      </c>
      <c r="V487" s="63" t="str">
        <f aca="false">IFERROR(VLOOKUP($J487,'Base 1'!$A:$Q,16,0),"-")</f>
        <v>-</v>
      </c>
      <c r="W487" s="63" t="s">
        <v>57</v>
      </c>
      <c r="X487" s="64" t="s">
        <v>57</v>
      </c>
    </row>
    <row r="488" s="65" customFormat="true" ht="15" hidden="false" customHeight="false" outlineLevel="0" collapsed="false">
      <c r="B488" s="131" t="n">
        <f aca="true">TODAY()</f>
        <v>46135</v>
      </c>
      <c r="C488" s="132" t="s">
        <v>37</v>
      </c>
      <c r="D488" s="49" t="s">
        <v>38</v>
      </c>
      <c r="E488" s="50" t="str">
        <f aca="false">IFERROR(VLOOKUP($J488,'Base 1'!A:S,19,0),"-")</f>
        <v>-</v>
      </c>
      <c r="F488" s="50" t="str">
        <f aca="false">IFERROR(VLOOKUP($J488,'Base 1'!$A:$N,14,0),"-")</f>
        <v>-</v>
      </c>
      <c r="G488" s="50" t="str">
        <f aca="false">IFERROR(VLOOKUP($J488,'Base 1'!$A:$O,15,0),"-")</f>
        <v>-</v>
      </c>
      <c r="H488" s="50" t="str">
        <f aca="false">IFERROR(VLOOKUP($J488,'Base 1'!$A:$T,20,0),"-")</f>
        <v>-</v>
      </c>
      <c r="I488" s="51" t="str">
        <f aca="false">IFERROR(VLOOKUP($J488,'Base 1'!$A:$C,3,0),"-")</f>
        <v>-</v>
      </c>
      <c r="J488" s="51"/>
      <c r="K488" s="50" t="str">
        <f aca="false">IFERROR(VLOOKUP($J488,'Base 1'!$A:$E,5,0),"-")</f>
        <v>-</v>
      </c>
      <c r="L488" s="50" t="str">
        <f aca="false">IFERROR(VLOOKUP($J488,'Base 1'!$A:$Q,17,0),"-")</f>
        <v>-</v>
      </c>
      <c r="M488" s="50" t="str">
        <f aca="false">IFERROR(VLOOKUP($J488,'Base 1'!$A:$R,18,0),"-")</f>
        <v>-</v>
      </c>
      <c r="N488" s="50" t="str">
        <f aca="false">IFERROR(VLOOKUP($J488,'Base 1'!$A:$F,6,0),"-")</f>
        <v>-</v>
      </c>
      <c r="O488" s="53" t="str">
        <f aca="false">IFERROR(VLOOKUP($J488,'Base 1'!$A:$G,7,0),"-")</f>
        <v>-</v>
      </c>
      <c r="P488" s="133"/>
      <c r="Q488" s="134" t="s">
        <v>57</v>
      </c>
      <c r="R488" s="135" t="s">
        <v>57</v>
      </c>
      <c r="S488" s="136"/>
      <c r="T488" s="60"/>
      <c r="U488" s="61" t="s">
        <v>57</v>
      </c>
      <c r="V488" s="63" t="str">
        <f aca="false">IFERROR(VLOOKUP($J488,'Base 1'!$A:$Q,16,0),"-")</f>
        <v>-</v>
      </c>
      <c r="W488" s="63" t="s">
        <v>57</v>
      </c>
      <c r="X488" s="64" t="s">
        <v>57</v>
      </c>
    </row>
    <row r="489" s="65" customFormat="true" ht="15" hidden="false" customHeight="false" outlineLevel="0" collapsed="false">
      <c r="B489" s="131" t="n">
        <f aca="true">TODAY()</f>
        <v>46135</v>
      </c>
      <c r="C489" s="132" t="s">
        <v>37</v>
      </c>
      <c r="D489" s="49" t="s">
        <v>38</v>
      </c>
      <c r="E489" s="50" t="str">
        <f aca="false">IFERROR(VLOOKUP($J489,'Base 1'!A:S,19,0),"-")</f>
        <v>-</v>
      </c>
      <c r="F489" s="50" t="str">
        <f aca="false">IFERROR(VLOOKUP($J489,'Base 1'!$A:$N,14,0),"-")</f>
        <v>-</v>
      </c>
      <c r="G489" s="50" t="str">
        <f aca="false">IFERROR(VLOOKUP($J489,'Base 1'!$A:$O,15,0),"-")</f>
        <v>-</v>
      </c>
      <c r="H489" s="50" t="str">
        <f aca="false">IFERROR(VLOOKUP($J489,'Base 1'!$A:$T,20,0),"-")</f>
        <v>-</v>
      </c>
      <c r="I489" s="51" t="str">
        <f aca="false">IFERROR(VLOOKUP($J489,'Base 1'!$A:$C,3,0),"-")</f>
        <v>-</v>
      </c>
      <c r="J489" s="51"/>
      <c r="K489" s="50" t="str">
        <f aca="false">IFERROR(VLOOKUP($J489,'Base 1'!$A:$E,5,0),"-")</f>
        <v>-</v>
      </c>
      <c r="L489" s="50" t="str">
        <f aca="false">IFERROR(VLOOKUP($J489,'Base 1'!$A:$Q,17,0),"-")</f>
        <v>-</v>
      </c>
      <c r="M489" s="50" t="str">
        <f aca="false">IFERROR(VLOOKUP($J489,'Base 1'!$A:$R,18,0),"-")</f>
        <v>-</v>
      </c>
      <c r="N489" s="50" t="str">
        <f aca="false">IFERROR(VLOOKUP($J489,'Base 1'!$A:$F,6,0),"-")</f>
        <v>-</v>
      </c>
      <c r="O489" s="53" t="str">
        <f aca="false">IFERROR(VLOOKUP($J489,'Base 1'!$A:$G,7,0),"-")</f>
        <v>-</v>
      </c>
      <c r="P489" s="133"/>
      <c r="Q489" s="134" t="s">
        <v>57</v>
      </c>
      <c r="R489" s="135" t="s">
        <v>57</v>
      </c>
      <c r="S489" s="136"/>
      <c r="T489" s="60"/>
      <c r="U489" s="61" t="s">
        <v>57</v>
      </c>
      <c r="V489" s="63" t="str">
        <f aca="false">IFERROR(VLOOKUP($J489,'Base 1'!$A:$Q,16,0),"-")</f>
        <v>-</v>
      </c>
      <c r="W489" s="63" t="s">
        <v>57</v>
      </c>
      <c r="X489" s="64" t="s">
        <v>57</v>
      </c>
    </row>
    <row r="490" s="65" customFormat="true" ht="15" hidden="false" customHeight="false" outlineLevel="0" collapsed="false">
      <c r="B490" s="131" t="n">
        <f aca="true">TODAY()</f>
        <v>46135</v>
      </c>
      <c r="C490" s="132" t="s">
        <v>37</v>
      </c>
      <c r="D490" s="49" t="s">
        <v>38</v>
      </c>
      <c r="E490" s="50" t="str">
        <f aca="false">IFERROR(VLOOKUP($J490,'Base 1'!A:S,19,0),"-")</f>
        <v>-</v>
      </c>
      <c r="F490" s="50" t="str">
        <f aca="false">IFERROR(VLOOKUP($J490,'Base 1'!$A:$N,14,0),"-")</f>
        <v>-</v>
      </c>
      <c r="G490" s="50" t="str">
        <f aca="false">IFERROR(VLOOKUP($J490,'Base 1'!$A:$O,15,0),"-")</f>
        <v>-</v>
      </c>
      <c r="H490" s="50" t="str">
        <f aca="false">IFERROR(VLOOKUP($J490,'Base 1'!$A:$T,20,0),"-")</f>
        <v>-</v>
      </c>
      <c r="I490" s="51" t="str">
        <f aca="false">IFERROR(VLOOKUP($J490,'Base 1'!$A:$C,3,0),"-")</f>
        <v>-</v>
      </c>
      <c r="J490" s="51"/>
      <c r="K490" s="50" t="str">
        <f aca="false">IFERROR(VLOOKUP($J490,'Base 1'!$A:$E,5,0),"-")</f>
        <v>-</v>
      </c>
      <c r="L490" s="50" t="str">
        <f aca="false">IFERROR(VLOOKUP($J490,'Base 1'!$A:$Q,17,0),"-")</f>
        <v>-</v>
      </c>
      <c r="M490" s="50" t="str">
        <f aca="false">IFERROR(VLOOKUP($J490,'Base 1'!$A:$R,18,0),"-")</f>
        <v>-</v>
      </c>
      <c r="N490" s="50" t="str">
        <f aca="false">IFERROR(VLOOKUP($J490,'Base 1'!$A:$F,6,0),"-")</f>
        <v>-</v>
      </c>
      <c r="O490" s="53" t="str">
        <f aca="false">IFERROR(VLOOKUP($J490,'Base 1'!$A:$G,7,0),"-")</f>
        <v>-</v>
      </c>
      <c r="P490" s="133"/>
      <c r="Q490" s="134" t="s">
        <v>57</v>
      </c>
      <c r="R490" s="135" t="s">
        <v>57</v>
      </c>
      <c r="S490" s="136"/>
      <c r="T490" s="60"/>
      <c r="U490" s="61" t="s">
        <v>57</v>
      </c>
      <c r="V490" s="63" t="str">
        <f aca="false">IFERROR(VLOOKUP($J490,'Base 1'!$A:$Q,16,0),"-")</f>
        <v>-</v>
      </c>
      <c r="W490" s="63" t="s">
        <v>57</v>
      </c>
      <c r="X490" s="64" t="s">
        <v>57</v>
      </c>
    </row>
    <row r="491" s="65" customFormat="true" ht="15" hidden="false" customHeight="false" outlineLevel="0" collapsed="false">
      <c r="B491" s="131" t="n">
        <f aca="true">TODAY()</f>
        <v>46135</v>
      </c>
      <c r="C491" s="132" t="s">
        <v>37</v>
      </c>
      <c r="D491" s="49" t="s">
        <v>38</v>
      </c>
      <c r="E491" s="50" t="str">
        <f aca="false">IFERROR(VLOOKUP($J491,'Base 1'!A:S,19,0),"-")</f>
        <v>-</v>
      </c>
      <c r="F491" s="50" t="str">
        <f aca="false">IFERROR(VLOOKUP($J491,'Base 1'!$A:$N,14,0),"-")</f>
        <v>-</v>
      </c>
      <c r="G491" s="50" t="str">
        <f aca="false">IFERROR(VLOOKUP($J491,'Base 1'!$A:$O,15,0),"-")</f>
        <v>-</v>
      </c>
      <c r="H491" s="50" t="str">
        <f aca="false">IFERROR(VLOOKUP($J491,'Base 1'!$A:$T,20,0),"-")</f>
        <v>-</v>
      </c>
      <c r="I491" s="51" t="str">
        <f aca="false">IFERROR(VLOOKUP($J491,'Base 1'!$A:$C,3,0),"-")</f>
        <v>-</v>
      </c>
      <c r="J491" s="51"/>
      <c r="K491" s="50" t="str">
        <f aca="false">IFERROR(VLOOKUP($J491,'Base 1'!$A:$E,5,0),"-")</f>
        <v>-</v>
      </c>
      <c r="L491" s="50" t="str">
        <f aca="false">IFERROR(VLOOKUP($J491,'Base 1'!$A:$Q,17,0),"-")</f>
        <v>-</v>
      </c>
      <c r="M491" s="50" t="str">
        <f aca="false">IFERROR(VLOOKUP($J491,'Base 1'!$A:$R,18,0),"-")</f>
        <v>-</v>
      </c>
      <c r="N491" s="50" t="str">
        <f aca="false">IFERROR(VLOOKUP($J491,'Base 1'!$A:$F,6,0),"-")</f>
        <v>-</v>
      </c>
      <c r="O491" s="53" t="str">
        <f aca="false">IFERROR(VLOOKUP($J491,'Base 1'!$A:$G,7,0),"-")</f>
        <v>-</v>
      </c>
      <c r="P491" s="133"/>
      <c r="Q491" s="134" t="s">
        <v>57</v>
      </c>
      <c r="R491" s="135" t="s">
        <v>57</v>
      </c>
      <c r="S491" s="136"/>
      <c r="T491" s="60"/>
      <c r="U491" s="61" t="s">
        <v>57</v>
      </c>
      <c r="V491" s="63" t="str">
        <f aca="false">IFERROR(VLOOKUP($J491,'Base 1'!$A:$Q,16,0),"-")</f>
        <v>-</v>
      </c>
      <c r="W491" s="63" t="s">
        <v>57</v>
      </c>
      <c r="X491" s="64" t="s">
        <v>57</v>
      </c>
    </row>
    <row r="492" s="65" customFormat="true" ht="15" hidden="false" customHeight="false" outlineLevel="0" collapsed="false">
      <c r="B492" s="131" t="n">
        <f aca="true">TODAY()</f>
        <v>46135</v>
      </c>
      <c r="C492" s="132" t="s">
        <v>37</v>
      </c>
      <c r="D492" s="49" t="s">
        <v>38</v>
      </c>
      <c r="E492" s="50" t="str">
        <f aca="false">IFERROR(VLOOKUP($J492,'Base 1'!A:S,19,0),"-")</f>
        <v>-</v>
      </c>
      <c r="F492" s="50" t="str">
        <f aca="false">IFERROR(VLOOKUP($J492,'Base 1'!$A:$N,14,0),"-")</f>
        <v>-</v>
      </c>
      <c r="G492" s="50" t="str">
        <f aca="false">IFERROR(VLOOKUP($J492,'Base 1'!$A:$O,15,0),"-")</f>
        <v>-</v>
      </c>
      <c r="H492" s="50" t="str">
        <f aca="false">IFERROR(VLOOKUP($J492,'Base 1'!$A:$T,20,0),"-")</f>
        <v>-</v>
      </c>
      <c r="I492" s="51" t="str">
        <f aca="false">IFERROR(VLOOKUP($J492,'Base 1'!$A:$C,3,0),"-")</f>
        <v>-</v>
      </c>
      <c r="J492" s="51"/>
      <c r="K492" s="50" t="str">
        <f aca="false">IFERROR(VLOOKUP($J492,'Base 1'!$A:$E,5,0),"-")</f>
        <v>-</v>
      </c>
      <c r="L492" s="50" t="str">
        <f aca="false">IFERROR(VLOOKUP($J492,'Base 1'!$A:$Q,17,0),"-")</f>
        <v>-</v>
      </c>
      <c r="M492" s="50" t="str">
        <f aca="false">IFERROR(VLOOKUP($J492,'Base 1'!$A:$R,18,0),"-")</f>
        <v>-</v>
      </c>
      <c r="N492" s="50" t="str">
        <f aca="false">IFERROR(VLOOKUP($J492,'Base 1'!$A:$F,6,0),"-")</f>
        <v>-</v>
      </c>
      <c r="O492" s="53" t="str">
        <f aca="false">IFERROR(VLOOKUP($J492,'Base 1'!$A:$G,7,0),"-")</f>
        <v>-</v>
      </c>
      <c r="P492" s="133"/>
      <c r="Q492" s="134" t="s">
        <v>57</v>
      </c>
      <c r="R492" s="135" t="s">
        <v>57</v>
      </c>
      <c r="S492" s="136"/>
      <c r="T492" s="60"/>
      <c r="U492" s="61" t="s">
        <v>57</v>
      </c>
      <c r="V492" s="63" t="str">
        <f aca="false">IFERROR(VLOOKUP($J492,'Base 1'!$A:$Q,16,0),"-")</f>
        <v>-</v>
      </c>
      <c r="W492" s="63" t="s">
        <v>57</v>
      </c>
      <c r="X492" s="64" t="s">
        <v>57</v>
      </c>
    </row>
    <row r="493" s="65" customFormat="true" ht="15" hidden="false" customHeight="false" outlineLevel="0" collapsed="false">
      <c r="B493" s="131" t="n">
        <f aca="true">TODAY()</f>
        <v>46135</v>
      </c>
      <c r="C493" s="132" t="s">
        <v>37</v>
      </c>
      <c r="D493" s="49" t="s">
        <v>38</v>
      </c>
      <c r="E493" s="50" t="str">
        <f aca="false">IFERROR(VLOOKUP($J493,'Base 1'!A:S,19,0),"-")</f>
        <v>-</v>
      </c>
      <c r="F493" s="50" t="str">
        <f aca="false">IFERROR(VLOOKUP($J493,'Base 1'!$A:$N,14,0),"-")</f>
        <v>-</v>
      </c>
      <c r="G493" s="50" t="str">
        <f aca="false">IFERROR(VLOOKUP($J493,'Base 1'!$A:$O,15,0),"-")</f>
        <v>-</v>
      </c>
      <c r="H493" s="50" t="str">
        <f aca="false">IFERROR(VLOOKUP($J493,'Base 1'!$A:$T,20,0),"-")</f>
        <v>-</v>
      </c>
      <c r="I493" s="51" t="str">
        <f aca="false">IFERROR(VLOOKUP($J493,'Base 1'!$A:$C,3,0),"-")</f>
        <v>-</v>
      </c>
      <c r="J493" s="51"/>
      <c r="K493" s="50" t="str">
        <f aca="false">IFERROR(VLOOKUP($J493,'Base 1'!$A:$E,5,0),"-")</f>
        <v>-</v>
      </c>
      <c r="L493" s="50" t="str">
        <f aca="false">IFERROR(VLOOKUP($J493,'Base 1'!$A:$Q,17,0),"-")</f>
        <v>-</v>
      </c>
      <c r="M493" s="50" t="str">
        <f aca="false">IFERROR(VLOOKUP($J493,'Base 1'!$A:$R,18,0),"-")</f>
        <v>-</v>
      </c>
      <c r="N493" s="50" t="str">
        <f aca="false">IFERROR(VLOOKUP($J493,'Base 1'!$A:$F,6,0),"-")</f>
        <v>-</v>
      </c>
      <c r="O493" s="53" t="str">
        <f aca="false">IFERROR(VLOOKUP($J493,'Base 1'!$A:$G,7,0),"-")</f>
        <v>-</v>
      </c>
      <c r="P493" s="133"/>
      <c r="Q493" s="134" t="s">
        <v>57</v>
      </c>
      <c r="R493" s="135" t="s">
        <v>57</v>
      </c>
      <c r="S493" s="136"/>
      <c r="T493" s="60"/>
      <c r="U493" s="61" t="s">
        <v>57</v>
      </c>
      <c r="V493" s="63" t="str">
        <f aca="false">IFERROR(VLOOKUP($J493,'Base 1'!$A:$Q,16,0),"-")</f>
        <v>-</v>
      </c>
      <c r="W493" s="63" t="s">
        <v>57</v>
      </c>
      <c r="X493" s="64" t="s">
        <v>57</v>
      </c>
    </row>
    <row r="494" s="65" customFormat="true" ht="15" hidden="false" customHeight="false" outlineLevel="0" collapsed="false">
      <c r="B494" s="131" t="n">
        <f aca="true">TODAY()</f>
        <v>46135</v>
      </c>
      <c r="C494" s="132" t="s">
        <v>37</v>
      </c>
      <c r="D494" s="49" t="s">
        <v>38</v>
      </c>
      <c r="E494" s="50" t="str">
        <f aca="false">IFERROR(VLOOKUP($J494,'Base 1'!A:S,19,0),"-")</f>
        <v>-</v>
      </c>
      <c r="F494" s="50" t="str">
        <f aca="false">IFERROR(VLOOKUP($J494,'Base 1'!$A:$N,14,0),"-")</f>
        <v>-</v>
      </c>
      <c r="G494" s="50" t="str">
        <f aca="false">IFERROR(VLOOKUP($J494,'Base 1'!$A:$O,15,0),"-")</f>
        <v>-</v>
      </c>
      <c r="H494" s="50" t="str">
        <f aca="false">IFERROR(VLOOKUP($J494,'Base 1'!$A:$T,20,0),"-")</f>
        <v>-</v>
      </c>
      <c r="I494" s="51" t="str">
        <f aca="false">IFERROR(VLOOKUP($J494,'Base 1'!$A:$C,3,0),"-")</f>
        <v>-</v>
      </c>
      <c r="J494" s="51"/>
      <c r="K494" s="50" t="str">
        <f aca="false">IFERROR(VLOOKUP($J494,'Base 1'!$A:$E,5,0),"-")</f>
        <v>-</v>
      </c>
      <c r="L494" s="50" t="str">
        <f aca="false">IFERROR(VLOOKUP($J494,'Base 1'!$A:$Q,17,0),"-")</f>
        <v>-</v>
      </c>
      <c r="M494" s="50" t="str">
        <f aca="false">IFERROR(VLOOKUP($J494,'Base 1'!$A:$R,18,0),"-")</f>
        <v>-</v>
      </c>
      <c r="N494" s="50" t="str">
        <f aca="false">IFERROR(VLOOKUP($J494,'Base 1'!$A:$F,6,0),"-")</f>
        <v>-</v>
      </c>
      <c r="O494" s="53" t="str">
        <f aca="false">IFERROR(VLOOKUP($J494,'Base 1'!$A:$G,7,0),"-")</f>
        <v>-</v>
      </c>
      <c r="P494" s="133"/>
      <c r="Q494" s="134" t="s">
        <v>57</v>
      </c>
      <c r="R494" s="135" t="s">
        <v>57</v>
      </c>
      <c r="S494" s="136"/>
      <c r="T494" s="60"/>
      <c r="U494" s="61" t="s">
        <v>57</v>
      </c>
      <c r="V494" s="63" t="str">
        <f aca="false">IFERROR(VLOOKUP($J494,'Base 1'!$A:$Q,16,0),"-")</f>
        <v>-</v>
      </c>
      <c r="W494" s="63" t="s">
        <v>57</v>
      </c>
      <c r="X494" s="64" t="s">
        <v>57</v>
      </c>
    </row>
    <row r="495" s="65" customFormat="true" ht="15" hidden="false" customHeight="false" outlineLevel="0" collapsed="false">
      <c r="B495" s="131" t="n">
        <f aca="true">TODAY()</f>
        <v>46135</v>
      </c>
      <c r="C495" s="132" t="s">
        <v>37</v>
      </c>
      <c r="D495" s="49" t="s">
        <v>38</v>
      </c>
      <c r="E495" s="50" t="str">
        <f aca="false">IFERROR(VLOOKUP($J495,'Base 1'!A:S,19,0),"-")</f>
        <v>-</v>
      </c>
      <c r="F495" s="50" t="str">
        <f aca="false">IFERROR(VLOOKUP($J495,'Base 1'!$A:$N,14,0),"-")</f>
        <v>-</v>
      </c>
      <c r="G495" s="50" t="str">
        <f aca="false">IFERROR(VLOOKUP($J495,'Base 1'!$A:$O,15,0),"-")</f>
        <v>-</v>
      </c>
      <c r="H495" s="50" t="str">
        <f aca="false">IFERROR(VLOOKUP($J495,'Base 1'!$A:$T,20,0),"-")</f>
        <v>-</v>
      </c>
      <c r="I495" s="51" t="str">
        <f aca="false">IFERROR(VLOOKUP($J495,'Base 1'!$A:$C,3,0),"-")</f>
        <v>-</v>
      </c>
      <c r="J495" s="51"/>
      <c r="K495" s="50" t="str">
        <f aca="false">IFERROR(VLOOKUP($J495,'Base 1'!$A:$E,5,0),"-")</f>
        <v>-</v>
      </c>
      <c r="L495" s="50" t="str">
        <f aca="false">IFERROR(VLOOKUP($J495,'Base 1'!$A:$Q,17,0),"-")</f>
        <v>-</v>
      </c>
      <c r="M495" s="50" t="str">
        <f aca="false">IFERROR(VLOOKUP($J495,'Base 1'!$A:$R,18,0),"-")</f>
        <v>-</v>
      </c>
      <c r="N495" s="50" t="str">
        <f aca="false">IFERROR(VLOOKUP($J495,'Base 1'!$A:$F,6,0),"-")</f>
        <v>-</v>
      </c>
      <c r="O495" s="53" t="str">
        <f aca="false">IFERROR(VLOOKUP($J495,'Base 1'!$A:$G,7,0),"-")</f>
        <v>-</v>
      </c>
      <c r="P495" s="133"/>
      <c r="Q495" s="134" t="s">
        <v>57</v>
      </c>
      <c r="R495" s="135" t="s">
        <v>57</v>
      </c>
      <c r="S495" s="136"/>
      <c r="T495" s="60"/>
      <c r="U495" s="61" t="s">
        <v>57</v>
      </c>
      <c r="V495" s="63" t="str">
        <f aca="false">IFERROR(VLOOKUP($J495,'Base 1'!$A:$Q,16,0),"-")</f>
        <v>-</v>
      </c>
      <c r="W495" s="63" t="s">
        <v>57</v>
      </c>
      <c r="X495" s="64" t="s">
        <v>57</v>
      </c>
    </row>
    <row r="496" s="65" customFormat="true" ht="15" hidden="false" customHeight="false" outlineLevel="0" collapsed="false">
      <c r="B496" s="131" t="n">
        <f aca="true">TODAY()</f>
        <v>46135</v>
      </c>
      <c r="C496" s="132" t="s">
        <v>37</v>
      </c>
      <c r="D496" s="49" t="s">
        <v>38</v>
      </c>
      <c r="E496" s="50" t="str">
        <f aca="false">IFERROR(VLOOKUP($J496,'Base 1'!A:S,19,0),"-")</f>
        <v>-</v>
      </c>
      <c r="F496" s="50" t="str">
        <f aca="false">IFERROR(VLOOKUP($J496,'Base 1'!$A:$N,14,0),"-")</f>
        <v>-</v>
      </c>
      <c r="G496" s="50" t="str">
        <f aca="false">IFERROR(VLOOKUP($J496,'Base 1'!$A:$O,15,0),"-")</f>
        <v>-</v>
      </c>
      <c r="H496" s="50" t="str">
        <f aca="false">IFERROR(VLOOKUP($J496,'Base 1'!$A:$T,20,0),"-")</f>
        <v>-</v>
      </c>
      <c r="I496" s="51" t="str">
        <f aca="false">IFERROR(VLOOKUP($J496,'Base 1'!$A:$C,3,0),"-")</f>
        <v>-</v>
      </c>
      <c r="J496" s="51"/>
      <c r="K496" s="50" t="str">
        <f aca="false">IFERROR(VLOOKUP($J496,'Base 1'!$A:$E,5,0),"-")</f>
        <v>-</v>
      </c>
      <c r="L496" s="50" t="str">
        <f aca="false">IFERROR(VLOOKUP($J496,'Base 1'!$A:$Q,17,0),"-")</f>
        <v>-</v>
      </c>
      <c r="M496" s="50" t="str">
        <f aca="false">IFERROR(VLOOKUP($J496,'Base 1'!$A:$R,18,0),"-")</f>
        <v>-</v>
      </c>
      <c r="N496" s="50" t="str">
        <f aca="false">IFERROR(VLOOKUP($J496,'Base 1'!$A:$F,6,0),"-")</f>
        <v>-</v>
      </c>
      <c r="O496" s="53" t="str">
        <f aca="false">IFERROR(VLOOKUP($J496,'Base 1'!$A:$G,7,0),"-")</f>
        <v>-</v>
      </c>
      <c r="P496" s="133"/>
      <c r="Q496" s="134" t="s">
        <v>57</v>
      </c>
      <c r="R496" s="135" t="s">
        <v>57</v>
      </c>
      <c r="S496" s="136"/>
      <c r="T496" s="60"/>
      <c r="U496" s="61" t="s">
        <v>57</v>
      </c>
      <c r="V496" s="63" t="str">
        <f aca="false">IFERROR(VLOOKUP($J496,'Base 1'!$A:$Q,16,0),"-")</f>
        <v>-</v>
      </c>
      <c r="W496" s="63" t="s">
        <v>57</v>
      </c>
      <c r="X496" s="64" t="s">
        <v>57</v>
      </c>
    </row>
    <row r="497" s="65" customFormat="true" ht="15" hidden="false" customHeight="false" outlineLevel="0" collapsed="false">
      <c r="B497" s="131" t="n">
        <f aca="true">TODAY()</f>
        <v>46135</v>
      </c>
      <c r="C497" s="132" t="s">
        <v>37</v>
      </c>
      <c r="D497" s="49" t="s">
        <v>38</v>
      </c>
      <c r="E497" s="50" t="str">
        <f aca="false">IFERROR(VLOOKUP($J497,'Base 1'!A:S,19,0),"-")</f>
        <v>-</v>
      </c>
      <c r="F497" s="50" t="str">
        <f aca="false">IFERROR(VLOOKUP($J497,'Base 1'!$A:$N,14,0),"-")</f>
        <v>-</v>
      </c>
      <c r="G497" s="50" t="str">
        <f aca="false">IFERROR(VLOOKUP($J497,'Base 1'!$A:$O,15,0),"-")</f>
        <v>-</v>
      </c>
      <c r="H497" s="50" t="str">
        <f aca="false">IFERROR(VLOOKUP($J497,'Base 1'!$A:$T,20,0),"-")</f>
        <v>-</v>
      </c>
      <c r="I497" s="51" t="str">
        <f aca="false">IFERROR(VLOOKUP($J497,'Base 1'!$A:$C,3,0),"-")</f>
        <v>-</v>
      </c>
      <c r="J497" s="51"/>
      <c r="K497" s="50" t="str">
        <f aca="false">IFERROR(VLOOKUP($J497,'Base 1'!$A:$E,5,0),"-")</f>
        <v>-</v>
      </c>
      <c r="L497" s="50" t="str">
        <f aca="false">IFERROR(VLOOKUP($J497,'Base 1'!$A:$Q,17,0),"-")</f>
        <v>-</v>
      </c>
      <c r="M497" s="50" t="str">
        <f aca="false">IFERROR(VLOOKUP($J497,'Base 1'!$A:$R,18,0),"-")</f>
        <v>-</v>
      </c>
      <c r="N497" s="50" t="str">
        <f aca="false">IFERROR(VLOOKUP($J497,'Base 1'!$A:$F,6,0),"-")</f>
        <v>-</v>
      </c>
      <c r="O497" s="53" t="str">
        <f aca="false">IFERROR(VLOOKUP($J497,'Base 1'!$A:$G,7,0),"-")</f>
        <v>-</v>
      </c>
      <c r="P497" s="133"/>
      <c r="Q497" s="134" t="s">
        <v>57</v>
      </c>
      <c r="R497" s="135" t="s">
        <v>57</v>
      </c>
      <c r="S497" s="136"/>
      <c r="T497" s="60"/>
      <c r="U497" s="61" t="s">
        <v>57</v>
      </c>
      <c r="V497" s="63" t="str">
        <f aca="false">IFERROR(VLOOKUP($J497,'Base 1'!$A:$Q,16,0),"-")</f>
        <v>-</v>
      </c>
      <c r="W497" s="63" t="s">
        <v>57</v>
      </c>
      <c r="X497" s="64" t="s">
        <v>57</v>
      </c>
    </row>
    <row r="498" s="65" customFormat="true" ht="15" hidden="false" customHeight="false" outlineLevel="0" collapsed="false">
      <c r="B498" s="131" t="n">
        <f aca="true">TODAY()</f>
        <v>46135</v>
      </c>
      <c r="C498" s="132" t="s">
        <v>37</v>
      </c>
      <c r="D498" s="49" t="s">
        <v>38</v>
      </c>
      <c r="E498" s="50" t="str">
        <f aca="false">IFERROR(VLOOKUP($J498,'Base 1'!A:S,19,0),"-")</f>
        <v>-</v>
      </c>
      <c r="F498" s="50" t="str">
        <f aca="false">IFERROR(VLOOKUP($J498,'Base 1'!$A:$N,14,0),"-")</f>
        <v>-</v>
      </c>
      <c r="G498" s="50" t="str">
        <f aca="false">IFERROR(VLOOKUP($J498,'Base 1'!$A:$O,15,0),"-")</f>
        <v>-</v>
      </c>
      <c r="H498" s="50" t="str">
        <f aca="false">IFERROR(VLOOKUP($J498,'Base 1'!$A:$T,20,0),"-")</f>
        <v>-</v>
      </c>
      <c r="I498" s="51" t="str">
        <f aca="false">IFERROR(VLOOKUP($J498,'Base 1'!$A:$C,3,0),"-")</f>
        <v>-</v>
      </c>
      <c r="J498" s="51"/>
      <c r="K498" s="50" t="str">
        <f aca="false">IFERROR(VLOOKUP($J498,'Base 1'!$A:$E,5,0),"-")</f>
        <v>-</v>
      </c>
      <c r="L498" s="50" t="str">
        <f aca="false">IFERROR(VLOOKUP($J498,'Base 1'!$A:$Q,17,0),"-")</f>
        <v>-</v>
      </c>
      <c r="M498" s="50" t="str">
        <f aca="false">IFERROR(VLOOKUP($J498,'Base 1'!$A:$R,18,0),"-")</f>
        <v>-</v>
      </c>
      <c r="N498" s="50" t="str">
        <f aca="false">IFERROR(VLOOKUP($J498,'Base 1'!$A:$F,6,0),"-")</f>
        <v>-</v>
      </c>
      <c r="O498" s="53" t="str">
        <f aca="false">IFERROR(VLOOKUP($J498,'Base 1'!$A:$G,7,0),"-")</f>
        <v>-</v>
      </c>
      <c r="P498" s="133"/>
      <c r="Q498" s="134" t="s">
        <v>57</v>
      </c>
      <c r="R498" s="135" t="s">
        <v>57</v>
      </c>
      <c r="S498" s="136"/>
      <c r="T498" s="60"/>
      <c r="U498" s="61" t="s">
        <v>57</v>
      </c>
      <c r="V498" s="63" t="str">
        <f aca="false">IFERROR(VLOOKUP($J498,'Base 1'!$A:$Q,16,0),"-")</f>
        <v>-</v>
      </c>
      <c r="W498" s="63" t="s">
        <v>57</v>
      </c>
      <c r="X498" s="64" t="s">
        <v>57</v>
      </c>
    </row>
    <row r="499" s="65" customFormat="true" ht="15" hidden="false" customHeight="false" outlineLevel="0" collapsed="false">
      <c r="B499" s="131" t="n">
        <f aca="true">TODAY()</f>
        <v>46135</v>
      </c>
      <c r="C499" s="132" t="s">
        <v>37</v>
      </c>
      <c r="D499" s="49" t="s">
        <v>38</v>
      </c>
      <c r="E499" s="50" t="str">
        <f aca="false">IFERROR(VLOOKUP($J499,'Base 1'!A:S,19,0),"-")</f>
        <v>-</v>
      </c>
      <c r="F499" s="50" t="str">
        <f aca="false">IFERROR(VLOOKUP($J499,'Base 1'!$A:$N,14,0),"-")</f>
        <v>-</v>
      </c>
      <c r="G499" s="50" t="str">
        <f aca="false">IFERROR(VLOOKUP($J499,'Base 1'!$A:$O,15,0),"-")</f>
        <v>-</v>
      </c>
      <c r="H499" s="50" t="str">
        <f aca="false">IFERROR(VLOOKUP($J499,'Base 1'!$A:$T,20,0),"-")</f>
        <v>-</v>
      </c>
      <c r="I499" s="51" t="str">
        <f aca="false">IFERROR(VLOOKUP($J499,'Base 1'!$A:$C,3,0),"-")</f>
        <v>-</v>
      </c>
      <c r="J499" s="51"/>
      <c r="K499" s="50" t="str">
        <f aca="false">IFERROR(VLOOKUP($J499,'Base 1'!$A:$E,5,0),"-")</f>
        <v>-</v>
      </c>
      <c r="L499" s="50" t="str">
        <f aca="false">IFERROR(VLOOKUP($J499,'Base 1'!$A:$Q,17,0),"-")</f>
        <v>-</v>
      </c>
      <c r="M499" s="50" t="str">
        <f aca="false">IFERROR(VLOOKUP($J499,'Base 1'!$A:$R,18,0),"-")</f>
        <v>-</v>
      </c>
      <c r="N499" s="50" t="str">
        <f aca="false">IFERROR(VLOOKUP($J499,'Base 1'!$A:$F,6,0),"-")</f>
        <v>-</v>
      </c>
      <c r="O499" s="53" t="str">
        <f aca="false">IFERROR(VLOOKUP($J499,'Base 1'!$A:$G,7,0),"-")</f>
        <v>-</v>
      </c>
      <c r="P499" s="133"/>
      <c r="Q499" s="134" t="s">
        <v>57</v>
      </c>
      <c r="R499" s="135" t="s">
        <v>57</v>
      </c>
      <c r="S499" s="136"/>
      <c r="T499" s="60"/>
      <c r="U499" s="61" t="s">
        <v>57</v>
      </c>
      <c r="V499" s="63" t="str">
        <f aca="false">IFERROR(VLOOKUP($J499,'Base 1'!$A:$Q,16,0),"-")</f>
        <v>-</v>
      </c>
      <c r="W499" s="63" t="s">
        <v>57</v>
      </c>
      <c r="X499" s="64" t="s">
        <v>57</v>
      </c>
    </row>
    <row r="500" s="65" customFormat="true" ht="15" hidden="false" customHeight="false" outlineLevel="0" collapsed="false">
      <c r="B500" s="131" t="n">
        <f aca="true">TODAY()</f>
        <v>46135</v>
      </c>
      <c r="C500" s="132" t="s">
        <v>37</v>
      </c>
      <c r="D500" s="49" t="s">
        <v>38</v>
      </c>
      <c r="E500" s="50" t="str">
        <f aca="false">IFERROR(VLOOKUP($J500,'Base 1'!A:S,19,0),"-")</f>
        <v>-</v>
      </c>
      <c r="F500" s="50" t="str">
        <f aca="false">IFERROR(VLOOKUP($J500,'Base 1'!$A:$N,14,0),"-")</f>
        <v>-</v>
      </c>
      <c r="G500" s="50" t="str">
        <f aca="false">IFERROR(VLOOKUP($J500,'Base 1'!$A:$O,15,0),"-")</f>
        <v>-</v>
      </c>
      <c r="H500" s="50" t="str">
        <f aca="false">IFERROR(VLOOKUP($J500,'Base 1'!$A:$T,20,0),"-")</f>
        <v>-</v>
      </c>
      <c r="I500" s="51" t="str">
        <f aca="false">IFERROR(VLOOKUP($J500,'Base 1'!$A:$C,3,0),"-")</f>
        <v>-</v>
      </c>
      <c r="J500" s="51"/>
      <c r="K500" s="50" t="str">
        <f aca="false">IFERROR(VLOOKUP($J500,'Base 1'!$A:$E,5,0),"-")</f>
        <v>-</v>
      </c>
      <c r="L500" s="50" t="str">
        <f aca="false">IFERROR(VLOOKUP($J500,'Base 1'!$A:$Q,17,0),"-")</f>
        <v>-</v>
      </c>
      <c r="M500" s="50" t="str">
        <f aca="false">IFERROR(VLOOKUP($J500,'Base 1'!$A:$R,18,0),"-")</f>
        <v>-</v>
      </c>
      <c r="N500" s="50" t="str">
        <f aca="false">IFERROR(VLOOKUP($J500,'Base 1'!$A:$F,6,0),"-")</f>
        <v>-</v>
      </c>
      <c r="O500" s="53" t="str">
        <f aca="false">IFERROR(VLOOKUP($J500,'Base 1'!$A:$G,7,0),"-")</f>
        <v>-</v>
      </c>
      <c r="P500" s="133"/>
      <c r="Q500" s="134" t="s">
        <v>57</v>
      </c>
      <c r="R500" s="135" t="s">
        <v>57</v>
      </c>
      <c r="S500" s="136"/>
      <c r="T500" s="60"/>
      <c r="U500" s="61" t="s">
        <v>57</v>
      </c>
      <c r="V500" s="63" t="str">
        <f aca="false">IFERROR(VLOOKUP($J500,'Base 1'!$A:$Q,16,0),"-")</f>
        <v>-</v>
      </c>
      <c r="W500" s="63" t="s">
        <v>57</v>
      </c>
      <c r="X500" s="64" t="s">
        <v>57</v>
      </c>
    </row>
    <row r="501" s="65" customFormat="true" ht="15" hidden="false" customHeight="false" outlineLevel="0" collapsed="false">
      <c r="B501" s="131" t="n">
        <f aca="true">TODAY()</f>
        <v>46135</v>
      </c>
      <c r="C501" s="132" t="s">
        <v>37</v>
      </c>
      <c r="D501" s="49" t="s">
        <v>38</v>
      </c>
      <c r="E501" s="50" t="str">
        <f aca="false">IFERROR(VLOOKUP($J501,'Base 1'!A:S,19,0),"-")</f>
        <v>-</v>
      </c>
      <c r="F501" s="50" t="str">
        <f aca="false">IFERROR(VLOOKUP($J501,'Base 1'!$A:$N,14,0),"-")</f>
        <v>-</v>
      </c>
      <c r="G501" s="50" t="str">
        <f aca="false">IFERROR(VLOOKUP($J501,'Base 1'!$A:$O,15,0),"-")</f>
        <v>-</v>
      </c>
      <c r="H501" s="50" t="str">
        <f aca="false">IFERROR(VLOOKUP($J501,'Base 1'!$A:$T,20,0),"-")</f>
        <v>-</v>
      </c>
      <c r="I501" s="51" t="str">
        <f aca="false">IFERROR(VLOOKUP($J501,'Base 1'!$A:$C,3,0),"-")</f>
        <v>-</v>
      </c>
      <c r="J501" s="51"/>
      <c r="K501" s="50" t="str">
        <f aca="false">IFERROR(VLOOKUP($J501,'Base 1'!$A:$E,5,0),"-")</f>
        <v>-</v>
      </c>
      <c r="L501" s="50" t="str">
        <f aca="false">IFERROR(VLOOKUP($J501,'Base 1'!$A:$Q,17,0),"-")</f>
        <v>-</v>
      </c>
      <c r="M501" s="50" t="str">
        <f aca="false">IFERROR(VLOOKUP($J501,'Base 1'!$A:$R,18,0),"-")</f>
        <v>-</v>
      </c>
      <c r="N501" s="50" t="str">
        <f aca="false">IFERROR(VLOOKUP($J501,'Base 1'!$A:$F,6,0),"-")</f>
        <v>-</v>
      </c>
      <c r="O501" s="53" t="str">
        <f aca="false">IFERROR(VLOOKUP($J501,'Base 1'!$A:$G,7,0),"-")</f>
        <v>-</v>
      </c>
      <c r="P501" s="133"/>
      <c r="Q501" s="134" t="s">
        <v>57</v>
      </c>
      <c r="R501" s="135" t="s">
        <v>57</v>
      </c>
      <c r="S501" s="136"/>
      <c r="T501" s="60"/>
      <c r="U501" s="61" t="s">
        <v>57</v>
      </c>
      <c r="V501" s="63" t="str">
        <f aca="false">IFERROR(VLOOKUP($J501,'Base 1'!$A:$Q,16,0),"-")</f>
        <v>-</v>
      </c>
      <c r="W501" s="63" t="s">
        <v>57</v>
      </c>
      <c r="X501" s="64" t="s">
        <v>57</v>
      </c>
    </row>
    <row r="502" s="65" customFormat="true" ht="15" hidden="false" customHeight="false" outlineLevel="0" collapsed="false">
      <c r="B502" s="131" t="n">
        <f aca="true">TODAY()</f>
        <v>46135</v>
      </c>
      <c r="C502" s="132" t="s">
        <v>37</v>
      </c>
      <c r="D502" s="49" t="s">
        <v>38</v>
      </c>
      <c r="E502" s="50" t="str">
        <f aca="false">IFERROR(VLOOKUP($J502,'Base 1'!A:S,19,0),"-")</f>
        <v>-</v>
      </c>
      <c r="F502" s="50" t="str">
        <f aca="false">IFERROR(VLOOKUP($J502,'Base 1'!$A:$N,14,0),"-")</f>
        <v>-</v>
      </c>
      <c r="G502" s="50" t="str">
        <f aca="false">IFERROR(VLOOKUP($J502,'Base 1'!$A:$O,15,0),"-")</f>
        <v>-</v>
      </c>
      <c r="H502" s="50" t="str">
        <f aca="false">IFERROR(VLOOKUP($J502,'Base 1'!$A:$T,20,0),"-")</f>
        <v>-</v>
      </c>
      <c r="I502" s="51" t="str">
        <f aca="false">IFERROR(VLOOKUP($J502,'Base 1'!$A:$C,3,0),"-")</f>
        <v>-</v>
      </c>
      <c r="J502" s="51"/>
      <c r="K502" s="50" t="str">
        <f aca="false">IFERROR(VLOOKUP($J502,'Base 1'!$A:$E,5,0),"-")</f>
        <v>-</v>
      </c>
      <c r="L502" s="50" t="str">
        <f aca="false">IFERROR(VLOOKUP($J502,'Base 1'!$A:$Q,17,0),"-")</f>
        <v>-</v>
      </c>
      <c r="M502" s="50" t="str">
        <f aca="false">IFERROR(VLOOKUP($J502,'Base 1'!$A:$R,18,0),"-")</f>
        <v>-</v>
      </c>
      <c r="N502" s="50" t="str">
        <f aca="false">IFERROR(VLOOKUP($J502,'Base 1'!$A:$F,6,0),"-")</f>
        <v>-</v>
      </c>
      <c r="O502" s="53" t="str">
        <f aca="false">IFERROR(VLOOKUP($J502,'Base 1'!$A:$G,7,0),"-")</f>
        <v>-</v>
      </c>
      <c r="P502" s="133"/>
      <c r="Q502" s="134" t="s">
        <v>57</v>
      </c>
      <c r="R502" s="135" t="s">
        <v>57</v>
      </c>
      <c r="S502" s="136"/>
      <c r="T502" s="60"/>
      <c r="U502" s="61" t="s">
        <v>57</v>
      </c>
      <c r="V502" s="63" t="str">
        <f aca="false">IFERROR(VLOOKUP($J502,'Base 1'!$A:$Q,16,0),"-")</f>
        <v>-</v>
      </c>
      <c r="W502" s="63" t="s">
        <v>57</v>
      </c>
      <c r="X502" s="64" t="s">
        <v>57</v>
      </c>
    </row>
    <row r="503" s="65" customFormat="true" ht="15" hidden="false" customHeight="false" outlineLevel="0" collapsed="false">
      <c r="B503" s="131" t="n">
        <f aca="true">TODAY()</f>
        <v>46135</v>
      </c>
      <c r="C503" s="132" t="s">
        <v>37</v>
      </c>
      <c r="D503" s="49" t="s">
        <v>38</v>
      </c>
      <c r="E503" s="50" t="str">
        <f aca="false">IFERROR(VLOOKUP($J503,'Base 1'!A:S,19,0),"-")</f>
        <v>-</v>
      </c>
      <c r="F503" s="50" t="str">
        <f aca="false">IFERROR(VLOOKUP($J503,'Base 1'!$A:$N,14,0),"-")</f>
        <v>-</v>
      </c>
      <c r="G503" s="50" t="str">
        <f aca="false">IFERROR(VLOOKUP($J503,'Base 1'!$A:$O,15,0),"-")</f>
        <v>-</v>
      </c>
      <c r="H503" s="50" t="str">
        <f aca="false">IFERROR(VLOOKUP($J503,'Base 1'!$A:$T,20,0),"-")</f>
        <v>-</v>
      </c>
      <c r="I503" s="51" t="str">
        <f aca="false">IFERROR(VLOOKUP($J503,'Base 1'!$A:$C,3,0),"-")</f>
        <v>-</v>
      </c>
      <c r="J503" s="51"/>
      <c r="K503" s="50" t="str">
        <f aca="false">IFERROR(VLOOKUP($J503,'Base 1'!$A:$E,5,0),"-")</f>
        <v>-</v>
      </c>
      <c r="L503" s="50" t="str">
        <f aca="false">IFERROR(VLOOKUP($J503,'Base 1'!$A:$Q,17,0),"-")</f>
        <v>-</v>
      </c>
      <c r="M503" s="50" t="str">
        <f aca="false">IFERROR(VLOOKUP($J503,'Base 1'!$A:$R,18,0),"-")</f>
        <v>-</v>
      </c>
      <c r="N503" s="50" t="str">
        <f aca="false">IFERROR(VLOOKUP($J503,'Base 1'!$A:$F,6,0),"-")</f>
        <v>-</v>
      </c>
      <c r="O503" s="53" t="str">
        <f aca="false">IFERROR(VLOOKUP($J503,'Base 1'!$A:$G,7,0),"-")</f>
        <v>-</v>
      </c>
      <c r="P503" s="133"/>
      <c r="Q503" s="134" t="s">
        <v>57</v>
      </c>
      <c r="R503" s="135" t="s">
        <v>57</v>
      </c>
      <c r="S503" s="136"/>
      <c r="T503" s="60"/>
      <c r="U503" s="61" t="s">
        <v>57</v>
      </c>
      <c r="V503" s="63" t="str">
        <f aca="false">IFERROR(VLOOKUP($J503,'Base 1'!$A:$Q,16,0),"-")</f>
        <v>-</v>
      </c>
      <c r="W503" s="63" t="s">
        <v>57</v>
      </c>
      <c r="X503" s="64" t="s">
        <v>57</v>
      </c>
    </row>
    <row r="504" s="65" customFormat="true" ht="15" hidden="false" customHeight="false" outlineLevel="0" collapsed="false">
      <c r="B504" s="131" t="n">
        <f aca="true">TODAY()</f>
        <v>46135</v>
      </c>
      <c r="C504" s="132" t="s">
        <v>37</v>
      </c>
      <c r="D504" s="49" t="s">
        <v>38</v>
      </c>
      <c r="E504" s="50" t="str">
        <f aca="false">IFERROR(VLOOKUP($J504,'Base 1'!A:S,19,0),"-")</f>
        <v>-</v>
      </c>
      <c r="F504" s="50" t="str">
        <f aca="false">IFERROR(VLOOKUP($J504,'Base 1'!$A:$N,14,0),"-")</f>
        <v>-</v>
      </c>
      <c r="G504" s="50" t="str">
        <f aca="false">IFERROR(VLOOKUP($J504,'Base 1'!$A:$O,15,0),"-")</f>
        <v>-</v>
      </c>
      <c r="H504" s="50" t="str">
        <f aca="false">IFERROR(VLOOKUP($J504,'Base 1'!$A:$T,20,0),"-")</f>
        <v>-</v>
      </c>
      <c r="I504" s="51" t="str">
        <f aca="false">IFERROR(VLOOKUP($J504,'Base 1'!$A:$C,3,0),"-")</f>
        <v>-</v>
      </c>
      <c r="J504" s="51"/>
      <c r="K504" s="50" t="str">
        <f aca="false">IFERROR(VLOOKUP($J504,'Base 1'!$A:$E,5,0),"-")</f>
        <v>-</v>
      </c>
      <c r="L504" s="50" t="str">
        <f aca="false">IFERROR(VLOOKUP($J504,'Base 1'!$A:$Q,17,0),"-")</f>
        <v>-</v>
      </c>
      <c r="M504" s="50" t="str">
        <f aca="false">IFERROR(VLOOKUP($J504,'Base 1'!$A:$R,18,0),"-")</f>
        <v>-</v>
      </c>
      <c r="N504" s="50" t="str">
        <f aca="false">IFERROR(VLOOKUP($J504,'Base 1'!$A:$F,6,0),"-")</f>
        <v>-</v>
      </c>
      <c r="O504" s="53" t="str">
        <f aca="false">IFERROR(VLOOKUP($J504,'Base 1'!$A:$G,7,0),"-")</f>
        <v>-</v>
      </c>
      <c r="P504" s="133"/>
      <c r="Q504" s="134" t="s">
        <v>57</v>
      </c>
      <c r="R504" s="135" t="s">
        <v>57</v>
      </c>
      <c r="S504" s="136"/>
      <c r="T504" s="60"/>
      <c r="U504" s="61" t="s">
        <v>57</v>
      </c>
      <c r="V504" s="63" t="str">
        <f aca="false">IFERROR(VLOOKUP($J504,'Base 1'!$A:$Q,16,0),"-")</f>
        <v>-</v>
      </c>
      <c r="W504" s="63" t="s">
        <v>57</v>
      </c>
      <c r="X504" s="64" t="s">
        <v>57</v>
      </c>
    </row>
    <row r="505" customFormat="false" ht="15" hidden="false" customHeight="false" outlineLevel="0" collapsed="false">
      <c r="E505" s="107"/>
      <c r="F505" s="107"/>
      <c r="G505" s="107"/>
      <c r="H505" s="107"/>
      <c r="L505" s="107"/>
      <c r="M505" s="107"/>
      <c r="N505" s="107"/>
      <c r="O505" s="107"/>
      <c r="P505" s="107"/>
      <c r="Q505" s="107"/>
      <c r="R505" s="107"/>
      <c r="S505" s="107"/>
      <c r="T505" s="107"/>
    </row>
    <row r="506" customFormat="false" ht="15" hidden="false" customHeight="false" outlineLevel="0" collapsed="false">
      <c r="E506" s="107"/>
      <c r="F506" s="107"/>
      <c r="G506" s="107"/>
      <c r="H506" s="107"/>
      <c r="L506" s="107"/>
      <c r="M506" s="107"/>
      <c r="N506" s="107"/>
      <c r="O506" s="107"/>
      <c r="P506" s="107"/>
      <c r="Q506" s="107"/>
      <c r="R506" s="107"/>
      <c r="S506" s="107"/>
      <c r="T506" s="107"/>
    </row>
    <row r="507" customFormat="false" ht="15" hidden="false" customHeight="false" outlineLevel="0" collapsed="false">
      <c r="E507" s="107"/>
      <c r="F507" s="107"/>
      <c r="G507" s="107"/>
      <c r="H507" s="107"/>
      <c r="L507" s="107"/>
      <c r="M507" s="107"/>
      <c r="N507" s="107"/>
      <c r="O507" s="107"/>
      <c r="P507" s="107"/>
      <c r="Q507" s="107"/>
      <c r="R507" s="107"/>
      <c r="S507" s="107"/>
      <c r="T507" s="107"/>
    </row>
    <row r="508" customFormat="false" ht="15" hidden="false" customHeight="false" outlineLevel="0" collapsed="false">
      <c r="E508" s="107"/>
      <c r="F508" s="107"/>
      <c r="G508" s="107"/>
      <c r="H508" s="107"/>
      <c r="L508" s="107"/>
      <c r="M508" s="107"/>
      <c r="N508" s="107"/>
      <c r="O508" s="107"/>
      <c r="P508" s="107"/>
      <c r="Q508" s="107"/>
      <c r="R508" s="107"/>
      <c r="S508" s="107"/>
      <c r="T508" s="107"/>
    </row>
    <row r="509" customFormat="false" ht="15" hidden="false" customHeight="false" outlineLevel="0" collapsed="false">
      <c r="E509" s="107"/>
      <c r="F509" s="107"/>
      <c r="G509" s="107"/>
      <c r="H509" s="107"/>
      <c r="L509" s="107"/>
      <c r="M509" s="107"/>
      <c r="N509" s="107"/>
      <c r="O509" s="107"/>
      <c r="P509" s="107"/>
      <c r="Q509" s="107"/>
      <c r="R509" s="107"/>
      <c r="S509" s="107"/>
      <c r="T509" s="107"/>
    </row>
    <row r="510" customFormat="false" ht="15" hidden="false" customHeight="false" outlineLevel="0" collapsed="false">
      <c r="E510" s="107"/>
      <c r="F510" s="107"/>
      <c r="G510" s="107"/>
      <c r="H510" s="107"/>
      <c r="L510" s="107"/>
      <c r="M510" s="107"/>
      <c r="N510" s="107"/>
      <c r="O510" s="107"/>
      <c r="P510" s="107"/>
      <c r="Q510" s="107"/>
      <c r="R510" s="107"/>
      <c r="S510" s="107"/>
      <c r="T510" s="107"/>
    </row>
    <row r="511" customFormat="false" ht="15" hidden="false" customHeight="false" outlineLevel="0" collapsed="false">
      <c r="E511" s="107"/>
      <c r="F511" s="107"/>
      <c r="G511" s="107"/>
      <c r="H511" s="107"/>
      <c r="L511" s="107"/>
      <c r="M511" s="107"/>
      <c r="N511" s="107"/>
      <c r="O511" s="107"/>
      <c r="P511" s="107"/>
      <c r="Q511" s="107"/>
      <c r="R511" s="107"/>
      <c r="S511" s="107"/>
      <c r="T511" s="107"/>
    </row>
    <row r="512" customFormat="false" ht="15" hidden="false" customHeight="false" outlineLevel="0" collapsed="false">
      <c r="E512" s="107"/>
      <c r="F512" s="107"/>
      <c r="G512" s="107"/>
      <c r="H512" s="107"/>
      <c r="L512" s="107"/>
      <c r="M512" s="107"/>
      <c r="N512" s="107"/>
      <c r="O512" s="107"/>
      <c r="P512" s="107"/>
      <c r="Q512" s="107"/>
      <c r="R512" s="107"/>
      <c r="S512" s="107"/>
      <c r="T512" s="107"/>
    </row>
    <row r="513" customFormat="false" ht="15" hidden="false" customHeight="false" outlineLevel="0" collapsed="false">
      <c r="E513" s="107"/>
      <c r="F513" s="107"/>
      <c r="G513" s="107"/>
      <c r="H513" s="107"/>
      <c r="L513" s="107"/>
      <c r="M513" s="107"/>
      <c r="N513" s="107"/>
      <c r="O513" s="107"/>
      <c r="P513" s="107"/>
      <c r="Q513" s="107"/>
      <c r="R513" s="107"/>
      <c r="S513" s="107"/>
      <c r="T513" s="107"/>
    </row>
    <row r="514" customFormat="false" ht="15" hidden="false" customHeight="false" outlineLevel="0" collapsed="false">
      <c r="E514" s="107"/>
      <c r="F514" s="107"/>
      <c r="G514" s="107"/>
      <c r="H514" s="107"/>
      <c r="L514" s="107"/>
      <c r="M514" s="107"/>
      <c r="N514" s="107"/>
      <c r="O514" s="107"/>
      <c r="P514" s="107"/>
      <c r="Q514" s="107"/>
      <c r="R514" s="107"/>
      <c r="S514" s="107"/>
      <c r="T514" s="107"/>
    </row>
    <row r="515" customFormat="false" ht="15" hidden="false" customHeight="false" outlineLevel="0" collapsed="false">
      <c r="E515" s="107"/>
      <c r="F515" s="107"/>
      <c r="G515" s="107"/>
      <c r="H515" s="107"/>
      <c r="L515" s="107"/>
      <c r="M515" s="107"/>
      <c r="N515" s="107"/>
      <c r="O515" s="107"/>
      <c r="P515" s="107"/>
      <c r="Q515" s="107"/>
      <c r="R515" s="107"/>
      <c r="S515" s="107"/>
      <c r="T515" s="107"/>
    </row>
    <row r="516" customFormat="false" ht="15" hidden="false" customHeight="false" outlineLevel="0" collapsed="false">
      <c r="E516" s="107"/>
      <c r="F516" s="107"/>
      <c r="G516" s="107"/>
      <c r="H516" s="107"/>
      <c r="L516" s="107"/>
      <c r="M516" s="107"/>
      <c r="N516" s="107"/>
      <c r="O516" s="107"/>
      <c r="P516" s="107"/>
      <c r="Q516" s="107"/>
      <c r="R516" s="107"/>
      <c r="S516" s="107"/>
      <c r="T516" s="107"/>
    </row>
    <row r="517" customFormat="false" ht="15" hidden="false" customHeight="false" outlineLevel="0" collapsed="false">
      <c r="E517" s="107"/>
      <c r="F517" s="107"/>
      <c r="G517" s="107"/>
      <c r="H517" s="107"/>
      <c r="L517" s="107"/>
      <c r="M517" s="107"/>
      <c r="N517" s="107"/>
      <c r="O517" s="107"/>
      <c r="P517" s="107"/>
      <c r="Q517" s="107"/>
      <c r="R517" s="107"/>
      <c r="S517" s="107"/>
      <c r="T517" s="107"/>
    </row>
    <row r="518" customFormat="false" ht="15" hidden="false" customHeight="false" outlineLevel="0" collapsed="false">
      <c r="E518" s="107"/>
      <c r="F518" s="107"/>
      <c r="G518" s="107"/>
      <c r="H518" s="107"/>
      <c r="L518" s="107"/>
      <c r="M518" s="107"/>
      <c r="N518" s="107"/>
      <c r="O518" s="107"/>
      <c r="P518" s="107"/>
      <c r="Q518" s="107"/>
      <c r="R518" s="107"/>
      <c r="S518" s="107"/>
      <c r="T518" s="107"/>
    </row>
    <row r="519" customFormat="false" ht="15" hidden="false" customHeight="false" outlineLevel="0" collapsed="false">
      <c r="E519" s="107"/>
      <c r="F519" s="107"/>
      <c r="G519" s="107"/>
      <c r="H519" s="107"/>
      <c r="L519" s="107"/>
      <c r="M519" s="107"/>
      <c r="N519" s="107"/>
      <c r="O519" s="107"/>
      <c r="P519" s="107"/>
      <c r="Q519" s="107"/>
      <c r="R519" s="107"/>
      <c r="S519" s="107"/>
      <c r="T519" s="107"/>
    </row>
    <row r="520" customFormat="false" ht="15" hidden="false" customHeight="false" outlineLevel="0" collapsed="false">
      <c r="E520" s="107"/>
      <c r="F520" s="107"/>
      <c r="G520" s="107"/>
      <c r="H520" s="107"/>
      <c r="L520" s="107"/>
      <c r="M520" s="107"/>
      <c r="N520" s="107"/>
      <c r="O520" s="107"/>
      <c r="P520" s="107"/>
      <c r="Q520" s="107"/>
      <c r="R520" s="107"/>
      <c r="S520" s="107"/>
      <c r="T520" s="107"/>
    </row>
    <row r="521" customFormat="false" ht="15" hidden="false" customHeight="false" outlineLevel="0" collapsed="false">
      <c r="E521" s="107"/>
      <c r="F521" s="107"/>
      <c r="G521" s="107"/>
      <c r="H521" s="107"/>
      <c r="L521" s="107"/>
      <c r="M521" s="107"/>
      <c r="N521" s="107"/>
      <c r="O521" s="107"/>
      <c r="P521" s="107"/>
      <c r="Q521" s="107"/>
      <c r="R521" s="107"/>
      <c r="S521" s="107"/>
      <c r="T521" s="107"/>
    </row>
    <row r="522" customFormat="false" ht="15" hidden="false" customHeight="false" outlineLevel="0" collapsed="false">
      <c r="E522" s="107"/>
      <c r="F522" s="107"/>
      <c r="G522" s="107"/>
      <c r="H522" s="107"/>
      <c r="L522" s="107"/>
      <c r="M522" s="107"/>
      <c r="N522" s="107"/>
      <c r="O522" s="107"/>
      <c r="P522" s="107"/>
      <c r="Q522" s="107"/>
      <c r="R522" s="107"/>
      <c r="S522" s="107"/>
      <c r="T522" s="107"/>
    </row>
    <row r="523" customFormat="false" ht="15" hidden="false" customHeight="false" outlineLevel="0" collapsed="false">
      <c r="E523" s="107"/>
      <c r="F523" s="107"/>
      <c r="G523" s="107"/>
      <c r="H523" s="107"/>
      <c r="L523" s="107"/>
      <c r="M523" s="107"/>
      <c r="N523" s="107"/>
      <c r="O523" s="107"/>
      <c r="P523" s="107"/>
      <c r="Q523" s="107"/>
      <c r="R523" s="107"/>
      <c r="S523" s="107"/>
      <c r="T523" s="107"/>
    </row>
    <row r="524" customFormat="false" ht="15" hidden="false" customHeight="false" outlineLevel="0" collapsed="false">
      <c r="E524" s="107"/>
      <c r="F524" s="107"/>
      <c r="G524" s="107"/>
      <c r="H524" s="107"/>
      <c r="L524" s="107"/>
      <c r="M524" s="107"/>
      <c r="N524" s="107"/>
      <c r="O524" s="107"/>
      <c r="P524" s="107"/>
      <c r="Q524" s="107"/>
      <c r="R524" s="107"/>
      <c r="S524" s="107"/>
      <c r="T524" s="107"/>
    </row>
    <row r="525" customFormat="false" ht="15" hidden="false" customHeight="false" outlineLevel="0" collapsed="false">
      <c r="E525" s="107"/>
      <c r="F525" s="107"/>
      <c r="G525" s="107"/>
      <c r="H525" s="107"/>
      <c r="L525" s="107"/>
      <c r="M525" s="107"/>
      <c r="N525" s="107"/>
      <c r="O525" s="107"/>
      <c r="P525" s="107"/>
      <c r="Q525" s="107"/>
      <c r="R525" s="107"/>
      <c r="S525" s="107"/>
      <c r="T525" s="107"/>
    </row>
    <row r="526" customFormat="false" ht="15" hidden="false" customHeight="false" outlineLevel="0" collapsed="false">
      <c r="E526" s="107"/>
      <c r="F526" s="107"/>
      <c r="G526" s="107"/>
      <c r="H526" s="107"/>
      <c r="L526" s="107"/>
      <c r="M526" s="107"/>
      <c r="N526" s="107"/>
      <c r="O526" s="107"/>
      <c r="P526" s="107"/>
      <c r="Q526" s="107"/>
      <c r="R526" s="107"/>
      <c r="S526" s="107"/>
      <c r="T526" s="107"/>
    </row>
    <row r="527" customFormat="false" ht="15" hidden="false" customHeight="false" outlineLevel="0" collapsed="false">
      <c r="E527" s="107"/>
      <c r="F527" s="107"/>
      <c r="G527" s="107"/>
      <c r="H527" s="107"/>
      <c r="L527" s="107"/>
      <c r="M527" s="107"/>
      <c r="N527" s="107"/>
      <c r="O527" s="107"/>
      <c r="P527" s="107"/>
      <c r="Q527" s="107"/>
      <c r="R527" s="107"/>
      <c r="S527" s="107"/>
      <c r="T527" s="107"/>
    </row>
    <row r="528" customFormat="false" ht="15" hidden="false" customHeight="false" outlineLevel="0" collapsed="false">
      <c r="E528" s="107"/>
      <c r="F528" s="107"/>
      <c r="G528" s="107"/>
      <c r="H528" s="107"/>
      <c r="L528" s="107"/>
      <c r="M528" s="107"/>
      <c r="N528" s="107"/>
      <c r="O528" s="107"/>
      <c r="P528" s="107"/>
      <c r="Q528" s="107"/>
      <c r="R528" s="107"/>
      <c r="S528" s="107"/>
      <c r="T528" s="107"/>
    </row>
    <row r="529" customFormat="false" ht="15" hidden="false" customHeight="false" outlineLevel="0" collapsed="false">
      <c r="E529" s="107"/>
      <c r="F529" s="107"/>
      <c r="G529" s="107"/>
      <c r="H529" s="107"/>
      <c r="L529" s="107"/>
      <c r="M529" s="107"/>
      <c r="N529" s="107"/>
      <c r="O529" s="107"/>
      <c r="P529" s="107"/>
      <c r="Q529" s="107"/>
      <c r="R529" s="107"/>
      <c r="S529" s="107"/>
      <c r="T529" s="107"/>
    </row>
    <row r="530" customFormat="false" ht="15" hidden="false" customHeight="false" outlineLevel="0" collapsed="false">
      <c r="E530" s="107"/>
      <c r="F530" s="107"/>
      <c r="G530" s="107"/>
      <c r="H530" s="107"/>
      <c r="L530" s="107"/>
      <c r="M530" s="107"/>
      <c r="N530" s="107"/>
      <c r="O530" s="107"/>
      <c r="P530" s="107"/>
      <c r="Q530" s="107"/>
      <c r="R530" s="107"/>
      <c r="S530" s="107"/>
      <c r="T530" s="107"/>
    </row>
    <row r="531" customFormat="false" ht="15" hidden="false" customHeight="false" outlineLevel="0" collapsed="false">
      <c r="E531" s="107"/>
      <c r="F531" s="107"/>
      <c r="G531" s="107"/>
      <c r="H531" s="107"/>
      <c r="L531" s="107"/>
      <c r="M531" s="107"/>
      <c r="N531" s="107"/>
      <c r="O531" s="107"/>
      <c r="P531" s="107"/>
      <c r="Q531" s="107"/>
      <c r="R531" s="107"/>
      <c r="S531" s="107"/>
      <c r="T531" s="107"/>
    </row>
    <row r="532" customFormat="false" ht="15" hidden="false" customHeight="false" outlineLevel="0" collapsed="false">
      <c r="E532" s="107"/>
      <c r="F532" s="107"/>
      <c r="G532" s="107"/>
      <c r="H532" s="107"/>
      <c r="L532" s="107"/>
      <c r="M532" s="107"/>
      <c r="N532" s="107"/>
      <c r="O532" s="107"/>
      <c r="P532" s="107"/>
      <c r="Q532" s="107"/>
      <c r="R532" s="107"/>
      <c r="S532" s="107"/>
      <c r="T532" s="107"/>
    </row>
    <row r="533" customFormat="false" ht="15" hidden="false" customHeight="false" outlineLevel="0" collapsed="false">
      <c r="E533" s="107"/>
      <c r="F533" s="107"/>
      <c r="G533" s="107"/>
      <c r="H533" s="107"/>
      <c r="L533" s="107"/>
      <c r="M533" s="107"/>
      <c r="N533" s="107"/>
      <c r="O533" s="107"/>
      <c r="P533" s="107"/>
      <c r="Q533" s="107"/>
      <c r="R533" s="107"/>
      <c r="S533" s="107"/>
      <c r="T533" s="107"/>
    </row>
    <row r="534" customFormat="false" ht="15" hidden="false" customHeight="false" outlineLevel="0" collapsed="false">
      <c r="E534" s="107"/>
      <c r="F534" s="107"/>
      <c r="G534" s="107"/>
      <c r="H534" s="107"/>
      <c r="L534" s="107"/>
      <c r="M534" s="107"/>
      <c r="N534" s="107"/>
      <c r="O534" s="107"/>
      <c r="P534" s="107"/>
      <c r="Q534" s="107"/>
      <c r="R534" s="107"/>
      <c r="S534" s="107"/>
      <c r="T534" s="107"/>
    </row>
    <row r="535" customFormat="false" ht="15" hidden="false" customHeight="false" outlineLevel="0" collapsed="false">
      <c r="E535" s="107"/>
      <c r="F535" s="107"/>
      <c r="G535" s="107"/>
      <c r="H535" s="107"/>
      <c r="L535" s="107"/>
      <c r="M535" s="107"/>
      <c r="N535" s="107"/>
      <c r="O535" s="107"/>
      <c r="P535" s="107"/>
      <c r="Q535" s="107"/>
      <c r="R535" s="107"/>
      <c r="S535" s="107"/>
      <c r="T535" s="107"/>
    </row>
    <row r="536" customFormat="false" ht="15" hidden="false" customHeight="false" outlineLevel="0" collapsed="false">
      <c r="E536" s="107"/>
      <c r="F536" s="107"/>
      <c r="G536" s="107"/>
      <c r="H536" s="107"/>
      <c r="L536" s="107"/>
      <c r="M536" s="107"/>
      <c r="N536" s="107"/>
      <c r="O536" s="107"/>
      <c r="P536" s="107"/>
      <c r="Q536" s="107"/>
      <c r="R536" s="107"/>
      <c r="S536" s="107"/>
      <c r="T536" s="107"/>
    </row>
    <row r="537" customFormat="false" ht="15" hidden="false" customHeight="false" outlineLevel="0" collapsed="false">
      <c r="E537" s="107"/>
      <c r="F537" s="107"/>
      <c r="G537" s="107"/>
      <c r="H537" s="107"/>
      <c r="L537" s="107"/>
      <c r="M537" s="107"/>
      <c r="N537" s="107"/>
      <c r="O537" s="107"/>
      <c r="P537" s="107"/>
      <c r="Q537" s="107"/>
      <c r="R537" s="107"/>
      <c r="S537" s="107"/>
      <c r="T537" s="107"/>
    </row>
    <row r="538" customFormat="false" ht="15" hidden="false" customHeight="false" outlineLevel="0" collapsed="false">
      <c r="E538" s="107"/>
      <c r="F538" s="107"/>
      <c r="G538" s="107"/>
      <c r="H538" s="107"/>
      <c r="L538" s="107"/>
      <c r="M538" s="107"/>
      <c r="N538" s="107"/>
      <c r="O538" s="107"/>
      <c r="P538" s="107"/>
      <c r="Q538" s="107"/>
      <c r="R538" s="107"/>
      <c r="S538" s="107"/>
      <c r="T538" s="107"/>
    </row>
    <row r="539" customFormat="false" ht="15" hidden="false" customHeight="false" outlineLevel="0" collapsed="false">
      <c r="E539" s="107"/>
      <c r="F539" s="107"/>
      <c r="G539" s="107"/>
      <c r="H539" s="107"/>
      <c r="L539" s="107"/>
      <c r="M539" s="107"/>
      <c r="N539" s="107"/>
      <c r="O539" s="107"/>
      <c r="P539" s="107"/>
      <c r="Q539" s="107"/>
      <c r="R539" s="107"/>
      <c r="S539" s="107"/>
      <c r="T539" s="107"/>
    </row>
    <row r="540" customFormat="false" ht="15" hidden="false" customHeight="false" outlineLevel="0" collapsed="false">
      <c r="E540" s="107"/>
      <c r="F540" s="107"/>
      <c r="G540" s="107"/>
      <c r="H540" s="107"/>
      <c r="L540" s="107"/>
      <c r="M540" s="107"/>
      <c r="N540" s="107"/>
      <c r="O540" s="107"/>
      <c r="P540" s="107"/>
      <c r="Q540" s="107"/>
      <c r="R540" s="107"/>
      <c r="S540" s="107"/>
      <c r="T540" s="107"/>
    </row>
    <row r="541" customFormat="false" ht="15" hidden="false" customHeight="false" outlineLevel="0" collapsed="false">
      <c r="E541" s="107"/>
      <c r="F541" s="107"/>
      <c r="G541" s="107"/>
      <c r="H541" s="107"/>
      <c r="L541" s="107"/>
      <c r="M541" s="107"/>
      <c r="N541" s="107"/>
      <c r="O541" s="107"/>
      <c r="P541" s="107"/>
      <c r="Q541" s="107"/>
      <c r="R541" s="107"/>
      <c r="S541" s="107"/>
      <c r="T541" s="107"/>
    </row>
    <row r="542" customFormat="false" ht="15" hidden="false" customHeight="false" outlineLevel="0" collapsed="false">
      <c r="E542" s="107"/>
      <c r="F542" s="107"/>
      <c r="G542" s="107"/>
      <c r="H542" s="107"/>
      <c r="L542" s="107"/>
      <c r="M542" s="107"/>
      <c r="N542" s="107"/>
      <c r="O542" s="107"/>
      <c r="P542" s="107"/>
      <c r="Q542" s="107"/>
      <c r="R542" s="107"/>
      <c r="S542" s="107"/>
      <c r="T542" s="107"/>
    </row>
    <row r="543" customFormat="false" ht="15" hidden="false" customHeight="false" outlineLevel="0" collapsed="false">
      <c r="E543" s="107"/>
      <c r="F543" s="107"/>
      <c r="G543" s="107"/>
      <c r="H543" s="107"/>
      <c r="L543" s="107"/>
      <c r="M543" s="107"/>
      <c r="N543" s="107"/>
      <c r="O543" s="107"/>
      <c r="P543" s="107"/>
      <c r="Q543" s="107"/>
      <c r="R543" s="107"/>
      <c r="S543" s="107"/>
      <c r="T543" s="107"/>
    </row>
    <row r="544" customFormat="false" ht="15" hidden="false" customHeight="false" outlineLevel="0" collapsed="false">
      <c r="E544" s="107"/>
      <c r="F544" s="107"/>
      <c r="G544" s="107"/>
      <c r="H544" s="107"/>
      <c r="L544" s="107"/>
      <c r="M544" s="107"/>
      <c r="N544" s="107"/>
      <c r="O544" s="107"/>
      <c r="P544" s="107"/>
      <c r="Q544" s="107"/>
      <c r="R544" s="107"/>
      <c r="S544" s="107"/>
      <c r="T544" s="107"/>
    </row>
    <row r="545" customFormat="false" ht="15" hidden="false" customHeight="false" outlineLevel="0" collapsed="false">
      <c r="E545" s="107"/>
      <c r="F545" s="107"/>
      <c r="G545" s="107"/>
      <c r="H545" s="107"/>
      <c r="L545" s="107"/>
      <c r="M545" s="107"/>
      <c r="N545" s="107"/>
      <c r="O545" s="107"/>
      <c r="P545" s="107"/>
      <c r="Q545" s="107"/>
      <c r="R545" s="107"/>
      <c r="S545" s="107"/>
      <c r="T545" s="107"/>
    </row>
    <row r="546" customFormat="false" ht="15" hidden="false" customHeight="false" outlineLevel="0" collapsed="false">
      <c r="E546" s="107"/>
      <c r="F546" s="107"/>
      <c r="G546" s="107"/>
      <c r="H546" s="107"/>
      <c r="L546" s="107"/>
      <c r="M546" s="107"/>
      <c r="N546" s="107"/>
      <c r="O546" s="107"/>
      <c r="P546" s="107"/>
      <c r="Q546" s="107"/>
      <c r="R546" s="107"/>
      <c r="S546" s="107"/>
      <c r="T546" s="107"/>
    </row>
    <row r="547" customFormat="false" ht="15" hidden="false" customHeight="false" outlineLevel="0" collapsed="false">
      <c r="E547" s="107"/>
      <c r="F547" s="107"/>
      <c r="G547" s="107"/>
      <c r="H547" s="107"/>
      <c r="L547" s="107"/>
      <c r="M547" s="107"/>
      <c r="N547" s="107"/>
      <c r="O547" s="107"/>
      <c r="P547" s="107"/>
      <c r="Q547" s="107"/>
      <c r="R547" s="107"/>
      <c r="S547" s="107"/>
      <c r="T547" s="107"/>
    </row>
    <row r="548" customFormat="false" ht="15" hidden="false" customHeight="false" outlineLevel="0" collapsed="false">
      <c r="E548" s="107"/>
      <c r="F548" s="107"/>
      <c r="G548" s="107"/>
      <c r="H548" s="107"/>
      <c r="L548" s="107"/>
      <c r="M548" s="107"/>
      <c r="N548" s="107"/>
      <c r="O548" s="107"/>
      <c r="P548" s="107"/>
      <c r="Q548" s="107"/>
      <c r="R548" s="107"/>
      <c r="S548" s="107"/>
      <c r="T548" s="107"/>
    </row>
    <row r="549" customFormat="false" ht="15" hidden="false" customHeight="false" outlineLevel="0" collapsed="false">
      <c r="E549" s="107"/>
      <c r="F549" s="107"/>
      <c r="G549" s="107"/>
      <c r="H549" s="107"/>
      <c r="L549" s="107"/>
      <c r="M549" s="107"/>
      <c r="N549" s="107"/>
      <c r="O549" s="107"/>
      <c r="P549" s="107"/>
      <c r="Q549" s="107"/>
      <c r="R549" s="107"/>
      <c r="S549" s="107"/>
      <c r="T549" s="107"/>
    </row>
    <row r="550" customFormat="false" ht="15" hidden="false" customHeight="false" outlineLevel="0" collapsed="false">
      <c r="E550" s="107"/>
      <c r="F550" s="107"/>
      <c r="G550" s="107"/>
      <c r="H550" s="107"/>
      <c r="L550" s="107"/>
      <c r="M550" s="107"/>
      <c r="N550" s="107"/>
      <c r="O550" s="107"/>
      <c r="P550" s="107"/>
      <c r="Q550" s="107"/>
      <c r="R550" s="107"/>
      <c r="S550" s="107"/>
      <c r="T550" s="107"/>
    </row>
    <row r="551" customFormat="false" ht="15" hidden="false" customHeight="false" outlineLevel="0" collapsed="false">
      <c r="E551" s="107"/>
      <c r="F551" s="107"/>
      <c r="G551" s="107"/>
      <c r="H551" s="107"/>
      <c r="L551" s="107"/>
      <c r="M551" s="107"/>
      <c r="N551" s="107"/>
      <c r="O551" s="107"/>
      <c r="P551" s="107"/>
      <c r="Q551" s="107"/>
      <c r="R551" s="107"/>
      <c r="S551" s="107"/>
      <c r="T551" s="107"/>
    </row>
    <row r="552" customFormat="false" ht="15" hidden="false" customHeight="false" outlineLevel="0" collapsed="false">
      <c r="E552" s="107"/>
      <c r="F552" s="107"/>
      <c r="G552" s="107"/>
      <c r="H552" s="107"/>
      <c r="L552" s="107"/>
      <c r="M552" s="107"/>
      <c r="N552" s="107"/>
      <c r="O552" s="107"/>
      <c r="P552" s="107"/>
      <c r="Q552" s="107"/>
      <c r="R552" s="107"/>
      <c r="S552" s="107"/>
      <c r="T552" s="107"/>
    </row>
    <row r="553" customFormat="false" ht="15" hidden="false" customHeight="false" outlineLevel="0" collapsed="false">
      <c r="E553" s="107"/>
      <c r="F553" s="107"/>
      <c r="G553" s="107"/>
      <c r="H553" s="107"/>
      <c r="L553" s="107"/>
      <c r="M553" s="107"/>
      <c r="N553" s="107"/>
      <c r="O553" s="107"/>
      <c r="P553" s="107"/>
      <c r="Q553" s="107"/>
      <c r="R553" s="107"/>
      <c r="S553" s="107"/>
      <c r="T553" s="107"/>
    </row>
    <row r="554" customFormat="false" ht="15" hidden="false" customHeight="false" outlineLevel="0" collapsed="false">
      <c r="E554" s="107"/>
      <c r="F554" s="107"/>
      <c r="G554" s="107"/>
      <c r="H554" s="107"/>
      <c r="L554" s="107"/>
      <c r="M554" s="107"/>
      <c r="N554" s="107"/>
      <c r="O554" s="107"/>
      <c r="P554" s="107"/>
      <c r="Q554" s="107"/>
      <c r="R554" s="107"/>
      <c r="S554" s="107"/>
      <c r="T554" s="107"/>
    </row>
    <row r="555" customFormat="false" ht="15" hidden="false" customHeight="false" outlineLevel="0" collapsed="false">
      <c r="E555" s="107"/>
      <c r="F555" s="107"/>
      <c r="G555" s="107"/>
      <c r="H555" s="107"/>
      <c r="L555" s="107"/>
      <c r="M555" s="107"/>
      <c r="N555" s="107"/>
      <c r="O555" s="107"/>
      <c r="P555" s="107"/>
      <c r="Q555" s="107"/>
      <c r="R555" s="107"/>
      <c r="S555" s="107"/>
      <c r="T555" s="107"/>
    </row>
    <row r="556" customFormat="false" ht="15" hidden="false" customHeight="false" outlineLevel="0" collapsed="false">
      <c r="E556" s="107"/>
      <c r="F556" s="107"/>
      <c r="G556" s="107"/>
      <c r="H556" s="107"/>
      <c r="L556" s="107"/>
      <c r="M556" s="107"/>
      <c r="N556" s="107"/>
      <c r="O556" s="107"/>
      <c r="P556" s="107"/>
      <c r="Q556" s="107"/>
      <c r="R556" s="107"/>
      <c r="S556" s="107"/>
      <c r="T556" s="107"/>
    </row>
    <row r="557" customFormat="false" ht="15" hidden="false" customHeight="false" outlineLevel="0" collapsed="false">
      <c r="E557" s="107"/>
      <c r="F557" s="107"/>
      <c r="G557" s="107"/>
      <c r="H557" s="107"/>
      <c r="L557" s="107"/>
      <c r="M557" s="107"/>
      <c r="N557" s="107"/>
      <c r="O557" s="107"/>
      <c r="P557" s="107"/>
      <c r="Q557" s="107"/>
      <c r="R557" s="107"/>
      <c r="S557" s="107"/>
      <c r="T557" s="107"/>
    </row>
    <row r="558" customFormat="false" ht="15" hidden="false" customHeight="false" outlineLevel="0" collapsed="false">
      <c r="E558" s="107"/>
      <c r="F558" s="107"/>
      <c r="G558" s="107"/>
      <c r="H558" s="107"/>
      <c r="L558" s="107"/>
      <c r="M558" s="107"/>
      <c r="N558" s="107"/>
      <c r="O558" s="107"/>
      <c r="P558" s="107"/>
      <c r="Q558" s="107"/>
      <c r="R558" s="107"/>
      <c r="S558" s="107"/>
      <c r="T558" s="107"/>
    </row>
    <row r="559" customFormat="false" ht="15" hidden="false" customHeight="false" outlineLevel="0" collapsed="false">
      <c r="E559" s="107"/>
      <c r="F559" s="107"/>
      <c r="G559" s="107"/>
      <c r="H559" s="107"/>
      <c r="L559" s="107"/>
      <c r="M559" s="107"/>
      <c r="N559" s="107"/>
      <c r="O559" s="107"/>
      <c r="P559" s="107"/>
      <c r="Q559" s="107"/>
      <c r="R559" s="107"/>
      <c r="S559" s="107"/>
      <c r="T559" s="107"/>
    </row>
    <row r="560" customFormat="false" ht="15" hidden="false" customHeight="false" outlineLevel="0" collapsed="false">
      <c r="E560" s="107"/>
      <c r="F560" s="107"/>
      <c r="G560" s="107"/>
      <c r="H560" s="107"/>
      <c r="L560" s="107"/>
      <c r="M560" s="107"/>
      <c r="N560" s="107"/>
      <c r="O560" s="107"/>
      <c r="P560" s="107"/>
      <c r="Q560" s="107"/>
      <c r="R560" s="107"/>
      <c r="S560" s="107"/>
      <c r="T560" s="107"/>
    </row>
    <row r="561" customFormat="false" ht="15" hidden="false" customHeight="false" outlineLevel="0" collapsed="false">
      <c r="E561" s="107"/>
      <c r="F561" s="107"/>
      <c r="G561" s="107"/>
      <c r="H561" s="107"/>
      <c r="L561" s="107"/>
      <c r="M561" s="107"/>
      <c r="N561" s="107"/>
      <c r="O561" s="107"/>
      <c r="P561" s="107"/>
      <c r="Q561" s="107"/>
      <c r="R561" s="107"/>
      <c r="S561" s="107"/>
      <c r="T561" s="107"/>
    </row>
    <row r="562" customFormat="false" ht="15" hidden="false" customHeight="false" outlineLevel="0" collapsed="false">
      <c r="E562" s="107"/>
      <c r="F562" s="107"/>
      <c r="G562" s="107"/>
      <c r="H562" s="107"/>
      <c r="L562" s="107"/>
      <c r="M562" s="107"/>
      <c r="N562" s="107"/>
      <c r="O562" s="107"/>
      <c r="P562" s="107"/>
      <c r="Q562" s="107"/>
      <c r="R562" s="107"/>
      <c r="S562" s="107"/>
      <c r="T562" s="107"/>
    </row>
    <row r="563" customFormat="false" ht="15" hidden="false" customHeight="false" outlineLevel="0" collapsed="false">
      <c r="E563" s="107"/>
      <c r="F563" s="107"/>
      <c r="G563" s="107"/>
      <c r="H563" s="107"/>
      <c r="L563" s="107"/>
      <c r="M563" s="107"/>
      <c r="N563" s="107"/>
      <c r="O563" s="107"/>
      <c r="P563" s="107"/>
      <c r="Q563" s="107"/>
      <c r="R563" s="107"/>
      <c r="S563" s="107"/>
      <c r="T563" s="107"/>
    </row>
    <row r="564" customFormat="false" ht="15" hidden="false" customHeight="false" outlineLevel="0" collapsed="false">
      <c r="E564" s="107"/>
      <c r="F564" s="107"/>
      <c r="G564" s="107"/>
      <c r="H564" s="107"/>
      <c r="L564" s="107"/>
      <c r="M564" s="107"/>
      <c r="N564" s="107"/>
      <c r="O564" s="107"/>
      <c r="P564" s="107"/>
      <c r="Q564" s="107"/>
      <c r="R564" s="107"/>
      <c r="S564" s="107"/>
      <c r="T564" s="107"/>
    </row>
    <row r="565" customFormat="false" ht="15" hidden="false" customHeight="false" outlineLevel="0" collapsed="false">
      <c r="E565" s="107"/>
      <c r="F565" s="107"/>
      <c r="G565" s="107"/>
      <c r="H565" s="107"/>
      <c r="L565" s="107"/>
      <c r="M565" s="107"/>
      <c r="N565" s="107"/>
      <c r="O565" s="107"/>
      <c r="P565" s="107"/>
      <c r="Q565" s="107"/>
      <c r="R565" s="107"/>
      <c r="S565" s="107"/>
      <c r="T565" s="107"/>
    </row>
    <row r="566" customFormat="false" ht="15" hidden="false" customHeight="false" outlineLevel="0" collapsed="false">
      <c r="E566" s="107"/>
      <c r="F566" s="107"/>
      <c r="G566" s="107"/>
      <c r="H566" s="107"/>
      <c r="L566" s="107"/>
      <c r="M566" s="107"/>
      <c r="N566" s="107"/>
      <c r="O566" s="107"/>
      <c r="P566" s="107"/>
      <c r="Q566" s="107"/>
      <c r="R566" s="107"/>
      <c r="S566" s="107"/>
      <c r="T566" s="107"/>
    </row>
    <row r="567" customFormat="false" ht="15" hidden="false" customHeight="false" outlineLevel="0" collapsed="false">
      <c r="E567" s="107"/>
      <c r="F567" s="107"/>
      <c r="G567" s="107"/>
      <c r="H567" s="107"/>
      <c r="L567" s="107"/>
      <c r="M567" s="107"/>
      <c r="N567" s="107"/>
      <c r="O567" s="107"/>
      <c r="P567" s="107"/>
      <c r="Q567" s="107"/>
      <c r="R567" s="107"/>
      <c r="S567" s="107"/>
      <c r="T567" s="107"/>
    </row>
    <row r="568" customFormat="false" ht="15" hidden="false" customHeight="false" outlineLevel="0" collapsed="false">
      <c r="E568" s="107"/>
      <c r="F568" s="107"/>
      <c r="G568" s="107"/>
      <c r="H568" s="107"/>
      <c r="L568" s="107"/>
      <c r="M568" s="107"/>
      <c r="N568" s="107"/>
      <c r="O568" s="107"/>
      <c r="P568" s="107"/>
      <c r="Q568" s="107"/>
      <c r="R568" s="107"/>
      <c r="S568" s="107"/>
      <c r="T568" s="107"/>
    </row>
    <row r="569" customFormat="false" ht="15" hidden="false" customHeight="false" outlineLevel="0" collapsed="false">
      <c r="E569" s="107"/>
      <c r="F569" s="107"/>
      <c r="G569" s="107"/>
      <c r="H569" s="107"/>
      <c r="L569" s="107"/>
      <c r="M569" s="107"/>
      <c r="N569" s="107"/>
      <c r="O569" s="107"/>
      <c r="P569" s="107"/>
      <c r="Q569" s="107"/>
      <c r="R569" s="107"/>
      <c r="S569" s="107"/>
      <c r="T569" s="107"/>
    </row>
    <row r="570" customFormat="false" ht="15" hidden="false" customHeight="false" outlineLevel="0" collapsed="false">
      <c r="E570" s="107"/>
      <c r="F570" s="107"/>
      <c r="G570" s="107"/>
      <c r="H570" s="107"/>
      <c r="L570" s="107"/>
      <c r="M570" s="107"/>
      <c r="N570" s="107"/>
      <c r="O570" s="107"/>
      <c r="P570" s="107"/>
      <c r="Q570" s="107"/>
      <c r="R570" s="107"/>
      <c r="S570" s="107"/>
      <c r="T570" s="107"/>
    </row>
    <row r="571" customFormat="false" ht="15" hidden="false" customHeight="false" outlineLevel="0" collapsed="false">
      <c r="E571" s="107"/>
      <c r="F571" s="107"/>
      <c r="G571" s="107"/>
      <c r="H571" s="107"/>
      <c r="L571" s="107"/>
      <c r="M571" s="107"/>
      <c r="N571" s="107"/>
      <c r="O571" s="107"/>
      <c r="P571" s="107"/>
      <c r="Q571" s="107"/>
      <c r="R571" s="107"/>
      <c r="S571" s="107"/>
      <c r="T571" s="107"/>
    </row>
    <row r="572" customFormat="false" ht="15" hidden="false" customHeight="false" outlineLevel="0" collapsed="false">
      <c r="E572" s="107"/>
      <c r="F572" s="107"/>
      <c r="G572" s="107"/>
      <c r="H572" s="107"/>
      <c r="L572" s="107"/>
      <c r="M572" s="107"/>
      <c r="N572" s="107"/>
      <c r="O572" s="107"/>
      <c r="P572" s="107"/>
      <c r="Q572" s="107"/>
      <c r="R572" s="107"/>
      <c r="S572" s="107"/>
      <c r="T572" s="107"/>
    </row>
    <row r="573" customFormat="false" ht="15" hidden="false" customHeight="false" outlineLevel="0" collapsed="false">
      <c r="E573" s="107"/>
      <c r="F573" s="107"/>
      <c r="G573" s="107"/>
      <c r="H573" s="107"/>
      <c r="L573" s="107"/>
      <c r="M573" s="107"/>
      <c r="N573" s="107"/>
      <c r="O573" s="107"/>
      <c r="P573" s="107"/>
      <c r="Q573" s="107"/>
      <c r="R573" s="107"/>
      <c r="S573" s="107"/>
      <c r="T573" s="107"/>
    </row>
    <row r="574" customFormat="false" ht="15" hidden="false" customHeight="false" outlineLevel="0" collapsed="false">
      <c r="E574" s="107"/>
      <c r="F574" s="107"/>
      <c r="G574" s="107"/>
      <c r="H574" s="107"/>
      <c r="L574" s="107"/>
      <c r="M574" s="107"/>
      <c r="N574" s="107"/>
      <c r="O574" s="107"/>
      <c r="P574" s="107"/>
      <c r="Q574" s="107"/>
      <c r="R574" s="107"/>
      <c r="S574" s="107"/>
      <c r="T574" s="107"/>
    </row>
    <row r="575" customFormat="false" ht="15" hidden="false" customHeight="false" outlineLevel="0" collapsed="false">
      <c r="E575" s="107"/>
      <c r="F575" s="107"/>
      <c r="G575" s="107"/>
      <c r="H575" s="107"/>
      <c r="L575" s="107"/>
      <c r="M575" s="107"/>
      <c r="N575" s="107"/>
      <c r="O575" s="107"/>
      <c r="P575" s="107"/>
      <c r="Q575" s="107"/>
      <c r="R575" s="107"/>
      <c r="S575" s="107"/>
      <c r="T575" s="107"/>
    </row>
    <row r="576" customFormat="false" ht="15" hidden="false" customHeight="false" outlineLevel="0" collapsed="false">
      <c r="E576" s="107"/>
      <c r="F576" s="107"/>
      <c r="G576" s="107"/>
      <c r="H576" s="107"/>
      <c r="L576" s="107"/>
      <c r="M576" s="107"/>
      <c r="N576" s="107"/>
      <c r="O576" s="107"/>
      <c r="P576" s="107"/>
      <c r="Q576" s="107"/>
      <c r="R576" s="107"/>
      <c r="S576" s="107"/>
      <c r="T576" s="107"/>
    </row>
    <row r="577" customFormat="false" ht="15" hidden="false" customHeight="false" outlineLevel="0" collapsed="false">
      <c r="E577" s="107"/>
      <c r="F577" s="107"/>
      <c r="G577" s="107"/>
      <c r="H577" s="107"/>
      <c r="L577" s="107"/>
      <c r="M577" s="107"/>
      <c r="N577" s="107"/>
      <c r="O577" s="107"/>
      <c r="P577" s="107"/>
      <c r="Q577" s="107"/>
      <c r="R577" s="107"/>
      <c r="S577" s="107"/>
      <c r="T577" s="107"/>
    </row>
    <row r="578" customFormat="false" ht="15" hidden="false" customHeight="false" outlineLevel="0" collapsed="false">
      <c r="E578" s="107"/>
      <c r="F578" s="107"/>
      <c r="G578" s="107"/>
      <c r="H578" s="107"/>
      <c r="L578" s="107"/>
      <c r="M578" s="107"/>
      <c r="N578" s="107"/>
      <c r="O578" s="107"/>
      <c r="P578" s="107"/>
      <c r="Q578" s="107"/>
      <c r="R578" s="107"/>
      <c r="S578" s="107"/>
      <c r="T578" s="107"/>
    </row>
    <row r="579" customFormat="false" ht="15" hidden="false" customHeight="false" outlineLevel="0" collapsed="false">
      <c r="E579" s="107"/>
      <c r="F579" s="107"/>
      <c r="G579" s="107"/>
      <c r="H579" s="107"/>
      <c r="L579" s="107"/>
      <c r="M579" s="107"/>
      <c r="N579" s="107"/>
      <c r="O579" s="107"/>
      <c r="P579" s="107"/>
      <c r="Q579" s="107"/>
      <c r="R579" s="107"/>
      <c r="S579" s="107"/>
      <c r="T579" s="107"/>
    </row>
    <row r="580" customFormat="false" ht="15" hidden="false" customHeight="false" outlineLevel="0" collapsed="false">
      <c r="E580" s="107"/>
      <c r="F580" s="107"/>
      <c r="G580" s="107"/>
      <c r="H580" s="107"/>
      <c r="L580" s="107"/>
      <c r="M580" s="107"/>
      <c r="N580" s="107"/>
      <c r="O580" s="107"/>
      <c r="P580" s="107"/>
      <c r="Q580" s="107"/>
      <c r="R580" s="107"/>
      <c r="S580" s="107"/>
      <c r="T580" s="107"/>
    </row>
    <row r="581" customFormat="false" ht="15" hidden="false" customHeight="false" outlineLevel="0" collapsed="false">
      <c r="E581" s="107"/>
      <c r="F581" s="107"/>
      <c r="G581" s="107"/>
      <c r="H581" s="107"/>
      <c r="L581" s="107"/>
      <c r="M581" s="107"/>
      <c r="N581" s="107"/>
      <c r="O581" s="107"/>
      <c r="P581" s="107"/>
      <c r="Q581" s="107"/>
      <c r="R581" s="107"/>
      <c r="S581" s="107"/>
      <c r="T581" s="107"/>
    </row>
    <row r="582" customFormat="false" ht="15" hidden="false" customHeight="false" outlineLevel="0" collapsed="false">
      <c r="E582" s="107"/>
      <c r="F582" s="107"/>
      <c r="G582" s="107"/>
      <c r="H582" s="107"/>
      <c r="L582" s="107"/>
      <c r="M582" s="107"/>
      <c r="N582" s="107"/>
      <c r="O582" s="107"/>
      <c r="P582" s="107"/>
      <c r="Q582" s="107"/>
      <c r="R582" s="107"/>
      <c r="S582" s="107"/>
      <c r="T582" s="107"/>
    </row>
    <row r="583" customFormat="false" ht="15" hidden="false" customHeight="false" outlineLevel="0" collapsed="false">
      <c r="E583" s="107"/>
      <c r="F583" s="107"/>
      <c r="G583" s="107"/>
      <c r="H583" s="107"/>
      <c r="L583" s="107"/>
      <c r="M583" s="107"/>
      <c r="N583" s="107"/>
      <c r="O583" s="107"/>
      <c r="P583" s="107"/>
      <c r="Q583" s="107"/>
      <c r="R583" s="107"/>
      <c r="S583" s="107"/>
      <c r="T583" s="107"/>
    </row>
    <row r="584" customFormat="false" ht="15" hidden="false" customHeight="false" outlineLevel="0" collapsed="false">
      <c r="E584" s="107"/>
      <c r="F584" s="107"/>
      <c r="G584" s="107"/>
      <c r="H584" s="107"/>
      <c r="L584" s="107"/>
      <c r="M584" s="107"/>
      <c r="N584" s="107"/>
      <c r="O584" s="107"/>
      <c r="P584" s="107"/>
      <c r="Q584" s="107"/>
      <c r="R584" s="107"/>
      <c r="S584" s="107"/>
      <c r="T584" s="107"/>
    </row>
    <row r="585" customFormat="false" ht="15" hidden="false" customHeight="false" outlineLevel="0" collapsed="false">
      <c r="E585" s="107"/>
      <c r="F585" s="107"/>
      <c r="G585" s="107"/>
      <c r="H585" s="107"/>
      <c r="L585" s="107"/>
      <c r="M585" s="107"/>
      <c r="N585" s="107"/>
      <c r="O585" s="107"/>
      <c r="P585" s="107"/>
      <c r="Q585" s="107"/>
      <c r="R585" s="107"/>
      <c r="S585" s="107"/>
      <c r="T585" s="107"/>
    </row>
    <row r="586" customFormat="false" ht="15" hidden="false" customHeight="false" outlineLevel="0" collapsed="false">
      <c r="E586" s="107"/>
      <c r="F586" s="107"/>
      <c r="G586" s="107"/>
      <c r="H586" s="107"/>
      <c r="L586" s="107"/>
      <c r="M586" s="107"/>
      <c r="N586" s="107"/>
      <c r="O586" s="107"/>
      <c r="P586" s="107"/>
      <c r="Q586" s="107"/>
      <c r="R586" s="107"/>
      <c r="S586" s="107"/>
      <c r="T586" s="107"/>
    </row>
    <row r="587" customFormat="false" ht="15" hidden="false" customHeight="false" outlineLevel="0" collapsed="false">
      <c r="E587" s="107"/>
      <c r="F587" s="107"/>
      <c r="G587" s="107"/>
      <c r="H587" s="107"/>
      <c r="L587" s="107"/>
      <c r="M587" s="107"/>
      <c r="N587" s="107"/>
      <c r="O587" s="107"/>
      <c r="P587" s="107"/>
      <c r="Q587" s="107"/>
      <c r="R587" s="107"/>
      <c r="S587" s="107"/>
      <c r="T587" s="107"/>
    </row>
    <row r="588" customFormat="false" ht="15" hidden="false" customHeight="false" outlineLevel="0" collapsed="false">
      <c r="E588" s="107"/>
      <c r="F588" s="107"/>
      <c r="G588" s="107"/>
      <c r="H588" s="107"/>
      <c r="L588" s="107"/>
      <c r="M588" s="107"/>
      <c r="N588" s="107"/>
      <c r="O588" s="107"/>
      <c r="P588" s="107"/>
      <c r="Q588" s="107"/>
      <c r="R588" s="107"/>
      <c r="S588" s="107"/>
      <c r="T588" s="107"/>
    </row>
    <row r="589" customFormat="false" ht="15" hidden="false" customHeight="false" outlineLevel="0" collapsed="false">
      <c r="E589" s="107"/>
      <c r="F589" s="107"/>
      <c r="G589" s="107"/>
      <c r="H589" s="107"/>
      <c r="L589" s="107"/>
      <c r="M589" s="107"/>
      <c r="N589" s="107"/>
      <c r="O589" s="107"/>
      <c r="P589" s="107"/>
      <c r="Q589" s="107"/>
      <c r="R589" s="107"/>
      <c r="S589" s="107"/>
      <c r="T589" s="107"/>
    </row>
    <row r="590" customFormat="false" ht="15" hidden="false" customHeight="false" outlineLevel="0" collapsed="false">
      <c r="E590" s="107"/>
      <c r="F590" s="107"/>
      <c r="G590" s="107"/>
      <c r="H590" s="107"/>
      <c r="L590" s="107"/>
      <c r="M590" s="107"/>
      <c r="N590" s="107"/>
      <c r="O590" s="107"/>
      <c r="P590" s="107"/>
      <c r="Q590" s="107"/>
      <c r="R590" s="107"/>
      <c r="S590" s="107"/>
      <c r="T590" s="107"/>
    </row>
    <row r="591" customFormat="false" ht="15" hidden="false" customHeight="false" outlineLevel="0" collapsed="false">
      <c r="E591" s="107"/>
      <c r="F591" s="107"/>
      <c r="G591" s="107"/>
      <c r="H591" s="107"/>
      <c r="L591" s="107"/>
      <c r="M591" s="107"/>
      <c r="N591" s="107"/>
      <c r="O591" s="107"/>
      <c r="P591" s="107"/>
      <c r="Q591" s="107"/>
      <c r="R591" s="107"/>
      <c r="S591" s="107"/>
      <c r="T591" s="107"/>
    </row>
    <row r="592" customFormat="false" ht="15" hidden="false" customHeight="false" outlineLevel="0" collapsed="false">
      <c r="E592" s="107"/>
      <c r="F592" s="107"/>
      <c r="G592" s="107"/>
      <c r="H592" s="107"/>
      <c r="L592" s="107"/>
      <c r="M592" s="107"/>
      <c r="N592" s="107"/>
      <c r="O592" s="107"/>
      <c r="P592" s="107"/>
      <c r="Q592" s="107"/>
      <c r="R592" s="107"/>
      <c r="S592" s="107"/>
      <c r="T592" s="107"/>
    </row>
    <row r="593" customFormat="false" ht="15" hidden="false" customHeight="false" outlineLevel="0" collapsed="false">
      <c r="E593" s="107"/>
      <c r="F593" s="107"/>
      <c r="G593" s="107"/>
      <c r="H593" s="107"/>
      <c r="L593" s="107"/>
      <c r="M593" s="107"/>
      <c r="N593" s="107"/>
      <c r="O593" s="107"/>
      <c r="P593" s="107"/>
      <c r="Q593" s="107"/>
      <c r="R593" s="107"/>
      <c r="S593" s="107"/>
      <c r="T593" s="107"/>
    </row>
    <row r="594" customFormat="false" ht="15" hidden="false" customHeight="false" outlineLevel="0" collapsed="false">
      <c r="E594" s="107"/>
      <c r="F594" s="107"/>
      <c r="G594" s="107"/>
      <c r="H594" s="107"/>
      <c r="L594" s="107"/>
      <c r="M594" s="107"/>
      <c r="N594" s="107"/>
      <c r="O594" s="107"/>
      <c r="P594" s="107"/>
      <c r="Q594" s="107"/>
      <c r="R594" s="107"/>
      <c r="S594" s="107"/>
      <c r="T594" s="107"/>
    </row>
    <row r="595" customFormat="false" ht="15" hidden="false" customHeight="false" outlineLevel="0" collapsed="false">
      <c r="E595" s="107"/>
      <c r="F595" s="107"/>
      <c r="G595" s="107"/>
      <c r="H595" s="107"/>
      <c r="L595" s="107"/>
      <c r="M595" s="107"/>
      <c r="N595" s="107"/>
      <c r="O595" s="107"/>
      <c r="P595" s="107"/>
      <c r="Q595" s="107"/>
      <c r="R595" s="107"/>
      <c r="S595" s="107"/>
      <c r="T595" s="107"/>
    </row>
    <row r="596" customFormat="false" ht="15" hidden="false" customHeight="false" outlineLevel="0" collapsed="false">
      <c r="E596" s="107"/>
      <c r="F596" s="107"/>
      <c r="G596" s="107"/>
      <c r="H596" s="107"/>
      <c r="L596" s="107"/>
      <c r="M596" s="107"/>
      <c r="N596" s="107"/>
      <c r="O596" s="107"/>
      <c r="P596" s="107"/>
      <c r="Q596" s="107"/>
      <c r="R596" s="107"/>
      <c r="S596" s="107"/>
      <c r="T596" s="107"/>
    </row>
    <row r="597" customFormat="false" ht="15" hidden="false" customHeight="false" outlineLevel="0" collapsed="false">
      <c r="E597" s="107"/>
      <c r="F597" s="107"/>
      <c r="G597" s="107"/>
      <c r="H597" s="107"/>
      <c r="L597" s="107"/>
      <c r="M597" s="107"/>
      <c r="N597" s="107"/>
      <c r="O597" s="107"/>
      <c r="P597" s="107"/>
      <c r="Q597" s="107"/>
      <c r="R597" s="107"/>
      <c r="S597" s="107"/>
      <c r="T597" s="107"/>
    </row>
    <row r="598" customFormat="false" ht="15" hidden="false" customHeight="false" outlineLevel="0" collapsed="false">
      <c r="E598" s="107"/>
      <c r="F598" s="107"/>
      <c r="G598" s="107"/>
      <c r="H598" s="107"/>
      <c r="L598" s="107"/>
      <c r="M598" s="107"/>
      <c r="N598" s="107"/>
      <c r="O598" s="107"/>
      <c r="P598" s="107"/>
      <c r="Q598" s="107"/>
      <c r="R598" s="107"/>
      <c r="S598" s="107"/>
      <c r="T598" s="107"/>
    </row>
    <row r="599" customFormat="false" ht="15" hidden="false" customHeight="false" outlineLevel="0" collapsed="false">
      <c r="E599" s="107"/>
      <c r="F599" s="107"/>
      <c r="G599" s="107"/>
      <c r="H599" s="107"/>
      <c r="L599" s="107"/>
      <c r="M599" s="107"/>
      <c r="N599" s="107"/>
      <c r="O599" s="107"/>
      <c r="P599" s="107"/>
      <c r="Q599" s="107"/>
      <c r="R599" s="107"/>
      <c r="S599" s="107"/>
      <c r="T599" s="107"/>
    </row>
    <row r="600" customFormat="false" ht="15" hidden="false" customHeight="false" outlineLevel="0" collapsed="false">
      <c r="E600" s="107"/>
      <c r="F600" s="107"/>
      <c r="G600" s="107"/>
      <c r="H600" s="107"/>
      <c r="L600" s="107"/>
      <c r="M600" s="107"/>
      <c r="N600" s="107"/>
      <c r="O600" s="107"/>
      <c r="P600" s="107"/>
      <c r="Q600" s="107"/>
      <c r="R600" s="107"/>
      <c r="S600" s="107"/>
      <c r="T600" s="107"/>
    </row>
    <row r="601" customFormat="false" ht="15" hidden="false" customHeight="false" outlineLevel="0" collapsed="false">
      <c r="E601" s="107"/>
      <c r="F601" s="107"/>
      <c r="G601" s="107"/>
      <c r="H601" s="107"/>
      <c r="L601" s="107"/>
      <c r="M601" s="107"/>
      <c r="N601" s="107"/>
      <c r="O601" s="107"/>
      <c r="P601" s="107"/>
      <c r="Q601" s="107"/>
      <c r="R601" s="107"/>
      <c r="S601" s="107"/>
      <c r="T601" s="107"/>
    </row>
    <row r="602" customFormat="false" ht="15" hidden="false" customHeight="false" outlineLevel="0" collapsed="false">
      <c r="E602" s="107"/>
      <c r="F602" s="107"/>
      <c r="G602" s="107"/>
      <c r="H602" s="107"/>
      <c r="L602" s="107"/>
      <c r="M602" s="107"/>
      <c r="N602" s="107"/>
      <c r="O602" s="107"/>
      <c r="P602" s="107"/>
      <c r="Q602" s="107"/>
      <c r="R602" s="107"/>
      <c r="S602" s="107"/>
      <c r="T602" s="107"/>
    </row>
    <row r="603" customFormat="false" ht="15" hidden="false" customHeight="false" outlineLevel="0" collapsed="false">
      <c r="E603" s="107"/>
      <c r="F603" s="107"/>
      <c r="G603" s="107"/>
      <c r="H603" s="107"/>
      <c r="L603" s="107"/>
      <c r="M603" s="107"/>
      <c r="N603" s="107"/>
      <c r="O603" s="107"/>
      <c r="P603" s="107"/>
      <c r="Q603" s="107"/>
      <c r="R603" s="107"/>
      <c r="S603" s="107"/>
      <c r="T603" s="107"/>
    </row>
    <row r="604" customFormat="false" ht="15" hidden="false" customHeight="false" outlineLevel="0" collapsed="false">
      <c r="E604" s="107"/>
      <c r="F604" s="107"/>
      <c r="G604" s="107"/>
      <c r="H604" s="107"/>
      <c r="L604" s="107"/>
      <c r="M604" s="107"/>
      <c r="N604" s="107"/>
      <c r="O604" s="107"/>
      <c r="P604" s="107"/>
      <c r="Q604" s="107"/>
      <c r="R604" s="107"/>
      <c r="S604" s="107"/>
      <c r="T604" s="107"/>
    </row>
    <row r="605" customFormat="false" ht="15" hidden="false" customHeight="false" outlineLevel="0" collapsed="false">
      <c r="E605" s="107"/>
      <c r="F605" s="107"/>
      <c r="G605" s="107"/>
      <c r="H605" s="107"/>
      <c r="L605" s="107"/>
      <c r="M605" s="107"/>
      <c r="N605" s="107"/>
      <c r="O605" s="107"/>
      <c r="P605" s="107"/>
      <c r="Q605" s="107"/>
      <c r="R605" s="107"/>
      <c r="S605" s="107"/>
      <c r="T605" s="107"/>
    </row>
    <row r="606" customFormat="false" ht="15" hidden="false" customHeight="false" outlineLevel="0" collapsed="false">
      <c r="E606" s="107"/>
      <c r="F606" s="107"/>
      <c r="G606" s="107"/>
      <c r="H606" s="107"/>
      <c r="L606" s="107"/>
      <c r="M606" s="107"/>
      <c r="N606" s="107"/>
      <c r="O606" s="107"/>
      <c r="P606" s="107"/>
      <c r="Q606" s="107"/>
      <c r="R606" s="107"/>
      <c r="S606" s="107"/>
      <c r="T606" s="107"/>
    </row>
    <row r="607" customFormat="false" ht="15" hidden="false" customHeight="false" outlineLevel="0" collapsed="false">
      <c r="E607" s="107"/>
      <c r="F607" s="107"/>
      <c r="G607" s="107"/>
      <c r="H607" s="107"/>
      <c r="L607" s="107"/>
      <c r="M607" s="107"/>
      <c r="N607" s="107"/>
      <c r="O607" s="107"/>
      <c r="P607" s="107"/>
      <c r="Q607" s="107"/>
      <c r="R607" s="107"/>
      <c r="S607" s="107"/>
      <c r="T607" s="107"/>
    </row>
  </sheetData>
  <sheetProtection sheet="true" selectLockedCells="true"/>
  <mergeCells count="4">
    <mergeCell ref="B2:C2"/>
    <mergeCell ref="B4:C4"/>
    <mergeCell ref="Q4:U4"/>
    <mergeCell ref="Q5:S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14" activePane="bottomLeft" state="frozen"/>
      <selection pane="topLeft" activeCell="A1" activeCellId="0" sqref="A1"/>
      <selection pane="bottomLeft" activeCell="C348" activeCellId="0" sqref="C34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15"/>
    <col collapsed="false" customWidth="true" hidden="false" outlineLevel="0" max="2" min="2" style="0" width="11.57"/>
    <col collapsed="false" customWidth="true" hidden="false" outlineLevel="0" max="3" min="3" style="0" width="41"/>
    <col collapsed="false" customWidth="true" hidden="false" outlineLevel="0" max="4" min="4" style="0" width="11.14"/>
    <col collapsed="false" customWidth="true" hidden="false" outlineLevel="0" max="5" min="5" style="0" width="13.86"/>
  </cols>
  <sheetData>
    <row r="1" customFormat="false" ht="15" hidden="false" customHeight="false" outlineLevel="0" collapsed="false">
      <c r="A1" s="137" t="s">
        <v>3295</v>
      </c>
      <c r="B1" s="137" t="s">
        <v>3296</v>
      </c>
      <c r="C1" s="137" t="s">
        <v>3297</v>
      </c>
      <c r="D1" s="137" t="s">
        <v>3298</v>
      </c>
      <c r="E1" s="137" t="s">
        <v>3299</v>
      </c>
    </row>
    <row r="2" customFormat="false" ht="15" hidden="false" customHeight="false" outlineLevel="0" collapsed="false">
      <c r="A2" s="138" t="s">
        <v>3300</v>
      </c>
      <c r="B2" s="139" t="s">
        <v>3301</v>
      </c>
      <c r="C2" s="140" t="s">
        <v>3302</v>
      </c>
      <c r="D2" s="140" t="s">
        <v>3303</v>
      </c>
      <c r="E2" s="140"/>
    </row>
    <row r="3" customFormat="false" ht="15" hidden="false" customHeight="false" outlineLevel="0" collapsed="false">
      <c r="A3" s="138" t="s">
        <v>3304</v>
      </c>
      <c r="B3" s="139" t="s">
        <v>3305</v>
      </c>
      <c r="C3" s="140" t="s">
        <v>3306</v>
      </c>
      <c r="D3" s="140" t="s">
        <v>3307</v>
      </c>
      <c r="E3" s="140" t="s">
        <v>3308</v>
      </c>
    </row>
    <row r="4" customFormat="false" ht="15" hidden="false" customHeight="false" outlineLevel="0" collapsed="false">
      <c r="A4" s="138" t="s">
        <v>3309</v>
      </c>
      <c r="B4" s="139" t="s">
        <v>3310</v>
      </c>
      <c r="C4" s="140" t="s">
        <v>3306</v>
      </c>
      <c r="D4" s="140" t="s">
        <v>3307</v>
      </c>
      <c r="E4" s="140" t="s">
        <v>3308</v>
      </c>
    </row>
    <row r="5" customFormat="false" ht="15" hidden="false" customHeight="false" outlineLevel="0" collapsed="false">
      <c r="A5" s="138" t="s">
        <v>3309</v>
      </c>
      <c r="B5" s="139" t="s">
        <v>3311</v>
      </c>
      <c r="C5" s="140" t="s">
        <v>3306</v>
      </c>
      <c r="D5" s="140" t="s">
        <v>3307</v>
      </c>
      <c r="E5" s="140" t="s">
        <v>3308</v>
      </c>
    </row>
    <row r="6" customFormat="false" ht="15" hidden="false" customHeight="false" outlineLevel="0" collapsed="false">
      <c r="A6" s="138" t="s">
        <v>3309</v>
      </c>
      <c r="B6" s="139" t="s">
        <v>3312</v>
      </c>
      <c r="C6" s="140" t="s">
        <v>3306</v>
      </c>
      <c r="D6" s="140" t="s">
        <v>3307</v>
      </c>
      <c r="E6" s="140" t="s">
        <v>3308</v>
      </c>
    </row>
    <row r="7" customFormat="false" ht="15" hidden="false" customHeight="false" outlineLevel="0" collapsed="false">
      <c r="A7" s="138" t="s">
        <v>3309</v>
      </c>
      <c r="B7" s="139" t="s">
        <v>3313</v>
      </c>
      <c r="C7" s="140" t="s">
        <v>3306</v>
      </c>
      <c r="D7" s="140" t="s">
        <v>3314</v>
      </c>
      <c r="E7" s="140" t="s">
        <v>3314</v>
      </c>
    </row>
    <row r="8" customFormat="false" ht="15" hidden="false" customHeight="false" outlineLevel="0" collapsed="false">
      <c r="A8" s="138" t="s">
        <v>3315</v>
      </c>
      <c r="B8" s="139" t="s">
        <v>3316</v>
      </c>
      <c r="C8" s="140" t="s">
        <v>3317</v>
      </c>
      <c r="D8" s="140" t="s">
        <v>3308</v>
      </c>
      <c r="E8" s="140" t="s">
        <v>3308</v>
      </c>
    </row>
    <row r="9" customFormat="false" ht="15" hidden="false" customHeight="false" outlineLevel="0" collapsed="false">
      <c r="A9" s="138" t="s">
        <v>3318</v>
      </c>
      <c r="B9" s="139" t="s">
        <v>3319</v>
      </c>
      <c r="C9" s="140" t="s">
        <v>3320</v>
      </c>
      <c r="D9" s="140" t="s">
        <v>3321</v>
      </c>
      <c r="E9" s="140"/>
    </row>
    <row r="10" customFormat="false" ht="15" hidden="false" customHeight="false" outlineLevel="0" collapsed="false">
      <c r="A10" s="138" t="s">
        <v>3318</v>
      </c>
      <c r="B10" s="139" t="s">
        <v>3322</v>
      </c>
      <c r="C10" s="140" t="s">
        <v>3320</v>
      </c>
      <c r="D10" s="140" t="s">
        <v>3321</v>
      </c>
      <c r="E10" s="140"/>
    </row>
    <row r="11" customFormat="false" ht="15" hidden="false" customHeight="false" outlineLevel="0" collapsed="false">
      <c r="A11" s="138" t="s">
        <v>3323</v>
      </c>
      <c r="B11" s="139" t="s">
        <v>3324</v>
      </c>
      <c r="C11" s="140" t="s">
        <v>3325</v>
      </c>
      <c r="D11" s="140" t="s">
        <v>3314</v>
      </c>
      <c r="E11" s="140" t="s">
        <v>3314</v>
      </c>
    </row>
    <row r="12" customFormat="false" ht="15" hidden="false" customHeight="false" outlineLevel="0" collapsed="false">
      <c r="A12" s="138" t="s">
        <v>3323</v>
      </c>
      <c r="B12" s="139" t="s">
        <v>3326</v>
      </c>
      <c r="C12" s="140" t="s">
        <v>3327</v>
      </c>
      <c r="D12" s="140" t="s">
        <v>3314</v>
      </c>
      <c r="E12" s="140" t="s">
        <v>3314</v>
      </c>
    </row>
    <row r="13" customFormat="false" ht="15" hidden="false" customHeight="false" outlineLevel="0" collapsed="false">
      <c r="A13" s="138" t="s">
        <v>3328</v>
      </c>
      <c r="B13" s="139" t="s">
        <v>3329</v>
      </c>
      <c r="C13" s="140" t="s">
        <v>3325</v>
      </c>
      <c r="D13" s="140" t="s">
        <v>3330</v>
      </c>
      <c r="E13" s="140" t="s">
        <v>3330</v>
      </c>
    </row>
    <row r="14" customFormat="false" ht="15" hidden="false" customHeight="false" outlineLevel="0" collapsed="false">
      <c r="A14" s="138" t="s">
        <v>3328</v>
      </c>
      <c r="B14" s="139" t="s">
        <v>3331</v>
      </c>
      <c r="C14" s="140" t="s">
        <v>3327</v>
      </c>
      <c r="D14" s="140" t="s">
        <v>3330</v>
      </c>
      <c r="E14" s="140" t="s">
        <v>3330</v>
      </c>
    </row>
    <row r="15" customFormat="false" ht="15" hidden="false" customHeight="false" outlineLevel="0" collapsed="false">
      <c r="A15" s="138" t="s">
        <v>3328</v>
      </c>
      <c r="B15" s="139" t="s">
        <v>3332</v>
      </c>
      <c r="C15" s="140" t="s">
        <v>3327</v>
      </c>
      <c r="D15" s="140" t="s">
        <v>3303</v>
      </c>
      <c r="E15" s="140"/>
    </row>
    <row r="16" customFormat="false" ht="15" hidden="false" customHeight="false" outlineLevel="0" collapsed="false">
      <c r="A16" s="138" t="s">
        <v>3333</v>
      </c>
      <c r="B16" s="139" t="s">
        <v>3334</v>
      </c>
      <c r="C16" s="140" t="s">
        <v>3327</v>
      </c>
      <c r="D16" s="140" t="s">
        <v>3307</v>
      </c>
      <c r="E16" s="140" t="s">
        <v>3330</v>
      </c>
    </row>
    <row r="17" customFormat="false" ht="15" hidden="false" customHeight="false" outlineLevel="0" collapsed="false">
      <c r="A17" s="138" t="s">
        <v>3333</v>
      </c>
      <c r="B17" s="139" t="s">
        <v>3335</v>
      </c>
      <c r="C17" s="140" t="s">
        <v>3325</v>
      </c>
      <c r="D17" s="140" t="s">
        <v>3330</v>
      </c>
      <c r="E17" s="140" t="s">
        <v>3330</v>
      </c>
    </row>
    <row r="18" customFormat="false" ht="15" hidden="false" customHeight="false" outlineLevel="0" collapsed="false">
      <c r="A18" s="138" t="s">
        <v>3336</v>
      </c>
      <c r="B18" s="139" t="s">
        <v>3337</v>
      </c>
      <c r="C18" s="140" t="s">
        <v>3338</v>
      </c>
      <c r="D18" s="140" t="s">
        <v>3308</v>
      </c>
      <c r="E18" s="140" t="s">
        <v>3308</v>
      </c>
    </row>
    <row r="19" customFormat="false" ht="15" hidden="false" customHeight="false" outlineLevel="0" collapsed="false">
      <c r="A19" s="138" t="s">
        <v>3336</v>
      </c>
      <c r="B19" s="139" t="s">
        <v>3339</v>
      </c>
      <c r="C19" s="140" t="s">
        <v>3340</v>
      </c>
      <c r="D19" s="140" t="s">
        <v>3307</v>
      </c>
      <c r="E19" s="140" t="s">
        <v>3308</v>
      </c>
    </row>
    <row r="20" customFormat="false" ht="15" hidden="false" customHeight="false" outlineLevel="0" collapsed="false">
      <c r="A20" s="138" t="s">
        <v>3341</v>
      </c>
      <c r="B20" s="139" t="s">
        <v>3342</v>
      </c>
      <c r="C20" s="140" t="s">
        <v>3343</v>
      </c>
      <c r="D20" s="140" t="s">
        <v>3303</v>
      </c>
      <c r="E20" s="140"/>
    </row>
    <row r="21" customFormat="false" ht="15" hidden="false" customHeight="false" outlineLevel="0" collapsed="false">
      <c r="A21" s="138" t="s">
        <v>3341</v>
      </c>
      <c r="B21" s="139" t="s">
        <v>3344</v>
      </c>
      <c r="C21" s="140" t="s">
        <v>3345</v>
      </c>
      <c r="D21" s="140" t="s">
        <v>3303</v>
      </c>
      <c r="E21" s="140"/>
    </row>
    <row r="22" customFormat="false" ht="15" hidden="false" customHeight="false" outlineLevel="0" collapsed="false">
      <c r="A22" s="138" t="s">
        <v>3346</v>
      </c>
      <c r="B22" s="139" t="s">
        <v>3347</v>
      </c>
      <c r="C22" s="140" t="s">
        <v>3348</v>
      </c>
      <c r="D22" s="140" t="s">
        <v>3307</v>
      </c>
      <c r="E22" s="140" t="s">
        <v>3308</v>
      </c>
    </row>
    <row r="23" customFormat="false" ht="15" hidden="false" customHeight="false" outlineLevel="0" collapsed="false">
      <c r="A23" s="138" t="s">
        <v>3346</v>
      </c>
      <c r="B23" s="139" t="s">
        <v>3349</v>
      </c>
      <c r="C23" s="140" t="s">
        <v>3348</v>
      </c>
      <c r="D23" s="140" t="s">
        <v>3308</v>
      </c>
      <c r="E23" s="140" t="s">
        <v>3308</v>
      </c>
    </row>
    <row r="24" customFormat="false" ht="15" hidden="false" customHeight="false" outlineLevel="0" collapsed="false">
      <c r="A24" s="138" t="s">
        <v>3346</v>
      </c>
      <c r="B24" s="139" t="s">
        <v>3350</v>
      </c>
      <c r="C24" s="140" t="s">
        <v>3348</v>
      </c>
      <c r="D24" s="140" t="s">
        <v>3321</v>
      </c>
      <c r="E24" s="140"/>
    </row>
    <row r="25" customFormat="false" ht="15" hidden="false" customHeight="false" outlineLevel="0" collapsed="false">
      <c r="A25" s="138" t="s">
        <v>3351</v>
      </c>
      <c r="B25" s="139" t="s">
        <v>3352</v>
      </c>
      <c r="C25" s="140" t="s">
        <v>3353</v>
      </c>
      <c r="D25" s="140" t="s">
        <v>3308</v>
      </c>
      <c r="E25" s="140" t="s">
        <v>3308</v>
      </c>
    </row>
    <row r="26" customFormat="false" ht="15" hidden="false" customHeight="false" outlineLevel="0" collapsed="false">
      <c r="A26" s="138" t="s">
        <v>3354</v>
      </c>
      <c r="B26" s="139" t="s">
        <v>3355</v>
      </c>
      <c r="C26" s="140" t="s">
        <v>3356</v>
      </c>
      <c r="D26" s="140" t="s">
        <v>3314</v>
      </c>
      <c r="E26" s="140" t="s">
        <v>3314</v>
      </c>
    </row>
    <row r="27" customFormat="false" ht="15" hidden="false" customHeight="false" outlineLevel="0" collapsed="false">
      <c r="A27" s="138" t="s">
        <v>3357</v>
      </c>
      <c r="B27" s="139" t="s">
        <v>3358</v>
      </c>
      <c r="C27" s="140" t="s">
        <v>3359</v>
      </c>
      <c r="D27" s="140" t="s">
        <v>3330</v>
      </c>
      <c r="E27" s="140" t="s">
        <v>3330</v>
      </c>
    </row>
    <row r="28" customFormat="false" ht="15" hidden="false" customHeight="false" outlineLevel="0" collapsed="false">
      <c r="A28" s="138" t="s">
        <v>3360</v>
      </c>
      <c r="B28" s="139" t="s">
        <v>3361</v>
      </c>
      <c r="C28" s="140" t="s">
        <v>3362</v>
      </c>
      <c r="D28" s="140" t="s">
        <v>3308</v>
      </c>
      <c r="E28" s="140" t="s">
        <v>3308</v>
      </c>
    </row>
    <row r="29" customFormat="false" ht="15" hidden="false" customHeight="false" outlineLevel="0" collapsed="false">
      <c r="A29" s="138" t="s">
        <v>3360</v>
      </c>
      <c r="B29" s="139" t="s">
        <v>3363</v>
      </c>
      <c r="C29" s="140" t="s">
        <v>3364</v>
      </c>
      <c r="D29" s="140" t="s">
        <v>3321</v>
      </c>
      <c r="E29" s="140"/>
    </row>
    <row r="30" customFormat="false" ht="15" hidden="false" customHeight="false" outlineLevel="0" collapsed="false">
      <c r="A30" s="138" t="s">
        <v>3365</v>
      </c>
      <c r="B30" s="139" t="s">
        <v>3366</v>
      </c>
      <c r="C30" s="140" t="s">
        <v>3367</v>
      </c>
      <c r="D30" s="140" t="s">
        <v>3307</v>
      </c>
      <c r="E30" s="140" t="s">
        <v>3308</v>
      </c>
    </row>
    <row r="31" customFormat="false" ht="15" hidden="false" customHeight="false" outlineLevel="0" collapsed="false">
      <c r="A31" s="138" t="s">
        <v>3365</v>
      </c>
      <c r="B31" s="139" t="s">
        <v>3368</v>
      </c>
      <c r="C31" s="140" t="s">
        <v>3369</v>
      </c>
      <c r="D31" s="140" t="s">
        <v>3307</v>
      </c>
      <c r="E31" s="140" t="s">
        <v>3308</v>
      </c>
    </row>
    <row r="32" customFormat="false" ht="15" hidden="false" customHeight="false" outlineLevel="0" collapsed="false">
      <c r="A32" s="138" t="s">
        <v>3365</v>
      </c>
      <c r="B32" s="139" t="s">
        <v>3370</v>
      </c>
      <c r="C32" s="140" t="s">
        <v>3369</v>
      </c>
      <c r="D32" s="140" t="s">
        <v>3308</v>
      </c>
      <c r="E32" s="140" t="s">
        <v>3308</v>
      </c>
    </row>
    <row r="33" customFormat="false" ht="15" hidden="false" customHeight="false" outlineLevel="0" collapsed="false">
      <c r="A33" s="138" t="s">
        <v>3365</v>
      </c>
      <c r="B33" s="139" t="s">
        <v>3371</v>
      </c>
      <c r="C33" s="140" t="s">
        <v>3369</v>
      </c>
      <c r="D33" s="140" t="s">
        <v>3308</v>
      </c>
      <c r="E33" s="140" t="s">
        <v>3308</v>
      </c>
    </row>
    <row r="34" customFormat="false" ht="15" hidden="false" customHeight="false" outlineLevel="0" collapsed="false">
      <c r="A34" s="138" t="s">
        <v>3372</v>
      </c>
      <c r="B34" s="139" t="s">
        <v>3373</v>
      </c>
      <c r="C34" s="140" t="s">
        <v>3374</v>
      </c>
      <c r="D34" s="140" t="s">
        <v>3307</v>
      </c>
      <c r="E34" s="140" t="s">
        <v>3308</v>
      </c>
    </row>
    <row r="35" customFormat="false" ht="15" hidden="false" customHeight="false" outlineLevel="0" collapsed="false">
      <c r="A35" s="138" t="s">
        <v>3375</v>
      </c>
      <c r="B35" s="139" t="s">
        <v>3376</v>
      </c>
      <c r="C35" s="140" t="s">
        <v>3377</v>
      </c>
      <c r="D35" s="140" t="s">
        <v>3307</v>
      </c>
      <c r="E35" s="140" t="s">
        <v>3378</v>
      </c>
    </row>
    <row r="36" customFormat="false" ht="15" hidden="false" customHeight="false" outlineLevel="0" collapsed="false">
      <c r="A36" s="138" t="s">
        <v>3379</v>
      </c>
      <c r="B36" s="139" t="s">
        <v>3380</v>
      </c>
      <c r="C36" s="140" t="s">
        <v>3381</v>
      </c>
      <c r="D36" s="140" t="s">
        <v>3307</v>
      </c>
      <c r="E36" s="140" t="s">
        <v>3308</v>
      </c>
    </row>
    <row r="37" customFormat="false" ht="15" hidden="false" customHeight="false" outlineLevel="0" collapsed="false">
      <c r="A37" s="138" t="s">
        <v>3379</v>
      </c>
      <c r="B37" s="139" t="s">
        <v>3382</v>
      </c>
      <c r="C37" s="140" t="s">
        <v>3381</v>
      </c>
      <c r="D37" s="140" t="s">
        <v>3303</v>
      </c>
      <c r="E37" s="140"/>
    </row>
    <row r="38" customFormat="false" ht="15" hidden="false" customHeight="false" outlineLevel="0" collapsed="false">
      <c r="A38" s="138" t="s">
        <v>3383</v>
      </c>
      <c r="B38" s="139" t="s">
        <v>3384</v>
      </c>
      <c r="C38" s="140" t="s">
        <v>3385</v>
      </c>
      <c r="D38" s="140" t="s">
        <v>3308</v>
      </c>
      <c r="E38" s="140" t="s">
        <v>3308</v>
      </c>
    </row>
    <row r="39" customFormat="false" ht="15" hidden="false" customHeight="false" outlineLevel="0" collapsed="false">
      <c r="A39" s="138" t="s">
        <v>3383</v>
      </c>
      <c r="B39" s="139" t="s">
        <v>3386</v>
      </c>
      <c r="C39" s="140" t="s">
        <v>3385</v>
      </c>
      <c r="D39" s="140" t="s">
        <v>3321</v>
      </c>
      <c r="E39" s="140"/>
    </row>
    <row r="40" customFormat="false" ht="15" hidden="false" customHeight="false" outlineLevel="0" collapsed="false">
      <c r="A40" s="138" t="s">
        <v>3387</v>
      </c>
      <c r="B40" s="139" t="s">
        <v>3388</v>
      </c>
      <c r="C40" s="140" t="s">
        <v>3389</v>
      </c>
      <c r="D40" s="140" t="s">
        <v>3390</v>
      </c>
      <c r="E40" s="140" t="s">
        <v>3390</v>
      </c>
    </row>
    <row r="41" customFormat="false" ht="15" hidden="false" customHeight="false" outlineLevel="0" collapsed="false">
      <c r="A41" s="138" t="s">
        <v>3387</v>
      </c>
      <c r="B41" s="139" t="s">
        <v>3391</v>
      </c>
      <c r="C41" s="140" t="s">
        <v>3389</v>
      </c>
      <c r="D41" s="140" t="s">
        <v>3307</v>
      </c>
      <c r="E41" s="140" t="s">
        <v>3308</v>
      </c>
    </row>
    <row r="42" customFormat="false" ht="15" hidden="false" customHeight="false" outlineLevel="0" collapsed="false">
      <c r="A42" s="138" t="s">
        <v>3387</v>
      </c>
      <c r="B42" s="139" t="s">
        <v>3392</v>
      </c>
      <c r="C42" s="140" t="s">
        <v>3389</v>
      </c>
      <c r="D42" s="140" t="s">
        <v>3307</v>
      </c>
      <c r="E42" s="140" t="s">
        <v>3308</v>
      </c>
    </row>
    <row r="43" customFormat="false" ht="15" hidden="false" customHeight="false" outlineLevel="0" collapsed="false">
      <c r="A43" s="138" t="s">
        <v>3393</v>
      </c>
      <c r="B43" s="139" t="s">
        <v>3394</v>
      </c>
      <c r="C43" s="140" t="s">
        <v>3395</v>
      </c>
      <c r="D43" s="140" t="s">
        <v>3303</v>
      </c>
      <c r="E43" s="140"/>
    </row>
    <row r="44" customFormat="false" ht="15" hidden="false" customHeight="false" outlineLevel="0" collapsed="false">
      <c r="A44" s="138" t="s">
        <v>3396</v>
      </c>
      <c r="B44" s="139" t="s">
        <v>3397</v>
      </c>
      <c r="C44" s="140" t="s">
        <v>3395</v>
      </c>
      <c r="D44" s="140" t="s">
        <v>3307</v>
      </c>
      <c r="E44" s="140" t="s">
        <v>3308</v>
      </c>
    </row>
    <row r="45" customFormat="false" ht="15" hidden="false" customHeight="false" outlineLevel="0" collapsed="false">
      <c r="A45" s="138" t="s">
        <v>3398</v>
      </c>
      <c r="B45" s="139" t="s">
        <v>3399</v>
      </c>
      <c r="C45" s="140" t="s">
        <v>3395</v>
      </c>
      <c r="D45" s="140" t="s">
        <v>3308</v>
      </c>
      <c r="E45" s="140" t="s">
        <v>3308</v>
      </c>
    </row>
    <row r="46" customFormat="false" ht="15" hidden="false" customHeight="false" outlineLevel="0" collapsed="false">
      <c r="A46" s="138" t="s">
        <v>3398</v>
      </c>
      <c r="B46" s="139" t="s">
        <v>3400</v>
      </c>
      <c r="C46" s="140" t="s">
        <v>3395</v>
      </c>
      <c r="D46" s="140" t="s">
        <v>3307</v>
      </c>
      <c r="E46" s="140" t="s">
        <v>3308</v>
      </c>
    </row>
    <row r="47" customFormat="false" ht="15" hidden="false" customHeight="false" outlineLevel="0" collapsed="false">
      <c r="A47" s="138" t="s">
        <v>3398</v>
      </c>
      <c r="B47" s="139" t="s">
        <v>3401</v>
      </c>
      <c r="C47" s="140" t="s">
        <v>3395</v>
      </c>
      <c r="D47" s="140" t="s">
        <v>3307</v>
      </c>
      <c r="E47" s="140" t="s">
        <v>3308</v>
      </c>
    </row>
    <row r="48" customFormat="false" ht="15" hidden="false" customHeight="false" outlineLevel="0" collapsed="false">
      <c r="A48" s="138" t="s">
        <v>3402</v>
      </c>
      <c r="B48" s="139" t="s">
        <v>3403</v>
      </c>
      <c r="C48" s="140" t="s">
        <v>3404</v>
      </c>
      <c r="D48" s="140" t="s">
        <v>3303</v>
      </c>
      <c r="E48" s="140"/>
    </row>
    <row r="49" customFormat="false" ht="15" hidden="false" customHeight="false" outlineLevel="0" collapsed="false">
      <c r="A49" s="138" t="s">
        <v>3405</v>
      </c>
      <c r="B49" s="139" t="s">
        <v>3406</v>
      </c>
      <c r="C49" s="140" t="s">
        <v>3407</v>
      </c>
      <c r="D49" s="140" t="s">
        <v>3307</v>
      </c>
      <c r="E49" s="140" t="s">
        <v>3308</v>
      </c>
    </row>
    <row r="50" customFormat="false" ht="15" hidden="false" customHeight="false" outlineLevel="0" collapsed="false">
      <c r="A50" s="138" t="s">
        <v>3408</v>
      </c>
      <c r="B50" s="139" t="s">
        <v>3409</v>
      </c>
      <c r="C50" s="140" t="s">
        <v>3410</v>
      </c>
      <c r="D50" s="140" t="s">
        <v>3308</v>
      </c>
      <c r="E50" s="140" t="s">
        <v>3308</v>
      </c>
    </row>
    <row r="51" customFormat="false" ht="15" hidden="false" customHeight="false" outlineLevel="0" collapsed="false">
      <c r="A51" s="138" t="s">
        <v>3411</v>
      </c>
      <c r="B51" s="139" t="s">
        <v>3412</v>
      </c>
      <c r="C51" s="140" t="s">
        <v>3413</v>
      </c>
      <c r="D51" s="140" t="s">
        <v>3303</v>
      </c>
      <c r="E51" s="140"/>
    </row>
    <row r="52" customFormat="false" ht="15" hidden="false" customHeight="false" outlineLevel="0" collapsed="false">
      <c r="A52" s="138" t="s">
        <v>3414</v>
      </c>
      <c r="B52" s="139" t="s">
        <v>3415</v>
      </c>
      <c r="C52" s="140" t="s">
        <v>3416</v>
      </c>
      <c r="D52" s="140" t="s">
        <v>3314</v>
      </c>
      <c r="E52" s="140" t="s">
        <v>3314</v>
      </c>
    </row>
    <row r="53" customFormat="false" ht="15" hidden="false" customHeight="false" outlineLevel="0" collapsed="false">
      <c r="A53" s="138" t="s">
        <v>3414</v>
      </c>
      <c r="B53" s="139" t="s">
        <v>3417</v>
      </c>
      <c r="C53" s="140" t="s">
        <v>3416</v>
      </c>
      <c r="D53" s="140" t="s">
        <v>3307</v>
      </c>
      <c r="E53" s="140" t="s">
        <v>3314</v>
      </c>
    </row>
    <row r="54" customFormat="false" ht="15" hidden="false" customHeight="false" outlineLevel="0" collapsed="false">
      <c r="A54" s="138" t="s">
        <v>3418</v>
      </c>
      <c r="B54" s="139" t="s">
        <v>3419</v>
      </c>
      <c r="C54" s="140" t="s">
        <v>3420</v>
      </c>
      <c r="D54" s="140" t="s">
        <v>3330</v>
      </c>
      <c r="E54" s="140" t="s">
        <v>3330</v>
      </c>
    </row>
    <row r="55" customFormat="false" ht="15" hidden="false" customHeight="false" outlineLevel="0" collapsed="false">
      <c r="A55" s="138" t="s">
        <v>3418</v>
      </c>
      <c r="B55" s="139" t="s">
        <v>3421</v>
      </c>
      <c r="C55" s="140" t="s">
        <v>3420</v>
      </c>
      <c r="D55" s="140" t="s">
        <v>3330</v>
      </c>
      <c r="E55" s="140" t="s">
        <v>3330</v>
      </c>
    </row>
    <row r="56" customFormat="false" ht="15" hidden="false" customHeight="false" outlineLevel="0" collapsed="false">
      <c r="A56" s="138" t="s">
        <v>3418</v>
      </c>
      <c r="B56" s="139" t="s">
        <v>3422</v>
      </c>
      <c r="C56" s="140" t="s">
        <v>3420</v>
      </c>
      <c r="D56" s="140" t="s">
        <v>3307</v>
      </c>
      <c r="E56" s="140" t="s">
        <v>3330</v>
      </c>
    </row>
    <row r="57" customFormat="false" ht="15" hidden="false" customHeight="false" outlineLevel="0" collapsed="false">
      <c r="A57" s="138" t="s">
        <v>3418</v>
      </c>
      <c r="B57" s="139" t="s">
        <v>3423</v>
      </c>
      <c r="C57" s="140" t="s">
        <v>3416</v>
      </c>
      <c r="D57" s="140" t="s">
        <v>3307</v>
      </c>
      <c r="E57" s="140" t="s">
        <v>3330</v>
      </c>
    </row>
    <row r="58" customFormat="false" ht="15" hidden="false" customHeight="false" outlineLevel="0" collapsed="false">
      <c r="A58" s="138" t="s">
        <v>3424</v>
      </c>
      <c r="B58" s="139" t="s">
        <v>3425</v>
      </c>
      <c r="C58" s="140" t="s">
        <v>3426</v>
      </c>
      <c r="D58" s="140" t="s">
        <v>3390</v>
      </c>
      <c r="E58" s="140" t="s">
        <v>3390</v>
      </c>
    </row>
    <row r="59" customFormat="false" ht="15" hidden="false" customHeight="false" outlineLevel="0" collapsed="false">
      <c r="A59" s="138" t="s">
        <v>3427</v>
      </c>
      <c r="B59" s="139" t="s">
        <v>3428</v>
      </c>
      <c r="C59" s="140" t="s">
        <v>3429</v>
      </c>
      <c r="D59" s="140" t="s">
        <v>3308</v>
      </c>
      <c r="E59" s="140" t="s">
        <v>3308</v>
      </c>
    </row>
    <row r="60" customFormat="false" ht="15" hidden="false" customHeight="false" outlineLevel="0" collapsed="false">
      <c r="A60" s="138" t="s">
        <v>3430</v>
      </c>
      <c r="B60" s="139" t="s">
        <v>3431</v>
      </c>
      <c r="C60" s="140" t="s">
        <v>3327</v>
      </c>
      <c r="D60" s="140" t="s">
        <v>3308</v>
      </c>
      <c r="E60" s="140" t="s">
        <v>3308</v>
      </c>
    </row>
    <row r="61" customFormat="false" ht="15" hidden="false" customHeight="false" outlineLevel="0" collapsed="false">
      <c r="A61" s="138" t="s">
        <v>3430</v>
      </c>
      <c r="B61" s="139" t="s">
        <v>3432</v>
      </c>
      <c r="C61" s="140" t="s">
        <v>3325</v>
      </c>
      <c r="D61" s="140" t="s">
        <v>3307</v>
      </c>
      <c r="E61" s="140" t="s">
        <v>3308</v>
      </c>
    </row>
    <row r="62" customFormat="false" ht="15" hidden="false" customHeight="false" outlineLevel="0" collapsed="false">
      <c r="A62" s="138" t="s">
        <v>3433</v>
      </c>
      <c r="B62" s="139" t="s">
        <v>3434</v>
      </c>
      <c r="C62" s="140" t="s">
        <v>3435</v>
      </c>
      <c r="D62" s="140" t="s">
        <v>3307</v>
      </c>
      <c r="E62" s="140" t="s">
        <v>3308</v>
      </c>
    </row>
    <row r="63" customFormat="false" ht="15" hidden="false" customHeight="false" outlineLevel="0" collapsed="false">
      <c r="A63" s="138" t="s">
        <v>3433</v>
      </c>
      <c r="B63" s="139" t="s">
        <v>3436</v>
      </c>
      <c r="C63" s="140" t="s">
        <v>3435</v>
      </c>
      <c r="D63" s="140" t="s">
        <v>3390</v>
      </c>
      <c r="E63" s="140" t="s">
        <v>3390</v>
      </c>
    </row>
    <row r="64" customFormat="false" ht="15" hidden="false" customHeight="false" outlineLevel="0" collapsed="false">
      <c r="A64" s="138" t="s">
        <v>3437</v>
      </c>
      <c r="B64" s="139" t="s">
        <v>3438</v>
      </c>
      <c r="C64" s="140" t="s">
        <v>3439</v>
      </c>
      <c r="D64" s="140" t="s">
        <v>3303</v>
      </c>
      <c r="E64" s="140"/>
    </row>
    <row r="65" customFormat="false" ht="15" hidden="false" customHeight="false" outlineLevel="0" collapsed="false">
      <c r="A65" s="138" t="s">
        <v>3440</v>
      </c>
      <c r="B65" s="139" t="s">
        <v>3441</v>
      </c>
      <c r="C65" s="140" t="s">
        <v>3442</v>
      </c>
      <c r="D65" s="140" t="s">
        <v>3378</v>
      </c>
      <c r="E65" s="140" t="s">
        <v>3378</v>
      </c>
    </row>
    <row r="66" customFormat="false" ht="15" hidden="false" customHeight="false" outlineLevel="0" collapsed="false">
      <c r="A66" s="138" t="s">
        <v>3440</v>
      </c>
      <c r="B66" s="139" t="s">
        <v>3443</v>
      </c>
      <c r="C66" s="140" t="s">
        <v>3442</v>
      </c>
      <c r="D66" s="140" t="s">
        <v>3378</v>
      </c>
      <c r="E66" s="140" t="s">
        <v>3378</v>
      </c>
    </row>
    <row r="67" customFormat="false" ht="15" hidden="false" customHeight="false" outlineLevel="0" collapsed="false">
      <c r="A67" s="138" t="s">
        <v>3440</v>
      </c>
      <c r="B67" s="139" t="s">
        <v>3444</v>
      </c>
      <c r="C67" s="140" t="s">
        <v>3442</v>
      </c>
      <c r="D67" s="140" t="s">
        <v>3307</v>
      </c>
      <c r="E67" s="140" t="s">
        <v>3378</v>
      </c>
    </row>
    <row r="68" customFormat="false" ht="15" hidden="false" customHeight="false" outlineLevel="0" collapsed="false">
      <c r="A68" s="138" t="s">
        <v>3445</v>
      </c>
      <c r="B68" s="139" t="s">
        <v>3446</v>
      </c>
      <c r="C68" s="140" t="s">
        <v>3447</v>
      </c>
      <c r="D68" s="140" t="s">
        <v>3303</v>
      </c>
      <c r="E68" s="140"/>
    </row>
    <row r="69" customFormat="false" ht="15" hidden="false" customHeight="false" outlineLevel="0" collapsed="false">
      <c r="A69" s="138" t="s">
        <v>3445</v>
      </c>
      <c r="B69" s="139" t="s">
        <v>3448</v>
      </c>
      <c r="C69" s="140" t="s">
        <v>3447</v>
      </c>
      <c r="D69" s="140" t="s">
        <v>3303</v>
      </c>
      <c r="E69" s="140"/>
    </row>
    <row r="70" customFormat="false" ht="15" hidden="false" customHeight="false" outlineLevel="0" collapsed="false">
      <c r="A70" s="138" t="s">
        <v>3445</v>
      </c>
      <c r="B70" s="139" t="s">
        <v>3449</v>
      </c>
      <c r="C70" s="140" t="s">
        <v>3447</v>
      </c>
      <c r="D70" s="140" t="s">
        <v>3303</v>
      </c>
      <c r="E70" s="140"/>
    </row>
    <row r="71" customFormat="false" ht="15" hidden="false" customHeight="false" outlineLevel="0" collapsed="false">
      <c r="A71" s="138" t="s">
        <v>3450</v>
      </c>
      <c r="B71" s="139" t="s">
        <v>3451</v>
      </c>
      <c r="C71" s="140" t="s">
        <v>3452</v>
      </c>
      <c r="D71" s="140" t="s">
        <v>3308</v>
      </c>
      <c r="E71" s="140" t="s">
        <v>3308</v>
      </c>
    </row>
    <row r="72" customFormat="false" ht="15" hidden="false" customHeight="false" outlineLevel="0" collapsed="false">
      <c r="A72" s="138" t="s">
        <v>3453</v>
      </c>
      <c r="B72" s="139" t="s">
        <v>3454</v>
      </c>
      <c r="C72" s="140" t="s">
        <v>3455</v>
      </c>
      <c r="D72" s="140" t="s">
        <v>3308</v>
      </c>
      <c r="E72" s="140" t="s">
        <v>3308</v>
      </c>
    </row>
    <row r="73" customFormat="false" ht="15" hidden="false" customHeight="false" outlineLevel="0" collapsed="false">
      <c r="A73" s="138" t="s">
        <v>3453</v>
      </c>
      <c r="B73" s="139" t="s">
        <v>3456</v>
      </c>
      <c r="C73" s="140" t="s">
        <v>3455</v>
      </c>
      <c r="D73" s="140" t="s">
        <v>3308</v>
      </c>
      <c r="E73" s="140" t="s">
        <v>3308</v>
      </c>
    </row>
    <row r="74" customFormat="false" ht="15" hidden="false" customHeight="false" outlineLevel="0" collapsed="false">
      <c r="A74" s="138" t="s">
        <v>3453</v>
      </c>
      <c r="B74" s="139" t="s">
        <v>3457</v>
      </c>
      <c r="C74" s="140" t="s">
        <v>3458</v>
      </c>
      <c r="D74" s="140" t="s">
        <v>3321</v>
      </c>
      <c r="E74" s="140"/>
    </row>
    <row r="75" customFormat="false" ht="15" hidden="false" customHeight="false" outlineLevel="0" collapsed="false">
      <c r="A75" s="138" t="s">
        <v>3459</v>
      </c>
      <c r="B75" s="139" t="s">
        <v>3460</v>
      </c>
      <c r="C75" s="140" t="s">
        <v>3461</v>
      </c>
      <c r="D75" s="140" t="s">
        <v>3303</v>
      </c>
      <c r="E75" s="140"/>
    </row>
    <row r="76" customFormat="false" ht="15" hidden="false" customHeight="false" outlineLevel="0" collapsed="false">
      <c r="A76" s="138" t="s">
        <v>3459</v>
      </c>
      <c r="B76" s="139" t="s">
        <v>3462</v>
      </c>
      <c r="C76" s="140" t="s">
        <v>3461</v>
      </c>
      <c r="D76" s="140" t="s">
        <v>3303</v>
      </c>
      <c r="E76" s="140"/>
    </row>
    <row r="77" customFormat="false" ht="15" hidden="false" customHeight="false" outlineLevel="0" collapsed="false">
      <c r="A77" s="138" t="s">
        <v>3463</v>
      </c>
      <c r="B77" s="139" t="s">
        <v>3464</v>
      </c>
      <c r="C77" s="140" t="s">
        <v>3465</v>
      </c>
      <c r="D77" s="140" t="s">
        <v>3307</v>
      </c>
      <c r="E77" s="140" t="s">
        <v>3308</v>
      </c>
    </row>
    <row r="78" customFormat="false" ht="15" hidden="false" customHeight="false" outlineLevel="0" collapsed="false">
      <c r="A78" s="138" t="s">
        <v>3463</v>
      </c>
      <c r="B78" s="139" t="s">
        <v>3466</v>
      </c>
      <c r="C78" s="140" t="s">
        <v>3465</v>
      </c>
      <c r="D78" s="140" t="s">
        <v>3390</v>
      </c>
      <c r="E78" s="140" t="s">
        <v>3390</v>
      </c>
    </row>
    <row r="79" customFormat="false" ht="15" hidden="false" customHeight="false" outlineLevel="0" collapsed="false">
      <c r="A79" s="138" t="s">
        <v>3467</v>
      </c>
      <c r="B79" s="139" t="s">
        <v>3468</v>
      </c>
      <c r="C79" s="140" t="s">
        <v>3469</v>
      </c>
      <c r="D79" s="140" t="s">
        <v>3303</v>
      </c>
      <c r="E79" s="140"/>
    </row>
    <row r="80" customFormat="false" ht="15" hidden="false" customHeight="false" outlineLevel="0" collapsed="false">
      <c r="A80" s="138" t="s">
        <v>3467</v>
      </c>
      <c r="B80" s="139" t="s">
        <v>3470</v>
      </c>
      <c r="C80" s="140" t="s">
        <v>3471</v>
      </c>
      <c r="D80" s="140" t="s">
        <v>3303</v>
      </c>
      <c r="E80" s="140"/>
    </row>
    <row r="81" customFormat="false" ht="15" hidden="false" customHeight="false" outlineLevel="0" collapsed="false">
      <c r="A81" s="138" t="s">
        <v>3467</v>
      </c>
      <c r="B81" s="139" t="s">
        <v>3472</v>
      </c>
      <c r="C81" s="140" t="s">
        <v>3471</v>
      </c>
      <c r="D81" s="140" t="s">
        <v>3303</v>
      </c>
      <c r="E81" s="140"/>
    </row>
    <row r="82" customFormat="false" ht="15" hidden="false" customHeight="false" outlineLevel="0" collapsed="false">
      <c r="A82" s="138" t="s">
        <v>3467</v>
      </c>
      <c r="B82" s="139" t="s">
        <v>3473</v>
      </c>
      <c r="C82" s="140" t="s">
        <v>3469</v>
      </c>
      <c r="D82" s="140" t="s">
        <v>3303</v>
      </c>
      <c r="E82" s="140"/>
    </row>
    <row r="83" customFormat="false" ht="15" hidden="false" customHeight="false" outlineLevel="0" collapsed="false">
      <c r="A83" s="138" t="s">
        <v>3474</v>
      </c>
      <c r="B83" s="139" t="s">
        <v>3475</v>
      </c>
      <c r="C83" s="140" t="s">
        <v>3476</v>
      </c>
      <c r="D83" s="140" t="s">
        <v>3303</v>
      </c>
      <c r="E83" s="140"/>
    </row>
    <row r="84" customFormat="false" ht="15" hidden="false" customHeight="false" outlineLevel="0" collapsed="false">
      <c r="A84" s="138" t="s">
        <v>3474</v>
      </c>
      <c r="B84" s="139" t="s">
        <v>3477</v>
      </c>
      <c r="C84" s="140" t="s">
        <v>3476</v>
      </c>
      <c r="D84" s="140" t="s">
        <v>3303</v>
      </c>
      <c r="E84" s="140"/>
    </row>
    <row r="85" customFormat="false" ht="15" hidden="false" customHeight="false" outlineLevel="0" collapsed="false">
      <c r="A85" s="138" t="s">
        <v>3474</v>
      </c>
      <c r="B85" s="139" t="s">
        <v>3478</v>
      </c>
      <c r="C85" s="140" t="s">
        <v>3476</v>
      </c>
      <c r="D85" s="140" t="s">
        <v>3303</v>
      </c>
      <c r="E85" s="140"/>
    </row>
    <row r="86" customFormat="false" ht="15" hidden="false" customHeight="false" outlineLevel="0" collapsed="false">
      <c r="A86" s="138" t="s">
        <v>3479</v>
      </c>
      <c r="B86" s="139" t="s">
        <v>3480</v>
      </c>
      <c r="C86" s="140" t="s">
        <v>3481</v>
      </c>
      <c r="D86" s="140" t="s">
        <v>3303</v>
      </c>
      <c r="E86" s="140"/>
    </row>
    <row r="87" customFormat="false" ht="15" hidden="false" customHeight="false" outlineLevel="0" collapsed="false">
      <c r="A87" s="138" t="s">
        <v>3479</v>
      </c>
      <c r="B87" s="139" t="s">
        <v>3482</v>
      </c>
      <c r="C87" s="140" t="s">
        <v>3481</v>
      </c>
      <c r="D87" s="140" t="s">
        <v>3303</v>
      </c>
      <c r="E87" s="140"/>
    </row>
    <row r="88" customFormat="false" ht="15" hidden="false" customHeight="false" outlineLevel="0" collapsed="false">
      <c r="A88" s="138" t="s">
        <v>3479</v>
      </c>
      <c r="B88" s="139" t="s">
        <v>3483</v>
      </c>
      <c r="C88" s="140" t="s">
        <v>3481</v>
      </c>
      <c r="D88" s="140" t="s">
        <v>3303</v>
      </c>
      <c r="E88" s="140"/>
    </row>
    <row r="89" customFormat="false" ht="15" hidden="false" customHeight="false" outlineLevel="0" collapsed="false">
      <c r="A89" s="138" t="s">
        <v>3484</v>
      </c>
      <c r="B89" s="139" t="s">
        <v>3485</v>
      </c>
      <c r="C89" s="140" t="s">
        <v>3486</v>
      </c>
      <c r="D89" s="140" t="s">
        <v>3308</v>
      </c>
      <c r="E89" s="140" t="s">
        <v>3308</v>
      </c>
    </row>
    <row r="90" customFormat="false" ht="15" hidden="false" customHeight="false" outlineLevel="0" collapsed="false">
      <c r="A90" s="138" t="s">
        <v>3484</v>
      </c>
      <c r="B90" s="139" t="s">
        <v>3487</v>
      </c>
      <c r="C90" s="140" t="s">
        <v>3486</v>
      </c>
      <c r="D90" s="140" t="s">
        <v>3390</v>
      </c>
      <c r="E90" s="140" t="s">
        <v>3390</v>
      </c>
    </row>
    <row r="91" customFormat="false" ht="15" hidden="false" customHeight="false" outlineLevel="0" collapsed="false">
      <c r="A91" s="138" t="s">
        <v>3488</v>
      </c>
      <c r="B91" s="139" t="s">
        <v>3489</v>
      </c>
      <c r="C91" s="140" t="s">
        <v>3490</v>
      </c>
      <c r="D91" s="140" t="s">
        <v>3307</v>
      </c>
      <c r="E91" s="140" t="s">
        <v>3308</v>
      </c>
    </row>
    <row r="92" customFormat="false" ht="15" hidden="false" customHeight="false" outlineLevel="0" collapsed="false">
      <c r="A92" s="138" t="s">
        <v>3491</v>
      </c>
      <c r="B92" s="139" t="s">
        <v>3492</v>
      </c>
      <c r="C92" s="140" t="s">
        <v>3493</v>
      </c>
      <c r="D92" s="140" t="s">
        <v>3303</v>
      </c>
      <c r="E92" s="140"/>
    </row>
    <row r="93" customFormat="false" ht="15" hidden="false" customHeight="false" outlineLevel="0" collapsed="false">
      <c r="A93" s="138" t="s">
        <v>3491</v>
      </c>
      <c r="B93" s="139" t="s">
        <v>3494</v>
      </c>
      <c r="C93" s="140" t="s">
        <v>3493</v>
      </c>
      <c r="D93" s="140" t="s">
        <v>3303</v>
      </c>
      <c r="E93" s="140"/>
    </row>
    <row r="94" customFormat="false" ht="15" hidden="false" customHeight="false" outlineLevel="0" collapsed="false">
      <c r="A94" s="138" t="s">
        <v>3495</v>
      </c>
      <c r="B94" s="139" t="s">
        <v>3496</v>
      </c>
      <c r="C94" s="140" t="s">
        <v>3497</v>
      </c>
      <c r="D94" s="140" t="s">
        <v>3321</v>
      </c>
      <c r="E94" s="140"/>
    </row>
    <row r="95" customFormat="false" ht="15" hidden="false" customHeight="false" outlineLevel="0" collapsed="false">
      <c r="A95" s="138" t="s">
        <v>3498</v>
      </c>
      <c r="B95" s="139" t="s">
        <v>3499</v>
      </c>
      <c r="C95" s="140" t="s">
        <v>3500</v>
      </c>
      <c r="D95" s="140" t="s">
        <v>3303</v>
      </c>
      <c r="E95" s="140"/>
    </row>
    <row r="96" customFormat="false" ht="15" hidden="false" customHeight="false" outlineLevel="0" collapsed="false">
      <c r="A96" s="138" t="s">
        <v>3501</v>
      </c>
      <c r="B96" s="139" t="s">
        <v>3502</v>
      </c>
      <c r="C96" s="140" t="s">
        <v>3503</v>
      </c>
      <c r="D96" s="140" t="s">
        <v>3308</v>
      </c>
      <c r="E96" s="140" t="s">
        <v>3308</v>
      </c>
    </row>
    <row r="97" customFormat="false" ht="15" hidden="false" customHeight="false" outlineLevel="0" collapsed="false">
      <c r="A97" s="138" t="s">
        <v>3504</v>
      </c>
      <c r="B97" s="139" t="s">
        <v>3505</v>
      </c>
      <c r="C97" s="140" t="s">
        <v>3506</v>
      </c>
      <c r="D97" s="140" t="s">
        <v>3307</v>
      </c>
      <c r="E97" s="140" t="s">
        <v>3308</v>
      </c>
    </row>
    <row r="98" customFormat="false" ht="15" hidden="false" customHeight="false" outlineLevel="0" collapsed="false">
      <c r="A98" s="138" t="s">
        <v>3507</v>
      </c>
      <c r="B98" s="139" t="s">
        <v>3508</v>
      </c>
      <c r="C98" s="140" t="s">
        <v>3509</v>
      </c>
      <c r="D98" s="140" t="s">
        <v>3303</v>
      </c>
      <c r="E98" s="140"/>
    </row>
    <row r="99" customFormat="false" ht="15" hidden="false" customHeight="false" outlineLevel="0" collapsed="false">
      <c r="A99" s="138" t="s">
        <v>3510</v>
      </c>
      <c r="B99" s="139" t="s">
        <v>3511</v>
      </c>
      <c r="C99" s="140" t="s">
        <v>3512</v>
      </c>
      <c r="D99" s="140" t="s">
        <v>3307</v>
      </c>
      <c r="E99" s="140" t="s">
        <v>3330</v>
      </c>
    </row>
    <row r="100" customFormat="false" ht="15" hidden="false" customHeight="false" outlineLevel="0" collapsed="false">
      <c r="A100" s="138" t="s">
        <v>3510</v>
      </c>
      <c r="B100" s="139" t="s">
        <v>3513</v>
      </c>
      <c r="C100" s="140" t="s">
        <v>3514</v>
      </c>
      <c r="D100" s="140" t="s">
        <v>3330</v>
      </c>
      <c r="E100" s="140" t="s">
        <v>3330</v>
      </c>
    </row>
    <row r="101" customFormat="false" ht="15" hidden="false" customHeight="false" outlineLevel="0" collapsed="false">
      <c r="A101" s="138" t="s">
        <v>3510</v>
      </c>
      <c r="B101" s="139" t="s">
        <v>3515</v>
      </c>
      <c r="C101" s="140" t="s">
        <v>3514</v>
      </c>
      <c r="D101" s="140" t="s">
        <v>3330</v>
      </c>
      <c r="E101" s="140" t="s">
        <v>3330</v>
      </c>
    </row>
    <row r="102" customFormat="false" ht="15" hidden="false" customHeight="false" outlineLevel="0" collapsed="false">
      <c r="A102" s="138" t="s">
        <v>3510</v>
      </c>
      <c r="B102" s="139" t="s">
        <v>3516</v>
      </c>
      <c r="C102" s="140" t="s">
        <v>3512</v>
      </c>
      <c r="D102" s="140" t="s">
        <v>3307</v>
      </c>
      <c r="E102" s="140" t="s">
        <v>3330</v>
      </c>
    </row>
    <row r="103" customFormat="false" ht="15" hidden="false" customHeight="false" outlineLevel="0" collapsed="false">
      <c r="A103" s="138" t="s">
        <v>3510</v>
      </c>
      <c r="B103" s="139" t="s">
        <v>3517</v>
      </c>
      <c r="C103" s="140" t="s">
        <v>3518</v>
      </c>
      <c r="D103" s="140" t="s">
        <v>3330</v>
      </c>
      <c r="E103" s="140" t="s">
        <v>3330</v>
      </c>
    </row>
    <row r="104" customFormat="false" ht="15" hidden="false" customHeight="false" outlineLevel="0" collapsed="false">
      <c r="A104" s="138" t="s">
        <v>3510</v>
      </c>
      <c r="B104" s="139" t="s">
        <v>3519</v>
      </c>
      <c r="C104" s="140" t="s">
        <v>3514</v>
      </c>
      <c r="D104" s="140" t="s">
        <v>3307</v>
      </c>
      <c r="E104" s="140" t="s">
        <v>3330</v>
      </c>
    </row>
    <row r="105" customFormat="false" ht="15" hidden="false" customHeight="false" outlineLevel="0" collapsed="false">
      <c r="A105" s="138" t="s">
        <v>3510</v>
      </c>
      <c r="B105" s="139" t="s">
        <v>3520</v>
      </c>
      <c r="C105" s="140" t="s">
        <v>3518</v>
      </c>
      <c r="D105" s="140" t="s">
        <v>3330</v>
      </c>
      <c r="E105" s="140" t="s">
        <v>3330</v>
      </c>
    </row>
    <row r="106" customFormat="false" ht="15" hidden="false" customHeight="false" outlineLevel="0" collapsed="false">
      <c r="A106" s="138" t="s">
        <v>3510</v>
      </c>
      <c r="B106" s="139" t="s">
        <v>3521</v>
      </c>
      <c r="C106" s="140" t="s">
        <v>3522</v>
      </c>
      <c r="D106" s="140" t="s">
        <v>3303</v>
      </c>
      <c r="E106" s="140"/>
    </row>
    <row r="107" customFormat="false" ht="15" hidden="false" customHeight="false" outlineLevel="0" collapsed="false">
      <c r="A107" s="138" t="s">
        <v>3523</v>
      </c>
      <c r="B107" s="139" t="s">
        <v>3524</v>
      </c>
      <c r="C107" s="140" t="s">
        <v>3512</v>
      </c>
      <c r="D107" s="140" t="s">
        <v>3314</v>
      </c>
      <c r="E107" s="140" t="s">
        <v>3314</v>
      </c>
    </row>
    <row r="108" customFormat="false" ht="15" hidden="false" customHeight="false" outlineLevel="0" collapsed="false">
      <c r="A108" s="138" t="s">
        <v>3523</v>
      </c>
      <c r="B108" s="139" t="s">
        <v>3525</v>
      </c>
      <c r="C108" s="140" t="s">
        <v>3514</v>
      </c>
      <c r="D108" s="140" t="s">
        <v>3314</v>
      </c>
      <c r="E108" s="140" t="s">
        <v>3314</v>
      </c>
    </row>
    <row r="109" customFormat="false" ht="15" hidden="false" customHeight="false" outlineLevel="0" collapsed="false">
      <c r="A109" s="138" t="s">
        <v>3523</v>
      </c>
      <c r="B109" s="139" t="s">
        <v>3526</v>
      </c>
      <c r="C109" s="140" t="s">
        <v>3512</v>
      </c>
      <c r="D109" s="140" t="s">
        <v>3314</v>
      </c>
      <c r="E109" s="140" t="s">
        <v>3314</v>
      </c>
    </row>
    <row r="110" customFormat="false" ht="15" hidden="false" customHeight="false" outlineLevel="0" collapsed="false">
      <c r="A110" s="138" t="s">
        <v>3523</v>
      </c>
      <c r="B110" s="139" t="s">
        <v>3527</v>
      </c>
      <c r="C110" s="140" t="s">
        <v>3512</v>
      </c>
      <c r="D110" s="140" t="s">
        <v>3390</v>
      </c>
      <c r="E110" s="140" t="s">
        <v>3390</v>
      </c>
    </row>
    <row r="111" customFormat="false" ht="15" hidden="false" customHeight="false" outlineLevel="0" collapsed="false">
      <c r="A111" s="138" t="s">
        <v>3523</v>
      </c>
      <c r="B111" s="139" t="s">
        <v>3528</v>
      </c>
      <c r="C111" s="140" t="s">
        <v>3529</v>
      </c>
      <c r="D111" s="140" t="s">
        <v>3314</v>
      </c>
      <c r="E111" s="140" t="s">
        <v>3314</v>
      </c>
    </row>
    <row r="112" customFormat="false" ht="15" hidden="false" customHeight="false" outlineLevel="0" collapsed="false">
      <c r="A112" s="138" t="s">
        <v>3523</v>
      </c>
      <c r="B112" s="139" t="s">
        <v>3530</v>
      </c>
      <c r="C112" s="140" t="s">
        <v>3514</v>
      </c>
      <c r="D112" s="140" t="s">
        <v>3314</v>
      </c>
      <c r="E112" s="140" t="s">
        <v>3314</v>
      </c>
    </row>
    <row r="113" customFormat="false" ht="15" hidden="false" customHeight="false" outlineLevel="0" collapsed="false">
      <c r="A113" s="138" t="s">
        <v>3531</v>
      </c>
      <c r="B113" s="139" t="s">
        <v>3532</v>
      </c>
      <c r="C113" s="140" t="s">
        <v>3514</v>
      </c>
      <c r="D113" s="140" t="s">
        <v>3308</v>
      </c>
      <c r="E113" s="140" t="s">
        <v>3308</v>
      </c>
    </row>
    <row r="114" customFormat="false" ht="15" hidden="false" customHeight="false" outlineLevel="0" collapsed="false">
      <c r="A114" s="138" t="s">
        <v>3531</v>
      </c>
      <c r="B114" s="139" t="s">
        <v>3533</v>
      </c>
      <c r="C114" s="140" t="s">
        <v>3512</v>
      </c>
      <c r="D114" s="140" t="s">
        <v>3308</v>
      </c>
      <c r="E114" s="140" t="s">
        <v>3308</v>
      </c>
    </row>
    <row r="115" customFormat="false" ht="15" hidden="false" customHeight="false" outlineLevel="0" collapsed="false">
      <c r="A115" s="138" t="s">
        <v>3531</v>
      </c>
      <c r="B115" s="139" t="s">
        <v>3534</v>
      </c>
      <c r="C115" s="140" t="s">
        <v>3535</v>
      </c>
      <c r="D115" s="140" t="s">
        <v>3308</v>
      </c>
      <c r="E115" s="140" t="s">
        <v>3308</v>
      </c>
    </row>
    <row r="116" customFormat="false" ht="15" hidden="false" customHeight="false" outlineLevel="0" collapsed="false">
      <c r="A116" s="138" t="s">
        <v>3531</v>
      </c>
      <c r="B116" s="139" t="s">
        <v>3536</v>
      </c>
      <c r="C116" s="140" t="s">
        <v>3522</v>
      </c>
      <c r="D116" s="140" t="s">
        <v>3303</v>
      </c>
      <c r="E116" s="140"/>
    </row>
    <row r="117" customFormat="false" ht="15" hidden="false" customHeight="false" outlineLevel="0" collapsed="false">
      <c r="A117" s="138" t="s">
        <v>3537</v>
      </c>
      <c r="B117" s="139" t="s">
        <v>3538</v>
      </c>
      <c r="C117" s="140" t="s">
        <v>3514</v>
      </c>
      <c r="D117" s="140" t="s">
        <v>3330</v>
      </c>
      <c r="E117" s="140" t="s">
        <v>3330</v>
      </c>
    </row>
    <row r="118" customFormat="false" ht="15" hidden="false" customHeight="false" outlineLevel="0" collapsed="false">
      <c r="A118" s="138" t="s">
        <v>3537</v>
      </c>
      <c r="B118" s="139" t="s">
        <v>3539</v>
      </c>
      <c r="C118" s="140" t="s">
        <v>3529</v>
      </c>
      <c r="D118" s="140" t="s">
        <v>3307</v>
      </c>
      <c r="E118" s="140" t="s">
        <v>3330</v>
      </c>
    </row>
    <row r="119" customFormat="false" ht="15" hidden="false" customHeight="false" outlineLevel="0" collapsed="false">
      <c r="A119" s="138" t="s">
        <v>3537</v>
      </c>
      <c r="B119" s="139" t="s">
        <v>3540</v>
      </c>
      <c r="C119" s="140" t="s">
        <v>3512</v>
      </c>
      <c r="D119" s="140" t="s">
        <v>3330</v>
      </c>
      <c r="E119" s="140" t="s">
        <v>3330</v>
      </c>
    </row>
    <row r="120" customFormat="false" ht="15" hidden="false" customHeight="false" outlineLevel="0" collapsed="false">
      <c r="A120" s="138" t="s">
        <v>3537</v>
      </c>
      <c r="B120" s="139" t="s">
        <v>3541</v>
      </c>
      <c r="C120" s="140" t="s">
        <v>3512</v>
      </c>
      <c r="D120" s="140" t="s">
        <v>3330</v>
      </c>
      <c r="E120" s="140" t="s">
        <v>3330</v>
      </c>
    </row>
    <row r="121" customFormat="false" ht="15" hidden="false" customHeight="false" outlineLevel="0" collapsed="false">
      <c r="A121" s="138" t="s">
        <v>3537</v>
      </c>
      <c r="B121" s="139" t="s">
        <v>3542</v>
      </c>
      <c r="C121" s="140" t="s">
        <v>3514</v>
      </c>
      <c r="D121" s="140" t="s">
        <v>3390</v>
      </c>
      <c r="E121" s="140" t="s">
        <v>3390</v>
      </c>
    </row>
    <row r="122" customFormat="false" ht="15" hidden="false" customHeight="false" outlineLevel="0" collapsed="false">
      <c r="A122" s="138" t="s">
        <v>3537</v>
      </c>
      <c r="B122" s="139" t="s">
        <v>3543</v>
      </c>
      <c r="C122" s="140" t="s">
        <v>3522</v>
      </c>
      <c r="D122" s="140" t="s">
        <v>3321</v>
      </c>
      <c r="E122" s="140"/>
    </row>
    <row r="123" customFormat="false" ht="15" hidden="false" customHeight="false" outlineLevel="0" collapsed="false">
      <c r="A123" s="138" t="s">
        <v>3544</v>
      </c>
      <c r="B123" s="139" t="s">
        <v>3545</v>
      </c>
      <c r="C123" s="140" t="s">
        <v>3546</v>
      </c>
      <c r="D123" s="140" t="s">
        <v>3303</v>
      </c>
      <c r="E123" s="140"/>
    </row>
    <row r="124" customFormat="false" ht="15" hidden="false" customHeight="false" outlineLevel="0" collapsed="false">
      <c r="A124" s="138" t="s">
        <v>3544</v>
      </c>
      <c r="B124" s="139" t="s">
        <v>3547</v>
      </c>
      <c r="C124" s="140" t="s">
        <v>3546</v>
      </c>
      <c r="D124" s="140" t="s">
        <v>3303</v>
      </c>
      <c r="E124" s="140"/>
    </row>
    <row r="125" customFormat="false" ht="15" hidden="false" customHeight="false" outlineLevel="0" collapsed="false">
      <c r="A125" s="138" t="s">
        <v>3544</v>
      </c>
      <c r="B125" s="139" t="s">
        <v>3548</v>
      </c>
      <c r="C125" s="140" t="s">
        <v>3546</v>
      </c>
      <c r="D125" s="140" t="s">
        <v>3303</v>
      </c>
      <c r="E125" s="140"/>
    </row>
    <row r="126" customFormat="false" ht="15" hidden="false" customHeight="false" outlineLevel="0" collapsed="false">
      <c r="A126" s="138" t="s">
        <v>3544</v>
      </c>
      <c r="B126" s="139" t="s">
        <v>3549</v>
      </c>
      <c r="C126" s="140" t="s">
        <v>3546</v>
      </c>
      <c r="D126" s="140" t="s">
        <v>3303</v>
      </c>
      <c r="E126" s="140"/>
    </row>
    <row r="127" customFormat="false" ht="15" hidden="false" customHeight="false" outlineLevel="0" collapsed="false">
      <c r="A127" s="138" t="s">
        <v>3550</v>
      </c>
      <c r="B127" s="139" t="s">
        <v>3551</v>
      </c>
      <c r="C127" s="140" t="s">
        <v>3552</v>
      </c>
      <c r="D127" s="140" t="s">
        <v>3303</v>
      </c>
      <c r="E127" s="140"/>
    </row>
    <row r="128" customFormat="false" ht="15" hidden="false" customHeight="false" outlineLevel="0" collapsed="false">
      <c r="A128" s="138" t="s">
        <v>3553</v>
      </c>
      <c r="B128" s="139" t="s">
        <v>3554</v>
      </c>
      <c r="C128" s="140" t="s">
        <v>3555</v>
      </c>
      <c r="D128" s="140" t="s">
        <v>3314</v>
      </c>
      <c r="E128" s="140" t="s">
        <v>3314</v>
      </c>
    </row>
    <row r="129" customFormat="false" ht="15" hidden="false" customHeight="false" outlineLevel="0" collapsed="false">
      <c r="A129" s="138" t="s">
        <v>3553</v>
      </c>
      <c r="B129" s="139" t="s">
        <v>3556</v>
      </c>
      <c r="C129" s="140" t="s">
        <v>3555</v>
      </c>
      <c r="D129" s="140" t="s">
        <v>3307</v>
      </c>
      <c r="E129" s="140" t="s">
        <v>3314</v>
      </c>
    </row>
    <row r="130" customFormat="false" ht="15" hidden="false" customHeight="false" outlineLevel="0" collapsed="false">
      <c r="A130" s="138" t="s">
        <v>3553</v>
      </c>
      <c r="B130" s="139" t="s">
        <v>3557</v>
      </c>
      <c r="C130" s="140" t="s">
        <v>3555</v>
      </c>
      <c r="D130" s="140" t="s">
        <v>3314</v>
      </c>
      <c r="E130" s="140" t="s">
        <v>3314</v>
      </c>
    </row>
    <row r="131" customFormat="false" ht="15" hidden="false" customHeight="false" outlineLevel="0" collapsed="false">
      <c r="A131" s="138" t="s">
        <v>3553</v>
      </c>
      <c r="B131" s="139" t="s">
        <v>3558</v>
      </c>
      <c r="C131" s="140" t="s">
        <v>3555</v>
      </c>
      <c r="D131" s="140" t="s">
        <v>3307</v>
      </c>
      <c r="E131" s="140" t="s">
        <v>3314</v>
      </c>
    </row>
    <row r="132" customFormat="false" ht="15" hidden="false" customHeight="false" outlineLevel="0" collapsed="false">
      <c r="A132" s="138" t="s">
        <v>3553</v>
      </c>
      <c r="B132" s="139" t="s">
        <v>3559</v>
      </c>
      <c r="C132" s="140" t="s">
        <v>3555</v>
      </c>
      <c r="D132" s="140" t="s">
        <v>3330</v>
      </c>
      <c r="E132" s="140" t="s">
        <v>3330</v>
      </c>
    </row>
    <row r="133" customFormat="false" ht="15" hidden="false" customHeight="false" outlineLevel="0" collapsed="false">
      <c r="A133" s="138" t="s">
        <v>3553</v>
      </c>
      <c r="B133" s="139" t="s">
        <v>3560</v>
      </c>
      <c r="C133" s="140" t="s">
        <v>3555</v>
      </c>
      <c r="D133" s="140" t="s">
        <v>3314</v>
      </c>
      <c r="E133" s="140" t="s">
        <v>3314</v>
      </c>
    </row>
    <row r="134" customFormat="false" ht="15" hidden="false" customHeight="false" outlineLevel="0" collapsed="false">
      <c r="A134" s="138" t="s">
        <v>3561</v>
      </c>
      <c r="B134" s="139" t="s">
        <v>3562</v>
      </c>
      <c r="C134" s="140" t="s">
        <v>3555</v>
      </c>
      <c r="D134" s="140" t="s">
        <v>3307</v>
      </c>
      <c r="E134" s="140" t="s">
        <v>3378</v>
      </c>
    </row>
    <row r="135" customFormat="false" ht="15" hidden="false" customHeight="false" outlineLevel="0" collapsed="false">
      <c r="A135" s="138" t="s">
        <v>3561</v>
      </c>
      <c r="B135" s="139" t="s">
        <v>3563</v>
      </c>
      <c r="C135" s="140" t="s">
        <v>3555</v>
      </c>
      <c r="D135" s="140" t="s">
        <v>3321</v>
      </c>
      <c r="E135" s="140"/>
    </row>
    <row r="136" customFormat="false" ht="15" hidden="false" customHeight="false" outlineLevel="0" collapsed="false">
      <c r="A136" s="138" t="s">
        <v>3561</v>
      </c>
      <c r="B136" s="139" t="s">
        <v>3564</v>
      </c>
      <c r="C136" s="140" t="s">
        <v>3555</v>
      </c>
      <c r="D136" s="140" t="s">
        <v>3303</v>
      </c>
      <c r="E136" s="140"/>
    </row>
    <row r="137" customFormat="false" ht="15" hidden="false" customHeight="false" outlineLevel="0" collapsed="false">
      <c r="A137" s="138" t="s">
        <v>3561</v>
      </c>
      <c r="B137" s="139" t="s">
        <v>3565</v>
      </c>
      <c r="C137" s="140" t="s">
        <v>3555</v>
      </c>
      <c r="D137" s="140" t="s">
        <v>3303</v>
      </c>
      <c r="E137" s="140"/>
    </row>
    <row r="138" customFormat="false" ht="15" hidden="false" customHeight="false" outlineLevel="0" collapsed="false">
      <c r="A138" s="138" t="s">
        <v>3566</v>
      </c>
      <c r="B138" s="139" t="s">
        <v>3567</v>
      </c>
      <c r="C138" s="140" t="s">
        <v>3555</v>
      </c>
      <c r="D138" s="140" t="s">
        <v>3378</v>
      </c>
      <c r="E138" s="140" t="s">
        <v>3378</v>
      </c>
    </row>
    <row r="139" customFormat="false" ht="15" hidden="false" customHeight="false" outlineLevel="0" collapsed="false">
      <c r="A139" s="138" t="s">
        <v>3566</v>
      </c>
      <c r="B139" s="139" t="s">
        <v>3568</v>
      </c>
      <c r="C139" s="140" t="s">
        <v>3555</v>
      </c>
      <c r="D139" s="140" t="s">
        <v>3378</v>
      </c>
      <c r="E139" s="140" t="s">
        <v>3378</v>
      </c>
    </row>
    <row r="140" customFormat="false" ht="15" hidden="false" customHeight="false" outlineLevel="0" collapsed="false">
      <c r="A140" s="138" t="s">
        <v>3566</v>
      </c>
      <c r="B140" s="139" t="s">
        <v>3569</v>
      </c>
      <c r="C140" s="140" t="s">
        <v>3555</v>
      </c>
      <c r="D140" s="140" t="s">
        <v>3378</v>
      </c>
      <c r="E140" s="140" t="s">
        <v>3378</v>
      </c>
    </row>
    <row r="141" customFormat="false" ht="15" hidden="false" customHeight="false" outlineLevel="0" collapsed="false">
      <c r="A141" s="138" t="s">
        <v>3566</v>
      </c>
      <c r="B141" s="139" t="s">
        <v>3570</v>
      </c>
      <c r="C141" s="140" t="s">
        <v>3555</v>
      </c>
      <c r="D141" s="140" t="s">
        <v>3307</v>
      </c>
      <c r="E141" s="140" t="s">
        <v>3378</v>
      </c>
    </row>
    <row r="142" customFormat="false" ht="15" hidden="false" customHeight="false" outlineLevel="0" collapsed="false">
      <c r="A142" s="138" t="s">
        <v>3566</v>
      </c>
      <c r="B142" s="139" t="s">
        <v>3571</v>
      </c>
      <c r="C142" s="140" t="s">
        <v>3555</v>
      </c>
      <c r="D142" s="140" t="s">
        <v>3390</v>
      </c>
      <c r="E142" s="140" t="s">
        <v>3390</v>
      </c>
    </row>
    <row r="143" customFormat="false" ht="15" hidden="false" customHeight="false" outlineLevel="0" collapsed="false">
      <c r="A143" s="138" t="s">
        <v>3572</v>
      </c>
      <c r="B143" s="139" t="s">
        <v>3573</v>
      </c>
      <c r="C143" s="140" t="s">
        <v>3574</v>
      </c>
      <c r="D143" s="140" t="s">
        <v>3307</v>
      </c>
      <c r="E143" s="140" t="s">
        <v>3308</v>
      </c>
    </row>
    <row r="144" customFormat="false" ht="15" hidden="false" customHeight="false" outlineLevel="0" collapsed="false">
      <c r="A144" s="138" t="s">
        <v>3575</v>
      </c>
      <c r="B144" s="139" t="s">
        <v>3576</v>
      </c>
      <c r="C144" s="140" t="s">
        <v>3577</v>
      </c>
      <c r="D144" s="140" t="s">
        <v>3307</v>
      </c>
      <c r="E144" s="140" t="s">
        <v>3308</v>
      </c>
    </row>
    <row r="145" customFormat="false" ht="15" hidden="false" customHeight="false" outlineLevel="0" collapsed="false">
      <c r="A145" s="138" t="s">
        <v>3578</v>
      </c>
      <c r="B145" s="139" t="s">
        <v>3579</v>
      </c>
      <c r="C145" s="140" t="s">
        <v>3580</v>
      </c>
      <c r="D145" s="140" t="s">
        <v>3308</v>
      </c>
      <c r="E145" s="140" t="s">
        <v>3308</v>
      </c>
    </row>
    <row r="146" customFormat="false" ht="15" hidden="false" customHeight="false" outlineLevel="0" collapsed="false">
      <c r="A146" s="138" t="s">
        <v>3578</v>
      </c>
      <c r="B146" s="139" t="s">
        <v>3581</v>
      </c>
      <c r="C146" s="140" t="s">
        <v>3580</v>
      </c>
      <c r="D146" s="140" t="s">
        <v>3390</v>
      </c>
      <c r="E146" s="140" t="s">
        <v>3390</v>
      </c>
    </row>
    <row r="147" customFormat="false" ht="15" hidden="false" customHeight="false" outlineLevel="0" collapsed="false">
      <c r="A147" s="138" t="s">
        <v>3582</v>
      </c>
      <c r="B147" s="139" t="s">
        <v>3583</v>
      </c>
      <c r="C147" s="140" t="s">
        <v>3584</v>
      </c>
      <c r="D147" s="140" t="s">
        <v>3307</v>
      </c>
      <c r="E147" s="140" t="s">
        <v>3378</v>
      </c>
    </row>
    <row r="148" customFormat="false" ht="15" hidden="false" customHeight="false" outlineLevel="0" collapsed="false">
      <c r="A148" s="138" t="s">
        <v>3582</v>
      </c>
      <c r="B148" s="139" t="s">
        <v>3585</v>
      </c>
      <c r="C148" s="140" t="s">
        <v>3584</v>
      </c>
      <c r="D148" s="140" t="s">
        <v>3307</v>
      </c>
      <c r="E148" s="140" t="s">
        <v>3378</v>
      </c>
    </row>
    <row r="149" customFormat="false" ht="15" hidden="false" customHeight="false" outlineLevel="0" collapsed="false">
      <c r="A149" s="138" t="s">
        <v>3586</v>
      </c>
      <c r="B149" s="139" t="s">
        <v>3587</v>
      </c>
      <c r="C149" s="140" t="s">
        <v>3584</v>
      </c>
      <c r="D149" s="140" t="s">
        <v>3307</v>
      </c>
      <c r="E149" s="140" t="s">
        <v>3378</v>
      </c>
    </row>
    <row r="150" customFormat="false" ht="15" hidden="false" customHeight="false" outlineLevel="0" collapsed="false">
      <c r="A150" s="138" t="s">
        <v>3588</v>
      </c>
      <c r="B150" s="139" t="s">
        <v>3589</v>
      </c>
      <c r="C150" s="140" t="s">
        <v>3584</v>
      </c>
      <c r="D150" s="140" t="s">
        <v>3307</v>
      </c>
      <c r="E150" s="140" t="s">
        <v>3308</v>
      </c>
    </row>
    <row r="151" customFormat="false" ht="15" hidden="false" customHeight="false" outlineLevel="0" collapsed="false">
      <c r="A151" s="138" t="s">
        <v>3588</v>
      </c>
      <c r="B151" s="139" t="s">
        <v>3590</v>
      </c>
      <c r="C151" s="140" t="s">
        <v>3584</v>
      </c>
      <c r="D151" s="140" t="s">
        <v>3308</v>
      </c>
      <c r="E151" s="140" t="s">
        <v>3308</v>
      </c>
    </row>
    <row r="152" customFormat="false" ht="15" hidden="false" customHeight="false" outlineLevel="0" collapsed="false">
      <c r="A152" s="138" t="s">
        <v>3588</v>
      </c>
      <c r="B152" s="139" t="s">
        <v>3591</v>
      </c>
      <c r="C152" s="140" t="s">
        <v>3584</v>
      </c>
      <c r="D152" s="140" t="s">
        <v>3308</v>
      </c>
      <c r="E152" s="140" t="s">
        <v>3308</v>
      </c>
    </row>
    <row r="153" customFormat="false" ht="15" hidden="false" customHeight="false" outlineLevel="0" collapsed="false">
      <c r="A153" s="138" t="s">
        <v>3592</v>
      </c>
      <c r="B153" s="139" t="s">
        <v>3593</v>
      </c>
      <c r="C153" s="140" t="s">
        <v>3584</v>
      </c>
      <c r="D153" s="140" t="s">
        <v>3308</v>
      </c>
      <c r="E153" s="140" t="s">
        <v>3308</v>
      </c>
    </row>
    <row r="154" customFormat="false" ht="15" hidden="false" customHeight="false" outlineLevel="0" collapsed="false">
      <c r="A154" s="138" t="s">
        <v>3592</v>
      </c>
      <c r="B154" s="139" t="s">
        <v>3594</v>
      </c>
      <c r="C154" s="140" t="s">
        <v>3584</v>
      </c>
      <c r="D154" s="140" t="s">
        <v>3308</v>
      </c>
      <c r="E154" s="140" t="s">
        <v>3308</v>
      </c>
    </row>
    <row r="155" customFormat="false" ht="15" hidden="false" customHeight="false" outlineLevel="0" collapsed="false">
      <c r="A155" s="138" t="s">
        <v>3592</v>
      </c>
      <c r="B155" s="139" t="s">
        <v>3595</v>
      </c>
      <c r="C155" s="140" t="s">
        <v>3584</v>
      </c>
      <c r="D155" s="140" t="s">
        <v>3308</v>
      </c>
      <c r="E155" s="140" t="s">
        <v>3308</v>
      </c>
    </row>
    <row r="156" customFormat="false" ht="15" hidden="false" customHeight="false" outlineLevel="0" collapsed="false">
      <c r="A156" s="138" t="s">
        <v>3596</v>
      </c>
      <c r="B156" s="139" t="s">
        <v>3597</v>
      </c>
      <c r="C156" s="140" t="s">
        <v>3598</v>
      </c>
      <c r="D156" s="140" t="s">
        <v>3308</v>
      </c>
      <c r="E156" s="140" t="s">
        <v>3308</v>
      </c>
    </row>
    <row r="157" customFormat="false" ht="15" hidden="false" customHeight="false" outlineLevel="0" collapsed="false">
      <c r="A157" s="138" t="s">
        <v>3596</v>
      </c>
      <c r="B157" s="139" t="s">
        <v>3599</v>
      </c>
      <c r="C157" s="140" t="s">
        <v>3598</v>
      </c>
      <c r="D157" s="140" t="s">
        <v>3307</v>
      </c>
      <c r="E157" s="140" t="s">
        <v>3308</v>
      </c>
    </row>
    <row r="158" customFormat="false" ht="15" hidden="false" customHeight="false" outlineLevel="0" collapsed="false">
      <c r="A158" s="138" t="s">
        <v>3600</v>
      </c>
      <c r="B158" s="139" t="s">
        <v>3601</v>
      </c>
      <c r="C158" s="140" t="s">
        <v>3602</v>
      </c>
      <c r="D158" s="140" t="s">
        <v>3390</v>
      </c>
      <c r="E158" s="140" t="s">
        <v>3390</v>
      </c>
    </row>
    <row r="159" customFormat="false" ht="15" hidden="false" customHeight="false" outlineLevel="0" collapsed="false">
      <c r="A159" s="138" t="s">
        <v>3600</v>
      </c>
      <c r="B159" s="139" t="s">
        <v>3603</v>
      </c>
      <c r="C159" s="140" t="s">
        <v>3602</v>
      </c>
      <c r="D159" s="140" t="s">
        <v>3308</v>
      </c>
      <c r="E159" s="140" t="s">
        <v>3308</v>
      </c>
    </row>
    <row r="160" customFormat="false" ht="15" hidden="false" customHeight="false" outlineLevel="0" collapsed="false">
      <c r="A160" s="138" t="s">
        <v>3604</v>
      </c>
      <c r="B160" s="139" t="s">
        <v>3605</v>
      </c>
      <c r="C160" s="140" t="s">
        <v>3606</v>
      </c>
      <c r="D160" s="140" t="s">
        <v>3307</v>
      </c>
      <c r="E160" s="140" t="s">
        <v>3308</v>
      </c>
    </row>
    <row r="161" customFormat="false" ht="15" hidden="false" customHeight="false" outlineLevel="0" collapsed="false">
      <c r="A161" s="138" t="s">
        <v>3607</v>
      </c>
      <c r="B161" s="139" t="s">
        <v>3608</v>
      </c>
      <c r="C161" s="140" t="s">
        <v>3609</v>
      </c>
      <c r="D161" s="140" t="s">
        <v>3307</v>
      </c>
      <c r="E161" s="140" t="s">
        <v>3308</v>
      </c>
    </row>
    <row r="162" customFormat="false" ht="15" hidden="false" customHeight="false" outlineLevel="0" collapsed="false">
      <c r="A162" s="138" t="s">
        <v>3610</v>
      </c>
      <c r="B162" s="139" t="s">
        <v>3611</v>
      </c>
      <c r="C162" s="140" t="s">
        <v>3612</v>
      </c>
      <c r="D162" s="140" t="s">
        <v>3307</v>
      </c>
      <c r="E162" s="140" t="s">
        <v>3308</v>
      </c>
    </row>
    <row r="163" customFormat="false" ht="15" hidden="false" customHeight="false" outlineLevel="0" collapsed="false">
      <c r="A163" s="138" t="s">
        <v>3610</v>
      </c>
      <c r="B163" s="139" t="s">
        <v>3613</v>
      </c>
      <c r="C163" s="140" t="s">
        <v>3612</v>
      </c>
      <c r="D163" s="140" t="s">
        <v>3308</v>
      </c>
      <c r="E163" s="140" t="s">
        <v>3308</v>
      </c>
    </row>
    <row r="164" customFormat="false" ht="15" hidden="false" customHeight="false" outlineLevel="0" collapsed="false">
      <c r="A164" s="138" t="s">
        <v>3614</v>
      </c>
      <c r="B164" s="139" t="s">
        <v>3615</v>
      </c>
      <c r="C164" s="140" t="s">
        <v>3514</v>
      </c>
      <c r="D164" s="140" t="s">
        <v>3314</v>
      </c>
      <c r="E164" s="140" t="s">
        <v>3314</v>
      </c>
    </row>
    <row r="165" customFormat="false" ht="15" hidden="false" customHeight="false" outlineLevel="0" collapsed="false">
      <c r="A165" s="138" t="s">
        <v>3614</v>
      </c>
      <c r="B165" s="139" t="s">
        <v>3616</v>
      </c>
      <c r="C165" s="140" t="s">
        <v>3512</v>
      </c>
      <c r="D165" s="140" t="s">
        <v>3314</v>
      </c>
      <c r="E165" s="140" t="s">
        <v>3314</v>
      </c>
    </row>
    <row r="166" customFormat="false" ht="15" hidden="false" customHeight="false" outlineLevel="0" collapsed="false">
      <c r="A166" s="138" t="s">
        <v>3614</v>
      </c>
      <c r="B166" s="139" t="s">
        <v>3617</v>
      </c>
      <c r="C166" s="140" t="s">
        <v>3512</v>
      </c>
      <c r="D166" s="140" t="s">
        <v>3314</v>
      </c>
      <c r="E166" s="140" t="s">
        <v>3314</v>
      </c>
    </row>
    <row r="167" customFormat="false" ht="15" hidden="false" customHeight="false" outlineLevel="0" collapsed="false">
      <c r="A167" s="138" t="s">
        <v>3614</v>
      </c>
      <c r="B167" s="139" t="s">
        <v>3618</v>
      </c>
      <c r="C167" s="140" t="s">
        <v>3518</v>
      </c>
      <c r="D167" s="140" t="s">
        <v>3314</v>
      </c>
      <c r="E167" s="140" t="s">
        <v>3314</v>
      </c>
    </row>
    <row r="168" customFormat="false" ht="15" hidden="false" customHeight="false" outlineLevel="0" collapsed="false">
      <c r="A168" s="138" t="s">
        <v>3614</v>
      </c>
      <c r="B168" s="139" t="s">
        <v>3619</v>
      </c>
      <c r="C168" s="140" t="s">
        <v>3529</v>
      </c>
      <c r="D168" s="140" t="s">
        <v>3314</v>
      </c>
      <c r="E168" s="140" t="s">
        <v>3314</v>
      </c>
    </row>
    <row r="169" customFormat="false" ht="15" hidden="false" customHeight="false" outlineLevel="0" collapsed="false">
      <c r="A169" s="138" t="s">
        <v>3614</v>
      </c>
      <c r="B169" s="139" t="s">
        <v>3620</v>
      </c>
      <c r="C169" s="140" t="s">
        <v>3518</v>
      </c>
      <c r="D169" s="140" t="s">
        <v>3390</v>
      </c>
      <c r="E169" s="140" t="s">
        <v>3390</v>
      </c>
    </row>
    <row r="170" customFormat="false" ht="15" hidden="false" customHeight="false" outlineLevel="0" collapsed="false">
      <c r="A170" s="138" t="s">
        <v>3621</v>
      </c>
      <c r="B170" s="139" t="s">
        <v>3622</v>
      </c>
      <c r="C170" s="140" t="s">
        <v>3623</v>
      </c>
      <c r="D170" s="140" t="s">
        <v>3308</v>
      </c>
      <c r="E170" s="140" t="s">
        <v>3308</v>
      </c>
    </row>
    <row r="171" customFormat="false" ht="15" hidden="false" customHeight="false" outlineLevel="0" collapsed="false">
      <c r="A171" s="138" t="s">
        <v>3624</v>
      </c>
      <c r="B171" s="139" t="s">
        <v>3625</v>
      </c>
      <c r="C171" s="140" t="s">
        <v>3626</v>
      </c>
      <c r="D171" s="140" t="s">
        <v>3307</v>
      </c>
      <c r="E171" s="140" t="s">
        <v>3308</v>
      </c>
    </row>
    <row r="172" customFormat="false" ht="15" hidden="false" customHeight="false" outlineLevel="0" collapsed="false">
      <c r="A172" s="138" t="s">
        <v>3627</v>
      </c>
      <c r="B172" s="139" t="s">
        <v>3628</v>
      </c>
      <c r="C172" s="140" t="s">
        <v>3629</v>
      </c>
      <c r="D172" s="140" t="s">
        <v>3308</v>
      </c>
      <c r="E172" s="140" t="s">
        <v>3308</v>
      </c>
    </row>
    <row r="173" customFormat="false" ht="15" hidden="false" customHeight="false" outlineLevel="0" collapsed="false">
      <c r="A173" s="138" t="s">
        <v>3630</v>
      </c>
      <c r="B173" s="139" t="s">
        <v>3631</v>
      </c>
      <c r="C173" s="140" t="s">
        <v>3632</v>
      </c>
      <c r="D173" s="140" t="s">
        <v>3308</v>
      </c>
      <c r="E173" s="140" t="s">
        <v>3308</v>
      </c>
    </row>
    <row r="174" customFormat="false" ht="15" hidden="false" customHeight="false" outlineLevel="0" collapsed="false">
      <c r="A174" s="138" t="s">
        <v>3633</v>
      </c>
      <c r="B174" s="139" t="s">
        <v>3634</v>
      </c>
      <c r="C174" s="140" t="s">
        <v>3635</v>
      </c>
      <c r="D174" s="140" t="s">
        <v>3308</v>
      </c>
      <c r="E174" s="140" t="s">
        <v>3308</v>
      </c>
    </row>
    <row r="175" customFormat="false" ht="15" hidden="false" customHeight="false" outlineLevel="0" collapsed="false">
      <c r="A175" s="138" t="s">
        <v>3633</v>
      </c>
      <c r="B175" s="139" t="s">
        <v>3636</v>
      </c>
      <c r="C175" s="140" t="s">
        <v>3635</v>
      </c>
      <c r="D175" s="140" t="s">
        <v>3308</v>
      </c>
      <c r="E175" s="140" t="s">
        <v>3308</v>
      </c>
    </row>
    <row r="176" customFormat="false" ht="15" hidden="false" customHeight="false" outlineLevel="0" collapsed="false">
      <c r="A176" s="138" t="s">
        <v>3633</v>
      </c>
      <c r="B176" s="139" t="s">
        <v>3637</v>
      </c>
      <c r="C176" s="140" t="s">
        <v>3638</v>
      </c>
      <c r="D176" s="140" t="s">
        <v>3321</v>
      </c>
      <c r="E176" s="140"/>
    </row>
    <row r="177" customFormat="false" ht="15" hidden="false" customHeight="false" outlineLevel="0" collapsed="false">
      <c r="A177" s="138" t="s">
        <v>3639</v>
      </c>
      <c r="B177" s="139" t="s">
        <v>3640</v>
      </c>
      <c r="C177" s="140" t="s">
        <v>3641</v>
      </c>
      <c r="D177" s="140" t="s">
        <v>3307</v>
      </c>
      <c r="E177" s="140" t="s">
        <v>3378</v>
      </c>
    </row>
    <row r="178" customFormat="false" ht="15" hidden="false" customHeight="false" outlineLevel="0" collapsed="false">
      <c r="A178" s="138" t="s">
        <v>3642</v>
      </c>
      <c r="B178" s="139" t="s">
        <v>3643</v>
      </c>
      <c r="C178" s="140" t="s">
        <v>3644</v>
      </c>
      <c r="D178" s="140" t="s">
        <v>3390</v>
      </c>
      <c r="E178" s="140" t="s">
        <v>3390</v>
      </c>
    </row>
    <row r="179" customFormat="false" ht="15" hidden="false" customHeight="false" outlineLevel="0" collapsed="false">
      <c r="A179" s="138" t="s">
        <v>3642</v>
      </c>
      <c r="B179" s="139" t="s">
        <v>3645</v>
      </c>
      <c r="C179" s="140" t="s">
        <v>3644</v>
      </c>
      <c r="D179" s="140" t="s">
        <v>3307</v>
      </c>
      <c r="E179" s="140" t="s">
        <v>3308</v>
      </c>
    </row>
    <row r="180" customFormat="false" ht="15" hidden="false" customHeight="false" outlineLevel="0" collapsed="false">
      <c r="A180" s="138" t="s">
        <v>3642</v>
      </c>
      <c r="B180" s="139" t="s">
        <v>3646</v>
      </c>
      <c r="C180" s="140" t="s">
        <v>3644</v>
      </c>
      <c r="D180" s="140" t="s">
        <v>3307</v>
      </c>
      <c r="E180" s="140" t="s">
        <v>3308</v>
      </c>
    </row>
    <row r="181" customFormat="false" ht="15" hidden="false" customHeight="false" outlineLevel="0" collapsed="false">
      <c r="A181" s="138" t="s">
        <v>3642</v>
      </c>
      <c r="B181" s="139" t="s">
        <v>3647</v>
      </c>
      <c r="C181" s="140" t="s">
        <v>3644</v>
      </c>
      <c r="D181" s="140" t="s">
        <v>3308</v>
      </c>
      <c r="E181" s="140" t="s">
        <v>3308</v>
      </c>
    </row>
    <row r="182" customFormat="false" ht="15" hidden="false" customHeight="false" outlineLevel="0" collapsed="false">
      <c r="A182" s="138" t="s">
        <v>3648</v>
      </c>
      <c r="B182" s="139" t="s">
        <v>3649</v>
      </c>
      <c r="C182" s="140" t="s">
        <v>3650</v>
      </c>
      <c r="D182" s="140" t="s">
        <v>3303</v>
      </c>
      <c r="E182" s="140"/>
    </row>
    <row r="183" customFormat="false" ht="15" hidden="false" customHeight="false" outlineLevel="0" collapsed="false">
      <c r="A183" s="138" t="s">
        <v>3648</v>
      </c>
      <c r="B183" s="139" t="s">
        <v>3651</v>
      </c>
      <c r="C183" s="140" t="s">
        <v>3650</v>
      </c>
      <c r="D183" s="140" t="s">
        <v>3303</v>
      </c>
      <c r="E183" s="140"/>
    </row>
    <row r="184" customFormat="false" ht="15" hidden="false" customHeight="false" outlineLevel="0" collapsed="false">
      <c r="A184" s="138" t="s">
        <v>3652</v>
      </c>
      <c r="B184" s="139" t="s">
        <v>3653</v>
      </c>
      <c r="C184" s="140" t="s">
        <v>3650</v>
      </c>
      <c r="D184" s="140" t="s">
        <v>3307</v>
      </c>
      <c r="E184" s="140" t="s">
        <v>3308</v>
      </c>
    </row>
    <row r="185" customFormat="false" ht="15" hidden="false" customHeight="false" outlineLevel="0" collapsed="false">
      <c r="A185" s="138" t="s">
        <v>3652</v>
      </c>
      <c r="B185" s="139" t="s">
        <v>3654</v>
      </c>
      <c r="C185" s="140" t="s">
        <v>3650</v>
      </c>
      <c r="D185" s="140" t="s">
        <v>3308</v>
      </c>
      <c r="E185" s="140" t="s">
        <v>3308</v>
      </c>
    </row>
    <row r="186" customFormat="false" ht="15" hidden="false" customHeight="false" outlineLevel="0" collapsed="false">
      <c r="A186" s="138" t="s">
        <v>3652</v>
      </c>
      <c r="B186" s="139" t="s">
        <v>3655</v>
      </c>
      <c r="C186" s="140" t="s">
        <v>3650</v>
      </c>
      <c r="D186" s="140" t="s">
        <v>3307</v>
      </c>
      <c r="E186" s="140" t="s">
        <v>3308</v>
      </c>
    </row>
    <row r="187" customFormat="false" ht="15" hidden="false" customHeight="false" outlineLevel="0" collapsed="false">
      <c r="A187" s="138" t="s">
        <v>3652</v>
      </c>
      <c r="B187" s="139" t="s">
        <v>3656</v>
      </c>
      <c r="C187" s="140" t="s">
        <v>3650</v>
      </c>
      <c r="D187" s="140" t="s">
        <v>3308</v>
      </c>
      <c r="E187" s="140" t="s">
        <v>3308</v>
      </c>
    </row>
    <row r="188" customFormat="false" ht="15" hidden="false" customHeight="false" outlineLevel="0" collapsed="false">
      <c r="A188" s="138" t="s">
        <v>3652</v>
      </c>
      <c r="B188" s="139" t="s">
        <v>3657</v>
      </c>
      <c r="C188" s="140" t="s">
        <v>3650</v>
      </c>
      <c r="D188" s="140" t="s">
        <v>3307</v>
      </c>
      <c r="E188" s="140" t="s">
        <v>3308</v>
      </c>
    </row>
    <row r="189" customFormat="false" ht="15" hidden="false" customHeight="false" outlineLevel="0" collapsed="false">
      <c r="A189" s="138" t="s">
        <v>3652</v>
      </c>
      <c r="B189" s="139" t="s">
        <v>3658</v>
      </c>
      <c r="C189" s="140" t="s">
        <v>3650</v>
      </c>
      <c r="D189" s="140" t="s">
        <v>3321</v>
      </c>
      <c r="E189" s="140" t="s">
        <v>3308</v>
      </c>
    </row>
    <row r="190" customFormat="false" ht="15" hidden="false" customHeight="false" outlineLevel="0" collapsed="false">
      <c r="A190" s="138" t="s">
        <v>3652</v>
      </c>
      <c r="B190" s="139" t="s">
        <v>3659</v>
      </c>
      <c r="C190" s="140" t="s">
        <v>3650</v>
      </c>
      <c r="D190" s="140" t="s">
        <v>3321</v>
      </c>
      <c r="E190" s="140" t="s">
        <v>3308</v>
      </c>
    </row>
    <row r="191" customFormat="false" ht="15" hidden="false" customHeight="false" outlineLevel="0" collapsed="false">
      <c r="A191" s="138" t="s">
        <v>3660</v>
      </c>
      <c r="B191" s="139" t="s">
        <v>3661</v>
      </c>
      <c r="C191" s="140" t="s">
        <v>3662</v>
      </c>
      <c r="D191" s="140" t="s">
        <v>3308</v>
      </c>
      <c r="E191" s="140" t="s">
        <v>3308</v>
      </c>
    </row>
    <row r="192" customFormat="false" ht="15" hidden="false" customHeight="false" outlineLevel="0" collapsed="false">
      <c r="A192" s="138" t="s">
        <v>3660</v>
      </c>
      <c r="B192" s="139" t="s">
        <v>3663</v>
      </c>
      <c r="C192" s="140" t="s">
        <v>3662</v>
      </c>
      <c r="D192" s="140" t="s">
        <v>3308</v>
      </c>
      <c r="E192" s="140" t="s">
        <v>3308</v>
      </c>
    </row>
    <row r="193" customFormat="false" ht="15" hidden="false" customHeight="false" outlineLevel="0" collapsed="false">
      <c r="A193" s="138" t="s">
        <v>3660</v>
      </c>
      <c r="B193" s="139" t="s">
        <v>3664</v>
      </c>
      <c r="C193" s="140" t="s">
        <v>3665</v>
      </c>
      <c r="D193" s="140" t="s">
        <v>3321</v>
      </c>
      <c r="E193" s="140"/>
    </row>
    <row r="194" customFormat="false" ht="15" hidden="false" customHeight="false" outlineLevel="0" collapsed="false">
      <c r="A194" s="138" t="s">
        <v>3666</v>
      </c>
      <c r="B194" s="139" t="s">
        <v>3667</v>
      </c>
      <c r="C194" s="140" t="s">
        <v>3668</v>
      </c>
      <c r="D194" s="140" t="s">
        <v>3307</v>
      </c>
      <c r="E194" s="140" t="s">
        <v>3308</v>
      </c>
    </row>
    <row r="195" customFormat="false" ht="15" hidden="false" customHeight="false" outlineLevel="0" collapsed="false">
      <c r="A195" s="138" t="s">
        <v>3666</v>
      </c>
      <c r="B195" s="139" t="s">
        <v>3669</v>
      </c>
      <c r="C195" s="140" t="s">
        <v>3668</v>
      </c>
      <c r="D195" s="140" t="s">
        <v>3307</v>
      </c>
      <c r="E195" s="140" t="s">
        <v>3308</v>
      </c>
    </row>
    <row r="196" customFormat="false" ht="15" hidden="false" customHeight="false" outlineLevel="0" collapsed="false">
      <c r="A196" s="138" t="s">
        <v>3670</v>
      </c>
      <c r="B196" s="139" t="s">
        <v>3671</v>
      </c>
      <c r="C196" s="140" t="s">
        <v>3672</v>
      </c>
      <c r="D196" s="140" t="s">
        <v>3308</v>
      </c>
      <c r="E196" s="140" t="s">
        <v>3308</v>
      </c>
    </row>
    <row r="197" customFormat="false" ht="15" hidden="false" customHeight="false" outlineLevel="0" collapsed="false">
      <c r="A197" s="138" t="s">
        <v>3670</v>
      </c>
      <c r="B197" s="139" t="s">
        <v>3673</v>
      </c>
      <c r="C197" s="140" t="s">
        <v>3672</v>
      </c>
      <c r="D197" s="140" t="s">
        <v>3308</v>
      </c>
      <c r="E197" s="140" t="s">
        <v>3308</v>
      </c>
    </row>
    <row r="198" customFormat="false" ht="15" hidden="false" customHeight="false" outlineLevel="0" collapsed="false">
      <c r="A198" s="138" t="s">
        <v>3670</v>
      </c>
      <c r="B198" s="139" t="s">
        <v>3674</v>
      </c>
      <c r="C198" s="140" t="s">
        <v>3672</v>
      </c>
      <c r="D198" s="140" t="s">
        <v>3308</v>
      </c>
      <c r="E198" s="140" t="s">
        <v>3308</v>
      </c>
    </row>
    <row r="199" customFormat="false" ht="15" hidden="false" customHeight="false" outlineLevel="0" collapsed="false">
      <c r="A199" s="138" t="s">
        <v>3670</v>
      </c>
      <c r="B199" s="139" t="s">
        <v>3675</v>
      </c>
      <c r="C199" s="140" t="s">
        <v>3672</v>
      </c>
      <c r="D199" s="140" t="s">
        <v>3307</v>
      </c>
      <c r="E199" s="140" t="s">
        <v>3308</v>
      </c>
    </row>
    <row r="200" customFormat="false" ht="15" hidden="false" customHeight="false" outlineLevel="0" collapsed="false">
      <c r="A200" s="138" t="s">
        <v>3676</v>
      </c>
      <c r="B200" s="139" t="s">
        <v>3677</v>
      </c>
      <c r="C200" s="140" t="s">
        <v>3678</v>
      </c>
      <c r="D200" s="140" t="s">
        <v>3307</v>
      </c>
      <c r="E200" s="140" t="s">
        <v>3378</v>
      </c>
    </row>
    <row r="201" customFormat="false" ht="15" hidden="false" customHeight="false" outlineLevel="0" collapsed="false">
      <c r="A201" s="138" t="s">
        <v>3679</v>
      </c>
      <c r="B201" s="139" t="s">
        <v>3680</v>
      </c>
      <c r="C201" s="140" t="s">
        <v>3681</v>
      </c>
      <c r="D201" s="140" t="s">
        <v>3307</v>
      </c>
      <c r="E201" s="140" t="s">
        <v>3330</v>
      </c>
    </row>
    <row r="202" customFormat="false" ht="15" hidden="false" customHeight="false" outlineLevel="0" collapsed="false">
      <c r="A202" s="138" t="s">
        <v>3679</v>
      </c>
      <c r="B202" s="139" t="s">
        <v>3682</v>
      </c>
      <c r="C202" s="140" t="s">
        <v>3683</v>
      </c>
      <c r="D202" s="140" t="s">
        <v>3307</v>
      </c>
      <c r="E202" s="140" t="s">
        <v>3330</v>
      </c>
    </row>
    <row r="203" customFormat="false" ht="15" hidden="false" customHeight="false" outlineLevel="0" collapsed="false">
      <c r="A203" s="138" t="s">
        <v>3679</v>
      </c>
      <c r="B203" s="139" t="s">
        <v>3684</v>
      </c>
      <c r="C203" s="140" t="s">
        <v>3685</v>
      </c>
      <c r="D203" s="140" t="s">
        <v>3307</v>
      </c>
      <c r="E203" s="140" t="s">
        <v>3330</v>
      </c>
    </row>
    <row r="204" customFormat="false" ht="15" hidden="false" customHeight="false" outlineLevel="0" collapsed="false">
      <c r="A204" s="138" t="s">
        <v>3679</v>
      </c>
      <c r="B204" s="139" t="s">
        <v>3686</v>
      </c>
      <c r="C204" s="140" t="s">
        <v>3681</v>
      </c>
      <c r="D204" s="140" t="s">
        <v>3330</v>
      </c>
      <c r="E204" s="140" t="s">
        <v>3330</v>
      </c>
    </row>
    <row r="205" customFormat="false" ht="15" hidden="false" customHeight="false" outlineLevel="0" collapsed="false">
      <c r="A205" s="138" t="s">
        <v>3679</v>
      </c>
      <c r="B205" s="139" t="s">
        <v>3687</v>
      </c>
      <c r="C205" s="140" t="s">
        <v>3683</v>
      </c>
      <c r="D205" s="140" t="s">
        <v>3330</v>
      </c>
      <c r="E205" s="140" t="s">
        <v>3330</v>
      </c>
    </row>
    <row r="206" customFormat="false" ht="15" hidden="false" customHeight="false" outlineLevel="0" collapsed="false">
      <c r="A206" s="138" t="s">
        <v>3679</v>
      </c>
      <c r="B206" s="139" t="s">
        <v>3688</v>
      </c>
      <c r="C206" s="140" t="s">
        <v>3685</v>
      </c>
      <c r="D206" s="140" t="s">
        <v>3330</v>
      </c>
      <c r="E206" s="140" t="s">
        <v>3330</v>
      </c>
    </row>
    <row r="207" customFormat="false" ht="15" hidden="false" customHeight="false" outlineLevel="0" collapsed="false">
      <c r="A207" s="138" t="s">
        <v>3679</v>
      </c>
      <c r="B207" s="139" t="s">
        <v>3689</v>
      </c>
      <c r="C207" s="140" t="s">
        <v>3683</v>
      </c>
      <c r="D207" s="140" t="s">
        <v>3330</v>
      </c>
      <c r="E207" s="140" t="s">
        <v>3330</v>
      </c>
    </row>
    <row r="208" customFormat="false" ht="15" hidden="false" customHeight="false" outlineLevel="0" collapsed="false">
      <c r="A208" s="138" t="s">
        <v>3679</v>
      </c>
      <c r="B208" s="139" t="s">
        <v>3690</v>
      </c>
      <c r="C208" s="140" t="s">
        <v>3681</v>
      </c>
      <c r="D208" s="140" t="s">
        <v>3330</v>
      </c>
      <c r="E208" s="140" t="s">
        <v>3330</v>
      </c>
    </row>
    <row r="209" customFormat="false" ht="15" hidden="false" customHeight="false" outlineLevel="0" collapsed="false">
      <c r="A209" s="138" t="s">
        <v>3679</v>
      </c>
      <c r="B209" s="139" t="s">
        <v>3691</v>
      </c>
      <c r="C209" s="140" t="s">
        <v>3685</v>
      </c>
      <c r="D209" s="140" t="s">
        <v>3330</v>
      </c>
      <c r="E209" s="140" t="s">
        <v>3330</v>
      </c>
    </row>
    <row r="210" customFormat="false" ht="15" hidden="false" customHeight="false" outlineLevel="0" collapsed="false">
      <c r="A210" s="138" t="s">
        <v>3679</v>
      </c>
      <c r="B210" s="139" t="s">
        <v>3692</v>
      </c>
      <c r="C210" s="140" t="s">
        <v>3683</v>
      </c>
      <c r="D210" s="140" t="s">
        <v>3303</v>
      </c>
      <c r="E210" s="140"/>
    </row>
    <row r="211" customFormat="false" ht="15" hidden="false" customHeight="false" outlineLevel="0" collapsed="false">
      <c r="A211" s="138" t="s">
        <v>3679</v>
      </c>
      <c r="B211" s="139" t="s">
        <v>3693</v>
      </c>
      <c r="C211" s="140" t="s">
        <v>3683</v>
      </c>
      <c r="D211" s="140" t="s">
        <v>3321</v>
      </c>
      <c r="E211" s="140"/>
    </row>
    <row r="212" customFormat="false" ht="15" hidden="false" customHeight="false" outlineLevel="0" collapsed="false">
      <c r="A212" s="138" t="s">
        <v>3694</v>
      </c>
      <c r="B212" s="139" t="s">
        <v>3695</v>
      </c>
      <c r="C212" s="140" t="s">
        <v>3683</v>
      </c>
      <c r="D212" s="140" t="s">
        <v>3330</v>
      </c>
      <c r="E212" s="140" t="s">
        <v>3330</v>
      </c>
    </row>
    <row r="213" customFormat="false" ht="15" hidden="false" customHeight="false" outlineLevel="0" collapsed="false">
      <c r="A213" s="138" t="s">
        <v>3694</v>
      </c>
      <c r="B213" s="139" t="s">
        <v>3696</v>
      </c>
      <c r="C213" s="140" t="s">
        <v>3681</v>
      </c>
      <c r="D213" s="140" t="s">
        <v>3330</v>
      </c>
      <c r="E213" s="140" t="s">
        <v>3330</v>
      </c>
    </row>
    <row r="214" customFormat="false" ht="15" hidden="false" customHeight="false" outlineLevel="0" collapsed="false">
      <c r="A214" s="138" t="s">
        <v>3694</v>
      </c>
      <c r="B214" s="139" t="s">
        <v>3697</v>
      </c>
      <c r="C214" s="140" t="s">
        <v>3681</v>
      </c>
      <c r="D214" s="140" t="s">
        <v>3330</v>
      </c>
      <c r="E214" s="140" t="s">
        <v>3330</v>
      </c>
    </row>
    <row r="215" customFormat="false" ht="15" hidden="false" customHeight="false" outlineLevel="0" collapsed="false">
      <c r="A215" s="138" t="s">
        <v>3694</v>
      </c>
      <c r="B215" s="139" t="s">
        <v>3698</v>
      </c>
      <c r="C215" s="140" t="s">
        <v>3683</v>
      </c>
      <c r="D215" s="140" t="s">
        <v>3330</v>
      </c>
      <c r="E215" s="140" t="s">
        <v>3330</v>
      </c>
    </row>
    <row r="216" customFormat="false" ht="15" hidden="false" customHeight="false" outlineLevel="0" collapsed="false">
      <c r="A216" s="138" t="s">
        <v>3694</v>
      </c>
      <c r="B216" s="139" t="s">
        <v>3699</v>
      </c>
      <c r="C216" s="140" t="s">
        <v>3685</v>
      </c>
      <c r="D216" s="140" t="s">
        <v>3330</v>
      </c>
      <c r="E216" s="140" t="s">
        <v>3330</v>
      </c>
    </row>
    <row r="217" customFormat="false" ht="15" hidden="false" customHeight="false" outlineLevel="0" collapsed="false">
      <c r="A217" s="138" t="s">
        <v>3694</v>
      </c>
      <c r="B217" s="139" t="s">
        <v>3700</v>
      </c>
      <c r="C217" s="140" t="s">
        <v>3681</v>
      </c>
      <c r="D217" s="140" t="s">
        <v>3330</v>
      </c>
      <c r="E217" s="140" t="s">
        <v>3330</v>
      </c>
    </row>
    <row r="218" customFormat="false" ht="15" hidden="false" customHeight="false" outlineLevel="0" collapsed="false">
      <c r="A218" s="138" t="s">
        <v>3694</v>
      </c>
      <c r="B218" s="139" t="s">
        <v>3701</v>
      </c>
      <c r="C218" s="140" t="s">
        <v>3683</v>
      </c>
      <c r="D218" s="140" t="s">
        <v>3330</v>
      </c>
      <c r="E218" s="140" t="s">
        <v>3330</v>
      </c>
    </row>
    <row r="219" customFormat="false" ht="15" hidden="false" customHeight="false" outlineLevel="0" collapsed="false">
      <c r="A219" s="138" t="s">
        <v>3694</v>
      </c>
      <c r="B219" s="139" t="s">
        <v>3702</v>
      </c>
      <c r="C219" s="140" t="s">
        <v>3683</v>
      </c>
      <c r="D219" s="140" t="s">
        <v>3330</v>
      </c>
      <c r="E219" s="140" t="s">
        <v>3330</v>
      </c>
    </row>
    <row r="220" customFormat="false" ht="15" hidden="false" customHeight="false" outlineLevel="0" collapsed="false">
      <c r="A220" s="138" t="s">
        <v>3694</v>
      </c>
      <c r="B220" s="139" t="s">
        <v>3703</v>
      </c>
      <c r="C220" s="140" t="s">
        <v>3685</v>
      </c>
      <c r="D220" s="140" t="s">
        <v>3330</v>
      </c>
      <c r="E220" s="140" t="s">
        <v>3330</v>
      </c>
    </row>
    <row r="221" customFormat="false" ht="15" hidden="false" customHeight="false" outlineLevel="0" collapsed="false">
      <c r="A221" s="138" t="s">
        <v>3704</v>
      </c>
      <c r="B221" s="139" t="s">
        <v>3705</v>
      </c>
      <c r="C221" s="140" t="s">
        <v>3706</v>
      </c>
      <c r="D221" s="140" t="s">
        <v>3308</v>
      </c>
      <c r="E221" s="140" t="s">
        <v>3308</v>
      </c>
    </row>
    <row r="222" customFormat="false" ht="15" hidden="false" customHeight="false" outlineLevel="0" collapsed="false">
      <c r="A222" s="138" t="s">
        <v>3704</v>
      </c>
      <c r="B222" s="139" t="s">
        <v>3707</v>
      </c>
      <c r="C222" s="140" t="s">
        <v>3706</v>
      </c>
      <c r="D222" s="140" t="s">
        <v>3303</v>
      </c>
      <c r="E222" s="140"/>
    </row>
    <row r="223" customFormat="false" ht="15" hidden="false" customHeight="false" outlineLevel="0" collapsed="false">
      <c r="A223" s="138" t="s">
        <v>3708</v>
      </c>
      <c r="B223" s="139" t="s">
        <v>3709</v>
      </c>
      <c r="C223" s="140" t="s">
        <v>3710</v>
      </c>
      <c r="D223" s="140" t="s">
        <v>3307</v>
      </c>
      <c r="E223" s="140" t="s">
        <v>3308</v>
      </c>
    </row>
    <row r="224" customFormat="false" ht="15" hidden="false" customHeight="false" outlineLevel="0" collapsed="false">
      <c r="A224" s="138" t="s">
        <v>3711</v>
      </c>
      <c r="B224" s="139" t="s">
        <v>3712</v>
      </c>
      <c r="C224" s="140" t="s">
        <v>3713</v>
      </c>
      <c r="D224" s="140" t="s">
        <v>3303</v>
      </c>
      <c r="E224" s="140"/>
    </row>
    <row r="225" customFormat="false" ht="15" hidden="false" customHeight="false" outlineLevel="0" collapsed="false">
      <c r="A225" s="138" t="s">
        <v>3711</v>
      </c>
      <c r="B225" s="139" t="s">
        <v>3714</v>
      </c>
      <c r="C225" s="140" t="s">
        <v>3713</v>
      </c>
      <c r="D225" s="140" t="s">
        <v>3303</v>
      </c>
      <c r="E225" s="140"/>
    </row>
    <row r="226" customFormat="false" ht="15" hidden="false" customHeight="false" outlineLevel="0" collapsed="false">
      <c r="A226" s="138" t="s">
        <v>3711</v>
      </c>
      <c r="B226" s="139" t="s">
        <v>3715</v>
      </c>
      <c r="C226" s="140" t="s">
        <v>3713</v>
      </c>
      <c r="D226" s="140" t="s">
        <v>3303</v>
      </c>
      <c r="E226" s="140"/>
    </row>
    <row r="227" customFormat="false" ht="15" hidden="false" customHeight="false" outlineLevel="0" collapsed="false">
      <c r="A227" s="138" t="s">
        <v>3716</v>
      </c>
      <c r="B227" s="139" t="s">
        <v>3717</v>
      </c>
      <c r="C227" s="140" t="s">
        <v>3713</v>
      </c>
      <c r="D227" s="140" t="s">
        <v>3303</v>
      </c>
      <c r="E227" s="140"/>
    </row>
    <row r="228" customFormat="false" ht="15" hidden="false" customHeight="false" outlineLevel="0" collapsed="false">
      <c r="A228" s="138" t="s">
        <v>3716</v>
      </c>
      <c r="B228" s="139" t="s">
        <v>3718</v>
      </c>
      <c r="C228" s="140" t="s">
        <v>3713</v>
      </c>
      <c r="D228" s="140" t="s">
        <v>3303</v>
      </c>
      <c r="E228" s="140"/>
    </row>
    <row r="229" customFormat="false" ht="15" hidden="false" customHeight="false" outlineLevel="0" collapsed="false">
      <c r="A229" s="138" t="s">
        <v>3716</v>
      </c>
      <c r="B229" s="139" t="s">
        <v>3719</v>
      </c>
      <c r="C229" s="140" t="s">
        <v>3713</v>
      </c>
      <c r="D229" s="140" t="s">
        <v>3303</v>
      </c>
      <c r="E229" s="140"/>
    </row>
    <row r="230" customFormat="false" ht="15" hidden="false" customHeight="false" outlineLevel="0" collapsed="false">
      <c r="A230" s="138" t="s">
        <v>3720</v>
      </c>
      <c r="B230" s="139" t="s">
        <v>3721</v>
      </c>
      <c r="C230" s="140" t="s">
        <v>3713</v>
      </c>
      <c r="D230" s="140" t="s">
        <v>3308</v>
      </c>
      <c r="E230" s="140" t="s">
        <v>3308</v>
      </c>
    </row>
    <row r="231" customFormat="false" ht="15" hidden="false" customHeight="false" outlineLevel="0" collapsed="false">
      <c r="A231" s="138" t="s">
        <v>3720</v>
      </c>
      <c r="B231" s="139" t="s">
        <v>3722</v>
      </c>
      <c r="C231" s="140" t="s">
        <v>3713</v>
      </c>
      <c r="D231" s="140" t="s">
        <v>3308</v>
      </c>
      <c r="E231" s="140" t="s">
        <v>3308</v>
      </c>
    </row>
    <row r="232" customFormat="false" ht="15" hidden="false" customHeight="false" outlineLevel="0" collapsed="false">
      <c r="A232" s="138" t="s">
        <v>3720</v>
      </c>
      <c r="B232" s="139" t="s">
        <v>3723</v>
      </c>
      <c r="C232" s="140" t="s">
        <v>3713</v>
      </c>
      <c r="D232" s="140" t="s">
        <v>3308</v>
      </c>
      <c r="E232" s="140" t="s">
        <v>3308</v>
      </c>
    </row>
    <row r="233" customFormat="false" ht="15" hidden="false" customHeight="false" outlineLevel="0" collapsed="false">
      <c r="A233" s="138" t="s">
        <v>3724</v>
      </c>
      <c r="B233" s="139" t="s">
        <v>3725</v>
      </c>
      <c r="C233" s="140" t="s">
        <v>3713</v>
      </c>
      <c r="D233" s="140" t="s">
        <v>3303</v>
      </c>
      <c r="E233" s="140"/>
    </row>
    <row r="234" customFormat="false" ht="15" hidden="false" customHeight="false" outlineLevel="0" collapsed="false">
      <c r="A234" s="138" t="s">
        <v>3724</v>
      </c>
      <c r="B234" s="139" t="s">
        <v>3726</v>
      </c>
      <c r="C234" s="140" t="s">
        <v>3713</v>
      </c>
      <c r="D234" s="140" t="s">
        <v>3303</v>
      </c>
      <c r="E234" s="140"/>
    </row>
    <row r="235" customFormat="false" ht="15" hidden="false" customHeight="false" outlineLevel="0" collapsed="false">
      <c r="A235" s="138" t="s">
        <v>3724</v>
      </c>
      <c r="B235" s="139" t="s">
        <v>3727</v>
      </c>
      <c r="C235" s="140" t="s">
        <v>3713</v>
      </c>
      <c r="D235" s="140" t="s">
        <v>3303</v>
      </c>
      <c r="E235" s="140"/>
    </row>
    <row r="236" customFormat="false" ht="15" hidden="false" customHeight="false" outlineLevel="0" collapsed="false">
      <c r="A236" s="138" t="s">
        <v>3724</v>
      </c>
      <c r="B236" s="139" t="s">
        <v>3728</v>
      </c>
      <c r="C236" s="140" t="s">
        <v>3713</v>
      </c>
      <c r="D236" s="140" t="s">
        <v>3303</v>
      </c>
      <c r="E236" s="140"/>
    </row>
    <row r="237" customFormat="false" ht="15" hidden="false" customHeight="false" outlineLevel="0" collapsed="false">
      <c r="A237" s="138" t="s">
        <v>3724</v>
      </c>
      <c r="B237" s="139" t="s">
        <v>3729</v>
      </c>
      <c r="C237" s="140" t="s">
        <v>3713</v>
      </c>
      <c r="D237" s="140" t="s">
        <v>3303</v>
      </c>
      <c r="E237" s="140"/>
    </row>
    <row r="238" customFormat="false" ht="15" hidden="false" customHeight="false" outlineLevel="0" collapsed="false">
      <c r="A238" s="138" t="s">
        <v>3724</v>
      </c>
      <c r="B238" s="139" t="s">
        <v>3730</v>
      </c>
      <c r="C238" s="140" t="s">
        <v>3713</v>
      </c>
      <c r="D238" s="140" t="s">
        <v>3303</v>
      </c>
      <c r="E238" s="140"/>
    </row>
    <row r="239" customFormat="false" ht="15" hidden="false" customHeight="false" outlineLevel="0" collapsed="false">
      <c r="A239" s="138" t="s">
        <v>3724</v>
      </c>
      <c r="B239" s="139" t="s">
        <v>3731</v>
      </c>
      <c r="C239" s="140" t="s">
        <v>3713</v>
      </c>
      <c r="D239" s="140" t="s">
        <v>3303</v>
      </c>
      <c r="E239" s="140"/>
    </row>
    <row r="240" customFormat="false" ht="15" hidden="false" customHeight="false" outlineLevel="0" collapsed="false">
      <c r="A240" s="138" t="s">
        <v>3724</v>
      </c>
      <c r="B240" s="139" t="s">
        <v>3732</v>
      </c>
      <c r="C240" s="140" t="s">
        <v>3713</v>
      </c>
      <c r="D240" s="140" t="s">
        <v>3303</v>
      </c>
      <c r="E240" s="140"/>
    </row>
    <row r="241" customFormat="false" ht="15" hidden="false" customHeight="false" outlineLevel="0" collapsed="false">
      <c r="A241" s="138" t="s">
        <v>3724</v>
      </c>
      <c r="B241" s="139" t="s">
        <v>3733</v>
      </c>
      <c r="C241" s="140" t="s">
        <v>3713</v>
      </c>
      <c r="D241" s="140" t="s">
        <v>3303</v>
      </c>
      <c r="E241" s="140"/>
    </row>
    <row r="242" customFormat="false" ht="15" hidden="false" customHeight="false" outlineLevel="0" collapsed="false">
      <c r="A242" s="138" t="s">
        <v>3734</v>
      </c>
      <c r="B242" s="139" t="s">
        <v>3735</v>
      </c>
      <c r="C242" s="140" t="s">
        <v>3736</v>
      </c>
      <c r="D242" s="140" t="s">
        <v>3303</v>
      </c>
      <c r="E242" s="140"/>
    </row>
    <row r="243" customFormat="false" ht="15" hidden="false" customHeight="false" outlineLevel="0" collapsed="false">
      <c r="A243" s="138" t="s">
        <v>3734</v>
      </c>
      <c r="B243" s="139" t="s">
        <v>3737</v>
      </c>
      <c r="C243" s="140" t="s">
        <v>3736</v>
      </c>
      <c r="D243" s="140" t="s">
        <v>3303</v>
      </c>
      <c r="E243" s="140"/>
    </row>
    <row r="244" customFormat="false" ht="15" hidden="false" customHeight="false" outlineLevel="0" collapsed="false">
      <c r="A244" s="138" t="s">
        <v>3738</v>
      </c>
      <c r="B244" s="139" t="s">
        <v>3739</v>
      </c>
      <c r="C244" s="140" t="s">
        <v>3740</v>
      </c>
      <c r="D244" s="140" t="s">
        <v>3303</v>
      </c>
      <c r="E244" s="140"/>
    </row>
    <row r="245" customFormat="false" ht="15" hidden="false" customHeight="false" outlineLevel="0" collapsed="false">
      <c r="A245" s="138" t="s">
        <v>3738</v>
      </c>
      <c r="B245" s="139" t="s">
        <v>3741</v>
      </c>
      <c r="C245" s="140" t="s">
        <v>3740</v>
      </c>
      <c r="D245" s="140" t="s">
        <v>3303</v>
      </c>
      <c r="E245" s="140"/>
    </row>
    <row r="246" customFormat="false" ht="15" hidden="false" customHeight="false" outlineLevel="0" collapsed="false">
      <c r="A246" s="138" t="s">
        <v>3742</v>
      </c>
      <c r="B246" s="139" t="s">
        <v>3743</v>
      </c>
      <c r="C246" s="140" t="s">
        <v>3744</v>
      </c>
      <c r="D246" s="140" t="s">
        <v>3390</v>
      </c>
      <c r="E246" s="140" t="s">
        <v>3390</v>
      </c>
    </row>
    <row r="247" customFormat="false" ht="15" hidden="false" customHeight="false" outlineLevel="0" collapsed="false">
      <c r="A247" s="138" t="s">
        <v>3742</v>
      </c>
      <c r="B247" s="139" t="s">
        <v>3745</v>
      </c>
      <c r="C247" s="140" t="s">
        <v>3744</v>
      </c>
      <c r="D247" s="140" t="s">
        <v>3307</v>
      </c>
      <c r="E247" s="140" t="s">
        <v>3330</v>
      </c>
    </row>
    <row r="248" customFormat="false" ht="15" hidden="false" customHeight="false" outlineLevel="0" collapsed="false">
      <c r="A248" s="138" t="s">
        <v>3742</v>
      </c>
      <c r="B248" s="139" t="s">
        <v>3746</v>
      </c>
      <c r="C248" s="140" t="s">
        <v>3514</v>
      </c>
      <c r="D248" s="140" t="s">
        <v>3307</v>
      </c>
      <c r="E248" s="140" t="s">
        <v>3330</v>
      </c>
    </row>
    <row r="249" customFormat="false" ht="15" hidden="false" customHeight="false" outlineLevel="0" collapsed="false">
      <c r="A249" s="138" t="s">
        <v>3742</v>
      </c>
      <c r="B249" s="139" t="s">
        <v>3747</v>
      </c>
      <c r="C249" s="140" t="s">
        <v>3744</v>
      </c>
      <c r="D249" s="140" t="s">
        <v>3307</v>
      </c>
      <c r="E249" s="140" t="s">
        <v>3330</v>
      </c>
    </row>
    <row r="250" customFormat="false" ht="15" hidden="false" customHeight="false" outlineLevel="0" collapsed="false">
      <c r="A250" s="138" t="s">
        <v>3742</v>
      </c>
      <c r="B250" s="139" t="s">
        <v>3748</v>
      </c>
      <c r="C250" s="140" t="s">
        <v>3512</v>
      </c>
      <c r="D250" s="140" t="s">
        <v>3321</v>
      </c>
      <c r="E250" s="140"/>
    </row>
    <row r="251" customFormat="false" ht="15" hidden="false" customHeight="false" outlineLevel="0" collapsed="false">
      <c r="A251" s="138" t="s">
        <v>3749</v>
      </c>
      <c r="B251" s="139" t="s">
        <v>3750</v>
      </c>
      <c r="C251" s="140" t="s">
        <v>3751</v>
      </c>
      <c r="D251" s="140" t="s">
        <v>3307</v>
      </c>
      <c r="E251" s="140" t="s">
        <v>3308</v>
      </c>
    </row>
    <row r="252" customFormat="false" ht="15" hidden="false" customHeight="false" outlineLevel="0" collapsed="false">
      <c r="A252" s="138" t="s">
        <v>3752</v>
      </c>
      <c r="B252" s="139" t="s">
        <v>3753</v>
      </c>
      <c r="C252" s="140" t="s">
        <v>3754</v>
      </c>
      <c r="D252" s="140" t="s">
        <v>3330</v>
      </c>
      <c r="E252" s="140" t="s">
        <v>3330</v>
      </c>
    </row>
    <row r="253" customFormat="false" ht="15" hidden="false" customHeight="false" outlineLevel="0" collapsed="false">
      <c r="A253" s="138" t="s">
        <v>3752</v>
      </c>
      <c r="B253" s="139" t="s">
        <v>3755</v>
      </c>
      <c r="C253" s="140" t="s">
        <v>3754</v>
      </c>
      <c r="D253" s="140" t="s">
        <v>3307</v>
      </c>
      <c r="E253" s="140" t="s">
        <v>3330</v>
      </c>
    </row>
    <row r="254" customFormat="false" ht="15" hidden="false" customHeight="false" outlineLevel="0" collapsed="false">
      <c r="A254" s="138" t="s">
        <v>3752</v>
      </c>
      <c r="B254" s="139" t="s">
        <v>3756</v>
      </c>
      <c r="C254" s="140" t="s">
        <v>3754</v>
      </c>
      <c r="D254" s="140" t="s">
        <v>3390</v>
      </c>
      <c r="E254" s="140" t="s">
        <v>3390</v>
      </c>
    </row>
    <row r="255" customFormat="false" ht="15" hidden="false" customHeight="false" outlineLevel="0" collapsed="false">
      <c r="A255" s="138" t="s">
        <v>3752</v>
      </c>
      <c r="B255" s="139" t="s">
        <v>3757</v>
      </c>
      <c r="C255" s="140" t="s">
        <v>3754</v>
      </c>
      <c r="D255" s="140" t="s">
        <v>3303</v>
      </c>
      <c r="E255" s="140"/>
    </row>
    <row r="256" customFormat="false" ht="15" hidden="false" customHeight="false" outlineLevel="0" collapsed="false">
      <c r="A256" s="138" t="s">
        <v>3758</v>
      </c>
      <c r="B256" s="139" t="s">
        <v>3759</v>
      </c>
      <c r="C256" s="140" t="s">
        <v>3760</v>
      </c>
      <c r="D256" s="140" t="s">
        <v>3390</v>
      </c>
      <c r="E256" s="140" t="s">
        <v>3390</v>
      </c>
    </row>
    <row r="257" customFormat="false" ht="15" hidden="false" customHeight="false" outlineLevel="0" collapsed="false">
      <c r="A257" s="138" t="s">
        <v>3758</v>
      </c>
      <c r="B257" s="139" t="s">
        <v>3761</v>
      </c>
      <c r="C257" s="140" t="s">
        <v>3760</v>
      </c>
      <c r="D257" s="140" t="s">
        <v>3307</v>
      </c>
      <c r="E257" s="140" t="s">
        <v>3308</v>
      </c>
    </row>
    <row r="258" customFormat="false" ht="15" hidden="false" customHeight="false" outlineLevel="0" collapsed="false">
      <c r="A258" s="138" t="s">
        <v>3758</v>
      </c>
      <c r="B258" s="139" t="s">
        <v>3762</v>
      </c>
      <c r="C258" s="140" t="s">
        <v>3760</v>
      </c>
      <c r="D258" s="140" t="s">
        <v>3307</v>
      </c>
      <c r="E258" s="140" t="s">
        <v>3308</v>
      </c>
    </row>
    <row r="259" customFormat="false" ht="15" hidden="false" customHeight="false" outlineLevel="0" collapsed="false">
      <c r="A259" s="138" t="s">
        <v>3758</v>
      </c>
      <c r="B259" s="139" t="s">
        <v>3763</v>
      </c>
      <c r="C259" s="140" t="s">
        <v>3760</v>
      </c>
      <c r="D259" s="140" t="s">
        <v>3390</v>
      </c>
      <c r="E259" s="140" t="s">
        <v>3390</v>
      </c>
    </row>
    <row r="260" customFormat="false" ht="15" hidden="false" customHeight="false" outlineLevel="0" collapsed="false">
      <c r="A260" s="138" t="s">
        <v>3764</v>
      </c>
      <c r="B260" s="139" t="s">
        <v>3765</v>
      </c>
      <c r="C260" s="140" t="s">
        <v>3766</v>
      </c>
      <c r="D260" s="140" t="s">
        <v>3303</v>
      </c>
      <c r="E260" s="140"/>
    </row>
    <row r="261" customFormat="false" ht="15" hidden="false" customHeight="false" outlineLevel="0" collapsed="false">
      <c r="A261" s="138" t="s">
        <v>3764</v>
      </c>
      <c r="B261" s="139" t="s">
        <v>3767</v>
      </c>
      <c r="C261" s="140" t="s">
        <v>3768</v>
      </c>
      <c r="D261" s="140" t="s">
        <v>3303</v>
      </c>
      <c r="E261" s="140"/>
    </row>
    <row r="262" customFormat="false" ht="15" hidden="false" customHeight="false" outlineLevel="0" collapsed="false">
      <c r="A262" s="138" t="s">
        <v>3764</v>
      </c>
      <c r="B262" s="139" t="s">
        <v>3769</v>
      </c>
      <c r="C262" s="140" t="s">
        <v>3766</v>
      </c>
      <c r="D262" s="140" t="s">
        <v>3303</v>
      </c>
      <c r="E262" s="140"/>
    </row>
    <row r="263" customFormat="false" ht="15" hidden="false" customHeight="false" outlineLevel="0" collapsed="false">
      <c r="A263" s="138" t="s">
        <v>3770</v>
      </c>
      <c r="B263" s="139" t="s">
        <v>3771</v>
      </c>
      <c r="C263" s="140" t="s">
        <v>3766</v>
      </c>
      <c r="D263" s="140" t="s">
        <v>3303</v>
      </c>
      <c r="E263" s="140"/>
    </row>
    <row r="264" customFormat="false" ht="15" hidden="false" customHeight="false" outlineLevel="0" collapsed="false">
      <c r="A264" s="138" t="s">
        <v>3770</v>
      </c>
      <c r="B264" s="139" t="s">
        <v>3772</v>
      </c>
      <c r="C264" s="140" t="s">
        <v>3766</v>
      </c>
      <c r="D264" s="140" t="s">
        <v>3303</v>
      </c>
      <c r="E264" s="140"/>
    </row>
    <row r="265" customFormat="false" ht="15" hidden="false" customHeight="false" outlineLevel="0" collapsed="false">
      <c r="A265" s="138" t="s">
        <v>3770</v>
      </c>
      <c r="B265" s="139" t="s">
        <v>3773</v>
      </c>
      <c r="C265" s="140" t="s">
        <v>3766</v>
      </c>
      <c r="D265" s="140" t="s">
        <v>3303</v>
      </c>
      <c r="E265" s="140"/>
    </row>
    <row r="266" customFormat="false" ht="15" hidden="false" customHeight="false" outlineLevel="0" collapsed="false">
      <c r="A266" s="138" t="s">
        <v>3770</v>
      </c>
      <c r="B266" s="139" t="s">
        <v>3774</v>
      </c>
      <c r="C266" s="140" t="s">
        <v>3766</v>
      </c>
      <c r="D266" s="140" t="s">
        <v>3303</v>
      </c>
      <c r="E266" s="140"/>
    </row>
    <row r="267" customFormat="false" ht="15" hidden="false" customHeight="false" outlineLevel="0" collapsed="false">
      <c r="A267" s="138" t="s">
        <v>3770</v>
      </c>
      <c r="B267" s="139" t="s">
        <v>3775</v>
      </c>
      <c r="C267" s="140" t="s">
        <v>3766</v>
      </c>
      <c r="D267" s="140" t="s">
        <v>3303</v>
      </c>
      <c r="E267" s="140"/>
    </row>
    <row r="268" customFormat="false" ht="15" hidden="false" customHeight="false" outlineLevel="0" collapsed="false">
      <c r="A268" s="138" t="s">
        <v>3776</v>
      </c>
      <c r="B268" s="139" t="s">
        <v>3777</v>
      </c>
      <c r="C268" s="140" t="s">
        <v>3778</v>
      </c>
      <c r="D268" s="140" t="s">
        <v>3307</v>
      </c>
      <c r="E268" s="140" t="s">
        <v>3308</v>
      </c>
    </row>
    <row r="269" customFormat="false" ht="15" hidden="false" customHeight="false" outlineLevel="0" collapsed="false">
      <c r="A269" s="138" t="s">
        <v>3779</v>
      </c>
      <c r="B269" s="139" t="s">
        <v>3780</v>
      </c>
      <c r="C269" s="140" t="s">
        <v>3683</v>
      </c>
      <c r="D269" s="140" t="s">
        <v>3307</v>
      </c>
      <c r="E269" s="140" t="s">
        <v>3330</v>
      </c>
    </row>
    <row r="270" customFormat="false" ht="15" hidden="false" customHeight="false" outlineLevel="0" collapsed="false">
      <c r="A270" s="138" t="s">
        <v>3779</v>
      </c>
      <c r="B270" s="139" t="s">
        <v>3781</v>
      </c>
      <c r="C270" s="140" t="s">
        <v>3681</v>
      </c>
      <c r="D270" s="140" t="s">
        <v>3307</v>
      </c>
      <c r="E270" s="140" t="s">
        <v>3330</v>
      </c>
    </row>
    <row r="271" customFormat="false" ht="15" hidden="false" customHeight="false" outlineLevel="0" collapsed="false">
      <c r="A271" s="138" t="s">
        <v>3779</v>
      </c>
      <c r="B271" s="139" t="s">
        <v>3782</v>
      </c>
      <c r="C271" s="140" t="s">
        <v>3685</v>
      </c>
      <c r="D271" s="140" t="s">
        <v>3330</v>
      </c>
      <c r="E271" s="140"/>
    </row>
    <row r="272" customFormat="false" ht="15" hidden="false" customHeight="false" outlineLevel="0" collapsed="false">
      <c r="A272" s="138" t="s">
        <v>3779</v>
      </c>
      <c r="B272" s="139" t="s">
        <v>3783</v>
      </c>
      <c r="C272" s="140" t="s">
        <v>3683</v>
      </c>
      <c r="D272" s="140" t="s">
        <v>3303</v>
      </c>
      <c r="E272" s="140"/>
    </row>
    <row r="273" customFormat="false" ht="15" hidden="false" customHeight="false" outlineLevel="0" collapsed="false">
      <c r="A273" s="138" t="s">
        <v>3779</v>
      </c>
      <c r="B273" s="139" t="s">
        <v>3784</v>
      </c>
      <c r="C273" s="140" t="s">
        <v>3685</v>
      </c>
      <c r="D273" s="140" t="s">
        <v>3303</v>
      </c>
      <c r="E273" s="140"/>
    </row>
    <row r="274" customFormat="false" ht="15" hidden="false" customHeight="false" outlineLevel="0" collapsed="false">
      <c r="A274" s="138" t="s">
        <v>3785</v>
      </c>
      <c r="B274" s="139" t="s">
        <v>3786</v>
      </c>
      <c r="C274" s="140" t="s">
        <v>3787</v>
      </c>
      <c r="D274" s="140" t="s">
        <v>3308</v>
      </c>
      <c r="E274" s="140" t="s">
        <v>3308</v>
      </c>
    </row>
    <row r="275" customFormat="false" ht="15" hidden="false" customHeight="false" outlineLevel="0" collapsed="false">
      <c r="A275" s="138" t="s">
        <v>3785</v>
      </c>
      <c r="B275" s="139" t="s">
        <v>3788</v>
      </c>
      <c r="C275" s="140" t="s">
        <v>3787</v>
      </c>
      <c r="D275" s="140" t="s">
        <v>3308</v>
      </c>
      <c r="E275" s="140" t="s">
        <v>3308</v>
      </c>
    </row>
    <row r="276" customFormat="false" ht="15" hidden="false" customHeight="false" outlineLevel="0" collapsed="false">
      <c r="A276" s="138" t="s">
        <v>3789</v>
      </c>
      <c r="B276" s="139" t="s">
        <v>3790</v>
      </c>
      <c r="C276" s="140" t="s">
        <v>3791</v>
      </c>
      <c r="D276" s="140" t="s">
        <v>3307</v>
      </c>
      <c r="E276" s="140" t="s">
        <v>3308</v>
      </c>
    </row>
    <row r="277" customFormat="false" ht="15" hidden="false" customHeight="false" outlineLevel="0" collapsed="false">
      <c r="A277" s="138" t="s">
        <v>3792</v>
      </c>
      <c r="B277" s="139" t="s">
        <v>3793</v>
      </c>
      <c r="C277" s="140" t="s">
        <v>3794</v>
      </c>
      <c r="D277" s="140" t="s">
        <v>3303</v>
      </c>
      <c r="E277" s="140"/>
    </row>
    <row r="278" customFormat="false" ht="15" hidden="false" customHeight="false" outlineLevel="0" collapsed="false">
      <c r="A278" s="138" t="s">
        <v>3795</v>
      </c>
      <c r="B278" s="139" t="s">
        <v>3796</v>
      </c>
      <c r="C278" s="140" t="s">
        <v>3797</v>
      </c>
      <c r="D278" s="140" t="s">
        <v>3314</v>
      </c>
      <c r="E278" s="140" t="s">
        <v>3314</v>
      </c>
    </row>
    <row r="279" customFormat="false" ht="15" hidden="false" customHeight="false" outlineLevel="0" collapsed="false">
      <c r="A279" s="138" t="s">
        <v>3795</v>
      </c>
      <c r="B279" s="139" t="s">
        <v>3798</v>
      </c>
      <c r="C279" s="140" t="s">
        <v>3799</v>
      </c>
      <c r="D279" s="140" t="s">
        <v>3314</v>
      </c>
      <c r="E279" s="140" t="s">
        <v>3314</v>
      </c>
    </row>
    <row r="280" customFormat="false" ht="15" hidden="false" customHeight="false" outlineLevel="0" collapsed="false">
      <c r="A280" s="138" t="s">
        <v>3795</v>
      </c>
      <c r="B280" s="139" t="s">
        <v>3800</v>
      </c>
      <c r="C280" s="140" t="s">
        <v>3797</v>
      </c>
      <c r="D280" s="140" t="s">
        <v>3307</v>
      </c>
      <c r="E280" s="140" t="s">
        <v>3314</v>
      </c>
    </row>
    <row r="281" customFormat="false" ht="15" hidden="false" customHeight="false" outlineLevel="0" collapsed="false">
      <c r="A281" s="138" t="s">
        <v>3801</v>
      </c>
      <c r="B281" s="139" t="s">
        <v>3802</v>
      </c>
      <c r="C281" s="140" t="s">
        <v>3797</v>
      </c>
      <c r="D281" s="140" t="s">
        <v>3308</v>
      </c>
      <c r="E281" s="140" t="s">
        <v>3308</v>
      </c>
    </row>
    <row r="282" customFormat="false" ht="15" hidden="false" customHeight="false" outlineLevel="0" collapsed="false">
      <c r="A282" s="138" t="s">
        <v>3803</v>
      </c>
      <c r="B282" s="139" t="s">
        <v>3804</v>
      </c>
      <c r="C282" s="140" t="s">
        <v>3805</v>
      </c>
      <c r="D282" s="140" t="s">
        <v>3308</v>
      </c>
      <c r="E282" s="140" t="s">
        <v>3308</v>
      </c>
    </row>
    <row r="283" customFormat="false" ht="15" hidden="false" customHeight="false" outlineLevel="0" collapsed="false">
      <c r="A283" s="138" t="s">
        <v>3803</v>
      </c>
      <c r="B283" s="139" t="s">
        <v>3806</v>
      </c>
      <c r="C283" s="140" t="s">
        <v>3805</v>
      </c>
      <c r="D283" s="140" t="s">
        <v>3308</v>
      </c>
      <c r="E283" s="140" t="s">
        <v>3308</v>
      </c>
    </row>
    <row r="284" customFormat="false" ht="15" hidden="false" customHeight="false" outlineLevel="0" collapsed="false">
      <c r="A284" s="138" t="s">
        <v>3803</v>
      </c>
      <c r="B284" s="139" t="s">
        <v>3807</v>
      </c>
      <c r="C284" s="140" t="s">
        <v>3805</v>
      </c>
      <c r="D284" s="140" t="s">
        <v>3303</v>
      </c>
      <c r="E284" s="140"/>
    </row>
    <row r="285" customFormat="false" ht="15" hidden="false" customHeight="false" outlineLevel="0" collapsed="false">
      <c r="A285" s="138" t="s">
        <v>3808</v>
      </c>
      <c r="B285" s="139" t="s">
        <v>3809</v>
      </c>
      <c r="C285" s="140" t="s">
        <v>3810</v>
      </c>
      <c r="D285" s="140" t="s">
        <v>3307</v>
      </c>
      <c r="E285" s="140" t="s">
        <v>3308</v>
      </c>
    </row>
    <row r="286" customFormat="false" ht="15" hidden="false" customHeight="false" outlineLevel="0" collapsed="false">
      <c r="A286" s="138" t="s">
        <v>3811</v>
      </c>
      <c r="B286" s="139" t="s">
        <v>3812</v>
      </c>
      <c r="C286" s="140" t="s">
        <v>3810</v>
      </c>
      <c r="D286" s="140" t="s">
        <v>3307</v>
      </c>
      <c r="E286" s="140" t="s">
        <v>3308</v>
      </c>
    </row>
    <row r="287" customFormat="false" ht="15" hidden="false" customHeight="false" outlineLevel="0" collapsed="false">
      <c r="A287" s="138" t="s">
        <v>3813</v>
      </c>
      <c r="B287" s="139" t="s">
        <v>3814</v>
      </c>
      <c r="C287" s="140" t="s">
        <v>3815</v>
      </c>
      <c r="D287" s="140" t="s">
        <v>3308</v>
      </c>
      <c r="E287" s="140" t="s">
        <v>3308</v>
      </c>
    </row>
    <row r="288" customFormat="false" ht="15" hidden="false" customHeight="false" outlineLevel="0" collapsed="false">
      <c r="A288" s="138" t="s">
        <v>3816</v>
      </c>
      <c r="B288" s="139" t="s">
        <v>3817</v>
      </c>
      <c r="C288" s="140" t="s">
        <v>3818</v>
      </c>
      <c r="D288" s="140" t="s">
        <v>3307</v>
      </c>
      <c r="E288" s="140" t="s">
        <v>3314</v>
      </c>
    </row>
    <row r="289" customFormat="false" ht="15" hidden="false" customHeight="false" outlineLevel="0" collapsed="false">
      <c r="A289" s="138" t="s">
        <v>3819</v>
      </c>
      <c r="B289" s="139" t="s">
        <v>3820</v>
      </c>
      <c r="C289" s="140" t="s">
        <v>3818</v>
      </c>
      <c r="D289" s="140" t="s">
        <v>3307</v>
      </c>
      <c r="E289" s="140" t="s">
        <v>3308</v>
      </c>
    </row>
    <row r="290" customFormat="false" ht="15" hidden="false" customHeight="false" outlineLevel="0" collapsed="false">
      <c r="A290" s="138" t="s">
        <v>3819</v>
      </c>
      <c r="B290" s="139" t="s">
        <v>3821</v>
      </c>
      <c r="C290" s="140" t="s">
        <v>3818</v>
      </c>
      <c r="D290" s="140" t="s">
        <v>3308</v>
      </c>
      <c r="E290" s="140" t="s">
        <v>3308</v>
      </c>
    </row>
    <row r="291" customFormat="false" ht="15" hidden="false" customHeight="false" outlineLevel="0" collapsed="false">
      <c r="A291" s="138" t="s">
        <v>3822</v>
      </c>
      <c r="B291" s="139" t="s">
        <v>3823</v>
      </c>
      <c r="C291" s="140" t="s">
        <v>3824</v>
      </c>
      <c r="D291" s="140" t="s">
        <v>3308</v>
      </c>
      <c r="E291" s="140" t="s">
        <v>3308</v>
      </c>
    </row>
    <row r="292" customFormat="false" ht="15" hidden="false" customHeight="false" outlineLevel="0" collapsed="false">
      <c r="A292" s="138" t="s">
        <v>3825</v>
      </c>
      <c r="B292" s="139" t="s">
        <v>3826</v>
      </c>
      <c r="C292" s="140" t="s">
        <v>3827</v>
      </c>
      <c r="D292" s="140" t="s">
        <v>3308</v>
      </c>
      <c r="E292" s="140" t="s">
        <v>3308</v>
      </c>
    </row>
    <row r="293" customFormat="false" ht="15" hidden="false" customHeight="false" outlineLevel="0" collapsed="false">
      <c r="A293" s="138" t="s">
        <v>3828</v>
      </c>
      <c r="B293" s="139" t="s">
        <v>3829</v>
      </c>
      <c r="C293" s="140" t="s">
        <v>3555</v>
      </c>
      <c r="D293" s="140" t="s">
        <v>3378</v>
      </c>
      <c r="E293" s="140" t="s">
        <v>3378</v>
      </c>
    </row>
    <row r="294" customFormat="false" ht="15" hidden="false" customHeight="false" outlineLevel="0" collapsed="false">
      <c r="A294" s="138" t="s">
        <v>3828</v>
      </c>
      <c r="B294" s="139" t="s">
        <v>3830</v>
      </c>
      <c r="C294" s="140" t="s">
        <v>3555</v>
      </c>
      <c r="D294" s="140" t="s">
        <v>3378</v>
      </c>
      <c r="E294" s="140" t="s">
        <v>3378</v>
      </c>
    </row>
    <row r="295" customFormat="false" ht="15" hidden="false" customHeight="false" outlineLevel="0" collapsed="false">
      <c r="A295" s="138" t="s">
        <v>3831</v>
      </c>
      <c r="B295" s="139" t="s">
        <v>3832</v>
      </c>
      <c r="C295" s="140" t="s">
        <v>3833</v>
      </c>
      <c r="D295" s="140" t="s">
        <v>3303</v>
      </c>
      <c r="E295" s="140"/>
    </row>
    <row r="296" customFormat="false" ht="15" hidden="false" customHeight="false" outlineLevel="0" collapsed="false">
      <c r="A296" s="138" t="s">
        <v>3834</v>
      </c>
      <c r="B296" s="139" t="s">
        <v>3835</v>
      </c>
      <c r="C296" s="140" t="s">
        <v>3836</v>
      </c>
      <c r="D296" s="140" t="s">
        <v>3378</v>
      </c>
      <c r="E296" s="140" t="s">
        <v>3378</v>
      </c>
    </row>
    <row r="297" customFormat="false" ht="15" hidden="false" customHeight="false" outlineLevel="0" collapsed="false">
      <c r="A297" s="138" t="s">
        <v>3837</v>
      </c>
      <c r="B297" s="139" t="s">
        <v>3838</v>
      </c>
      <c r="C297" s="140" t="s">
        <v>3839</v>
      </c>
      <c r="D297" s="140" t="s">
        <v>3307</v>
      </c>
      <c r="E297" s="140" t="s">
        <v>3308</v>
      </c>
    </row>
    <row r="298" customFormat="false" ht="15" hidden="false" customHeight="false" outlineLevel="0" collapsed="false">
      <c r="A298" s="138" t="s">
        <v>3840</v>
      </c>
      <c r="B298" s="139" t="s">
        <v>3841</v>
      </c>
      <c r="C298" s="140" t="s">
        <v>3842</v>
      </c>
      <c r="D298" s="140" t="s">
        <v>3308</v>
      </c>
      <c r="E298" s="140" t="s">
        <v>3308</v>
      </c>
    </row>
    <row r="299" customFormat="false" ht="15" hidden="false" customHeight="false" outlineLevel="0" collapsed="false">
      <c r="A299" s="138" t="s">
        <v>3840</v>
      </c>
      <c r="B299" s="139" t="s">
        <v>3843</v>
      </c>
      <c r="C299" s="140" t="s">
        <v>3842</v>
      </c>
      <c r="D299" s="140" t="s">
        <v>3308</v>
      </c>
      <c r="E299" s="140" t="s">
        <v>3308</v>
      </c>
    </row>
    <row r="300" customFormat="false" ht="15" hidden="false" customHeight="false" outlineLevel="0" collapsed="false">
      <c r="A300" s="138" t="s">
        <v>3844</v>
      </c>
      <c r="B300" s="139" t="s">
        <v>3845</v>
      </c>
      <c r="C300" s="140" t="s">
        <v>3846</v>
      </c>
      <c r="D300" s="140" t="s">
        <v>3307</v>
      </c>
      <c r="E300" s="140" t="s">
        <v>3314</v>
      </c>
    </row>
    <row r="301" customFormat="false" ht="15" hidden="false" customHeight="false" outlineLevel="0" collapsed="false">
      <c r="A301" s="138" t="s">
        <v>3844</v>
      </c>
      <c r="B301" s="139" t="s">
        <v>3847</v>
      </c>
      <c r="C301" s="140" t="s">
        <v>3846</v>
      </c>
      <c r="D301" s="140" t="s">
        <v>3307</v>
      </c>
      <c r="E301" s="140" t="s">
        <v>3314</v>
      </c>
    </row>
    <row r="302" customFormat="false" ht="15" hidden="false" customHeight="false" outlineLevel="0" collapsed="false">
      <c r="A302" s="138" t="s">
        <v>3848</v>
      </c>
      <c r="B302" s="139" t="s">
        <v>3849</v>
      </c>
      <c r="C302" s="140" t="s">
        <v>3850</v>
      </c>
      <c r="D302" s="140" t="s">
        <v>3303</v>
      </c>
      <c r="E302" s="140"/>
    </row>
    <row r="303" customFormat="false" ht="15" hidden="false" customHeight="false" outlineLevel="0" collapsed="false">
      <c r="A303" s="138" t="s">
        <v>3848</v>
      </c>
      <c r="B303" s="139" t="s">
        <v>3851</v>
      </c>
      <c r="C303" s="140" t="s">
        <v>3850</v>
      </c>
      <c r="D303" s="140" t="s">
        <v>3303</v>
      </c>
      <c r="E303" s="140"/>
    </row>
    <row r="304" customFormat="false" ht="15" hidden="false" customHeight="false" outlineLevel="0" collapsed="false">
      <c r="A304" s="138" t="s">
        <v>3848</v>
      </c>
      <c r="B304" s="139" t="s">
        <v>3852</v>
      </c>
      <c r="C304" s="140" t="s">
        <v>3850</v>
      </c>
      <c r="D304" s="140" t="s">
        <v>3303</v>
      </c>
      <c r="E304" s="140"/>
    </row>
    <row r="305" customFormat="false" ht="15" hidden="false" customHeight="false" outlineLevel="0" collapsed="false">
      <c r="A305" s="138" t="s">
        <v>3848</v>
      </c>
      <c r="B305" s="139" t="s">
        <v>3853</v>
      </c>
      <c r="C305" s="140" t="s">
        <v>3850</v>
      </c>
      <c r="D305" s="140" t="s">
        <v>3303</v>
      </c>
      <c r="E305" s="140"/>
    </row>
    <row r="306" customFormat="false" ht="15" hidden="false" customHeight="false" outlineLevel="0" collapsed="false">
      <c r="A306" s="138" t="s">
        <v>3848</v>
      </c>
      <c r="B306" s="139" t="s">
        <v>3854</v>
      </c>
      <c r="C306" s="140" t="s">
        <v>3850</v>
      </c>
      <c r="D306" s="140" t="s">
        <v>3303</v>
      </c>
      <c r="E306" s="140"/>
    </row>
    <row r="307" customFormat="false" ht="15" hidden="false" customHeight="false" outlineLevel="0" collapsed="false">
      <c r="A307" s="138" t="s">
        <v>3848</v>
      </c>
      <c r="B307" s="139" t="s">
        <v>3855</v>
      </c>
      <c r="C307" s="140" t="s">
        <v>3850</v>
      </c>
      <c r="D307" s="140" t="s">
        <v>3303</v>
      </c>
      <c r="E307" s="140"/>
    </row>
    <row r="308" customFormat="false" ht="15" hidden="false" customHeight="false" outlineLevel="0" collapsed="false">
      <c r="A308" s="138" t="s">
        <v>3848</v>
      </c>
      <c r="B308" s="139" t="s">
        <v>3856</v>
      </c>
      <c r="C308" s="140" t="s">
        <v>3850</v>
      </c>
      <c r="D308" s="140" t="s">
        <v>3321</v>
      </c>
      <c r="E308" s="140"/>
    </row>
    <row r="309" customFormat="false" ht="15" hidden="false" customHeight="false" outlineLevel="0" collapsed="false">
      <c r="A309" s="138" t="s">
        <v>3848</v>
      </c>
      <c r="B309" s="139" t="s">
        <v>3857</v>
      </c>
      <c r="C309" s="140" t="s">
        <v>3850</v>
      </c>
      <c r="D309" s="140" t="s">
        <v>3321</v>
      </c>
      <c r="E309" s="140"/>
    </row>
    <row r="310" customFormat="false" ht="15" hidden="false" customHeight="false" outlineLevel="0" collapsed="false">
      <c r="A310" s="138" t="s">
        <v>3848</v>
      </c>
      <c r="B310" s="139" t="s">
        <v>3858</v>
      </c>
      <c r="C310" s="140" t="s">
        <v>3850</v>
      </c>
      <c r="D310" s="140" t="s">
        <v>3321</v>
      </c>
      <c r="E310" s="140"/>
    </row>
    <row r="311" customFormat="false" ht="15" hidden="false" customHeight="false" outlineLevel="0" collapsed="false">
      <c r="A311" s="138" t="s">
        <v>3848</v>
      </c>
      <c r="B311" s="139" t="s">
        <v>3859</v>
      </c>
      <c r="C311" s="140" t="s">
        <v>3850</v>
      </c>
      <c r="D311" s="140" t="s">
        <v>3321</v>
      </c>
      <c r="E311" s="140"/>
    </row>
    <row r="312" customFormat="false" ht="15" hidden="false" customHeight="false" outlineLevel="0" collapsed="false">
      <c r="A312" s="138" t="s">
        <v>3860</v>
      </c>
      <c r="B312" s="139" t="s">
        <v>3861</v>
      </c>
      <c r="C312" s="140" t="s">
        <v>3862</v>
      </c>
      <c r="D312" s="140" t="s">
        <v>3308</v>
      </c>
      <c r="E312" s="140" t="s">
        <v>3308</v>
      </c>
    </row>
    <row r="313" customFormat="false" ht="15" hidden="false" customHeight="false" outlineLevel="0" collapsed="false">
      <c r="A313" s="138" t="s">
        <v>3863</v>
      </c>
      <c r="B313" s="139" t="s">
        <v>3864</v>
      </c>
      <c r="C313" s="140" t="s">
        <v>3546</v>
      </c>
      <c r="D313" s="140" t="s">
        <v>3303</v>
      </c>
      <c r="E313" s="140"/>
    </row>
    <row r="314" customFormat="false" ht="15" hidden="false" customHeight="false" outlineLevel="0" collapsed="false">
      <c r="A314" s="138" t="s">
        <v>3863</v>
      </c>
      <c r="B314" s="139" t="s">
        <v>3865</v>
      </c>
      <c r="C314" s="140" t="s">
        <v>3546</v>
      </c>
      <c r="D314" s="140" t="s">
        <v>3303</v>
      </c>
      <c r="E314" s="140"/>
    </row>
    <row r="315" customFormat="false" ht="15" hidden="false" customHeight="false" outlineLevel="0" collapsed="false">
      <c r="A315" s="138" t="s">
        <v>3863</v>
      </c>
      <c r="B315" s="139" t="s">
        <v>3866</v>
      </c>
      <c r="C315" s="140" t="s">
        <v>3546</v>
      </c>
      <c r="D315" s="140" t="s">
        <v>3303</v>
      </c>
      <c r="E315" s="140"/>
    </row>
    <row r="316" customFormat="false" ht="15" hidden="false" customHeight="false" outlineLevel="0" collapsed="false">
      <c r="A316" s="138" t="s">
        <v>3863</v>
      </c>
      <c r="B316" s="139" t="s">
        <v>3867</v>
      </c>
      <c r="C316" s="140" t="s">
        <v>3546</v>
      </c>
      <c r="D316" s="140" t="s">
        <v>3303</v>
      </c>
      <c r="E316" s="140"/>
    </row>
    <row r="317" customFormat="false" ht="15" hidden="false" customHeight="false" outlineLevel="0" collapsed="false">
      <c r="A317" s="138" t="s">
        <v>3863</v>
      </c>
      <c r="B317" s="139" t="s">
        <v>3868</v>
      </c>
      <c r="C317" s="140" t="s">
        <v>3546</v>
      </c>
      <c r="D317" s="140" t="s">
        <v>3303</v>
      </c>
      <c r="E317" s="140"/>
    </row>
    <row r="318" customFormat="false" ht="15" hidden="false" customHeight="false" outlineLevel="0" collapsed="false">
      <c r="A318" s="138" t="s">
        <v>3863</v>
      </c>
      <c r="B318" s="139" t="s">
        <v>3869</v>
      </c>
      <c r="C318" s="140" t="s">
        <v>3546</v>
      </c>
      <c r="D318" s="140" t="s">
        <v>3303</v>
      </c>
      <c r="E318" s="140"/>
    </row>
    <row r="319" customFormat="false" ht="15" hidden="false" customHeight="false" outlineLevel="0" collapsed="false">
      <c r="A319" s="138" t="s">
        <v>3870</v>
      </c>
      <c r="B319" s="139" t="s">
        <v>3871</v>
      </c>
      <c r="C319" s="140" t="s">
        <v>3872</v>
      </c>
      <c r="D319" s="140" t="s">
        <v>3314</v>
      </c>
      <c r="E319" s="140"/>
    </row>
    <row r="320" customFormat="false" ht="15" hidden="false" customHeight="false" outlineLevel="0" collapsed="false">
      <c r="A320" s="138" t="s">
        <v>3870</v>
      </c>
      <c r="B320" s="139" t="s">
        <v>3873</v>
      </c>
      <c r="C320" s="140" t="s">
        <v>3514</v>
      </c>
      <c r="D320" s="140" t="s">
        <v>3314</v>
      </c>
      <c r="E320" s="140" t="s">
        <v>3314</v>
      </c>
    </row>
    <row r="321" customFormat="false" ht="15" hidden="false" customHeight="false" outlineLevel="0" collapsed="false">
      <c r="A321" s="138" t="s">
        <v>3870</v>
      </c>
      <c r="B321" s="139" t="s">
        <v>3874</v>
      </c>
      <c r="C321" s="140" t="s">
        <v>3535</v>
      </c>
      <c r="D321" s="140" t="s">
        <v>3307</v>
      </c>
      <c r="E321" s="140"/>
    </row>
    <row r="322" customFormat="false" ht="15" hidden="false" customHeight="false" outlineLevel="0" collapsed="false">
      <c r="A322" s="138" t="s">
        <v>3870</v>
      </c>
      <c r="B322" s="139" t="s">
        <v>3875</v>
      </c>
      <c r="C322" s="140" t="s">
        <v>3512</v>
      </c>
      <c r="D322" s="140" t="s">
        <v>3314</v>
      </c>
      <c r="E322" s="140" t="s">
        <v>3314</v>
      </c>
    </row>
    <row r="323" customFormat="false" ht="15" hidden="false" customHeight="false" outlineLevel="0" collapsed="false">
      <c r="A323" s="138" t="s">
        <v>3870</v>
      </c>
      <c r="B323" s="139" t="s">
        <v>3876</v>
      </c>
      <c r="C323" s="140" t="s">
        <v>3512</v>
      </c>
      <c r="D323" s="140" t="s">
        <v>3314</v>
      </c>
      <c r="E323" s="140" t="s">
        <v>3314</v>
      </c>
    </row>
    <row r="324" customFormat="false" ht="15" hidden="false" customHeight="false" outlineLevel="0" collapsed="false">
      <c r="A324" s="138" t="s">
        <v>3870</v>
      </c>
      <c r="B324" s="139" t="s">
        <v>3877</v>
      </c>
      <c r="C324" s="140" t="s">
        <v>3514</v>
      </c>
      <c r="D324" s="140" t="s">
        <v>3307</v>
      </c>
      <c r="E324" s="140" t="s">
        <v>3314</v>
      </c>
    </row>
    <row r="325" customFormat="false" ht="15" hidden="false" customHeight="false" outlineLevel="0" collapsed="false">
      <c r="A325" s="138" t="s">
        <v>3870</v>
      </c>
      <c r="B325" s="139" t="s">
        <v>3878</v>
      </c>
      <c r="C325" s="140" t="s">
        <v>3872</v>
      </c>
      <c r="D325" s="140" t="s">
        <v>3314</v>
      </c>
      <c r="E325" s="140" t="s">
        <v>3314</v>
      </c>
    </row>
    <row r="326" customFormat="false" ht="15" hidden="false" customHeight="false" outlineLevel="0" collapsed="false">
      <c r="A326" s="138" t="s">
        <v>3870</v>
      </c>
      <c r="B326" s="139" t="s">
        <v>3879</v>
      </c>
      <c r="C326" s="140" t="s">
        <v>3529</v>
      </c>
      <c r="D326" s="140" t="s">
        <v>3314</v>
      </c>
      <c r="E326" s="140" t="s">
        <v>3314</v>
      </c>
    </row>
    <row r="327" customFormat="false" ht="15" hidden="false" customHeight="false" outlineLevel="0" collapsed="false">
      <c r="A327" s="138" t="s">
        <v>3870</v>
      </c>
      <c r="B327" s="139" t="s">
        <v>3880</v>
      </c>
      <c r="C327" s="140" t="s">
        <v>3881</v>
      </c>
      <c r="D327" s="140" t="s">
        <v>3307</v>
      </c>
      <c r="E327" s="140"/>
    </row>
    <row r="328" customFormat="false" ht="15" hidden="false" customHeight="false" outlineLevel="0" collapsed="false">
      <c r="A328" s="138" t="s">
        <v>3882</v>
      </c>
      <c r="B328" s="139" t="s">
        <v>3883</v>
      </c>
      <c r="C328" s="140" t="s">
        <v>3884</v>
      </c>
      <c r="D328" s="140" t="s">
        <v>3378</v>
      </c>
      <c r="E328" s="140" t="s">
        <v>3378</v>
      </c>
    </row>
    <row r="329" customFormat="false" ht="15" hidden="false" customHeight="false" outlineLevel="0" collapsed="false">
      <c r="A329" s="138" t="s">
        <v>3882</v>
      </c>
      <c r="B329" s="139" t="s">
        <v>3885</v>
      </c>
      <c r="C329" s="140" t="s">
        <v>3884</v>
      </c>
      <c r="D329" s="140" t="s">
        <v>3307</v>
      </c>
      <c r="E329" s="140" t="s">
        <v>3378</v>
      </c>
    </row>
    <row r="330" customFormat="false" ht="15" hidden="false" customHeight="false" outlineLevel="0" collapsed="false">
      <c r="A330" s="138" t="s">
        <v>3882</v>
      </c>
      <c r="B330" s="139" t="s">
        <v>3886</v>
      </c>
      <c r="C330" s="140" t="s">
        <v>3884</v>
      </c>
      <c r="D330" s="140" t="s">
        <v>3390</v>
      </c>
      <c r="E330" s="140" t="s">
        <v>3390</v>
      </c>
    </row>
    <row r="331" customFormat="false" ht="15" hidden="false" customHeight="false" outlineLevel="0" collapsed="false">
      <c r="A331" s="138" t="s">
        <v>3887</v>
      </c>
      <c r="B331" s="139" t="s">
        <v>3888</v>
      </c>
      <c r="C331" s="140" t="s">
        <v>3889</v>
      </c>
      <c r="D331" s="140" t="s">
        <v>3390</v>
      </c>
      <c r="E331" s="140" t="s">
        <v>3390</v>
      </c>
    </row>
    <row r="332" customFormat="false" ht="15" hidden="false" customHeight="false" outlineLevel="0" collapsed="false">
      <c r="A332" s="138" t="s">
        <v>3887</v>
      </c>
      <c r="B332" s="139" t="s">
        <v>3890</v>
      </c>
      <c r="C332" s="140" t="s">
        <v>3889</v>
      </c>
      <c r="D332" s="140" t="s">
        <v>3390</v>
      </c>
      <c r="E332" s="140" t="s">
        <v>3390</v>
      </c>
    </row>
    <row r="333" customFormat="false" ht="15" hidden="false" customHeight="false" outlineLevel="0" collapsed="false">
      <c r="A333" s="138" t="s">
        <v>3887</v>
      </c>
      <c r="B333" s="139" t="s">
        <v>3891</v>
      </c>
      <c r="C333" s="140" t="s">
        <v>3889</v>
      </c>
      <c r="D333" s="140" t="s">
        <v>3307</v>
      </c>
      <c r="E333" s="140" t="s">
        <v>3308</v>
      </c>
    </row>
    <row r="334" customFormat="false" ht="15" hidden="false" customHeight="false" outlineLevel="0" collapsed="false">
      <c r="A334" s="138" t="s">
        <v>3887</v>
      </c>
      <c r="B334" s="139" t="s">
        <v>3892</v>
      </c>
      <c r="C334" s="140" t="s">
        <v>3889</v>
      </c>
      <c r="D334" s="140" t="s">
        <v>3390</v>
      </c>
      <c r="E334" s="140" t="s">
        <v>3390</v>
      </c>
    </row>
    <row r="335" customFormat="false" ht="15" hidden="false" customHeight="false" outlineLevel="0" collapsed="false">
      <c r="A335" s="138" t="s">
        <v>3893</v>
      </c>
      <c r="B335" s="139" t="s">
        <v>3894</v>
      </c>
      <c r="C335" s="140" t="s">
        <v>3895</v>
      </c>
      <c r="D335" s="140" t="s">
        <v>3303</v>
      </c>
      <c r="E335" s="140"/>
    </row>
    <row r="336" customFormat="false" ht="15" hidden="false" customHeight="false" outlineLevel="0" collapsed="false">
      <c r="A336" s="138" t="s">
        <v>3893</v>
      </c>
      <c r="B336" s="139" t="s">
        <v>3896</v>
      </c>
      <c r="C336" s="140" t="s">
        <v>3895</v>
      </c>
      <c r="D336" s="140" t="s">
        <v>3303</v>
      </c>
      <c r="E336" s="140"/>
    </row>
    <row r="337" customFormat="false" ht="15" hidden="false" customHeight="false" outlineLevel="0" collapsed="false">
      <c r="A337" s="138" t="s">
        <v>3897</v>
      </c>
      <c r="B337" s="139" t="s">
        <v>3898</v>
      </c>
      <c r="C337" s="140" t="s">
        <v>3899</v>
      </c>
      <c r="D337" s="140" t="s">
        <v>3330</v>
      </c>
      <c r="E337" s="140" t="s">
        <v>3330</v>
      </c>
    </row>
    <row r="338" customFormat="false" ht="15" hidden="false" customHeight="false" outlineLevel="0" collapsed="false">
      <c r="A338" s="138" t="s">
        <v>3900</v>
      </c>
      <c r="B338" s="139" t="s">
        <v>3901</v>
      </c>
      <c r="C338" s="140" t="s">
        <v>3902</v>
      </c>
      <c r="D338" s="140" t="s">
        <v>3307</v>
      </c>
      <c r="E338" s="140" t="s">
        <v>3378</v>
      </c>
    </row>
    <row r="339" customFormat="false" ht="15" hidden="false" customHeight="false" outlineLevel="0" collapsed="false">
      <c r="A339" s="138" t="s">
        <v>3900</v>
      </c>
      <c r="B339" s="139" t="s">
        <v>3903</v>
      </c>
      <c r="C339" s="140" t="s">
        <v>3902</v>
      </c>
      <c r="D339" s="140" t="s">
        <v>3390</v>
      </c>
      <c r="E339" s="140" t="s">
        <v>3390</v>
      </c>
    </row>
    <row r="340" customFormat="false" ht="15" hidden="false" customHeight="false" outlineLevel="0" collapsed="false">
      <c r="A340" s="138" t="s">
        <v>3904</v>
      </c>
      <c r="B340" s="139" t="s">
        <v>3905</v>
      </c>
      <c r="C340" s="140" t="s">
        <v>3906</v>
      </c>
      <c r="D340" s="140" t="s">
        <v>3308</v>
      </c>
      <c r="E340" s="140" t="s">
        <v>3308</v>
      </c>
    </row>
    <row r="341" customFormat="false" ht="15" hidden="false" customHeight="false" outlineLevel="0" collapsed="false">
      <c r="A341" s="138" t="s">
        <v>3907</v>
      </c>
      <c r="B341" s="139" t="s">
        <v>3908</v>
      </c>
      <c r="C341" s="140" t="s">
        <v>3818</v>
      </c>
      <c r="D341" s="140" t="s">
        <v>3909</v>
      </c>
      <c r="E341" s="140"/>
    </row>
    <row r="342" customFormat="false" ht="15" hidden="false" customHeight="false" outlineLevel="0" collapsed="false">
      <c r="A342" s="138" t="s">
        <v>3907</v>
      </c>
      <c r="B342" s="139" t="s">
        <v>3910</v>
      </c>
      <c r="C342" s="140" t="s">
        <v>3911</v>
      </c>
      <c r="D342" s="140" t="s">
        <v>3308</v>
      </c>
      <c r="E342" s="140"/>
    </row>
    <row r="343" customFormat="false" ht="15" hidden="false" customHeight="false" outlineLevel="0" collapsed="false">
      <c r="A343" s="138" t="s">
        <v>3907</v>
      </c>
      <c r="B343" s="139" t="s">
        <v>3912</v>
      </c>
      <c r="C343" s="140" t="s">
        <v>3913</v>
      </c>
      <c r="D343" s="140" t="s">
        <v>3307</v>
      </c>
      <c r="E343" s="140"/>
    </row>
    <row r="344" customFormat="false" ht="15" hidden="false" customHeight="false" outlineLevel="0" collapsed="false">
      <c r="A344" s="138" t="s">
        <v>3907</v>
      </c>
      <c r="B344" s="139" t="s">
        <v>3914</v>
      </c>
      <c r="C344" s="140" t="s">
        <v>3915</v>
      </c>
      <c r="D344" s="140" t="s">
        <v>3909</v>
      </c>
      <c r="E344" s="140"/>
    </row>
    <row r="345" customFormat="false" ht="15" hidden="false" customHeight="false" outlineLevel="0" collapsed="false">
      <c r="A345" s="138" t="s">
        <v>3907</v>
      </c>
      <c r="B345" s="139" t="s">
        <v>3916</v>
      </c>
      <c r="C345" s="140" t="s">
        <v>3917</v>
      </c>
      <c r="D345" s="140" t="s">
        <v>3909</v>
      </c>
      <c r="E345" s="140"/>
    </row>
    <row r="346" customFormat="false" ht="15" hidden="false" customHeight="false" outlineLevel="0" collapsed="false">
      <c r="A346" s="138" t="s">
        <v>3907</v>
      </c>
      <c r="B346" s="139" t="s">
        <v>3918</v>
      </c>
      <c r="C346" s="140" t="s">
        <v>3919</v>
      </c>
      <c r="D346" s="140" t="s">
        <v>3307</v>
      </c>
      <c r="E346" s="140" t="s">
        <v>3308</v>
      </c>
    </row>
    <row r="347" customFormat="false" ht="15" hidden="false" customHeight="false" outlineLevel="0" collapsed="false">
      <c r="A347" s="138" t="s">
        <v>3907</v>
      </c>
      <c r="B347" s="139" t="s">
        <v>3920</v>
      </c>
      <c r="C347" s="140" t="s">
        <v>3921</v>
      </c>
      <c r="D347" s="140" t="s">
        <v>3303</v>
      </c>
      <c r="E347" s="140"/>
    </row>
    <row r="348" customFormat="false" ht="15" hidden="false" customHeight="false" outlineLevel="0" collapsed="false">
      <c r="A348" s="138" t="s">
        <v>3907</v>
      </c>
      <c r="B348" s="139" t="s">
        <v>3922</v>
      </c>
      <c r="C348" s="140" t="s">
        <v>3681</v>
      </c>
      <c r="D348" s="140" t="s">
        <v>3303</v>
      </c>
      <c r="E348" s="140"/>
    </row>
    <row r="349" customFormat="false" ht="15" hidden="false" customHeight="false" outlineLevel="0" collapsed="false">
      <c r="A349" s="138" t="s">
        <v>3907</v>
      </c>
      <c r="B349" s="139" t="s">
        <v>3923</v>
      </c>
      <c r="C349" s="140" t="s">
        <v>3924</v>
      </c>
      <c r="D349" s="140" t="s">
        <v>3303</v>
      </c>
      <c r="E349" s="140"/>
    </row>
    <row r="350" customFormat="false" ht="15" hidden="false" customHeight="false" outlineLevel="0" collapsed="false">
      <c r="A350" s="138" t="s">
        <v>3907</v>
      </c>
      <c r="B350" s="139" t="s">
        <v>3925</v>
      </c>
      <c r="C350" s="140" t="s">
        <v>3926</v>
      </c>
      <c r="D350" s="140" t="s">
        <v>3321</v>
      </c>
      <c r="E350" s="140"/>
    </row>
    <row r="351" customFormat="false" ht="15" hidden="false" customHeight="false" outlineLevel="0" collapsed="false">
      <c r="A351" s="138" t="s">
        <v>3927</v>
      </c>
      <c r="B351" s="139" t="s">
        <v>3928</v>
      </c>
      <c r="C351" s="140" t="s">
        <v>3929</v>
      </c>
      <c r="D351" s="140" t="s">
        <v>3307</v>
      </c>
      <c r="E351" s="140" t="s">
        <v>3378</v>
      </c>
    </row>
    <row r="352" customFormat="false" ht="15" hidden="false" customHeight="false" outlineLevel="0" collapsed="false">
      <c r="A352" s="138" t="s">
        <v>3927</v>
      </c>
      <c r="B352" s="139" t="s">
        <v>3930</v>
      </c>
      <c r="C352" s="140" t="s">
        <v>3929</v>
      </c>
      <c r="D352" s="140" t="s">
        <v>3307</v>
      </c>
      <c r="E352" s="140" t="s">
        <v>3378</v>
      </c>
    </row>
    <row r="353" customFormat="false" ht="15" hidden="false" customHeight="false" outlineLevel="0" collapsed="false">
      <c r="A353" s="138" t="s">
        <v>3931</v>
      </c>
      <c r="B353" s="139" t="s">
        <v>3932</v>
      </c>
      <c r="C353" s="140" t="s">
        <v>3933</v>
      </c>
      <c r="D353" s="140" t="s">
        <v>3303</v>
      </c>
      <c r="E353" s="140"/>
    </row>
    <row r="354" customFormat="false" ht="15" hidden="false" customHeight="false" outlineLevel="0" collapsed="false">
      <c r="A354" s="138" t="s">
        <v>3931</v>
      </c>
      <c r="B354" s="139" t="s">
        <v>3934</v>
      </c>
      <c r="C354" s="140" t="s">
        <v>3933</v>
      </c>
      <c r="D354" s="140" t="s">
        <v>3303</v>
      </c>
      <c r="E354" s="140"/>
    </row>
    <row r="355" customFormat="false" ht="15" hidden="false" customHeight="false" outlineLevel="0" collapsed="false">
      <c r="A355" s="138" t="s">
        <v>3931</v>
      </c>
      <c r="B355" s="139" t="s">
        <v>3935</v>
      </c>
      <c r="C355" s="140" t="s">
        <v>3936</v>
      </c>
      <c r="D355" s="140" t="s">
        <v>3303</v>
      </c>
      <c r="E355" s="140"/>
    </row>
    <row r="356" customFormat="false" ht="15" hidden="false" customHeight="false" outlineLevel="0" collapsed="false">
      <c r="A356" s="138" t="s">
        <v>3931</v>
      </c>
      <c r="B356" s="139" t="s">
        <v>3937</v>
      </c>
      <c r="C356" s="140" t="s">
        <v>3936</v>
      </c>
      <c r="D356" s="140" t="s">
        <v>3303</v>
      </c>
      <c r="E356" s="140"/>
    </row>
    <row r="357" customFormat="false" ht="15" hidden="false" customHeight="false" outlineLevel="0" collapsed="false">
      <c r="A357" s="138" t="s">
        <v>3931</v>
      </c>
      <c r="B357" s="139" t="s">
        <v>3938</v>
      </c>
      <c r="C357" s="140" t="s">
        <v>3936</v>
      </c>
      <c r="D357" s="140" t="s">
        <v>3303</v>
      </c>
      <c r="E357" s="140"/>
    </row>
    <row r="358" customFormat="false" ht="15" hidden="false" customHeight="false" outlineLevel="0" collapsed="false">
      <c r="A358" s="138" t="s">
        <v>3939</v>
      </c>
      <c r="B358" s="139" t="s">
        <v>3940</v>
      </c>
      <c r="C358" s="140" t="s">
        <v>3941</v>
      </c>
      <c r="D358" s="140" t="s">
        <v>3308</v>
      </c>
      <c r="E358" s="140" t="s">
        <v>3308</v>
      </c>
    </row>
    <row r="359" customFormat="false" ht="15" hidden="false" customHeight="false" outlineLevel="0" collapsed="false">
      <c r="A359" s="138" t="s">
        <v>3939</v>
      </c>
      <c r="B359" s="139" t="s">
        <v>3942</v>
      </c>
      <c r="C359" s="140" t="s">
        <v>3941</v>
      </c>
      <c r="D359" s="140" t="s">
        <v>3307</v>
      </c>
      <c r="E359" s="140" t="s">
        <v>3308</v>
      </c>
    </row>
    <row r="360" customFormat="false" ht="15" hidden="false" customHeight="false" outlineLevel="0" collapsed="false">
      <c r="A360" s="138" t="s">
        <v>3943</v>
      </c>
      <c r="B360" s="139" t="s">
        <v>3944</v>
      </c>
      <c r="C360" s="140" t="s">
        <v>3945</v>
      </c>
      <c r="D360" s="140" t="s">
        <v>3303</v>
      </c>
      <c r="E360" s="140"/>
    </row>
    <row r="361" customFormat="false" ht="15" hidden="false" customHeight="false" outlineLevel="0" collapsed="false">
      <c r="A361" s="138" t="s">
        <v>3946</v>
      </c>
      <c r="B361" s="139" t="s">
        <v>3947</v>
      </c>
      <c r="C361" s="140" t="s">
        <v>3948</v>
      </c>
      <c r="D361" s="140" t="s">
        <v>3303</v>
      </c>
      <c r="E361" s="140"/>
    </row>
    <row r="362" customFormat="false" ht="15" hidden="false" customHeight="false" outlineLevel="0" collapsed="false">
      <c r="A362" s="138" t="s">
        <v>3946</v>
      </c>
      <c r="B362" s="139" t="s">
        <v>3949</v>
      </c>
      <c r="C362" s="140" t="s">
        <v>3948</v>
      </c>
      <c r="D362" s="140" t="s">
        <v>3303</v>
      </c>
      <c r="E362" s="140"/>
    </row>
    <row r="363" customFormat="false" ht="15" hidden="false" customHeight="false" outlineLevel="0" collapsed="false">
      <c r="A363" s="138" t="s">
        <v>3946</v>
      </c>
      <c r="B363" s="139" t="s">
        <v>3950</v>
      </c>
      <c r="C363" s="140" t="s">
        <v>3948</v>
      </c>
      <c r="D363" s="140" t="s">
        <v>3303</v>
      </c>
      <c r="E363" s="140"/>
    </row>
    <row r="364" customFormat="false" ht="15" hidden="false" customHeight="false" outlineLevel="0" collapsed="false">
      <c r="A364" s="138" t="s">
        <v>3951</v>
      </c>
      <c r="B364" s="139" t="s">
        <v>3952</v>
      </c>
      <c r="C364" s="140" t="s">
        <v>3948</v>
      </c>
      <c r="D364" s="140" t="s">
        <v>3308</v>
      </c>
      <c r="E364" s="140" t="s">
        <v>3308</v>
      </c>
    </row>
    <row r="365" customFormat="false" ht="15" hidden="false" customHeight="false" outlineLevel="0" collapsed="false">
      <c r="A365" s="138" t="s">
        <v>3951</v>
      </c>
      <c r="B365" s="139" t="s">
        <v>3953</v>
      </c>
      <c r="C365" s="140" t="s">
        <v>3948</v>
      </c>
      <c r="D365" s="140" t="s">
        <v>3307</v>
      </c>
      <c r="E365" s="140" t="s">
        <v>3308</v>
      </c>
    </row>
    <row r="366" customFormat="false" ht="15" hidden="false" customHeight="false" outlineLevel="0" collapsed="false">
      <c r="A366" s="138" t="s">
        <v>3951</v>
      </c>
      <c r="B366" s="139" t="s">
        <v>3954</v>
      </c>
      <c r="C366" s="140" t="s">
        <v>3948</v>
      </c>
      <c r="D366" s="140" t="s">
        <v>3321</v>
      </c>
      <c r="E366" s="140" t="s">
        <v>3308</v>
      </c>
    </row>
    <row r="367" customFormat="false" ht="15" hidden="false" customHeight="false" outlineLevel="0" collapsed="false">
      <c r="A367" s="138" t="s">
        <v>3955</v>
      </c>
      <c r="B367" s="139" t="s">
        <v>3956</v>
      </c>
      <c r="C367" s="140" t="s">
        <v>3948</v>
      </c>
      <c r="D367" s="140" t="s">
        <v>3308</v>
      </c>
      <c r="E367" s="140" t="s">
        <v>3308</v>
      </c>
    </row>
    <row r="368" customFormat="false" ht="15" hidden="false" customHeight="false" outlineLevel="0" collapsed="false">
      <c r="A368" s="138" t="s">
        <v>3957</v>
      </c>
      <c r="B368" s="139" t="s">
        <v>3958</v>
      </c>
      <c r="C368" s="140" t="s">
        <v>3959</v>
      </c>
      <c r="D368" s="140" t="s">
        <v>3321</v>
      </c>
      <c r="E368" s="140"/>
    </row>
    <row r="369" customFormat="false" ht="15" hidden="false" customHeight="false" outlineLevel="0" collapsed="false">
      <c r="A369" s="138" t="s">
        <v>3960</v>
      </c>
      <c r="B369" s="139" t="s">
        <v>3961</v>
      </c>
      <c r="C369" s="140" t="s">
        <v>3962</v>
      </c>
      <c r="D369" s="140" t="s">
        <v>3321</v>
      </c>
      <c r="E369" s="140"/>
    </row>
    <row r="370" customFormat="false" ht="15" hidden="false" customHeight="false" outlineLevel="0" collapsed="false">
      <c r="A370" s="138" t="s">
        <v>3963</v>
      </c>
      <c r="B370" s="139" t="s">
        <v>3964</v>
      </c>
      <c r="C370" s="140" t="s">
        <v>3965</v>
      </c>
      <c r="D370" s="140" t="s">
        <v>3307</v>
      </c>
      <c r="E370" s="140" t="s">
        <v>3308</v>
      </c>
    </row>
    <row r="371" customFormat="false" ht="15" hidden="false" customHeight="false" outlineLevel="0" collapsed="false">
      <c r="A371" s="138" t="s">
        <v>3966</v>
      </c>
      <c r="B371" s="139" t="s">
        <v>3967</v>
      </c>
      <c r="C371" s="140" t="s">
        <v>3968</v>
      </c>
      <c r="D371" s="140" t="s">
        <v>3307</v>
      </c>
      <c r="E371" s="140" t="s">
        <v>3314</v>
      </c>
    </row>
    <row r="372" customFormat="false" ht="15" hidden="false" customHeight="false" outlineLevel="0" collapsed="false">
      <c r="A372" s="138" t="s">
        <v>3966</v>
      </c>
      <c r="B372" s="139" t="s">
        <v>3969</v>
      </c>
      <c r="C372" s="140" t="s">
        <v>3968</v>
      </c>
      <c r="D372" s="140" t="s">
        <v>3307</v>
      </c>
      <c r="E372" s="140" t="s">
        <v>3314</v>
      </c>
    </row>
    <row r="373" customFormat="false" ht="15" hidden="false" customHeight="false" outlineLevel="0" collapsed="false">
      <c r="A373" s="138" t="s">
        <v>3966</v>
      </c>
      <c r="B373" s="139" t="s">
        <v>3970</v>
      </c>
      <c r="C373" s="140" t="s">
        <v>3968</v>
      </c>
      <c r="D373" s="140" t="s">
        <v>3307</v>
      </c>
      <c r="E373" s="140"/>
    </row>
    <row r="374" customFormat="false" ht="15" hidden="false" customHeight="false" outlineLevel="0" collapsed="false">
      <c r="A374" s="138" t="s">
        <v>3971</v>
      </c>
      <c r="B374" s="139" t="s">
        <v>3972</v>
      </c>
      <c r="C374" s="140" t="s">
        <v>3973</v>
      </c>
      <c r="D374" s="140" t="s">
        <v>3307</v>
      </c>
      <c r="E374" s="140" t="s">
        <v>3308</v>
      </c>
    </row>
    <row r="375" customFormat="false" ht="15" hidden="false" customHeight="false" outlineLevel="0" collapsed="false">
      <c r="A375" s="138" t="s">
        <v>3974</v>
      </c>
      <c r="B375" s="139" t="s">
        <v>3975</v>
      </c>
      <c r="C375" s="140" t="s">
        <v>3973</v>
      </c>
      <c r="D375" s="140" t="s">
        <v>3307</v>
      </c>
      <c r="E375" s="140" t="s">
        <v>3308</v>
      </c>
    </row>
    <row r="376" customFormat="false" ht="15" hidden="false" customHeight="false" outlineLevel="0" collapsed="false">
      <c r="A376" s="138" t="s">
        <v>3974</v>
      </c>
      <c r="B376" s="139" t="s">
        <v>3976</v>
      </c>
      <c r="C376" s="140" t="s">
        <v>3973</v>
      </c>
      <c r="D376" s="140" t="s">
        <v>3307</v>
      </c>
      <c r="E376" s="140" t="s">
        <v>3308</v>
      </c>
    </row>
    <row r="377" customFormat="false" ht="15" hidden="false" customHeight="false" outlineLevel="0" collapsed="false">
      <c r="A377" s="138" t="s">
        <v>3977</v>
      </c>
      <c r="B377" s="139" t="s">
        <v>3978</v>
      </c>
      <c r="C377" s="140" t="s">
        <v>3979</v>
      </c>
      <c r="D377" s="140" t="s">
        <v>3303</v>
      </c>
      <c r="E377" s="140"/>
    </row>
    <row r="378" customFormat="false" ht="15" hidden="false" customHeight="false" outlineLevel="0" collapsed="false">
      <c r="A378" s="138" t="s">
        <v>3977</v>
      </c>
      <c r="B378" s="139" t="s">
        <v>3980</v>
      </c>
      <c r="C378" s="140" t="s">
        <v>3981</v>
      </c>
      <c r="D378" s="140" t="s">
        <v>3303</v>
      </c>
      <c r="E378" s="140"/>
    </row>
    <row r="379" customFormat="false" ht="15" hidden="false" customHeight="false" outlineLevel="0" collapsed="false">
      <c r="A379" s="138" t="s">
        <v>3982</v>
      </c>
      <c r="B379" s="139" t="s">
        <v>3983</v>
      </c>
      <c r="C379" s="140" t="s">
        <v>3984</v>
      </c>
      <c r="D379" s="140" t="s">
        <v>3303</v>
      </c>
      <c r="E379" s="140"/>
    </row>
    <row r="380" customFormat="false" ht="15" hidden="false" customHeight="false" outlineLevel="0" collapsed="false">
      <c r="A380" s="138" t="s">
        <v>3985</v>
      </c>
      <c r="B380" s="139" t="s">
        <v>3986</v>
      </c>
      <c r="C380" s="140" t="s">
        <v>3987</v>
      </c>
      <c r="D380" s="140" t="s">
        <v>3378</v>
      </c>
      <c r="E380" s="140" t="s">
        <v>3378</v>
      </c>
    </row>
    <row r="381" customFormat="false" ht="15" hidden="false" customHeight="false" outlineLevel="0" collapsed="false">
      <c r="A381" s="138" t="s">
        <v>3988</v>
      </c>
      <c r="B381" s="139" t="s">
        <v>3989</v>
      </c>
      <c r="C381" s="140" t="s">
        <v>3990</v>
      </c>
      <c r="D381" s="140" t="s">
        <v>3314</v>
      </c>
      <c r="E381" s="140" t="s">
        <v>3314</v>
      </c>
    </row>
    <row r="382" customFormat="false" ht="15" hidden="false" customHeight="false" outlineLevel="0" collapsed="false">
      <c r="A382" s="138" t="s">
        <v>3988</v>
      </c>
      <c r="B382" s="139" t="s">
        <v>3991</v>
      </c>
      <c r="C382" s="140" t="s">
        <v>3990</v>
      </c>
      <c r="D382" s="140" t="s">
        <v>3314</v>
      </c>
      <c r="E382" s="140" t="s">
        <v>3314</v>
      </c>
    </row>
    <row r="383" customFormat="false" ht="15" hidden="false" customHeight="false" outlineLevel="0" collapsed="false">
      <c r="A383" s="138" t="s">
        <v>3992</v>
      </c>
      <c r="B383" s="139" t="s">
        <v>3993</v>
      </c>
      <c r="C383" s="140" t="s">
        <v>3990</v>
      </c>
      <c r="D383" s="140" t="s">
        <v>3307</v>
      </c>
      <c r="E383" s="140" t="s">
        <v>3308</v>
      </c>
    </row>
    <row r="384" customFormat="false" ht="15" hidden="false" customHeight="false" outlineLevel="0" collapsed="false">
      <c r="A384" s="138" t="s">
        <v>3992</v>
      </c>
      <c r="B384" s="139" t="s">
        <v>3994</v>
      </c>
      <c r="C384" s="140" t="s">
        <v>3990</v>
      </c>
      <c r="D384" s="140" t="s">
        <v>3307</v>
      </c>
      <c r="E384" s="140" t="s">
        <v>3308</v>
      </c>
    </row>
    <row r="385" customFormat="false" ht="15" hidden="false" customHeight="false" outlineLevel="0" collapsed="false">
      <c r="A385" s="138" t="s">
        <v>3995</v>
      </c>
      <c r="B385" s="139" t="s">
        <v>3996</v>
      </c>
      <c r="C385" s="140" t="s">
        <v>3799</v>
      </c>
      <c r="D385" s="140" t="s">
        <v>3307</v>
      </c>
      <c r="E385" s="140" t="s">
        <v>3378</v>
      </c>
    </row>
    <row r="386" customFormat="false" ht="15" hidden="false" customHeight="false" outlineLevel="0" collapsed="false">
      <c r="A386" s="138" t="s">
        <v>3995</v>
      </c>
      <c r="B386" s="139" t="s">
        <v>3997</v>
      </c>
      <c r="C386" s="140" t="s">
        <v>3797</v>
      </c>
      <c r="D386" s="140" t="s">
        <v>3307</v>
      </c>
      <c r="E386" s="140" t="s">
        <v>3378</v>
      </c>
    </row>
    <row r="387" customFormat="false" ht="15" hidden="false" customHeight="false" outlineLevel="0" collapsed="false">
      <c r="A387" s="138" t="s">
        <v>3995</v>
      </c>
      <c r="B387" s="139" t="s">
        <v>3998</v>
      </c>
      <c r="C387" s="140" t="s">
        <v>3799</v>
      </c>
      <c r="D387" s="140" t="s">
        <v>3390</v>
      </c>
      <c r="E387" s="140" t="s">
        <v>3390</v>
      </c>
    </row>
    <row r="388" customFormat="false" ht="15" hidden="false" customHeight="false" outlineLevel="0" collapsed="false">
      <c r="A388" s="138" t="s">
        <v>3995</v>
      </c>
      <c r="B388" s="139" t="s">
        <v>3999</v>
      </c>
      <c r="C388" s="140" t="s">
        <v>3799</v>
      </c>
      <c r="D388" s="140" t="s">
        <v>3378</v>
      </c>
      <c r="E388" s="140" t="s">
        <v>3378</v>
      </c>
    </row>
    <row r="389" customFormat="false" ht="15" hidden="false" customHeight="false" outlineLevel="0" collapsed="false">
      <c r="A389" s="138" t="s">
        <v>3995</v>
      </c>
      <c r="B389" s="139" t="s">
        <v>4000</v>
      </c>
      <c r="C389" s="140" t="s">
        <v>3799</v>
      </c>
      <c r="D389" s="140" t="s">
        <v>3307</v>
      </c>
      <c r="E389" s="140" t="s">
        <v>3378</v>
      </c>
    </row>
    <row r="390" customFormat="false" ht="15" hidden="false" customHeight="false" outlineLevel="0" collapsed="false">
      <c r="A390" s="138" t="s">
        <v>4001</v>
      </c>
      <c r="B390" s="139" t="s">
        <v>4002</v>
      </c>
      <c r="C390" s="140" t="s">
        <v>4003</v>
      </c>
      <c r="D390" s="140" t="s">
        <v>3308</v>
      </c>
      <c r="E390" s="140" t="s">
        <v>3308</v>
      </c>
    </row>
    <row r="391" customFormat="false" ht="15" hidden="false" customHeight="false" outlineLevel="0" collapsed="false">
      <c r="A391" s="138" t="s">
        <v>4004</v>
      </c>
      <c r="B391" s="139" t="s">
        <v>4005</v>
      </c>
      <c r="C391" s="140" t="s">
        <v>4006</v>
      </c>
      <c r="D391" s="140" t="s">
        <v>3330</v>
      </c>
      <c r="E391" s="140" t="s">
        <v>3330</v>
      </c>
    </row>
    <row r="392" customFormat="false" ht="15" hidden="false" customHeight="false" outlineLevel="0" collapsed="false">
      <c r="A392" s="138" t="s">
        <v>4004</v>
      </c>
      <c r="B392" s="139" t="s">
        <v>4007</v>
      </c>
      <c r="C392" s="140" t="s">
        <v>4008</v>
      </c>
      <c r="D392" s="140" t="s">
        <v>3330</v>
      </c>
      <c r="E392" s="140" t="s">
        <v>3330</v>
      </c>
    </row>
    <row r="393" customFormat="false" ht="15" hidden="false" customHeight="false" outlineLevel="0" collapsed="false">
      <c r="A393" s="138" t="s">
        <v>4009</v>
      </c>
      <c r="B393" s="139" t="s">
        <v>4010</v>
      </c>
      <c r="C393" s="140" t="s">
        <v>4011</v>
      </c>
      <c r="D393" s="140" t="s">
        <v>3307</v>
      </c>
      <c r="E393" s="140" t="s">
        <v>3378</v>
      </c>
    </row>
    <row r="394" customFormat="false" ht="15" hidden="false" customHeight="false" outlineLevel="0" collapsed="false">
      <c r="A394" s="138" t="s">
        <v>4009</v>
      </c>
      <c r="B394" s="139" t="s">
        <v>4012</v>
      </c>
      <c r="C394" s="140" t="s">
        <v>4011</v>
      </c>
      <c r="D394" s="140" t="s">
        <v>3303</v>
      </c>
      <c r="E394" s="140" t="s">
        <v>3378</v>
      </c>
    </row>
    <row r="395" customFormat="false" ht="15" hidden="false" customHeight="false" outlineLevel="0" collapsed="false">
      <c r="A395" s="138" t="s">
        <v>4013</v>
      </c>
      <c r="B395" s="139" t="s">
        <v>4014</v>
      </c>
      <c r="C395" s="140" t="s">
        <v>4015</v>
      </c>
      <c r="D395" s="140" t="s">
        <v>3307</v>
      </c>
      <c r="E395" s="140" t="s">
        <v>3378</v>
      </c>
    </row>
    <row r="396" customFormat="false" ht="15" hidden="false" customHeight="false" outlineLevel="0" collapsed="false">
      <c r="A396" s="138" t="s">
        <v>4013</v>
      </c>
      <c r="B396" s="139" t="s">
        <v>4016</v>
      </c>
      <c r="C396" s="140" t="s">
        <v>4015</v>
      </c>
      <c r="D396" s="140" t="s">
        <v>3378</v>
      </c>
      <c r="E396" s="140" t="s">
        <v>3378</v>
      </c>
    </row>
    <row r="397" customFormat="false" ht="15" hidden="false" customHeight="false" outlineLevel="0" collapsed="false">
      <c r="A397" s="138" t="s">
        <v>4017</v>
      </c>
      <c r="B397" s="139" t="s">
        <v>4018</v>
      </c>
      <c r="C397" s="140" t="s">
        <v>4019</v>
      </c>
      <c r="D397" s="140" t="s">
        <v>3314</v>
      </c>
      <c r="E397" s="140" t="s">
        <v>3314</v>
      </c>
    </row>
    <row r="398" customFormat="false" ht="15" hidden="false" customHeight="false" outlineLevel="0" collapsed="false">
      <c r="A398" s="138" t="s">
        <v>4017</v>
      </c>
      <c r="B398" s="139" t="s">
        <v>4020</v>
      </c>
      <c r="C398" s="140" t="s">
        <v>4019</v>
      </c>
      <c r="D398" s="140" t="s">
        <v>3314</v>
      </c>
      <c r="E398" s="140" t="s">
        <v>3314</v>
      </c>
    </row>
    <row r="399" customFormat="false" ht="15" hidden="false" customHeight="false" outlineLevel="0" collapsed="false">
      <c r="A399" s="138" t="s">
        <v>4021</v>
      </c>
      <c r="B399" s="139" t="s">
        <v>4022</v>
      </c>
      <c r="C399" s="140" t="s">
        <v>4023</v>
      </c>
      <c r="D399" s="140" t="s">
        <v>3307</v>
      </c>
      <c r="E399" s="140" t="s">
        <v>3308</v>
      </c>
    </row>
    <row r="400" customFormat="false" ht="15" hidden="false" customHeight="false" outlineLevel="0" collapsed="false">
      <c r="A400" s="138" t="s">
        <v>4024</v>
      </c>
      <c r="B400" s="139" t="s">
        <v>4025</v>
      </c>
      <c r="C400" s="140" t="s">
        <v>4026</v>
      </c>
      <c r="D400" s="140" t="s">
        <v>3307</v>
      </c>
      <c r="E400" s="140" t="s">
        <v>3378</v>
      </c>
    </row>
    <row r="401" customFormat="false" ht="15" hidden="false" customHeight="false" outlineLevel="0" collapsed="false">
      <c r="A401" s="138" t="s">
        <v>4027</v>
      </c>
      <c r="B401" s="139" t="s">
        <v>4028</v>
      </c>
      <c r="C401" s="140" t="s">
        <v>4029</v>
      </c>
      <c r="D401" s="140" t="s">
        <v>3308</v>
      </c>
      <c r="E401" s="140" t="s">
        <v>3308</v>
      </c>
    </row>
    <row r="402" customFormat="false" ht="15" hidden="false" customHeight="false" outlineLevel="0" collapsed="false">
      <c r="A402" s="138" t="s">
        <v>4027</v>
      </c>
      <c r="B402" s="139" t="s">
        <v>4030</v>
      </c>
      <c r="C402" s="140" t="s">
        <v>4029</v>
      </c>
      <c r="D402" s="140" t="s">
        <v>3308</v>
      </c>
      <c r="E402" s="140" t="s">
        <v>3308</v>
      </c>
    </row>
    <row r="403" customFormat="false" ht="15" hidden="false" customHeight="false" outlineLevel="0" collapsed="false">
      <c r="A403" s="138" t="s">
        <v>4031</v>
      </c>
      <c r="B403" s="139" t="s">
        <v>4032</v>
      </c>
      <c r="C403" s="140" t="s">
        <v>4033</v>
      </c>
      <c r="D403" s="140" t="s">
        <v>3307</v>
      </c>
      <c r="E403" s="140" t="s">
        <v>3314</v>
      </c>
    </row>
    <row r="404" customFormat="false" ht="15" hidden="false" customHeight="false" outlineLevel="0" collapsed="false">
      <c r="A404" s="138" t="s">
        <v>4034</v>
      </c>
      <c r="B404" s="139" t="s">
        <v>4035</v>
      </c>
      <c r="C404" s="140" t="s">
        <v>4033</v>
      </c>
      <c r="D404" s="140" t="s">
        <v>3307</v>
      </c>
      <c r="E404" s="140" t="s">
        <v>3330</v>
      </c>
    </row>
    <row r="405" customFormat="false" ht="15" hidden="false" customHeight="false" outlineLevel="0" collapsed="false">
      <c r="A405" s="138" t="s">
        <v>4034</v>
      </c>
      <c r="B405" s="139" t="s">
        <v>4036</v>
      </c>
      <c r="C405" s="140" t="s">
        <v>4033</v>
      </c>
      <c r="D405" s="140" t="s">
        <v>3307</v>
      </c>
      <c r="E405" s="140" t="s">
        <v>3330</v>
      </c>
    </row>
    <row r="406" customFormat="false" ht="15" hidden="false" customHeight="false" outlineLevel="0" collapsed="false">
      <c r="A406" s="138" t="s">
        <v>4037</v>
      </c>
      <c r="B406" s="139" t="s">
        <v>4038</v>
      </c>
      <c r="C406" s="140" t="s">
        <v>4039</v>
      </c>
      <c r="D406" s="140" t="s">
        <v>3308</v>
      </c>
      <c r="E406" s="140" t="s">
        <v>3308</v>
      </c>
    </row>
    <row r="407" customFormat="false" ht="15" hidden="false" customHeight="false" outlineLevel="0" collapsed="false">
      <c r="A407" s="138" t="s">
        <v>4040</v>
      </c>
      <c r="B407" s="139" t="s">
        <v>4041</v>
      </c>
      <c r="C407" s="140" t="s">
        <v>4042</v>
      </c>
      <c r="D407" s="140" t="s">
        <v>3303</v>
      </c>
      <c r="E407" s="140"/>
    </row>
    <row r="408" customFormat="false" ht="15" hidden="false" customHeight="false" outlineLevel="0" collapsed="false">
      <c r="A408" s="138" t="s">
        <v>4040</v>
      </c>
      <c r="B408" s="139" t="s">
        <v>4043</v>
      </c>
      <c r="C408" s="140" t="s">
        <v>4042</v>
      </c>
      <c r="D408" s="140" t="s">
        <v>3303</v>
      </c>
      <c r="E408" s="140"/>
    </row>
    <row r="409" customFormat="false" ht="15" hidden="false" customHeight="false" outlineLevel="0" collapsed="false">
      <c r="A409" s="138" t="s">
        <v>4040</v>
      </c>
      <c r="B409" s="139" t="s">
        <v>4044</v>
      </c>
      <c r="C409" s="140" t="s">
        <v>4042</v>
      </c>
      <c r="D409" s="140" t="s">
        <v>3303</v>
      </c>
      <c r="E409" s="140"/>
    </row>
    <row r="410" customFormat="false" ht="15" hidden="false" customHeight="false" outlineLevel="0" collapsed="false">
      <c r="A410" s="138" t="s">
        <v>4040</v>
      </c>
      <c r="B410" s="139" t="s">
        <v>4045</v>
      </c>
      <c r="C410" s="140" t="s">
        <v>4042</v>
      </c>
      <c r="D410" s="140" t="s">
        <v>3303</v>
      </c>
      <c r="E410" s="140"/>
    </row>
    <row r="411" customFormat="false" ht="15" hidden="false" customHeight="false" outlineLevel="0" collapsed="false">
      <c r="A411" s="138" t="s">
        <v>4040</v>
      </c>
      <c r="B411" s="139" t="s">
        <v>4046</v>
      </c>
      <c r="C411" s="140" t="s">
        <v>4042</v>
      </c>
      <c r="D411" s="140" t="s">
        <v>3303</v>
      </c>
      <c r="E411" s="140"/>
    </row>
    <row r="412" customFormat="false" ht="15" hidden="false" customHeight="false" outlineLevel="0" collapsed="false">
      <c r="A412" s="138" t="s">
        <v>4040</v>
      </c>
      <c r="B412" s="139" t="s">
        <v>4047</v>
      </c>
      <c r="C412" s="140" t="s">
        <v>4042</v>
      </c>
      <c r="D412" s="140" t="s">
        <v>3303</v>
      </c>
      <c r="E412" s="140"/>
    </row>
    <row r="413" customFormat="false" ht="15" hidden="false" customHeight="false" outlineLevel="0" collapsed="false">
      <c r="A413" s="138" t="s">
        <v>4040</v>
      </c>
      <c r="B413" s="139" t="s">
        <v>4048</v>
      </c>
      <c r="C413" s="140" t="s">
        <v>4042</v>
      </c>
      <c r="D413" s="140" t="s">
        <v>3303</v>
      </c>
      <c r="E413" s="140"/>
    </row>
    <row r="414" customFormat="false" ht="15" hidden="false" customHeight="false" outlineLevel="0" collapsed="false">
      <c r="A414" s="138" t="s">
        <v>4040</v>
      </c>
      <c r="B414" s="139" t="s">
        <v>4049</v>
      </c>
      <c r="C414" s="140" t="s">
        <v>4042</v>
      </c>
      <c r="D414" s="140" t="s">
        <v>3303</v>
      </c>
      <c r="E414" s="140"/>
    </row>
    <row r="415" customFormat="false" ht="15" hidden="false" customHeight="false" outlineLevel="0" collapsed="false">
      <c r="A415" s="138" t="s">
        <v>4040</v>
      </c>
      <c r="B415" s="139" t="s">
        <v>4050</v>
      </c>
      <c r="C415" s="140" t="s">
        <v>4042</v>
      </c>
      <c r="D415" s="140" t="s">
        <v>3303</v>
      </c>
      <c r="E415" s="140"/>
    </row>
    <row r="416" customFormat="false" ht="15" hidden="false" customHeight="false" outlineLevel="0" collapsed="false">
      <c r="A416" s="138" t="s">
        <v>4051</v>
      </c>
      <c r="B416" s="139" t="s">
        <v>4052</v>
      </c>
      <c r="C416" s="140" t="s">
        <v>4053</v>
      </c>
      <c r="D416" s="140" t="s">
        <v>3307</v>
      </c>
      <c r="E416" s="140" t="s">
        <v>3308</v>
      </c>
    </row>
    <row r="417" customFormat="false" ht="15" hidden="false" customHeight="false" outlineLevel="0" collapsed="false">
      <c r="A417" s="138" t="s">
        <v>4054</v>
      </c>
      <c r="B417" s="139" t="s">
        <v>4055</v>
      </c>
      <c r="C417" s="140" t="s">
        <v>4056</v>
      </c>
      <c r="D417" s="140" t="s">
        <v>3307</v>
      </c>
      <c r="E417" s="140" t="s">
        <v>3378</v>
      </c>
    </row>
    <row r="418" customFormat="false" ht="15" hidden="false" customHeight="false" outlineLevel="0" collapsed="false">
      <c r="A418" s="138" t="s">
        <v>4054</v>
      </c>
      <c r="B418" s="139" t="s">
        <v>4057</v>
      </c>
      <c r="C418" s="140" t="s">
        <v>4056</v>
      </c>
      <c r="D418" s="140" t="s">
        <v>3390</v>
      </c>
      <c r="E418" s="140" t="s">
        <v>3390</v>
      </c>
    </row>
    <row r="419" customFormat="false" ht="15" hidden="false" customHeight="false" outlineLevel="0" collapsed="false">
      <c r="A419" s="138" t="s">
        <v>4058</v>
      </c>
      <c r="B419" s="139" t="s">
        <v>4059</v>
      </c>
      <c r="C419" s="140" t="s">
        <v>4060</v>
      </c>
      <c r="D419" s="140" t="s">
        <v>3308</v>
      </c>
      <c r="E419" s="140" t="s">
        <v>3308</v>
      </c>
    </row>
    <row r="420" customFormat="false" ht="15" hidden="false" customHeight="false" outlineLevel="0" collapsed="false">
      <c r="A420" s="138" t="s">
        <v>4061</v>
      </c>
      <c r="B420" s="139" t="s">
        <v>4062</v>
      </c>
      <c r="C420" s="140" t="s">
        <v>4063</v>
      </c>
      <c r="D420" s="140" t="s">
        <v>3308</v>
      </c>
      <c r="E420" s="140" t="s">
        <v>3308</v>
      </c>
    </row>
    <row r="421" customFormat="false" ht="15" hidden="false" customHeight="false" outlineLevel="0" collapsed="false">
      <c r="A421" s="138" t="s">
        <v>4064</v>
      </c>
      <c r="B421" s="139" t="s">
        <v>4065</v>
      </c>
      <c r="C421" s="140" t="s">
        <v>4066</v>
      </c>
      <c r="D421" s="140" t="s">
        <v>3307</v>
      </c>
      <c r="E421" s="140" t="s">
        <v>3308</v>
      </c>
    </row>
    <row r="422" customFormat="false" ht="15" hidden="false" customHeight="false" outlineLevel="0" collapsed="false">
      <c r="A422" s="138" t="s">
        <v>4064</v>
      </c>
      <c r="B422" s="139" t="s">
        <v>4067</v>
      </c>
      <c r="C422" s="140" t="s">
        <v>4066</v>
      </c>
      <c r="D422" s="140" t="s">
        <v>3308</v>
      </c>
      <c r="E422" s="140" t="s">
        <v>3308</v>
      </c>
    </row>
    <row r="423" customFormat="false" ht="15" hidden="false" customHeight="false" outlineLevel="0" collapsed="false">
      <c r="A423" s="138" t="s">
        <v>4064</v>
      </c>
      <c r="B423" s="139" t="s">
        <v>4068</v>
      </c>
      <c r="C423" s="140" t="s">
        <v>4066</v>
      </c>
      <c r="D423" s="140" t="s">
        <v>3307</v>
      </c>
      <c r="E423" s="140" t="s">
        <v>3308</v>
      </c>
    </row>
    <row r="424" customFormat="false" ht="15" hidden="false" customHeight="false" outlineLevel="0" collapsed="false">
      <c r="A424" s="138" t="s">
        <v>4069</v>
      </c>
      <c r="B424" s="139" t="s">
        <v>4070</v>
      </c>
      <c r="C424" s="140" t="s">
        <v>4071</v>
      </c>
      <c r="D424" s="140" t="s">
        <v>3308</v>
      </c>
      <c r="E424" s="140" t="s">
        <v>3308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5"/>
  <sheetViews>
    <sheetView showFormulas="false" showGridLines="fals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C17" activeCellId="0" sqref="C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4.29"/>
    <col collapsed="false" customWidth="true" hidden="false" outlineLevel="0" max="3" min="3" style="0" width="20.57"/>
    <col collapsed="false" customWidth="true" hidden="false" outlineLevel="0" max="4" min="4" style="0" width="25.14"/>
    <col collapsed="false" customWidth="true" hidden="false" outlineLevel="0" max="5" min="5" style="0" width="13.29"/>
    <col collapsed="false" customWidth="true" hidden="false" outlineLevel="0" max="6" min="6" style="0" width="17.15"/>
    <col collapsed="false" customWidth="true" hidden="false" outlineLevel="0" max="7" min="7" style="0" width="14.14"/>
    <col collapsed="false" customWidth="true" hidden="false" outlineLevel="0" max="8" min="8" style="0" width="13"/>
    <col collapsed="false" customWidth="true" hidden="false" outlineLevel="0" max="9" min="9" style="0" width="19.4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1.57"/>
    <col collapsed="false" customWidth="true" hidden="false" outlineLevel="0" max="13" min="13" style="0" width="17.15"/>
    <col collapsed="false" customWidth="true" hidden="false" outlineLevel="0" max="14" min="14" style="0" width="18.57"/>
    <col collapsed="false" customWidth="true" hidden="false" outlineLevel="0" max="15" min="15" style="0" width="21.71"/>
  </cols>
  <sheetData>
    <row r="1" customFormat="false" ht="14.45" hidden="false" customHeight="true" outlineLevel="0" collapsed="false">
      <c r="B1" s="141"/>
      <c r="C1" s="142"/>
      <c r="D1" s="143" t="s">
        <v>4072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</row>
    <row r="2" customFormat="false" ht="14.45" hidden="false" customHeight="true" outlineLevel="0" collapsed="false">
      <c r="B2" s="145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6"/>
    </row>
    <row r="3" customFormat="false" ht="14.45" hidden="false" customHeight="true" outlineLevel="0" collapsed="false">
      <c r="B3" s="145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6"/>
    </row>
    <row r="4" customFormat="false" ht="15" hidden="false" customHeight="false" outlineLevel="0" collapsed="false">
      <c r="B4" s="145"/>
      <c r="E4" s="147"/>
      <c r="F4" s="147"/>
      <c r="O4" s="146"/>
    </row>
    <row r="5" customFormat="false" ht="15" hidden="false" customHeight="false" outlineLevel="0" collapsed="false">
      <c r="B5" s="148"/>
      <c r="C5" s="149"/>
      <c r="D5" s="149"/>
      <c r="E5" s="150"/>
      <c r="F5" s="150"/>
      <c r="G5" s="149"/>
      <c r="H5" s="151" t="s">
        <v>5</v>
      </c>
      <c r="I5" s="151"/>
      <c r="J5" s="152"/>
      <c r="K5" s="152"/>
      <c r="L5" s="153" t="s">
        <v>6</v>
      </c>
      <c r="M5" s="153"/>
      <c r="N5" s="153"/>
      <c r="O5" s="153"/>
    </row>
    <row r="6" customFormat="false" ht="28.35" hidden="false" customHeight="false" outlineLevel="0" collapsed="false">
      <c r="B6" s="143" t="s">
        <v>15</v>
      </c>
      <c r="C6" s="143" t="s">
        <v>14</v>
      </c>
      <c r="D6" s="143" t="s">
        <v>16</v>
      </c>
      <c r="E6" s="154" t="s">
        <v>17</v>
      </c>
      <c r="F6" s="33" t="s">
        <v>13</v>
      </c>
      <c r="G6" s="155" t="s">
        <v>4073</v>
      </c>
      <c r="H6" s="155" t="s">
        <v>20</v>
      </c>
      <c r="I6" s="155" t="s">
        <v>21</v>
      </c>
      <c r="J6" s="155" t="s">
        <v>4074</v>
      </c>
      <c r="K6" s="155" t="s">
        <v>4075</v>
      </c>
      <c r="L6" s="155" t="s">
        <v>20</v>
      </c>
      <c r="M6" s="155" t="s">
        <v>21</v>
      </c>
      <c r="N6" s="155" t="s">
        <v>4074</v>
      </c>
      <c r="O6" s="155" t="s">
        <v>4075</v>
      </c>
    </row>
    <row r="7" customFormat="false" ht="15" hidden="false" customHeight="false" outlineLevel="0" collapsed="false">
      <c r="B7" s="156"/>
      <c r="C7" s="157"/>
      <c r="D7" s="158"/>
      <c r="E7" s="159"/>
      <c r="F7" s="160"/>
      <c r="G7" s="161"/>
      <c r="H7" s="162"/>
      <c r="I7" s="163"/>
      <c r="J7" s="163"/>
      <c r="K7" s="163"/>
      <c r="L7" s="161"/>
      <c r="M7" s="161"/>
      <c r="N7" s="161"/>
      <c r="O7" s="161"/>
    </row>
    <row r="8" customFormat="false" ht="15" hidden="false" customHeight="false" outlineLevel="0" collapsed="false">
      <c r="B8" s="156"/>
      <c r="C8" s="157"/>
      <c r="D8" s="158"/>
      <c r="E8" s="159"/>
      <c r="F8" s="160"/>
      <c r="G8" s="161"/>
      <c r="H8" s="162"/>
      <c r="I8" s="163"/>
      <c r="J8" s="163"/>
      <c r="K8" s="163"/>
      <c r="L8" s="161"/>
      <c r="M8" s="161"/>
      <c r="N8" s="161"/>
      <c r="O8" s="161"/>
    </row>
    <row r="9" customFormat="false" ht="15" hidden="false" customHeight="false" outlineLevel="0" collapsed="false">
      <c r="B9" s="156"/>
      <c r="C9" s="157"/>
      <c r="D9" s="158"/>
      <c r="E9" s="159"/>
      <c r="F9" s="160"/>
      <c r="G9" s="161"/>
      <c r="H9" s="162"/>
      <c r="I9" s="163"/>
      <c r="J9" s="163"/>
      <c r="K9" s="163"/>
      <c r="L9" s="161"/>
      <c r="M9" s="161"/>
      <c r="N9" s="161"/>
      <c r="O9" s="161"/>
    </row>
    <row r="10" customFormat="false" ht="15" hidden="false" customHeight="false" outlineLevel="0" collapsed="false">
      <c r="B10" s="156"/>
      <c r="C10" s="157"/>
      <c r="D10" s="158"/>
      <c r="E10" s="159"/>
      <c r="F10" s="160"/>
      <c r="G10" s="161"/>
      <c r="H10" s="162"/>
      <c r="I10" s="163"/>
      <c r="J10" s="163"/>
      <c r="K10" s="163"/>
      <c r="L10" s="161"/>
      <c r="M10" s="161"/>
      <c r="N10" s="161"/>
      <c r="O10" s="161"/>
    </row>
    <row r="11" customFormat="false" ht="15" hidden="false" customHeight="false" outlineLevel="0" collapsed="false">
      <c r="B11" s="156"/>
      <c r="C11" s="157"/>
      <c r="D11" s="158"/>
      <c r="E11" s="159"/>
      <c r="F11" s="160"/>
      <c r="G11" s="161"/>
      <c r="H11" s="162"/>
      <c r="I11" s="163"/>
      <c r="J11" s="163"/>
      <c r="K11" s="163"/>
      <c r="L11" s="161"/>
      <c r="M11" s="161"/>
      <c r="N11" s="161"/>
      <c r="O11" s="161"/>
    </row>
    <row r="12" customFormat="false" ht="15" hidden="false" customHeight="false" outlineLevel="0" collapsed="false">
      <c r="B12" s="156"/>
      <c r="C12" s="157"/>
      <c r="D12" s="158"/>
      <c r="E12" s="159"/>
      <c r="F12" s="160"/>
      <c r="G12" s="161"/>
      <c r="H12" s="162"/>
      <c r="I12" s="163"/>
      <c r="J12" s="163"/>
      <c r="K12" s="163"/>
      <c r="L12" s="161"/>
      <c r="M12" s="161"/>
      <c r="N12" s="161"/>
      <c r="O12" s="161"/>
    </row>
    <row r="13" customFormat="false" ht="15" hidden="false" customHeight="false" outlineLevel="0" collapsed="false">
      <c r="B13" s="156"/>
      <c r="C13" s="157"/>
      <c r="D13" s="158"/>
      <c r="E13" s="159"/>
      <c r="F13" s="160"/>
      <c r="G13" s="161"/>
      <c r="H13" s="162"/>
      <c r="I13" s="163"/>
      <c r="J13" s="163"/>
      <c r="K13" s="163"/>
      <c r="L13" s="161"/>
      <c r="M13" s="161"/>
      <c r="N13" s="161"/>
      <c r="O13" s="161"/>
    </row>
    <row r="14" customFormat="false" ht="15" hidden="false" customHeight="false" outlineLevel="0" collapsed="false">
      <c r="B14" s="156"/>
      <c r="C14" s="157"/>
      <c r="D14" s="158"/>
      <c r="E14" s="159"/>
      <c r="F14" s="160"/>
      <c r="G14" s="161"/>
      <c r="H14" s="162"/>
      <c r="I14" s="163"/>
      <c r="J14" s="163"/>
      <c r="K14" s="163"/>
      <c r="L14" s="161"/>
      <c r="M14" s="161"/>
      <c r="N14" s="161"/>
      <c r="O14" s="161"/>
    </row>
    <row r="15" customFormat="false" ht="15" hidden="false" customHeight="false" outlineLevel="0" collapsed="false">
      <c r="B15" s="156"/>
      <c r="C15" s="157"/>
      <c r="D15" s="158"/>
      <c r="E15" s="159"/>
      <c r="F15" s="160"/>
      <c r="G15" s="161"/>
      <c r="H15" s="162"/>
      <c r="I15" s="163"/>
      <c r="J15" s="163"/>
      <c r="K15" s="163"/>
      <c r="L15" s="161"/>
      <c r="M15" s="161"/>
      <c r="N15" s="161"/>
      <c r="O15" s="161"/>
    </row>
  </sheetData>
  <mergeCells count="3">
    <mergeCell ref="D1:N3"/>
    <mergeCell ref="H5:I5"/>
    <mergeCell ref="L5:O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9.43"/>
    <col collapsed="false" customWidth="true" hidden="false" outlineLevel="0" max="3" min="3" style="0" width="32.42"/>
    <col collapsed="false" customWidth="true" hidden="false" outlineLevel="0" max="4" min="4" style="0" width="30.43"/>
    <col collapsed="false" customWidth="true" hidden="false" outlineLevel="0" max="5" min="5" style="0" width="41.15"/>
  </cols>
  <sheetData>
    <row r="1" customFormat="false" ht="15" hidden="false" customHeight="true" outlineLevel="0" collapsed="false">
      <c r="B1" s="164" t="s">
        <v>4076</v>
      </c>
      <c r="C1" s="165" t="s">
        <v>4077</v>
      </c>
      <c r="D1" s="165"/>
      <c r="E1" s="165"/>
      <c r="F1" s="166"/>
      <c r="G1" s="166"/>
      <c r="H1" s="166"/>
      <c r="I1" s="166"/>
      <c r="J1" s="166"/>
      <c r="K1" s="166"/>
    </row>
    <row r="2" customFormat="false" ht="46.15" hidden="false" customHeight="true" outlineLevel="0" collapsed="false">
      <c r="B2" s="164"/>
      <c r="C2" s="165"/>
      <c r="D2" s="165"/>
      <c r="E2" s="165"/>
      <c r="F2" s="166"/>
      <c r="G2" s="166"/>
      <c r="H2" s="166"/>
      <c r="I2" s="166"/>
      <c r="J2" s="166"/>
      <c r="K2" s="166"/>
    </row>
    <row r="3" customFormat="false" ht="19.9" hidden="false" customHeight="true" outlineLevel="0" collapsed="false">
      <c r="B3" s="167" t="s">
        <v>4078</v>
      </c>
      <c r="C3" s="168"/>
      <c r="D3" s="169"/>
      <c r="E3" s="170" t="s">
        <v>4079</v>
      </c>
      <c r="F3" s="166"/>
      <c r="G3" s="166"/>
      <c r="H3" s="166"/>
      <c r="I3" s="166"/>
      <c r="J3" s="166"/>
      <c r="K3" s="166"/>
    </row>
    <row r="4" customFormat="false" ht="19.9" hidden="false" customHeight="true" outlineLevel="0" collapsed="false">
      <c r="B4" s="170" t="s">
        <v>4080</v>
      </c>
      <c r="C4" s="171" t="s">
        <v>4081</v>
      </c>
      <c r="D4" s="171"/>
      <c r="E4" s="170" t="s">
        <v>4082</v>
      </c>
      <c r="F4" s="166"/>
      <c r="G4" s="166"/>
      <c r="H4" s="166"/>
      <c r="I4" s="166"/>
      <c r="J4" s="166"/>
      <c r="K4" s="166"/>
    </row>
    <row r="5" customFormat="false" ht="19.9" hidden="false" customHeight="true" outlineLevel="0" collapsed="false">
      <c r="B5" s="170" t="s">
        <v>4083</v>
      </c>
      <c r="C5" s="170" t="s">
        <v>4084</v>
      </c>
      <c r="D5" s="170" t="s">
        <v>4085</v>
      </c>
      <c r="E5" s="172" t="s">
        <v>4086</v>
      </c>
      <c r="F5" s="166"/>
      <c r="G5" s="166"/>
      <c r="H5" s="166"/>
      <c r="I5" s="166"/>
      <c r="J5" s="166"/>
      <c r="K5" s="166"/>
    </row>
    <row r="6" customFormat="false" ht="19.9" hidden="false" customHeight="true" outlineLevel="0" collapsed="false">
      <c r="B6" s="170" t="s">
        <v>4087</v>
      </c>
      <c r="C6" s="171" t="s">
        <v>4088</v>
      </c>
      <c r="D6" s="171"/>
      <c r="E6" s="170" t="s">
        <v>4089</v>
      </c>
      <c r="F6" s="166"/>
      <c r="G6" s="166"/>
      <c r="H6" s="166"/>
      <c r="I6" s="166"/>
      <c r="J6" s="166"/>
      <c r="K6" s="166"/>
    </row>
    <row r="7" customFormat="false" ht="19.9" hidden="false" customHeight="true" outlineLevel="0" collapsed="false">
      <c r="B7" s="173" t="s">
        <v>4090</v>
      </c>
      <c r="C7" s="173"/>
      <c r="D7" s="173"/>
      <c r="E7" s="173"/>
      <c r="F7" s="166"/>
      <c r="G7" s="166"/>
      <c r="H7" s="166"/>
      <c r="I7" s="166"/>
      <c r="J7" s="166"/>
      <c r="K7" s="166"/>
    </row>
    <row r="8" customFormat="false" ht="15" hidden="false" customHeight="false" outlineLevel="0" collapsed="false">
      <c r="B8" s="173"/>
      <c r="C8" s="173"/>
      <c r="D8" s="173"/>
      <c r="E8" s="173"/>
      <c r="F8" s="166"/>
      <c r="G8" s="166"/>
      <c r="H8" s="166"/>
      <c r="I8" s="166"/>
      <c r="J8" s="166"/>
      <c r="K8" s="166"/>
    </row>
    <row r="9" customFormat="false" ht="15" hidden="false" customHeight="false" outlineLevel="0" collapsed="false">
      <c r="B9" s="173"/>
      <c r="C9" s="173"/>
      <c r="D9" s="173"/>
      <c r="E9" s="173"/>
      <c r="F9" s="166"/>
      <c r="G9" s="166"/>
      <c r="H9" s="166"/>
      <c r="I9" s="166"/>
      <c r="J9" s="166"/>
      <c r="K9" s="166"/>
    </row>
    <row r="10" customFormat="false" ht="15" hidden="false" customHeight="false" outlineLevel="0" collapsed="false">
      <c r="B10" s="173"/>
      <c r="C10" s="173"/>
      <c r="D10" s="173"/>
      <c r="E10" s="173"/>
      <c r="F10" s="166"/>
      <c r="G10" s="166"/>
      <c r="H10" s="166"/>
      <c r="I10" s="166"/>
      <c r="J10" s="166"/>
      <c r="K10" s="166"/>
    </row>
    <row r="11" customFormat="false" ht="15" hidden="false" customHeight="false" outlineLevel="0" collapsed="false">
      <c r="B11" s="173"/>
      <c r="C11" s="173"/>
      <c r="D11" s="173"/>
      <c r="E11" s="173"/>
      <c r="F11" s="166"/>
      <c r="G11" s="166"/>
      <c r="H11" s="166"/>
      <c r="I11" s="166"/>
      <c r="J11" s="166"/>
      <c r="K11" s="166"/>
    </row>
  </sheetData>
  <mergeCells count="5">
    <mergeCell ref="B1:B2"/>
    <mergeCell ref="C1:E2"/>
    <mergeCell ref="C4:D4"/>
    <mergeCell ref="C6:D6"/>
    <mergeCell ref="B7:E1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43" activeCellId="0" sqref="G43"/>
    </sheetView>
  </sheetViews>
  <sheetFormatPr defaultColWidth="11.42578125" defaultRowHeight="15" zeroHeight="false" outlineLevelRow="0" outlineLevelCol="0"/>
  <cols>
    <col collapsed="false" customWidth="true" hidden="false" outlineLevel="0" max="1" min="1" style="174" width="58.29"/>
    <col collapsed="false" customWidth="true" hidden="false" outlineLevel="0" max="2" min="2" style="174" width="10.29"/>
    <col collapsed="false" customWidth="true" hidden="false" outlineLevel="0" max="3" min="3" style="174" width="10.42"/>
    <col collapsed="false" customWidth="true" hidden="false" outlineLevel="0" max="4" min="4" style="175" width="14.57"/>
    <col collapsed="false" customWidth="true" hidden="false" outlineLevel="0" max="5" min="5" style="174" width="13.29"/>
    <col collapsed="false" customWidth="true" hidden="false" outlineLevel="0" max="6" min="6" style="174" width="14.71"/>
    <col collapsed="false" customWidth="true" hidden="false" outlineLevel="0" max="7" min="7" style="174" width="12.71"/>
    <col collapsed="false" customWidth="true" hidden="false" outlineLevel="0" max="9" min="8" style="174" width="11.71"/>
    <col collapsed="false" customWidth="true" hidden="false" outlineLevel="0" max="10" min="10" style="174" width="14.29"/>
    <col collapsed="false" customWidth="true" hidden="false" outlineLevel="0" max="11" min="11" style="174" width="12.71"/>
    <col collapsed="false" customWidth="true" hidden="true" outlineLevel="0" max="12" min="12" style="174" width="0.29"/>
    <col collapsed="false" customWidth="true" hidden="false" outlineLevel="0" max="13" min="13" style="174" width="11.71"/>
    <col collapsed="false" customWidth="true" hidden="false" outlineLevel="0" max="14" min="14" style="176" width="12.15"/>
    <col collapsed="false" customWidth="true" hidden="false" outlineLevel="0" max="15" min="15" style="174" width="11.71"/>
    <col collapsed="false" customWidth="true" hidden="false" outlineLevel="0" max="16" min="16" style="177" width="13.71"/>
    <col collapsed="false" customWidth="true" hidden="false" outlineLevel="0" max="17" min="17" style="178" width="11.29"/>
    <col collapsed="false" customWidth="false" hidden="false" outlineLevel="0" max="16384" min="18" style="174" width="11.43"/>
  </cols>
  <sheetData>
    <row r="1" customFormat="false" ht="9.75" hidden="false" customHeight="true" outlineLevel="0" collapsed="false"/>
    <row r="2" customFormat="false" ht="9.75" hidden="false" customHeight="true" outlineLevel="0" collapsed="false">
      <c r="A2" s="179"/>
      <c r="B2" s="180"/>
      <c r="C2" s="180"/>
      <c r="D2" s="181"/>
      <c r="E2" s="182"/>
      <c r="F2" s="183"/>
      <c r="G2" s="183"/>
      <c r="H2" s="183"/>
      <c r="I2" s="180"/>
      <c r="J2" s="180"/>
      <c r="K2" s="180"/>
      <c r="L2" s="180"/>
      <c r="M2" s="180"/>
      <c r="N2" s="184"/>
      <c r="O2" s="180"/>
      <c r="P2" s="185"/>
      <c r="Q2" s="186"/>
    </row>
    <row r="3" s="188" customFormat="true" ht="20.1" hidden="false" customHeight="true" outlineLevel="0" collapsed="false">
      <c r="A3" s="187"/>
      <c r="D3" s="189"/>
      <c r="E3" s="190" t="s">
        <v>4091</v>
      </c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1"/>
      <c r="Q3" s="192" t="s">
        <v>4092</v>
      </c>
    </row>
    <row r="4" s="188" customFormat="true" ht="6" hidden="false" customHeight="true" outlineLevel="0" collapsed="false">
      <c r="A4" s="187"/>
      <c r="D4" s="189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4"/>
      <c r="Q4" s="195"/>
    </row>
    <row r="5" s="188" customFormat="true" ht="20.1" hidden="false" customHeight="true" outlineLevel="0" collapsed="false">
      <c r="A5" s="187"/>
      <c r="D5" s="189"/>
      <c r="E5" s="196"/>
      <c r="H5" s="197"/>
      <c r="I5" s="198"/>
      <c r="J5" s="198"/>
      <c r="K5" s="199"/>
      <c r="L5" s="200"/>
      <c r="M5" s="199"/>
      <c r="N5" s="201"/>
      <c r="O5" s="202"/>
      <c r="P5" s="203"/>
      <c r="Q5" s="204"/>
    </row>
    <row r="6" customFormat="false" ht="15" hidden="false" customHeight="true" outlineLevel="0" collapsed="false">
      <c r="A6" s="205"/>
      <c r="D6" s="206"/>
      <c r="E6" s="207"/>
      <c r="H6" s="197"/>
      <c r="I6" s="198"/>
      <c r="J6" s="198"/>
      <c r="O6" s="208"/>
      <c r="P6" s="209"/>
      <c r="Q6" s="210"/>
    </row>
    <row r="7" customFormat="false" ht="6.75" hidden="false" customHeight="true" outlineLevel="0" collapsed="false">
      <c r="A7" s="211"/>
      <c r="B7" s="212"/>
      <c r="C7" s="212"/>
      <c r="D7" s="213"/>
      <c r="E7" s="212"/>
      <c r="F7" s="212"/>
      <c r="G7" s="212"/>
      <c r="H7" s="212"/>
      <c r="I7" s="212"/>
      <c r="J7" s="212"/>
      <c r="K7" s="212"/>
      <c r="L7" s="212"/>
      <c r="M7" s="212"/>
      <c r="N7" s="214"/>
      <c r="O7" s="212"/>
      <c r="P7" s="212"/>
      <c r="Q7" s="215"/>
    </row>
    <row r="8" s="223" customFormat="true" ht="15.75" hidden="false" customHeight="true" outlineLevel="0" collapsed="false">
      <c r="A8" s="216" t="s">
        <v>4093</v>
      </c>
      <c r="B8" s="217"/>
      <c r="C8" s="218"/>
      <c r="D8" s="219"/>
      <c r="E8" s="218"/>
      <c r="F8" s="218"/>
      <c r="G8" s="218"/>
      <c r="H8" s="218"/>
      <c r="I8" s="218"/>
      <c r="J8" s="218"/>
      <c r="K8" s="218"/>
      <c r="L8" s="218"/>
      <c r="M8" s="217" t="s">
        <v>4094</v>
      </c>
      <c r="N8" s="220"/>
      <c r="O8" s="218"/>
      <c r="P8" s="221"/>
      <c r="Q8" s="222"/>
    </row>
    <row r="9" s="223" customFormat="true" ht="16.15" hidden="false" customHeight="true" outlineLevel="0" collapsed="false">
      <c r="A9" s="224" t="s">
        <v>4095</v>
      </c>
      <c r="B9" s="225"/>
      <c r="C9" s="226"/>
      <c r="M9" s="225" t="s">
        <v>4096</v>
      </c>
      <c r="N9" s="226"/>
      <c r="P9" s="227"/>
      <c r="Q9" s="228"/>
    </row>
    <row r="10" s="223" customFormat="true" ht="16.15" hidden="false" customHeight="true" outlineLevel="0" collapsed="false">
      <c r="A10" s="229" t="s">
        <v>4097</v>
      </c>
      <c r="B10" s="230"/>
      <c r="C10" s="231"/>
      <c r="D10" s="232"/>
      <c r="E10" s="231"/>
      <c r="F10" s="231"/>
      <c r="G10" s="231"/>
      <c r="H10" s="231"/>
      <c r="I10" s="231"/>
      <c r="J10" s="231"/>
      <c r="K10" s="231"/>
      <c r="L10" s="231"/>
      <c r="M10" s="230"/>
      <c r="N10" s="233"/>
      <c r="O10" s="231"/>
      <c r="P10" s="234"/>
      <c r="Q10" s="235"/>
    </row>
    <row r="11" customFormat="false" ht="6" hidden="false" customHeight="true" outlineLevel="0" collapsed="false">
      <c r="A11" s="236"/>
      <c r="B11" s="237"/>
      <c r="C11" s="237"/>
      <c r="D11" s="238"/>
      <c r="E11" s="237"/>
      <c r="M11" s="237"/>
      <c r="N11" s="239"/>
      <c r="Q11" s="240"/>
    </row>
    <row r="12" customFormat="false" ht="47.25" hidden="false" customHeight="true" outlineLevel="0" collapsed="false">
      <c r="A12" s="241" t="s">
        <v>4098</v>
      </c>
      <c r="B12" s="242"/>
      <c r="C12" s="242"/>
      <c r="D12" s="243"/>
      <c r="E12" s="244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6"/>
    </row>
    <row r="13" customFormat="false" ht="3" hidden="true" customHeight="true" outlineLevel="0" collapsed="false">
      <c r="A13" s="205"/>
      <c r="D13" s="247"/>
      <c r="E13" s="247"/>
      <c r="F13" s="247"/>
      <c r="G13" s="247"/>
      <c r="H13" s="247"/>
      <c r="I13" s="247"/>
      <c r="J13" s="247"/>
      <c r="K13" s="247"/>
      <c r="L13" s="248"/>
      <c r="M13" s="247"/>
      <c r="N13" s="249"/>
      <c r="O13" s="247"/>
      <c r="P13" s="250"/>
      <c r="Q13" s="251"/>
    </row>
    <row r="14" customFormat="false" ht="30" hidden="false" customHeight="true" outlineLevel="0" collapsed="false">
      <c r="A14" s="252" t="s">
        <v>4099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4"/>
      <c r="L14" s="255" t="s">
        <v>4100</v>
      </c>
      <c r="M14" s="256"/>
      <c r="N14" s="256"/>
      <c r="O14" s="256"/>
      <c r="P14" s="256"/>
      <c r="Q14" s="257"/>
    </row>
    <row r="15" s="188" customFormat="true" ht="31.5" hidden="false" customHeight="true" outlineLevel="0" collapsed="false">
      <c r="A15" s="258" t="s">
        <v>4101</v>
      </c>
      <c r="B15" s="259" t="s">
        <v>4102</v>
      </c>
      <c r="C15" s="260" t="s">
        <v>4103</v>
      </c>
      <c r="D15" s="261" t="s">
        <v>4104</v>
      </c>
      <c r="E15" s="260" t="s">
        <v>4105</v>
      </c>
      <c r="F15" s="260" t="s">
        <v>4106</v>
      </c>
      <c r="G15" s="262" t="s">
        <v>4107</v>
      </c>
      <c r="H15" s="260" t="s">
        <v>4108</v>
      </c>
      <c r="I15" s="260" t="s">
        <v>4109</v>
      </c>
      <c r="J15" s="260" t="s">
        <v>4110</v>
      </c>
      <c r="K15" s="263" t="s">
        <v>4111</v>
      </c>
      <c r="L15" s="258" t="s">
        <v>4112</v>
      </c>
      <c r="M15" s="260" t="s">
        <v>4113</v>
      </c>
      <c r="N15" s="260" t="s">
        <v>4114</v>
      </c>
      <c r="O15" s="260" t="s">
        <v>4115</v>
      </c>
      <c r="P15" s="260" t="s">
        <v>4116</v>
      </c>
      <c r="Q15" s="264" t="s">
        <v>4117</v>
      </c>
    </row>
    <row r="16" s="223" customFormat="true" ht="16.15" hidden="false" customHeight="true" outlineLevel="0" collapsed="false">
      <c r="A16" s="265"/>
      <c r="B16" s="266"/>
      <c r="C16" s="267"/>
      <c r="D16" s="268"/>
      <c r="E16" s="269"/>
      <c r="F16" s="269"/>
      <c r="G16" s="270"/>
      <c r="H16" s="271"/>
      <c r="I16" s="272"/>
      <c r="J16" s="273"/>
      <c r="K16" s="274"/>
      <c r="L16" s="275" t="n">
        <v>45499</v>
      </c>
      <c r="M16" s="276"/>
      <c r="N16" s="277"/>
      <c r="O16" s="278"/>
      <c r="P16" s="279"/>
      <c r="Q16" s="280"/>
    </row>
    <row r="17" s="223" customFormat="true" ht="16.15" hidden="false" customHeight="true" outlineLevel="0" collapsed="false">
      <c r="A17" s="265"/>
      <c r="B17" s="266"/>
      <c r="C17" s="267"/>
      <c r="D17" s="281"/>
      <c r="E17" s="282"/>
      <c r="F17" s="282"/>
      <c r="G17" s="283"/>
      <c r="H17" s="271"/>
      <c r="I17" s="272"/>
      <c r="J17" s="273"/>
      <c r="K17" s="274"/>
      <c r="L17" s="275" t="s">
        <v>4118</v>
      </c>
      <c r="M17" s="276"/>
      <c r="N17" s="277"/>
      <c r="O17" s="278"/>
      <c r="P17" s="279"/>
      <c r="Q17" s="284"/>
    </row>
    <row r="18" s="223" customFormat="true" ht="16.15" hidden="false" customHeight="true" outlineLevel="0" collapsed="false">
      <c r="A18" s="265"/>
      <c r="B18" s="266"/>
      <c r="C18" s="267"/>
      <c r="D18" s="281"/>
      <c r="E18" s="285"/>
      <c r="F18" s="285"/>
      <c r="G18" s="283"/>
      <c r="H18" s="271"/>
      <c r="I18" s="272"/>
      <c r="J18" s="273"/>
      <c r="K18" s="274"/>
      <c r="L18" s="275"/>
      <c r="M18" s="286"/>
      <c r="N18" s="278"/>
      <c r="O18" s="278"/>
      <c r="P18" s="278"/>
      <c r="Q18" s="284"/>
    </row>
    <row r="19" s="223" customFormat="true" ht="16.15" hidden="false" customHeight="true" outlineLevel="0" collapsed="false">
      <c r="A19" s="265"/>
      <c r="B19" s="266"/>
      <c r="C19" s="267"/>
      <c r="D19" s="281"/>
      <c r="E19" s="285"/>
      <c r="F19" s="285"/>
      <c r="G19" s="283"/>
      <c r="H19" s="271"/>
      <c r="I19" s="272"/>
      <c r="J19" s="273"/>
      <c r="K19" s="274"/>
      <c r="L19" s="275"/>
      <c r="M19" s="286"/>
      <c r="N19" s="278"/>
      <c r="O19" s="278"/>
      <c r="P19" s="278"/>
      <c r="Q19" s="284"/>
    </row>
    <row r="20" s="223" customFormat="true" ht="16.15" hidden="false" customHeight="true" outlineLevel="0" collapsed="false">
      <c r="A20" s="287"/>
      <c r="B20" s="288"/>
      <c r="C20" s="289"/>
      <c r="D20" s="290"/>
      <c r="E20" s="291"/>
      <c r="F20" s="291"/>
      <c r="G20" s="292"/>
      <c r="H20" s="293"/>
      <c r="I20" s="294"/>
      <c r="J20" s="295"/>
      <c r="K20" s="296"/>
      <c r="L20" s="297"/>
      <c r="M20" s="298"/>
      <c r="N20" s="299"/>
      <c r="O20" s="299"/>
      <c r="P20" s="299"/>
      <c r="Q20" s="300"/>
    </row>
    <row r="21" customFormat="false" ht="23.25" hidden="false" customHeight="true" outlineLevel="0" collapsed="false">
      <c r="A21" s="301" t="s">
        <v>4119</v>
      </c>
      <c r="B21" s="302"/>
      <c r="C21" s="302"/>
      <c r="D21" s="302"/>
      <c r="E21" s="302"/>
      <c r="F21" s="302"/>
      <c r="G21" s="302"/>
      <c r="H21" s="302"/>
      <c r="I21" s="302"/>
      <c r="J21" s="303" t="n">
        <f aca="false">J16</f>
        <v>0</v>
      </c>
      <c r="K21" s="304"/>
      <c r="L21" s="305"/>
      <c r="M21" s="306"/>
      <c r="N21" s="306"/>
      <c r="O21" s="306"/>
      <c r="P21" s="306"/>
      <c r="Q21" s="307"/>
    </row>
    <row r="22" s="308" customFormat="true" ht="15" hidden="false" customHeight="false" outlineLevel="0" collapsed="false">
      <c r="A22" s="174"/>
      <c r="B22" s="174"/>
      <c r="C22" s="174"/>
      <c r="D22" s="175"/>
      <c r="E22" s="174"/>
      <c r="F22" s="174"/>
      <c r="G22" s="174"/>
      <c r="H22" s="174"/>
      <c r="I22" s="174"/>
      <c r="J22" s="174"/>
      <c r="K22" s="174"/>
      <c r="L22" s="174"/>
      <c r="M22" s="174"/>
      <c r="N22" s="176"/>
      <c r="O22" s="174"/>
      <c r="P22" s="177"/>
      <c r="Q22" s="178"/>
    </row>
    <row r="23" s="308" customFormat="true" ht="15" hidden="false" customHeight="false" outlineLevel="0" collapsed="false">
      <c r="A23" s="174"/>
      <c r="B23" s="174"/>
      <c r="C23" s="174"/>
      <c r="D23" s="175"/>
      <c r="E23" s="174"/>
      <c r="F23" s="174"/>
      <c r="G23" s="174"/>
      <c r="H23" s="174"/>
      <c r="I23" s="174"/>
      <c r="J23" s="174"/>
      <c r="K23" s="174"/>
      <c r="L23" s="174"/>
      <c r="M23" s="174"/>
      <c r="N23" s="176"/>
      <c r="O23" s="174"/>
      <c r="P23" s="177"/>
      <c r="Q23" s="178"/>
    </row>
    <row r="24" s="308" customFormat="true" ht="15" hidden="false" customHeight="false" outlineLevel="0" collapsed="false">
      <c r="A24" s="174"/>
      <c r="B24" s="174"/>
      <c r="C24" s="174"/>
      <c r="D24" s="175"/>
      <c r="E24" s="174"/>
      <c r="F24" s="174"/>
      <c r="G24" s="174"/>
      <c r="H24" s="174"/>
      <c r="I24" s="174"/>
      <c r="J24" s="174"/>
      <c r="K24" s="174"/>
      <c r="L24" s="174"/>
      <c r="M24" s="174"/>
      <c r="N24" s="176"/>
      <c r="O24" s="174"/>
      <c r="P24" s="177"/>
      <c r="Q24" s="178"/>
    </row>
    <row r="25" s="308" customFormat="true" ht="15" hidden="false" customHeight="false" outlineLevel="0" collapsed="false">
      <c r="A25" s="174"/>
      <c r="B25" s="174"/>
      <c r="C25" s="174"/>
      <c r="D25" s="175"/>
      <c r="E25" s="174"/>
      <c r="F25" s="174"/>
      <c r="G25" s="174"/>
      <c r="H25" s="174"/>
      <c r="I25" s="174"/>
      <c r="J25" s="174"/>
      <c r="K25" s="174"/>
      <c r="L25" s="174"/>
      <c r="M25" s="174"/>
      <c r="N25" s="176"/>
      <c r="O25" s="174"/>
      <c r="P25" s="177"/>
      <c r="Q25" s="178"/>
    </row>
    <row r="26" s="308" customFormat="true" ht="15" hidden="false" customHeight="false" outlineLevel="0" collapsed="false">
      <c r="A26" s="174"/>
      <c r="B26" s="174"/>
      <c r="C26" s="174"/>
      <c r="D26" s="175"/>
      <c r="E26" s="174"/>
      <c r="F26" s="174"/>
      <c r="G26" s="174"/>
      <c r="H26" s="174"/>
      <c r="I26" s="174"/>
      <c r="J26" s="174"/>
      <c r="K26" s="174"/>
      <c r="L26" s="174"/>
      <c r="M26" s="174"/>
      <c r="N26" s="176"/>
      <c r="O26" s="174"/>
      <c r="P26" s="177"/>
      <c r="Q26" s="178"/>
    </row>
    <row r="27" s="308" customFormat="true" ht="15" hidden="false" customHeight="false" outlineLevel="0" collapsed="false">
      <c r="A27" s="174"/>
      <c r="B27" s="174"/>
      <c r="C27" s="174"/>
      <c r="D27" s="175"/>
      <c r="E27" s="174"/>
      <c r="F27" s="174"/>
      <c r="G27" s="174"/>
      <c r="H27" s="174"/>
      <c r="I27" s="174"/>
      <c r="J27" s="174"/>
      <c r="K27" s="174"/>
      <c r="L27" s="174"/>
      <c r="M27" s="174"/>
      <c r="N27" s="176"/>
      <c r="O27" s="174"/>
      <c r="P27" s="177"/>
      <c r="Q27" s="178"/>
    </row>
    <row r="28" s="308" customFormat="true" ht="15" hidden="false" customHeight="false" outlineLevel="0" collapsed="false">
      <c r="A28" s="174"/>
      <c r="B28" s="174"/>
      <c r="C28" s="174"/>
      <c r="D28" s="175"/>
      <c r="E28" s="174"/>
      <c r="F28" s="174"/>
      <c r="G28" s="174"/>
      <c r="H28" s="174"/>
      <c r="I28" s="174"/>
      <c r="J28" s="174"/>
      <c r="K28" s="174"/>
      <c r="L28" s="174"/>
      <c r="M28" s="174"/>
      <c r="N28" s="176"/>
      <c r="O28" s="174"/>
      <c r="P28" s="177"/>
      <c r="Q28" s="178"/>
    </row>
    <row r="29" s="308" customFormat="true" ht="15" hidden="false" customHeight="false" outlineLevel="0" collapsed="false">
      <c r="A29" s="174"/>
      <c r="B29" s="174"/>
      <c r="C29" s="174"/>
      <c r="D29" s="175"/>
      <c r="E29" s="174"/>
      <c r="F29" s="174"/>
      <c r="G29" s="174"/>
      <c r="H29" s="174"/>
      <c r="I29" s="174"/>
      <c r="J29" s="174"/>
      <c r="K29" s="174"/>
      <c r="L29" s="174"/>
      <c r="M29" s="174"/>
      <c r="N29" s="176"/>
      <c r="O29" s="174"/>
      <c r="P29" s="177"/>
      <c r="Q29" s="17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03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I1" activeCellId="0" sqref="I1"/>
    </sheetView>
  </sheetViews>
  <sheetFormatPr defaultColWidth="8.6796875" defaultRowHeight="15" zeroHeight="false" outlineLevelRow="0" outlineLevelCol="0"/>
  <cols>
    <col collapsed="false" customWidth="true" hidden="true" outlineLevel="0" max="1" min="1" style="309" width="16.29"/>
    <col collapsed="false" customWidth="true" hidden="true" outlineLevel="0" max="2" min="2" style="0" width="12.71"/>
    <col collapsed="false" customWidth="true" hidden="true" outlineLevel="0" max="3" min="3" style="0" width="4.42"/>
    <col collapsed="false" customWidth="true" hidden="true" outlineLevel="0" max="4" min="4" style="0" width="9.14"/>
    <col collapsed="false" customWidth="true" hidden="true" outlineLevel="0" max="5" min="5" style="0" width="7"/>
    <col collapsed="false" customWidth="true" hidden="true" outlineLevel="0" max="6" min="6" style="0" width="9.14"/>
    <col collapsed="false" customWidth="true" hidden="true" outlineLevel="0" max="7" min="7" style="0" width="6.43"/>
    <col collapsed="false" customWidth="true" hidden="true" outlineLevel="0" max="8" min="8" style="0" width="5.71"/>
    <col collapsed="false" customWidth="true" hidden="true" outlineLevel="0" max="9" min="9" style="0" width="8.86"/>
    <col collapsed="false" customWidth="true" hidden="false" outlineLevel="0" max="10" min="10" style="310" width="9.14"/>
  </cols>
  <sheetData>
    <row r="3" customFormat="false" ht="15" hidden="false" customHeight="false" outlineLevel="0" collapsed="false">
      <c r="A3" s="309" t="s">
        <v>37</v>
      </c>
      <c r="B3" s="311" t="s">
        <v>4120</v>
      </c>
      <c r="C3" s="312" t="s">
        <v>4121</v>
      </c>
      <c r="D3" s="313"/>
      <c r="E3" s="312" t="s">
        <v>1072</v>
      </c>
      <c r="F3" s="313"/>
      <c r="G3" s="312" t="s">
        <v>4122</v>
      </c>
      <c r="I3" s="312" t="s">
        <v>4123</v>
      </c>
    </row>
    <row r="4" customFormat="false" ht="15" hidden="false" customHeight="false" outlineLevel="0" collapsed="false">
      <c r="A4" s="309" t="e">
        <f aca="false" t="array" ref="A4:A203">_xlfn.SEQUENCE(1,"08/04/2026")</f>
        <v>#NAME?</v>
      </c>
      <c r="B4" s="311" t="s">
        <v>4124</v>
      </c>
      <c r="C4" s="312" t="s">
        <v>4125</v>
      </c>
      <c r="D4" s="313"/>
      <c r="E4" s="312" t="s">
        <v>4126</v>
      </c>
      <c r="F4" s="313"/>
      <c r="G4" s="312" t="s">
        <v>4127</v>
      </c>
      <c r="I4" s="312" t="s">
        <v>4128</v>
      </c>
    </row>
    <row r="5" customFormat="false" ht="15" hidden="false" customHeight="false" outlineLevel="0" collapsed="false">
      <c r="A5" s="309" t="e">
        <v>#NAME?</v>
      </c>
      <c r="B5" s="311" t="s">
        <v>38</v>
      </c>
      <c r="C5" s="313"/>
      <c r="D5" s="313"/>
      <c r="E5" s="313"/>
      <c r="F5" s="313"/>
      <c r="G5" s="312" t="s">
        <v>4129</v>
      </c>
    </row>
    <row r="6" customFormat="false" ht="15" hidden="false" customHeight="false" outlineLevel="0" collapsed="false">
      <c r="A6" s="309" t="e">
        <v>#NAME?</v>
      </c>
      <c r="B6" s="311"/>
      <c r="C6" s="313"/>
      <c r="D6" s="313"/>
      <c r="E6" s="313"/>
      <c r="F6" s="313"/>
      <c r="G6" s="312" t="s">
        <v>4130</v>
      </c>
    </row>
    <row r="7" customFormat="false" ht="15" hidden="false" customHeight="false" outlineLevel="0" collapsed="false">
      <c r="A7" s="309" t="e">
        <v>#NAME?</v>
      </c>
      <c r="B7" s="311"/>
    </row>
    <row r="8" customFormat="false" ht="15" hidden="false" customHeight="false" outlineLevel="0" collapsed="false">
      <c r="A8" s="309" t="e">
        <v>#NAME?</v>
      </c>
      <c r="B8" s="311"/>
    </row>
    <row r="9" customFormat="false" ht="15" hidden="false" customHeight="false" outlineLevel="0" collapsed="false">
      <c r="A9" s="309" t="e">
        <v>#NAME?</v>
      </c>
      <c r="B9" s="311"/>
    </row>
    <row r="10" customFormat="false" ht="15" hidden="false" customHeight="false" outlineLevel="0" collapsed="false">
      <c r="A10" s="309" t="e">
        <v>#NAME?</v>
      </c>
      <c r="B10" s="311"/>
    </row>
    <row r="11" customFormat="false" ht="15" hidden="false" customHeight="false" outlineLevel="0" collapsed="false">
      <c r="A11" s="309" t="e">
        <v>#NAME?</v>
      </c>
      <c r="B11" s="311"/>
    </row>
    <row r="12" customFormat="false" ht="15" hidden="false" customHeight="false" outlineLevel="0" collapsed="false">
      <c r="A12" s="309" t="e">
        <v>#NAME?</v>
      </c>
      <c r="B12" s="311"/>
    </row>
    <row r="13" customFormat="false" ht="15" hidden="false" customHeight="false" outlineLevel="0" collapsed="false">
      <c r="A13" s="309" t="e">
        <v>#NAME?</v>
      </c>
      <c r="B13" s="311"/>
    </row>
    <row r="14" customFormat="false" ht="15" hidden="false" customHeight="false" outlineLevel="0" collapsed="false">
      <c r="A14" s="309" t="e">
        <v>#NAME?</v>
      </c>
      <c r="B14" s="311"/>
    </row>
    <row r="15" customFormat="false" ht="15" hidden="false" customHeight="false" outlineLevel="0" collapsed="false">
      <c r="A15" s="309" t="e">
        <v>#NAME?</v>
      </c>
      <c r="B15" s="311"/>
    </row>
    <row r="16" customFormat="false" ht="15" hidden="false" customHeight="false" outlineLevel="0" collapsed="false">
      <c r="A16" s="309" t="e">
        <v>#NAME?</v>
      </c>
      <c r="B16" s="311"/>
    </row>
    <row r="17" customFormat="false" ht="15" hidden="false" customHeight="false" outlineLevel="0" collapsed="false">
      <c r="A17" s="309" t="e">
        <v>#NAME?</v>
      </c>
      <c r="B17" s="311"/>
    </row>
    <row r="18" customFormat="false" ht="15" hidden="false" customHeight="false" outlineLevel="0" collapsed="false">
      <c r="A18" s="309" t="e">
        <v>#NAME?</v>
      </c>
      <c r="B18" s="311"/>
    </row>
    <row r="19" customFormat="false" ht="15" hidden="false" customHeight="false" outlineLevel="0" collapsed="false">
      <c r="A19" s="309" t="e">
        <v>#NAME?</v>
      </c>
      <c r="B19" s="311"/>
    </row>
    <row r="20" customFormat="false" ht="15" hidden="false" customHeight="false" outlineLevel="0" collapsed="false">
      <c r="A20" s="309" t="e">
        <v>#NAME?</v>
      </c>
      <c r="B20" s="311"/>
    </row>
    <row r="21" customFormat="false" ht="15" hidden="false" customHeight="false" outlineLevel="0" collapsed="false">
      <c r="A21" s="309" t="e">
        <v>#NAME?</v>
      </c>
      <c r="B21" s="311"/>
    </row>
    <row r="22" customFormat="false" ht="15" hidden="false" customHeight="false" outlineLevel="0" collapsed="false">
      <c r="A22" s="309" t="e">
        <v>#NAME?</v>
      </c>
      <c r="B22" s="311"/>
    </row>
    <row r="23" customFormat="false" ht="15" hidden="false" customHeight="false" outlineLevel="0" collapsed="false">
      <c r="A23" s="309" t="e">
        <v>#NAME?</v>
      </c>
      <c r="B23" s="311"/>
    </row>
    <row r="24" customFormat="false" ht="15" hidden="false" customHeight="false" outlineLevel="0" collapsed="false">
      <c r="A24" s="309" t="e">
        <v>#NAME?</v>
      </c>
      <c r="B24" s="311"/>
    </row>
    <row r="25" customFormat="false" ht="15" hidden="false" customHeight="false" outlineLevel="0" collapsed="false">
      <c r="A25" s="309" t="e">
        <v>#NAME?</v>
      </c>
      <c r="B25" s="311"/>
    </row>
    <row r="26" customFormat="false" ht="15" hidden="false" customHeight="false" outlineLevel="0" collapsed="false">
      <c r="A26" s="309" t="e">
        <v>#NAME?</v>
      </c>
      <c r="B26" s="311"/>
    </row>
    <row r="27" customFormat="false" ht="15" hidden="false" customHeight="false" outlineLevel="0" collapsed="false">
      <c r="A27" s="309" t="e">
        <v>#NAME?</v>
      </c>
      <c r="B27" s="311"/>
    </row>
    <row r="28" customFormat="false" ht="15" hidden="false" customHeight="false" outlineLevel="0" collapsed="false">
      <c r="A28" s="309" t="e">
        <v>#NAME?</v>
      </c>
      <c r="B28" s="311"/>
    </row>
    <row r="29" customFormat="false" ht="15" hidden="false" customHeight="false" outlineLevel="0" collapsed="false">
      <c r="A29" s="309" t="e">
        <v>#NAME?</v>
      </c>
      <c r="B29" s="311"/>
    </row>
    <row r="30" customFormat="false" ht="15" hidden="false" customHeight="false" outlineLevel="0" collapsed="false">
      <c r="A30" s="309" t="e">
        <v>#NAME?</v>
      </c>
      <c r="B30" s="311"/>
    </row>
    <row r="31" customFormat="false" ht="15" hidden="false" customHeight="false" outlineLevel="0" collapsed="false">
      <c r="A31" s="309" t="e">
        <v>#NAME?</v>
      </c>
      <c r="B31" s="311"/>
    </row>
    <row r="32" customFormat="false" ht="15" hidden="false" customHeight="false" outlineLevel="0" collapsed="false">
      <c r="A32" s="309" t="e">
        <v>#NAME?</v>
      </c>
      <c r="B32" s="311"/>
    </row>
    <row r="33" customFormat="false" ht="15" hidden="false" customHeight="false" outlineLevel="0" collapsed="false">
      <c r="A33" s="309" t="e">
        <v>#NAME?</v>
      </c>
      <c r="B33" s="311"/>
    </row>
    <row r="34" customFormat="false" ht="15" hidden="false" customHeight="false" outlineLevel="0" collapsed="false">
      <c r="A34" s="309" t="e">
        <v>#NAME?</v>
      </c>
      <c r="B34" s="311"/>
    </row>
    <row r="35" customFormat="false" ht="15" hidden="false" customHeight="false" outlineLevel="0" collapsed="false">
      <c r="A35" s="309" t="e">
        <v>#NAME?</v>
      </c>
      <c r="B35" s="311"/>
    </row>
    <row r="36" customFormat="false" ht="15" hidden="false" customHeight="false" outlineLevel="0" collapsed="false">
      <c r="A36" s="309" t="e">
        <v>#NAME?</v>
      </c>
      <c r="B36" s="311"/>
    </row>
    <row r="37" customFormat="false" ht="15" hidden="false" customHeight="false" outlineLevel="0" collapsed="false">
      <c r="A37" s="309" t="e">
        <v>#NAME?</v>
      </c>
      <c r="B37" s="311"/>
    </row>
    <row r="38" customFormat="false" ht="15" hidden="false" customHeight="false" outlineLevel="0" collapsed="false">
      <c r="A38" s="309" t="e">
        <v>#NAME?</v>
      </c>
      <c r="B38" s="311"/>
    </row>
    <row r="39" customFormat="false" ht="15" hidden="false" customHeight="false" outlineLevel="0" collapsed="false">
      <c r="A39" s="309" t="e">
        <v>#NAME?</v>
      </c>
      <c r="B39" s="311"/>
    </row>
    <row r="40" customFormat="false" ht="15" hidden="false" customHeight="false" outlineLevel="0" collapsed="false">
      <c r="A40" s="309" t="e">
        <v>#NAME?</v>
      </c>
      <c r="B40" s="311"/>
    </row>
    <row r="41" customFormat="false" ht="15" hidden="false" customHeight="false" outlineLevel="0" collapsed="false">
      <c r="A41" s="309" t="e">
        <v>#NAME?</v>
      </c>
      <c r="B41" s="311"/>
    </row>
    <row r="42" customFormat="false" ht="15" hidden="false" customHeight="false" outlineLevel="0" collapsed="false">
      <c r="A42" s="309" t="e">
        <v>#NAME?</v>
      </c>
      <c r="B42" s="311"/>
    </row>
    <row r="43" customFormat="false" ht="15" hidden="false" customHeight="false" outlineLevel="0" collapsed="false">
      <c r="A43" s="309" t="e">
        <v>#NAME?</v>
      </c>
      <c r="B43" s="311"/>
    </row>
    <row r="44" customFormat="false" ht="15" hidden="false" customHeight="false" outlineLevel="0" collapsed="false">
      <c r="A44" s="309" t="e">
        <v>#NAME?</v>
      </c>
      <c r="B44" s="311"/>
    </row>
    <row r="45" customFormat="false" ht="15" hidden="false" customHeight="false" outlineLevel="0" collapsed="false">
      <c r="A45" s="309" t="e">
        <v>#NAME?</v>
      </c>
      <c r="B45" s="311"/>
    </row>
    <row r="46" customFormat="false" ht="15" hidden="false" customHeight="false" outlineLevel="0" collapsed="false">
      <c r="A46" s="309" t="e">
        <v>#NAME?</v>
      </c>
      <c r="B46" s="311"/>
    </row>
    <row r="47" customFormat="false" ht="15" hidden="false" customHeight="false" outlineLevel="0" collapsed="false">
      <c r="A47" s="309" t="e">
        <v>#NAME?</v>
      </c>
      <c r="B47" s="311"/>
    </row>
    <row r="48" customFormat="false" ht="15" hidden="false" customHeight="false" outlineLevel="0" collapsed="false">
      <c r="A48" s="309" t="e">
        <v>#NAME?</v>
      </c>
      <c r="B48" s="311"/>
    </row>
    <row r="49" customFormat="false" ht="15" hidden="false" customHeight="false" outlineLevel="0" collapsed="false">
      <c r="A49" s="309" t="e">
        <v>#NAME?</v>
      </c>
      <c r="B49" s="311"/>
    </row>
    <row r="50" customFormat="false" ht="15" hidden="false" customHeight="false" outlineLevel="0" collapsed="false">
      <c r="A50" s="309" t="e">
        <v>#NAME?</v>
      </c>
      <c r="B50" s="311"/>
    </row>
    <row r="51" customFormat="false" ht="15" hidden="false" customHeight="false" outlineLevel="0" collapsed="false">
      <c r="A51" s="309" t="e">
        <v>#NAME?</v>
      </c>
      <c r="B51" s="311"/>
    </row>
    <row r="52" customFormat="false" ht="15" hidden="false" customHeight="false" outlineLevel="0" collapsed="false">
      <c r="A52" s="309" t="e">
        <v>#NAME?</v>
      </c>
      <c r="B52" s="311"/>
    </row>
    <row r="53" customFormat="false" ht="15" hidden="false" customHeight="false" outlineLevel="0" collapsed="false">
      <c r="A53" s="309" t="e">
        <v>#NAME?</v>
      </c>
      <c r="B53" s="311"/>
    </row>
    <row r="54" customFormat="false" ht="15" hidden="false" customHeight="false" outlineLevel="0" collapsed="false">
      <c r="A54" s="309" t="e">
        <v>#NAME?</v>
      </c>
      <c r="B54" s="311"/>
    </row>
    <row r="55" customFormat="false" ht="15" hidden="false" customHeight="false" outlineLevel="0" collapsed="false">
      <c r="A55" s="309" t="e">
        <v>#NAME?</v>
      </c>
      <c r="B55" s="311"/>
    </row>
    <row r="56" customFormat="false" ht="15" hidden="false" customHeight="false" outlineLevel="0" collapsed="false">
      <c r="A56" s="309" t="e">
        <v>#NAME?</v>
      </c>
      <c r="B56" s="311"/>
    </row>
    <row r="57" customFormat="false" ht="15" hidden="false" customHeight="false" outlineLevel="0" collapsed="false">
      <c r="A57" s="309" t="e">
        <v>#NAME?</v>
      </c>
      <c r="B57" s="311"/>
    </row>
    <row r="58" customFormat="false" ht="15" hidden="false" customHeight="false" outlineLevel="0" collapsed="false">
      <c r="A58" s="309" t="e">
        <v>#NAME?</v>
      </c>
      <c r="B58" s="311"/>
    </row>
    <row r="59" customFormat="false" ht="15" hidden="false" customHeight="false" outlineLevel="0" collapsed="false">
      <c r="A59" s="309" t="e">
        <v>#NAME?</v>
      </c>
      <c r="B59" s="311"/>
    </row>
    <row r="60" customFormat="false" ht="15" hidden="false" customHeight="false" outlineLevel="0" collapsed="false">
      <c r="A60" s="309" t="e">
        <v>#NAME?</v>
      </c>
      <c r="B60" s="311"/>
    </row>
    <row r="61" customFormat="false" ht="15" hidden="false" customHeight="false" outlineLevel="0" collapsed="false">
      <c r="A61" s="309" t="e">
        <v>#NAME?</v>
      </c>
      <c r="B61" s="311"/>
    </row>
    <row r="62" customFormat="false" ht="15" hidden="false" customHeight="false" outlineLevel="0" collapsed="false">
      <c r="A62" s="309" t="e">
        <v>#NAME?</v>
      </c>
      <c r="B62" s="311"/>
    </row>
    <row r="63" customFormat="false" ht="15" hidden="false" customHeight="false" outlineLevel="0" collapsed="false">
      <c r="A63" s="309" t="e">
        <v>#NAME?</v>
      </c>
      <c r="B63" s="311"/>
    </row>
    <row r="64" customFormat="false" ht="15" hidden="false" customHeight="false" outlineLevel="0" collapsed="false">
      <c r="A64" s="309" t="e">
        <v>#NAME?</v>
      </c>
      <c r="B64" s="311"/>
    </row>
    <row r="65" customFormat="false" ht="15" hidden="false" customHeight="false" outlineLevel="0" collapsed="false">
      <c r="A65" s="309" t="e">
        <v>#NAME?</v>
      </c>
      <c r="B65" s="311"/>
    </row>
    <row r="66" customFormat="false" ht="15" hidden="false" customHeight="false" outlineLevel="0" collapsed="false">
      <c r="A66" s="309" t="e">
        <v>#NAME?</v>
      </c>
      <c r="B66" s="311"/>
    </row>
    <row r="67" customFormat="false" ht="15" hidden="false" customHeight="false" outlineLevel="0" collapsed="false">
      <c r="A67" s="309" t="e">
        <v>#NAME?</v>
      </c>
      <c r="B67" s="311"/>
    </row>
    <row r="68" customFormat="false" ht="15" hidden="false" customHeight="false" outlineLevel="0" collapsed="false">
      <c r="A68" s="309" t="e">
        <v>#NAME?</v>
      </c>
      <c r="B68" s="311"/>
    </row>
    <row r="69" customFormat="false" ht="15" hidden="false" customHeight="false" outlineLevel="0" collapsed="false">
      <c r="A69" s="309" t="e">
        <v>#NAME?</v>
      </c>
      <c r="B69" s="311"/>
    </row>
    <row r="70" customFormat="false" ht="15" hidden="false" customHeight="false" outlineLevel="0" collapsed="false">
      <c r="A70" s="309" t="e">
        <v>#NAME?</v>
      </c>
      <c r="B70" s="311"/>
    </row>
    <row r="71" customFormat="false" ht="15" hidden="false" customHeight="false" outlineLevel="0" collapsed="false">
      <c r="A71" s="309" t="e">
        <v>#NAME?</v>
      </c>
      <c r="B71" s="311"/>
    </row>
    <row r="72" customFormat="false" ht="15" hidden="false" customHeight="false" outlineLevel="0" collapsed="false">
      <c r="A72" s="309" t="e">
        <v>#NAME?</v>
      </c>
      <c r="B72" s="311"/>
    </row>
    <row r="73" customFormat="false" ht="15" hidden="false" customHeight="false" outlineLevel="0" collapsed="false">
      <c r="A73" s="309" t="e">
        <v>#NAME?</v>
      </c>
      <c r="B73" s="311"/>
    </row>
    <row r="74" customFormat="false" ht="15" hidden="false" customHeight="false" outlineLevel="0" collapsed="false">
      <c r="A74" s="309" t="e">
        <v>#NAME?</v>
      </c>
      <c r="B74" s="311"/>
    </row>
    <row r="75" customFormat="false" ht="15" hidden="false" customHeight="false" outlineLevel="0" collapsed="false">
      <c r="A75" s="309" t="e">
        <v>#NAME?</v>
      </c>
      <c r="B75" s="311"/>
    </row>
    <row r="76" customFormat="false" ht="15" hidden="false" customHeight="false" outlineLevel="0" collapsed="false">
      <c r="A76" s="309" t="e">
        <v>#NAME?</v>
      </c>
      <c r="B76" s="311"/>
    </row>
    <row r="77" customFormat="false" ht="15" hidden="false" customHeight="false" outlineLevel="0" collapsed="false">
      <c r="A77" s="309" t="e">
        <v>#NAME?</v>
      </c>
      <c r="B77" s="311"/>
    </row>
    <row r="78" customFormat="false" ht="15" hidden="false" customHeight="false" outlineLevel="0" collapsed="false">
      <c r="A78" s="309" t="e">
        <v>#NAME?</v>
      </c>
      <c r="B78" s="311"/>
    </row>
    <row r="79" customFormat="false" ht="15" hidden="false" customHeight="false" outlineLevel="0" collapsed="false">
      <c r="A79" s="309" t="e">
        <v>#NAME?</v>
      </c>
      <c r="B79" s="311"/>
    </row>
    <row r="80" customFormat="false" ht="15" hidden="false" customHeight="false" outlineLevel="0" collapsed="false">
      <c r="A80" s="309" t="e">
        <v>#NAME?</v>
      </c>
      <c r="B80" s="311"/>
    </row>
    <row r="81" customFormat="false" ht="15" hidden="false" customHeight="false" outlineLevel="0" collapsed="false">
      <c r="A81" s="309" t="e">
        <v>#NAME?</v>
      </c>
      <c r="B81" s="311"/>
    </row>
    <row r="82" customFormat="false" ht="15" hidden="false" customHeight="false" outlineLevel="0" collapsed="false">
      <c r="A82" s="309" t="e">
        <v>#NAME?</v>
      </c>
      <c r="B82" s="311"/>
    </row>
    <row r="83" customFormat="false" ht="15" hidden="false" customHeight="false" outlineLevel="0" collapsed="false">
      <c r="A83" s="309" t="e">
        <v>#NAME?</v>
      </c>
      <c r="B83" s="311"/>
    </row>
    <row r="84" customFormat="false" ht="15" hidden="false" customHeight="false" outlineLevel="0" collapsed="false">
      <c r="A84" s="309" t="e">
        <v>#NAME?</v>
      </c>
      <c r="B84" s="311"/>
    </row>
    <row r="85" customFormat="false" ht="15" hidden="false" customHeight="false" outlineLevel="0" collapsed="false">
      <c r="A85" s="309" t="e">
        <v>#NAME?</v>
      </c>
      <c r="B85" s="311"/>
    </row>
    <row r="86" customFormat="false" ht="15" hidden="false" customHeight="false" outlineLevel="0" collapsed="false">
      <c r="A86" s="309" t="e">
        <v>#NAME?</v>
      </c>
      <c r="B86" s="311"/>
    </row>
    <row r="87" customFormat="false" ht="15" hidden="false" customHeight="false" outlineLevel="0" collapsed="false">
      <c r="A87" s="309" t="e">
        <v>#NAME?</v>
      </c>
      <c r="B87" s="311"/>
    </row>
    <row r="88" customFormat="false" ht="15" hidden="false" customHeight="false" outlineLevel="0" collapsed="false">
      <c r="A88" s="309" t="e">
        <v>#NAME?</v>
      </c>
      <c r="B88" s="311"/>
    </row>
    <row r="89" customFormat="false" ht="15" hidden="false" customHeight="false" outlineLevel="0" collapsed="false">
      <c r="A89" s="309" t="e">
        <v>#NAME?</v>
      </c>
      <c r="B89" s="311"/>
    </row>
    <row r="90" customFormat="false" ht="15" hidden="false" customHeight="false" outlineLevel="0" collapsed="false">
      <c r="A90" s="309" t="e">
        <v>#NAME?</v>
      </c>
      <c r="B90" s="311"/>
    </row>
    <row r="91" customFormat="false" ht="15" hidden="false" customHeight="false" outlineLevel="0" collapsed="false">
      <c r="A91" s="309" t="e">
        <v>#NAME?</v>
      </c>
      <c r="B91" s="311"/>
    </row>
    <row r="92" customFormat="false" ht="15" hidden="false" customHeight="false" outlineLevel="0" collapsed="false">
      <c r="A92" s="309" t="e">
        <v>#NAME?</v>
      </c>
      <c r="B92" s="311"/>
    </row>
    <row r="93" customFormat="false" ht="15" hidden="false" customHeight="false" outlineLevel="0" collapsed="false">
      <c r="A93" s="309" t="e">
        <v>#NAME?</v>
      </c>
      <c r="B93" s="311"/>
    </row>
    <row r="94" customFormat="false" ht="15" hidden="false" customHeight="false" outlineLevel="0" collapsed="false">
      <c r="A94" s="309" t="e">
        <v>#NAME?</v>
      </c>
      <c r="B94" s="311"/>
    </row>
    <row r="95" customFormat="false" ht="15" hidden="false" customHeight="false" outlineLevel="0" collapsed="false">
      <c r="A95" s="309" t="e">
        <v>#NAME?</v>
      </c>
      <c r="B95" s="311"/>
    </row>
    <row r="96" customFormat="false" ht="15" hidden="false" customHeight="false" outlineLevel="0" collapsed="false">
      <c r="A96" s="309" t="e">
        <v>#NAME?</v>
      </c>
      <c r="B96" s="311"/>
    </row>
    <row r="97" customFormat="false" ht="15" hidden="false" customHeight="false" outlineLevel="0" collapsed="false">
      <c r="A97" s="309" t="e">
        <v>#NAME?</v>
      </c>
      <c r="B97" s="311"/>
    </row>
    <row r="98" customFormat="false" ht="15" hidden="false" customHeight="false" outlineLevel="0" collapsed="false">
      <c r="A98" s="309" t="e">
        <v>#NAME?</v>
      </c>
      <c r="B98" s="311"/>
    </row>
    <row r="99" customFormat="false" ht="15" hidden="false" customHeight="false" outlineLevel="0" collapsed="false">
      <c r="A99" s="309" t="e">
        <v>#NAME?</v>
      </c>
      <c r="B99" s="311"/>
    </row>
    <row r="100" customFormat="false" ht="15" hidden="false" customHeight="false" outlineLevel="0" collapsed="false">
      <c r="A100" s="309" t="e">
        <v>#NAME?</v>
      </c>
      <c r="B100" s="311"/>
    </row>
    <row r="101" customFormat="false" ht="15" hidden="false" customHeight="false" outlineLevel="0" collapsed="false">
      <c r="A101" s="309" t="e">
        <v>#NAME?</v>
      </c>
      <c r="B101" s="311"/>
    </row>
    <row r="102" customFormat="false" ht="15" hidden="false" customHeight="false" outlineLevel="0" collapsed="false">
      <c r="A102" s="309" t="e">
        <v>#NAME?</v>
      </c>
      <c r="B102" s="311"/>
    </row>
    <row r="103" customFormat="false" ht="15" hidden="false" customHeight="false" outlineLevel="0" collapsed="false">
      <c r="A103" s="309" t="e">
        <v>#NAME?</v>
      </c>
      <c r="B103" s="311"/>
    </row>
    <row r="104" customFormat="false" ht="15" hidden="false" customHeight="false" outlineLevel="0" collapsed="false">
      <c r="A104" s="309" t="e">
        <v>#NAME?</v>
      </c>
      <c r="B104" s="311"/>
    </row>
    <row r="105" customFormat="false" ht="15" hidden="false" customHeight="false" outlineLevel="0" collapsed="false">
      <c r="A105" s="309" t="e">
        <v>#NAME?</v>
      </c>
      <c r="B105" s="311"/>
    </row>
    <row r="106" customFormat="false" ht="15" hidden="false" customHeight="false" outlineLevel="0" collapsed="false">
      <c r="A106" s="309" t="e">
        <v>#NAME?</v>
      </c>
      <c r="B106" s="311"/>
    </row>
    <row r="107" customFormat="false" ht="15" hidden="false" customHeight="false" outlineLevel="0" collapsed="false">
      <c r="A107" s="309" t="e">
        <v>#NAME?</v>
      </c>
      <c r="B107" s="311"/>
    </row>
    <row r="108" customFormat="false" ht="15" hidden="false" customHeight="false" outlineLevel="0" collapsed="false">
      <c r="A108" s="309" t="e">
        <v>#NAME?</v>
      </c>
      <c r="B108" s="311"/>
    </row>
    <row r="109" customFormat="false" ht="15" hidden="false" customHeight="false" outlineLevel="0" collapsed="false">
      <c r="A109" s="309" t="e">
        <v>#NAME?</v>
      </c>
      <c r="B109" s="311"/>
    </row>
    <row r="110" customFormat="false" ht="15" hidden="false" customHeight="false" outlineLevel="0" collapsed="false">
      <c r="A110" s="309" t="e">
        <v>#NAME?</v>
      </c>
      <c r="B110" s="311"/>
    </row>
    <row r="111" customFormat="false" ht="15" hidden="false" customHeight="false" outlineLevel="0" collapsed="false">
      <c r="A111" s="309" t="e">
        <v>#NAME?</v>
      </c>
      <c r="B111" s="311"/>
    </row>
    <row r="112" customFormat="false" ht="15" hidden="false" customHeight="false" outlineLevel="0" collapsed="false">
      <c r="A112" s="309" t="e">
        <v>#NAME?</v>
      </c>
      <c r="B112" s="311"/>
    </row>
    <row r="113" customFormat="false" ht="15" hidden="false" customHeight="false" outlineLevel="0" collapsed="false">
      <c r="A113" s="309" t="e">
        <v>#NAME?</v>
      </c>
      <c r="B113" s="311"/>
    </row>
    <row r="114" customFormat="false" ht="15" hidden="false" customHeight="false" outlineLevel="0" collapsed="false">
      <c r="A114" s="309" t="e">
        <v>#NAME?</v>
      </c>
      <c r="B114" s="311"/>
    </row>
    <row r="115" customFormat="false" ht="15" hidden="false" customHeight="false" outlineLevel="0" collapsed="false">
      <c r="A115" s="309" t="e">
        <v>#NAME?</v>
      </c>
      <c r="B115" s="311"/>
    </row>
    <row r="116" customFormat="false" ht="15" hidden="false" customHeight="false" outlineLevel="0" collapsed="false">
      <c r="A116" s="309" t="e">
        <v>#NAME?</v>
      </c>
      <c r="B116" s="311"/>
    </row>
    <row r="117" customFormat="false" ht="15" hidden="false" customHeight="false" outlineLevel="0" collapsed="false">
      <c r="A117" s="309" t="e">
        <v>#NAME?</v>
      </c>
      <c r="B117" s="311"/>
    </row>
    <row r="118" customFormat="false" ht="15" hidden="false" customHeight="false" outlineLevel="0" collapsed="false">
      <c r="A118" s="309" t="e">
        <v>#NAME?</v>
      </c>
      <c r="B118" s="311"/>
    </row>
    <row r="119" customFormat="false" ht="15" hidden="false" customHeight="false" outlineLevel="0" collapsed="false">
      <c r="A119" s="309" t="e">
        <v>#NAME?</v>
      </c>
      <c r="B119" s="311"/>
    </row>
    <row r="120" customFormat="false" ht="15" hidden="false" customHeight="false" outlineLevel="0" collapsed="false">
      <c r="A120" s="309" t="e">
        <v>#NAME?</v>
      </c>
      <c r="B120" s="311"/>
    </row>
    <row r="121" customFormat="false" ht="15" hidden="false" customHeight="false" outlineLevel="0" collapsed="false">
      <c r="A121" s="309" t="e">
        <v>#NAME?</v>
      </c>
      <c r="B121" s="311"/>
    </row>
    <row r="122" customFormat="false" ht="15" hidden="false" customHeight="false" outlineLevel="0" collapsed="false">
      <c r="A122" s="309" t="e">
        <v>#NAME?</v>
      </c>
      <c r="B122" s="311"/>
    </row>
    <row r="123" customFormat="false" ht="15" hidden="false" customHeight="false" outlineLevel="0" collapsed="false">
      <c r="A123" s="309" t="e">
        <v>#NAME?</v>
      </c>
      <c r="B123" s="311"/>
    </row>
    <row r="124" customFormat="false" ht="15" hidden="false" customHeight="false" outlineLevel="0" collapsed="false">
      <c r="A124" s="309" t="e">
        <v>#NAME?</v>
      </c>
      <c r="B124" s="311"/>
    </row>
    <row r="125" customFormat="false" ht="15" hidden="false" customHeight="false" outlineLevel="0" collapsed="false">
      <c r="A125" s="309" t="e">
        <v>#NAME?</v>
      </c>
      <c r="B125" s="311"/>
    </row>
    <row r="126" customFormat="false" ht="15" hidden="false" customHeight="false" outlineLevel="0" collapsed="false">
      <c r="A126" s="309" t="e">
        <v>#NAME?</v>
      </c>
      <c r="B126" s="311"/>
    </row>
    <row r="127" customFormat="false" ht="15" hidden="false" customHeight="false" outlineLevel="0" collapsed="false">
      <c r="A127" s="309" t="e">
        <v>#NAME?</v>
      </c>
      <c r="B127" s="311"/>
    </row>
    <row r="128" customFormat="false" ht="15" hidden="false" customHeight="false" outlineLevel="0" collapsed="false">
      <c r="A128" s="309" t="e">
        <v>#NAME?</v>
      </c>
      <c r="B128" s="311"/>
    </row>
    <row r="129" customFormat="false" ht="15" hidden="false" customHeight="false" outlineLevel="0" collapsed="false">
      <c r="A129" s="309" t="e">
        <v>#NAME?</v>
      </c>
      <c r="B129" s="311"/>
    </row>
    <row r="130" customFormat="false" ht="15" hidden="false" customHeight="false" outlineLevel="0" collapsed="false">
      <c r="A130" s="309" t="e">
        <v>#NAME?</v>
      </c>
      <c r="B130" s="311"/>
    </row>
    <row r="131" customFormat="false" ht="15" hidden="false" customHeight="false" outlineLevel="0" collapsed="false">
      <c r="A131" s="309" t="e">
        <v>#NAME?</v>
      </c>
      <c r="B131" s="311"/>
    </row>
    <row r="132" customFormat="false" ht="15" hidden="false" customHeight="false" outlineLevel="0" collapsed="false">
      <c r="A132" s="309" t="e">
        <v>#NAME?</v>
      </c>
      <c r="B132" s="311"/>
    </row>
    <row r="133" customFormat="false" ht="15" hidden="false" customHeight="false" outlineLevel="0" collapsed="false">
      <c r="A133" s="309" t="e">
        <v>#NAME?</v>
      </c>
      <c r="B133" s="311"/>
    </row>
    <row r="134" customFormat="false" ht="15" hidden="false" customHeight="false" outlineLevel="0" collapsed="false">
      <c r="A134" s="309" t="e">
        <v>#NAME?</v>
      </c>
      <c r="B134" s="311"/>
    </row>
    <row r="135" customFormat="false" ht="15" hidden="false" customHeight="false" outlineLevel="0" collapsed="false">
      <c r="A135" s="309" t="e">
        <v>#NAME?</v>
      </c>
      <c r="B135" s="311"/>
    </row>
    <row r="136" customFormat="false" ht="15" hidden="false" customHeight="false" outlineLevel="0" collapsed="false">
      <c r="A136" s="309" t="e">
        <v>#NAME?</v>
      </c>
      <c r="B136" s="311"/>
    </row>
    <row r="137" customFormat="false" ht="15" hidden="false" customHeight="false" outlineLevel="0" collapsed="false">
      <c r="A137" s="309" t="e">
        <v>#NAME?</v>
      </c>
      <c r="B137" s="311"/>
    </row>
    <row r="138" customFormat="false" ht="15" hidden="false" customHeight="false" outlineLevel="0" collapsed="false">
      <c r="A138" s="309" t="e">
        <v>#NAME?</v>
      </c>
      <c r="B138" s="311"/>
    </row>
    <row r="139" customFormat="false" ht="15" hidden="false" customHeight="false" outlineLevel="0" collapsed="false">
      <c r="A139" s="309" t="e">
        <v>#NAME?</v>
      </c>
      <c r="B139" s="311"/>
    </row>
    <row r="140" customFormat="false" ht="15" hidden="false" customHeight="false" outlineLevel="0" collapsed="false">
      <c r="A140" s="309" t="e">
        <v>#NAME?</v>
      </c>
      <c r="B140" s="311"/>
    </row>
    <row r="141" customFormat="false" ht="15" hidden="false" customHeight="false" outlineLevel="0" collapsed="false">
      <c r="A141" s="309" t="e">
        <v>#NAME?</v>
      </c>
      <c r="B141" s="311"/>
    </row>
    <row r="142" customFormat="false" ht="15" hidden="false" customHeight="false" outlineLevel="0" collapsed="false">
      <c r="A142" s="309" t="e">
        <v>#NAME?</v>
      </c>
      <c r="B142" s="311"/>
    </row>
    <row r="143" customFormat="false" ht="15" hidden="false" customHeight="false" outlineLevel="0" collapsed="false">
      <c r="A143" s="309" t="e">
        <v>#NAME?</v>
      </c>
      <c r="B143" s="311"/>
    </row>
    <row r="144" customFormat="false" ht="15" hidden="false" customHeight="false" outlineLevel="0" collapsed="false">
      <c r="A144" s="309" t="e">
        <v>#NAME?</v>
      </c>
      <c r="B144" s="311"/>
    </row>
    <row r="145" customFormat="false" ht="15" hidden="false" customHeight="false" outlineLevel="0" collapsed="false">
      <c r="A145" s="309" t="e">
        <v>#NAME?</v>
      </c>
      <c r="B145" s="311"/>
    </row>
    <row r="146" customFormat="false" ht="15" hidden="false" customHeight="false" outlineLevel="0" collapsed="false">
      <c r="A146" s="309" t="e">
        <v>#NAME?</v>
      </c>
      <c r="B146" s="311"/>
    </row>
    <row r="147" customFormat="false" ht="15" hidden="false" customHeight="false" outlineLevel="0" collapsed="false">
      <c r="A147" s="309" t="e">
        <v>#NAME?</v>
      </c>
      <c r="B147" s="311"/>
    </row>
    <row r="148" customFormat="false" ht="15" hidden="false" customHeight="false" outlineLevel="0" collapsed="false">
      <c r="A148" s="309" t="e">
        <v>#NAME?</v>
      </c>
      <c r="B148" s="311"/>
    </row>
    <row r="149" customFormat="false" ht="15" hidden="false" customHeight="false" outlineLevel="0" collapsed="false">
      <c r="A149" s="309" t="e">
        <v>#NAME?</v>
      </c>
      <c r="B149" s="311"/>
    </row>
    <row r="150" customFormat="false" ht="15" hidden="false" customHeight="false" outlineLevel="0" collapsed="false">
      <c r="A150" s="309" t="e">
        <v>#NAME?</v>
      </c>
      <c r="B150" s="311"/>
    </row>
    <row r="151" customFormat="false" ht="15" hidden="false" customHeight="false" outlineLevel="0" collapsed="false">
      <c r="A151" s="309" t="e">
        <v>#NAME?</v>
      </c>
      <c r="B151" s="311"/>
    </row>
    <row r="152" customFormat="false" ht="15" hidden="false" customHeight="false" outlineLevel="0" collapsed="false">
      <c r="A152" s="309" t="e">
        <v>#NAME?</v>
      </c>
      <c r="B152" s="311"/>
    </row>
    <row r="153" customFormat="false" ht="15" hidden="false" customHeight="false" outlineLevel="0" collapsed="false">
      <c r="A153" s="309" t="e">
        <v>#NAME?</v>
      </c>
      <c r="B153" s="311"/>
    </row>
    <row r="154" customFormat="false" ht="15" hidden="false" customHeight="false" outlineLevel="0" collapsed="false">
      <c r="A154" s="309" t="e">
        <v>#NAME?</v>
      </c>
      <c r="B154" s="311"/>
    </row>
    <row r="155" customFormat="false" ht="15" hidden="false" customHeight="false" outlineLevel="0" collapsed="false">
      <c r="A155" s="309" t="e">
        <v>#NAME?</v>
      </c>
      <c r="B155" s="311"/>
    </row>
    <row r="156" customFormat="false" ht="15" hidden="false" customHeight="false" outlineLevel="0" collapsed="false">
      <c r="A156" s="309" t="e">
        <v>#NAME?</v>
      </c>
      <c r="B156" s="311"/>
    </row>
    <row r="157" customFormat="false" ht="15" hidden="false" customHeight="false" outlineLevel="0" collapsed="false">
      <c r="A157" s="309" t="e">
        <v>#NAME?</v>
      </c>
      <c r="B157" s="311"/>
    </row>
    <row r="158" customFormat="false" ht="15" hidden="false" customHeight="false" outlineLevel="0" collapsed="false">
      <c r="A158" s="309" t="e">
        <v>#NAME?</v>
      </c>
      <c r="B158" s="311"/>
    </row>
    <row r="159" customFormat="false" ht="15" hidden="false" customHeight="false" outlineLevel="0" collapsed="false">
      <c r="A159" s="309" t="e">
        <v>#NAME?</v>
      </c>
      <c r="B159" s="311"/>
    </row>
    <row r="160" customFormat="false" ht="15" hidden="false" customHeight="false" outlineLevel="0" collapsed="false">
      <c r="A160" s="309" t="e">
        <v>#NAME?</v>
      </c>
      <c r="B160" s="311"/>
    </row>
    <row r="161" customFormat="false" ht="15" hidden="false" customHeight="false" outlineLevel="0" collapsed="false">
      <c r="A161" s="309" t="e">
        <v>#NAME?</v>
      </c>
      <c r="B161" s="311"/>
    </row>
    <row r="162" customFormat="false" ht="15" hidden="false" customHeight="false" outlineLevel="0" collapsed="false">
      <c r="A162" s="309" t="e">
        <v>#NAME?</v>
      </c>
      <c r="B162" s="311"/>
    </row>
    <row r="163" customFormat="false" ht="15" hidden="false" customHeight="false" outlineLevel="0" collapsed="false">
      <c r="A163" s="309" t="e">
        <v>#NAME?</v>
      </c>
      <c r="B163" s="311"/>
    </row>
    <row r="164" customFormat="false" ht="15" hidden="false" customHeight="false" outlineLevel="0" collapsed="false">
      <c r="A164" s="309" t="e">
        <v>#NAME?</v>
      </c>
      <c r="B164" s="311"/>
    </row>
    <row r="165" customFormat="false" ht="15" hidden="false" customHeight="false" outlineLevel="0" collapsed="false">
      <c r="A165" s="309" t="e">
        <v>#NAME?</v>
      </c>
      <c r="B165" s="311"/>
    </row>
    <row r="166" customFormat="false" ht="15" hidden="false" customHeight="false" outlineLevel="0" collapsed="false">
      <c r="A166" s="309" t="e">
        <v>#NAME?</v>
      </c>
      <c r="B166" s="311"/>
    </row>
    <row r="167" customFormat="false" ht="15" hidden="false" customHeight="false" outlineLevel="0" collapsed="false">
      <c r="A167" s="309" t="e">
        <v>#NAME?</v>
      </c>
      <c r="B167" s="311"/>
    </row>
    <row r="168" customFormat="false" ht="15" hidden="false" customHeight="false" outlineLevel="0" collapsed="false">
      <c r="A168" s="309" t="e">
        <v>#NAME?</v>
      </c>
      <c r="B168" s="311"/>
    </row>
    <row r="169" customFormat="false" ht="15" hidden="false" customHeight="false" outlineLevel="0" collapsed="false">
      <c r="A169" s="309" t="e">
        <v>#NAME?</v>
      </c>
      <c r="B169" s="311"/>
    </row>
    <row r="170" customFormat="false" ht="15" hidden="false" customHeight="false" outlineLevel="0" collapsed="false">
      <c r="A170" s="309" t="e">
        <v>#NAME?</v>
      </c>
      <c r="B170" s="311"/>
    </row>
    <row r="171" customFormat="false" ht="15" hidden="false" customHeight="false" outlineLevel="0" collapsed="false">
      <c r="A171" s="309" t="e">
        <v>#NAME?</v>
      </c>
      <c r="B171" s="311"/>
    </row>
    <row r="172" customFormat="false" ht="15" hidden="false" customHeight="false" outlineLevel="0" collapsed="false">
      <c r="A172" s="309" t="e">
        <v>#NAME?</v>
      </c>
      <c r="B172" s="311"/>
    </row>
    <row r="173" customFormat="false" ht="15" hidden="false" customHeight="false" outlineLevel="0" collapsed="false">
      <c r="A173" s="309" t="e">
        <v>#NAME?</v>
      </c>
      <c r="B173" s="311"/>
    </row>
    <row r="174" customFormat="false" ht="15" hidden="false" customHeight="false" outlineLevel="0" collapsed="false">
      <c r="A174" s="309" t="e">
        <v>#NAME?</v>
      </c>
      <c r="B174" s="311"/>
    </row>
    <row r="175" customFormat="false" ht="15" hidden="false" customHeight="false" outlineLevel="0" collapsed="false">
      <c r="A175" s="309" t="e">
        <v>#NAME?</v>
      </c>
      <c r="B175" s="311"/>
    </row>
    <row r="176" customFormat="false" ht="15" hidden="false" customHeight="false" outlineLevel="0" collapsed="false">
      <c r="A176" s="309" t="e">
        <v>#NAME?</v>
      </c>
      <c r="B176" s="311"/>
    </row>
    <row r="177" customFormat="false" ht="15" hidden="false" customHeight="false" outlineLevel="0" collapsed="false">
      <c r="A177" s="309" t="e">
        <v>#NAME?</v>
      </c>
      <c r="B177" s="311"/>
    </row>
    <row r="178" customFormat="false" ht="15" hidden="false" customHeight="false" outlineLevel="0" collapsed="false">
      <c r="A178" s="309" t="e">
        <v>#NAME?</v>
      </c>
      <c r="B178" s="311"/>
    </row>
    <row r="179" customFormat="false" ht="15" hidden="false" customHeight="false" outlineLevel="0" collapsed="false">
      <c r="A179" s="309" t="e">
        <v>#NAME?</v>
      </c>
      <c r="B179" s="311"/>
    </row>
    <row r="180" customFormat="false" ht="15" hidden="false" customHeight="false" outlineLevel="0" collapsed="false">
      <c r="A180" s="309" t="e">
        <v>#NAME?</v>
      </c>
      <c r="B180" s="311"/>
    </row>
    <row r="181" customFormat="false" ht="15" hidden="false" customHeight="false" outlineLevel="0" collapsed="false">
      <c r="A181" s="309" t="e">
        <v>#NAME?</v>
      </c>
      <c r="B181" s="311"/>
    </row>
    <row r="182" customFormat="false" ht="15" hidden="false" customHeight="false" outlineLevel="0" collapsed="false">
      <c r="A182" s="309" t="e">
        <v>#NAME?</v>
      </c>
      <c r="B182" s="311"/>
    </row>
    <row r="183" customFormat="false" ht="15" hidden="false" customHeight="false" outlineLevel="0" collapsed="false">
      <c r="A183" s="309" t="e">
        <v>#NAME?</v>
      </c>
      <c r="B183" s="311"/>
    </row>
    <row r="184" customFormat="false" ht="15" hidden="false" customHeight="false" outlineLevel="0" collapsed="false">
      <c r="A184" s="309" t="e">
        <v>#NAME?</v>
      </c>
      <c r="B184" s="311"/>
    </row>
    <row r="185" customFormat="false" ht="15" hidden="false" customHeight="false" outlineLevel="0" collapsed="false">
      <c r="A185" s="309" t="e">
        <v>#NAME?</v>
      </c>
      <c r="B185" s="311"/>
    </row>
    <row r="186" customFormat="false" ht="15" hidden="false" customHeight="false" outlineLevel="0" collapsed="false">
      <c r="A186" s="309" t="e">
        <v>#NAME?</v>
      </c>
      <c r="B186" s="311"/>
    </row>
    <row r="187" customFormat="false" ht="15" hidden="false" customHeight="false" outlineLevel="0" collapsed="false">
      <c r="A187" s="309" t="e">
        <v>#NAME?</v>
      </c>
      <c r="B187" s="311"/>
    </row>
    <row r="188" customFormat="false" ht="15" hidden="false" customHeight="false" outlineLevel="0" collapsed="false">
      <c r="A188" s="309" t="e">
        <v>#NAME?</v>
      </c>
      <c r="B188" s="311"/>
    </row>
    <row r="189" customFormat="false" ht="15" hidden="false" customHeight="false" outlineLevel="0" collapsed="false">
      <c r="A189" s="309" t="e">
        <v>#NAME?</v>
      </c>
      <c r="B189" s="311"/>
    </row>
    <row r="190" customFormat="false" ht="15" hidden="false" customHeight="false" outlineLevel="0" collapsed="false">
      <c r="A190" s="309" t="e">
        <v>#NAME?</v>
      </c>
      <c r="B190" s="311"/>
    </row>
    <row r="191" customFormat="false" ht="15" hidden="false" customHeight="false" outlineLevel="0" collapsed="false">
      <c r="A191" s="309" t="e">
        <v>#NAME?</v>
      </c>
      <c r="B191" s="311"/>
    </row>
    <row r="192" customFormat="false" ht="15" hidden="false" customHeight="false" outlineLevel="0" collapsed="false">
      <c r="A192" s="309" t="e">
        <v>#NAME?</v>
      </c>
      <c r="B192" s="311"/>
    </row>
    <row r="193" customFormat="false" ht="15" hidden="false" customHeight="false" outlineLevel="0" collapsed="false">
      <c r="A193" s="309" t="e">
        <v>#NAME?</v>
      </c>
      <c r="B193" s="311"/>
    </row>
    <row r="194" customFormat="false" ht="15" hidden="false" customHeight="false" outlineLevel="0" collapsed="false">
      <c r="A194" s="309" t="e">
        <v>#NAME?</v>
      </c>
      <c r="B194" s="311"/>
    </row>
    <row r="195" customFormat="false" ht="15" hidden="false" customHeight="false" outlineLevel="0" collapsed="false">
      <c r="A195" s="309" t="e">
        <v>#NAME?</v>
      </c>
      <c r="B195" s="311"/>
    </row>
    <row r="196" customFormat="false" ht="15" hidden="false" customHeight="false" outlineLevel="0" collapsed="false">
      <c r="A196" s="309" t="e">
        <v>#NAME?</v>
      </c>
      <c r="B196" s="311"/>
    </row>
    <row r="197" customFormat="false" ht="15" hidden="false" customHeight="false" outlineLevel="0" collapsed="false">
      <c r="A197" s="309" t="e">
        <v>#NAME?</v>
      </c>
      <c r="B197" s="311"/>
    </row>
    <row r="198" customFormat="false" ht="15" hidden="false" customHeight="false" outlineLevel="0" collapsed="false">
      <c r="A198" s="309" t="e">
        <v>#NAME?</v>
      </c>
      <c r="B198" s="311"/>
    </row>
    <row r="199" customFormat="false" ht="15" hidden="false" customHeight="false" outlineLevel="0" collapsed="false">
      <c r="A199" s="309" t="e">
        <v>#NAME?</v>
      </c>
      <c r="B199" s="311"/>
    </row>
    <row r="200" customFormat="false" ht="15" hidden="false" customHeight="false" outlineLevel="0" collapsed="false">
      <c r="A200" s="309" t="e">
        <v>#NAME?</v>
      </c>
      <c r="B200" s="311"/>
    </row>
    <row r="201" customFormat="false" ht="15" hidden="false" customHeight="false" outlineLevel="0" collapsed="false">
      <c r="A201" s="309" t="e">
        <v>#NAME?</v>
      </c>
      <c r="B201" s="311"/>
    </row>
    <row r="202" customFormat="false" ht="15" hidden="false" customHeight="false" outlineLevel="0" collapsed="false">
      <c r="A202" s="309" t="e">
        <v>#NAME?</v>
      </c>
      <c r="B202" s="311"/>
    </row>
    <row r="203" customFormat="false" ht="15" hidden="false" customHeight="false" outlineLevel="0" collapsed="false">
      <c r="A203" s="309" t="e">
        <v>#NAME?</v>
      </c>
      <c r="B203" s="311"/>
    </row>
  </sheetData>
  <sheetProtection sheet="true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4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34" activeCellId="0" sqref="F34"/>
    </sheetView>
  </sheetViews>
  <sheetFormatPr defaultColWidth="9.1484375" defaultRowHeight="12.75" zeroHeight="false" outlineLevelRow="0" outlineLevelCol="0"/>
  <cols>
    <col collapsed="false" customWidth="true" hidden="false" outlineLevel="0" max="1" min="1" style="314" width="1.42"/>
    <col collapsed="false" customWidth="true" hidden="false" outlineLevel="0" max="2" min="2" style="314" width="1"/>
    <col collapsed="false" customWidth="true" hidden="false" outlineLevel="0" max="3" min="3" style="314" width="4.86"/>
    <col collapsed="false" customWidth="true" hidden="false" outlineLevel="0" max="4" min="4" style="314" width="19.57"/>
    <col collapsed="false" customWidth="true" hidden="false" outlineLevel="0" max="5" min="5" style="314" width="16.85"/>
    <col collapsed="false" customWidth="true" hidden="false" outlineLevel="0" max="6" min="6" style="314" width="8.86"/>
    <col collapsed="false" customWidth="true" hidden="false" outlineLevel="0" max="7" min="7" style="314" width="11"/>
    <col collapsed="false" customWidth="true" hidden="false" outlineLevel="0" max="8" min="8" style="314" width="36.86"/>
    <col collapsed="false" customWidth="true" hidden="false" outlineLevel="0" max="9" min="9" style="314" width="10.85"/>
    <col collapsed="false" customWidth="true" hidden="false" outlineLevel="0" max="10" min="10" style="314" width="12.42"/>
    <col collapsed="false" customWidth="true" hidden="false" outlineLevel="0" max="11" min="11" style="314" width="8.15"/>
    <col collapsed="false" customWidth="true" hidden="false" outlineLevel="0" max="12" min="12" style="314" width="38.57"/>
    <col collapsed="false" customWidth="true" hidden="false" outlineLevel="0" max="13" min="13" style="314" width="16.14"/>
    <col collapsed="false" customWidth="true" hidden="false" outlineLevel="0" max="14" min="14" style="314" width="13.15"/>
    <col collapsed="false" customWidth="true" hidden="false" outlineLevel="0" max="15" min="15" style="314" width="1.14"/>
    <col collapsed="false" customWidth="false" hidden="false" outlineLevel="0" max="16384" min="16" style="314" width="9.14"/>
  </cols>
  <sheetData>
    <row r="1" customFormat="false" ht="7.5" hidden="false" customHeight="true" outlineLevel="0" collapsed="false"/>
    <row r="2" customFormat="false" ht="6" hidden="false" customHeight="true" outlineLevel="0" collapsed="false"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7"/>
    </row>
    <row r="3" customFormat="false" ht="22.05" hidden="false" customHeight="false" outlineLevel="0" collapsed="false">
      <c r="B3" s="318"/>
      <c r="C3" s="319" t="s">
        <v>4131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20"/>
    </row>
    <row r="4" customFormat="false" ht="12.75" hidden="false" customHeight="false" outlineLevel="0" collapsed="false">
      <c r="B4" s="318"/>
      <c r="F4" s="321"/>
      <c r="G4" s="321" t="s">
        <v>4132</v>
      </c>
      <c r="O4" s="320"/>
    </row>
    <row r="5" customFormat="false" ht="12.75" hidden="false" customHeight="false" outlineLevel="0" collapsed="false">
      <c r="B5" s="318"/>
      <c r="F5" s="321"/>
      <c r="G5" s="321"/>
      <c r="O5" s="320"/>
    </row>
    <row r="6" customFormat="false" ht="12.75" hidden="false" customHeight="false" outlineLevel="0" collapsed="false">
      <c r="B6" s="318"/>
      <c r="O6" s="320"/>
    </row>
    <row r="7" customFormat="false" ht="12.75" hidden="false" customHeight="true" outlineLevel="0" collapsed="false">
      <c r="B7" s="318"/>
      <c r="C7" s="322" t="s">
        <v>4133</v>
      </c>
      <c r="D7" s="322"/>
      <c r="E7" s="323"/>
      <c r="F7" s="324"/>
      <c r="G7" s="324"/>
      <c r="H7" s="324"/>
      <c r="I7" s="324"/>
      <c r="J7" s="324"/>
      <c r="K7" s="324"/>
      <c r="L7" s="324"/>
      <c r="M7" s="324"/>
      <c r="N7" s="324"/>
      <c r="O7" s="320"/>
    </row>
    <row r="8" customFormat="false" ht="12.75" hidden="false" customHeight="false" outlineLevel="0" collapsed="false">
      <c r="B8" s="318"/>
      <c r="C8" s="322"/>
      <c r="D8" s="322"/>
      <c r="E8" s="325"/>
      <c r="F8" s="324"/>
      <c r="G8" s="324"/>
      <c r="H8" s="324"/>
      <c r="I8" s="324"/>
      <c r="J8" s="324"/>
      <c r="K8" s="324"/>
      <c r="L8" s="324"/>
      <c r="M8" s="324"/>
      <c r="N8" s="324"/>
      <c r="O8" s="320"/>
    </row>
    <row r="9" customFormat="false" ht="12.75" hidden="false" customHeight="false" outlineLevel="0" collapsed="false">
      <c r="B9" s="318"/>
      <c r="C9" s="322"/>
      <c r="D9" s="322"/>
      <c r="E9" s="325"/>
      <c r="F9" s="324"/>
      <c r="G9" s="324"/>
      <c r="H9" s="324"/>
      <c r="I9" s="324"/>
      <c r="J9" s="324"/>
      <c r="K9" s="324"/>
      <c r="L9" s="324"/>
      <c r="M9" s="324"/>
      <c r="N9" s="324"/>
      <c r="O9" s="320"/>
    </row>
    <row r="10" customFormat="false" ht="12.75" hidden="false" customHeight="false" outlineLevel="0" collapsed="false">
      <c r="B10" s="318"/>
      <c r="C10" s="322"/>
      <c r="D10" s="322"/>
      <c r="E10" s="326"/>
      <c r="F10" s="324"/>
      <c r="G10" s="324"/>
      <c r="H10" s="324"/>
      <c r="I10" s="324"/>
      <c r="J10" s="324"/>
      <c r="K10" s="324"/>
      <c r="L10" s="324"/>
      <c r="M10" s="324"/>
      <c r="N10" s="324"/>
      <c r="O10" s="320"/>
    </row>
    <row r="11" s="327" customFormat="true" ht="28.35" hidden="false" customHeight="true" outlineLevel="0" collapsed="false">
      <c r="B11" s="328"/>
      <c r="C11" s="329" t="s">
        <v>4134</v>
      </c>
      <c r="D11" s="329" t="s">
        <v>4135</v>
      </c>
      <c r="E11" s="329" t="s">
        <v>4136</v>
      </c>
      <c r="F11" s="329" t="s">
        <v>4137</v>
      </c>
      <c r="G11" s="329" t="s">
        <v>4138</v>
      </c>
      <c r="H11" s="329" t="s">
        <v>4104</v>
      </c>
      <c r="I11" s="329" t="s">
        <v>4139</v>
      </c>
      <c r="J11" s="329" t="s">
        <v>4140</v>
      </c>
      <c r="K11" s="329" t="s">
        <v>4141</v>
      </c>
      <c r="L11" s="329" t="s">
        <v>4142</v>
      </c>
      <c r="M11" s="329" t="s">
        <v>4143</v>
      </c>
      <c r="N11" s="329" t="s">
        <v>4144</v>
      </c>
      <c r="O11" s="330"/>
    </row>
    <row r="12" customFormat="false" ht="12.75" hidden="false" customHeight="false" outlineLevel="0" collapsed="false">
      <c r="B12" s="318"/>
      <c r="C12" s="331" t="n">
        <v>1</v>
      </c>
      <c r="D12" s="332"/>
      <c r="E12" s="333"/>
      <c r="F12" s="331"/>
      <c r="G12" s="331"/>
      <c r="H12" s="334"/>
      <c r="I12" s="331"/>
      <c r="J12" s="335"/>
      <c r="K12" s="334"/>
      <c r="L12" s="334"/>
      <c r="M12" s="336"/>
      <c r="N12" s="336"/>
      <c r="O12" s="320"/>
    </row>
    <row r="13" customFormat="false" ht="13.8" hidden="false" customHeight="false" outlineLevel="0" collapsed="false">
      <c r="B13" s="318"/>
      <c r="C13" s="331" t="n">
        <v>2</v>
      </c>
      <c r="D13" s="332"/>
      <c r="E13" s="336"/>
      <c r="F13" s="331"/>
      <c r="G13" s="331"/>
      <c r="H13" s="334"/>
      <c r="I13" s="331"/>
      <c r="J13" s="335"/>
      <c r="K13" s="331"/>
      <c r="L13" s="140"/>
      <c r="M13" s="336"/>
      <c r="N13" s="336"/>
      <c r="O13" s="320"/>
    </row>
    <row r="14" customFormat="false" ht="12.75" hidden="false" customHeight="false" outlineLevel="0" collapsed="false">
      <c r="B14" s="318"/>
      <c r="C14" s="331" t="n">
        <v>3</v>
      </c>
      <c r="D14" s="332"/>
      <c r="E14" s="333"/>
      <c r="F14" s="331"/>
      <c r="G14" s="331"/>
      <c r="H14" s="334"/>
      <c r="I14" s="331"/>
      <c r="J14" s="335"/>
      <c r="K14" s="334"/>
      <c r="L14" s="334"/>
      <c r="M14" s="336"/>
      <c r="N14" s="336"/>
      <c r="O14" s="320"/>
    </row>
    <row r="15" customFormat="false" ht="12.75" hidden="false" customHeight="false" outlineLevel="0" collapsed="false">
      <c r="B15" s="318"/>
      <c r="C15" s="331" t="n">
        <v>4</v>
      </c>
      <c r="D15" s="332"/>
      <c r="E15" s="333"/>
      <c r="F15" s="331"/>
      <c r="G15" s="331"/>
      <c r="H15" s="332"/>
      <c r="I15" s="331"/>
      <c r="J15" s="335"/>
      <c r="K15" s="331"/>
      <c r="L15" s="337"/>
      <c r="M15" s="336"/>
      <c r="N15" s="336"/>
      <c r="O15" s="320"/>
    </row>
    <row r="16" customFormat="false" ht="12.75" hidden="false" customHeight="false" outlineLevel="0" collapsed="false">
      <c r="B16" s="318"/>
      <c r="C16" s="331" t="n">
        <v>5</v>
      </c>
      <c r="D16" s="332"/>
      <c r="E16" s="333"/>
      <c r="F16" s="331"/>
      <c r="G16" s="331"/>
      <c r="H16" s="332"/>
      <c r="I16" s="331"/>
      <c r="J16" s="335"/>
      <c r="K16" s="331"/>
      <c r="L16" s="337"/>
      <c r="M16" s="336"/>
      <c r="N16" s="336"/>
      <c r="O16" s="320"/>
    </row>
    <row r="17" customFormat="false" ht="12.75" hidden="false" customHeight="false" outlineLevel="0" collapsed="false">
      <c r="B17" s="318"/>
      <c r="C17" s="331" t="n">
        <v>6</v>
      </c>
      <c r="D17" s="332"/>
      <c r="E17" s="333"/>
      <c r="F17" s="331"/>
      <c r="G17" s="331"/>
      <c r="H17" s="332"/>
      <c r="I17" s="331"/>
      <c r="J17" s="335"/>
      <c r="K17" s="331"/>
      <c r="L17" s="337"/>
      <c r="M17" s="336"/>
      <c r="N17" s="336"/>
      <c r="O17" s="320"/>
    </row>
    <row r="18" customFormat="false" ht="12.75" hidden="false" customHeight="false" outlineLevel="0" collapsed="false">
      <c r="B18" s="318"/>
      <c r="C18" s="331" t="n">
        <v>7</v>
      </c>
      <c r="D18" s="332"/>
      <c r="E18" s="333"/>
      <c r="F18" s="331"/>
      <c r="G18" s="331"/>
      <c r="H18" s="332"/>
      <c r="I18" s="331"/>
      <c r="J18" s="335"/>
      <c r="K18" s="331"/>
      <c r="L18" s="337"/>
      <c r="M18" s="336"/>
      <c r="N18" s="336"/>
      <c r="O18" s="320"/>
    </row>
    <row r="19" customFormat="false" ht="12.75" hidden="false" customHeight="false" outlineLevel="0" collapsed="false">
      <c r="B19" s="318"/>
      <c r="C19" s="331" t="n">
        <v>8</v>
      </c>
      <c r="D19" s="332"/>
      <c r="E19" s="333"/>
      <c r="F19" s="331"/>
      <c r="G19" s="331"/>
      <c r="H19" s="332"/>
      <c r="I19" s="331"/>
      <c r="J19" s="335"/>
      <c r="K19" s="331"/>
      <c r="L19" s="337"/>
      <c r="M19" s="336"/>
      <c r="N19" s="336"/>
      <c r="O19" s="320"/>
    </row>
    <row r="20" customFormat="false" ht="12.75" hidden="false" customHeight="false" outlineLevel="0" collapsed="false">
      <c r="B20" s="318"/>
      <c r="C20" s="331" t="n">
        <v>9</v>
      </c>
      <c r="D20" s="332"/>
      <c r="E20" s="333"/>
      <c r="F20" s="331"/>
      <c r="G20" s="331"/>
      <c r="H20" s="332"/>
      <c r="I20" s="331"/>
      <c r="J20" s="335"/>
      <c r="K20" s="331"/>
      <c r="L20" s="337"/>
      <c r="M20" s="336"/>
      <c r="N20" s="336"/>
      <c r="O20" s="320"/>
    </row>
    <row r="21" customFormat="false" ht="12.75" hidden="false" customHeight="false" outlineLevel="0" collapsed="false">
      <c r="B21" s="318"/>
      <c r="C21" s="331" t="n">
        <v>10</v>
      </c>
      <c r="D21" s="332"/>
      <c r="E21" s="333"/>
      <c r="F21" s="331"/>
      <c r="G21" s="331"/>
      <c r="H21" s="332"/>
      <c r="I21" s="331"/>
      <c r="J21" s="335"/>
      <c r="K21" s="331"/>
      <c r="L21" s="337"/>
      <c r="M21" s="336"/>
      <c r="N21" s="336"/>
      <c r="O21" s="320"/>
    </row>
    <row r="22" customFormat="false" ht="12.75" hidden="false" customHeight="false" outlineLevel="0" collapsed="false">
      <c r="B22" s="318"/>
      <c r="C22" s="331" t="n">
        <v>11</v>
      </c>
      <c r="D22" s="332"/>
      <c r="E22" s="333"/>
      <c r="F22" s="331"/>
      <c r="G22" s="331"/>
      <c r="H22" s="332"/>
      <c r="I22" s="331"/>
      <c r="J22" s="335"/>
      <c r="K22" s="331"/>
      <c r="L22" s="337"/>
      <c r="M22" s="336"/>
      <c r="N22" s="336"/>
      <c r="O22" s="320"/>
    </row>
    <row r="23" customFormat="false" ht="12.75" hidden="false" customHeight="false" outlineLevel="0" collapsed="false">
      <c r="B23" s="318"/>
      <c r="C23" s="331" t="n">
        <v>12</v>
      </c>
      <c r="D23" s="332"/>
      <c r="E23" s="333"/>
      <c r="F23" s="331"/>
      <c r="G23" s="331"/>
      <c r="H23" s="332"/>
      <c r="I23" s="331"/>
      <c r="J23" s="335"/>
      <c r="K23" s="331"/>
      <c r="L23" s="337"/>
      <c r="M23" s="336"/>
      <c r="N23" s="336"/>
      <c r="O23" s="320"/>
    </row>
    <row r="24" customFormat="false" ht="12.75" hidden="false" customHeight="false" outlineLevel="0" collapsed="false">
      <c r="B24" s="318"/>
      <c r="C24" s="331" t="n">
        <v>13</v>
      </c>
      <c r="D24" s="332"/>
      <c r="E24" s="333"/>
      <c r="F24" s="331"/>
      <c r="G24" s="331"/>
      <c r="H24" s="332"/>
      <c r="I24" s="331"/>
      <c r="J24" s="332"/>
      <c r="K24" s="331"/>
      <c r="L24" s="337"/>
      <c r="M24" s="336"/>
      <c r="N24" s="336"/>
      <c r="O24" s="320"/>
    </row>
    <row r="25" customFormat="false" ht="12.75" hidden="false" customHeight="false" outlineLevel="0" collapsed="false">
      <c r="B25" s="318"/>
      <c r="C25" s="331" t="n">
        <v>14</v>
      </c>
      <c r="D25" s="332"/>
      <c r="E25" s="333"/>
      <c r="F25" s="331"/>
      <c r="G25" s="331"/>
      <c r="H25" s="332"/>
      <c r="I25" s="331"/>
      <c r="J25" s="335"/>
      <c r="K25" s="331"/>
      <c r="L25" s="337"/>
      <c r="M25" s="336"/>
      <c r="N25" s="336"/>
      <c r="O25" s="320"/>
    </row>
    <row r="26" customFormat="false" ht="12.75" hidden="false" customHeight="false" outlineLevel="0" collapsed="false">
      <c r="B26" s="318"/>
      <c r="C26" s="331" t="n">
        <v>15</v>
      </c>
      <c r="D26" s="332"/>
      <c r="E26" s="333"/>
      <c r="F26" s="331"/>
      <c r="G26" s="331"/>
      <c r="H26" s="332"/>
      <c r="I26" s="331"/>
      <c r="J26" s="335"/>
      <c r="K26" s="331"/>
      <c r="L26" s="337"/>
      <c r="M26" s="336"/>
      <c r="N26" s="336"/>
      <c r="O26" s="320"/>
    </row>
    <row r="27" customFormat="false" ht="12.75" hidden="false" customHeight="false" outlineLevel="0" collapsed="false">
      <c r="B27" s="318"/>
      <c r="C27" s="331" t="n">
        <v>16</v>
      </c>
      <c r="D27" s="332"/>
      <c r="E27" s="333"/>
      <c r="F27" s="331"/>
      <c r="G27" s="331"/>
      <c r="H27" s="332"/>
      <c r="I27" s="331"/>
      <c r="J27" s="335"/>
      <c r="K27" s="331"/>
      <c r="L27" s="337"/>
      <c r="M27" s="336"/>
      <c r="N27" s="336"/>
      <c r="O27" s="320"/>
    </row>
    <row r="28" customFormat="false" ht="12.75" hidden="false" customHeight="false" outlineLevel="0" collapsed="false">
      <c r="B28" s="318"/>
      <c r="C28" s="331" t="n">
        <v>17</v>
      </c>
      <c r="D28" s="332"/>
      <c r="E28" s="333"/>
      <c r="F28" s="331"/>
      <c r="G28" s="331"/>
      <c r="H28" s="332"/>
      <c r="I28" s="331"/>
      <c r="J28" s="335"/>
      <c r="K28" s="331"/>
      <c r="L28" s="337"/>
      <c r="M28" s="336"/>
      <c r="N28" s="336"/>
      <c r="O28" s="320"/>
    </row>
    <row r="29" customFormat="false" ht="12.75" hidden="false" customHeight="false" outlineLevel="0" collapsed="false">
      <c r="B29" s="318"/>
      <c r="C29" s="331" t="n">
        <v>18</v>
      </c>
      <c r="D29" s="332"/>
      <c r="E29" s="333"/>
      <c r="F29" s="331"/>
      <c r="G29" s="331"/>
      <c r="H29" s="332"/>
      <c r="I29" s="331"/>
      <c r="J29" s="335"/>
      <c r="K29" s="331"/>
      <c r="L29" s="337"/>
      <c r="M29" s="336"/>
      <c r="N29" s="336"/>
      <c r="O29" s="320"/>
    </row>
    <row r="30" customFormat="false" ht="12.75" hidden="false" customHeight="false" outlineLevel="0" collapsed="false">
      <c r="B30" s="318"/>
      <c r="C30" s="331" t="n">
        <v>19</v>
      </c>
      <c r="D30" s="332"/>
      <c r="E30" s="333"/>
      <c r="F30" s="331"/>
      <c r="G30" s="331"/>
      <c r="H30" s="332"/>
      <c r="I30" s="331"/>
      <c r="J30" s="335"/>
      <c r="K30" s="331"/>
      <c r="L30" s="337"/>
      <c r="M30" s="336"/>
      <c r="N30" s="336"/>
      <c r="O30" s="320"/>
    </row>
    <row r="31" customFormat="false" ht="12.75" hidden="false" customHeight="false" outlineLevel="0" collapsed="false">
      <c r="B31" s="318"/>
      <c r="C31" s="331" t="n">
        <v>20</v>
      </c>
      <c r="D31" s="332"/>
      <c r="E31" s="333"/>
      <c r="F31" s="331"/>
      <c r="G31" s="331"/>
      <c r="H31" s="332"/>
      <c r="I31" s="331"/>
      <c r="J31" s="335"/>
      <c r="K31" s="331"/>
      <c r="L31" s="337"/>
      <c r="M31" s="336"/>
      <c r="N31" s="336"/>
      <c r="O31" s="320"/>
    </row>
    <row r="32" customFormat="false" ht="12.75" hidden="false" customHeight="false" outlineLevel="0" collapsed="false">
      <c r="B32" s="318"/>
      <c r="C32" s="331" t="n">
        <v>21</v>
      </c>
      <c r="D32" s="332"/>
      <c r="E32" s="333"/>
      <c r="F32" s="331"/>
      <c r="G32" s="331"/>
      <c r="H32" s="332"/>
      <c r="I32" s="331"/>
      <c r="J32" s="335"/>
      <c r="K32" s="331"/>
      <c r="L32" s="337"/>
      <c r="M32" s="336"/>
      <c r="N32" s="336"/>
      <c r="O32" s="320"/>
    </row>
    <row r="33" customFormat="false" ht="12.75" hidden="false" customHeight="false" outlineLevel="0" collapsed="false">
      <c r="B33" s="318"/>
      <c r="C33" s="331" t="n">
        <v>22</v>
      </c>
      <c r="D33" s="332"/>
      <c r="E33" s="333"/>
      <c r="F33" s="331"/>
      <c r="G33" s="331"/>
      <c r="H33" s="332"/>
      <c r="I33" s="331"/>
      <c r="J33" s="335"/>
      <c r="K33" s="331"/>
      <c r="L33" s="337"/>
      <c r="M33" s="336"/>
      <c r="N33" s="336"/>
      <c r="O33" s="320"/>
    </row>
    <row r="34" customFormat="false" ht="12.75" hidden="false" customHeight="false" outlineLevel="0" collapsed="false">
      <c r="B34" s="318"/>
      <c r="C34" s="331" t="n">
        <v>23</v>
      </c>
      <c r="D34" s="332"/>
      <c r="E34" s="333"/>
      <c r="F34" s="331"/>
      <c r="G34" s="331"/>
      <c r="H34" s="332"/>
      <c r="I34" s="331"/>
      <c r="J34" s="335"/>
      <c r="K34" s="331"/>
      <c r="L34" s="337"/>
      <c r="M34" s="336"/>
      <c r="N34" s="336"/>
      <c r="O34" s="320"/>
    </row>
    <row r="35" customFormat="false" ht="12.75" hidden="false" customHeight="false" outlineLevel="0" collapsed="false">
      <c r="B35" s="318"/>
      <c r="C35" s="331" t="n">
        <v>24</v>
      </c>
      <c r="D35" s="332"/>
      <c r="E35" s="333"/>
      <c r="F35" s="331"/>
      <c r="G35" s="331"/>
      <c r="H35" s="332"/>
      <c r="I35" s="331"/>
      <c r="J35" s="335"/>
      <c r="K35" s="331"/>
      <c r="L35" s="337"/>
      <c r="M35" s="336"/>
      <c r="N35" s="336"/>
      <c r="O35" s="320"/>
    </row>
    <row r="36" customFormat="false" ht="12.75" hidden="false" customHeight="false" outlineLevel="0" collapsed="false">
      <c r="B36" s="318"/>
      <c r="C36" s="331" t="n">
        <v>25</v>
      </c>
      <c r="D36" s="332"/>
      <c r="E36" s="333"/>
      <c r="F36" s="331"/>
      <c r="G36" s="331"/>
      <c r="H36" s="332"/>
      <c r="I36" s="331"/>
      <c r="J36" s="335"/>
      <c r="K36" s="331"/>
      <c r="L36" s="337"/>
      <c r="M36" s="336"/>
      <c r="N36" s="336"/>
      <c r="O36" s="320"/>
    </row>
    <row r="37" customFormat="false" ht="12.75" hidden="false" customHeight="false" outlineLevel="0" collapsed="false">
      <c r="B37" s="318"/>
      <c r="C37" s="331" t="n">
        <v>26</v>
      </c>
      <c r="D37" s="332"/>
      <c r="E37" s="338"/>
      <c r="F37" s="331"/>
      <c r="G37" s="331"/>
      <c r="H37" s="332"/>
      <c r="I37" s="331"/>
      <c r="J37" s="332"/>
      <c r="K37" s="331"/>
      <c r="L37" s="335"/>
      <c r="M37" s="339"/>
      <c r="N37" s="331"/>
      <c r="O37" s="320"/>
    </row>
    <row r="38" customFormat="false" ht="12.75" hidden="false" customHeight="false" outlineLevel="0" collapsed="false">
      <c r="B38" s="318"/>
      <c r="C38" s="331" t="n">
        <v>27</v>
      </c>
      <c r="D38" s="332"/>
      <c r="E38" s="338"/>
      <c r="F38" s="331"/>
      <c r="G38" s="331"/>
      <c r="H38" s="332"/>
      <c r="I38" s="331"/>
      <c r="J38" s="332"/>
      <c r="K38" s="331"/>
      <c r="L38" s="335"/>
      <c r="M38" s="339"/>
      <c r="N38" s="331"/>
      <c r="O38" s="320"/>
    </row>
    <row r="39" customFormat="false" ht="12.75" hidden="false" customHeight="false" outlineLevel="0" collapsed="false">
      <c r="B39" s="318"/>
      <c r="C39" s="331" t="n">
        <v>28</v>
      </c>
      <c r="D39" s="332"/>
      <c r="E39" s="338"/>
      <c r="F39" s="331"/>
      <c r="G39" s="331"/>
      <c r="H39" s="332"/>
      <c r="I39" s="331"/>
      <c r="J39" s="332"/>
      <c r="K39" s="331"/>
      <c r="L39" s="335"/>
      <c r="M39" s="339"/>
      <c r="N39" s="331"/>
      <c r="O39" s="320"/>
    </row>
    <row r="40" customFormat="false" ht="12.75" hidden="false" customHeight="false" outlineLevel="0" collapsed="false">
      <c r="B40" s="318"/>
      <c r="C40" s="331" t="n">
        <v>29</v>
      </c>
      <c r="D40" s="332"/>
      <c r="E40" s="338"/>
      <c r="F40" s="331"/>
      <c r="G40" s="331"/>
      <c r="H40" s="332"/>
      <c r="I40" s="331"/>
      <c r="J40" s="332"/>
      <c r="K40" s="331"/>
      <c r="L40" s="335"/>
      <c r="M40" s="339"/>
      <c r="N40" s="331"/>
      <c r="O40" s="320"/>
    </row>
    <row r="41" customFormat="false" ht="12.75" hidden="false" customHeight="false" outlineLevel="0" collapsed="false">
      <c r="B41" s="318"/>
      <c r="C41" s="331" t="n">
        <v>30</v>
      </c>
      <c r="D41" s="332"/>
      <c r="E41" s="338"/>
      <c r="F41" s="331"/>
      <c r="G41" s="331"/>
      <c r="H41" s="332"/>
      <c r="I41" s="331"/>
      <c r="J41" s="332"/>
      <c r="K41" s="331"/>
      <c r="L41" s="335"/>
      <c r="M41" s="339"/>
      <c r="N41" s="331"/>
      <c r="O41" s="320"/>
    </row>
    <row r="42" customFormat="false" ht="12.75" hidden="false" customHeight="false" outlineLevel="0" collapsed="false">
      <c r="B42" s="318"/>
      <c r="C42" s="331" t="n">
        <v>31</v>
      </c>
      <c r="D42" s="332"/>
      <c r="E42" s="338"/>
      <c r="F42" s="331"/>
      <c r="G42" s="331"/>
      <c r="H42" s="332"/>
      <c r="I42" s="331"/>
      <c r="J42" s="332"/>
      <c r="K42" s="331"/>
      <c r="L42" s="335"/>
      <c r="M42" s="339"/>
      <c r="N42" s="331"/>
      <c r="O42" s="320"/>
    </row>
    <row r="43" customFormat="false" ht="12.75" hidden="false" customHeight="false" outlineLevel="0" collapsed="false">
      <c r="B43" s="318"/>
      <c r="C43" s="331" t="n">
        <v>32</v>
      </c>
      <c r="D43" s="332"/>
      <c r="E43" s="338"/>
      <c r="F43" s="331"/>
      <c r="G43" s="331"/>
      <c r="H43" s="332"/>
      <c r="I43" s="331"/>
      <c r="J43" s="332"/>
      <c r="K43" s="331"/>
      <c r="L43" s="335"/>
      <c r="M43" s="339"/>
      <c r="N43" s="331"/>
      <c r="O43" s="320"/>
    </row>
    <row r="44" customFormat="false" ht="12.75" hidden="false" customHeight="false" outlineLevel="0" collapsed="false">
      <c r="B44" s="318"/>
      <c r="C44" s="331" t="n">
        <v>33</v>
      </c>
      <c r="D44" s="332"/>
      <c r="E44" s="338"/>
      <c r="F44" s="331"/>
      <c r="G44" s="331"/>
      <c r="H44" s="332"/>
      <c r="I44" s="331"/>
      <c r="J44" s="332"/>
      <c r="K44" s="331"/>
      <c r="L44" s="335"/>
      <c r="M44" s="339"/>
      <c r="N44" s="331"/>
      <c r="O44" s="320"/>
    </row>
    <row r="45" customFormat="false" ht="12.75" hidden="false" customHeight="false" outlineLevel="0" collapsed="false">
      <c r="B45" s="318"/>
      <c r="C45" s="331" t="n">
        <v>34</v>
      </c>
      <c r="D45" s="332"/>
      <c r="E45" s="338"/>
      <c r="F45" s="331"/>
      <c r="G45" s="331"/>
      <c r="H45" s="332"/>
      <c r="I45" s="331"/>
      <c r="J45" s="332"/>
      <c r="K45" s="331"/>
      <c r="L45" s="335"/>
      <c r="M45" s="339"/>
      <c r="N45" s="331"/>
      <c r="O45" s="320"/>
    </row>
    <row r="46" customFormat="false" ht="12.75" hidden="false" customHeight="false" outlineLevel="0" collapsed="false">
      <c r="B46" s="318"/>
      <c r="C46" s="331" t="n">
        <v>35</v>
      </c>
      <c r="D46" s="332"/>
      <c r="E46" s="338"/>
      <c r="F46" s="331"/>
      <c r="G46" s="331"/>
      <c r="H46" s="332"/>
      <c r="I46" s="331"/>
      <c r="J46" s="332"/>
      <c r="K46" s="331"/>
      <c r="L46" s="335"/>
      <c r="M46" s="339"/>
      <c r="N46" s="331"/>
      <c r="O46" s="320"/>
    </row>
    <row r="47" customFormat="false" ht="12.75" hidden="false" customHeight="false" outlineLevel="0" collapsed="false">
      <c r="B47" s="318"/>
      <c r="C47" s="331" t="n">
        <v>36</v>
      </c>
      <c r="D47" s="332"/>
      <c r="E47" s="338"/>
      <c r="F47" s="331"/>
      <c r="G47" s="331"/>
      <c r="H47" s="332"/>
      <c r="I47" s="331"/>
      <c r="J47" s="332"/>
      <c r="K47" s="331"/>
      <c r="L47" s="335"/>
      <c r="M47" s="339"/>
      <c r="N47" s="331"/>
      <c r="O47" s="320"/>
    </row>
    <row r="48" customFormat="false" ht="12.75" hidden="false" customHeight="false" outlineLevel="0" collapsed="false">
      <c r="B48" s="318"/>
      <c r="C48" s="331" t="n">
        <v>37</v>
      </c>
      <c r="D48" s="332"/>
      <c r="E48" s="338"/>
      <c r="F48" s="331"/>
      <c r="G48" s="331"/>
      <c r="H48" s="332"/>
      <c r="I48" s="331"/>
      <c r="J48" s="332"/>
      <c r="K48" s="331"/>
      <c r="L48" s="335"/>
      <c r="M48" s="339"/>
      <c r="N48" s="331"/>
      <c r="O48" s="320"/>
    </row>
    <row r="49" customFormat="false" ht="12.75" hidden="false" customHeight="false" outlineLevel="0" collapsed="false">
      <c r="B49" s="318"/>
      <c r="C49" s="331" t="n">
        <v>38</v>
      </c>
      <c r="D49" s="332"/>
      <c r="E49" s="338"/>
      <c r="F49" s="331"/>
      <c r="G49" s="331"/>
      <c r="H49" s="332"/>
      <c r="I49" s="331"/>
      <c r="J49" s="332"/>
      <c r="K49" s="331"/>
      <c r="L49" s="335"/>
      <c r="M49" s="339"/>
      <c r="N49" s="331"/>
      <c r="O49" s="320"/>
    </row>
    <row r="50" customFormat="false" ht="12.75" hidden="false" customHeight="false" outlineLevel="0" collapsed="false">
      <c r="B50" s="318"/>
      <c r="C50" s="331" t="n">
        <v>39</v>
      </c>
      <c r="D50" s="332"/>
      <c r="E50" s="338"/>
      <c r="F50" s="331"/>
      <c r="G50" s="331"/>
      <c r="H50" s="332"/>
      <c r="I50" s="331"/>
      <c r="J50" s="332"/>
      <c r="K50" s="331"/>
      <c r="L50" s="335"/>
      <c r="M50" s="339"/>
      <c r="N50" s="331"/>
      <c r="O50" s="320"/>
    </row>
    <row r="51" customFormat="false" ht="12.75" hidden="false" customHeight="false" outlineLevel="0" collapsed="false">
      <c r="B51" s="318"/>
      <c r="C51" s="331" t="n">
        <v>40</v>
      </c>
      <c r="D51" s="332"/>
      <c r="E51" s="338"/>
      <c r="F51" s="331"/>
      <c r="G51" s="331"/>
      <c r="H51" s="332"/>
      <c r="I51" s="331"/>
      <c r="J51" s="332"/>
      <c r="K51" s="331"/>
      <c r="L51" s="335"/>
      <c r="M51" s="339"/>
      <c r="N51" s="331"/>
      <c r="O51" s="320"/>
    </row>
    <row r="52" customFormat="false" ht="12.75" hidden="false" customHeight="false" outlineLevel="0" collapsed="false">
      <c r="B52" s="318"/>
      <c r="C52" s="331" t="n">
        <v>41</v>
      </c>
      <c r="D52" s="332"/>
      <c r="E52" s="338"/>
      <c r="F52" s="331"/>
      <c r="G52" s="331"/>
      <c r="H52" s="332"/>
      <c r="I52" s="331"/>
      <c r="J52" s="332"/>
      <c r="K52" s="331"/>
      <c r="L52" s="335"/>
      <c r="M52" s="339"/>
      <c r="N52" s="331"/>
      <c r="O52" s="320"/>
    </row>
    <row r="53" customFormat="false" ht="12.75" hidden="false" customHeight="false" outlineLevel="0" collapsed="false">
      <c r="B53" s="318"/>
      <c r="C53" s="331" t="n">
        <v>42</v>
      </c>
      <c r="D53" s="332"/>
      <c r="E53" s="338"/>
      <c r="F53" s="331"/>
      <c r="G53" s="331"/>
      <c r="H53" s="332"/>
      <c r="I53" s="331"/>
      <c r="J53" s="332"/>
      <c r="K53" s="331"/>
      <c r="L53" s="335"/>
      <c r="M53" s="339"/>
      <c r="N53" s="331"/>
      <c r="O53" s="320"/>
    </row>
    <row r="54" customFormat="false" ht="12.75" hidden="false" customHeight="false" outlineLevel="0" collapsed="false">
      <c r="B54" s="318"/>
      <c r="C54" s="331" t="n">
        <v>43</v>
      </c>
      <c r="D54" s="332"/>
      <c r="E54" s="338"/>
      <c r="F54" s="331"/>
      <c r="G54" s="331"/>
      <c r="H54" s="332"/>
      <c r="I54" s="331"/>
      <c r="J54" s="332"/>
      <c r="K54" s="331"/>
      <c r="L54" s="335"/>
      <c r="M54" s="339"/>
      <c r="N54" s="331"/>
      <c r="O54" s="320"/>
    </row>
    <row r="55" customFormat="false" ht="12.75" hidden="false" customHeight="false" outlineLevel="0" collapsed="false">
      <c r="B55" s="318"/>
      <c r="C55" s="331" t="n">
        <v>44</v>
      </c>
      <c r="D55" s="332"/>
      <c r="E55" s="338"/>
      <c r="F55" s="331"/>
      <c r="G55" s="331"/>
      <c r="H55" s="332"/>
      <c r="I55" s="331"/>
      <c r="J55" s="332"/>
      <c r="K55" s="331"/>
      <c r="L55" s="335"/>
      <c r="M55" s="339"/>
      <c r="N55" s="331"/>
      <c r="O55" s="320"/>
    </row>
    <row r="56" customFormat="false" ht="12.75" hidden="false" customHeight="false" outlineLevel="0" collapsed="false">
      <c r="B56" s="318"/>
      <c r="C56" s="331" t="n">
        <v>45</v>
      </c>
      <c r="D56" s="332"/>
      <c r="E56" s="338"/>
      <c r="F56" s="331"/>
      <c r="G56" s="331"/>
      <c r="H56" s="332"/>
      <c r="I56" s="331"/>
      <c r="J56" s="332"/>
      <c r="K56" s="331"/>
      <c r="L56" s="335"/>
      <c r="M56" s="339"/>
      <c r="N56" s="331"/>
      <c r="O56" s="320"/>
    </row>
    <row r="57" customFormat="false" ht="12.75" hidden="false" customHeight="false" outlineLevel="0" collapsed="false">
      <c r="B57" s="318"/>
      <c r="C57" s="331" t="n">
        <v>46</v>
      </c>
      <c r="D57" s="332"/>
      <c r="E57" s="338"/>
      <c r="F57" s="331"/>
      <c r="G57" s="331"/>
      <c r="H57" s="332"/>
      <c r="I57" s="331"/>
      <c r="J57" s="332"/>
      <c r="K57" s="331"/>
      <c r="L57" s="335"/>
      <c r="M57" s="339"/>
      <c r="N57" s="331"/>
      <c r="O57" s="320"/>
    </row>
    <row r="58" customFormat="false" ht="12.75" hidden="false" customHeight="false" outlineLevel="0" collapsed="false">
      <c r="B58" s="318"/>
      <c r="C58" s="331" t="n">
        <v>47</v>
      </c>
      <c r="D58" s="332"/>
      <c r="E58" s="338"/>
      <c r="F58" s="331"/>
      <c r="G58" s="331"/>
      <c r="H58" s="332"/>
      <c r="I58" s="331"/>
      <c r="J58" s="332"/>
      <c r="K58" s="331"/>
      <c r="L58" s="335"/>
      <c r="M58" s="339"/>
      <c r="N58" s="331"/>
      <c r="O58" s="320"/>
    </row>
    <row r="59" customFormat="false" ht="12.75" hidden="false" customHeight="false" outlineLevel="0" collapsed="false">
      <c r="B59" s="318"/>
      <c r="C59" s="331" t="n">
        <v>48</v>
      </c>
      <c r="D59" s="332"/>
      <c r="E59" s="338"/>
      <c r="F59" s="331"/>
      <c r="G59" s="331"/>
      <c r="H59" s="332"/>
      <c r="I59" s="331"/>
      <c r="J59" s="332"/>
      <c r="K59" s="331"/>
      <c r="L59" s="335"/>
      <c r="M59" s="339"/>
      <c r="N59" s="331"/>
      <c r="O59" s="320"/>
    </row>
    <row r="60" customFormat="false" ht="12.75" hidden="false" customHeight="false" outlineLevel="0" collapsed="false">
      <c r="B60" s="318"/>
      <c r="C60" s="331" t="n">
        <v>49</v>
      </c>
      <c r="D60" s="332"/>
      <c r="E60" s="338"/>
      <c r="F60" s="331"/>
      <c r="G60" s="331"/>
      <c r="H60" s="332"/>
      <c r="I60" s="331"/>
      <c r="J60" s="332"/>
      <c r="K60" s="331"/>
      <c r="L60" s="335"/>
      <c r="M60" s="339"/>
      <c r="N60" s="331"/>
      <c r="O60" s="320"/>
    </row>
    <row r="61" customFormat="false" ht="12.75" hidden="false" customHeight="false" outlineLevel="0" collapsed="false">
      <c r="B61" s="318"/>
      <c r="C61" s="331" t="n">
        <v>50</v>
      </c>
      <c r="D61" s="332"/>
      <c r="E61" s="338"/>
      <c r="F61" s="331"/>
      <c r="G61" s="331"/>
      <c r="H61" s="332"/>
      <c r="I61" s="331"/>
      <c r="J61" s="332"/>
      <c r="K61" s="331"/>
      <c r="L61" s="335"/>
      <c r="M61" s="339"/>
      <c r="N61" s="331"/>
      <c r="O61" s="320"/>
    </row>
    <row r="62" customFormat="false" ht="12.75" hidden="false" customHeight="false" outlineLevel="0" collapsed="false">
      <c r="B62" s="318"/>
      <c r="C62" s="331" t="n">
        <v>51</v>
      </c>
      <c r="D62" s="332"/>
      <c r="E62" s="338"/>
      <c r="F62" s="331"/>
      <c r="G62" s="331"/>
      <c r="H62" s="332"/>
      <c r="I62" s="331"/>
      <c r="J62" s="332"/>
      <c r="K62" s="331"/>
      <c r="L62" s="335"/>
      <c r="M62" s="339"/>
      <c r="N62" s="331"/>
      <c r="O62" s="320"/>
    </row>
    <row r="63" customFormat="false" ht="12.75" hidden="false" customHeight="false" outlineLevel="0" collapsed="false">
      <c r="B63" s="318"/>
      <c r="C63" s="331" t="n">
        <v>52</v>
      </c>
      <c r="D63" s="332"/>
      <c r="E63" s="338"/>
      <c r="F63" s="331"/>
      <c r="G63" s="331"/>
      <c r="H63" s="332"/>
      <c r="I63" s="331"/>
      <c r="J63" s="332"/>
      <c r="K63" s="331"/>
      <c r="L63" s="335"/>
      <c r="M63" s="339"/>
      <c r="N63" s="331"/>
      <c r="O63" s="320"/>
    </row>
    <row r="64" customFormat="false" ht="12.75" hidden="false" customHeight="false" outlineLevel="0" collapsed="false">
      <c r="B64" s="318"/>
      <c r="C64" s="331" t="n">
        <v>53</v>
      </c>
      <c r="D64" s="332"/>
      <c r="E64" s="338"/>
      <c r="F64" s="331"/>
      <c r="G64" s="331"/>
      <c r="H64" s="332"/>
      <c r="I64" s="331"/>
      <c r="J64" s="332"/>
      <c r="K64" s="331"/>
      <c r="L64" s="335"/>
      <c r="M64" s="339"/>
      <c r="N64" s="331"/>
      <c r="O64" s="320"/>
    </row>
    <row r="65" customFormat="false" ht="12.75" hidden="false" customHeight="false" outlineLevel="0" collapsed="false">
      <c r="B65" s="318"/>
      <c r="C65" s="331" t="n">
        <v>54</v>
      </c>
      <c r="D65" s="332"/>
      <c r="E65" s="338"/>
      <c r="F65" s="331"/>
      <c r="G65" s="331"/>
      <c r="H65" s="332"/>
      <c r="I65" s="331"/>
      <c r="J65" s="332"/>
      <c r="K65" s="331"/>
      <c r="L65" s="335"/>
      <c r="M65" s="339"/>
      <c r="N65" s="331"/>
      <c r="O65" s="320"/>
    </row>
    <row r="66" customFormat="false" ht="12.75" hidden="false" customHeight="false" outlineLevel="0" collapsed="false">
      <c r="B66" s="318"/>
      <c r="C66" s="331" t="n">
        <v>55</v>
      </c>
      <c r="D66" s="332"/>
      <c r="E66" s="338"/>
      <c r="F66" s="331"/>
      <c r="G66" s="331"/>
      <c r="H66" s="332"/>
      <c r="I66" s="331"/>
      <c r="J66" s="332"/>
      <c r="K66" s="331"/>
      <c r="L66" s="335"/>
      <c r="M66" s="339"/>
      <c r="N66" s="331"/>
      <c r="O66" s="320"/>
    </row>
    <row r="67" customFormat="false" ht="12.75" hidden="false" customHeight="false" outlineLevel="0" collapsed="false">
      <c r="B67" s="318"/>
      <c r="C67" s="331" t="n">
        <v>56</v>
      </c>
      <c r="D67" s="332"/>
      <c r="E67" s="338"/>
      <c r="F67" s="331"/>
      <c r="G67" s="331"/>
      <c r="H67" s="332"/>
      <c r="I67" s="331"/>
      <c r="J67" s="332"/>
      <c r="K67" s="331"/>
      <c r="L67" s="335"/>
      <c r="M67" s="339"/>
      <c r="N67" s="331"/>
      <c r="O67" s="320"/>
    </row>
    <row r="68" customFormat="false" ht="12.75" hidden="false" customHeight="false" outlineLevel="0" collapsed="false">
      <c r="B68" s="318"/>
      <c r="C68" s="331" t="n">
        <v>57</v>
      </c>
      <c r="D68" s="332"/>
      <c r="E68" s="338"/>
      <c r="F68" s="331"/>
      <c r="G68" s="331"/>
      <c r="H68" s="332"/>
      <c r="I68" s="331"/>
      <c r="J68" s="332"/>
      <c r="K68" s="331"/>
      <c r="L68" s="335"/>
      <c r="M68" s="339"/>
      <c r="N68" s="331"/>
      <c r="O68" s="320"/>
    </row>
    <row r="69" customFormat="false" ht="12.75" hidden="false" customHeight="false" outlineLevel="0" collapsed="false">
      <c r="B69" s="318"/>
      <c r="C69" s="331" t="n">
        <v>58</v>
      </c>
      <c r="D69" s="332"/>
      <c r="E69" s="338"/>
      <c r="F69" s="331"/>
      <c r="G69" s="331"/>
      <c r="H69" s="332"/>
      <c r="I69" s="331"/>
      <c r="J69" s="332"/>
      <c r="K69" s="331"/>
      <c r="L69" s="335"/>
      <c r="M69" s="339"/>
      <c r="N69" s="331"/>
      <c r="O69" s="320"/>
    </row>
    <row r="70" customFormat="false" ht="12.75" hidden="false" customHeight="false" outlineLevel="0" collapsed="false">
      <c r="B70" s="318"/>
      <c r="C70" s="331" t="n">
        <v>59</v>
      </c>
      <c r="D70" s="332"/>
      <c r="E70" s="338"/>
      <c r="F70" s="331"/>
      <c r="G70" s="331"/>
      <c r="H70" s="332"/>
      <c r="I70" s="331"/>
      <c r="J70" s="332"/>
      <c r="K70" s="331"/>
      <c r="L70" s="335"/>
      <c r="M70" s="339"/>
      <c r="N70" s="331"/>
      <c r="O70" s="320"/>
    </row>
    <row r="71" customFormat="false" ht="12.75" hidden="false" customHeight="false" outlineLevel="0" collapsed="false">
      <c r="B71" s="318"/>
      <c r="C71" s="331" t="n">
        <v>60</v>
      </c>
      <c r="D71" s="332"/>
      <c r="E71" s="338"/>
      <c r="F71" s="331"/>
      <c r="G71" s="331"/>
      <c r="H71" s="332"/>
      <c r="I71" s="331"/>
      <c r="J71" s="332"/>
      <c r="K71" s="331"/>
      <c r="L71" s="335"/>
      <c r="M71" s="339"/>
      <c r="N71" s="331"/>
      <c r="O71" s="320"/>
    </row>
    <row r="72" customFormat="false" ht="12.75" hidden="false" customHeight="false" outlineLevel="0" collapsed="false">
      <c r="B72" s="318"/>
      <c r="C72" s="331" t="n">
        <v>61</v>
      </c>
      <c r="D72" s="332"/>
      <c r="E72" s="338"/>
      <c r="F72" s="331"/>
      <c r="G72" s="331"/>
      <c r="H72" s="332"/>
      <c r="I72" s="331"/>
      <c r="J72" s="332"/>
      <c r="K72" s="331"/>
      <c r="L72" s="335"/>
      <c r="M72" s="339"/>
      <c r="N72" s="331"/>
      <c r="O72" s="320"/>
    </row>
    <row r="73" customFormat="false" ht="12.75" hidden="false" customHeight="false" outlineLevel="0" collapsed="false">
      <c r="B73" s="318"/>
      <c r="C73" s="331" t="n">
        <v>62</v>
      </c>
      <c r="D73" s="332"/>
      <c r="E73" s="338"/>
      <c r="F73" s="331"/>
      <c r="G73" s="331"/>
      <c r="H73" s="332"/>
      <c r="I73" s="331"/>
      <c r="J73" s="332"/>
      <c r="K73" s="331"/>
      <c r="L73" s="335"/>
      <c r="M73" s="339"/>
      <c r="N73" s="331"/>
      <c r="O73" s="320"/>
    </row>
    <row r="74" customFormat="false" ht="12.75" hidden="false" customHeight="false" outlineLevel="0" collapsed="false">
      <c r="B74" s="318"/>
      <c r="C74" s="331" t="n">
        <v>63</v>
      </c>
      <c r="D74" s="332"/>
      <c r="E74" s="338"/>
      <c r="F74" s="331"/>
      <c r="G74" s="331"/>
      <c r="H74" s="332"/>
      <c r="I74" s="331"/>
      <c r="J74" s="332"/>
      <c r="K74" s="331"/>
      <c r="L74" s="335"/>
      <c r="M74" s="339"/>
      <c r="N74" s="331"/>
      <c r="O74" s="320"/>
    </row>
    <row r="75" customFormat="false" ht="12.75" hidden="false" customHeight="false" outlineLevel="0" collapsed="false">
      <c r="B75" s="318"/>
      <c r="C75" s="331" t="n">
        <v>64</v>
      </c>
      <c r="D75" s="332"/>
      <c r="E75" s="338"/>
      <c r="F75" s="331"/>
      <c r="G75" s="331"/>
      <c r="H75" s="332"/>
      <c r="I75" s="331"/>
      <c r="J75" s="332"/>
      <c r="K75" s="331"/>
      <c r="L75" s="335"/>
      <c r="M75" s="339"/>
      <c r="N75" s="331"/>
      <c r="O75" s="320"/>
    </row>
    <row r="76" customFormat="false" ht="12.75" hidden="false" customHeight="false" outlineLevel="0" collapsed="false">
      <c r="B76" s="318"/>
      <c r="C76" s="331" t="n">
        <v>65</v>
      </c>
      <c r="D76" s="332"/>
      <c r="E76" s="338"/>
      <c r="F76" s="331"/>
      <c r="G76" s="331"/>
      <c r="H76" s="332"/>
      <c r="I76" s="331"/>
      <c r="J76" s="332"/>
      <c r="K76" s="331"/>
      <c r="L76" s="335"/>
      <c r="M76" s="339"/>
      <c r="N76" s="331"/>
      <c r="O76" s="320"/>
    </row>
    <row r="77" customFormat="false" ht="12.75" hidden="false" customHeight="false" outlineLevel="0" collapsed="false">
      <c r="B77" s="318"/>
      <c r="C77" s="331" t="n">
        <v>66</v>
      </c>
      <c r="D77" s="332"/>
      <c r="E77" s="338"/>
      <c r="F77" s="331"/>
      <c r="G77" s="331"/>
      <c r="H77" s="332"/>
      <c r="I77" s="331"/>
      <c r="J77" s="332"/>
      <c r="K77" s="331"/>
      <c r="L77" s="335"/>
      <c r="M77" s="339"/>
      <c r="N77" s="331"/>
      <c r="O77" s="320"/>
    </row>
    <row r="78" customFormat="false" ht="12.75" hidden="false" customHeight="false" outlineLevel="0" collapsed="false">
      <c r="B78" s="318"/>
      <c r="C78" s="331" t="n">
        <v>67</v>
      </c>
      <c r="D78" s="332"/>
      <c r="E78" s="338"/>
      <c r="F78" s="331"/>
      <c r="G78" s="331"/>
      <c r="H78" s="332"/>
      <c r="I78" s="331"/>
      <c r="J78" s="332"/>
      <c r="K78" s="331"/>
      <c r="L78" s="335"/>
      <c r="M78" s="339"/>
      <c r="N78" s="331"/>
      <c r="O78" s="320"/>
    </row>
    <row r="79" customFormat="false" ht="12.75" hidden="false" customHeight="false" outlineLevel="0" collapsed="false">
      <c r="B79" s="318"/>
      <c r="C79" s="331" t="n">
        <v>68</v>
      </c>
      <c r="D79" s="332"/>
      <c r="E79" s="338"/>
      <c r="F79" s="331"/>
      <c r="G79" s="331"/>
      <c r="H79" s="332"/>
      <c r="I79" s="331"/>
      <c r="J79" s="332"/>
      <c r="K79" s="331"/>
      <c r="L79" s="335"/>
      <c r="M79" s="339"/>
      <c r="N79" s="331"/>
      <c r="O79" s="320"/>
    </row>
    <row r="80" customFormat="false" ht="12.75" hidden="false" customHeight="false" outlineLevel="0" collapsed="false">
      <c r="B80" s="318"/>
      <c r="C80" s="331" t="n">
        <v>69</v>
      </c>
      <c r="D80" s="332"/>
      <c r="E80" s="338"/>
      <c r="F80" s="331"/>
      <c r="G80" s="331"/>
      <c r="H80" s="332"/>
      <c r="I80" s="331"/>
      <c r="J80" s="332"/>
      <c r="K80" s="331"/>
      <c r="L80" s="335"/>
      <c r="M80" s="339"/>
      <c r="N80" s="331"/>
      <c r="O80" s="320"/>
    </row>
    <row r="81" customFormat="false" ht="12.75" hidden="false" customHeight="false" outlineLevel="0" collapsed="false">
      <c r="B81" s="318"/>
      <c r="C81" s="331" t="n">
        <v>70</v>
      </c>
      <c r="D81" s="332"/>
      <c r="E81" s="338"/>
      <c r="F81" s="331"/>
      <c r="G81" s="331"/>
      <c r="H81" s="332"/>
      <c r="I81" s="331"/>
      <c r="J81" s="332"/>
      <c r="K81" s="331"/>
      <c r="L81" s="335"/>
      <c r="M81" s="339"/>
      <c r="N81" s="331"/>
      <c r="O81" s="320"/>
    </row>
    <row r="82" customFormat="false" ht="12.75" hidden="false" customHeight="false" outlineLevel="0" collapsed="false">
      <c r="B82" s="318"/>
      <c r="C82" s="331" t="n">
        <v>71</v>
      </c>
      <c r="D82" s="332"/>
      <c r="E82" s="338"/>
      <c r="F82" s="331"/>
      <c r="G82" s="331"/>
      <c r="H82" s="332"/>
      <c r="I82" s="331"/>
      <c r="J82" s="332"/>
      <c r="K82" s="331"/>
      <c r="L82" s="335"/>
      <c r="M82" s="339"/>
      <c r="N82" s="331"/>
      <c r="O82" s="320"/>
    </row>
    <row r="83" customFormat="false" ht="12.75" hidden="false" customHeight="false" outlineLevel="0" collapsed="false">
      <c r="B83" s="318"/>
      <c r="C83" s="331" t="n">
        <v>72</v>
      </c>
      <c r="D83" s="332"/>
      <c r="E83" s="338"/>
      <c r="F83" s="331"/>
      <c r="G83" s="331"/>
      <c r="H83" s="332"/>
      <c r="I83" s="331"/>
      <c r="J83" s="332"/>
      <c r="K83" s="331"/>
      <c r="L83" s="335"/>
      <c r="M83" s="339"/>
      <c r="N83" s="331"/>
      <c r="O83" s="320"/>
    </row>
    <row r="84" customFormat="false" ht="12.75" hidden="false" customHeight="false" outlineLevel="0" collapsed="false">
      <c r="B84" s="318"/>
      <c r="C84" s="331" t="n">
        <v>73</v>
      </c>
      <c r="D84" s="332"/>
      <c r="E84" s="338"/>
      <c r="F84" s="331"/>
      <c r="G84" s="331"/>
      <c r="H84" s="332"/>
      <c r="I84" s="331"/>
      <c r="J84" s="332"/>
      <c r="K84" s="331"/>
      <c r="L84" s="335"/>
      <c r="M84" s="339"/>
      <c r="N84" s="331"/>
      <c r="O84" s="320"/>
    </row>
    <row r="85" customFormat="false" ht="12.75" hidden="false" customHeight="false" outlineLevel="0" collapsed="false">
      <c r="B85" s="318"/>
      <c r="C85" s="331" t="n">
        <v>74</v>
      </c>
      <c r="D85" s="332"/>
      <c r="E85" s="338"/>
      <c r="F85" s="331"/>
      <c r="G85" s="331"/>
      <c r="H85" s="332"/>
      <c r="I85" s="331"/>
      <c r="J85" s="332"/>
      <c r="K85" s="331"/>
      <c r="L85" s="335"/>
      <c r="M85" s="339"/>
      <c r="N85" s="331"/>
      <c r="O85" s="320"/>
    </row>
    <row r="86" customFormat="false" ht="12.75" hidden="false" customHeight="false" outlineLevel="0" collapsed="false">
      <c r="B86" s="318"/>
      <c r="C86" s="331" t="n">
        <v>75</v>
      </c>
      <c r="D86" s="332"/>
      <c r="E86" s="338"/>
      <c r="F86" s="331"/>
      <c r="G86" s="331"/>
      <c r="H86" s="332"/>
      <c r="I86" s="331"/>
      <c r="J86" s="332"/>
      <c r="K86" s="331"/>
      <c r="L86" s="335"/>
      <c r="M86" s="339"/>
      <c r="N86" s="331"/>
      <c r="O86" s="320"/>
    </row>
    <row r="87" customFormat="false" ht="12.75" hidden="false" customHeight="false" outlineLevel="0" collapsed="false">
      <c r="B87" s="318"/>
      <c r="C87" s="331" t="n">
        <v>76</v>
      </c>
      <c r="D87" s="332"/>
      <c r="E87" s="338"/>
      <c r="F87" s="331"/>
      <c r="G87" s="331"/>
      <c r="H87" s="332"/>
      <c r="I87" s="331"/>
      <c r="J87" s="332"/>
      <c r="K87" s="331"/>
      <c r="L87" s="335"/>
      <c r="M87" s="339"/>
      <c r="N87" s="331"/>
      <c r="O87" s="320"/>
    </row>
    <row r="88" customFormat="false" ht="12.75" hidden="false" customHeight="false" outlineLevel="0" collapsed="false">
      <c r="B88" s="318"/>
      <c r="C88" s="331" t="n">
        <v>77</v>
      </c>
      <c r="D88" s="332"/>
      <c r="E88" s="338"/>
      <c r="F88" s="331"/>
      <c r="G88" s="331"/>
      <c r="H88" s="332"/>
      <c r="I88" s="331"/>
      <c r="J88" s="332"/>
      <c r="K88" s="331"/>
      <c r="L88" s="335"/>
      <c r="M88" s="339"/>
      <c r="N88" s="331"/>
      <c r="O88" s="320"/>
    </row>
    <row r="89" customFormat="false" ht="12.75" hidden="false" customHeight="false" outlineLevel="0" collapsed="false">
      <c r="B89" s="318"/>
      <c r="C89" s="331" t="n">
        <v>78</v>
      </c>
      <c r="D89" s="332"/>
      <c r="E89" s="338"/>
      <c r="F89" s="331"/>
      <c r="G89" s="331"/>
      <c r="H89" s="332"/>
      <c r="I89" s="331"/>
      <c r="J89" s="332"/>
      <c r="K89" s="331"/>
      <c r="L89" s="335"/>
      <c r="M89" s="339"/>
      <c r="N89" s="331"/>
      <c r="O89" s="320"/>
    </row>
    <row r="90" customFormat="false" ht="12.75" hidden="false" customHeight="false" outlineLevel="0" collapsed="false">
      <c r="B90" s="318"/>
      <c r="C90" s="331" t="n">
        <v>79</v>
      </c>
      <c r="D90" s="332"/>
      <c r="E90" s="338"/>
      <c r="F90" s="331"/>
      <c r="G90" s="331"/>
      <c r="H90" s="332"/>
      <c r="I90" s="331"/>
      <c r="J90" s="332"/>
      <c r="K90" s="331"/>
      <c r="L90" s="335"/>
      <c r="M90" s="339"/>
      <c r="N90" s="331"/>
      <c r="O90" s="320"/>
    </row>
    <row r="91" customFormat="false" ht="12.75" hidden="false" customHeight="false" outlineLevel="0" collapsed="false">
      <c r="B91" s="318"/>
      <c r="C91" s="331" t="n">
        <v>80</v>
      </c>
      <c r="D91" s="332"/>
      <c r="E91" s="338"/>
      <c r="F91" s="331"/>
      <c r="G91" s="331"/>
      <c r="H91" s="332"/>
      <c r="I91" s="331"/>
      <c r="J91" s="332"/>
      <c r="K91" s="331"/>
      <c r="L91" s="335"/>
      <c r="M91" s="339"/>
      <c r="N91" s="331"/>
      <c r="O91" s="320"/>
    </row>
    <row r="92" customFormat="false" ht="6.75" hidden="false" customHeight="true" outlineLevel="0" collapsed="false">
      <c r="B92" s="340"/>
      <c r="C92" s="341"/>
      <c r="D92" s="341"/>
      <c r="E92" s="342"/>
      <c r="F92" s="342"/>
      <c r="G92" s="342"/>
      <c r="H92" s="341"/>
      <c r="I92" s="342"/>
      <c r="J92" s="341"/>
      <c r="K92" s="342"/>
      <c r="L92" s="343"/>
      <c r="M92" s="344"/>
      <c r="N92" s="342"/>
      <c r="O92" s="345"/>
    </row>
    <row r="93" customFormat="false" ht="12.75" hidden="false" customHeight="false" outlineLevel="0" collapsed="false">
      <c r="E93" s="346"/>
      <c r="F93" s="346"/>
      <c r="G93" s="346"/>
      <c r="I93" s="346"/>
      <c r="K93" s="346"/>
      <c r="L93" s="347"/>
      <c r="M93" s="348"/>
      <c r="N93" s="346"/>
    </row>
    <row r="94" customFormat="false" ht="12.75" hidden="false" customHeight="false" outlineLevel="0" collapsed="false">
      <c r="E94" s="346"/>
      <c r="F94" s="346"/>
      <c r="G94" s="346"/>
      <c r="I94" s="346"/>
      <c r="K94" s="346"/>
      <c r="L94" s="347"/>
      <c r="M94" s="348"/>
      <c r="N94" s="346"/>
    </row>
    <row r="95" customFormat="false" ht="12.75" hidden="false" customHeight="false" outlineLevel="0" collapsed="false">
      <c r="E95" s="346"/>
      <c r="F95" s="346"/>
      <c r="G95" s="346"/>
      <c r="I95" s="346"/>
      <c r="K95" s="346"/>
      <c r="L95" s="347"/>
      <c r="M95" s="348"/>
      <c r="N95" s="346"/>
    </row>
    <row r="96" customFormat="false" ht="12.75" hidden="false" customHeight="false" outlineLevel="0" collapsed="false">
      <c r="E96" s="346"/>
      <c r="F96" s="346"/>
      <c r="G96" s="346"/>
      <c r="I96" s="346"/>
      <c r="K96" s="346"/>
      <c r="L96" s="347"/>
      <c r="M96" s="348"/>
      <c r="N96" s="346"/>
    </row>
    <row r="97" customFormat="false" ht="12.75" hidden="false" customHeight="false" outlineLevel="0" collapsed="false">
      <c r="E97" s="346"/>
      <c r="F97" s="346"/>
      <c r="G97" s="346"/>
      <c r="I97" s="346"/>
      <c r="K97" s="346"/>
      <c r="L97" s="347"/>
      <c r="M97" s="348"/>
      <c r="N97" s="346"/>
    </row>
    <row r="98" customFormat="false" ht="12.75" hidden="false" customHeight="false" outlineLevel="0" collapsed="false">
      <c r="E98" s="346"/>
      <c r="F98" s="346"/>
      <c r="G98" s="346"/>
      <c r="I98" s="346"/>
      <c r="K98" s="346"/>
      <c r="L98" s="347"/>
      <c r="M98" s="348"/>
      <c r="N98" s="346"/>
    </row>
    <row r="99" customFormat="false" ht="12.75" hidden="false" customHeight="false" outlineLevel="0" collapsed="false">
      <c r="E99" s="346"/>
      <c r="F99" s="346"/>
      <c r="G99" s="346"/>
      <c r="I99" s="346"/>
      <c r="K99" s="346"/>
      <c r="L99" s="347"/>
      <c r="M99" s="348"/>
      <c r="N99" s="346"/>
    </row>
    <row r="100" customFormat="false" ht="12.75" hidden="false" customHeight="false" outlineLevel="0" collapsed="false">
      <c r="E100" s="346"/>
      <c r="F100" s="346"/>
      <c r="G100" s="346"/>
      <c r="I100" s="346"/>
      <c r="K100" s="346"/>
      <c r="L100" s="347"/>
      <c r="M100" s="348"/>
      <c r="N100" s="346"/>
    </row>
    <row r="101" customFormat="false" ht="12.75" hidden="false" customHeight="false" outlineLevel="0" collapsed="false">
      <c r="E101" s="346"/>
      <c r="F101" s="346"/>
      <c r="G101" s="346"/>
      <c r="I101" s="346"/>
      <c r="K101" s="346"/>
      <c r="L101" s="347"/>
      <c r="M101" s="348"/>
      <c r="N101" s="346"/>
    </row>
    <row r="102" customFormat="false" ht="12.75" hidden="false" customHeight="false" outlineLevel="0" collapsed="false">
      <c r="E102" s="346"/>
      <c r="F102" s="346"/>
      <c r="G102" s="346"/>
      <c r="I102" s="346"/>
      <c r="K102" s="346"/>
      <c r="L102" s="347"/>
      <c r="M102" s="348"/>
      <c r="N102" s="346"/>
    </row>
    <row r="103" customFormat="false" ht="12.75" hidden="false" customHeight="false" outlineLevel="0" collapsed="false">
      <c r="E103" s="346"/>
      <c r="F103" s="346"/>
      <c r="G103" s="346"/>
      <c r="I103" s="346"/>
      <c r="K103" s="346"/>
      <c r="L103" s="347"/>
      <c r="M103" s="348"/>
      <c r="N103" s="346"/>
    </row>
    <row r="104" customFormat="false" ht="12.75" hidden="false" customHeight="false" outlineLevel="0" collapsed="false">
      <c r="E104" s="346"/>
      <c r="F104" s="346"/>
      <c r="G104" s="346"/>
      <c r="I104" s="346"/>
      <c r="K104" s="346"/>
      <c r="L104" s="347"/>
      <c r="M104" s="348"/>
      <c r="N104" s="346"/>
    </row>
    <row r="105" customFormat="false" ht="12.75" hidden="false" customHeight="false" outlineLevel="0" collapsed="false">
      <c r="E105" s="346"/>
      <c r="F105" s="346"/>
      <c r="G105" s="346"/>
      <c r="I105" s="346"/>
      <c r="K105" s="346"/>
      <c r="L105" s="347"/>
      <c r="M105" s="348"/>
      <c r="N105" s="346"/>
    </row>
    <row r="106" customFormat="false" ht="12.75" hidden="false" customHeight="false" outlineLevel="0" collapsed="false">
      <c r="E106" s="346"/>
      <c r="F106" s="346"/>
      <c r="G106" s="346"/>
      <c r="I106" s="346"/>
      <c r="K106" s="346"/>
      <c r="L106" s="347"/>
      <c r="M106" s="348"/>
      <c r="N106" s="346"/>
    </row>
    <row r="107" customFormat="false" ht="12.75" hidden="false" customHeight="false" outlineLevel="0" collapsed="false">
      <c r="E107" s="346"/>
      <c r="F107" s="346"/>
      <c r="G107" s="346"/>
      <c r="I107" s="346"/>
      <c r="K107" s="346"/>
      <c r="L107" s="347"/>
      <c r="M107" s="348"/>
      <c r="N107" s="346"/>
    </row>
    <row r="108" customFormat="false" ht="12.75" hidden="false" customHeight="false" outlineLevel="0" collapsed="false">
      <c r="E108" s="346"/>
      <c r="F108" s="346"/>
      <c r="G108" s="346"/>
      <c r="I108" s="346"/>
      <c r="K108" s="346"/>
      <c r="L108" s="347"/>
      <c r="M108" s="348"/>
      <c r="N108" s="346"/>
    </row>
    <row r="109" customFormat="false" ht="12.75" hidden="false" customHeight="false" outlineLevel="0" collapsed="false">
      <c r="E109" s="346"/>
      <c r="F109" s="346"/>
      <c r="G109" s="346"/>
      <c r="I109" s="346"/>
      <c r="K109" s="346"/>
      <c r="L109" s="347"/>
      <c r="M109" s="348"/>
      <c r="N109" s="346"/>
    </row>
    <row r="110" customFormat="false" ht="12.75" hidden="false" customHeight="false" outlineLevel="0" collapsed="false">
      <c r="E110" s="346"/>
      <c r="F110" s="346"/>
      <c r="G110" s="346"/>
      <c r="I110" s="346"/>
      <c r="K110" s="346"/>
      <c r="L110" s="347"/>
      <c r="M110" s="348"/>
      <c r="N110" s="346"/>
    </row>
    <row r="111" customFormat="false" ht="12.75" hidden="false" customHeight="false" outlineLevel="0" collapsed="false">
      <c r="E111" s="346"/>
      <c r="F111" s="346"/>
      <c r="G111" s="346"/>
      <c r="I111" s="346"/>
      <c r="K111" s="346"/>
      <c r="L111" s="347"/>
      <c r="M111" s="348"/>
      <c r="N111" s="346"/>
    </row>
    <row r="112" customFormat="false" ht="12.75" hidden="false" customHeight="false" outlineLevel="0" collapsed="false">
      <c r="E112" s="346"/>
      <c r="F112" s="346"/>
      <c r="G112" s="346"/>
      <c r="I112" s="346"/>
      <c r="K112" s="346"/>
      <c r="L112" s="347"/>
      <c r="M112" s="348"/>
      <c r="N112" s="346"/>
    </row>
    <row r="113" customFormat="false" ht="12.75" hidden="false" customHeight="false" outlineLevel="0" collapsed="false">
      <c r="E113" s="346"/>
      <c r="F113" s="346"/>
      <c r="G113" s="346"/>
      <c r="I113" s="346"/>
      <c r="K113" s="346"/>
      <c r="L113" s="347"/>
      <c r="M113" s="348"/>
      <c r="N113" s="346"/>
    </row>
    <row r="114" customFormat="false" ht="12.75" hidden="false" customHeight="false" outlineLevel="0" collapsed="false">
      <c r="E114" s="346"/>
      <c r="F114" s="346"/>
      <c r="G114" s="346"/>
      <c r="I114" s="346"/>
      <c r="K114" s="346"/>
      <c r="L114" s="347"/>
      <c r="M114" s="348"/>
      <c r="N114" s="346"/>
    </row>
    <row r="115" customFormat="false" ht="12.75" hidden="false" customHeight="false" outlineLevel="0" collapsed="false">
      <c r="E115" s="346"/>
      <c r="F115" s="346"/>
      <c r="G115" s="346"/>
      <c r="I115" s="346"/>
      <c r="K115" s="346"/>
      <c r="L115" s="347"/>
      <c r="M115" s="348"/>
      <c r="N115" s="346"/>
    </row>
    <row r="116" customFormat="false" ht="12.75" hidden="false" customHeight="false" outlineLevel="0" collapsed="false">
      <c r="E116" s="346"/>
      <c r="F116" s="346"/>
      <c r="G116" s="346"/>
      <c r="I116" s="346"/>
      <c r="K116" s="346"/>
      <c r="L116" s="347"/>
      <c r="M116" s="348"/>
      <c r="N116" s="346"/>
    </row>
    <row r="117" customFormat="false" ht="12.75" hidden="false" customHeight="false" outlineLevel="0" collapsed="false">
      <c r="E117" s="346"/>
      <c r="F117" s="346"/>
      <c r="G117" s="346"/>
      <c r="I117" s="346"/>
      <c r="K117" s="346"/>
      <c r="L117" s="347"/>
      <c r="M117" s="348"/>
      <c r="N117" s="346"/>
    </row>
    <row r="118" customFormat="false" ht="12.75" hidden="false" customHeight="false" outlineLevel="0" collapsed="false">
      <c r="E118" s="346"/>
      <c r="F118" s="346"/>
      <c r="G118" s="346"/>
      <c r="I118" s="346"/>
      <c r="K118" s="346"/>
      <c r="L118" s="347"/>
      <c r="M118" s="348"/>
      <c r="N118" s="346"/>
    </row>
    <row r="119" customFormat="false" ht="12.75" hidden="false" customHeight="false" outlineLevel="0" collapsed="false">
      <c r="E119" s="346"/>
      <c r="F119" s="346"/>
      <c r="G119" s="346"/>
      <c r="I119" s="346"/>
      <c r="K119" s="346"/>
      <c r="L119" s="347"/>
      <c r="M119" s="348"/>
      <c r="N119" s="346"/>
    </row>
    <row r="120" customFormat="false" ht="12.75" hidden="false" customHeight="false" outlineLevel="0" collapsed="false">
      <c r="E120" s="346"/>
      <c r="F120" s="346"/>
      <c r="G120" s="346"/>
      <c r="I120" s="346"/>
      <c r="K120" s="346"/>
      <c r="L120" s="347"/>
      <c r="M120" s="348"/>
      <c r="N120" s="346"/>
    </row>
    <row r="121" customFormat="false" ht="12.75" hidden="false" customHeight="false" outlineLevel="0" collapsed="false">
      <c r="E121" s="346"/>
      <c r="F121" s="346"/>
      <c r="G121" s="346"/>
      <c r="I121" s="346"/>
      <c r="K121" s="346"/>
      <c r="L121" s="347"/>
      <c r="M121" s="348"/>
      <c r="N121" s="346"/>
    </row>
    <row r="122" customFormat="false" ht="12.75" hidden="false" customHeight="false" outlineLevel="0" collapsed="false">
      <c r="E122" s="346"/>
      <c r="F122" s="346"/>
      <c r="G122" s="346"/>
      <c r="I122" s="346"/>
      <c r="K122" s="346"/>
      <c r="L122" s="347"/>
      <c r="M122" s="348"/>
      <c r="N122" s="346"/>
    </row>
    <row r="123" customFormat="false" ht="12.75" hidden="false" customHeight="false" outlineLevel="0" collapsed="false">
      <c r="E123" s="346"/>
      <c r="F123" s="346"/>
      <c r="G123" s="346"/>
      <c r="I123" s="346"/>
      <c r="K123" s="346"/>
      <c r="L123" s="347"/>
      <c r="M123" s="348"/>
      <c r="N123" s="346"/>
    </row>
    <row r="124" customFormat="false" ht="12.75" hidden="false" customHeight="false" outlineLevel="0" collapsed="false">
      <c r="E124" s="346"/>
      <c r="F124" s="346"/>
      <c r="G124" s="346"/>
      <c r="I124" s="346"/>
      <c r="K124" s="346"/>
      <c r="L124" s="347"/>
      <c r="M124" s="348"/>
      <c r="N124" s="346"/>
    </row>
    <row r="125" customFormat="false" ht="12.75" hidden="false" customHeight="false" outlineLevel="0" collapsed="false">
      <c r="E125" s="346"/>
      <c r="F125" s="346"/>
      <c r="G125" s="346"/>
      <c r="I125" s="346"/>
      <c r="K125" s="346"/>
      <c r="L125" s="347"/>
      <c r="M125" s="348"/>
      <c r="N125" s="346"/>
    </row>
    <row r="126" customFormat="false" ht="12.75" hidden="false" customHeight="false" outlineLevel="0" collapsed="false">
      <c r="E126" s="346"/>
      <c r="F126" s="346"/>
      <c r="G126" s="346"/>
      <c r="I126" s="346"/>
      <c r="K126" s="346"/>
      <c r="L126" s="347"/>
      <c r="M126" s="348"/>
      <c r="N126" s="346"/>
    </row>
    <row r="127" customFormat="false" ht="12.75" hidden="false" customHeight="false" outlineLevel="0" collapsed="false">
      <c r="E127" s="346"/>
      <c r="F127" s="346"/>
      <c r="G127" s="346"/>
      <c r="I127" s="346"/>
      <c r="K127" s="346"/>
      <c r="L127" s="347"/>
      <c r="M127" s="348"/>
      <c r="N127" s="346"/>
    </row>
    <row r="128" customFormat="false" ht="12.75" hidden="false" customHeight="false" outlineLevel="0" collapsed="false">
      <c r="E128" s="346"/>
      <c r="F128" s="346"/>
      <c r="G128" s="346"/>
      <c r="I128" s="346"/>
      <c r="K128" s="346"/>
      <c r="L128" s="347"/>
      <c r="M128" s="348"/>
      <c r="N128" s="346"/>
    </row>
    <row r="129" customFormat="false" ht="12.75" hidden="false" customHeight="false" outlineLevel="0" collapsed="false">
      <c r="E129" s="346"/>
      <c r="F129" s="346"/>
      <c r="G129" s="346"/>
      <c r="I129" s="346"/>
      <c r="K129" s="346"/>
      <c r="L129" s="347"/>
      <c r="M129" s="348"/>
      <c r="N129" s="346"/>
    </row>
    <row r="130" customFormat="false" ht="12.75" hidden="false" customHeight="false" outlineLevel="0" collapsed="false">
      <c r="E130" s="346"/>
      <c r="F130" s="346"/>
      <c r="G130" s="346"/>
      <c r="I130" s="346"/>
      <c r="K130" s="346"/>
      <c r="L130" s="347"/>
      <c r="M130" s="348"/>
      <c r="N130" s="346"/>
    </row>
    <row r="131" customFormat="false" ht="12.75" hidden="false" customHeight="false" outlineLevel="0" collapsed="false">
      <c r="E131" s="346"/>
      <c r="F131" s="346"/>
      <c r="G131" s="346"/>
      <c r="I131" s="346"/>
      <c r="K131" s="346"/>
      <c r="L131" s="347"/>
      <c r="M131" s="348"/>
      <c r="N131" s="346"/>
    </row>
    <row r="132" customFormat="false" ht="12.75" hidden="false" customHeight="false" outlineLevel="0" collapsed="false">
      <c r="E132" s="346"/>
      <c r="F132" s="346"/>
      <c r="G132" s="346"/>
      <c r="I132" s="346"/>
      <c r="K132" s="346"/>
      <c r="L132" s="347"/>
      <c r="M132" s="348"/>
      <c r="N132" s="346"/>
    </row>
    <row r="133" customFormat="false" ht="12.75" hidden="false" customHeight="false" outlineLevel="0" collapsed="false">
      <c r="E133" s="346"/>
      <c r="F133" s="346"/>
      <c r="G133" s="346"/>
      <c r="I133" s="346"/>
      <c r="K133" s="346"/>
      <c r="L133" s="347"/>
      <c r="M133" s="348"/>
      <c r="N133" s="346"/>
    </row>
    <row r="134" customFormat="false" ht="12.75" hidden="false" customHeight="false" outlineLevel="0" collapsed="false">
      <c r="E134" s="346"/>
      <c r="F134" s="346"/>
      <c r="G134" s="346"/>
      <c r="I134" s="346"/>
      <c r="K134" s="346"/>
      <c r="L134" s="347"/>
      <c r="M134" s="348"/>
      <c r="N134" s="346"/>
    </row>
    <row r="135" customFormat="false" ht="12.75" hidden="false" customHeight="false" outlineLevel="0" collapsed="false">
      <c r="E135" s="346"/>
      <c r="F135" s="346"/>
      <c r="G135" s="346"/>
      <c r="I135" s="346"/>
      <c r="K135" s="346"/>
      <c r="L135" s="347"/>
      <c r="M135" s="348"/>
      <c r="N135" s="346"/>
    </row>
    <row r="136" customFormat="false" ht="12.75" hidden="false" customHeight="false" outlineLevel="0" collapsed="false">
      <c r="E136" s="346"/>
      <c r="F136" s="346"/>
      <c r="G136" s="346"/>
      <c r="I136" s="346"/>
      <c r="K136" s="346"/>
      <c r="L136" s="347"/>
      <c r="M136" s="348"/>
      <c r="N136" s="346"/>
    </row>
    <row r="137" customFormat="false" ht="12.75" hidden="false" customHeight="false" outlineLevel="0" collapsed="false">
      <c r="E137" s="346"/>
      <c r="F137" s="346"/>
      <c r="G137" s="346"/>
      <c r="I137" s="346"/>
      <c r="K137" s="346"/>
      <c r="L137" s="347"/>
      <c r="M137" s="348"/>
      <c r="N137" s="346"/>
    </row>
    <row r="138" customFormat="false" ht="12.75" hidden="false" customHeight="false" outlineLevel="0" collapsed="false">
      <c r="E138" s="346"/>
      <c r="F138" s="346"/>
      <c r="G138" s="346"/>
      <c r="I138" s="346"/>
      <c r="K138" s="346"/>
      <c r="L138" s="347"/>
      <c r="M138" s="348"/>
      <c r="N138" s="346"/>
    </row>
    <row r="139" customFormat="false" ht="12.75" hidden="false" customHeight="false" outlineLevel="0" collapsed="false">
      <c r="E139" s="346"/>
      <c r="F139" s="346"/>
      <c r="G139" s="346"/>
      <c r="I139" s="346"/>
      <c r="K139" s="346"/>
      <c r="L139" s="347"/>
      <c r="M139" s="348"/>
      <c r="N139" s="346"/>
    </row>
    <row r="140" customFormat="false" ht="12.75" hidden="false" customHeight="false" outlineLevel="0" collapsed="false">
      <c r="E140" s="346"/>
      <c r="F140" s="346"/>
      <c r="G140" s="346"/>
      <c r="I140" s="346"/>
      <c r="K140" s="346"/>
      <c r="L140" s="347"/>
      <c r="M140" s="348"/>
      <c r="N140" s="346"/>
    </row>
    <row r="141" customFormat="false" ht="12.75" hidden="false" customHeight="false" outlineLevel="0" collapsed="false">
      <c r="E141" s="346"/>
      <c r="F141" s="346"/>
      <c r="G141" s="346"/>
      <c r="I141" s="346"/>
      <c r="K141" s="346"/>
      <c r="L141" s="347"/>
      <c r="M141" s="348"/>
      <c r="N141" s="346"/>
    </row>
    <row r="142" customFormat="false" ht="12.75" hidden="false" customHeight="false" outlineLevel="0" collapsed="false">
      <c r="E142" s="346"/>
      <c r="F142" s="346"/>
      <c r="G142" s="346"/>
      <c r="I142" s="346"/>
      <c r="K142" s="346"/>
      <c r="L142" s="347"/>
      <c r="M142" s="348"/>
      <c r="N142" s="346"/>
    </row>
    <row r="143" customFormat="false" ht="12.75" hidden="false" customHeight="false" outlineLevel="0" collapsed="false">
      <c r="E143" s="346"/>
      <c r="F143" s="346"/>
      <c r="G143" s="346"/>
      <c r="I143" s="346"/>
      <c r="K143" s="346"/>
      <c r="L143" s="347"/>
      <c r="M143" s="348"/>
      <c r="N143" s="346"/>
    </row>
    <row r="144" customFormat="false" ht="12.75" hidden="false" customHeight="false" outlineLevel="0" collapsed="false">
      <c r="E144" s="346"/>
      <c r="F144" s="346"/>
      <c r="G144" s="346"/>
      <c r="I144" s="346"/>
      <c r="K144" s="346"/>
      <c r="L144" s="347"/>
      <c r="M144" s="348"/>
      <c r="N144" s="346"/>
    </row>
  </sheetData>
  <mergeCells count="3">
    <mergeCell ref="C3:N3"/>
    <mergeCell ref="C7:D10"/>
    <mergeCell ref="F7:N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4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34" activeCellId="0" sqref="F34"/>
    </sheetView>
  </sheetViews>
  <sheetFormatPr defaultColWidth="9.1484375" defaultRowHeight="12.75" zeroHeight="false" outlineLevelRow="0" outlineLevelCol="0"/>
  <cols>
    <col collapsed="false" customWidth="true" hidden="false" outlineLevel="0" max="1" min="1" style="314" width="1.42"/>
    <col collapsed="false" customWidth="true" hidden="false" outlineLevel="0" max="2" min="2" style="314" width="1"/>
    <col collapsed="false" customWidth="true" hidden="false" outlineLevel="0" max="3" min="3" style="314" width="4.86"/>
    <col collapsed="false" customWidth="true" hidden="false" outlineLevel="0" max="4" min="4" style="314" width="19.57"/>
    <col collapsed="false" customWidth="true" hidden="false" outlineLevel="0" max="5" min="5" style="314" width="16.85"/>
    <col collapsed="false" customWidth="true" hidden="false" outlineLevel="0" max="6" min="6" style="314" width="8.86"/>
    <col collapsed="false" customWidth="true" hidden="false" outlineLevel="0" max="7" min="7" style="314" width="11"/>
    <col collapsed="false" customWidth="true" hidden="false" outlineLevel="0" max="8" min="8" style="314" width="36.86"/>
    <col collapsed="false" customWidth="true" hidden="false" outlineLevel="0" max="9" min="9" style="314" width="10.85"/>
    <col collapsed="false" customWidth="true" hidden="false" outlineLevel="0" max="10" min="10" style="314" width="12.42"/>
    <col collapsed="false" customWidth="true" hidden="false" outlineLevel="0" max="11" min="11" style="314" width="8.15"/>
    <col collapsed="false" customWidth="true" hidden="false" outlineLevel="0" max="12" min="12" style="314" width="38.57"/>
    <col collapsed="false" customWidth="true" hidden="false" outlineLevel="0" max="13" min="13" style="314" width="16.14"/>
    <col collapsed="false" customWidth="true" hidden="false" outlineLevel="0" max="14" min="14" style="314" width="13.15"/>
    <col collapsed="false" customWidth="true" hidden="false" outlineLevel="0" max="15" min="15" style="314" width="1.14"/>
    <col collapsed="false" customWidth="false" hidden="false" outlineLevel="0" max="16384" min="16" style="314" width="9.14"/>
  </cols>
  <sheetData>
    <row r="1" customFormat="false" ht="7.5" hidden="false" customHeight="true" outlineLevel="0" collapsed="false"/>
    <row r="2" customFormat="false" ht="6" hidden="false" customHeight="true" outlineLevel="0" collapsed="false"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7"/>
    </row>
    <row r="3" customFormat="false" ht="22.05" hidden="false" customHeight="false" outlineLevel="0" collapsed="false">
      <c r="B3" s="318"/>
      <c r="C3" s="319" t="s">
        <v>4131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20"/>
    </row>
    <row r="4" customFormat="false" ht="12.75" hidden="false" customHeight="false" outlineLevel="0" collapsed="false">
      <c r="B4" s="318"/>
      <c r="E4" s="321"/>
      <c r="F4" s="321" t="s">
        <v>4132</v>
      </c>
      <c r="G4" s="321"/>
      <c r="O4" s="320"/>
    </row>
    <row r="5" customFormat="false" ht="12.75" hidden="false" customHeight="false" outlineLevel="0" collapsed="false">
      <c r="B5" s="318"/>
      <c r="F5" s="321"/>
      <c r="G5" s="321"/>
      <c r="O5" s="320"/>
    </row>
    <row r="6" customFormat="false" ht="12.75" hidden="false" customHeight="false" outlineLevel="0" collapsed="false">
      <c r="B6" s="318"/>
      <c r="O6" s="320"/>
    </row>
    <row r="7" customFormat="false" ht="12.75" hidden="false" customHeight="true" outlineLevel="0" collapsed="false">
      <c r="B7" s="318"/>
      <c r="C7" s="322" t="s">
        <v>4133</v>
      </c>
      <c r="D7" s="322"/>
      <c r="E7" s="349"/>
      <c r="F7" s="350"/>
      <c r="G7" s="350"/>
      <c r="H7" s="350"/>
      <c r="I7" s="350"/>
      <c r="J7" s="350"/>
      <c r="K7" s="350"/>
      <c r="L7" s="350"/>
      <c r="M7" s="350"/>
      <c r="N7" s="351"/>
      <c r="O7" s="320"/>
    </row>
    <row r="8" customFormat="false" ht="12.75" hidden="false" customHeight="false" outlineLevel="0" collapsed="false">
      <c r="B8" s="318"/>
      <c r="C8" s="322"/>
      <c r="D8" s="322"/>
      <c r="E8" s="352"/>
      <c r="F8" s="353"/>
      <c r="G8" s="353"/>
      <c r="H8" s="353"/>
      <c r="I8" s="353"/>
      <c r="J8" s="353"/>
      <c r="K8" s="353"/>
      <c r="L8" s="353"/>
      <c r="M8" s="353"/>
      <c r="N8" s="354"/>
      <c r="O8" s="320"/>
    </row>
    <row r="9" customFormat="false" ht="12.75" hidden="false" customHeight="false" outlineLevel="0" collapsed="false">
      <c r="B9" s="318"/>
      <c r="C9" s="322"/>
      <c r="D9" s="322"/>
      <c r="E9" s="352"/>
      <c r="F9" s="353"/>
      <c r="G9" s="353"/>
      <c r="H9" s="353"/>
      <c r="I9" s="353"/>
      <c r="J9" s="353"/>
      <c r="K9" s="353"/>
      <c r="L9" s="353"/>
      <c r="M9" s="353"/>
      <c r="N9" s="354"/>
      <c r="O9" s="320"/>
    </row>
    <row r="10" customFormat="false" ht="12.75" hidden="false" customHeight="false" outlineLevel="0" collapsed="false">
      <c r="B10" s="318"/>
      <c r="C10" s="322"/>
      <c r="D10" s="322"/>
      <c r="E10" s="355"/>
      <c r="F10" s="356"/>
      <c r="G10" s="356"/>
      <c r="H10" s="356"/>
      <c r="I10" s="356"/>
      <c r="J10" s="356"/>
      <c r="K10" s="356"/>
      <c r="L10" s="356"/>
      <c r="M10" s="356"/>
      <c r="N10" s="357"/>
      <c r="O10" s="320"/>
    </row>
    <row r="11" s="327" customFormat="true" ht="28.35" hidden="false" customHeight="true" outlineLevel="0" collapsed="false">
      <c r="B11" s="328"/>
      <c r="C11" s="329" t="s">
        <v>4134</v>
      </c>
      <c r="D11" s="329" t="s">
        <v>4135</v>
      </c>
      <c r="E11" s="329" t="s">
        <v>4136</v>
      </c>
      <c r="F11" s="329" t="s">
        <v>4137</v>
      </c>
      <c r="G11" s="329" t="s">
        <v>4138</v>
      </c>
      <c r="H11" s="329" t="s">
        <v>4104</v>
      </c>
      <c r="I11" s="329" t="s">
        <v>4139</v>
      </c>
      <c r="J11" s="329" t="s">
        <v>4140</v>
      </c>
      <c r="K11" s="329" t="s">
        <v>4141</v>
      </c>
      <c r="L11" s="329" t="s">
        <v>4142</v>
      </c>
      <c r="M11" s="329" t="s">
        <v>4145</v>
      </c>
      <c r="N11" s="329" t="s">
        <v>4146</v>
      </c>
      <c r="O11" s="330"/>
    </row>
    <row r="12" customFormat="false" ht="12.75" hidden="false" customHeight="false" outlineLevel="0" collapsed="false">
      <c r="B12" s="318"/>
      <c r="C12" s="331" t="n">
        <v>1</v>
      </c>
      <c r="D12" s="332"/>
      <c r="E12" s="333"/>
      <c r="F12" s="331"/>
      <c r="G12" s="331"/>
      <c r="H12" s="334"/>
      <c r="I12" s="331"/>
      <c r="J12" s="335"/>
      <c r="K12" s="334"/>
      <c r="L12" s="334"/>
      <c r="M12" s="336"/>
      <c r="N12" s="336"/>
      <c r="O12" s="320"/>
    </row>
    <row r="13" customFormat="false" ht="13.8" hidden="false" customHeight="false" outlineLevel="0" collapsed="false">
      <c r="B13" s="318"/>
      <c r="C13" s="331" t="n">
        <v>2</v>
      </c>
      <c r="D13" s="332"/>
      <c r="E13" s="336"/>
      <c r="F13" s="331"/>
      <c r="G13" s="331"/>
      <c r="H13" s="334"/>
      <c r="I13" s="331"/>
      <c r="J13" s="335"/>
      <c r="K13" s="331"/>
      <c r="L13" s="140"/>
      <c r="M13" s="336"/>
      <c r="N13" s="336"/>
      <c r="O13" s="320"/>
    </row>
    <row r="14" customFormat="false" ht="12.75" hidden="false" customHeight="false" outlineLevel="0" collapsed="false">
      <c r="B14" s="318"/>
      <c r="C14" s="331" t="n">
        <v>3</v>
      </c>
      <c r="D14" s="332"/>
      <c r="E14" s="333"/>
      <c r="F14" s="331"/>
      <c r="G14" s="331"/>
      <c r="H14" s="334"/>
      <c r="I14" s="331"/>
      <c r="J14" s="335"/>
      <c r="K14" s="334"/>
      <c r="L14" s="334"/>
      <c r="M14" s="336"/>
      <c r="N14" s="336"/>
      <c r="O14" s="320"/>
    </row>
    <row r="15" customFormat="false" ht="12.75" hidden="false" customHeight="false" outlineLevel="0" collapsed="false">
      <c r="B15" s="318"/>
      <c r="C15" s="331" t="n">
        <v>4</v>
      </c>
      <c r="D15" s="332"/>
      <c r="E15" s="333"/>
      <c r="F15" s="331"/>
      <c r="G15" s="331"/>
      <c r="H15" s="332"/>
      <c r="I15" s="331"/>
      <c r="J15" s="335"/>
      <c r="K15" s="331"/>
      <c r="L15" s="337"/>
      <c r="M15" s="336"/>
      <c r="N15" s="336"/>
      <c r="O15" s="320"/>
    </row>
    <row r="16" customFormat="false" ht="12.75" hidden="false" customHeight="false" outlineLevel="0" collapsed="false">
      <c r="B16" s="318"/>
      <c r="C16" s="331" t="n">
        <v>5</v>
      </c>
      <c r="D16" s="332"/>
      <c r="E16" s="333"/>
      <c r="F16" s="331"/>
      <c r="G16" s="331"/>
      <c r="H16" s="332"/>
      <c r="I16" s="331"/>
      <c r="J16" s="335"/>
      <c r="K16" s="331"/>
      <c r="L16" s="337"/>
      <c r="M16" s="336"/>
      <c r="N16" s="336"/>
      <c r="O16" s="320"/>
    </row>
    <row r="17" customFormat="false" ht="12.75" hidden="false" customHeight="false" outlineLevel="0" collapsed="false">
      <c r="B17" s="318"/>
      <c r="C17" s="331" t="n">
        <v>6</v>
      </c>
      <c r="D17" s="332"/>
      <c r="E17" s="333"/>
      <c r="F17" s="331"/>
      <c r="G17" s="331"/>
      <c r="H17" s="332"/>
      <c r="I17" s="331"/>
      <c r="J17" s="335"/>
      <c r="K17" s="331"/>
      <c r="L17" s="337"/>
      <c r="M17" s="336"/>
      <c r="N17" s="336"/>
      <c r="O17" s="320"/>
    </row>
    <row r="18" customFormat="false" ht="12.75" hidden="false" customHeight="false" outlineLevel="0" collapsed="false">
      <c r="B18" s="318"/>
      <c r="C18" s="331" t="n">
        <v>7</v>
      </c>
      <c r="D18" s="332"/>
      <c r="E18" s="333"/>
      <c r="F18" s="331"/>
      <c r="G18" s="331"/>
      <c r="H18" s="332"/>
      <c r="I18" s="331"/>
      <c r="J18" s="335"/>
      <c r="K18" s="331"/>
      <c r="L18" s="337"/>
      <c r="M18" s="336"/>
      <c r="N18" s="336"/>
      <c r="O18" s="320"/>
    </row>
    <row r="19" customFormat="false" ht="12.75" hidden="false" customHeight="false" outlineLevel="0" collapsed="false">
      <c r="B19" s="318"/>
      <c r="C19" s="331" t="n">
        <v>8</v>
      </c>
      <c r="D19" s="332"/>
      <c r="E19" s="333"/>
      <c r="F19" s="331"/>
      <c r="G19" s="331"/>
      <c r="H19" s="332"/>
      <c r="I19" s="331"/>
      <c r="J19" s="335"/>
      <c r="K19" s="331"/>
      <c r="L19" s="337"/>
      <c r="M19" s="336"/>
      <c r="N19" s="336"/>
      <c r="O19" s="320"/>
    </row>
    <row r="20" customFormat="false" ht="12.75" hidden="false" customHeight="false" outlineLevel="0" collapsed="false">
      <c r="B20" s="318"/>
      <c r="C20" s="331" t="n">
        <v>9</v>
      </c>
      <c r="D20" s="332"/>
      <c r="E20" s="333"/>
      <c r="F20" s="331"/>
      <c r="G20" s="331"/>
      <c r="H20" s="332"/>
      <c r="I20" s="331"/>
      <c r="J20" s="335"/>
      <c r="K20" s="331"/>
      <c r="L20" s="337"/>
      <c r="M20" s="336"/>
      <c r="N20" s="336"/>
      <c r="O20" s="320"/>
    </row>
    <row r="21" customFormat="false" ht="12.75" hidden="false" customHeight="false" outlineLevel="0" collapsed="false">
      <c r="B21" s="318"/>
      <c r="C21" s="331" t="n">
        <v>10</v>
      </c>
      <c r="D21" s="332"/>
      <c r="E21" s="333"/>
      <c r="F21" s="331"/>
      <c r="G21" s="331"/>
      <c r="H21" s="332"/>
      <c r="I21" s="331"/>
      <c r="J21" s="335"/>
      <c r="K21" s="331"/>
      <c r="L21" s="337"/>
      <c r="M21" s="336"/>
      <c r="N21" s="336"/>
      <c r="O21" s="320"/>
    </row>
    <row r="22" customFormat="false" ht="12.75" hidden="false" customHeight="false" outlineLevel="0" collapsed="false">
      <c r="B22" s="318"/>
      <c r="C22" s="331" t="n">
        <v>11</v>
      </c>
      <c r="D22" s="332"/>
      <c r="E22" s="333"/>
      <c r="F22" s="331"/>
      <c r="G22" s="331"/>
      <c r="H22" s="332"/>
      <c r="I22" s="331"/>
      <c r="J22" s="335"/>
      <c r="K22" s="331"/>
      <c r="L22" s="337"/>
      <c r="M22" s="336"/>
      <c r="N22" s="336"/>
      <c r="O22" s="320"/>
    </row>
    <row r="23" customFormat="false" ht="12.75" hidden="false" customHeight="false" outlineLevel="0" collapsed="false">
      <c r="B23" s="318"/>
      <c r="C23" s="331" t="n">
        <v>12</v>
      </c>
      <c r="D23" s="332"/>
      <c r="E23" s="333"/>
      <c r="F23" s="331"/>
      <c r="G23" s="331"/>
      <c r="H23" s="332"/>
      <c r="I23" s="331"/>
      <c r="J23" s="335"/>
      <c r="K23" s="331"/>
      <c r="L23" s="337"/>
      <c r="M23" s="336"/>
      <c r="N23" s="336"/>
      <c r="O23" s="320"/>
    </row>
    <row r="24" customFormat="false" ht="12.75" hidden="false" customHeight="false" outlineLevel="0" collapsed="false">
      <c r="B24" s="318"/>
      <c r="C24" s="331" t="n">
        <v>13</v>
      </c>
      <c r="D24" s="332"/>
      <c r="E24" s="333"/>
      <c r="F24" s="331"/>
      <c r="G24" s="331"/>
      <c r="H24" s="332"/>
      <c r="I24" s="331"/>
      <c r="J24" s="332"/>
      <c r="K24" s="331"/>
      <c r="L24" s="337"/>
      <c r="M24" s="336"/>
      <c r="N24" s="336"/>
      <c r="O24" s="320"/>
    </row>
    <row r="25" customFormat="false" ht="12.75" hidden="false" customHeight="false" outlineLevel="0" collapsed="false">
      <c r="B25" s="318"/>
      <c r="C25" s="331" t="n">
        <v>14</v>
      </c>
      <c r="D25" s="332"/>
      <c r="E25" s="333"/>
      <c r="F25" s="331"/>
      <c r="G25" s="331"/>
      <c r="H25" s="332"/>
      <c r="I25" s="331"/>
      <c r="J25" s="335"/>
      <c r="K25" s="331"/>
      <c r="L25" s="337"/>
      <c r="M25" s="336"/>
      <c r="N25" s="336"/>
      <c r="O25" s="320"/>
    </row>
    <row r="26" customFormat="false" ht="12.75" hidden="false" customHeight="false" outlineLevel="0" collapsed="false">
      <c r="B26" s="318"/>
      <c r="C26" s="331" t="n">
        <v>15</v>
      </c>
      <c r="D26" s="332"/>
      <c r="E26" s="333"/>
      <c r="F26" s="331"/>
      <c r="G26" s="331"/>
      <c r="H26" s="332"/>
      <c r="I26" s="331"/>
      <c r="J26" s="335"/>
      <c r="K26" s="331"/>
      <c r="L26" s="337"/>
      <c r="M26" s="336"/>
      <c r="N26" s="336"/>
      <c r="O26" s="320"/>
    </row>
    <row r="27" customFormat="false" ht="12.75" hidden="false" customHeight="false" outlineLevel="0" collapsed="false">
      <c r="B27" s="318"/>
      <c r="C27" s="331" t="n">
        <v>16</v>
      </c>
      <c r="D27" s="332"/>
      <c r="E27" s="333"/>
      <c r="F27" s="331"/>
      <c r="G27" s="331"/>
      <c r="H27" s="332"/>
      <c r="I27" s="331"/>
      <c r="J27" s="335"/>
      <c r="K27" s="331"/>
      <c r="L27" s="337"/>
      <c r="M27" s="336"/>
      <c r="N27" s="336"/>
      <c r="O27" s="320"/>
    </row>
    <row r="28" customFormat="false" ht="12.75" hidden="false" customHeight="false" outlineLevel="0" collapsed="false">
      <c r="B28" s="318"/>
      <c r="C28" s="331" t="n">
        <v>17</v>
      </c>
      <c r="D28" s="332"/>
      <c r="E28" s="333"/>
      <c r="F28" s="331"/>
      <c r="G28" s="331"/>
      <c r="H28" s="332"/>
      <c r="I28" s="331"/>
      <c r="J28" s="335"/>
      <c r="K28" s="331"/>
      <c r="L28" s="337"/>
      <c r="M28" s="336"/>
      <c r="N28" s="336"/>
      <c r="O28" s="320"/>
    </row>
    <row r="29" customFormat="false" ht="12.75" hidden="false" customHeight="false" outlineLevel="0" collapsed="false">
      <c r="B29" s="318"/>
      <c r="C29" s="331" t="n">
        <v>18</v>
      </c>
      <c r="D29" s="332"/>
      <c r="E29" s="333"/>
      <c r="F29" s="331"/>
      <c r="G29" s="331"/>
      <c r="H29" s="332"/>
      <c r="I29" s="331"/>
      <c r="J29" s="335"/>
      <c r="K29" s="331"/>
      <c r="L29" s="337"/>
      <c r="M29" s="336"/>
      <c r="N29" s="336"/>
      <c r="O29" s="320"/>
    </row>
    <row r="30" customFormat="false" ht="12.75" hidden="false" customHeight="false" outlineLevel="0" collapsed="false">
      <c r="B30" s="318"/>
      <c r="C30" s="331" t="n">
        <v>19</v>
      </c>
      <c r="D30" s="332"/>
      <c r="E30" s="333"/>
      <c r="F30" s="331"/>
      <c r="G30" s="331"/>
      <c r="H30" s="332"/>
      <c r="I30" s="331"/>
      <c r="J30" s="335"/>
      <c r="K30" s="331"/>
      <c r="L30" s="337"/>
      <c r="M30" s="336"/>
      <c r="N30" s="336"/>
      <c r="O30" s="320"/>
    </row>
    <row r="31" customFormat="false" ht="12.75" hidden="false" customHeight="false" outlineLevel="0" collapsed="false">
      <c r="B31" s="318"/>
      <c r="C31" s="331" t="n">
        <v>20</v>
      </c>
      <c r="D31" s="332"/>
      <c r="E31" s="333"/>
      <c r="F31" s="331"/>
      <c r="G31" s="331"/>
      <c r="H31" s="332"/>
      <c r="I31" s="331"/>
      <c r="J31" s="335"/>
      <c r="K31" s="331"/>
      <c r="L31" s="337"/>
      <c r="M31" s="336"/>
      <c r="N31" s="336"/>
      <c r="O31" s="320"/>
    </row>
    <row r="32" customFormat="false" ht="12.75" hidden="false" customHeight="false" outlineLevel="0" collapsed="false">
      <c r="B32" s="318"/>
      <c r="C32" s="331" t="n">
        <v>21</v>
      </c>
      <c r="D32" s="332"/>
      <c r="E32" s="333"/>
      <c r="F32" s="331"/>
      <c r="G32" s="331"/>
      <c r="H32" s="332"/>
      <c r="I32" s="331"/>
      <c r="J32" s="335"/>
      <c r="K32" s="331"/>
      <c r="L32" s="337"/>
      <c r="M32" s="336"/>
      <c r="N32" s="336"/>
      <c r="O32" s="320"/>
    </row>
    <row r="33" customFormat="false" ht="12.75" hidden="false" customHeight="false" outlineLevel="0" collapsed="false">
      <c r="B33" s="318"/>
      <c r="C33" s="331" t="n">
        <v>22</v>
      </c>
      <c r="D33" s="332"/>
      <c r="E33" s="333"/>
      <c r="F33" s="331"/>
      <c r="G33" s="331"/>
      <c r="H33" s="332"/>
      <c r="I33" s="331"/>
      <c r="J33" s="335"/>
      <c r="K33" s="331"/>
      <c r="L33" s="337"/>
      <c r="M33" s="336"/>
      <c r="N33" s="336"/>
      <c r="O33" s="320"/>
    </row>
    <row r="34" customFormat="false" ht="12.75" hidden="false" customHeight="false" outlineLevel="0" collapsed="false">
      <c r="B34" s="318"/>
      <c r="C34" s="331" t="n">
        <v>23</v>
      </c>
      <c r="D34" s="332"/>
      <c r="E34" s="333"/>
      <c r="F34" s="331"/>
      <c r="G34" s="331"/>
      <c r="H34" s="332"/>
      <c r="I34" s="331"/>
      <c r="J34" s="335"/>
      <c r="K34" s="331"/>
      <c r="L34" s="337"/>
      <c r="M34" s="336"/>
      <c r="N34" s="336"/>
      <c r="O34" s="320"/>
    </row>
    <row r="35" customFormat="false" ht="12.75" hidden="false" customHeight="false" outlineLevel="0" collapsed="false">
      <c r="B35" s="318"/>
      <c r="C35" s="331" t="n">
        <v>24</v>
      </c>
      <c r="D35" s="332"/>
      <c r="E35" s="333"/>
      <c r="F35" s="331"/>
      <c r="G35" s="331"/>
      <c r="H35" s="332"/>
      <c r="I35" s="331"/>
      <c r="J35" s="335"/>
      <c r="K35" s="331"/>
      <c r="L35" s="337"/>
      <c r="M35" s="336"/>
      <c r="N35" s="336"/>
      <c r="O35" s="320"/>
    </row>
    <row r="36" customFormat="false" ht="12.75" hidden="false" customHeight="false" outlineLevel="0" collapsed="false">
      <c r="B36" s="318"/>
      <c r="C36" s="331" t="n">
        <v>25</v>
      </c>
      <c r="D36" s="332"/>
      <c r="E36" s="333"/>
      <c r="F36" s="331"/>
      <c r="G36" s="331"/>
      <c r="H36" s="332"/>
      <c r="I36" s="331"/>
      <c r="J36" s="335"/>
      <c r="K36" s="331"/>
      <c r="L36" s="337"/>
      <c r="M36" s="336"/>
      <c r="N36" s="336"/>
      <c r="O36" s="320"/>
    </row>
    <row r="37" customFormat="false" ht="12.75" hidden="false" customHeight="false" outlineLevel="0" collapsed="false">
      <c r="B37" s="318"/>
      <c r="C37" s="331" t="n">
        <v>26</v>
      </c>
      <c r="D37" s="332"/>
      <c r="E37" s="338"/>
      <c r="F37" s="331"/>
      <c r="G37" s="331"/>
      <c r="H37" s="332"/>
      <c r="I37" s="331"/>
      <c r="J37" s="332"/>
      <c r="K37" s="331"/>
      <c r="L37" s="335"/>
      <c r="M37" s="339"/>
      <c r="N37" s="331"/>
      <c r="O37" s="320"/>
    </row>
    <row r="38" customFormat="false" ht="12.75" hidden="false" customHeight="false" outlineLevel="0" collapsed="false">
      <c r="B38" s="318"/>
      <c r="C38" s="331" t="n">
        <v>27</v>
      </c>
      <c r="D38" s="332"/>
      <c r="E38" s="338"/>
      <c r="F38" s="331"/>
      <c r="G38" s="331"/>
      <c r="H38" s="332"/>
      <c r="I38" s="331"/>
      <c r="J38" s="332"/>
      <c r="K38" s="331"/>
      <c r="L38" s="335"/>
      <c r="M38" s="339"/>
      <c r="N38" s="331"/>
      <c r="O38" s="320"/>
    </row>
    <row r="39" customFormat="false" ht="12.75" hidden="false" customHeight="false" outlineLevel="0" collapsed="false">
      <c r="B39" s="318"/>
      <c r="C39" s="331" t="n">
        <v>28</v>
      </c>
      <c r="D39" s="332"/>
      <c r="E39" s="338"/>
      <c r="F39" s="331"/>
      <c r="G39" s="331"/>
      <c r="H39" s="332"/>
      <c r="I39" s="331"/>
      <c r="J39" s="332"/>
      <c r="K39" s="331"/>
      <c r="L39" s="335"/>
      <c r="M39" s="339"/>
      <c r="N39" s="331"/>
      <c r="O39" s="320"/>
    </row>
    <row r="40" customFormat="false" ht="12.75" hidden="false" customHeight="false" outlineLevel="0" collapsed="false">
      <c r="B40" s="318"/>
      <c r="C40" s="331" t="n">
        <v>29</v>
      </c>
      <c r="D40" s="332"/>
      <c r="E40" s="338"/>
      <c r="F40" s="331"/>
      <c r="G40" s="331"/>
      <c r="H40" s="332"/>
      <c r="I40" s="331"/>
      <c r="J40" s="332"/>
      <c r="K40" s="331"/>
      <c r="L40" s="335"/>
      <c r="M40" s="339"/>
      <c r="N40" s="331"/>
      <c r="O40" s="320"/>
    </row>
    <row r="41" customFormat="false" ht="12.75" hidden="false" customHeight="false" outlineLevel="0" collapsed="false">
      <c r="B41" s="318"/>
      <c r="C41" s="331" t="n">
        <v>30</v>
      </c>
      <c r="D41" s="332"/>
      <c r="E41" s="338"/>
      <c r="F41" s="331"/>
      <c r="G41" s="331"/>
      <c r="H41" s="332"/>
      <c r="I41" s="331"/>
      <c r="J41" s="332"/>
      <c r="K41" s="331"/>
      <c r="L41" s="335"/>
      <c r="M41" s="339"/>
      <c r="N41" s="331"/>
      <c r="O41" s="320"/>
    </row>
    <row r="42" customFormat="false" ht="12.75" hidden="false" customHeight="false" outlineLevel="0" collapsed="false">
      <c r="B42" s="318"/>
      <c r="C42" s="331" t="n">
        <v>31</v>
      </c>
      <c r="D42" s="332"/>
      <c r="E42" s="338"/>
      <c r="F42" s="331"/>
      <c r="G42" s="331"/>
      <c r="H42" s="332"/>
      <c r="I42" s="331"/>
      <c r="J42" s="332"/>
      <c r="K42" s="331"/>
      <c r="L42" s="335"/>
      <c r="M42" s="339"/>
      <c r="N42" s="331"/>
      <c r="O42" s="320"/>
    </row>
    <row r="43" customFormat="false" ht="12.75" hidden="false" customHeight="false" outlineLevel="0" collapsed="false">
      <c r="B43" s="318"/>
      <c r="C43" s="331" t="n">
        <v>32</v>
      </c>
      <c r="D43" s="332"/>
      <c r="E43" s="338"/>
      <c r="F43" s="331"/>
      <c r="G43" s="331"/>
      <c r="H43" s="332"/>
      <c r="I43" s="331"/>
      <c r="J43" s="332"/>
      <c r="K43" s="331"/>
      <c r="L43" s="335"/>
      <c r="M43" s="339"/>
      <c r="N43" s="331"/>
      <c r="O43" s="320"/>
    </row>
    <row r="44" customFormat="false" ht="12.75" hidden="false" customHeight="false" outlineLevel="0" collapsed="false">
      <c r="B44" s="318"/>
      <c r="C44" s="331" t="n">
        <v>33</v>
      </c>
      <c r="D44" s="332"/>
      <c r="E44" s="338"/>
      <c r="F44" s="331"/>
      <c r="G44" s="331"/>
      <c r="H44" s="332"/>
      <c r="I44" s="331"/>
      <c r="J44" s="332"/>
      <c r="K44" s="331"/>
      <c r="L44" s="335"/>
      <c r="M44" s="339"/>
      <c r="N44" s="331"/>
      <c r="O44" s="320"/>
    </row>
    <row r="45" customFormat="false" ht="12.75" hidden="false" customHeight="false" outlineLevel="0" collapsed="false">
      <c r="B45" s="318"/>
      <c r="C45" s="331" t="n">
        <v>34</v>
      </c>
      <c r="D45" s="332"/>
      <c r="E45" s="338"/>
      <c r="F45" s="331"/>
      <c r="G45" s="331"/>
      <c r="H45" s="332"/>
      <c r="I45" s="331"/>
      <c r="J45" s="332"/>
      <c r="K45" s="331"/>
      <c r="L45" s="335"/>
      <c r="M45" s="339"/>
      <c r="N45" s="331"/>
      <c r="O45" s="320"/>
    </row>
    <row r="46" customFormat="false" ht="12.75" hidden="false" customHeight="false" outlineLevel="0" collapsed="false">
      <c r="B46" s="318"/>
      <c r="C46" s="331" t="n">
        <v>35</v>
      </c>
      <c r="D46" s="332"/>
      <c r="E46" s="338"/>
      <c r="F46" s="331"/>
      <c r="G46" s="331"/>
      <c r="H46" s="332"/>
      <c r="I46" s="331"/>
      <c r="J46" s="332"/>
      <c r="K46" s="331"/>
      <c r="L46" s="335"/>
      <c r="M46" s="339"/>
      <c r="N46" s="331"/>
      <c r="O46" s="320"/>
    </row>
    <row r="47" customFormat="false" ht="12.75" hidden="false" customHeight="false" outlineLevel="0" collapsed="false">
      <c r="B47" s="318"/>
      <c r="C47" s="331" t="n">
        <v>36</v>
      </c>
      <c r="D47" s="332"/>
      <c r="E47" s="338"/>
      <c r="F47" s="331"/>
      <c r="G47" s="331"/>
      <c r="H47" s="332"/>
      <c r="I47" s="331"/>
      <c r="J47" s="332"/>
      <c r="K47" s="331"/>
      <c r="L47" s="335"/>
      <c r="M47" s="339"/>
      <c r="N47" s="331"/>
      <c r="O47" s="320"/>
    </row>
    <row r="48" customFormat="false" ht="12.75" hidden="false" customHeight="false" outlineLevel="0" collapsed="false">
      <c r="B48" s="318"/>
      <c r="C48" s="331" t="n">
        <v>37</v>
      </c>
      <c r="D48" s="332"/>
      <c r="E48" s="338"/>
      <c r="F48" s="331"/>
      <c r="G48" s="331"/>
      <c r="H48" s="332"/>
      <c r="I48" s="331"/>
      <c r="J48" s="332"/>
      <c r="K48" s="331"/>
      <c r="L48" s="335"/>
      <c r="M48" s="339"/>
      <c r="N48" s="331"/>
      <c r="O48" s="320"/>
    </row>
    <row r="49" customFormat="false" ht="12.75" hidden="false" customHeight="false" outlineLevel="0" collapsed="false">
      <c r="B49" s="318"/>
      <c r="C49" s="331" t="n">
        <v>38</v>
      </c>
      <c r="D49" s="332"/>
      <c r="E49" s="338"/>
      <c r="F49" s="331"/>
      <c r="G49" s="331"/>
      <c r="H49" s="332"/>
      <c r="I49" s="331"/>
      <c r="J49" s="332"/>
      <c r="K49" s="331"/>
      <c r="L49" s="335"/>
      <c r="M49" s="339"/>
      <c r="N49" s="331"/>
      <c r="O49" s="320"/>
    </row>
    <row r="50" customFormat="false" ht="12.75" hidden="false" customHeight="false" outlineLevel="0" collapsed="false">
      <c r="B50" s="318"/>
      <c r="C50" s="331" t="n">
        <v>39</v>
      </c>
      <c r="D50" s="332"/>
      <c r="E50" s="338"/>
      <c r="F50" s="331"/>
      <c r="G50" s="331"/>
      <c r="H50" s="332"/>
      <c r="I50" s="331"/>
      <c r="J50" s="332"/>
      <c r="K50" s="331"/>
      <c r="L50" s="335"/>
      <c r="M50" s="339"/>
      <c r="N50" s="331"/>
      <c r="O50" s="320"/>
    </row>
    <row r="51" customFormat="false" ht="12.75" hidden="false" customHeight="false" outlineLevel="0" collapsed="false">
      <c r="B51" s="318"/>
      <c r="C51" s="331" t="n">
        <v>40</v>
      </c>
      <c r="D51" s="332"/>
      <c r="E51" s="338"/>
      <c r="F51" s="331"/>
      <c r="G51" s="331"/>
      <c r="H51" s="332"/>
      <c r="I51" s="331"/>
      <c r="J51" s="332"/>
      <c r="K51" s="331"/>
      <c r="L51" s="335"/>
      <c r="M51" s="339"/>
      <c r="N51" s="331"/>
      <c r="O51" s="320"/>
    </row>
    <row r="52" customFormat="false" ht="12.75" hidden="false" customHeight="false" outlineLevel="0" collapsed="false">
      <c r="B52" s="318"/>
      <c r="C52" s="331" t="n">
        <v>41</v>
      </c>
      <c r="D52" s="332"/>
      <c r="E52" s="338"/>
      <c r="F52" s="331"/>
      <c r="G52" s="331"/>
      <c r="H52" s="332"/>
      <c r="I52" s="331"/>
      <c r="J52" s="332"/>
      <c r="K52" s="331"/>
      <c r="L52" s="335"/>
      <c r="M52" s="339"/>
      <c r="N52" s="331"/>
      <c r="O52" s="320"/>
    </row>
    <row r="53" customFormat="false" ht="12.75" hidden="false" customHeight="false" outlineLevel="0" collapsed="false">
      <c r="B53" s="318"/>
      <c r="C53" s="331" t="n">
        <v>42</v>
      </c>
      <c r="D53" s="332"/>
      <c r="E53" s="338"/>
      <c r="F53" s="331"/>
      <c r="G53" s="331"/>
      <c r="H53" s="332"/>
      <c r="I53" s="331"/>
      <c r="J53" s="332"/>
      <c r="K53" s="331"/>
      <c r="L53" s="335"/>
      <c r="M53" s="339"/>
      <c r="N53" s="331"/>
      <c r="O53" s="320"/>
    </row>
    <row r="54" customFormat="false" ht="12.75" hidden="false" customHeight="false" outlineLevel="0" collapsed="false">
      <c r="B54" s="318"/>
      <c r="C54" s="331" t="n">
        <v>43</v>
      </c>
      <c r="D54" s="332"/>
      <c r="E54" s="338"/>
      <c r="F54" s="331"/>
      <c r="G54" s="331"/>
      <c r="H54" s="332"/>
      <c r="I54" s="331"/>
      <c r="J54" s="332"/>
      <c r="K54" s="331"/>
      <c r="L54" s="335"/>
      <c r="M54" s="339"/>
      <c r="N54" s="331"/>
      <c r="O54" s="320"/>
    </row>
    <row r="55" customFormat="false" ht="12.75" hidden="false" customHeight="false" outlineLevel="0" collapsed="false">
      <c r="B55" s="318"/>
      <c r="C55" s="331" t="n">
        <v>44</v>
      </c>
      <c r="D55" s="332"/>
      <c r="E55" s="338"/>
      <c r="F55" s="331"/>
      <c r="G55" s="331"/>
      <c r="H55" s="332"/>
      <c r="I55" s="331"/>
      <c r="J55" s="332"/>
      <c r="K55" s="331"/>
      <c r="L55" s="335"/>
      <c r="M55" s="339"/>
      <c r="N55" s="331"/>
      <c r="O55" s="320"/>
    </row>
    <row r="56" customFormat="false" ht="12.75" hidden="false" customHeight="false" outlineLevel="0" collapsed="false">
      <c r="B56" s="318"/>
      <c r="C56" s="331" t="n">
        <v>45</v>
      </c>
      <c r="D56" s="332"/>
      <c r="E56" s="338"/>
      <c r="F56" s="331"/>
      <c r="G56" s="331"/>
      <c r="H56" s="332"/>
      <c r="I56" s="331"/>
      <c r="J56" s="332"/>
      <c r="K56" s="331"/>
      <c r="L56" s="335"/>
      <c r="M56" s="339"/>
      <c r="N56" s="331"/>
      <c r="O56" s="320"/>
    </row>
    <row r="57" customFormat="false" ht="12.75" hidden="false" customHeight="false" outlineLevel="0" collapsed="false">
      <c r="B57" s="318"/>
      <c r="C57" s="331" t="n">
        <v>46</v>
      </c>
      <c r="D57" s="332"/>
      <c r="E57" s="338"/>
      <c r="F57" s="331"/>
      <c r="G57" s="331"/>
      <c r="H57" s="332"/>
      <c r="I57" s="331"/>
      <c r="J57" s="332"/>
      <c r="K57" s="331"/>
      <c r="L57" s="335"/>
      <c r="M57" s="339"/>
      <c r="N57" s="331"/>
      <c r="O57" s="320"/>
    </row>
    <row r="58" customFormat="false" ht="12.75" hidden="false" customHeight="false" outlineLevel="0" collapsed="false">
      <c r="B58" s="318"/>
      <c r="C58" s="331" t="n">
        <v>47</v>
      </c>
      <c r="D58" s="332"/>
      <c r="E58" s="338"/>
      <c r="F58" s="331"/>
      <c r="G58" s="331"/>
      <c r="H58" s="332"/>
      <c r="I58" s="331"/>
      <c r="J58" s="332"/>
      <c r="K58" s="331"/>
      <c r="L58" s="335"/>
      <c r="M58" s="339"/>
      <c r="N58" s="331"/>
      <c r="O58" s="320"/>
    </row>
    <row r="59" customFormat="false" ht="12.75" hidden="false" customHeight="false" outlineLevel="0" collapsed="false">
      <c r="B59" s="318"/>
      <c r="C59" s="331" t="n">
        <v>48</v>
      </c>
      <c r="D59" s="332"/>
      <c r="E59" s="338"/>
      <c r="F59" s="331"/>
      <c r="G59" s="331"/>
      <c r="H59" s="332"/>
      <c r="I59" s="331"/>
      <c r="J59" s="332"/>
      <c r="K59" s="331"/>
      <c r="L59" s="335"/>
      <c r="M59" s="339"/>
      <c r="N59" s="331"/>
      <c r="O59" s="320"/>
    </row>
    <row r="60" customFormat="false" ht="12.75" hidden="false" customHeight="false" outlineLevel="0" collapsed="false">
      <c r="B60" s="318"/>
      <c r="C60" s="331" t="n">
        <v>49</v>
      </c>
      <c r="D60" s="332"/>
      <c r="E60" s="338"/>
      <c r="F60" s="331"/>
      <c r="G60" s="331"/>
      <c r="H60" s="332"/>
      <c r="I60" s="331"/>
      <c r="J60" s="332"/>
      <c r="K60" s="331"/>
      <c r="L60" s="335"/>
      <c r="M60" s="339"/>
      <c r="N60" s="331"/>
      <c r="O60" s="320"/>
    </row>
    <row r="61" customFormat="false" ht="12.75" hidden="false" customHeight="false" outlineLevel="0" collapsed="false">
      <c r="B61" s="318"/>
      <c r="C61" s="331" t="n">
        <v>50</v>
      </c>
      <c r="D61" s="332"/>
      <c r="E61" s="338"/>
      <c r="F61" s="331"/>
      <c r="G61" s="331"/>
      <c r="H61" s="332"/>
      <c r="I61" s="331"/>
      <c r="J61" s="332"/>
      <c r="K61" s="331"/>
      <c r="L61" s="335"/>
      <c r="M61" s="339"/>
      <c r="N61" s="331"/>
      <c r="O61" s="320"/>
    </row>
    <row r="62" customFormat="false" ht="12.75" hidden="false" customHeight="false" outlineLevel="0" collapsed="false">
      <c r="B62" s="318"/>
      <c r="C62" s="331" t="n">
        <v>51</v>
      </c>
      <c r="D62" s="332"/>
      <c r="E62" s="338"/>
      <c r="F62" s="331"/>
      <c r="G62" s="331"/>
      <c r="H62" s="332"/>
      <c r="I62" s="331"/>
      <c r="J62" s="332"/>
      <c r="K62" s="331"/>
      <c r="L62" s="335"/>
      <c r="M62" s="339"/>
      <c r="N62" s="331"/>
      <c r="O62" s="320"/>
    </row>
    <row r="63" customFormat="false" ht="12.75" hidden="false" customHeight="false" outlineLevel="0" collapsed="false">
      <c r="B63" s="318"/>
      <c r="C63" s="331" t="n">
        <v>52</v>
      </c>
      <c r="D63" s="332"/>
      <c r="E63" s="338"/>
      <c r="F63" s="331"/>
      <c r="G63" s="331"/>
      <c r="H63" s="332"/>
      <c r="I63" s="331"/>
      <c r="J63" s="332"/>
      <c r="K63" s="331"/>
      <c r="L63" s="335"/>
      <c r="M63" s="339"/>
      <c r="N63" s="331"/>
      <c r="O63" s="320"/>
    </row>
    <row r="64" customFormat="false" ht="12.75" hidden="false" customHeight="false" outlineLevel="0" collapsed="false">
      <c r="B64" s="318"/>
      <c r="C64" s="331" t="n">
        <v>53</v>
      </c>
      <c r="D64" s="332"/>
      <c r="E64" s="338"/>
      <c r="F64" s="331"/>
      <c r="G64" s="331"/>
      <c r="H64" s="332"/>
      <c r="I64" s="331"/>
      <c r="J64" s="332"/>
      <c r="K64" s="331"/>
      <c r="L64" s="335"/>
      <c r="M64" s="339"/>
      <c r="N64" s="331"/>
      <c r="O64" s="320"/>
    </row>
    <row r="65" customFormat="false" ht="12.75" hidden="false" customHeight="false" outlineLevel="0" collapsed="false">
      <c r="B65" s="318"/>
      <c r="C65" s="331" t="n">
        <v>54</v>
      </c>
      <c r="D65" s="332"/>
      <c r="E65" s="338"/>
      <c r="F65" s="331"/>
      <c r="G65" s="331"/>
      <c r="H65" s="332"/>
      <c r="I65" s="331"/>
      <c r="J65" s="332"/>
      <c r="K65" s="331"/>
      <c r="L65" s="335"/>
      <c r="M65" s="339"/>
      <c r="N65" s="331"/>
      <c r="O65" s="320"/>
    </row>
    <row r="66" customFormat="false" ht="12.75" hidden="false" customHeight="false" outlineLevel="0" collapsed="false">
      <c r="B66" s="318"/>
      <c r="C66" s="331" t="n">
        <v>55</v>
      </c>
      <c r="D66" s="332"/>
      <c r="E66" s="338"/>
      <c r="F66" s="331"/>
      <c r="G66" s="331"/>
      <c r="H66" s="332"/>
      <c r="I66" s="331"/>
      <c r="J66" s="332"/>
      <c r="K66" s="331"/>
      <c r="L66" s="335"/>
      <c r="M66" s="339"/>
      <c r="N66" s="331"/>
      <c r="O66" s="320"/>
    </row>
    <row r="67" customFormat="false" ht="12.75" hidden="false" customHeight="false" outlineLevel="0" collapsed="false">
      <c r="B67" s="318"/>
      <c r="C67" s="331" t="n">
        <v>56</v>
      </c>
      <c r="D67" s="332"/>
      <c r="E67" s="338"/>
      <c r="F67" s="331"/>
      <c r="G67" s="331"/>
      <c r="H67" s="332"/>
      <c r="I67" s="331"/>
      <c r="J67" s="332"/>
      <c r="K67" s="331"/>
      <c r="L67" s="335"/>
      <c r="M67" s="339"/>
      <c r="N67" s="331"/>
      <c r="O67" s="320"/>
    </row>
    <row r="68" customFormat="false" ht="12.75" hidden="false" customHeight="false" outlineLevel="0" collapsed="false">
      <c r="B68" s="318"/>
      <c r="C68" s="331" t="n">
        <v>57</v>
      </c>
      <c r="D68" s="332"/>
      <c r="E68" s="338"/>
      <c r="F68" s="331"/>
      <c r="G68" s="331"/>
      <c r="H68" s="332"/>
      <c r="I68" s="331"/>
      <c r="J68" s="332"/>
      <c r="K68" s="331"/>
      <c r="L68" s="335"/>
      <c r="M68" s="339"/>
      <c r="N68" s="331"/>
      <c r="O68" s="320"/>
    </row>
    <row r="69" customFormat="false" ht="12.75" hidden="false" customHeight="false" outlineLevel="0" collapsed="false">
      <c r="B69" s="318"/>
      <c r="C69" s="331" t="n">
        <v>58</v>
      </c>
      <c r="D69" s="332"/>
      <c r="E69" s="338"/>
      <c r="F69" s="331"/>
      <c r="G69" s="331"/>
      <c r="H69" s="332"/>
      <c r="I69" s="331"/>
      <c r="J69" s="332"/>
      <c r="K69" s="331"/>
      <c r="L69" s="335"/>
      <c r="M69" s="339"/>
      <c r="N69" s="331"/>
      <c r="O69" s="320"/>
    </row>
    <row r="70" customFormat="false" ht="12.75" hidden="false" customHeight="false" outlineLevel="0" collapsed="false">
      <c r="B70" s="318"/>
      <c r="C70" s="331" t="n">
        <v>59</v>
      </c>
      <c r="D70" s="332"/>
      <c r="E70" s="338"/>
      <c r="F70" s="331"/>
      <c r="G70" s="331"/>
      <c r="H70" s="332"/>
      <c r="I70" s="331"/>
      <c r="J70" s="332"/>
      <c r="K70" s="331"/>
      <c r="L70" s="335"/>
      <c r="M70" s="339"/>
      <c r="N70" s="331"/>
      <c r="O70" s="320"/>
    </row>
    <row r="71" customFormat="false" ht="12.75" hidden="false" customHeight="false" outlineLevel="0" collapsed="false">
      <c r="B71" s="318"/>
      <c r="C71" s="331" t="n">
        <v>60</v>
      </c>
      <c r="D71" s="332"/>
      <c r="E71" s="338"/>
      <c r="F71" s="331"/>
      <c r="G71" s="331"/>
      <c r="H71" s="332"/>
      <c r="I71" s="331"/>
      <c r="J71" s="332"/>
      <c r="K71" s="331"/>
      <c r="L71" s="335"/>
      <c r="M71" s="339"/>
      <c r="N71" s="331"/>
      <c r="O71" s="320"/>
    </row>
    <row r="72" customFormat="false" ht="12.75" hidden="false" customHeight="false" outlineLevel="0" collapsed="false">
      <c r="B72" s="318"/>
      <c r="C72" s="331" t="n">
        <v>61</v>
      </c>
      <c r="D72" s="332"/>
      <c r="E72" s="338"/>
      <c r="F72" s="331"/>
      <c r="G72" s="331"/>
      <c r="H72" s="332"/>
      <c r="I72" s="331"/>
      <c r="J72" s="332"/>
      <c r="K72" s="331"/>
      <c r="L72" s="335"/>
      <c r="M72" s="339"/>
      <c r="N72" s="331"/>
      <c r="O72" s="320"/>
    </row>
    <row r="73" customFormat="false" ht="12.75" hidden="false" customHeight="false" outlineLevel="0" collapsed="false">
      <c r="B73" s="318"/>
      <c r="C73" s="331" t="n">
        <v>62</v>
      </c>
      <c r="D73" s="332"/>
      <c r="E73" s="338"/>
      <c r="F73" s="331"/>
      <c r="G73" s="331"/>
      <c r="H73" s="332"/>
      <c r="I73" s="331"/>
      <c r="J73" s="332"/>
      <c r="K73" s="331"/>
      <c r="L73" s="335"/>
      <c r="M73" s="339"/>
      <c r="N73" s="331"/>
      <c r="O73" s="320"/>
    </row>
    <row r="74" customFormat="false" ht="12.75" hidden="false" customHeight="false" outlineLevel="0" collapsed="false">
      <c r="B74" s="318"/>
      <c r="C74" s="331" t="n">
        <v>63</v>
      </c>
      <c r="D74" s="332"/>
      <c r="E74" s="338"/>
      <c r="F74" s="331"/>
      <c r="G74" s="331"/>
      <c r="H74" s="332"/>
      <c r="I74" s="331"/>
      <c r="J74" s="332"/>
      <c r="K74" s="331"/>
      <c r="L74" s="335"/>
      <c r="M74" s="339"/>
      <c r="N74" s="331"/>
      <c r="O74" s="320"/>
    </row>
    <row r="75" customFormat="false" ht="12.75" hidden="false" customHeight="false" outlineLevel="0" collapsed="false">
      <c r="B75" s="318"/>
      <c r="C75" s="331" t="n">
        <v>64</v>
      </c>
      <c r="D75" s="332"/>
      <c r="E75" s="338"/>
      <c r="F75" s="331"/>
      <c r="G75" s="331"/>
      <c r="H75" s="332"/>
      <c r="I75" s="331"/>
      <c r="J75" s="332"/>
      <c r="K75" s="331"/>
      <c r="L75" s="335"/>
      <c r="M75" s="339"/>
      <c r="N75" s="331"/>
      <c r="O75" s="320"/>
    </row>
    <row r="76" customFormat="false" ht="12.75" hidden="false" customHeight="false" outlineLevel="0" collapsed="false">
      <c r="B76" s="318"/>
      <c r="C76" s="331" t="n">
        <v>65</v>
      </c>
      <c r="D76" s="332"/>
      <c r="E76" s="338"/>
      <c r="F76" s="331"/>
      <c r="G76" s="331"/>
      <c r="H76" s="332"/>
      <c r="I76" s="331"/>
      <c r="J76" s="332"/>
      <c r="K76" s="331"/>
      <c r="L76" s="335"/>
      <c r="M76" s="339"/>
      <c r="N76" s="331"/>
      <c r="O76" s="320"/>
    </row>
    <row r="77" customFormat="false" ht="12.75" hidden="false" customHeight="false" outlineLevel="0" collapsed="false">
      <c r="B77" s="318"/>
      <c r="C77" s="331" t="n">
        <v>66</v>
      </c>
      <c r="D77" s="332"/>
      <c r="E77" s="338"/>
      <c r="F77" s="331"/>
      <c r="G77" s="331"/>
      <c r="H77" s="332"/>
      <c r="I77" s="331"/>
      <c r="J77" s="332"/>
      <c r="K77" s="331"/>
      <c r="L77" s="335"/>
      <c r="M77" s="339"/>
      <c r="N77" s="331"/>
      <c r="O77" s="320"/>
    </row>
    <row r="78" customFormat="false" ht="12.75" hidden="false" customHeight="false" outlineLevel="0" collapsed="false">
      <c r="B78" s="318"/>
      <c r="C78" s="331" t="n">
        <v>67</v>
      </c>
      <c r="D78" s="332"/>
      <c r="E78" s="338"/>
      <c r="F78" s="331"/>
      <c r="G78" s="331"/>
      <c r="H78" s="332"/>
      <c r="I78" s="331"/>
      <c r="J78" s="332"/>
      <c r="K78" s="331"/>
      <c r="L78" s="335"/>
      <c r="M78" s="339"/>
      <c r="N78" s="331"/>
      <c r="O78" s="320"/>
    </row>
    <row r="79" customFormat="false" ht="12.75" hidden="false" customHeight="false" outlineLevel="0" collapsed="false">
      <c r="B79" s="318"/>
      <c r="C79" s="331" t="n">
        <v>68</v>
      </c>
      <c r="D79" s="332"/>
      <c r="E79" s="338"/>
      <c r="F79" s="331"/>
      <c r="G79" s="331"/>
      <c r="H79" s="332"/>
      <c r="I79" s="331"/>
      <c r="J79" s="332"/>
      <c r="K79" s="331"/>
      <c r="L79" s="335"/>
      <c r="M79" s="339"/>
      <c r="N79" s="331"/>
      <c r="O79" s="320"/>
    </row>
    <row r="80" customFormat="false" ht="12.75" hidden="false" customHeight="false" outlineLevel="0" collapsed="false">
      <c r="B80" s="318"/>
      <c r="C80" s="331" t="n">
        <v>69</v>
      </c>
      <c r="D80" s="332"/>
      <c r="E80" s="338"/>
      <c r="F80" s="331"/>
      <c r="G80" s="331"/>
      <c r="H80" s="332"/>
      <c r="I80" s="331"/>
      <c r="J80" s="332"/>
      <c r="K80" s="331"/>
      <c r="L80" s="335"/>
      <c r="M80" s="339"/>
      <c r="N80" s="331"/>
      <c r="O80" s="320"/>
    </row>
    <row r="81" customFormat="false" ht="12.75" hidden="false" customHeight="false" outlineLevel="0" collapsed="false">
      <c r="B81" s="318"/>
      <c r="C81" s="331" t="n">
        <v>70</v>
      </c>
      <c r="D81" s="332"/>
      <c r="E81" s="338"/>
      <c r="F81" s="331"/>
      <c r="G81" s="331"/>
      <c r="H81" s="332"/>
      <c r="I81" s="331"/>
      <c r="J81" s="332"/>
      <c r="K81" s="331"/>
      <c r="L81" s="335"/>
      <c r="M81" s="339"/>
      <c r="N81" s="331"/>
      <c r="O81" s="320"/>
    </row>
    <row r="82" customFormat="false" ht="12.75" hidden="false" customHeight="false" outlineLevel="0" collapsed="false">
      <c r="B82" s="318"/>
      <c r="C82" s="331" t="n">
        <v>71</v>
      </c>
      <c r="D82" s="332"/>
      <c r="E82" s="338"/>
      <c r="F82" s="331"/>
      <c r="G82" s="331"/>
      <c r="H82" s="332"/>
      <c r="I82" s="331"/>
      <c r="J82" s="332"/>
      <c r="K82" s="331"/>
      <c r="L82" s="335"/>
      <c r="M82" s="339"/>
      <c r="N82" s="331"/>
      <c r="O82" s="320"/>
    </row>
    <row r="83" customFormat="false" ht="12.75" hidden="false" customHeight="false" outlineLevel="0" collapsed="false">
      <c r="B83" s="318"/>
      <c r="C83" s="331" t="n">
        <v>72</v>
      </c>
      <c r="D83" s="332"/>
      <c r="E83" s="338"/>
      <c r="F83" s="331"/>
      <c r="G83" s="331"/>
      <c r="H83" s="332"/>
      <c r="I83" s="331"/>
      <c r="J83" s="332"/>
      <c r="K83" s="331"/>
      <c r="L83" s="335"/>
      <c r="M83" s="339"/>
      <c r="N83" s="331"/>
      <c r="O83" s="320"/>
    </row>
    <row r="84" customFormat="false" ht="12.75" hidden="false" customHeight="false" outlineLevel="0" collapsed="false">
      <c r="B84" s="318"/>
      <c r="C84" s="331" t="n">
        <v>73</v>
      </c>
      <c r="D84" s="332"/>
      <c r="E84" s="338"/>
      <c r="F84" s="331"/>
      <c r="G84" s="331"/>
      <c r="H84" s="332"/>
      <c r="I84" s="331"/>
      <c r="J84" s="332"/>
      <c r="K84" s="331"/>
      <c r="L84" s="335"/>
      <c r="M84" s="339"/>
      <c r="N84" s="331"/>
      <c r="O84" s="320"/>
    </row>
    <row r="85" customFormat="false" ht="12.75" hidden="false" customHeight="false" outlineLevel="0" collapsed="false">
      <c r="B85" s="318"/>
      <c r="C85" s="331" t="n">
        <v>74</v>
      </c>
      <c r="D85" s="332"/>
      <c r="E85" s="338"/>
      <c r="F85" s="331"/>
      <c r="G85" s="331"/>
      <c r="H85" s="332"/>
      <c r="I85" s="331"/>
      <c r="J85" s="332"/>
      <c r="K85" s="331"/>
      <c r="L85" s="335"/>
      <c r="M85" s="339"/>
      <c r="N85" s="331"/>
      <c r="O85" s="320"/>
    </row>
    <row r="86" customFormat="false" ht="12.75" hidden="false" customHeight="false" outlineLevel="0" collapsed="false">
      <c r="B86" s="318"/>
      <c r="C86" s="331" t="n">
        <v>75</v>
      </c>
      <c r="D86" s="332"/>
      <c r="E86" s="338"/>
      <c r="F86" s="331"/>
      <c r="G86" s="331"/>
      <c r="H86" s="332"/>
      <c r="I86" s="331"/>
      <c r="J86" s="332"/>
      <c r="K86" s="331"/>
      <c r="L86" s="335"/>
      <c r="M86" s="339"/>
      <c r="N86" s="331"/>
      <c r="O86" s="320"/>
    </row>
    <row r="87" customFormat="false" ht="12.75" hidden="false" customHeight="false" outlineLevel="0" collapsed="false">
      <c r="B87" s="318"/>
      <c r="C87" s="331" t="n">
        <v>76</v>
      </c>
      <c r="D87" s="332"/>
      <c r="E87" s="338"/>
      <c r="F87" s="331"/>
      <c r="G87" s="331"/>
      <c r="H87" s="332"/>
      <c r="I87" s="331"/>
      <c r="J87" s="332"/>
      <c r="K87" s="331"/>
      <c r="L87" s="335"/>
      <c r="M87" s="339"/>
      <c r="N87" s="331"/>
      <c r="O87" s="320"/>
    </row>
    <row r="88" customFormat="false" ht="12.75" hidden="false" customHeight="false" outlineLevel="0" collapsed="false">
      <c r="B88" s="318"/>
      <c r="C88" s="331" t="n">
        <v>77</v>
      </c>
      <c r="D88" s="332"/>
      <c r="E88" s="338"/>
      <c r="F88" s="331"/>
      <c r="G88" s="331"/>
      <c r="H88" s="332"/>
      <c r="I88" s="331"/>
      <c r="J88" s="332"/>
      <c r="K88" s="331"/>
      <c r="L88" s="335"/>
      <c r="M88" s="339"/>
      <c r="N88" s="331"/>
      <c r="O88" s="320"/>
    </row>
    <row r="89" customFormat="false" ht="12.75" hidden="false" customHeight="false" outlineLevel="0" collapsed="false">
      <c r="B89" s="318"/>
      <c r="C89" s="331" t="n">
        <v>78</v>
      </c>
      <c r="D89" s="332"/>
      <c r="E89" s="338"/>
      <c r="F89" s="331"/>
      <c r="G89" s="331"/>
      <c r="H89" s="332"/>
      <c r="I89" s="331"/>
      <c r="J89" s="332"/>
      <c r="K89" s="331"/>
      <c r="L89" s="335"/>
      <c r="M89" s="339"/>
      <c r="N89" s="331"/>
      <c r="O89" s="320"/>
    </row>
    <row r="90" customFormat="false" ht="12.75" hidden="false" customHeight="false" outlineLevel="0" collapsed="false">
      <c r="B90" s="318"/>
      <c r="C90" s="331" t="n">
        <v>79</v>
      </c>
      <c r="D90" s="332"/>
      <c r="E90" s="338"/>
      <c r="F90" s="331"/>
      <c r="G90" s="331"/>
      <c r="H90" s="332"/>
      <c r="I90" s="331"/>
      <c r="J90" s="332"/>
      <c r="K90" s="331"/>
      <c r="L90" s="335"/>
      <c r="M90" s="339"/>
      <c r="N90" s="331"/>
      <c r="O90" s="320"/>
    </row>
    <row r="91" customFormat="false" ht="12.75" hidden="false" customHeight="false" outlineLevel="0" collapsed="false">
      <c r="B91" s="318"/>
      <c r="C91" s="331" t="n">
        <v>80</v>
      </c>
      <c r="D91" s="332"/>
      <c r="E91" s="338"/>
      <c r="F91" s="331"/>
      <c r="G91" s="331"/>
      <c r="H91" s="332"/>
      <c r="I91" s="331"/>
      <c r="J91" s="332"/>
      <c r="K91" s="331"/>
      <c r="L91" s="335"/>
      <c r="M91" s="339"/>
      <c r="N91" s="331"/>
      <c r="O91" s="320"/>
    </row>
    <row r="92" customFormat="false" ht="6.75" hidden="false" customHeight="true" outlineLevel="0" collapsed="false">
      <c r="B92" s="340"/>
      <c r="C92" s="341"/>
      <c r="D92" s="341"/>
      <c r="E92" s="342"/>
      <c r="F92" s="342"/>
      <c r="G92" s="342"/>
      <c r="H92" s="341"/>
      <c r="I92" s="342"/>
      <c r="J92" s="341"/>
      <c r="K92" s="342"/>
      <c r="L92" s="343"/>
      <c r="M92" s="344"/>
      <c r="N92" s="342"/>
      <c r="O92" s="345"/>
    </row>
    <row r="93" customFormat="false" ht="12.75" hidden="false" customHeight="false" outlineLevel="0" collapsed="false">
      <c r="E93" s="346"/>
      <c r="F93" s="346"/>
      <c r="G93" s="346"/>
      <c r="I93" s="346"/>
      <c r="K93" s="346"/>
      <c r="L93" s="347"/>
      <c r="M93" s="348"/>
      <c r="N93" s="346"/>
    </row>
    <row r="94" customFormat="false" ht="12.75" hidden="false" customHeight="false" outlineLevel="0" collapsed="false">
      <c r="E94" s="346"/>
      <c r="F94" s="346"/>
      <c r="G94" s="346"/>
      <c r="I94" s="346"/>
      <c r="K94" s="346"/>
      <c r="L94" s="347"/>
      <c r="M94" s="348"/>
      <c r="N94" s="346"/>
    </row>
    <row r="95" customFormat="false" ht="12.75" hidden="false" customHeight="false" outlineLevel="0" collapsed="false">
      <c r="E95" s="346"/>
      <c r="F95" s="346"/>
      <c r="G95" s="346"/>
      <c r="I95" s="346"/>
      <c r="K95" s="346"/>
      <c r="L95" s="347"/>
      <c r="M95" s="348"/>
      <c r="N95" s="346"/>
    </row>
    <row r="96" customFormat="false" ht="12.75" hidden="false" customHeight="false" outlineLevel="0" collapsed="false">
      <c r="E96" s="346"/>
      <c r="F96" s="346"/>
      <c r="G96" s="346"/>
      <c r="I96" s="346"/>
      <c r="K96" s="346"/>
      <c r="L96" s="347"/>
      <c r="M96" s="348"/>
      <c r="N96" s="346"/>
    </row>
    <row r="97" customFormat="false" ht="12.75" hidden="false" customHeight="false" outlineLevel="0" collapsed="false">
      <c r="E97" s="346"/>
      <c r="F97" s="346"/>
      <c r="G97" s="346"/>
      <c r="I97" s="346"/>
      <c r="K97" s="346"/>
      <c r="L97" s="347"/>
      <c r="M97" s="348"/>
      <c r="N97" s="346"/>
    </row>
    <row r="98" customFormat="false" ht="12.75" hidden="false" customHeight="false" outlineLevel="0" collapsed="false">
      <c r="E98" s="346"/>
      <c r="F98" s="346"/>
      <c r="G98" s="346"/>
      <c r="I98" s="346"/>
      <c r="K98" s="346"/>
      <c r="L98" s="347"/>
      <c r="M98" s="348"/>
      <c r="N98" s="346"/>
    </row>
    <row r="99" customFormat="false" ht="12.75" hidden="false" customHeight="false" outlineLevel="0" collapsed="false">
      <c r="E99" s="346"/>
      <c r="F99" s="346"/>
      <c r="G99" s="346"/>
      <c r="I99" s="346"/>
      <c r="K99" s="346"/>
      <c r="L99" s="347"/>
      <c r="M99" s="348"/>
      <c r="N99" s="346"/>
    </row>
    <row r="100" customFormat="false" ht="12.75" hidden="false" customHeight="false" outlineLevel="0" collapsed="false">
      <c r="E100" s="346"/>
      <c r="F100" s="346"/>
      <c r="G100" s="346"/>
      <c r="I100" s="346"/>
      <c r="K100" s="346"/>
      <c r="L100" s="347"/>
      <c r="M100" s="348"/>
      <c r="N100" s="346"/>
    </row>
    <row r="101" customFormat="false" ht="12.75" hidden="false" customHeight="false" outlineLevel="0" collapsed="false">
      <c r="E101" s="346"/>
      <c r="F101" s="346"/>
      <c r="G101" s="346"/>
      <c r="I101" s="346"/>
      <c r="K101" s="346"/>
      <c r="L101" s="347"/>
      <c r="M101" s="348"/>
      <c r="N101" s="346"/>
    </row>
    <row r="102" customFormat="false" ht="12.75" hidden="false" customHeight="false" outlineLevel="0" collapsed="false">
      <c r="E102" s="346"/>
      <c r="F102" s="346"/>
      <c r="G102" s="346"/>
      <c r="I102" s="346"/>
      <c r="K102" s="346"/>
      <c r="L102" s="347"/>
      <c r="M102" s="348"/>
      <c r="N102" s="346"/>
    </row>
    <row r="103" customFormat="false" ht="12.75" hidden="false" customHeight="false" outlineLevel="0" collapsed="false">
      <c r="E103" s="346"/>
      <c r="F103" s="346"/>
      <c r="G103" s="346"/>
      <c r="I103" s="346"/>
      <c r="K103" s="346"/>
      <c r="L103" s="347"/>
      <c r="M103" s="348"/>
      <c r="N103" s="346"/>
    </row>
    <row r="104" customFormat="false" ht="12.75" hidden="false" customHeight="false" outlineLevel="0" collapsed="false">
      <c r="E104" s="346"/>
      <c r="F104" s="346"/>
      <c r="G104" s="346"/>
      <c r="I104" s="346"/>
      <c r="K104" s="346"/>
      <c r="L104" s="347"/>
      <c r="M104" s="348"/>
      <c r="N104" s="346"/>
    </row>
    <row r="105" customFormat="false" ht="12.75" hidden="false" customHeight="false" outlineLevel="0" collapsed="false">
      <c r="E105" s="346"/>
      <c r="F105" s="346"/>
      <c r="G105" s="346"/>
      <c r="I105" s="346"/>
      <c r="K105" s="346"/>
      <c r="L105" s="347"/>
      <c r="M105" s="348"/>
      <c r="N105" s="346"/>
    </row>
    <row r="106" customFormat="false" ht="12.75" hidden="false" customHeight="false" outlineLevel="0" collapsed="false">
      <c r="E106" s="346"/>
      <c r="F106" s="346"/>
      <c r="G106" s="346"/>
      <c r="I106" s="346"/>
      <c r="K106" s="346"/>
      <c r="L106" s="347"/>
      <c r="M106" s="348"/>
      <c r="N106" s="346"/>
    </row>
    <row r="107" customFormat="false" ht="12.75" hidden="false" customHeight="false" outlineLevel="0" collapsed="false">
      <c r="E107" s="346"/>
      <c r="F107" s="346"/>
      <c r="G107" s="346"/>
      <c r="I107" s="346"/>
      <c r="K107" s="346"/>
      <c r="L107" s="347"/>
      <c r="M107" s="348"/>
      <c r="N107" s="346"/>
    </row>
    <row r="108" customFormat="false" ht="12.75" hidden="false" customHeight="false" outlineLevel="0" collapsed="false">
      <c r="E108" s="346"/>
      <c r="F108" s="346"/>
      <c r="G108" s="346"/>
      <c r="I108" s="346"/>
      <c r="K108" s="346"/>
      <c r="L108" s="347"/>
      <c r="M108" s="348"/>
      <c r="N108" s="346"/>
    </row>
    <row r="109" customFormat="false" ht="12.75" hidden="false" customHeight="false" outlineLevel="0" collapsed="false">
      <c r="E109" s="346"/>
      <c r="F109" s="346"/>
      <c r="G109" s="346"/>
      <c r="I109" s="346"/>
      <c r="K109" s="346"/>
      <c r="L109" s="347"/>
      <c r="M109" s="348"/>
      <c r="N109" s="346"/>
    </row>
    <row r="110" customFormat="false" ht="12.75" hidden="false" customHeight="false" outlineLevel="0" collapsed="false">
      <c r="E110" s="346"/>
      <c r="F110" s="346"/>
      <c r="G110" s="346"/>
      <c r="I110" s="346"/>
      <c r="K110" s="346"/>
      <c r="L110" s="347"/>
      <c r="M110" s="348"/>
      <c r="N110" s="346"/>
    </row>
    <row r="111" customFormat="false" ht="12.75" hidden="false" customHeight="false" outlineLevel="0" collapsed="false">
      <c r="E111" s="346"/>
      <c r="F111" s="346"/>
      <c r="G111" s="346"/>
      <c r="I111" s="346"/>
      <c r="K111" s="346"/>
      <c r="L111" s="347"/>
      <c r="M111" s="348"/>
      <c r="N111" s="346"/>
    </row>
    <row r="112" customFormat="false" ht="12.75" hidden="false" customHeight="false" outlineLevel="0" collapsed="false">
      <c r="E112" s="346"/>
      <c r="F112" s="346"/>
      <c r="G112" s="346"/>
      <c r="I112" s="346"/>
      <c r="K112" s="346"/>
      <c r="L112" s="347"/>
      <c r="M112" s="348"/>
      <c r="N112" s="346"/>
    </row>
    <row r="113" customFormat="false" ht="12.75" hidden="false" customHeight="false" outlineLevel="0" collapsed="false">
      <c r="E113" s="346"/>
      <c r="F113" s="346"/>
      <c r="G113" s="346"/>
      <c r="I113" s="346"/>
      <c r="K113" s="346"/>
      <c r="L113" s="347"/>
      <c r="M113" s="348"/>
      <c r="N113" s="346"/>
    </row>
    <row r="114" customFormat="false" ht="12.75" hidden="false" customHeight="false" outlineLevel="0" collapsed="false">
      <c r="E114" s="346"/>
      <c r="F114" s="346"/>
      <c r="G114" s="346"/>
      <c r="I114" s="346"/>
      <c r="K114" s="346"/>
      <c r="L114" s="347"/>
      <c r="M114" s="348"/>
      <c r="N114" s="346"/>
    </row>
    <row r="115" customFormat="false" ht="12.75" hidden="false" customHeight="false" outlineLevel="0" collapsed="false">
      <c r="E115" s="346"/>
      <c r="F115" s="346"/>
      <c r="G115" s="346"/>
      <c r="I115" s="346"/>
      <c r="K115" s="346"/>
      <c r="L115" s="347"/>
      <c r="M115" s="348"/>
      <c r="N115" s="346"/>
    </row>
    <row r="116" customFormat="false" ht="12.75" hidden="false" customHeight="false" outlineLevel="0" collapsed="false">
      <c r="E116" s="346"/>
      <c r="F116" s="346"/>
      <c r="G116" s="346"/>
      <c r="I116" s="346"/>
      <c r="K116" s="346"/>
      <c r="L116" s="347"/>
      <c r="M116" s="348"/>
      <c r="N116" s="346"/>
    </row>
    <row r="117" customFormat="false" ht="12.75" hidden="false" customHeight="false" outlineLevel="0" collapsed="false">
      <c r="E117" s="346"/>
      <c r="F117" s="346"/>
      <c r="G117" s="346"/>
      <c r="I117" s="346"/>
      <c r="K117" s="346"/>
      <c r="L117" s="347"/>
      <c r="M117" s="348"/>
      <c r="N117" s="346"/>
    </row>
    <row r="118" customFormat="false" ht="12.75" hidden="false" customHeight="false" outlineLevel="0" collapsed="false">
      <c r="E118" s="346"/>
      <c r="F118" s="346"/>
      <c r="G118" s="346"/>
      <c r="I118" s="346"/>
      <c r="K118" s="346"/>
      <c r="L118" s="347"/>
      <c r="M118" s="348"/>
      <c r="N118" s="346"/>
    </row>
    <row r="119" customFormat="false" ht="12.75" hidden="false" customHeight="false" outlineLevel="0" collapsed="false">
      <c r="E119" s="346"/>
      <c r="F119" s="346"/>
      <c r="G119" s="346"/>
      <c r="I119" s="346"/>
      <c r="K119" s="346"/>
      <c r="L119" s="347"/>
      <c r="M119" s="348"/>
      <c r="N119" s="346"/>
    </row>
    <row r="120" customFormat="false" ht="12.75" hidden="false" customHeight="false" outlineLevel="0" collapsed="false">
      <c r="E120" s="346"/>
      <c r="F120" s="346"/>
      <c r="G120" s="346"/>
      <c r="I120" s="346"/>
      <c r="K120" s="346"/>
      <c r="L120" s="347"/>
      <c r="M120" s="348"/>
      <c r="N120" s="346"/>
    </row>
    <row r="121" customFormat="false" ht="12.75" hidden="false" customHeight="false" outlineLevel="0" collapsed="false">
      <c r="E121" s="346"/>
      <c r="F121" s="346"/>
      <c r="G121" s="346"/>
      <c r="I121" s="346"/>
      <c r="K121" s="346"/>
      <c r="L121" s="347"/>
      <c r="M121" s="348"/>
      <c r="N121" s="346"/>
    </row>
    <row r="122" customFormat="false" ht="12.75" hidden="false" customHeight="false" outlineLevel="0" collapsed="false">
      <c r="E122" s="346"/>
      <c r="F122" s="346"/>
      <c r="G122" s="346"/>
      <c r="I122" s="346"/>
      <c r="K122" s="346"/>
      <c r="L122" s="347"/>
      <c r="M122" s="348"/>
      <c r="N122" s="346"/>
    </row>
    <row r="123" customFormat="false" ht="12.75" hidden="false" customHeight="false" outlineLevel="0" collapsed="false">
      <c r="E123" s="346"/>
      <c r="F123" s="346"/>
      <c r="G123" s="346"/>
      <c r="I123" s="346"/>
      <c r="K123" s="346"/>
      <c r="L123" s="347"/>
      <c r="M123" s="348"/>
      <c r="N123" s="346"/>
    </row>
    <row r="124" customFormat="false" ht="12.75" hidden="false" customHeight="false" outlineLevel="0" collapsed="false">
      <c r="E124" s="346"/>
      <c r="F124" s="346"/>
      <c r="G124" s="346"/>
      <c r="I124" s="346"/>
      <c r="K124" s="346"/>
      <c r="L124" s="347"/>
      <c r="M124" s="348"/>
      <c r="N124" s="346"/>
    </row>
    <row r="125" customFormat="false" ht="12.75" hidden="false" customHeight="false" outlineLevel="0" collapsed="false">
      <c r="E125" s="346"/>
      <c r="F125" s="346"/>
      <c r="G125" s="346"/>
      <c r="I125" s="346"/>
      <c r="K125" s="346"/>
      <c r="L125" s="347"/>
      <c r="M125" s="348"/>
      <c r="N125" s="346"/>
    </row>
    <row r="126" customFormat="false" ht="12.75" hidden="false" customHeight="false" outlineLevel="0" collapsed="false">
      <c r="E126" s="346"/>
      <c r="F126" s="346"/>
      <c r="G126" s="346"/>
      <c r="I126" s="346"/>
      <c r="K126" s="346"/>
      <c r="L126" s="347"/>
      <c r="M126" s="348"/>
      <c r="N126" s="346"/>
    </row>
    <row r="127" customFormat="false" ht="12.75" hidden="false" customHeight="false" outlineLevel="0" collapsed="false">
      <c r="E127" s="346"/>
      <c r="F127" s="346"/>
      <c r="G127" s="346"/>
      <c r="I127" s="346"/>
      <c r="K127" s="346"/>
      <c r="L127" s="347"/>
      <c r="M127" s="348"/>
      <c r="N127" s="346"/>
    </row>
    <row r="128" customFormat="false" ht="12.75" hidden="false" customHeight="false" outlineLevel="0" collapsed="false">
      <c r="E128" s="346"/>
      <c r="F128" s="346"/>
      <c r="G128" s="346"/>
      <c r="I128" s="346"/>
      <c r="K128" s="346"/>
      <c r="L128" s="347"/>
      <c r="M128" s="348"/>
      <c r="N128" s="346"/>
    </row>
    <row r="129" customFormat="false" ht="12.75" hidden="false" customHeight="false" outlineLevel="0" collapsed="false">
      <c r="E129" s="346"/>
      <c r="F129" s="346"/>
      <c r="G129" s="346"/>
      <c r="I129" s="346"/>
      <c r="K129" s="346"/>
      <c r="L129" s="347"/>
      <c r="M129" s="348"/>
      <c r="N129" s="346"/>
    </row>
    <row r="130" customFormat="false" ht="12.75" hidden="false" customHeight="false" outlineLevel="0" collapsed="false">
      <c r="E130" s="346"/>
      <c r="F130" s="346"/>
      <c r="G130" s="346"/>
      <c r="I130" s="346"/>
      <c r="K130" s="346"/>
      <c r="L130" s="347"/>
      <c r="M130" s="348"/>
      <c r="N130" s="346"/>
    </row>
    <row r="131" customFormat="false" ht="12.75" hidden="false" customHeight="false" outlineLevel="0" collapsed="false">
      <c r="E131" s="346"/>
      <c r="F131" s="346"/>
      <c r="G131" s="346"/>
      <c r="I131" s="346"/>
      <c r="K131" s="346"/>
      <c r="L131" s="347"/>
      <c r="M131" s="348"/>
      <c r="N131" s="346"/>
    </row>
    <row r="132" customFormat="false" ht="12.75" hidden="false" customHeight="false" outlineLevel="0" collapsed="false">
      <c r="E132" s="346"/>
      <c r="F132" s="346"/>
      <c r="G132" s="346"/>
      <c r="I132" s="346"/>
      <c r="K132" s="346"/>
      <c r="L132" s="347"/>
      <c r="M132" s="348"/>
      <c r="N132" s="346"/>
    </row>
    <row r="133" customFormat="false" ht="12.75" hidden="false" customHeight="false" outlineLevel="0" collapsed="false">
      <c r="E133" s="346"/>
      <c r="F133" s="346"/>
      <c r="G133" s="346"/>
      <c r="I133" s="346"/>
      <c r="K133" s="346"/>
      <c r="L133" s="347"/>
      <c r="M133" s="348"/>
      <c r="N133" s="346"/>
    </row>
    <row r="134" customFormat="false" ht="12.75" hidden="false" customHeight="false" outlineLevel="0" collapsed="false">
      <c r="E134" s="346"/>
      <c r="F134" s="346"/>
      <c r="G134" s="346"/>
      <c r="I134" s="346"/>
      <c r="K134" s="346"/>
      <c r="L134" s="347"/>
      <c r="M134" s="348"/>
      <c r="N134" s="346"/>
    </row>
    <row r="135" customFormat="false" ht="12.75" hidden="false" customHeight="false" outlineLevel="0" collapsed="false">
      <c r="E135" s="346"/>
      <c r="F135" s="346"/>
      <c r="G135" s="346"/>
      <c r="I135" s="346"/>
      <c r="K135" s="346"/>
      <c r="L135" s="347"/>
      <c r="M135" s="348"/>
      <c r="N135" s="346"/>
    </row>
    <row r="136" customFormat="false" ht="12.75" hidden="false" customHeight="false" outlineLevel="0" collapsed="false">
      <c r="E136" s="346"/>
      <c r="F136" s="346"/>
      <c r="G136" s="346"/>
      <c r="I136" s="346"/>
      <c r="K136" s="346"/>
      <c r="L136" s="347"/>
      <c r="M136" s="348"/>
      <c r="N136" s="346"/>
    </row>
    <row r="137" customFormat="false" ht="12.75" hidden="false" customHeight="false" outlineLevel="0" collapsed="false">
      <c r="E137" s="346"/>
      <c r="F137" s="346"/>
      <c r="G137" s="346"/>
      <c r="I137" s="346"/>
      <c r="K137" s="346"/>
      <c r="L137" s="347"/>
      <c r="M137" s="348"/>
      <c r="N137" s="346"/>
    </row>
    <row r="138" customFormat="false" ht="12.75" hidden="false" customHeight="false" outlineLevel="0" collapsed="false">
      <c r="E138" s="346"/>
      <c r="F138" s="346"/>
      <c r="G138" s="346"/>
      <c r="I138" s="346"/>
      <c r="K138" s="346"/>
      <c r="L138" s="347"/>
      <c r="M138" s="348"/>
      <c r="N138" s="346"/>
    </row>
    <row r="139" customFormat="false" ht="12.75" hidden="false" customHeight="false" outlineLevel="0" collapsed="false">
      <c r="E139" s="346"/>
      <c r="F139" s="346"/>
      <c r="G139" s="346"/>
      <c r="I139" s="346"/>
      <c r="K139" s="346"/>
      <c r="L139" s="347"/>
      <c r="M139" s="348"/>
      <c r="N139" s="346"/>
    </row>
    <row r="140" customFormat="false" ht="12.75" hidden="false" customHeight="false" outlineLevel="0" collapsed="false">
      <c r="E140" s="346"/>
      <c r="F140" s="346"/>
      <c r="G140" s="346"/>
      <c r="I140" s="346"/>
      <c r="K140" s="346"/>
      <c r="L140" s="347"/>
      <c r="M140" s="348"/>
      <c r="N140" s="346"/>
    </row>
    <row r="141" customFormat="false" ht="12.75" hidden="false" customHeight="false" outlineLevel="0" collapsed="false">
      <c r="E141" s="346"/>
      <c r="F141" s="346"/>
      <c r="G141" s="346"/>
      <c r="I141" s="346"/>
      <c r="K141" s="346"/>
      <c r="L141" s="347"/>
      <c r="M141" s="348"/>
      <c r="N141" s="346"/>
    </row>
    <row r="142" customFormat="false" ht="12.75" hidden="false" customHeight="false" outlineLevel="0" collapsed="false">
      <c r="E142" s="346"/>
      <c r="F142" s="346"/>
      <c r="G142" s="346"/>
      <c r="I142" s="346"/>
      <c r="K142" s="346"/>
      <c r="L142" s="347"/>
      <c r="M142" s="348"/>
      <c r="N142" s="346"/>
    </row>
    <row r="143" customFormat="false" ht="12.75" hidden="false" customHeight="false" outlineLevel="0" collapsed="false">
      <c r="E143" s="346"/>
      <c r="F143" s="346"/>
      <c r="G143" s="346"/>
      <c r="I143" s="346"/>
      <c r="K143" s="346"/>
      <c r="L143" s="347"/>
      <c r="M143" s="348"/>
      <c r="N143" s="346"/>
    </row>
    <row r="144" customFormat="false" ht="12.75" hidden="false" customHeight="false" outlineLevel="0" collapsed="false">
      <c r="E144" s="346"/>
      <c r="F144" s="346"/>
      <c r="G144" s="346"/>
      <c r="I144" s="346"/>
      <c r="K144" s="346"/>
      <c r="L144" s="347"/>
      <c r="M144" s="348"/>
      <c r="N144" s="346"/>
    </row>
  </sheetData>
  <mergeCells count="2">
    <mergeCell ref="C3:N3"/>
    <mergeCell ref="C7:D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c7487fce-fe35-443d-882a-01e5d596f00c}" enabled="0" method="" siteId="{c7487fce-fe35-443d-882a-01e5d596f0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2022-01-20T22:54:07Z</dcterms:created>
  <dc:creator>Regiane Aparecida Teodoro</dc:creator>
  <dc:description/>
  <dc:language>en-US</dc:language>
  <cp:lastModifiedBy>Alexandre Silveira Dangelo</cp:lastModifiedBy>
  <dcterms:modified xsi:type="dcterms:W3CDTF">2026-04-13T18:35:02Z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